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cappellif\AppData\Local\Microsoft\Windows\Temporary Internet Files\Content.Outlook\S40NRAOO\"/>
    </mc:Choice>
  </mc:AlternateContent>
  <workbookProtection lockStructure="1"/>
  <bookViews>
    <workbookView xWindow="10212" yWindow="360" windowWidth="7860" windowHeight="11280" tabRatio="856"/>
  </bookViews>
  <sheets>
    <sheet name="2016-2017" sheetId="56" r:id="rId1"/>
    <sheet name="2015-2016" sheetId="54" r:id="rId2"/>
    <sheet name="2016" sheetId="52" state="hidden" r:id="rId3"/>
    <sheet name="2015" sheetId="55" state="hidden" r:id="rId4"/>
    <sheet name="2014" sheetId="51" state="hidden" r:id="rId5"/>
    <sheet name="2013" sheetId="49" state="hidden" r:id="rId6"/>
    <sheet name="2012" sheetId="47" state="hidden" r:id="rId7"/>
    <sheet name="2011" sheetId="38" state="hidden" r:id="rId8"/>
    <sheet name="2010" sheetId="37" state="hidden" r:id="rId9"/>
    <sheet name="2009" sheetId="33" state="hidden" r:id="rId10"/>
    <sheet name="2008" sheetId="34" state="hidden" r:id="rId11"/>
    <sheet name="2007" sheetId="35" state="hidden" r:id="rId12"/>
    <sheet name="2006" sheetId="36" state="hidden" r:id="rId13"/>
    <sheet name="Compiled-YTD" sheetId="32" r:id="rId14"/>
    <sheet name="Annual" sheetId="31" r:id="rId15"/>
    <sheet name="BWB" sheetId="10" r:id="rId16"/>
    <sheet name="BWB(CDN)" sheetId="9" r:id="rId17"/>
    <sheet name="BWB(MDOT)" sheetId="8" r:id="rId18"/>
    <sheet name="AMB" sheetId="7" r:id="rId19"/>
    <sheet name="DWT" sheetId="11" r:id="rId20"/>
    <sheet name="OGB" sheetId="13" r:id="rId21"/>
    <sheet name="PB" sheetId="14" r:id="rId22"/>
    <sheet name="IBA" sheetId="16" r:id="rId23"/>
    <sheet name="SIBC" sheetId="17" r:id="rId24"/>
    <sheet name="TIBA" sheetId="18" r:id="rId25"/>
    <sheet name="LQB" sheetId="12" r:id="rId26"/>
    <sheet name="RBW" sheetId="15" r:id="rId27"/>
    <sheet name="WPB" sheetId="19" r:id="rId28"/>
    <sheet name="2014-2015" sheetId="53" r:id="rId29"/>
    <sheet name="2013-2014" sheetId="50" r:id="rId30"/>
    <sheet name="2012-2013" sheetId="48" r:id="rId31"/>
    <sheet name="2011-2012" sheetId="46" r:id="rId32"/>
    <sheet name="2010-2011" sheetId="45" r:id="rId33"/>
    <sheet name="2009-2010" sheetId="29" r:id="rId34"/>
    <sheet name="2008-2009" sheetId="40" r:id="rId35"/>
    <sheet name="2007-2008" sheetId="41" r:id="rId36"/>
    <sheet name="2006-2007" sheetId="42" r:id="rId37"/>
  </sheets>
  <definedNames>
    <definedName name="FYAPR" localSheetId="12">'2006'!$D$10:$D$20</definedName>
    <definedName name="FYAPR" localSheetId="11">'2007'!$D$10:$D$20</definedName>
    <definedName name="FYAPR" localSheetId="10">'2008'!$D$10:$D$20</definedName>
    <definedName name="FYAPR" localSheetId="9">'2009'!$D$10:$D$20</definedName>
    <definedName name="FYAPR" localSheetId="8">'2010'!$D$10:$D$20</definedName>
    <definedName name="FYAPR" localSheetId="7">'2011'!$D$10:$D$20</definedName>
    <definedName name="FYAPR" localSheetId="6">'2012'!$D$10:$D$20</definedName>
    <definedName name="FYAPR" localSheetId="5">'2013'!$D$10:$D$20</definedName>
    <definedName name="FYAPR" localSheetId="4">'2014'!$D$10:$D$20</definedName>
    <definedName name="FYAPR" localSheetId="3">'2015'!$D$10:$D$20</definedName>
    <definedName name="FYAPR" localSheetId="2">'2016'!$D$10:$D$20</definedName>
    <definedName name="FYAPR" localSheetId="14">Annual!$D$10:$D$10</definedName>
    <definedName name="FYAPR" localSheetId="15">BWB!$D$10:$D$20</definedName>
    <definedName name="FYAPR" localSheetId="16">'BWB(CDN)'!$D$10:$D$20</definedName>
    <definedName name="FYAPR" localSheetId="17">'BWB(MDOT)'!$D$10:$D$20</definedName>
    <definedName name="FYAPR" localSheetId="13">'Compiled-YTD'!$D$10:$D$20</definedName>
    <definedName name="FYAPR" localSheetId="19">DWT!$D$10:$D$20</definedName>
    <definedName name="FYAPR" localSheetId="22">IBA!$D$10:$D$20</definedName>
    <definedName name="FYAPR" localSheetId="25">LQB!$D$10:$D$20</definedName>
    <definedName name="FYAPR" localSheetId="20">OGB!$D$10:$D$20</definedName>
    <definedName name="FYAPR" localSheetId="21">PB!$D$10:$D$20</definedName>
    <definedName name="FYAPR" localSheetId="26">RBW!$D$10:$D$20</definedName>
    <definedName name="FYAPR" localSheetId="23">SIBC!$D$10:$D$20</definedName>
    <definedName name="FYAPR" localSheetId="24">TIBA!$D$10:$D$20</definedName>
    <definedName name="FYAPR" localSheetId="27">WPB!$D$10:$D$20</definedName>
    <definedName name="FYAPR">AMB!$D$10:$D$20</definedName>
    <definedName name="FYFEB" localSheetId="12">'2006'!$D$10:$D$20</definedName>
    <definedName name="FYFEB" localSheetId="11">'2007'!$D$10:$D$20</definedName>
    <definedName name="FYFEB" localSheetId="10">'2008'!$D$10:$D$20</definedName>
    <definedName name="FYFEB" localSheetId="9">'2009'!$D$10:$D$20</definedName>
    <definedName name="FYFEB" localSheetId="8">'2010'!$D$10:$D$20</definedName>
    <definedName name="FYFEB" localSheetId="7">'2011'!$D$10:$D$20</definedName>
    <definedName name="FYFEB" localSheetId="6">'2012'!$D$10:$D$20</definedName>
    <definedName name="FYFEB" localSheetId="5">'2013'!$D$10:$D$20</definedName>
    <definedName name="FYFEB" localSheetId="4">'2014'!$D$10:$D$20</definedName>
    <definedName name="FYFEB" localSheetId="3">'2015'!$D$10:$D$20</definedName>
    <definedName name="FYFEB" localSheetId="2">'2016'!$D$10:$D$20</definedName>
    <definedName name="FYFEB" localSheetId="14">Annual!$D$10:$D$10</definedName>
    <definedName name="FYFEB" localSheetId="15">BWB!$D$10:$D$20</definedName>
    <definedName name="FYFEB" localSheetId="16">'BWB(CDN)'!$D$10:$D$20</definedName>
    <definedName name="FYFEB" localSheetId="17">'BWB(MDOT)'!$D$10:$D$20</definedName>
    <definedName name="FYFEB" localSheetId="13">'Compiled-YTD'!$D$10:$D$20</definedName>
    <definedName name="FYFEB" localSheetId="19">DWT!$D$10:$D$20</definedName>
    <definedName name="FYFEB" localSheetId="22">IBA!$D$10:$D$20</definedName>
    <definedName name="FYFEB" localSheetId="25">LQB!$D$10:$D$20</definedName>
    <definedName name="FYFEB" localSheetId="20">OGB!$D$10:$D$20</definedName>
    <definedName name="FYFEB" localSheetId="21">PB!$D$10:$D$20</definedName>
    <definedName name="FYFEB" localSheetId="26">RBW!$D$10:$D$20</definedName>
    <definedName name="FYFEB" localSheetId="23">SIBC!$D$10:$D$20</definedName>
    <definedName name="FYFEB" localSheetId="24">TIBA!$D$10:$D$20</definedName>
    <definedName name="FYFEB" localSheetId="27">WPB!$D$10:$D$20</definedName>
    <definedName name="FYFEB">AMB!$D$10:$D$20</definedName>
    <definedName name="FYJAN" localSheetId="12">'2006'!$D$10:$D$20</definedName>
    <definedName name="FYJAN" localSheetId="11">'2007'!$D$10:$D$20</definedName>
    <definedName name="FYJAN" localSheetId="10">'2008'!$D$10:$D$20</definedName>
    <definedName name="FYJAN" localSheetId="9">'2009'!$D$10:$D$20</definedName>
    <definedName name="FYJAN" localSheetId="8">'2010'!$D$10:$D$20</definedName>
    <definedName name="FYJAN" localSheetId="7">'2011'!$D$10:$D$20</definedName>
    <definedName name="FYJAN" localSheetId="6">'2012'!$D$10:$D$20</definedName>
    <definedName name="FYJAN" localSheetId="5">'2013'!$D$10:$D$20</definedName>
    <definedName name="FYJAN" localSheetId="4">'2014'!$D$10:$D$20</definedName>
    <definedName name="FYJAN" localSheetId="3">'2015'!$D$10:$D$20</definedName>
    <definedName name="FYJAN" localSheetId="2">'2016'!$D$10:$D$20</definedName>
    <definedName name="FYJAN" localSheetId="14">Annual!$D$10:$D$10</definedName>
    <definedName name="FYJAN" localSheetId="15">BWB!$D$10:$D$20</definedName>
    <definedName name="FYJAN" localSheetId="16">'BWB(CDN)'!$D$10:$D$20</definedName>
    <definedName name="FYJAN" localSheetId="17">'BWB(MDOT)'!$D$10:$D$20</definedName>
    <definedName name="FYJAN" localSheetId="13">'Compiled-YTD'!$D$10:$D$20</definedName>
    <definedName name="FYJAN" localSheetId="19">DWT!$D$10:$D$20</definedName>
    <definedName name="FYJAN" localSheetId="22">IBA!$D$10:$D$20</definedName>
    <definedName name="FYJAN" localSheetId="25">LQB!$D$10:$D$20</definedName>
    <definedName name="FYJAN" localSheetId="20">OGB!$D$10:$D$20</definedName>
    <definedName name="FYJAN" localSheetId="21">PB!$D$10:$D$20</definedName>
    <definedName name="FYJAN" localSheetId="26">RBW!$D$10:$D$20</definedName>
    <definedName name="FYJAN" localSheetId="23">SIBC!$D$10:$D$20</definedName>
    <definedName name="FYJAN" localSheetId="24">TIBA!$D$10:$D$20</definedName>
    <definedName name="FYJAN" localSheetId="27">WPB!$D$10:$D$20</definedName>
    <definedName name="FYJAN">AMB!$D$10:$D$20</definedName>
    <definedName name="FYMAR" localSheetId="12">'2006'!$D$10:$D$20</definedName>
    <definedName name="FYMAR" localSheetId="11">'2007'!$D$10:$D$20</definedName>
    <definedName name="FYMAR" localSheetId="10">'2008'!$D$10:$D$20</definedName>
    <definedName name="FYMAR" localSheetId="9">'2009'!$D$10:$D$20</definedName>
    <definedName name="FYMAR" localSheetId="8">'2010'!$D$10:$D$20</definedName>
    <definedName name="FYMAR" localSheetId="7">'2011'!$D$10:$D$20</definedName>
    <definedName name="FYMAR" localSheetId="6">'2012'!$D$10:$D$20</definedName>
    <definedName name="FYMAR" localSheetId="5">'2013'!$D$10:$D$20</definedName>
    <definedName name="FYMAR" localSheetId="4">'2014'!$D$10:$D$20</definedName>
    <definedName name="FYMAR" localSheetId="3">'2015'!$D$10:$D$20</definedName>
    <definedName name="FYMAR" localSheetId="2">'2016'!$D$10:$D$20</definedName>
    <definedName name="FYMAR" localSheetId="14">Annual!$D$10:$D$10</definedName>
    <definedName name="FYMAR" localSheetId="15">BWB!$D$10:$D$20</definedName>
    <definedName name="FYMAR" localSheetId="16">'BWB(CDN)'!$D$10:$D$20</definedName>
    <definedName name="FYMAR" localSheetId="17">'BWB(MDOT)'!$D$10:$D$20</definedName>
    <definedName name="FYMAR" localSheetId="13">'Compiled-YTD'!$D$10:$D$20</definedName>
    <definedName name="FYMAR" localSheetId="19">DWT!$D$10:$D$20</definedName>
    <definedName name="FYMAR" localSheetId="22">IBA!$D$10:$D$20</definedName>
    <definedName name="FYMAR" localSheetId="25">LQB!$D$10:$D$20</definedName>
    <definedName name="FYMAR" localSheetId="20">OGB!$D$10:$D$20</definedName>
    <definedName name="FYMAR" localSheetId="21">PB!$D$10:$D$20</definedName>
    <definedName name="FYMAR" localSheetId="26">RBW!$D$10:$D$20</definedName>
    <definedName name="FYMAR" localSheetId="23">SIBC!$D$10:$D$20</definedName>
    <definedName name="FYMAR" localSheetId="24">TIBA!$D$10:$D$20</definedName>
    <definedName name="FYMAR" localSheetId="27">WPB!$D$10:$D$20</definedName>
    <definedName name="FYMAR">AMB!$D$10:$D$20</definedName>
    <definedName name="_xlnm.Print_Area" localSheetId="36">'2006-2007'!$CM$9:$CT$67</definedName>
    <definedName name="_xlnm.Print_Area" localSheetId="35">'2007-2008'!$CM$9:$CT$67</definedName>
    <definedName name="_xlnm.Print_Area" localSheetId="34">'2008-2009'!$CM$9:$CT$67</definedName>
    <definedName name="_xlnm.Print_Area" localSheetId="33">'2009-2010'!$CM$9:$CT$67</definedName>
    <definedName name="_xlnm.Print_Area" localSheetId="32">'2010-2011'!$CM$4:$CT$67</definedName>
    <definedName name="_xlnm.Print_Area" localSheetId="31">'2011-2012'!$C$4:$CT$67</definedName>
    <definedName name="_xlnm.Print_Area" localSheetId="30">'2012-2013'!$CM$7:$CT$67</definedName>
    <definedName name="_xlnm.Print_Area" localSheetId="29">'2013-2014'!$C$4:$H$67</definedName>
    <definedName name="_xlnm.Print_Area" localSheetId="28">'2014-2015'!$CM$4:$CT$67</definedName>
    <definedName name="_xlnm.Print_Area" localSheetId="1">'2015-2016'!$CE$4:$CL$67</definedName>
    <definedName name="_xlnm.Print_Area" localSheetId="0">'2016-2017'!$BW$4:$CD$67</definedName>
    <definedName name="_xlnm.Print_Titles" localSheetId="12">'2006'!$A:$C,'2006'!$1:$9</definedName>
    <definedName name="_xlnm.Print_Titles" localSheetId="36">'2006-2007'!$A:$B,'2006-2007'!$1:$8</definedName>
    <definedName name="_xlnm.Print_Titles" localSheetId="11">'2007'!$A:$C,'2007'!$1:$9</definedName>
    <definedName name="_xlnm.Print_Titles" localSheetId="35">'2007-2008'!$A:$B,'2007-2008'!$1:$8</definedName>
    <definedName name="_xlnm.Print_Titles" localSheetId="10">'2008'!$A:$C,'2008'!$1:$9</definedName>
    <definedName name="_xlnm.Print_Titles" localSheetId="34">'2008-2009'!$A:$B,'2008-2009'!$1:$8</definedName>
    <definedName name="_xlnm.Print_Titles" localSheetId="9">'2009'!$A:$C,'2009'!$1:$9</definedName>
    <definedName name="_xlnm.Print_Titles" localSheetId="33">'2009-2010'!$A:$B,'2009-2010'!$1:$8</definedName>
    <definedName name="_xlnm.Print_Titles" localSheetId="8">'2010'!$A:$C,'2010'!$1:$9</definedName>
    <definedName name="_xlnm.Print_Titles" localSheetId="32">'2010-2011'!$A:$B,'2010-2011'!$1:$8</definedName>
    <definedName name="_xlnm.Print_Titles" localSheetId="7">'2011'!$A:$C,'2011'!$1:$9</definedName>
    <definedName name="_xlnm.Print_Titles" localSheetId="31">'2011-2012'!$A:$B,'2011-2012'!$1:$8</definedName>
    <definedName name="_xlnm.Print_Titles" localSheetId="6">'2012'!$A:$C,'2012'!$1:$9</definedName>
    <definedName name="_xlnm.Print_Titles" localSheetId="30">'2012-2013'!$A:$B,'2012-2013'!$1:$8</definedName>
    <definedName name="_xlnm.Print_Titles" localSheetId="5">'2013'!$A:$C,'2013'!$1:$9</definedName>
    <definedName name="_xlnm.Print_Titles" localSheetId="29">'2013-2014'!$A:$B,'2013-2014'!$1:$8</definedName>
    <definedName name="_xlnm.Print_Titles" localSheetId="4">'2014'!$A:$C,'2014'!$1:$9</definedName>
    <definedName name="_xlnm.Print_Titles" localSheetId="28">'2014-2015'!$A:$B,'2014-2015'!$1:$8</definedName>
    <definedName name="_xlnm.Print_Titles" localSheetId="3">'2015'!$A:$C,'2015'!$1:$9</definedName>
    <definedName name="_xlnm.Print_Titles" localSheetId="1">'2015-2016'!$A:$B,'2015-2016'!$1:$8</definedName>
    <definedName name="_xlnm.Print_Titles" localSheetId="2">'2016'!$A:$C,'2016'!$1:$9</definedName>
    <definedName name="_xlnm.Print_Titles" localSheetId="0">'2016-2017'!$A:$B,'2016-2017'!$1:$8</definedName>
    <definedName name="_xlnm.Print_Titles" localSheetId="18">AMB!$A:$C,AMB!$1:$9</definedName>
    <definedName name="_xlnm.Print_Titles" localSheetId="14">Annual!$A:$C,Annual!$1:$9</definedName>
    <definedName name="_xlnm.Print_Titles" localSheetId="15">BWB!$A:$C,BWB!$1:$9</definedName>
    <definedName name="_xlnm.Print_Titles" localSheetId="16">'BWB(CDN)'!$A:$C,'BWB(CDN)'!$1:$9</definedName>
    <definedName name="_xlnm.Print_Titles" localSheetId="17">'BWB(MDOT)'!$A:$C,'BWB(MDOT)'!$1:$9</definedName>
    <definedName name="_xlnm.Print_Titles" localSheetId="13">'Compiled-YTD'!$A:$C,'Compiled-YTD'!$1:$9</definedName>
    <definedName name="_xlnm.Print_Titles" localSheetId="19">DWT!$A:$C,DWT!$1:$9</definedName>
    <definedName name="_xlnm.Print_Titles" localSheetId="22">IBA!$A:$C,IBA!$1:$9</definedName>
    <definedName name="_xlnm.Print_Titles" localSheetId="25">LQB!$A:$C,LQB!$1:$9</definedName>
    <definedName name="_xlnm.Print_Titles" localSheetId="20">OGB!$A:$C,OGB!$1:$9</definedName>
    <definedName name="_xlnm.Print_Titles" localSheetId="21">PB!$A:$C,PB!$1:$9</definedName>
    <definedName name="_xlnm.Print_Titles" localSheetId="26">RBW!$A:$C,RBW!$1:$9</definedName>
    <definedName name="_xlnm.Print_Titles" localSheetId="23">SIBC!$A:$C,SIBC!$1:$9</definedName>
    <definedName name="_xlnm.Print_Titles" localSheetId="24">TIBA!$A:$C,TIBA!$1:$9</definedName>
    <definedName name="_xlnm.Print_Titles" localSheetId="27">WPB!$A:$C,WPB!$1:$9</definedName>
  </definedNames>
  <calcPr calcId="152511"/>
</workbook>
</file>

<file path=xl/calcChain.xml><?xml version="1.0" encoding="utf-8"?>
<calcChain xmlns="http://schemas.openxmlformats.org/spreadsheetml/2006/main">
  <c r="F67" i="10" l="1"/>
  <c r="G67" i="10"/>
  <c r="H67" i="10"/>
  <c r="I67" i="10"/>
  <c r="J67" i="10"/>
  <c r="K67" i="10"/>
  <c r="L67" i="10"/>
  <c r="M67" i="10"/>
  <c r="N67" i="10"/>
  <c r="O67" i="10"/>
  <c r="F66" i="10"/>
  <c r="G66" i="10"/>
  <c r="H66" i="10"/>
  <c r="I66" i="10"/>
  <c r="J66" i="10"/>
  <c r="K66" i="10"/>
  <c r="L66" i="10"/>
  <c r="M66" i="10"/>
  <c r="N66" i="10"/>
  <c r="O66" i="10"/>
  <c r="E68" i="10"/>
  <c r="F68" i="10"/>
  <c r="G68" i="10"/>
  <c r="H68" i="10"/>
  <c r="I68" i="10"/>
  <c r="J68" i="10"/>
  <c r="K68" i="10"/>
  <c r="L68" i="10"/>
  <c r="M68" i="10"/>
  <c r="N68" i="10"/>
  <c r="O68" i="10"/>
  <c r="E67" i="10"/>
  <c r="E66" i="10"/>
  <c r="DX59" i="56" l="1"/>
  <c r="DY59" i="56"/>
  <c r="DX60" i="56"/>
  <c r="DY60" i="56"/>
  <c r="DX61" i="56"/>
  <c r="DY61" i="56"/>
  <c r="DX54" i="56"/>
  <c r="DY54" i="56"/>
  <c r="DX55" i="56"/>
  <c r="DY55" i="56"/>
  <c r="DX56" i="56"/>
  <c r="DY56" i="56"/>
  <c r="DX49" i="56"/>
  <c r="DY49" i="56"/>
  <c r="DX50" i="56"/>
  <c r="DY50" i="56"/>
  <c r="DO51" i="56"/>
  <c r="DX51" i="56"/>
  <c r="DY51" i="56"/>
  <c r="DX44" i="56"/>
  <c r="DY44" i="56"/>
  <c r="DX45" i="56"/>
  <c r="DY45" i="56"/>
  <c r="DX46" i="56"/>
  <c r="DY46" i="56"/>
  <c r="DX39" i="56"/>
  <c r="DY39" i="56"/>
  <c r="DX40" i="56"/>
  <c r="DY40" i="56"/>
  <c r="DX41" i="56"/>
  <c r="DY41" i="56"/>
  <c r="DX29" i="56"/>
  <c r="DX30" i="56"/>
  <c r="DX31" i="56"/>
  <c r="DX24" i="56"/>
  <c r="DX25" i="56"/>
  <c r="DX26" i="56"/>
  <c r="DX19" i="56"/>
  <c r="DR20" i="56"/>
  <c r="DX20" i="56"/>
  <c r="DO21" i="56"/>
  <c r="DP21" i="56"/>
  <c r="DQ21" i="56"/>
  <c r="DR21" i="56"/>
  <c r="DS21" i="56"/>
  <c r="DT21" i="56"/>
  <c r="DU21" i="56"/>
  <c r="DV21" i="56"/>
  <c r="DW21" i="56"/>
  <c r="DX21" i="56"/>
  <c r="DY21" i="56"/>
  <c r="DN21" i="56"/>
  <c r="DX9" i="56"/>
  <c r="DX10" i="56"/>
  <c r="DX11" i="56"/>
  <c r="DB84" i="32"/>
  <c r="DB98" i="32"/>
  <c r="DA98" i="32"/>
  <c r="CZ98" i="32"/>
  <c r="CY98" i="32"/>
  <c r="CX98" i="32"/>
  <c r="CW98" i="32"/>
  <c r="CV98" i="32"/>
  <c r="CU98" i="32"/>
  <c r="CT98" i="32"/>
  <c r="CS98" i="32"/>
  <c r="CR98" i="32"/>
  <c r="CQ98" i="32"/>
  <c r="CP98" i="32"/>
  <c r="DA84" i="32"/>
  <c r="CZ84" i="32"/>
  <c r="CY84" i="32"/>
  <c r="CX84" i="32"/>
  <c r="CW84" i="32"/>
  <c r="CV84" i="32"/>
  <c r="CU84" i="32"/>
  <c r="CT84" i="32"/>
  <c r="CS84" i="32"/>
  <c r="CR84" i="32"/>
  <c r="CQ84" i="32"/>
  <c r="CP84" i="32"/>
  <c r="E112" i="19"/>
  <c r="DO61" i="56" s="1"/>
  <c r="F112" i="19"/>
  <c r="DP61" i="56" s="1"/>
  <c r="G112" i="19"/>
  <c r="DQ61" i="56" s="1"/>
  <c r="H112" i="19"/>
  <c r="DR61" i="56" s="1"/>
  <c r="I112" i="19"/>
  <c r="DS61" i="56" s="1"/>
  <c r="J112" i="19"/>
  <c r="DT61" i="56" s="1"/>
  <c r="K112" i="19"/>
  <c r="DU61" i="56" s="1"/>
  <c r="L112" i="19"/>
  <c r="DV61" i="56" s="1"/>
  <c r="M112" i="19"/>
  <c r="DW61" i="56" s="1"/>
  <c r="N112" i="19"/>
  <c r="O112" i="19"/>
  <c r="D112" i="19"/>
  <c r="DN61" i="56" s="1"/>
  <c r="E98" i="19"/>
  <c r="DO60" i="56" s="1"/>
  <c r="F98" i="19"/>
  <c r="DP60" i="56" s="1"/>
  <c r="G98" i="19"/>
  <c r="DQ60" i="56" s="1"/>
  <c r="H98" i="19"/>
  <c r="DR60" i="56" s="1"/>
  <c r="I98" i="19"/>
  <c r="DS60" i="56" s="1"/>
  <c r="J98" i="19"/>
  <c r="DT60" i="56" s="1"/>
  <c r="K98" i="19"/>
  <c r="DU60" i="56" s="1"/>
  <c r="L98" i="19"/>
  <c r="DV60" i="56" s="1"/>
  <c r="M98" i="19"/>
  <c r="DW60" i="56" s="1"/>
  <c r="N98" i="19"/>
  <c r="O98" i="19"/>
  <c r="D98" i="19"/>
  <c r="DN60" i="56" s="1"/>
  <c r="E84" i="19"/>
  <c r="DO59" i="56" s="1"/>
  <c r="F84" i="19"/>
  <c r="DP59" i="56" s="1"/>
  <c r="G84" i="19"/>
  <c r="DQ59" i="56" s="1"/>
  <c r="H84" i="19"/>
  <c r="DR59" i="56" s="1"/>
  <c r="I84" i="19"/>
  <c r="DS59" i="56" s="1"/>
  <c r="J84" i="19"/>
  <c r="DT59" i="56" s="1"/>
  <c r="K84" i="19"/>
  <c r="DU59" i="56" s="1"/>
  <c r="L84" i="19"/>
  <c r="DV59" i="56" s="1"/>
  <c r="M84" i="19"/>
  <c r="DW59" i="56" s="1"/>
  <c r="N84" i="19"/>
  <c r="O84" i="19"/>
  <c r="D84" i="19"/>
  <c r="DN59" i="56" s="1"/>
  <c r="E112" i="15"/>
  <c r="DO56" i="56" s="1"/>
  <c r="F112" i="15"/>
  <c r="DP56" i="56" s="1"/>
  <c r="G112" i="15"/>
  <c r="DQ56" i="56" s="1"/>
  <c r="H112" i="15"/>
  <c r="DR56" i="56" s="1"/>
  <c r="I112" i="15"/>
  <c r="DS56" i="56" s="1"/>
  <c r="J112" i="15"/>
  <c r="DT56" i="56" s="1"/>
  <c r="K112" i="15"/>
  <c r="DU56" i="56" s="1"/>
  <c r="L112" i="15"/>
  <c r="DV56" i="56" s="1"/>
  <c r="M112" i="15"/>
  <c r="DW56" i="56" s="1"/>
  <c r="N112" i="15"/>
  <c r="O112" i="15"/>
  <c r="D112" i="15"/>
  <c r="DN56" i="56" s="1"/>
  <c r="E98" i="15"/>
  <c r="DO55" i="56" s="1"/>
  <c r="F98" i="15"/>
  <c r="DP55" i="56" s="1"/>
  <c r="G98" i="15"/>
  <c r="DQ55" i="56" s="1"/>
  <c r="H98" i="15"/>
  <c r="DR55" i="56" s="1"/>
  <c r="I98" i="15"/>
  <c r="DS55" i="56" s="1"/>
  <c r="J98" i="15"/>
  <c r="DT55" i="56" s="1"/>
  <c r="K98" i="15"/>
  <c r="DU55" i="56" s="1"/>
  <c r="L98" i="15"/>
  <c r="DV55" i="56" s="1"/>
  <c r="M98" i="15"/>
  <c r="DW55" i="56" s="1"/>
  <c r="N98" i="15"/>
  <c r="O98" i="15"/>
  <c r="E84" i="15"/>
  <c r="DO54" i="56" s="1"/>
  <c r="F84" i="15"/>
  <c r="DP54" i="56" s="1"/>
  <c r="G84" i="15"/>
  <c r="DQ54" i="56" s="1"/>
  <c r="H84" i="15"/>
  <c r="DR54" i="56" s="1"/>
  <c r="I84" i="15"/>
  <c r="DS54" i="56" s="1"/>
  <c r="J84" i="15"/>
  <c r="DT54" i="56" s="1"/>
  <c r="K84" i="15"/>
  <c r="DU54" i="56" s="1"/>
  <c r="L84" i="15"/>
  <c r="DV54" i="56" s="1"/>
  <c r="M84" i="15"/>
  <c r="DW54" i="56" s="1"/>
  <c r="N84" i="15"/>
  <c r="O84" i="15"/>
  <c r="D98" i="15"/>
  <c r="DN55" i="56" s="1"/>
  <c r="D84" i="15"/>
  <c r="DN54" i="56" s="1"/>
  <c r="E112" i="12"/>
  <c r="F112" i="12"/>
  <c r="DP51" i="56" s="1"/>
  <c r="G112" i="12"/>
  <c r="DQ51" i="56" s="1"/>
  <c r="H112" i="12"/>
  <c r="DR51" i="56" s="1"/>
  <c r="I112" i="12"/>
  <c r="DS51" i="56" s="1"/>
  <c r="J112" i="12"/>
  <c r="DT51" i="56" s="1"/>
  <c r="K112" i="12"/>
  <c r="DU51" i="56" s="1"/>
  <c r="L112" i="12"/>
  <c r="DV51" i="56" s="1"/>
  <c r="M112" i="12"/>
  <c r="DW51" i="56" s="1"/>
  <c r="N112" i="12"/>
  <c r="O112" i="12"/>
  <c r="D112" i="12"/>
  <c r="DN51" i="56" s="1"/>
  <c r="E98" i="12"/>
  <c r="DO50" i="56" s="1"/>
  <c r="F98" i="12"/>
  <c r="DP50" i="56" s="1"/>
  <c r="G98" i="12"/>
  <c r="DQ50" i="56" s="1"/>
  <c r="H98" i="12"/>
  <c r="DR50" i="56" s="1"/>
  <c r="I98" i="12"/>
  <c r="DS50" i="56" s="1"/>
  <c r="J98" i="12"/>
  <c r="DT50" i="56" s="1"/>
  <c r="K98" i="12"/>
  <c r="DU50" i="56" s="1"/>
  <c r="L98" i="12"/>
  <c r="DV50" i="56" s="1"/>
  <c r="M98" i="12"/>
  <c r="DW50" i="56" s="1"/>
  <c r="N98" i="12"/>
  <c r="O98" i="12"/>
  <c r="D98" i="12"/>
  <c r="DN50" i="56" s="1"/>
  <c r="E84" i="12"/>
  <c r="DO49" i="56" s="1"/>
  <c r="F84" i="12"/>
  <c r="DP49" i="56" s="1"/>
  <c r="G84" i="12"/>
  <c r="DQ49" i="56" s="1"/>
  <c r="H84" i="12"/>
  <c r="DR49" i="56" s="1"/>
  <c r="I84" i="12"/>
  <c r="DS49" i="56" s="1"/>
  <c r="J84" i="12"/>
  <c r="DT49" i="56" s="1"/>
  <c r="K84" i="12"/>
  <c r="DU49" i="56" s="1"/>
  <c r="L84" i="12"/>
  <c r="DV49" i="56" s="1"/>
  <c r="M84" i="12"/>
  <c r="DW49" i="56" s="1"/>
  <c r="N84" i="12"/>
  <c r="O84" i="12"/>
  <c r="D84" i="12"/>
  <c r="DN49" i="56" s="1"/>
  <c r="E112" i="18"/>
  <c r="DO46" i="56" s="1"/>
  <c r="F112" i="18"/>
  <c r="DP46" i="56" s="1"/>
  <c r="G112" i="18"/>
  <c r="DQ46" i="56" s="1"/>
  <c r="H112" i="18"/>
  <c r="DR46" i="56" s="1"/>
  <c r="I112" i="18"/>
  <c r="DS46" i="56" s="1"/>
  <c r="J112" i="18"/>
  <c r="DT46" i="56" s="1"/>
  <c r="K112" i="18"/>
  <c r="DU46" i="56" s="1"/>
  <c r="L112" i="18"/>
  <c r="DV46" i="56" s="1"/>
  <c r="M112" i="18"/>
  <c r="DW46" i="56" s="1"/>
  <c r="N112" i="18"/>
  <c r="O112" i="18"/>
  <c r="D112" i="18"/>
  <c r="DN46" i="56" s="1"/>
  <c r="E98" i="18"/>
  <c r="DO45" i="56" s="1"/>
  <c r="F98" i="18"/>
  <c r="DP45" i="56" s="1"/>
  <c r="G98" i="18"/>
  <c r="DQ45" i="56" s="1"/>
  <c r="H98" i="18"/>
  <c r="DR45" i="56" s="1"/>
  <c r="I98" i="18"/>
  <c r="DS45" i="56" s="1"/>
  <c r="J98" i="18"/>
  <c r="DT45" i="56" s="1"/>
  <c r="K98" i="18"/>
  <c r="DU45" i="56" s="1"/>
  <c r="L98" i="18"/>
  <c r="DV45" i="56" s="1"/>
  <c r="M98" i="18"/>
  <c r="DW45" i="56" s="1"/>
  <c r="N98" i="18"/>
  <c r="O98" i="18"/>
  <c r="D98" i="18"/>
  <c r="DN45" i="56" s="1"/>
  <c r="E84" i="18"/>
  <c r="DO44" i="56" s="1"/>
  <c r="F84" i="18"/>
  <c r="DP44" i="56" s="1"/>
  <c r="G84" i="18"/>
  <c r="DQ44" i="56" s="1"/>
  <c r="H84" i="18"/>
  <c r="DR44" i="56" s="1"/>
  <c r="I84" i="18"/>
  <c r="DS44" i="56" s="1"/>
  <c r="J84" i="18"/>
  <c r="DT44" i="56" s="1"/>
  <c r="K84" i="18"/>
  <c r="DU44" i="56" s="1"/>
  <c r="L84" i="18"/>
  <c r="DV44" i="56" s="1"/>
  <c r="M84" i="18"/>
  <c r="DW44" i="56" s="1"/>
  <c r="N84" i="18"/>
  <c r="O84" i="18"/>
  <c r="D84" i="18"/>
  <c r="DN44" i="56" s="1"/>
  <c r="D84" i="17"/>
  <c r="DN39" i="56" s="1"/>
  <c r="E112" i="16"/>
  <c r="DO36" i="56" s="1"/>
  <c r="F112" i="16"/>
  <c r="DP36" i="56" s="1"/>
  <c r="G112" i="16"/>
  <c r="DQ36" i="56" s="1"/>
  <c r="H112" i="16"/>
  <c r="DR36" i="56" s="1"/>
  <c r="I112" i="16"/>
  <c r="DS36" i="56" s="1"/>
  <c r="J112" i="16"/>
  <c r="DT36" i="56" s="1"/>
  <c r="K112" i="16"/>
  <c r="DU36" i="56" s="1"/>
  <c r="L112" i="16"/>
  <c r="DV36" i="56" s="1"/>
  <c r="M112" i="16"/>
  <c r="DW36" i="56" s="1"/>
  <c r="N112" i="16"/>
  <c r="DX36" i="56" s="1"/>
  <c r="O112" i="16"/>
  <c r="DY36" i="56" s="1"/>
  <c r="D112" i="16"/>
  <c r="DN36" i="56" s="1"/>
  <c r="E98" i="16"/>
  <c r="DO35" i="56" s="1"/>
  <c r="F98" i="16"/>
  <c r="DP35" i="56" s="1"/>
  <c r="G98" i="16"/>
  <c r="DQ35" i="56" s="1"/>
  <c r="H98" i="16"/>
  <c r="DR35" i="56" s="1"/>
  <c r="I98" i="16"/>
  <c r="DS35" i="56" s="1"/>
  <c r="J98" i="16"/>
  <c r="DT35" i="56" s="1"/>
  <c r="K98" i="16"/>
  <c r="DU35" i="56" s="1"/>
  <c r="L98" i="16"/>
  <c r="DV35" i="56" s="1"/>
  <c r="M98" i="16"/>
  <c r="DW35" i="56" s="1"/>
  <c r="N98" i="16"/>
  <c r="DX35" i="56" s="1"/>
  <c r="O98" i="16"/>
  <c r="DY35" i="56" s="1"/>
  <c r="D98" i="16"/>
  <c r="DN35" i="56" s="1"/>
  <c r="E84" i="16"/>
  <c r="DO34" i="56" s="1"/>
  <c r="F84" i="16"/>
  <c r="DP34" i="56" s="1"/>
  <c r="G84" i="16"/>
  <c r="DQ34" i="56" s="1"/>
  <c r="H84" i="16"/>
  <c r="DR34" i="56" s="1"/>
  <c r="I84" i="16"/>
  <c r="DS34" i="56" s="1"/>
  <c r="J84" i="16"/>
  <c r="DT34" i="56" s="1"/>
  <c r="K84" i="16"/>
  <c r="DU34" i="56" s="1"/>
  <c r="L84" i="16"/>
  <c r="DV34" i="56" s="1"/>
  <c r="M84" i="16"/>
  <c r="DW34" i="56" s="1"/>
  <c r="N84" i="16"/>
  <c r="DX34" i="56" s="1"/>
  <c r="O84" i="16"/>
  <c r="DY34" i="56" s="1"/>
  <c r="D84" i="16"/>
  <c r="DN34" i="56" s="1"/>
  <c r="E112" i="14"/>
  <c r="DO31" i="56" s="1"/>
  <c r="F112" i="14"/>
  <c r="DP31" i="56" s="1"/>
  <c r="G112" i="14"/>
  <c r="DQ31" i="56" s="1"/>
  <c r="H112" i="14"/>
  <c r="DR31" i="56" s="1"/>
  <c r="I112" i="14"/>
  <c r="DS31" i="56" s="1"/>
  <c r="J112" i="14"/>
  <c r="DT31" i="56" s="1"/>
  <c r="K112" i="14"/>
  <c r="DU31" i="56" s="1"/>
  <c r="L112" i="14"/>
  <c r="DV31" i="56" s="1"/>
  <c r="M112" i="14"/>
  <c r="DW31" i="56" s="1"/>
  <c r="N112" i="14"/>
  <c r="O112" i="14"/>
  <c r="DY31" i="56" s="1"/>
  <c r="D112" i="14"/>
  <c r="DN31" i="56" s="1"/>
  <c r="E98" i="14"/>
  <c r="DO30" i="56" s="1"/>
  <c r="F98" i="14"/>
  <c r="DP30" i="56" s="1"/>
  <c r="G98" i="14"/>
  <c r="DQ30" i="56" s="1"/>
  <c r="H98" i="14"/>
  <c r="DR30" i="56" s="1"/>
  <c r="I98" i="14"/>
  <c r="DS30" i="56" s="1"/>
  <c r="J98" i="14"/>
  <c r="DT30" i="56" s="1"/>
  <c r="K98" i="14"/>
  <c r="DU30" i="56" s="1"/>
  <c r="L98" i="14"/>
  <c r="DV30" i="56" s="1"/>
  <c r="M98" i="14"/>
  <c r="DW30" i="56" s="1"/>
  <c r="N98" i="14"/>
  <c r="O98" i="14"/>
  <c r="DY30" i="56" s="1"/>
  <c r="D98" i="14"/>
  <c r="DN30" i="56" s="1"/>
  <c r="E84" i="14"/>
  <c r="DO29" i="56" s="1"/>
  <c r="F84" i="14"/>
  <c r="DP29" i="56" s="1"/>
  <c r="G84" i="14"/>
  <c r="DQ29" i="56" s="1"/>
  <c r="H84" i="14"/>
  <c r="DR29" i="56" s="1"/>
  <c r="I84" i="14"/>
  <c r="DS29" i="56" s="1"/>
  <c r="J84" i="14"/>
  <c r="DT29" i="56" s="1"/>
  <c r="K84" i="14"/>
  <c r="DU29" i="56" s="1"/>
  <c r="L84" i="14"/>
  <c r="DV29" i="56" s="1"/>
  <c r="M84" i="14"/>
  <c r="DW29" i="56" s="1"/>
  <c r="N84" i="14"/>
  <c r="O84" i="14"/>
  <c r="DY29" i="56" s="1"/>
  <c r="D84" i="14"/>
  <c r="DN29" i="56" s="1"/>
  <c r="E112" i="13"/>
  <c r="DO26" i="56" s="1"/>
  <c r="F112" i="13"/>
  <c r="DP26" i="56" s="1"/>
  <c r="G112" i="13"/>
  <c r="DQ26" i="56" s="1"/>
  <c r="H112" i="13"/>
  <c r="DR26" i="56" s="1"/>
  <c r="I112" i="13"/>
  <c r="DS26" i="56" s="1"/>
  <c r="J112" i="13"/>
  <c r="DT26" i="56" s="1"/>
  <c r="K112" i="13"/>
  <c r="DU26" i="56" s="1"/>
  <c r="L112" i="13"/>
  <c r="DV26" i="56" s="1"/>
  <c r="M112" i="13"/>
  <c r="DW26" i="56" s="1"/>
  <c r="N112" i="13"/>
  <c r="O112" i="13"/>
  <c r="DY26" i="56" s="1"/>
  <c r="D112" i="13"/>
  <c r="DN26" i="56" s="1"/>
  <c r="E98" i="13"/>
  <c r="DO25" i="56" s="1"/>
  <c r="F98" i="13"/>
  <c r="DP25" i="56" s="1"/>
  <c r="G98" i="13"/>
  <c r="DQ25" i="56" s="1"/>
  <c r="H98" i="13"/>
  <c r="DR25" i="56" s="1"/>
  <c r="I98" i="13"/>
  <c r="DS25" i="56" s="1"/>
  <c r="J98" i="13"/>
  <c r="DT25" i="56" s="1"/>
  <c r="K98" i="13"/>
  <c r="DU25" i="56" s="1"/>
  <c r="L98" i="13"/>
  <c r="DV25" i="56" s="1"/>
  <c r="M98" i="13"/>
  <c r="DW25" i="56" s="1"/>
  <c r="N98" i="13"/>
  <c r="O98" i="13"/>
  <c r="DY25" i="56" s="1"/>
  <c r="D98" i="13"/>
  <c r="DN25" i="56" s="1"/>
  <c r="E84" i="13"/>
  <c r="DO24" i="56" s="1"/>
  <c r="F84" i="13"/>
  <c r="DP24" i="56" s="1"/>
  <c r="G84" i="13"/>
  <c r="DQ24" i="56" s="1"/>
  <c r="H84" i="13"/>
  <c r="DR24" i="56" s="1"/>
  <c r="I84" i="13"/>
  <c r="DS24" i="56" s="1"/>
  <c r="J84" i="13"/>
  <c r="DT24" i="56" s="1"/>
  <c r="K84" i="13"/>
  <c r="DU24" i="56" s="1"/>
  <c r="L84" i="13"/>
  <c r="DV24" i="56" s="1"/>
  <c r="M84" i="13"/>
  <c r="DW24" i="56" s="1"/>
  <c r="N84" i="13"/>
  <c r="O84" i="13"/>
  <c r="DY24" i="56" s="1"/>
  <c r="D84" i="13"/>
  <c r="DN24" i="56" s="1"/>
  <c r="E112" i="11"/>
  <c r="F112" i="11"/>
  <c r="G112" i="11"/>
  <c r="H112" i="11"/>
  <c r="I112" i="11"/>
  <c r="J112" i="11"/>
  <c r="K112" i="11"/>
  <c r="L112" i="11"/>
  <c r="M112" i="11"/>
  <c r="N112" i="11"/>
  <c r="O112" i="11"/>
  <c r="D112" i="11"/>
  <c r="E98" i="11"/>
  <c r="DO20" i="56" s="1"/>
  <c r="F98" i="11"/>
  <c r="DP20" i="56" s="1"/>
  <c r="G98" i="11"/>
  <c r="DQ20" i="56" s="1"/>
  <c r="H98" i="11"/>
  <c r="I98" i="11"/>
  <c r="DS20" i="56" s="1"/>
  <c r="J98" i="11"/>
  <c r="DT20" i="56" s="1"/>
  <c r="K98" i="11"/>
  <c r="DU20" i="56" s="1"/>
  <c r="L98" i="11"/>
  <c r="DV20" i="56" s="1"/>
  <c r="M98" i="11"/>
  <c r="DW20" i="56" s="1"/>
  <c r="N98" i="11"/>
  <c r="O98" i="11"/>
  <c r="DY20" i="56" s="1"/>
  <c r="D98" i="11"/>
  <c r="DN20" i="56" s="1"/>
  <c r="E84" i="11"/>
  <c r="DO19" i="56" s="1"/>
  <c r="F84" i="11"/>
  <c r="DP19" i="56" s="1"/>
  <c r="G84" i="11"/>
  <c r="DQ19" i="56" s="1"/>
  <c r="H84" i="11"/>
  <c r="DR19" i="56" s="1"/>
  <c r="I84" i="11"/>
  <c r="DS19" i="56" s="1"/>
  <c r="J84" i="11"/>
  <c r="DT19" i="56" s="1"/>
  <c r="K84" i="11"/>
  <c r="DU19" i="56" s="1"/>
  <c r="L84" i="11"/>
  <c r="DV19" i="56" s="1"/>
  <c r="M84" i="11"/>
  <c r="DW19" i="56" s="1"/>
  <c r="N84" i="11"/>
  <c r="O84" i="11"/>
  <c r="DY19" i="56" s="1"/>
  <c r="D84" i="11"/>
  <c r="DN19" i="56" s="1"/>
  <c r="E112" i="7"/>
  <c r="DO11" i="56" s="1"/>
  <c r="F112" i="7"/>
  <c r="DP11" i="56" s="1"/>
  <c r="G112" i="7"/>
  <c r="DQ11" i="56" s="1"/>
  <c r="H112" i="7"/>
  <c r="DR11" i="56" s="1"/>
  <c r="I112" i="7"/>
  <c r="DS11" i="56" s="1"/>
  <c r="J112" i="7"/>
  <c r="DT11" i="56" s="1"/>
  <c r="K112" i="7"/>
  <c r="DU11" i="56" s="1"/>
  <c r="L112" i="7"/>
  <c r="DV11" i="56" s="1"/>
  <c r="M112" i="7"/>
  <c r="DW11" i="56" s="1"/>
  <c r="N112" i="7"/>
  <c r="O112" i="7"/>
  <c r="DY11" i="56" s="1"/>
  <c r="D112" i="7"/>
  <c r="DN11" i="56" s="1"/>
  <c r="E98" i="7"/>
  <c r="DO10" i="56" s="1"/>
  <c r="F98" i="7"/>
  <c r="DP10" i="56" s="1"/>
  <c r="G98" i="7"/>
  <c r="DQ10" i="56" s="1"/>
  <c r="H98" i="7"/>
  <c r="DR10" i="56" s="1"/>
  <c r="I98" i="7"/>
  <c r="DS10" i="56" s="1"/>
  <c r="J98" i="7"/>
  <c r="DT10" i="56" s="1"/>
  <c r="K98" i="7"/>
  <c r="DU10" i="56" s="1"/>
  <c r="L98" i="7"/>
  <c r="DV10" i="56" s="1"/>
  <c r="M98" i="7"/>
  <c r="DW10" i="56" s="1"/>
  <c r="N98" i="7"/>
  <c r="O98" i="7"/>
  <c r="DY10" i="56" s="1"/>
  <c r="D98" i="7"/>
  <c r="DN10" i="56" s="1"/>
  <c r="E84" i="7"/>
  <c r="DO9" i="56" s="1"/>
  <c r="F84" i="7"/>
  <c r="DP9" i="56" s="1"/>
  <c r="G84" i="7"/>
  <c r="DQ9" i="56" s="1"/>
  <c r="H84" i="7"/>
  <c r="DR9" i="56" s="1"/>
  <c r="I84" i="7"/>
  <c r="DS9" i="56" s="1"/>
  <c r="J84" i="7"/>
  <c r="DT9" i="56" s="1"/>
  <c r="K84" i="7"/>
  <c r="DU9" i="56" s="1"/>
  <c r="L84" i="7"/>
  <c r="DV9" i="56" s="1"/>
  <c r="M84" i="7"/>
  <c r="DW9" i="56" s="1"/>
  <c r="N84" i="7"/>
  <c r="O84" i="7"/>
  <c r="DY9" i="56" s="1"/>
  <c r="E112" i="8"/>
  <c r="F112" i="8"/>
  <c r="G112" i="8"/>
  <c r="H112" i="8"/>
  <c r="I112" i="8"/>
  <c r="J112" i="8"/>
  <c r="K112" i="8"/>
  <c r="L112" i="8"/>
  <c r="M112" i="8"/>
  <c r="N112" i="8"/>
  <c r="O112" i="8"/>
  <c r="D112" i="8"/>
  <c r="E98" i="8"/>
  <c r="F98" i="8"/>
  <c r="G98" i="8"/>
  <c r="H98" i="8"/>
  <c r="I98" i="8"/>
  <c r="J98" i="8"/>
  <c r="K98" i="8"/>
  <c r="L98" i="8"/>
  <c r="M98" i="8"/>
  <c r="N98" i="8"/>
  <c r="O98" i="8"/>
  <c r="D98" i="8"/>
  <c r="E84" i="8"/>
  <c r="F84" i="8"/>
  <c r="G84" i="8"/>
  <c r="H84" i="8"/>
  <c r="I84" i="8"/>
  <c r="J84" i="8"/>
  <c r="K84" i="8"/>
  <c r="L84" i="8"/>
  <c r="M84" i="8"/>
  <c r="N84" i="8"/>
  <c r="O84" i="8"/>
  <c r="D84" i="8"/>
  <c r="E106" i="9"/>
  <c r="F106" i="9"/>
  <c r="G106" i="9"/>
  <c r="H106" i="9"/>
  <c r="I106" i="9"/>
  <c r="J106" i="9"/>
  <c r="K106" i="9"/>
  <c r="L106" i="9"/>
  <c r="M106" i="9"/>
  <c r="N106" i="9"/>
  <c r="O106" i="9"/>
  <c r="D106" i="9"/>
  <c r="E93" i="9"/>
  <c r="F93" i="9"/>
  <c r="G93" i="9"/>
  <c r="H93" i="9"/>
  <c r="I93" i="9"/>
  <c r="J93" i="9"/>
  <c r="K93" i="9"/>
  <c r="L93" i="9"/>
  <c r="M93" i="9"/>
  <c r="N93" i="9"/>
  <c r="O93" i="9"/>
  <c r="D93" i="9"/>
  <c r="E79" i="9"/>
  <c r="F79" i="9"/>
  <c r="G79" i="9"/>
  <c r="H79" i="9"/>
  <c r="I79" i="9"/>
  <c r="J79" i="9"/>
  <c r="K79" i="9"/>
  <c r="L79" i="9"/>
  <c r="M79" i="9"/>
  <c r="N79" i="9"/>
  <c r="O79" i="9"/>
  <c r="D79" i="9"/>
  <c r="E111" i="10"/>
  <c r="DO16" i="56" s="1"/>
  <c r="F111" i="10"/>
  <c r="DP16" i="56" s="1"/>
  <c r="G111" i="10"/>
  <c r="DQ16" i="56" s="1"/>
  <c r="H111" i="10"/>
  <c r="DR16" i="56" s="1"/>
  <c r="I111" i="10"/>
  <c r="DS16" i="56" s="1"/>
  <c r="J111" i="10"/>
  <c r="DT16" i="56" s="1"/>
  <c r="K111" i="10"/>
  <c r="DU16" i="56" s="1"/>
  <c r="L111" i="10"/>
  <c r="DV16" i="56" s="1"/>
  <c r="M111" i="10"/>
  <c r="DW16" i="56" s="1"/>
  <c r="N111" i="10"/>
  <c r="DX16" i="56" s="1"/>
  <c r="O111" i="10"/>
  <c r="DY16" i="56" s="1"/>
  <c r="F98" i="10"/>
  <c r="DP15" i="56" s="1"/>
  <c r="G98" i="10"/>
  <c r="DQ15" i="56" s="1"/>
  <c r="H98" i="10"/>
  <c r="DR15" i="56" s="1"/>
  <c r="I98" i="10"/>
  <c r="DS15" i="56" s="1"/>
  <c r="J98" i="10"/>
  <c r="DT15" i="56" s="1"/>
  <c r="K98" i="10"/>
  <c r="DU15" i="56" s="1"/>
  <c r="L98" i="10"/>
  <c r="DV15" i="56" s="1"/>
  <c r="M98" i="10"/>
  <c r="DW15" i="56" s="1"/>
  <c r="N98" i="10"/>
  <c r="DX15" i="56" s="1"/>
  <c r="O98" i="10"/>
  <c r="DY15" i="56" s="1"/>
  <c r="D98" i="10"/>
  <c r="DN15" i="56" s="1"/>
  <c r="F84" i="10"/>
  <c r="DP14" i="56" s="1"/>
  <c r="G84" i="10"/>
  <c r="DQ14" i="56" s="1"/>
  <c r="H84" i="10"/>
  <c r="DR14" i="56" s="1"/>
  <c r="I84" i="10"/>
  <c r="DS14" i="56" s="1"/>
  <c r="J84" i="10"/>
  <c r="DT14" i="56" s="1"/>
  <c r="K84" i="10"/>
  <c r="DU14" i="56" s="1"/>
  <c r="L84" i="10"/>
  <c r="DV14" i="56" s="1"/>
  <c r="M84" i="10"/>
  <c r="DW14" i="56" s="1"/>
  <c r="N84" i="10"/>
  <c r="DX14" i="56" s="1"/>
  <c r="O84" i="10"/>
  <c r="DY14" i="56" s="1"/>
  <c r="D84" i="7"/>
  <c r="DN9" i="56" s="1"/>
  <c r="DA9" i="56"/>
  <c r="DB9" i="56"/>
  <c r="DC9" i="56"/>
  <c r="DD9" i="56"/>
  <c r="DE9" i="56"/>
  <c r="DF9" i="56"/>
  <c r="DG9" i="56"/>
  <c r="DH9" i="56"/>
  <c r="DI9" i="56"/>
  <c r="DJ9" i="56"/>
  <c r="CZ9" i="56"/>
  <c r="CZ14" i="56"/>
  <c r="D67" i="10"/>
  <c r="D68" i="10"/>
  <c r="D111" i="10" s="1"/>
  <c r="DN16" i="56" s="1"/>
  <c r="D66" i="10"/>
  <c r="D84" i="10" s="1"/>
  <c r="DN14" i="56" s="1"/>
  <c r="O23" i="31" l="1"/>
  <c r="O45" i="31"/>
  <c r="O63" i="31" s="1"/>
  <c r="O27" i="31"/>
  <c r="EX67" i="32"/>
  <c r="EX98" i="32" s="1"/>
  <c r="DA67" i="32"/>
  <c r="CZ67" i="32"/>
  <c r="CY67" i="32"/>
  <c r="CX67" i="32"/>
  <c r="CW67" i="32"/>
  <c r="CV67" i="32"/>
  <c r="CU67" i="32"/>
  <c r="CT67" i="32"/>
  <c r="CS67" i="32"/>
  <c r="CR67" i="32"/>
  <c r="CQ67" i="32"/>
  <c r="CP67" i="32"/>
  <c r="BL67" i="32"/>
  <c r="BL98" i="32" s="1"/>
  <c r="DA66" i="32"/>
  <c r="CZ66" i="32"/>
  <c r="CY66" i="32"/>
  <c r="CX66" i="32"/>
  <c r="CW66" i="32"/>
  <c r="CV66" i="32"/>
  <c r="CU66" i="32"/>
  <c r="CT66" i="32"/>
  <c r="CS66" i="32"/>
  <c r="CR66" i="32"/>
  <c r="CQ66" i="32"/>
  <c r="CP66" i="32"/>
  <c r="BL66" i="32"/>
  <c r="AC112" i="19"/>
  <c r="AC98" i="19"/>
  <c r="AB84" i="19"/>
  <c r="O69" i="19"/>
  <c r="N69" i="19"/>
  <c r="M69" i="19"/>
  <c r="L69" i="19"/>
  <c r="K69" i="19"/>
  <c r="J69" i="19"/>
  <c r="I69" i="19"/>
  <c r="H69" i="19"/>
  <c r="G69" i="19"/>
  <c r="F69" i="19"/>
  <c r="E69" i="19"/>
  <c r="D69" i="19"/>
  <c r="AD68" i="19"/>
  <c r="FI68" i="32" s="1"/>
  <c r="FI112" i="32" s="1"/>
  <c r="AC68" i="19"/>
  <c r="FH68" i="32" s="1"/>
  <c r="FH112" i="32" s="1"/>
  <c r="AB68" i="19"/>
  <c r="FG68" i="32" s="1"/>
  <c r="FG112" i="32" s="1"/>
  <c r="AA68" i="19"/>
  <c r="FF68" i="32" s="1"/>
  <c r="FF112" i="32" s="1"/>
  <c r="Z68" i="19"/>
  <c r="FE68" i="32" s="1"/>
  <c r="FE112" i="32" s="1"/>
  <c r="Y68" i="19"/>
  <c r="FD68" i="32" s="1"/>
  <c r="FD112" i="32" s="1"/>
  <c r="X68" i="19"/>
  <c r="W68" i="19"/>
  <c r="FB68" i="32" s="1"/>
  <c r="FB112" i="32" s="1"/>
  <c r="V68" i="19"/>
  <c r="FA68" i="32" s="1"/>
  <c r="FA112" i="32" s="1"/>
  <c r="U68" i="19"/>
  <c r="EZ68" i="32" s="1"/>
  <c r="EZ112" i="32" s="1"/>
  <c r="T68" i="19"/>
  <c r="S68" i="19"/>
  <c r="EX68" i="32" s="1"/>
  <c r="EX112" i="32" s="1"/>
  <c r="P68" i="19"/>
  <c r="AD67" i="19"/>
  <c r="FI67" i="32" s="1"/>
  <c r="FI98" i="32" s="1"/>
  <c r="AC67" i="19"/>
  <c r="FH67" i="32" s="1"/>
  <c r="FH98" i="32" s="1"/>
  <c r="AB67" i="19"/>
  <c r="FG67" i="32" s="1"/>
  <c r="FG98" i="32" s="1"/>
  <c r="AA67" i="19"/>
  <c r="FF67" i="32" s="1"/>
  <c r="FF98" i="32" s="1"/>
  <c r="Z67" i="19"/>
  <c r="FE67" i="32" s="1"/>
  <c r="FE98" i="32" s="1"/>
  <c r="Y67" i="19"/>
  <c r="FD67" i="32" s="1"/>
  <c r="FD98" i="32" s="1"/>
  <c r="X67" i="19"/>
  <c r="FC67" i="32" s="1"/>
  <c r="FC98" i="32" s="1"/>
  <c r="W67" i="19"/>
  <c r="FB67" i="32" s="1"/>
  <c r="FB98" i="32" s="1"/>
  <c r="V67" i="19"/>
  <c r="FA67" i="32" s="1"/>
  <c r="FA98" i="32" s="1"/>
  <c r="U67" i="19"/>
  <c r="EZ67" i="32" s="1"/>
  <c r="EZ98" i="32" s="1"/>
  <c r="T67" i="19"/>
  <c r="EY67" i="32" s="1"/>
  <c r="EY98" i="32" s="1"/>
  <c r="S67" i="19"/>
  <c r="P67" i="19"/>
  <c r="AD66" i="19"/>
  <c r="AC66" i="19"/>
  <c r="AB66" i="19"/>
  <c r="FG66" i="32" s="1"/>
  <c r="FG84" i="32" s="1"/>
  <c r="AA66" i="19"/>
  <c r="FF66" i="32" s="1"/>
  <c r="FF84" i="32" s="1"/>
  <c r="Z66" i="19"/>
  <c r="Y66" i="19"/>
  <c r="X66" i="19"/>
  <c r="FC66" i="32" s="1"/>
  <c r="FC84" i="32" s="1"/>
  <c r="W66" i="19"/>
  <c r="V66" i="19"/>
  <c r="U66" i="19"/>
  <c r="T66" i="19"/>
  <c r="EY66" i="32" s="1"/>
  <c r="EY84" i="32" s="1"/>
  <c r="S66" i="19"/>
  <c r="P66" i="19"/>
  <c r="AD112" i="15"/>
  <c r="AD98" i="15"/>
  <c r="O69" i="15"/>
  <c r="N69" i="15"/>
  <c r="M69" i="15"/>
  <c r="L69" i="15"/>
  <c r="K69" i="15"/>
  <c r="J69" i="15"/>
  <c r="I69" i="15"/>
  <c r="H69" i="15"/>
  <c r="G69" i="15"/>
  <c r="F69" i="15"/>
  <c r="E69" i="15"/>
  <c r="D69" i="15"/>
  <c r="AD68" i="15"/>
  <c r="ET68" i="32" s="1"/>
  <c r="ET112" i="32" s="1"/>
  <c r="AC68" i="15"/>
  <c r="ES68" i="32" s="1"/>
  <c r="ES112" i="32" s="1"/>
  <c r="AB68" i="15"/>
  <c r="ER68" i="32" s="1"/>
  <c r="ER112" i="32" s="1"/>
  <c r="AA68" i="15"/>
  <c r="EQ68" i="32" s="1"/>
  <c r="EQ112" i="32" s="1"/>
  <c r="Z68" i="15"/>
  <c r="EP68" i="32" s="1"/>
  <c r="EP112" i="32" s="1"/>
  <c r="Y68" i="15"/>
  <c r="EO68" i="32" s="1"/>
  <c r="EO112" i="32" s="1"/>
  <c r="X68" i="15"/>
  <c r="EN68" i="32" s="1"/>
  <c r="EN112" i="32" s="1"/>
  <c r="W68" i="15"/>
  <c r="EM68" i="32" s="1"/>
  <c r="EM112" i="32" s="1"/>
  <c r="V68" i="15"/>
  <c r="EL68" i="32" s="1"/>
  <c r="EL112" i="32" s="1"/>
  <c r="U68" i="15"/>
  <c r="EK68" i="32" s="1"/>
  <c r="EK112" i="32" s="1"/>
  <c r="T68" i="15"/>
  <c r="EJ68" i="32" s="1"/>
  <c r="EJ112" i="32" s="1"/>
  <c r="S68" i="15"/>
  <c r="EI68" i="32" s="1"/>
  <c r="EI112" i="32" s="1"/>
  <c r="P68" i="15"/>
  <c r="AD67" i="15"/>
  <c r="ET67" i="32" s="1"/>
  <c r="ET98" i="32" s="1"/>
  <c r="AC67" i="15"/>
  <c r="ES67" i="32" s="1"/>
  <c r="ES98" i="32" s="1"/>
  <c r="AB67" i="15"/>
  <c r="ER67" i="32" s="1"/>
  <c r="ER98" i="32" s="1"/>
  <c r="AA67" i="15"/>
  <c r="Z67" i="15"/>
  <c r="EP67" i="32" s="1"/>
  <c r="EP98" i="32" s="1"/>
  <c r="Y67" i="15"/>
  <c r="EO67" i="32" s="1"/>
  <c r="EO98" i="32" s="1"/>
  <c r="X67" i="15"/>
  <c r="EN67" i="32" s="1"/>
  <c r="EN98" i="32" s="1"/>
  <c r="W67" i="15"/>
  <c r="V67" i="15"/>
  <c r="EL67" i="32" s="1"/>
  <c r="EL98" i="32" s="1"/>
  <c r="U67" i="15"/>
  <c r="EK67" i="32" s="1"/>
  <c r="EK98" i="32" s="1"/>
  <c r="T67" i="15"/>
  <c r="EJ67" i="32" s="1"/>
  <c r="EJ98" i="32" s="1"/>
  <c r="S67" i="15"/>
  <c r="P67" i="15"/>
  <c r="AD66" i="15"/>
  <c r="AC66" i="15"/>
  <c r="ES66" i="32" s="1"/>
  <c r="ES84" i="32" s="1"/>
  <c r="AB66" i="15"/>
  <c r="ER66" i="32" s="1"/>
  <c r="AA66" i="15"/>
  <c r="EQ66" i="32" s="1"/>
  <c r="EQ84" i="32" s="1"/>
  <c r="Z66" i="15"/>
  <c r="Y66" i="15"/>
  <c r="X66" i="15"/>
  <c r="EN66" i="32" s="1"/>
  <c r="W66" i="15"/>
  <c r="EM66" i="32" s="1"/>
  <c r="EM84" i="32" s="1"/>
  <c r="V66" i="15"/>
  <c r="U66" i="15"/>
  <c r="EK66" i="32" s="1"/>
  <c r="EK84" i="32" s="1"/>
  <c r="T66" i="15"/>
  <c r="EJ66" i="32" s="1"/>
  <c r="S66" i="15"/>
  <c r="EI66" i="32" s="1"/>
  <c r="EI84" i="32" s="1"/>
  <c r="P66" i="15"/>
  <c r="AC112" i="12"/>
  <c r="AC98" i="12"/>
  <c r="AC84" i="12"/>
  <c r="O69" i="12"/>
  <c r="N69" i="12"/>
  <c r="M69" i="12"/>
  <c r="L69" i="12"/>
  <c r="K69" i="12"/>
  <c r="J69" i="12"/>
  <c r="I69" i="12"/>
  <c r="H69" i="12"/>
  <c r="G69" i="12"/>
  <c r="F69" i="12"/>
  <c r="E69" i="12"/>
  <c r="D69" i="12"/>
  <c r="AD68" i="12"/>
  <c r="EE68" i="32" s="1"/>
  <c r="EE112" i="32" s="1"/>
  <c r="AC68" i="12"/>
  <c r="ED68" i="32" s="1"/>
  <c r="ED112" i="32" s="1"/>
  <c r="AB68" i="12"/>
  <c r="EC68" i="32" s="1"/>
  <c r="EC112" i="32" s="1"/>
  <c r="AA68" i="12"/>
  <c r="EB68" i="32" s="1"/>
  <c r="EB112" i="32" s="1"/>
  <c r="Z68" i="12"/>
  <c r="EA68" i="32" s="1"/>
  <c r="EA112" i="32" s="1"/>
  <c r="Y68" i="12"/>
  <c r="DZ68" i="32" s="1"/>
  <c r="DZ112" i="32" s="1"/>
  <c r="X68" i="12"/>
  <c r="DY68" i="32" s="1"/>
  <c r="DY112" i="32" s="1"/>
  <c r="W68" i="12"/>
  <c r="DX68" i="32" s="1"/>
  <c r="DX112" i="32" s="1"/>
  <c r="V68" i="12"/>
  <c r="DW68" i="32" s="1"/>
  <c r="DW112" i="32" s="1"/>
  <c r="U68" i="12"/>
  <c r="DV68" i="32" s="1"/>
  <c r="DV112" i="32" s="1"/>
  <c r="T68" i="12"/>
  <c r="DU68" i="32" s="1"/>
  <c r="DU112" i="32" s="1"/>
  <c r="S68" i="12"/>
  <c r="DT68" i="32" s="1"/>
  <c r="DT112" i="32" s="1"/>
  <c r="P68" i="12"/>
  <c r="AD67" i="12"/>
  <c r="EE67" i="32" s="1"/>
  <c r="EE98" i="32" s="1"/>
  <c r="AC67" i="12"/>
  <c r="AB67" i="12"/>
  <c r="EC67" i="32" s="1"/>
  <c r="EC98" i="32" s="1"/>
  <c r="AA67" i="12"/>
  <c r="EB67" i="32" s="1"/>
  <c r="EB98" i="32" s="1"/>
  <c r="Z67" i="12"/>
  <c r="EA67" i="32" s="1"/>
  <c r="EA98" i="32" s="1"/>
  <c r="Y67" i="12"/>
  <c r="X67" i="12"/>
  <c r="DY67" i="32" s="1"/>
  <c r="DY98" i="32" s="1"/>
  <c r="W67" i="12"/>
  <c r="DX67" i="32" s="1"/>
  <c r="DX98" i="32" s="1"/>
  <c r="V67" i="12"/>
  <c r="DW67" i="32" s="1"/>
  <c r="DW98" i="32" s="1"/>
  <c r="U67" i="12"/>
  <c r="T67" i="12"/>
  <c r="DU67" i="32" s="1"/>
  <c r="DU98" i="32" s="1"/>
  <c r="S67" i="12"/>
  <c r="DT67" i="32" s="1"/>
  <c r="DT98" i="32" s="1"/>
  <c r="P67" i="12"/>
  <c r="AD66" i="12"/>
  <c r="EE66" i="32" s="1"/>
  <c r="EE84" i="32" s="1"/>
  <c r="AC66" i="12"/>
  <c r="ED66" i="32" s="1"/>
  <c r="ED84" i="32" s="1"/>
  <c r="AB66" i="12"/>
  <c r="AA66" i="12"/>
  <c r="Z66" i="12"/>
  <c r="EA66" i="32" s="1"/>
  <c r="EA84" i="32" s="1"/>
  <c r="Y66" i="12"/>
  <c r="DZ66" i="32" s="1"/>
  <c r="DZ84" i="32" s="1"/>
  <c r="X66" i="12"/>
  <c r="W66" i="12"/>
  <c r="DX66" i="32" s="1"/>
  <c r="DX84" i="32" s="1"/>
  <c r="V66" i="12"/>
  <c r="DW66" i="32" s="1"/>
  <c r="DW84" i="32" s="1"/>
  <c r="U66" i="12"/>
  <c r="DV66" i="32" s="1"/>
  <c r="DV84" i="32" s="1"/>
  <c r="T66" i="12"/>
  <c r="S66" i="12"/>
  <c r="DT66" i="32" s="1"/>
  <c r="DT84" i="32" s="1"/>
  <c r="P66" i="12"/>
  <c r="AC84" i="18"/>
  <c r="O69" i="18"/>
  <c r="N69" i="18"/>
  <c r="M69" i="18"/>
  <c r="L69" i="18"/>
  <c r="K69" i="18"/>
  <c r="J69" i="18"/>
  <c r="I69" i="18"/>
  <c r="H69" i="18"/>
  <c r="G69" i="18"/>
  <c r="F69" i="18"/>
  <c r="E69" i="18"/>
  <c r="D69" i="18"/>
  <c r="AD68" i="18"/>
  <c r="DP68" i="32" s="1"/>
  <c r="DP112" i="32" s="1"/>
  <c r="AC68" i="18"/>
  <c r="DO68" i="32" s="1"/>
  <c r="DO112" i="32" s="1"/>
  <c r="AB68" i="18"/>
  <c r="DN68" i="32" s="1"/>
  <c r="DN112" i="32" s="1"/>
  <c r="AA68" i="18"/>
  <c r="DM68" i="32" s="1"/>
  <c r="DM112" i="32" s="1"/>
  <c r="Z68" i="18"/>
  <c r="DL68" i="32" s="1"/>
  <c r="DL112" i="32" s="1"/>
  <c r="Y68" i="18"/>
  <c r="DK68" i="32" s="1"/>
  <c r="DK112" i="32" s="1"/>
  <c r="X68" i="18"/>
  <c r="DJ68" i="32" s="1"/>
  <c r="DJ112" i="32" s="1"/>
  <c r="W68" i="18"/>
  <c r="DI68" i="32" s="1"/>
  <c r="DI112" i="32" s="1"/>
  <c r="V68" i="18"/>
  <c r="DH68" i="32" s="1"/>
  <c r="DH112" i="32" s="1"/>
  <c r="U68" i="18"/>
  <c r="DG68" i="32" s="1"/>
  <c r="DG112" i="32" s="1"/>
  <c r="T68" i="18"/>
  <c r="DF68" i="32" s="1"/>
  <c r="DF112" i="32" s="1"/>
  <c r="S68" i="18"/>
  <c r="DE68" i="32" s="1"/>
  <c r="DE112" i="32" s="1"/>
  <c r="P68" i="18"/>
  <c r="AD67" i="18"/>
  <c r="DP67" i="32" s="1"/>
  <c r="DP98" i="32" s="1"/>
  <c r="AC67" i="18"/>
  <c r="DO67" i="32" s="1"/>
  <c r="DO98" i="32" s="1"/>
  <c r="AB67" i="18"/>
  <c r="DN67" i="32" s="1"/>
  <c r="DN98" i="32" s="1"/>
  <c r="AA67" i="18"/>
  <c r="DM67" i="32" s="1"/>
  <c r="DM98" i="32" s="1"/>
  <c r="Z67" i="18"/>
  <c r="DL67" i="32" s="1"/>
  <c r="DL98" i="32" s="1"/>
  <c r="Y67" i="18"/>
  <c r="DK67" i="32" s="1"/>
  <c r="DK98" i="32" s="1"/>
  <c r="X67" i="18"/>
  <c r="DJ67" i="32" s="1"/>
  <c r="DJ98" i="32" s="1"/>
  <c r="W67" i="18"/>
  <c r="DI67" i="32" s="1"/>
  <c r="DI98" i="32" s="1"/>
  <c r="V67" i="18"/>
  <c r="DH67" i="32" s="1"/>
  <c r="DH98" i="32" s="1"/>
  <c r="U67" i="18"/>
  <c r="DG67" i="32" s="1"/>
  <c r="DG98" i="32" s="1"/>
  <c r="T67" i="18"/>
  <c r="DF67" i="32" s="1"/>
  <c r="DF98" i="32" s="1"/>
  <c r="S67" i="18"/>
  <c r="DE67" i="32" s="1"/>
  <c r="DE98" i="32" s="1"/>
  <c r="P67" i="18"/>
  <c r="AD66" i="18"/>
  <c r="DP66" i="32" s="1"/>
  <c r="DP84" i="32" s="1"/>
  <c r="AC66" i="18"/>
  <c r="AB66" i="18"/>
  <c r="DN66" i="32" s="1"/>
  <c r="AA66" i="18"/>
  <c r="DM66" i="32" s="1"/>
  <c r="DM84" i="32" s="1"/>
  <c r="Z66" i="18"/>
  <c r="DL66" i="32" s="1"/>
  <c r="DL84" i="32" s="1"/>
  <c r="Y66" i="18"/>
  <c r="X66" i="18"/>
  <c r="DJ66" i="32" s="1"/>
  <c r="W66" i="18"/>
  <c r="V66" i="18"/>
  <c r="DH66" i="32" s="1"/>
  <c r="DH84" i="32" s="1"/>
  <c r="U66" i="18"/>
  <c r="T66" i="18"/>
  <c r="DF66" i="32" s="1"/>
  <c r="S66" i="18"/>
  <c r="DE66" i="32" s="1"/>
  <c r="DE84" i="32" s="1"/>
  <c r="P66" i="18"/>
  <c r="O112" i="17"/>
  <c r="N112" i="17"/>
  <c r="M112" i="17"/>
  <c r="DW41" i="56" s="1"/>
  <c r="L112" i="17"/>
  <c r="DV41" i="56" s="1"/>
  <c r="K112" i="17"/>
  <c r="DU41" i="56" s="1"/>
  <c r="J112" i="17"/>
  <c r="DT41" i="56" s="1"/>
  <c r="I112" i="17"/>
  <c r="DS41" i="56" s="1"/>
  <c r="H112" i="17"/>
  <c r="DR41" i="56" s="1"/>
  <c r="G112" i="17"/>
  <c r="DQ41" i="56" s="1"/>
  <c r="F112" i="17"/>
  <c r="DP41" i="56" s="1"/>
  <c r="E112" i="17"/>
  <c r="DO41" i="56" s="1"/>
  <c r="D112" i="17"/>
  <c r="DN41" i="56" s="1"/>
  <c r="O98" i="17"/>
  <c r="N98" i="17"/>
  <c r="M98" i="17"/>
  <c r="DW40" i="56" s="1"/>
  <c r="L98" i="17"/>
  <c r="DV40" i="56" s="1"/>
  <c r="K98" i="17"/>
  <c r="DU40" i="56" s="1"/>
  <c r="J98" i="17"/>
  <c r="DT40" i="56" s="1"/>
  <c r="I98" i="17"/>
  <c r="DS40" i="56" s="1"/>
  <c r="H98" i="17"/>
  <c r="DR40" i="56" s="1"/>
  <c r="G98" i="17"/>
  <c r="DQ40" i="56" s="1"/>
  <c r="F98" i="17"/>
  <c r="DP40" i="56" s="1"/>
  <c r="E98" i="17"/>
  <c r="DO40" i="56" s="1"/>
  <c r="D98" i="17"/>
  <c r="DN40" i="56" s="1"/>
  <c r="O84" i="17"/>
  <c r="N84" i="17"/>
  <c r="M84" i="17"/>
  <c r="DW39" i="56" s="1"/>
  <c r="L84" i="17"/>
  <c r="DV39" i="56" s="1"/>
  <c r="K84" i="17"/>
  <c r="DU39" i="56" s="1"/>
  <c r="J84" i="17"/>
  <c r="DT39" i="56" s="1"/>
  <c r="I84" i="17"/>
  <c r="DS39" i="56" s="1"/>
  <c r="H84" i="17"/>
  <c r="DR39" i="56" s="1"/>
  <c r="G84" i="17"/>
  <c r="DQ39" i="56" s="1"/>
  <c r="F84" i="17"/>
  <c r="DP39" i="56" s="1"/>
  <c r="E84" i="17"/>
  <c r="AA64" i="17"/>
  <c r="W64" i="17"/>
  <c r="S64" i="17"/>
  <c r="O64" i="17"/>
  <c r="N64" i="17"/>
  <c r="M64" i="17"/>
  <c r="L64" i="17"/>
  <c r="K64" i="17"/>
  <c r="J64" i="17"/>
  <c r="I64" i="17"/>
  <c r="H64" i="17"/>
  <c r="G64" i="17"/>
  <c r="F64" i="17"/>
  <c r="E64" i="17"/>
  <c r="D64" i="17"/>
  <c r="AD63" i="17"/>
  <c r="AC63" i="17"/>
  <c r="AB63" i="17"/>
  <c r="AA63" i="17"/>
  <c r="Z63" i="17"/>
  <c r="Y63" i="17"/>
  <c r="X63" i="17"/>
  <c r="W63" i="17"/>
  <c r="V63" i="17"/>
  <c r="U63" i="17"/>
  <c r="T63" i="17"/>
  <c r="S63" i="17"/>
  <c r="P63" i="17"/>
  <c r="AD62" i="17"/>
  <c r="AC62" i="17"/>
  <c r="AC64" i="17" s="1"/>
  <c r="AB62" i="17"/>
  <c r="AA62" i="17"/>
  <c r="Z62" i="17"/>
  <c r="Y62" i="17"/>
  <c r="Y64" i="17" s="1"/>
  <c r="X62" i="17"/>
  <c r="W62" i="17"/>
  <c r="V62" i="17"/>
  <c r="U62" i="17"/>
  <c r="U64" i="17" s="1"/>
  <c r="T62" i="17"/>
  <c r="S62" i="17"/>
  <c r="P62" i="17"/>
  <c r="AD61" i="17"/>
  <c r="AD64" i="17" s="1"/>
  <c r="AC61" i="17"/>
  <c r="AB61" i="17"/>
  <c r="AB64" i="17" s="1"/>
  <c r="AA61" i="17"/>
  <c r="Z61" i="17"/>
  <c r="Z64" i="17" s="1"/>
  <c r="Y61" i="17"/>
  <c r="X61" i="17"/>
  <c r="X64" i="17" s="1"/>
  <c r="W61" i="17"/>
  <c r="V61" i="17"/>
  <c r="V64" i="17" s="1"/>
  <c r="U61" i="17"/>
  <c r="T61" i="17"/>
  <c r="T64" i="17" s="1"/>
  <c r="S61" i="17"/>
  <c r="P61" i="17"/>
  <c r="P64" i="17" s="1"/>
  <c r="AC112" i="16"/>
  <c r="AC98" i="16"/>
  <c r="O69" i="16"/>
  <c r="N69" i="16"/>
  <c r="M69" i="16"/>
  <c r="L69" i="16"/>
  <c r="K69" i="16"/>
  <c r="J69" i="16"/>
  <c r="I69" i="16"/>
  <c r="H69" i="16"/>
  <c r="G69" i="16"/>
  <c r="F69" i="16"/>
  <c r="E69" i="16"/>
  <c r="D69" i="16"/>
  <c r="AD68" i="16"/>
  <c r="CL68" i="32" s="1"/>
  <c r="CL112" i="32" s="1"/>
  <c r="AC68" i="16"/>
  <c r="CK68" i="32" s="1"/>
  <c r="CK112" i="32" s="1"/>
  <c r="AB68" i="16"/>
  <c r="CJ68" i="32" s="1"/>
  <c r="CJ112" i="32" s="1"/>
  <c r="AA68" i="16"/>
  <c r="CI68" i="32" s="1"/>
  <c r="CI112" i="32" s="1"/>
  <c r="Z68" i="16"/>
  <c r="CH68" i="32" s="1"/>
  <c r="CH112" i="32" s="1"/>
  <c r="Y68" i="16"/>
  <c r="CG68" i="32" s="1"/>
  <c r="CG112" i="32" s="1"/>
  <c r="X68" i="16"/>
  <c r="CF68" i="32" s="1"/>
  <c r="CF112" i="32" s="1"/>
  <c r="W68" i="16"/>
  <c r="CE68" i="32" s="1"/>
  <c r="CE112" i="32" s="1"/>
  <c r="V68" i="16"/>
  <c r="CD68" i="32" s="1"/>
  <c r="CD112" i="32" s="1"/>
  <c r="U68" i="16"/>
  <c r="CC68" i="32" s="1"/>
  <c r="CC112" i="32" s="1"/>
  <c r="T68" i="16"/>
  <c r="CB68" i="32" s="1"/>
  <c r="CB112" i="32" s="1"/>
  <c r="S68" i="16"/>
  <c r="CA68" i="32" s="1"/>
  <c r="CA112" i="32" s="1"/>
  <c r="P68" i="16"/>
  <c r="AD67" i="16"/>
  <c r="CL67" i="32" s="1"/>
  <c r="CL98" i="32" s="1"/>
  <c r="AC67" i="16"/>
  <c r="CK67" i="32" s="1"/>
  <c r="CK98" i="32" s="1"/>
  <c r="AB67" i="16"/>
  <c r="CJ67" i="32" s="1"/>
  <c r="CJ98" i="32" s="1"/>
  <c r="AA67" i="16"/>
  <c r="CI67" i="32" s="1"/>
  <c r="CI98" i="32" s="1"/>
  <c r="Z67" i="16"/>
  <c r="CH67" i="32" s="1"/>
  <c r="CH98" i="32" s="1"/>
  <c r="Y67" i="16"/>
  <c r="CG67" i="32" s="1"/>
  <c r="CG98" i="32" s="1"/>
  <c r="X67" i="16"/>
  <c r="CF67" i="32" s="1"/>
  <c r="CF98" i="32" s="1"/>
  <c r="W67" i="16"/>
  <c r="CE67" i="32" s="1"/>
  <c r="CE98" i="32" s="1"/>
  <c r="V67" i="16"/>
  <c r="CD67" i="32" s="1"/>
  <c r="CD98" i="32" s="1"/>
  <c r="U67" i="16"/>
  <c r="CC67" i="32" s="1"/>
  <c r="CC98" i="32" s="1"/>
  <c r="T67" i="16"/>
  <c r="CB67" i="32" s="1"/>
  <c r="CB98" i="32" s="1"/>
  <c r="S67" i="16"/>
  <c r="CA67" i="32" s="1"/>
  <c r="CA98" i="32" s="1"/>
  <c r="P67" i="16"/>
  <c r="AD66" i="16"/>
  <c r="CL66" i="32" s="1"/>
  <c r="CL84" i="32" s="1"/>
  <c r="AC66" i="16"/>
  <c r="CK66" i="32" s="1"/>
  <c r="CK84" i="32" s="1"/>
  <c r="AB66" i="16"/>
  <c r="AA66" i="16"/>
  <c r="Z66" i="16"/>
  <c r="CH66" i="32" s="1"/>
  <c r="CH84" i="32" s="1"/>
  <c r="Y66" i="16"/>
  <c r="CG66" i="32" s="1"/>
  <c r="CG84" i="32" s="1"/>
  <c r="X66" i="16"/>
  <c r="CF66" i="32" s="1"/>
  <c r="CF84" i="32" s="1"/>
  <c r="W66" i="16"/>
  <c r="V66" i="16"/>
  <c r="CD66" i="32" s="1"/>
  <c r="CD84" i="32" s="1"/>
  <c r="U66" i="16"/>
  <c r="CC66" i="32" s="1"/>
  <c r="CC84" i="32" s="1"/>
  <c r="T66" i="16"/>
  <c r="S66" i="16"/>
  <c r="P66" i="16"/>
  <c r="AB112" i="14"/>
  <c r="AD112" i="14"/>
  <c r="AC84" i="14"/>
  <c r="O69" i="14"/>
  <c r="N69" i="14"/>
  <c r="M69" i="14"/>
  <c r="L69" i="14"/>
  <c r="K69" i="14"/>
  <c r="J69" i="14"/>
  <c r="I69" i="14"/>
  <c r="H69" i="14"/>
  <c r="G69" i="14"/>
  <c r="F69" i="14"/>
  <c r="E69" i="14"/>
  <c r="D69" i="14"/>
  <c r="AD68" i="14"/>
  <c r="BW68" i="32" s="1"/>
  <c r="BW112" i="32" s="1"/>
  <c r="AC68" i="14"/>
  <c r="BV68" i="32" s="1"/>
  <c r="BV112" i="32" s="1"/>
  <c r="AB68" i="14"/>
  <c r="BU68" i="32" s="1"/>
  <c r="BU112" i="32" s="1"/>
  <c r="AA68" i="14"/>
  <c r="BT68" i="32" s="1"/>
  <c r="BT112" i="32" s="1"/>
  <c r="Z68" i="14"/>
  <c r="BS68" i="32" s="1"/>
  <c r="BS112" i="32" s="1"/>
  <c r="Y68" i="14"/>
  <c r="BR68" i="32" s="1"/>
  <c r="BR112" i="32" s="1"/>
  <c r="X68" i="14"/>
  <c r="BQ68" i="32" s="1"/>
  <c r="BQ112" i="32" s="1"/>
  <c r="W68" i="14"/>
  <c r="BP68" i="32" s="1"/>
  <c r="BP112" i="32" s="1"/>
  <c r="V68" i="14"/>
  <c r="BO68" i="32" s="1"/>
  <c r="BO112" i="32" s="1"/>
  <c r="U68" i="14"/>
  <c r="BN68" i="32" s="1"/>
  <c r="BN112" i="32" s="1"/>
  <c r="T68" i="14"/>
  <c r="BM68" i="32" s="1"/>
  <c r="BM112" i="32" s="1"/>
  <c r="S68" i="14"/>
  <c r="BL68" i="32" s="1"/>
  <c r="BL112" i="32" s="1"/>
  <c r="P68" i="14"/>
  <c r="AD67" i="14"/>
  <c r="BW67" i="32" s="1"/>
  <c r="BW98" i="32" s="1"/>
  <c r="AC67" i="14"/>
  <c r="BV67" i="32" s="1"/>
  <c r="BV98" i="32" s="1"/>
  <c r="AB67" i="14"/>
  <c r="BU67" i="32" s="1"/>
  <c r="BU98" i="32" s="1"/>
  <c r="AA67" i="14"/>
  <c r="BT67" i="32" s="1"/>
  <c r="BT98" i="32" s="1"/>
  <c r="Z67" i="14"/>
  <c r="BS67" i="32" s="1"/>
  <c r="BS98" i="32" s="1"/>
  <c r="Y67" i="14"/>
  <c r="BR67" i="32" s="1"/>
  <c r="BR98" i="32" s="1"/>
  <c r="X67" i="14"/>
  <c r="BQ67" i="32" s="1"/>
  <c r="BQ98" i="32" s="1"/>
  <c r="W67" i="14"/>
  <c r="BP67" i="32" s="1"/>
  <c r="BP98" i="32" s="1"/>
  <c r="V67" i="14"/>
  <c r="BO67" i="32" s="1"/>
  <c r="BO98" i="32" s="1"/>
  <c r="U67" i="14"/>
  <c r="BN67" i="32" s="1"/>
  <c r="BN98" i="32" s="1"/>
  <c r="T67" i="14"/>
  <c r="BM67" i="32" s="1"/>
  <c r="BM98" i="32" s="1"/>
  <c r="S67" i="14"/>
  <c r="P67" i="14"/>
  <c r="AD66" i="14"/>
  <c r="BW66" i="32" s="1"/>
  <c r="BW84" i="32" s="1"/>
  <c r="AC66" i="14"/>
  <c r="AB66" i="14"/>
  <c r="AA66" i="14"/>
  <c r="BT66" i="32" s="1"/>
  <c r="Z66" i="14"/>
  <c r="BS66" i="32" s="1"/>
  <c r="BS84" i="32" s="1"/>
  <c r="Y66" i="14"/>
  <c r="BR66" i="32" s="1"/>
  <c r="X66" i="14"/>
  <c r="W66" i="14"/>
  <c r="BP66" i="32" s="1"/>
  <c r="V66" i="14"/>
  <c r="BO66" i="32" s="1"/>
  <c r="BO84" i="32" s="1"/>
  <c r="U66" i="14"/>
  <c r="T66" i="14"/>
  <c r="S66" i="14"/>
  <c r="P66" i="14"/>
  <c r="AD112" i="13"/>
  <c r="AB98" i="13"/>
  <c r="O69" i="13"/>
  <c r="N69" i="13"/>
  <c r="M69" i="13"/>
  <c r="L69" i="13"/>
  <c r="K69" i="13"/>
  <c r="J69" i="13"/>
  <c r="I69" i="13"/>
  <c r="H69" i="13"/>
  <c r="G69" i="13"/>
  <c r="F69" i="13"/>
  <c r="E69" i="13"/>
  <c r="D69" i="13"/>
  <c r="AD68" i="13"/>
  <c r="BH68" i="32" s="1"/>
  <c r="BH112" i="32" s="1"/>
  <c r="AC68" i="13"/>
  <c r="BG68" i="32" s="1"/>
  <c r="BG112" i="32" s="1"/>
  <c r="AB68" i="13"/>
  <c r="BF68" i="32" s="1"/>
  <c r="BF112" i="32" s="1"/>
  <c r="AA68" i="13"/>
  <c r="BE68" i="32" s="1"/>
  <c r="BE112" i="32" s="1"/>
  <c r="Z68" i="13"/>
  <c r="BD68" i="32" s="1"/>
  <c r="BD112" i="32" s="1"/>
  <c r="Y68" i="13"/>
  <c r="BC68" i="32" s="1"/>
  <c r="BC112" i="32" s="1"/>
  <c r="X68" i="13"/>
  <c r="BB68" i="32" s="1"/>
  <c r="BB112" i="32" s="1"/>
  <c r="W68" i="13"/>
  <c r="BA68" i="32" s="1"/>
  <c r="BA112" i="32" s="1"/>
  <c r="V68" i="13"/>
  <c r="AZ68" i="32" s="1"/>
  <c r="AZ112" i="32" s="1"/>
  <c r="U68" i="13"/>
  <c r="AY68" i="32" s="1"/>
  <c r="AY112" i="32" s="1"/>
  <c r="T68" i="13"/>
  <c r="AX68" i="32" s="1"/>
  <c r="AX112" i="32" s="1"/>
  <c r="S68" i="13"/>
  <c r="AW68" i="32" s="1"/>
  <c r="AW112" i="32" s="1"/>
  <c r="P68" i="13"/>
  <c r="AD67" i="13"/>
  <c r="BH67" i="32" s="1"/>
  <c r="BH98" i="32" s="1"/>
  <c r="AC67" i="13"/>
  <c r="BG67" i="32" s="1"/>
  <c r="BG98" i="32" s="1"/>
  <c r="AB67" i="13"/>
  <c r="BF67" i="32" s="1"/>
  <c r="BF98" i="32" s="1"/>
  <c r="AA67" i="13"/>
  <c r="BE67" i="32" s="1"/>
  <c r="BE98" i="32" s="1"/>
  <c r="Z67" i="13"/>
  <c r="BD67" i="32" s="1"/>
  <c r="BD98" i="32" s="1"/>
  <c r="Y67" i="13"/>
  <c r="BC67" i="32" s="1"/>
  <c r="BC98" i="32" s="1"/>
  <c r="X67" i="13"/>
  <c r="BB67" i="32" s="1"/>
  <c r="BB98" i="32" s="1"/>
  <c r="W67" i="13"/>
  <c r="BA67" i="32" s="1"/>
  <c r="BA98" i="32" s="1"/>
  <c r="V67" i="13"/>
  <c r="AZ67" i="32" s="1"/>
  <c r="AZ98" i="32" s="1"/>
  <c r="U67" i="13"/>
  <c r="AY67" i="32" s="1"/>
  <c r="AY98" i="32" s="1"/>
  <c r="T67" i="13"/>
  <c r="AX67" i="32" s="1"/>
  <c r="AX98" i="32" s="1"/>
  <c r="S67" i="13"/>
  <c r="AW67" i="32" s="1"/>
  <c r="AW98" i="32" s="1"/>
  <c r="P67" i="13"/>
  <c r="AD66" i="13"/>
  <c r="AC66" i="13"/>
  <c r="BG66" i="32" s="1"/>
  <c r="BG84" i="32" s="1"/>
  <c r="AB66" i="13"/>
  <c r="BF66" i="32" s="1"/>
  <c r="AA66" i="13"/>
  <c r="Z66" i="13"/>
  <c r="Y66" i="13"/>
  <c r="BC66" i="32" s="1"/>
  <c r="BC84" i="32" s="1"/>
  <c r="X66" i="13"/>
  <c r="BB66" i="32" s="1"/>
  <c r="W66" i="13"/>
  <c r="BA66" i="32" s="1"/>
  <c r="BA84" i="32" s="1"/>
  <c r="V66" i="13"/>
  <c r="U66" i="13"/>
  <c r="AY66" i="32" s="1"/>
  <c r="AY84" i="32" s="1"/>
  <c r="T66" i="13"/>
  <c r="AX66" i="32" s="1"/>
  <c r="S66" i="13"/>
  <c r="P66" i="13"/>
  <c r="D73" i="13"/>
  <c r="E73" i="13"/>
  <c r="F73" i="13"/>
  <c r="W73" i="13" s="1"/>
  <c r="G73" i="13"/>
  <c r="X73" i="13" s="1"/>
  <c r="H73" i="13"/>
  <c r="I73" i="13"/>
  <c r="J73" i="13"/>
  <c r="K73" i="13"/>
  <c r="L73" i="13"/>
  <c r="M73" i="13"/>
  <c r="N73" i="13"/>
  <c r="O73" i="13"/>
  <c r="S73" i="13"/>
  <c r="T73" i="13"/>
  <c r="U73" i="13"/>
  <c r="Y73" i="13"/>
  <c r="AC73" i="13"/>
  <c r="D74" i="13"/>
  <c r="U74" i="13" s="1"/>
  <c r="E74" i="13"/>
  <c r="F74" i="13"/>
  <c r="W74" i="13" s="1"/>
  <c r="G74" i="13"/>
  <c r="H74" i="13"/>
  <c r="I74" i="13"/>
  <c r="J74" i="13"/>
  <c r="K74" i="13"/>
  <c r="L74" i="13"/>
  <c r="M74" i="13"/>
  <c r="N74" i="13"/>
  <c r="O74" i="13"/>
  <c r="S74" i="13"/>
  <c r="T74" i="13"/>
  <c r="X74" i="13"/>
  <c r="AB74" i="13"/>
  <c r="D75" i="13"/>
  <c r="T75" i="13" s="1"/>
  <c r="E75" i="13"/>
  <c r="F75" i="13"/>
  <c r="G75" i="13"/>
  <c r="H75" i="13"/>
  <c r="I75" i="13"/>
  <c r="J75" i="13"/>
  <c r="K75" i="13"/>
  <c r="L75" i="13"/>
  <c r="M75" i="13"/>
  <c r="N75" i="13"/>
  <c r="O75" i="13"/>
  <c r="S75" i="13"/>
  <c r="W75" i="13"/>
  <c r="AA75" i="13"/>
  <c r="AB98" i="11"/>
  <c r="AD84" i="11"/>
  <c r="O69" i="11"/>
  <c r="N69" i="11"/>
  <c r="M69" i="11"/>
  <c r="L69" i="11"/>
  <c r="K69" i="11"/>
  <c r="J69" i="11"/>
  <c r="I69" i="11"/>
  <c r="H69" i="11"/>
  <c r="G69" i="11"/>
  <c r="F69" i="11"/>
  <c r="E69" i="11"/>
  <c r="D69" i="11"/>
  <c r="AD68" i="11"/>
  <c r="AS68" i="32" s="1"/>
  <c r="AS112" i="32" s="1"/>
  <c r="AC68" i="11"/>
  <c r="AR68" i="32" s="1"/>
  <c r="AR112" i="32" s="1"/>
  <c r="AB68" i="11"/>
  <c r="AQ68" i="32" s="1"/>
  <c r="AQ112" i="32" s="1"/>
  <c r="AA68" i="11"/>
  <c r="AP68" i="32" s="1"/>
  <c r="AP112" i="32" s="1"/>
  <c r="Z68" i="11"/>
  <c r="AO68" i="32" s="1"/>
  <c r="AO112" i="32" s="1"/>
  <c r="Y68" i="11"/>
  <c r="AN68" i="32" s="1"/>
  <c r="AN112" i="32" s="1"/>
  <c r="X68" i="11"/>
  <c r="AM68" i="32" s="1"/>
  <c r="AM112" i="32" s="1"/>
  <c r="W68" i="11"/>
  <c r="AL68" i="32" s="1"/>
  <c r="AL112" i="32" s="1"/>
  <c r="V68" i="11"/>
  <c r="AK68" i="32" s="1"/>
  <c r="AK112" i="32" s="1"/>
  <c r="U68" i="11"/>
  <c r="AJ68" i="32" s="1"/>
  <c r="AJ112" i="32" s="1"/>
  <c r="T68" i="11"/>
  <c r="AI68" i="32" s="1"/>
  <c r="AI112" i="32" s="1"/>
  <c r="S68" i="11"/>
  <c r="AH68" i="32" s="1"/>
  <c r="AH112" i="32" s="1"/>
  <c r="P68" i="11"/>
  <c r="AD67" i="11"/>
  <c r="AS67" i="32" s="1"/>
  <c r="AS98" i="32" s="1"/>
  <c r="AC67" i="11"/>
  <c r="AR67" i="32" s="1"/>
  <c r="AR98" i="32" s="1"/>
  <c r="AB67" i="11"/>
  <c r="AQ67" i="32" s="1"/>
  <c r="AQ98" i="32" s="1"/>
  <c r="AA67" i="11"/>
  <c r="AP67" i="32" s="1"/>
  <c r="AP98" i="32" s="1"/>
  <c r="Z67" i="11"/>
  <c r="AO67" i="32" s="1"/>
  <c r="AO98" i="32" s="1"/>
  <c r="Y67" i="11"/>
  <c r="AN67" i="32" s="1"/>
  <c r="AN98" i="32" s="1"/>
  <c r="X67" i="11"/>
  <c r="AM67" i="32" s="1"/>
  <c r="AM98" i="32" s="1"/>
  <c r="W67" i="11"/>
  <c r="AL67" i="32" s="1"/>
  <c r="AL98" i="32" s="1"/>
  <c r="V67" i="11"/>
  <c r="AK67" i="32" s="1"/>
  <c r="AK98" i="32" s="1"/>
  <c r="U67" i="11"/>
  <c r="AJ67" i="32" s="1"/>
  <c r="AJ98" i="32" s="1"/>
  <c r="T67" i="11"/>
  <c r="AI67" i="32" s="1"/>
  <c r="AI98" i="32" s="1"/>
  <c r="S67" i="11"/>
  <c r="AH67" i="32" s="1"/>
  <c r="AH98" i="32" s="1"/>
  <c r="P67" i="11"/>
  <c r="AD66" i="11"/>
  <c r="AS66" i="32" s="1"/>
  <c r="AS84" i="32" s="1"/>
  <c r="AC66" i="11"/>
  <c r="AB66" i="11"/>
  <c r="AA66" i="11"/>
  <c r="AP66" i="32" s="1"/>
  <c r="Z66" i="11"/>
  <c r="AO66" i="32" s="1"/>
  <c r="AO84" i="32" s="1"/>
  <c r="Y66" i="11"/>
  <c r="X66" i="11"/>
  <c r="W66" i="11"/>
  <c r="AL66" i="32" s="1"/>
  <c r="V66" i="11"/>
  <c r="AK66" i="32" s="1"/>
  <c r="AK84" i="32" s="1"/>
  <c r="U66" i="11"/>
  <c r="T66" i="11"/>
  <c r="T69" i="11" s="1"/>
  <c r="S66" i="11"/>
  <c r="AH66" i="32" s="1"/>
  <c r="P66" i="11"/>
  <c r="X98" i="8"/>
  <c r="O69" i="8"/>
  <c r="N69" i="8"/>
  <c r="M69" i="8"/>
  <c r="L69" i="8"/>
  <c r="K69" i="8"/>
  <c r="J69" i="8"/>
  <c r="I69" i="8"/>
  <c r="H69" i="8"/>
  <c r="G69" i="8"/>
  <c r="F69" i="8"/>
  <c r="E69" i="8"/>
  <c r="D69" i="8"/>
  <c r="AD68" i="8"/>
  <c r="AC68" i="8"/>
  <c r="AB68" i="8"/>
  <c r="AA68" i="8"/>
  <c r="Z68" i="8"/>
  <c r="Y68" i="8"/>
  <c r="X68" i="8"/>
  <c r="W68" i="8"/>
  <c r="V68" i="8"/>
  <c r="U68" i="8"/>
  <c r="T68" i="8"/>
  <c r="S68" i="8"/>
  <c r="P68" i="8"/>
  <c r="AD67" i="8"/>
  <c r="AC67" i="8"/>
  <c r="AB67" i="8"/>
  <c r="AA67" i="8"/>
  <c r="Z67" i="8"/>
  <c r="Y67" i="8"/>
  <c r="X67" i="8"/>
  <c r="W67" i="8"/>
  <c r="V67" i="8"/>
  <c r="U67" i="8"/>
  <c r="T67" i="8"/>
  <c r="S67" i="8"/>
  <c r="P67" i="8"/>
  <c r="AD66" i="8"/>
  <c r="AC66" i="8"/>
  <c r="AB66" i="8"/>
  <c r="AA66" i="8"/>
  <c r="Z66" i="8"/>
  <c r="Y66" i="8"/>
  <c r="X66" i="8"/>
  <c r="W66" i="8"/>
  <c r="V66" i="8"/>
  <c r="U66" i="8"/>
  <c r="T66" i="8"/>
  <c r="S66" i="8"/>
  <c r="P66" i="8"/>
  <c r="AC106" i="9"/>
  <c r="AA93" i="9"/>
  <c r="O69" i="9"/>
  <c r="N69" i="9"/>
  <c r="M69" i="9"/>
  <c r="L69" i="9"/>
  <c r="K69" i="9"/>
  <c r="J69" i="9"/>
  <c r="I69" i="9"/>
  <c r="H69" i="9"/>
  <c r="G69" i="9"/>
  <c r="F69" i="9"/>
  <c r="E69" i="9"/>
  <c r="D69" i="9"/>
  <c r="AD68" i="9"/>
  <c r="AC68" i="9"/>
  <c r="AB68" i="9"/>
  <c r="AA68" i="9"/>
  <c r="Z68" i="9"/>
  <c r="Y68" i="9"/>
  <c r="X68" i="9"/>
  <c r="W68" i="9"/>
  <c r="V68" i="9"/>
  <c r="U68" i="9"/>
  <c r="T68" i="9"/>
  <c r="S68" i="9"/>
  <c r="P68" i="9"/>
  <c r="AD67" i="9"/>
  <c r="AC67" i="9"/>
  <c r="AB67" i="9"/>
  <c r="AA67" i="9"/>
  <c r="Z67" i="9"/>
  <c r="Y67" i="9"/>
  <c r="X67" i="9"/>
  <c r="W67" i="9"/>
  <c r="V67" i="9"/>
  <c r="U67" i="9"/>
  <c r="T67" i="9"/>
  <c r="S67" i="9"/>
  <c r="P67" i="9"/>
  <c r="AD66" i="9"/>
  <c r="AC66" i="9"/>
  <c r="AB66" i="9"/>
  <c r="AA66" i="9"/>
  <c r="Z66" i="9"/>
  <c r="Y66" i="9"/>
  <c r="X66" i="9"/>
  <c r="W66" i="9"/>
  <c r="V66" i="9"/>
  <c r="U66" i="9"/>
  <c r="T66" i="9"/>
  <c r="S66" i="9"/>
  <c r="P66" i="9"/>
  <c r="O69" i="7"/>
  <c r="N69" i="7"/>
  <c r="M69" i="7"/>
  <c r="L69" i="7"/>
  <c r="K69" i="7"/>
  <c r="J69" i="7"/>
  <c r="I69" i="7"/>
  <c r="H69" i="7"/>
  <c r="G69" i="7"/>
  <c r="F69" i="7"/>
  <c r="E69" i="7"/>
  <c r="D69" i="7"/>
  <c r="T68" i="10"/>
  <c r="T68" i="32" s="1"/>
  <c r="T112" i="32" s="1"/>
  <c r="AB68" i="10"/>
  <c r="AB68" i="32" s="1"/>
  <c r="AB112" i="32" s="1"/>
  <c r="AA68" i="10"/>
  <c r="AA68" i="32" s="1"/>
  <c r="AA112" i="32" s="1"/>
  <c r="E98" i="10"/>
  <c r="DO15" i="56" s="1"/>
  <c r="O69" i="10"/>
  <c r="N69" i="10"/>
  <c r="M69" i="10"/>
  <c r="L69" i="10"/>
  <c r="K69" i="10"/>
  <c r="J69" i="10"/>
  <c r="I69" i="10"/>
  <c r="H69" i="10"/>
  <c r="G69" i="10"/>
  <c r="F69" i="10"/>
  <c r="D69" i="10"/>
  <c r="AC84" i="7"/>
  <c r="AD68" i="7"/>
  <c r="O68" i="32" s="1"/>
  <c r="O112" i="32" s="1"/>
  <c r="AC68" i="7"/>
  <c r="N68" i="32" s="1"/>
  <c r="N112" i="32" s="1"/>
  <c r="AB68" i="7"/>
  <c r="M68" i="32" s="1"/>
  <c r="M112" i="32" s="1"/>
  <c r="AA68" i="7"/>
  <c r="L68" i="32" s="1"/>
  <c r="L112" i="32" s="1"/>
  <c r="Z68" i="7"/>
  <c r="K68" i="32" s="1"/>
  <c r="K112" i="32" s="1"/>
  <c r="Y68" i="7"/>
  <c r="J68" i="32" s="1"/>
  <c r="J112" i="32" s="1"/>
  <c r="X68" i="7"/>
  <c r="I68" i="32" s="1"/>
  <c r="I112" i="32" s="1"/>
  <c r="W68" i="7"/>
  <c r="H68" i="32" s="1"/>
  <c r="H112" i="32" s="1"/>
  <c r="V68" i="7"/>
  <c r="G68" i="32" s="1"/>
  <c r="G112" i="32" s="1"/>
  <c r="U68" i="7"/>
  <c r="F68" i="32" s="1"/>
  <c r="F112" i="32" s="1"/>
  <c r="T68" i="7"/>
  <c r="E68" i="32" s="1"/>
  <c r="E112" i="32" s="1"/>
  <c r="S68" i="7"/>
  <c r="D68" i="32" s="1"/>
  <c r="D112" i="32" s="1"/>
  <c r="P68" i="7"/>
  <c r="AD67" i="7"/>
  <c r="O67" i="32" s="1"/>
  <c r="O98" i="32" s="1"/>
  <c r="AC67" i="7"/>
  <c r="N67" i="32" s="1"/>
  <c r="N98" i="32" s="1"/>
  <c r="AB67" i="7"/>
  <c r="M67" i="32" s="1"/>
  <c r="M98" i="32" s="1"/>
  <c r="AA67" i="7"/>
  <c r="L67" i="32" s="1"/>
  <c r="L98" i="32" s="1"/>
  <c r="Z67" i="7"/>
  <c r="K67" i="32" s="1"/>
  <c r="K98" i="32" s="1"/>
  <c r="Y67" i="7"/>
  <c r="J67" i="32" s="1"/>
  <c r="J98" i="32" s="1"/>
  <c r="X67" i="7"/>
  <c r="I67" i="32" s="1"/>
  <c r="I98" i="32" s="1"/>
  <c r="W67" i="7"/>
  <c r="H67" i="32" s="1"/>
  <c r="H98" i="32" s="1"/>
  <c r="V67" i="7"/>
  <c r="G67" i="32" s="1"/>
  <c r="G98" i="32" s="1"/>
  <c r="U67" i="7"/>
  <c r="F67" i="32" s="1"/>
  <c r="F98" i="32" s="1"/>
  <c r="T67" i="7"/>
  <c r="E67" i="32" s="1"/>
  <c r="E98" i="32" s="1"/>
  <c r="S67" i="7"/>
  <c r="D67" i="32" s="1"/>
  <c r="D98" i="32" s="1"/>
  <c r="P67" i="7"/>
  <c r="AD66" i="7"/>
  <c r="O66" i="32" s="1"/>
  <c r="O84" i="32" s="1"/>
  <c r="AC66" i="7"/>
  <c r="N66" i="32" s="1"/>
  <c r="N84" i="32" s="1"/>
  <c r="AB66" i="7"/>
  <c r="M66" i="32" s="1"/>
  <c r="M84" i="32" s="1"/>
  <c r="AA66" i="7"/>
  <c r="Z66" i="7"/>
  <c r="K66" i="32" s="1"/>
  <c r="K84" i="32" s="1"/>
  <c r="Y66" i="7"/>
  <c r="J66" i="32" s="1"/>
  <c r="J84" i="32" s="1"/>
  <c r="X66" i="7"/>
  <c r="I66" i="32" s="1"/>
  <c r="I84" i="32" s="1"/>
  <c r="W66" i="7"/>
  <c r="V66" i="7"/>
  <c r="G66" i="32" s="1"/>
  <c r="G84" i="32" s="1"/>
  <c r="U66" i="7"/>
  <c r="F66" i="32" s="1"/>
  <c r="F84" i="32" s="1"/>
  <c r="T66" i="7"/>
  <c r="E66" i="32" s="1"/>
  <c r="E84" i="32" s="1"/>
  <c r="S66" i="7"/>
  <c r="P66" i="7"/>
  <c r="A60" i="56"/>
  <c r="A55" i="56"/>
  <c r="A50" i="56"/>
  <c r="A45" i="56"/>
  <c r="A40" i="56"/>
  <c r="A35" i="56"/>
  <c r="A30" i="56"/>
  <c r="D26" i="56"/>
  <c r="A25" i="56"/>
  <c r="D24" i="56"/>
  <c r="A20" i="56"/>
  <c r="A15" i="56"/>
  <c r="D14" i="56"/>
  <c r="D11" i="56"/>
  <c r="CZ11" i="56"/>
  <c r="C11" i="56" s="1"/>
  <c r="G11" i="56" s="1"/>
  <c r="D10" i="56"/>
  <c r="CZ10" i="56"/>
  <c r="C10" i="56" s="1"/>
  <c r="G10" i="56" s="1"/>
  <c r="A10" i="56"/>
  <c r="CR8" i="56"/>
  <c r="CQ8" i="56"/>
  <c r="CN8" i="56"/>
  <c r="CM8" i="56"/>
  <c r="CJ8" i="56"/>
  <c r="CI8" i="56"/>
  <c r="CF8" i="56"/>
  <c r="CE8" i="56"/>
  <c r="CB8" i="56"/>
  <c r="CA8" i="56"/>
  <c r="BX8" i="56"/>
  <c r="BW8" i="56"/>
  <c r="BT8" i="56"/>
  <c r="BS8" i="56"/>
  <c r="BP8" i="56"/>
  <c r="BO8" i="56"/>
  <c r="BL8" i="56"/>
  <c r="BK8" i="56"/>
  <c r="BH8" i="56"/>
  <c r="BG8" i="56"/>
  <c r="BD8" i="56"/>
  <c r="BC8" i="56"/>
  <c r="AZ8" i="56"/>
  <c r="AY8" i="56"/>
  <c r="AV8" i="56"/>
  <c r="AU8" i="56"/>
  <c r="AR8" i="56"/>
  <c r="AQ8" i="56"/>
  <c r="AN8" i="56"/>
  <c r="AM8" i="56"/>
  <c r="AJ8" i="56"/>
  <c r="AI8" i="56"/>
  <c r="AF8" i="56"/>
  <c r="AE8" i="56"/>
  <c r="AB8" i="56"/>
  <c r="AA8" i="56"/>
  <c r="X8" i="56"/>
  <c r="W8" i="56"/>
  <c r="T8" i="56"/>
  <c r="S8" i="56"/>
  <c r="P8" i="56"/>
  <c r="O8" i="56"/>
  <c r="L8" i="56"/>
  <c r="K8" i="56"/>
  <c r="H8" i="56"/>
  <c r="G8" i="56"/>
  <c r="DN7" i="56"/>
  <c r="D20" i="56" s="1"/>
  <c r="CZ7" i="56"/>
  <c r="A4" i="56"/>
  <c r="W69" i="18" l="1"/>
  <c r="X69" i="11"/>
  <c r="AB69" i="11"/>
  <c r="U69" i="11"/>
  <c r="Y69" i="11"/>
  <c r="AC69" i="11"/>
  <c r="W69" i="9"/>
  <c r="AA69" i="9"/>
  <c r="U69" i="18"/>
  <c r="Y69" i="18"/>
  <c r="AC69" i="18"/>
  <c r="Z69" i="15"/>
  <c r="AD69" i="15"/>
  <c r="EP66" i="32"/>
  <c r="EP84" i="32" s="1"/>
  <c r="AB84" i="17"/>
  <c r="DO39" i="56"/>
  <c r="U69" i="14"/>
  <c r="AC69" i="14"/>
  <c r="E69" i="10"/>
  <c r="E84" i="10"/>
  <c r="DO14" i="56" s="1"/>
  <c r="T69" i="14"/>
  <c r="X69" i="14"/>
  <c r="AB69" i="14"/>
  <c r="BR69" i="32"/>
  <c r="BR84" i="32"/>
  <c r="BL69" i="32"/>
  <c r="BL84" i="32"/>
  <c r="BT69" i="32"/>
  <c r="BT84" i="32"/>
  <c r="BM66" i="32"/>
  <c r="BM84" i="32" s="1"/>
  <c r="BQ66" i="32"/>
  <c r="BQ84" i="32" s="1"/>
  <c r="BU66" i="32"/>
  <c r="BU84" i="32" s="1"/>
  <c r="Y69" i="14"/>
  <c r="BP69" i="32"/>
  <c r="BP84" i="32"/>
  <c r="S69" i="14"/>
  <c r="W69" i="14"/>
  <c r="AA69" i="14"/>
  <c r="BN66" i="32"/>
  <c r="BV66" i="32"/>
  <c r="AH69" i="32"/>
  <c r="AH84" i="32"/>
  <c r="AL69" i="32"/>
  <c r="AL84" i="32"/>
  <c r="AP69" i="32"/>
  <c r="AP84" i="32"/>
  <c r="W69" i="13"/>
  <c r="P69" i="13"/>
  <c r="V69" i="13"/>
  <c r="Z69" i="13"/>
  <c r="AD69" i="13"/>
  <c r="T69" i="13"/>
  <c r="X69" i="13"/>
  <c r="AB69" i="13"/>
  <c r="S69" i="13"/>
  <c r="AA69" i="13"/>
  <c r="BF69" i="32"/>
  <c r="BF84" i="32"/>
  <c r="U69" i="13"/>
  <c r="Y69" i="13"/>
  <c r="AC69" i="13"/>
  <c r="AX69" i="32"/>
  <c r="AX84" i="32"/>
  <c r="AZ66" i="32"/>
  <c r="BD66" i="32"/>
  <c r="BH66" i="32"/>
  <c r="BB69" i="32"/>
  <c r="BB84" i="32"/>
  <c r="AW66" i="32"/>
  <c r="AW84" i="32" s="1"/>
  <c r="BE66" i="32"/>
  <c r="BE84" i="32" s="1"/>
  <c r="DF69" i="32"/>
  <c r="DF84" i="32"/>
  <c r="DJ69" i="32"/>
  <c r="DJ84" i="32"/>
  <c r="DN69" i="32"/>
  <c r="DN84" i="32"/>
  <c r="AB98" i="17"/>
  <c r="AC69" i="9"/>
  <c r="U69" i="9"/>
  <c r="Y69" i="9"/>
  <c r="S69" i="9"/>
  <c r="S69" i="19"/>
  <c r="W69" i="19"/>
  <c r="T69" i="19"/>
  <c r="X69" i="19"/>
  <c r="P69" i="15"/>
  <c r="V69" i="15"/>
  <c r="Y69" i="15"/>
  <c r="EJ69" i="32"/>
  <c r="EJ84" i="32"/>
  <c r="EN69" i="32"/>
  <c r="EN84" i="32"/>
  <c r="ER69" i="32"/>
  <c r="ER84" i="32"/>
  <c r="EL66" i="32"/>
  <c r="EL84" i="32" s="1"/>
  <c r="ET66" i="32"/>
  <c r="ET84" i="32" s="1"/>
  <c r="P73" i="13"/>
  <c r="P75" i="13"/>
  <c r="P74" i="13"/>
  <c r="T69" i="8"/>
  <c r="X69" i="8"/>
  <c r="AB69" i="8"/>
  <c r="T69" i="16"/>
  <c r="X69" i="16"/>
  <c r="AB69" i="16"/>
  <c r="CB66" i="32"/>
  <c r="CB84" i="32" s="1"/>
  <c r="CJ66" i="32"/>
  <c r="CJ84" i="32" s="1"/>
  <c r="AA69" i="12"/>
  <c r="T69" i="12"/>
  <c r="X69" i="12"/>
  <c r="AB69" i="12"/>
  <c r="J69" i="32"/>
  <c r="N69" i="32"/>
  <c r="P69" i="7"/>
  <c r="F69" i="32"/>
  <c r="S69" i="7"/>
  <c r="W69" i="7"/>
  <c r="AA69" i="7"/>
  <c r="D66" i="32"/>
  <c r="H66" i="32"/>
  <c r="L66" i="32"/>
  <c r="U69" i="8"/>
  <c r="Y69" i="8"/>
  <c r="AC69" i="8"/>
  <c r="CD69" i="32"/>
  <c r="CH69" i="32"/>
  <c r="CL69" i="32"/>
  <c r="CB69" i="32"/>
  <c r="S69" i="16"/>
  <c r="W69" i="16"/>
  <c r="AA69" i="16"/>
  <c r="CF69" i="32"/>
  <c r="CA66" i="32"/>
  <c r="CA84" i="32" s="1"/>
  <c r="CE66" i="32"/>
  <c r="CE84" i="32" s="1"/>
  <c r="CI66" i="32"/>
  <c r="CI84" i="32" s="1"/>
  <c r="FF69" i="32"/>
  <c r="AA69" i="19"/>
  <c r="FB66" i="32"/>
  <c r="EX66" i="32"/>
  <c r="U69" i="19"/>
  <c r="Y69" i="19"/>
  <c r="AC69" i="19"/>
  <c r="EZ66" i="32"/>
  <c r="FD66" i="32"/>
  <c r="FH66" i="32"/>
  <c r="EY68" i="32"/>
  <c r="FC68" i="32"/>
  <c r="FC112" i="32" s="1"/>
  <c r="P69" i="19"/>
  <c r="V69" i="19"/>
  <c r="Z69" i="19"/>
  <c r="AD69" i="19"/>
  <c r="AB69" i="19"/>
  <c r="FA66" i="32"/>
  <c r="FA84" i="32" s="1"/>
  <c r="FE66" i="32"/>
  <c r="FE84" i="32" s="1"/>
  <c r="FI66" i="32"/>
  <c r="FI84" i="32" s="1"/>
  <c r="U69" i="15"/>
  <c r="AC69" i="15"/>
  <c r="T69" i="15"/>
  <c r="X69" i="15"/>
  <c r="AB69" i="15"/>
  <c r="S69" i="15"/>
  <c r="W69" i="15"/>
  <c r="AA69" i="15"/>
  <c r="EO66" i="32"/>
  <c r="EI67" i="32"/>
  <c r="EI98" i="32" s="1"/>
  <c r="EM67" i="32"/>
  <c r="EM98" i="32" s="1"/>
  <c r="EQ67" i="32"/>
  <c r="DT69" i="32"/>
  <c r="DX69" i="32"/>
  <c r="S69" i="12"/>
  <c r="P69" i="12"/>
  <c r="V69" i="12"/>
  <c r="Z69" i="12"/>
  <c r="AD69" i="12"/>
  <c r="U69" i="12"/>
  <c r="Y69" i="12"/>
  <c r="AC69" i="12"/>
  <c r="W69" i="12"/>
  <c r="EB66" i="32"/>
  <c r="DU66" i="32"/>
  <c r="DY66" i="32"/>
  <c r="DY84" i="32" s="1"/>
  <c r="EC66" i="32"/>
  <c r="DV67" i="32"/>
  <c r="DZ67" i="32"/>
  <c r="ED67" i="32"/>
  <c r="AA69" i="18"/>
  <c r="DG66" i="32"/>
  <c r="DK66" i="32"/>
  <c r="DK84" i="32" s="1"/>
  <c r="DO66" i="32"/>
  <c r="DH69" i="32"/>
  <c r="DL69" i="32"/>
  <c r="DP69" i="32"/>
  <c r="S69" i="18"/>
  <c r="DI66" i="32"/>
  <c r="P69" i="18"/>
  <c r="V69" i="18"/>
  <c r="Z69" i="18"/>
  <c r="AD69" i="18"/>
  <c r="T69" i="18"/>
  <c r="X69" i="18"/>
  <c r="AB69" i="18"/>
  <c r="P69" i="11"/>
  <c r="V69" i="11"/>
  <c r="Z69" i="11"/>
  <c r="AD69" i="11"/>
  <c r="AI66" i="32"/>
  <c r="AI84" i="32" s="1"/>
  <c r="AM66" i="32"/>
  <c r="AM84" i="32" s="1"/>
  <c r="AQ66" i="32"/>
  <c r="S69" i="11"/>
  <c r="W69" i="11"/>
  <c r="AA69" i="11"/>
  <c r="AJ66" i="32"/>
  <c r="AN66" i="32"/>
  <c r="AR66" i="32"/>
  <c r="K69" i="32"/>
  <c r="AO69" i="32"/>
  <c r="BS69" i="32"/>
  <c r="EA69" i="32"/>
  <c r="AW69" i="32"/>
  <c r="BA69" i="32"/>
  <c r="BX67" i="32"/>
  <c r="BX98" i="32" s="1"/>
  <c r="CA69" i="32"/>
  <c r="DE69" i="32"/>
  <c r="DM69" i="32"/>
  <c r="P68" i="32"/>
  <c r="P112" i="32" s="1"/>
  <c r="AT68" i="32"/>
  <c r="AT112" i="32" s="1"/>
  <c r="BI68" i="32"/>
  <c r="BI112" i="32" s="1"/>
  <c r="BX68" i="32"/>
  <c r="BX112" i="32" s="1"/>
  <c r="CM68" i="32"/>
  <c r="CM112" i="32" s="1"/>
  <c r="DQ68" i="32"/>
  <c r="DQ112" i="32" s="1"/>
  <c r="EF68" i="32"/>
  <c r="EF112" i="32" s="1"/>
  <c r="EU68" i="32"/>
  <c r="EU112" i="32" s="1"/>
  <c r="O69" i="32"/>
  <c r="AK69" i="32"/>
  <c r="BO69" i="32"/>
  <c r="E69" i="32"/>
  <c r="I69" i="32"/>
  <c r="M69" i="32"/>
  <c r="AM69" i="32"/>
  <c r="FG69" i="32"/>
  <c r="G69" i="32"/>
  <c r="AS69" i="32"/>
  <c r="BW69" i="32"/>
  <c r="DW69" i="32"/>
  <c r="EE69" i="32"/>
  <c r="FA69" i="32"/>
  <c r="AY69" i="32"/>
  <c r="BC69" i="32"/>
  <c r="BG69" i="32"/>
  <c r="CC69" i="32"/>
  <c r="CG69" i="32"/>
  <c r="CK69" i="32"/>
  <c r="EK69" i="32"/>
  <c r="ES69" i="32"/>
  <c r="P67" i="32"/>
  <c r="P98" i="32" s="1"/>
  <c r="AT67" i="32"/>
  <c r="AT98" i="32" s="1"/>
  <c r="BI67" i="32"/>
  <c r="BI98" i="32" s="1"/>
  <c r="DB66" i="32"/>
  <c r="DB67" i="32"/>
  <c r="DQ67" i="32"/>
  <c r="DQ98" i="32" s="1"/>
  <c r="FJ67" i="32"/>
  <c r="FJ98" i="32" s="1"/>
  <c r="CM67" i="32"/>
  <c r="CM98" i="32" s="1"/>
  <c r="AD112" i="19"/>
  <c r="S112" i="19"/>
  <c r="W112" i="19"/>
  <c r="AA112" i="19"/>
  <c r="T112" i="19"/>
  <c r="X112" i="19"/>
  <c r="AB112" i="19"/>
  <c r="U112" i="19"/>
  <c r="Y112" i="19"/>
  <c r="P112" i="19"/>
  <c r="V112" i="19"/>
  <c r="Z112" i="19"/>
  <c r="AD98" i="19"/>
  <c r="S98" i="19"/>
  <c r="W98" i="19"/>
  <c r="AA98" i="19"/>
  <c r="T98" i="19"/>
  <c r="X98" i="19"/>
  <c r="AB98" i="19"/>
  <c r="U98" i="19"/>
  <c r="Y98" i="19"/>
  <c r="P98" i="19"/>
  <c r="V98" i="19"/>
  <c r="Z98" i="19"/>
  <c r="AD84" i="19"/>
  <c r="S84" i="19"/>
  <c r="AA84" i="19"/>
  <c r="X84" i="19"/>
  <c r="U84" i="19"/>
  <c r="Y84" i="19"/>
  <c r="AC84" i="19"/>
  <c r="W84" i="19"/>
  <c r="T84" i="19"/>
  <c r="P84" i="19"/>
  <c r="V84" i="19"/>
  <c r="Z84" i="19"/>
  <c r="S112" i="15"/>
  <c r="AC112" i="15"/>
  <c r="W112" i="15"/>
  <c r="AA112" i="15"/>
  <c r="T112" i="15"/>
  <c r="X112" i="15"/>
  <c r="AB112" i="15"/>
  <c r="U112" i="15"/>
  <c r="Y112" i="15"/>
  <c r="P112" i="15"/>
  <c r="V112" i="15"/>
  <c r="Z112" i="15"/>
  <c r="S98" i="15"/>
  <c r="AC98" i="15"/>
  <c r="W98" i="15"/>
  <c r="AA98" i="15"/>
  <c r="T98" i="15"/>
  <c r="X98" i="15"/>
  <c r="AB98" i="15"/>
  <c r="U98" i="15"/>
  <c r="Y98" i="15"/>
  <c r="P98" i="15"/>
  <c r="V98" i="15"/>
  <c r="Z98" i="15"/>
  <c r="AC84" i="15"/>
  <c r="P84" i="15"/>
  <c r="V84" i="15"/>
  <c r="Z84" i="15"/>
  <c r="AD84" i="15"/>
  <c r="S84" i="15"/>
  <c r="W84" i="15"/>
  <c r="AA84" i="15"/>
  <c r="T84" i="15"/>
  <c r="X84" i="15"/>
  <c r="AB84" i="15"/>
  <c r="U84" i="15"/>
  <c r="Y84" i="15"/>
  <c r="AD112" i="12"/>
  <c r="S112" i="12"/>
  <c r="W112" i="12"/>
  <c r="AA112" i="12"/>
  <c r="T112" i="12"/>
  <c r="X112" i="12"/>
  <c r="AB112" i="12"/>
  <c r="U112" i="12"/>
  <c r="Y112" i="12"/>
  <c r="P112" i="12"/>
  <c r="V112" i="12"/>
  <c r="Z112" i="12"/>
  <c r="AD98" i="12"/>
  <c r="S98" i="12"/>
  <c r="W98" i="12"/>
  <c r="AA98" i="12"/>
  <c r="T98" i="12"/>
  <c r="X98" i="12"/>
  <c r="AB98" i="12"/>
  <c r="U98" i="12"/>
  <c r="Y98" i="12"/>
  <c r="P98" i="12"/>
  <c r="V98" i="12"/>
  <c r="Z98" i="12"/>
  <c r="AD84" i="12"/>
  <c r="U84" i="12"/>
  <c r="Y84" i="12"/>
  <c r="S84" i="12"/>
  <c r="W84" i="12"/>
  <c r="AA84" i="12"/>
  <c r="T84" i="12"/>
  <c r="X84" i="12"/>
  <c r="AB84" i="12"/>
  <c r="P84" i="12"/>
  <c r="V84" i="12"/>
  <c r="Z84" i="12"/>
  <c r="AC112" i="18"/>
  <c r="AD112" i="18"/>
  <c r="S112" i="18"/>
  <c r="W112" i="18"/>
  <c r="AA112" i="18"/>
  <c r="T112" i="18"/>
  <c r="X112" i="18"/>
  <c r="AB112" i="18"/>
  <c r="U112" i="18"/>
  <c r="Y112" i="18"/>
  <c r="P112" i="18"/>
  <c r="V112" i="18"/>
  <c r="Z112" i="18"/>
  <c r="AC98" i="18"/>
  <c r="AD98" i="18"/>
  <c r="S98" i="18"/>
  <c r="W98" i="18"/>
  <c r="AA98" i="18"/>
  <c r="T98" i="18"/>
  <c r="X98" i="18"/>
  <c r="AB98" i="18"/>
  <c r="U98" i="18"/>
  <c r="Y98" i="18"/>
  <c r="P98" i="18"/>
  <c r="V98" i="18"/>
  <c r="Z98" i="18"/>
  <c r="P84" i="18"/>
  <c r="V84" i="18"/>
  <c r="Z84" i="18"/>
  <c r="AD84" i="18"/>
  <c r="S84" i="18"/>
  <c r="W84" i="18"/>
  <c r="AA84" i="18"/>
  <c r="T84" i="18"/>
  <c r="X84" i="18"/>
  <c r="AB84" i="18"/>
  <c r="U84" i="18"/>
  <c r="Y84" i="18"/>
  <c r="AC112" i="17"/>
  <c r="AD112" i="17"/>
  <c r="S112" i="17"/>
  <c r="W112" i="17"/>
  <c r="AA112" i="17"/>
  <c r="T112" i="17"/>
  <c r="X112" i="17"/>
  <c r="AB112" i="17"/>
  <c r="U112" i="17"/>
  <c r="Y112" i="17"/>
  <c r="P112" i="17"/>
  <c r="V112" i="17"/>
  <c r="Z112" i="17"/>
  <c r="AD98" i="17"/>
  <c r="S98" i="17"/>
  <c r="AA98" i="17"/>
  <c r="X98" i="17"/>
  <c r="U98" i="17"/>
  <c r="Y98" i="17"/>
  <c r="AC98" i="17"/>
  <c r="W98" i="17"/>
  <c r="T98" i="17"/>
  <c r="P98" i="17"/>
  <c r="V98" i="17"/>
  <c r="Z98" i="17"/>
  <c r="AD84" i="17"/>
  <c r="S84" i="17"/>
  <c r="W84" i="17"/>
  <c r="AA84" i="17"/>
  <c r="X84" i="17"/>
  <c r="U84" i="17"/>
  <c r="Y84" i="17"/>
  <c r="AC84" i="17"/>
  <c r="T84" i="17"/>
  <c r="P84" i="17"/>
  <c r="V84" i="17"/>
  <c r="Z84" i="17"/>
  <c r="AD112" i="16"/>
  <c r="S112" i="16"/>
  <c r="W112" i="16"/>
  <c r="AA112" i="16"/>
  <c r="T112" i="16"/>
  <c r="X112" i="16"/>
  <c r="AB112" i="16"/>
  <c r="U112" i="16"/>
  <c r="Y112" i="16"/>
  <c r="P112" i="16"/>
  <c r="V112" i="16"/>
  <c r="Z112" i="16"/>
  <c r="P98" i="16"/>
  <c r="V98" i="16"/>
  <c r="Z98" i="16"/>
  <c r="AD98" i="16"/>
  <c r="S98" i="16"/>
  <c r="W98" i="16"/>
  <c r="AA98" i="16"/>
  <c r="T98" i="16"/>
  <c r="X98" i="16"/>
  <c r="AB98" i="16"/>
  <c r="U98" i="16"/>
  <c r="Y98" i="16"/>
  <c r="W84" i="16"/>
  <c r="AD84" i="16"/>
  <c r="S84" i="16"/>
  <c r="AA84" i="16"/>
  <c r="T84" i="16"/>
  <c r="X84" i="16"/>
  <c r="AB84" i="16"/>
  <c r="U84" i="16"/>
  <c r="Y84" i="16"/>
  <c r="AC84" i="16"/>
  <c r="P84" i="16"/>
  <c r="V84" i="16"/>
  <c r="Z84" i="16"/>
  <c r="U69" i="16"/>
  <c r="Y69" i="16"/>
  <c r="AC69" i="16"/>
  <c r="P69" i="16"/>
  <c r="V69" i="16"/>
  <c r="Z69" i="16"/>
  <c r="AD69" i="16"/>
  <c r="S112" i="14"/>
  <c r="AC98" i="14"/>
  <c r="AB98" i="14"/>
  <c r="U98" i="14"/>
  <c r="AB84" i="14"/>
  <c r="U84" i="14"/>
  <c r="X112" i="14"/>
  <c r="U112" i="14"/>
  <c r="Y112" i="14"/>
  <c r="AC112" i="14"/>
  <c r="W112" i="14"/>
  <c r="AA112" i="14"/>
  <c r="T112" i="14"/>
  <c r="P112" i="14"/>
  <c r="V112" i="14"/>
  <c r="Z112" i="14"/>
  <c r="Y98" i="14"/>
  <c r="P98" i="14"/>
  <c r="V98" i="14"/>
  <c r="Z98" i="14"/>
  <c r="AD98" i="14"/>
  <c r="S98" i="14"/>
  <c r="W98" i="14"/>
  <c r="AA98" i="14"/>
  <c r="T98" i="14"/>
  <c r="X98" i="14"/>
  <c r="Y84" i="14"/>
  <c r="P84" i="14"/>
  <c r="V84" i="14"/>
  <c r="AD84" i="14"/>
  <c r="S84" i="14"/>
  <c r="W84" i="14"/>
  <c r="AA84" i="14"/>
  <c r="Z84" i="14"/>
  <c r="T84" i="14"/>
  <c r="X84" i="14"/>
  <c r="P69" i="14"/>
  <c r="V69" i="14"/>
  <c r="Z69" i="14"/>
  <c r="AD69" i="14"/>
  <c r="S112" i="13"/>
  <c r="W112" i="13"/>
  <c r="AA112" i="13"/>
  <c r="T112" i="13"/>
  <c r="X112" i="13"/>
  <c r="AB112" i="13"/>
  <c r="U112" i="13"/>
  <c r="Y112" i="13"/>
  <c r="AC112" i="13"/>
  <c r="V112" i="13"/>
  <c r="Z112" i="13"/>
  <c r="AD98" i="13"/>
  <c r="S98" i="13"/>
  <c r="W98" i="13"/>
  <c r="AA98" i="13"/>
  <c r="T98" i="13"/>
  <c r="X98" i="13"/>
  <c r="U98" i="13"/>
  <c r="Y98" i="13"/>
  <c r="AC98" i="13"/>
  <c r="P98" i="13"/>
  <c r="V98" i="13"/>
  <c r="Z98" i="13"/>
  <c r="AA84" i="13"/>
  <c r="AD84" i="13"/>
  <c r="S84" i="13"/>
  <c r="W84" i="13"/>
  <c r="T84" i="13"/>
  <c r="X84" i="13"/>
  <c r="AB84" i="13"/>
  <c r="U84" i="13"/>
  <c r="Y84" i="13"/>
  <c r="AC84" i="13"/>
  <c r="P84" i="13"/>
  <c r="V84" i="13"/>
  <c r="Z84" i="13"/>
  <c r="AD75" i="13"/>
  <c r="Z75" i="13"/>
  <c r="V75" i="13"/>
  <c r="AA74" i="13"/>
  <c r="AB73" i="13"/>
  <c r="AC75" i="13"/>
  <c r="Y75" i="13"/>
  <c r="U75" i="13"/>
  <c r="AD74" i="13"/>
  <c r="Z74" i="13"/>
  <c r="V74" i="13"/>
  <c r="AA73" i="13"/>
  <c r="AB75" i="13"/>
  <c r="X75" i="13"/>
  <c r="AC74" i="13"/>
  <c r="Y74" i="13"/>
  <c r="AD73" i="13"/>
  <c r="Z73" i="13"/>
  <c r="V73" i="13"/>
  <c r="AB112" i="11"/>
  <c r="AD112" i="11"/>
  <c r="S112" i="11"/>
  <c r="AA112" i="11"/>
  <c r="U112" i="11"/>
  <c r="Y112" i="11"/>
  <c r="AC112" i="11"/>
  <c r="W112" i="11"/>
  <c r="T112" i="11"/>
  <c r="X112" i="11"/>
  <c r="P112" i="11"/>
  <c r="V112" i="11"/>
  <c r="Z112" i="11"/>
  <c r="AD98" i="11"/>
  <c r="S98" i="11"/>
  <c r="W98" i="11"/>
  <c r="U98" i="11"/>
  <c r="Y98" i="11"/>
  <c r="AC98" i="11"/>
  <c r="AA98" i="11"/>
  <c r="T98" i="11"/>
  <c r="X98" i="11"/>
  <c r="P98" i="11"/>
  <c r="V98" i="11"/>
  <c r="Z98" i="11"/>
  <c r="AB84" i="11"/>
  <c r="S84" i="11"/>
  <c r="AA84" i="11"/>
  <c r="U84" i="11"/>
  <c r="Y84" i="11"/>
  <c r="AC84" i="11"/>
  <c r="W84" i="11"/>
  <c r="T84" i="11"/>
  <c r="X84" i="11"/>
  <c r="P84" i="11"/>
  <c r="V84" i="11"/>
  <c r="Z84" i="11"/>
  <c r="AC112" i="8"/>
  <c r="AD112" i="8"/>
  <c r="U112" i="8"/>
  <c r="S112" i="8"/>
  <c r="W112" i="8"/>
  <c r="AA112" i="8"/>
  <c r="T112" i="8"/>
  <c r="X112" i="8"/>
  <c r="AB112" i="8"/>
  <c r="Y112" i="8"/>
  <c r="P112" i="8"/>
  <c r="V112" i="8"/>
  <c r="Z112" i="8"/>
  <c r="AD98" i="8"/>
  <c r="S98" i="8"/>
  <c r="W98" i="8"/>
  <c r="AA98" i="8"/>
  <c r="T98" i="8"/>
  <c r="AB98" i="8"/>
  <c r="U98" i="8"/>
  <c r="Y98" i="8"/>
  <c r="AC98" i="8"/>
  <c r="P98" i="8"/>
  <c r="V98" i="8"/>
  <c r="Z98" i="8"/>
  <c r="AC84" i="8"/>
  <c r="AD84" i="8"/>
  <c r="S84" i="8"/>
  <c r="W84" i="8"/>
  <c r="AA84" i="8"/>
  <c r="T84" i="8"/>
  <c r="X84" i="8"/>
  <c r="AB84" i="8"/>
  <c r="U84" i="8"/>
  <c r="Y84" i="8"/>
  <c r="P84" i="8"/>
  <c r="V84" i="8"/>
  <c r="Z84" i="8"/>
  <c r="P69" i="8"/>
  <c r="V69" i="8"/>
  <c r="Z69" i="8"/>
  <c r="AD69" i="8"/>
  <c r="S69" i="8"/>
  <c r="W69" i="8"/>
  <c r="AA69" i="8"/>
  <c r="W79" i="9"/>
  <c r="S106" i="9"/>
  <c r="W106" i="9"/>
  <c r="AA106" i="9"/>
  <c r="Z106" i="9"/>
  <c r="T106" i="9"/>
  <c r="X106" i="9"/>
  <c r="AB106" i="9"/>
  <c r="P106" i="9"/>
  <c r="V106" i="9"/>
  <c r="AD106" i="9"/>
  <c r="U106" i="9"/>
  <c r="Y106" i="9"/>
  <c r="AD93" i="9"/>
  <c r="S93" i="9"/>
  <c r="W93" i="9"/>
  <c r="T93" i="9"/>
  <c r="X93" i="9"/>
  <c r="AB93" i="9"/>
  <c r="U93" i="9"/>
  <c r="Y93" i="9"/>
  <c r="AC93" i="9"/>
  <c r="P93" i="9"/>
  <c r="V93" i="9"/>
  <c r="Z93" i="9"/>
  <c r="AD79" i="9"/>
  <c r="S79" i="9"/>
  <c r="AA79" i="9"/>
  <c r="T79" i="9"/>
  <c r="X79" i="9"/>
  <c r="AB79" i="9"/>
  <c r="U79" i="9"/>
  <c r="Y79" i="9"/>
  <c r="AC79" i="9"/>
  <c r="P79" i="9"/>
  <c r="V79" i="9"/>
  <c r="Z79" i="9"/>
  <c r="P69" i="9"/>
  <c r="V69" i="9"/>
  <c r="Z69" i="9"/>
  <c r="AD69" i="9"/>
  <c r="T69" i="9"/>
  <c r="X69" i="9"/>
  <c r="AB69" i="9"/>
  <c r="AB67" i="10"/>
  <c r="AB67" i="32" s="1"/>
  <c r="AB98" i="32" s="1"/>
  <c r="AC111" i="10"/>
  <c r="AD111" i="10"/>
  <c r="S111" i="10"/>
  <c r="W111" i="10"/>
  <c r="AA111" i="10"/>
  <c r="T111" i="10"/>
  <c r="X111" i="10"/>
  <c r="AB111" i="10"/>
  <c r="U111" i="10"/>
  <c r="Y111" i="10"/>
  <c r="P111" i="10"/>
  <c r="V111" i="10"/>
  <c r="Z111" i="10"/>
  <c r="AB98" i="10"/>
  <c r="AD98" i="10"/>
  <c r="S98" i="10"/>
  <c r="W98" i="10"/>
  <c r="AA98" i="10"/>
  <c r="T98" i="10"/>
  <c r="U98" i="10"/>
  <c r="Y98" i="10"/>
  <c r="AC98" i="10"/>
  <c r="X98" i="10"/>
  <c r="P98" i="10"/>
  <c r="V98" i="10"/>
  <c r="Z98" i="10"/>
  <c r="U67" i="10"/>
  <c r="U67" i="32" s="1"/>
  <c r="U98" i="32" s="1"/>
  <c r="AC67" i="10"/>
  <c r="AC67" i="32" s="1"/>
  <c r="AC98" i="32" s="1"/>
  <c r="V66" i="10"/>
  <c r="V66" i="32" s="1"/>
  <c r="V84" i="32" s="1"/>
  <c r="Z66" i="10"/>
  <c r="Z66" i="32" s="1"/>
  <c r="Z84" i="32" s="1"/>
  <c r="AD66" i="10"/>
  <c r="AD66" i="32" s="1"/>
  <c r="AD84" i="32" s="1"/>
  <c r="Y67" i="10"/>
  <c r="Y67" i="32" s="1"/>
  <c r="Y98" i="32" s="1"/>
  <c r="X68" i="10"/>
  <c r="X68" i="32" s="1"/>
  <c r="X112" i="32" s="1"/>
  <c r="S66" i="10"/>
  <c r="S66" i="32" s="1"/>
  <c r="S84" i="32" s="1"/>
  <c r="W66" i="10"/>
  <c r="W66" i="32" s="1"/>
  <c r="W84" i="32" s="1"/>
  <c r="AA66" i="10"/>
  <c r="AA66" i="32" s="1"/>
  <c r="AA84" i="32" s="1"/>
  <c r="P67" i="10"/>
  <c r="V67" i="10"/>
  <c r="V67" i="32" s="1"/>
  <c r="V98" i="32" s="1"/>
  <c r="Z67" i="10"/>
  <c r="Z67" i="32" s="1"/>
  <c r="Z98" i="32" s="1"/>
  <c r="AD67" i="10"/>
  <c r="AD67" i="32" s="1"/>
  <c r="AD98" i="32" s="1"/>
  <c r="U68" i="10"/>
  <c r="U68" i="32" s="1"/>
  <c r="U112" i="32" s="1"/>
  <c r="Y68" i="10"/>
  <c r="Y68" i="32" s="1"/>
  <c r="Y112" i="32" s="1"/>
  <c r="AC68" i="10"/>
  <c r="AC68" i="32" s="1"/>
  <c r="AC112" i="32" s="1"/>
  <c r="P66" i="10"/>
  <c r="T66" i="10"/>
  <c r="T66" i="32" s="1"/>
  <c r="T84" i="32" s="1"/>
  <c r="X66" i="10"/>
  <c r="X66" i="32" s="1"/>
  <c r="X84" i="32" s="1"/>
  <c r="AB66" i="10"/>
  <c r="AB66" i="32" s="1"/>
  <c r="AB84" i="32" s="1"/>
  <c r="S67" i="10"/>
  <c r="S67" i="32" s="1"/>
  <c r="S98" i="32" s="1"/>
  <c r="W67" i="10"/>
  <c r="W67" i="32" s="1"/>
  <c r="W98" i="32" s="1"/>
  <c r="AA67" i="10"/>
  <c r="AA67" i="32" s="1"/>
  <c r="AA98" i="32" s="1"/>
  <c r="P68" i="10"/>
  <c r="V68" i="10"/>
  <c r="V68" i="32" s="1"/>
  <c r="V112" i="32" s="1"/>
  <c r="Z68" i="10"/>
  <c r="Z68" i="32" s="1"/>
  <c r="Z112" i="32" s="1"/>
  <c r="AD68" i="10"/>
  <c r="AD68" i="32" s="1"/>
  <c r="AD112" i="32" s="1"/>
  <c r="U66" i="10"/>
  <c r="U66" i="32" s="1"/>
  <c r="U84" i="32" s="1"/>
  <c r="Y66" i="10"/>
  <c r="AC66" i="10"/>
  <c r="AC66" i="32" s="1"/>
  <c r="AC84" i="32" s="1"/>
  <c r="T67" i="10"/>
  <c r="T67" i="32" s="1"/>
  <c r="T98" i="32" s="1"/>
  <c r="X67" i="10"/>
  <c r="X67" i="32" s="1"/>
  <c r="X98" i="32" s="1"/>
  <c r="S68" i="10"/>
  <c r="S68" i="32" s="1"/>
  <c r="S112" i="32" s="1"/>
  <c r="W68" i="10"/>
  <c r="W68" i="32" s="1"/>
  <c r="W112" i="32" s="1"/>
  <c r="AC112" i="7"/>
  <c r="P112" i="7"/>
  <c r="V112" i="7"/>
  <c r="Z112" i="7"/>
  <c r="AD112" i="7"/>
  <c r="S112" i="7"/>
  <c r="W112" i="7"/>
  <c r="AA112" i="7"/>
  <c r="T112" i="7"/>
  <c r="X112" i="7"/>
  <c r="AB112" i="7"/>
  <c r="U112" i="7"/>
  <c r="Y112" i="7"/>
  <c r="AC98" i="7"/>
  <c r="P98" i="7"/>
  <c r="V98" i="7"/>
  <c r="Z98" i="7"/>
  <c r="AD98" i="7"/>
  <c r="S98" i="7"/>
  <c r="W98" i="7"/>
  <c r="AA98" i="7"/>
  <c r="T98" i="7"/>
  <c r="X98" i="7"/>
  <c r="AB98" i="7"/>
  <c r="U98" i="7"/>
  <c r="Y98" i="7"/>
  <c r="AD84" i="7"/>
  <c r="S84" i="7"/>
  <c r="W84" i="7"/>
  <c r="AA84" i="7"/>
  <c r="T84" i="7"/>
  <c r="X84" i="7"/>
  <c r="AB84" i="7"/>
  <c r="U84" i="7"/>
  <c r="Y84" i="7"/>
  <c r="P84" i="7"/>
  <c r="V84" i="7"/>
  <c r="Z84" i="7"/>
  <c r="U69" i="7"/>
  <c r="Y69" i="7"/>
  <c r="AC69" i="7"/>
  <c r="V69" i="7"/>
  <c r="Z69" i="7"/>
  <c r="AD69" i="7"/>
  <c r="T69" i="7"/>
  <c r="X69" i="7"/>
  <c r="AB69" i="7"/>
  <c r="H20" i="56"/>
  <c r="E10" i="56"/>
  <c r="H10" i="56"/>
  <c r="E11" i="56"/>
  <c r="H11" i="56"/>
  <c r="H14" i="56"/>
  <c r="CZ61" i="56"/>
  <c r="C61" i="56" s="1"/>
  <c r="CZ60" i="56"/>
  <c r="C60" i="56" s="1"/>
  <c r="CZ59" i="56"/>
  <c r="C59" i="56" s="1"/>
  <c r="CZ49" i="56"/>
  <c r="C49" i="56" s="1"/>
  <c r="CZ55" i="56"/>
  <c r="C55" i="56" s="1"/>
  <c r="CZ44" i="56"/>
  <c r="C44" i="56" s="1"/>
  <c r="CZ50" i="56"/>
  <c r="C50" i="56" s="1"/>
  <c r="CZ54" i="56"/>
  <c r="C54" i="56" s="1"/>
  <c r="CZ46" i="56"/>
  <c r="C46" i="56" s="1"/>
  <c r="CZ29" i="56"/>
  <c r="C29" i="56" s="1"/>
  <c r="CZ45" i="56"/>
  <c r="C45" i="56" s="1"/>
  <c r="CZ56" i="56"/>
  <c r="C56" i="56" s="1"/>
  <c r="CZ30" i="56"/>
  <c r="C30" i="56" s="1"/>
  <c r="CZ51" i="56"/>
  <c r="C51" i="56" s="1"/>
  <c r="CZ19" i="56"/>
  <c r="C19" i="56" s="1"/>
  <c r="CZ31" i="56"/>
  <c r="C31" i="56" s="1"/>
  <c r="CZ26" i="56"/>
  <c r="C26" i="56" s="1"/>
  <c r="E26" i="56" s="1"/>
  <c r="F26" i="56" s="1"/>
  <c r="CZ25" i="56"/>
  <c r="C25" i="56" s="1"/>
  <c r="CZ24" i="56"/>
  <c r="C24" i="56" s="1"/>
  <c r="E24" i="56" s="1"/>
  <c r="H26" i="56"/>
  <c r="D61" i="56"/>
  <c r="D60" i="56"/>
  <c r="D49" i="56"/>
  <c r="D51" i="56"/>
  <c r="D56" i="56"/>
  <c r="D54" i="56"/>
  <c r="D50" i="56"/>
  <c r="D44" i="56"/>
  <c r="D41" i="56"/>
  <c r="D59" i="56"/>
  <c r="D55" i="56"/>
  <c r="D46" i="56"/>
  <c r="D39" i="56"/>
  <c r="D36" i="56"/>
  <c r="D45" i="56"/>
  <c r="D40" i="56"/>
  <c r="D35" i="56"/>
  <c r="D29" i="56"/>
  <c r="D34" i="56"/>
  <c r="D31" i="56"/>
  <c r="D19" i="56"/>
  <c r="D16" i="56"/>
  <c r="D30" i="56"/>
  <c r="D25" i="56"/>
  <c r="D27" i="56" s="1"/>
  <c r="DA7" i="56"/>
  <c r="DO7" i="56"/>
  <c r="CZ20" i="56"/>
  <c r="C20" i="56" s="1"/>
  <c r="E20" i="56" s="1"/>
  <c r="F20" i="56" s="1"/>
  <c r="D21" i="56"/>
  <c r="H24" i="56"/>
  <c r="C9" i="56"/>
  <c r="D9" i="56"/>
  <c r="D15" i="56"/>
  <c r="CZ21" i="56"/>
  <c r="C21" i="56" s="1"/>
  <c r="N57" i="10"/>
  <c r="D62" i="10"/>
  <c r="P66" i="32" l="1"/>
  <c r="P84" i="32" s="1"/>
  <c r="EL69" i="32"/>
  <c r="FE69" i="32"/>
  <c r="ET69" i="32"/>
  <c r="DY69" i="32"/>
  <c r="BE69" i="32"/>
  <c r="EM69" i="32"/>
  <c r="EP69" i="32"/>
  <c r="BU69" i="32"/>
  <c r="BQ69" i="32"/>
  <c r="BX66" i="32"/>
  <c r="BM69" i="32"/>
  <c r="BN69" i="32"/>
  <c r="BN84" i="32"/>
  <c r="BV69" i="32"/>
  <c r="BV84" i="32"/>
  <c r="CJ69" i="32"/>
  <c r="AJ69" i="32"/>
  <c r="AJ84" i="32"/>
  <c r="AQ69" i="32"/>
  <c r="AQ84" i="32"/>
  <c r="AR69" i="32"/>
  <c r="AR84" i="32"/>
  <c r="AI69" i="32"/>
  <c r="AN69" i="32"/>
  <c r="AN84" i="32"/>
  <c r="AZ69" i="32"/>
  <c r="AZ84" i="32"/>
  <c r="BI66" i="32"/>
  <c r="BI84" i="32" s="1"/>
  <c r="BH69" i="32"/>
  <c r="BH84" i="32"/>
  <c r="BD69" i="32"/>
  <c r="BD84" i="32"/>
  <c r="DI69" i="32"/>
  <c r="DI84" i="32"/>
  <c r="DQ66" i="32"/>
  <c r="DQ84" i="32" s="1"/>
  <c r="DK69" i="32"/>
  <c r="DO69" i="32"/>
  <c r="DO84" i="32"/>
  <c r="DG69" i="32"/>
  <c r="DG84" i="32"/>
  <c r="CQ68" i="32"/>
  <c r="CU68" i="32"/>
  <c r="CY68" i="32"/>
  <c r="CR68" i="32"/>
  <c r="CV68" i="32"/>
  <c r="CZ68" i="32"/>
  <c r="CP68" i="32"/>
  <c r="CS68" i="32"/>
  <c r="CW68" i="32"/>
  <c r="DA68" i="32"/>
  <c r="CX68" i="32"/>
  <c r="CT68" i="32"/>
  <c r="FC69" i="32"/>
  <c r="EY69" i="32"/>
  <c r="EY112" i="32"/>
  <c r="EZ69" i="32"/>
  <c r="EZ84" i="32"/>
  <c r="FI69" i="32"/>
  <c r="FB69" i="32"/>
  <c r="FB84" i="32"/>
  <c r="FD69" i="32"/>
  <c r="FD84" i="32"/>
  <c r="EX69" i="32"/>
  <c r="EX84" i="32"/>
  <c r="FH69" i="32"/>
  <c r="FH84" i="32"/>
  <c r="EI69" i="32"/>
  <c r="EQ69" i="32"/>
  <c r="EQ98" i="32"/>
  <c r="EU66" i="32"/>
  <c r="EU84" i="32" s="1"/>
  <c r="EO84" i="32"/>
  <c r="EO69" i="32"/>
  <c r="CM66" i="32"/>
  <c r="CM84" i="32" s="1"/>
  <c r="CI69" i="32"/>
  <c r="CE69" i="32"/>
  <c r="DV69" i="32"/>
  <c r="DV98" i="32"/>
  <c r="ED69" i="32"/>
  <c r="ED98" i="32"/>
  <c r="EF67" i="32"/>
  <c r="EF98" i="32" s="1"/>
  <c r="DZ98" i="32"/>
  <c r="EB69" i="32"/>
  <c r="EB84" i="32"/>
  <c r="EC69" i="32"/>
  <c r="EC84" i="32"/>
  <c r="EF66" i="32"/>
  <c r="EF84" i="32" s="1"/>
  <c r="DU84" i="32"/>
  <c r="D69" i="32"/>
  <c r="D84" i="32"/>
  <c r="L69" i="32"/>
  <c r="L84" i="32"/>
  <c r="H69" i="32"/>
  <c r="H84" i="32"/>
  <c r="AE67" i="32"/>
  <c r="AE98" i="32" s="1"/>
  <c r="AA69" i="32"/>
  <c r="U69" i="32"/>
  <c r="AE68" i="32"/>
  <c r="AE112" i="32" s="1"/>
  <c r="W69" i="32"/>
  <c r="T69" i="32"/>
  <c r="V69" i="32"/>
  <c r="AB69" i="32"/>
  <c r="AD69" i="32"/>
  <c r="X69" i="32"/>
  <c r="S69" i="32"/>
  <c r="Z69" i="32"/>
  <c r="AC69" i="32"/>
  <c r="Y69" i="10"/>
  <c r="Y66" i="32"/>
  <c r="Y84" i="32" s="1"/>
  <c r="FJ68" i="32"/>
  <c r="FJ112" i="32" s="1"/>
  <c r="FJ66" i="32"/>
  <c r="FJ84" i="32" s="1"/>
  <c r="EU67" i="32"/>
  <c r="DZ69" i="32"/>
  <c r="DU69" i="32"/>
  <c r="AT66" i="32"/>
  <c r="AT84" i="32" s="1"/>
  <c r="DQ69" i="32"/>
  <c r="P69" i="10"/>
  <c r="AB69" i="10"/>
  <c r="AC69" i="10"/>
  <c r="AA69" i="10"/>
  <c r="X69" i="10"/>
  <c r="U69" i="10"/>
  <c r="W69" i="10"/>
  <c r="AD69" i="10"/>
  <c r="S69" i="10"/>
  <c r="Z69" i="10"/>
  <c r="T69" i="10"/>
  <c r="V69" i="10"/>
  <c r="D17" i="56"/>
  <c r="E45" i="56"/>
  <c r="F45" i="56" s="1"/>
  <c r="H45" i="56"/>
  <c r="D52" i="56"/>
  <c r="E49" i="56"/>
  <c r="H49" i="56"/>
  <c r="G19" i="56"/>
  <c r="C22" i="56"/>
  <c r="G61" i="56"/>
  <c r="G9" i="56"/>
  <c r="C12" i="56"/>
  <c r="L59" i="56"/>
  <c r="P59" i="56" s="1"/>
  <c r="L56" i="56"/>
  <c r="P56" i="56" s="1"/>
  <c r="L61" i="56"/>
  <c r="P61" i="56" s="1"/>
  <c r="L60" i="56"/>
  <c r="L55" i="56"/>
  <c r="P55" i="56" s="1"/>
  <c r="L51" i="56"/>
  <c r="P51" i="56" s="1"/>
  <c r="L49" i="56"/>
  <c r="L40" i="56"/>
  <c r="P40" i="56" s="1"/>
  <c r="L54" i="56"/>
  <c r="P54" i="56" s="1"/>
  <c r="L45" i="56"/>
  <c r="L41" i="56"/>
  <c r="P41" i="56" s="1"/>
  <c r="L36" i="56"/>
  <c r="L35" i="56"/>
  <c r="P35" i="56" s="1"/>
  <c r="L50" i="56"/>
  <c r="L44" i="56"/>
  <c r="P44" i="56" s="1"/>
  <c r="L39" i="56"/>
  <c r="P39" i="56" s="1"/>
  <c r="L34" i="56"/>
  <c r="P34" i="56" s="1"/>
  <c r="L31" i="56"/>
  <c r="L46" i="56"/>
  <c r="P46" i="56" s="1"/>
  <c r="L29" i="56"/>
  <c r="P29" i="56" s="1"/>
  <c r="L30" i="56"/>
  <c r="P30" i="56" s="1"/>
  <c r="L25" i="56"/>
  <c r="P25" i="56" s="1"/>
  <c r="L26" i="56"/>
  <c r="L24" i="56"/>
  <c r="L21" i="56"/>
  <c r="P21" i="56" s="1"/>
  <c r="L19" i="56"/>
  <c r="L16" i="56"/>
  <c r="P16" i="56" s="1"/>
  <c r="DP7" i="56"/>
  <c r="L10" i="56"/>
  <c r="L15" i="56"/>
  <c r="L20" i="56"/>
  <c r="L14" i="56"/>
  <c r="L11" i="56"/>
  <c r="L9" i="56"/>
  <c r="H16" i="56"/>
  <c r="D32" i="56"/>
  <c r="E29" i="56"/>
  <c r="H29" i="56"/>
  <c r="H36" i="56"/>
  <c r="E59" i="56"/>
  <c r="D62" i="56"/>
  <c r="H59" i="56"/>
  <c r="D57" i="56"/>
  <c r="H54" i="56"/>
  <c r="E54" i="56"/>
  <c r="E60" i="56"/>
  <c r="F60" i="56" s="1"/>
  <c r="H60" i="56"/>
  <c r="G26" i="56"/>
  <c r="I26" i="56" s="1"/>
  <c r="J26" i="56" s="1"/>
  <c r="G45" i="56"/>
  <c r="G49" i="56"/>
  <c r="C52" i="56"/>
  <c r="D66" i="56"/>
  <c r="D37" i="56"/>
  <c r="H34" i="56"/>
  <c r="E50" i="56"/>
  <c r="F50" i="56" s="1"/>
  <c r="H50" i="56"/>
  <c r="G25" i="56"/>
  <c r="G56" i="56"/>
  <c r="G55" i="56"/>
  <c r="F11" i="56"/>
  <c r="G21" i="56"/>
  <c r="F24" i="56"/>
  <c r="E21" i="56"/>
  <c r="F21" i="56" s="1"/>
  <c r="H21" i="56"/>
  <c r="DA61" i="56"/>
  <c r="K61" i="56" s="1"/>
  <c r="O61" i="56" s="1"/>
  <c r="DA56" i="56"/>
  <c r="K56" i="56" s="1"/>
  <c r="DA51" i="56"/>
  <c r="K51" i="56" s="1"/>
  <c r="O51" i="56" s="1"/>
  <c r="DA54" i="56"/>
  <c r="K54" i="56" s="1"/>
  <c r="DA50" i="56"/>
  <c r="K50" i="56" s="1"/>
  <c r="DA49" i="56"/>
  <c r="K49" i="56" s="1"/>
  <c r="DA60" i="56"/>
  <c r="K60" i="56" s="1"/>
  <c r="DA55" i="56"/>
  <c r="K55" i="56" s="1"/>
  <c r="DA46" i="56"/>
  <c r="K46" i="56" s="1"/>
  <c r="DA59" i="56"/>
  <c r="K59" i="56" s="1"/>
  <c r="DA45" i="56"/>
  <c r="K45" i="56" s="1"/>
  <c r="O45" i="56" s="1"/>
  <c r="DA44" i="56"/>
  <c r="K44" i="56" s="1"/>
  <c r="DA31" i="56"/>
  <c r="K31" i="56" s="1"/>
  <c r="DA26" i="56"/>
  <c r="K26" i="56" s="1"/>
  <c r="DA25" i="56"/>
  <c r="K25" i="56" s="1"/>
  <c r="DA30" i="56"/>
  <c r="K30" i="56" s="1"/>
  <c r="O30" i="56" s="1"/>
  <c r="DA24" i="56"/>
  <c r="K24" i="56" s="1"/>
  <c r="O24" i="56" s="1"/>
  <c r="DA21" i="56"/>
  <c r="K21" i="56" s="1"/>
  <c r="DA20" i="56"/>
  <c r="K20" i="56" s="1"/>
  <c r="DB7" i="56"/>
  <c r="DA29" i="56"/>
  <c r="K29" i="56" s="1"/>
  <c r="K9" i="56"/>
  <c r="O9" i="56" s="1"/>
  <c r="DA19" i="56"/>
  <c r="K19" i="56" s="1"/>
  <c r="DA11" i="56"/>
  <c r="K11" i="56" s="1"/>
  <c r="DA10" i="56"/>
  <c r="K10" i="56" s="1"/>
  <c r="D22" i="56"/>
  <c r="H19" i="56"/>
  <c r="E19" i="56"/>
  <c r="H35" i="56"/>
  <c r="D42" i="56"/>
  <c r="H39" i="56"/>
  <c r="H41" i="56"/>
  <c r="E56" i="56"/>
  <c r="F56" i="56" s="1"/>
  <c r="H56" i="56"/>
  <c r="I56" i="56" s="1"/>
  <c r="J56" i="56" s="1"/>
  <c r="E61" i="56"/>
  <c r="F61" i="56" s="1"/>
  <c r="H61" i="56"/>
  <c r="I61" i="56" s="1"/>
  <c r="J61" i="56" s="1"/>
  <c r="G31" i="56"/>
  <c r="G51" i="56"/>
  <c r="C32" i="56"/>
  <c r="G29" i="56"/>
  <c r="O46" i="56"/>
  <c r="G46" i="56"/>
  <c r="O50" i="56"/>
  <c r="G50" i="56"/>
  <c r="C62" i="56"/>
  <c r="G59" i="56"/>
  <c r="I11" i="56"/>
  <c r="I10" i="56"/>
  <c r="F10" i="56"/>
  <c r="D64" i="56"/>
  <c r="E9" i="56"/>
  <c r="D12" i="56"/>
  <c r="H9" i="56"/>
  <c r="H30" i="56"/>
  <c r="E30" i="56"/>
  <c r="F30" i="56" s="1"/>
  <c r="E55" i="56"/>
  <c r="F55" i="56" s="1"/>
  <c r="H55" i="56"/>
  <c r="H15" i="56"/>
  <c r="O20" i="56"/>
  <c r="G20" i="56"/>
  <c r="I20" i="56" s="1"/>
  <c r="J20" i="56" s="1"/>
  <c r="E25" i="56"/>
  <c r="F25" i="56" s="1"/>
  <c r="H25" i="56"/>
  <c r="E31" i="56"/>
  <c r="F31" i="56" s="1"/>
  <c r="H31" i="56"/>
  <c r="H40" i="56"/>
  <c r="H46" i="56"/>
  <c r="E46" i="56"/>
  <c r="F46" i="56" s="1"/>
  <c r="D47" i="56"/>
  <c r="H44" i="56"/>
  <c r="E44" i="56"/>
  <c r="E51" i="56"/>
  <c r="F51" i="56" s="1"/>
  <c r="H51" i="56"/>
  <c r="C27" i="56"/>
  <c r="G24" i="56"/>
  <c r="I24" i="56" s="1"/>
  <c r="G30" i="56"/>
  <c r="C57" i="56"/>
  <c r="G54" i="56"/>
  <c r="G44" i="56"/>
  <c r="C47" i="56"/>
  <c r="G60" i="56"/>
  <c r="O60" i="56"/>
  <c r="D65" i="56"/>
  <c r="H46" i="55"/>
  <c r="FI58" i="32"/>
  <c r="FI110" i="32" s="1"/>
  <c r="FH58" i="32"/>
  <c r="FH110" i="32" s="1"/>
  <c r="FG58" i="32"/>
  <c r="FG110" i="32" s="1"/>
  <c r="FF58" i="32"/>
  <c r="FF110" i="32" s="1"/>
  <c r="FE58" i="32"/>
  <c r="FE110" i="32" s="1"/>
  <c r="FD58" i="32"/>
  <c r="FD110" i="32" s="1"/>
  <c r="FC58" i="32"/>
  <c r="FC110" i="32" s="1"/>
  <c r="FB58" i="32"/>
  <c r="FB110" i="32" s="1"/>
  <c r="FA58" i="32"/>
  <c r="FA110" i="32" s="1"/>
  <c r="EZ58" i="32"/>
  <c r="EZ110" i="32" s="1"/>
  <c r="EY58" i="32"/>
  <c r="EY110" i="32" s="1"/>
  <c r="EX58" i="32"/>
  <c r="EX110" i="32" s="1"/>
  <c r="ET58" i="32"/>
  <c r="ET110" i="32" s="1"/>
  <c r="ES58" i="32"/>
  <c r="ES110" i="32" s="1"/>
  <c r="ER58" i="32"/>
  <c r="ER110" i="32" s="1"/>
  <c r="EQ58" i="32"/>
  <c r="EQ110" i="32" s="1"/>
  <c r="EP58" i="32"/>
  <c r="EP110" i="32" s="1"/>
  <c r="EO58" i="32"/>
  <c r="EO110" i="32" s="1"/>
  <c r="EN58" i="32"/>
  <c r="EN110" i="32" s="1"/>
  <c r="EM58" i="32"/>
  <c r="EM110" i="32" s="1"/>
  <c r="EL58" i="32"/>
  <c r="EL110" i="32" s="1"/>
  <c r="EK58" i="32"/>
  <c r="EK110" i="32" s="1"/>
  <c r="EJ58" i="32"/>
  <c r="EJ110" i="32" s="1"/>
  <c r="EI58" i="32"/>
  <c r="EI110" i="32" s="1"/>
  <c r="EE58" i="32"/>
  <c r="EE110" i="32" s="1"/>
  <c r="ED58" i="32"/>
  <c r="ED110" i="32" s="1"/>
  <c r="EC58" i="32"/>
  <c r="EC110" i="32" s="1"/>
  <c r="EB58" i="32"/>
  <c r="EB110" i="32" s="1"/>
  <c r="EA58" i="32"/>
  <c r="EA110" i="32" s="1"/>
  <c r="DZ58" i="32"/>
  <c r="DZ110" i="32" s="1"/>
  <c r="DY58" i="32"/>
  <c r="DY110" i="32" s="1"/>
  <c r="DX58" i="32"/>
  <c r="DX110" i="32" s="1"/>
  <c r="DW58" i="32"/>
  <c r="DW110" i="32" s="1"/>
  <c r="DV58" i="32"/>
  <c r="DV110" i="32" s="1"/>
  <c r="DU58" i="32"/>
  <c r="DU110" i="32" s="1"/>
  <c r="DT58" i="32"/>
  <c r="DT110" i="32" s="1"/>
  <c r="DP58" i="32"/>
  <c r="DP110" i="32" s="1"/>
  <c r="DO58" i="32"/>
  <c r="DO110" i="32" s="1"/>
  <c r="DN58" i="32"/>
  <c r="DN110" i="32" s="1"/>
  <c r="DM58" i="32"/>
  <c r="DM110" i="32" s="1"/>
  <c r="DL58" i="32"/>
  <c r="DL110" i="32" s="1"/>
  <c r="DK58" i="32"/>
  <c r="DK110" i="32" s="1"/>
  <c r="DJ58" i="32"/>
  <c r="DJ110" i="32" s="1"/>
  <c r="DI58" i="32"/>
  <c r="DI110" i="32" s="1"/>
  <c r="DH58" i="32"/>
  <c r="DH110" i="32" s="1"/>
  <c r="DG58" i="32"/>
  <c r="DG110" i="32" s="1"/>
  <c r="DF58" i="32"/>
  <c r="DF110" i="32" s="1"/>
  <c r="DE58" i="32"/>
  <c r="DE110" i="32" s="1"/>
  <c r="DA58" i="32"/>
  <c r="DA110" i="32" s="1"/>
  <c r="CZ58" i="32"/>
  <c r="CZ110" i="32" s="1"/>
  <c r="CY58" i="32"/>
  <c r="CY110" i="32" s="1"/>
  <c r="CX58" i="32"/>
  <c r="CX110" i="32" s="1"/>
  <c r="CW58" i="32"/>
  <c r="CW110" i="32" s="1"/>
  <c r="CV58" i="32"/>
  <c r="CV110" i="32" s="1"/>
  <c r="CU58" i="32"/>
  <c r="CU110" i="32" s="1"/>
  <c r="CT58" i="32"/>
  <c r="CT110" i="32" s="1"/>
  <c r="CS58" i="32"/>
  <c r="CS110" i="32" s="1"/>
  <c r="CR58" i="32"/>
  <c r="CR110" i="32" s="1"/>
  <c r="CQ58" i="32"/>
  <c r="CQ110" i="32" s="1"/>
  <c r="CP58" i="32"/>
  <c r="CP110" i="32" s="1"/>
  <c r="CL58" i="32"/>
  <c r="CL110" i="32" s="1"/>
  <c r="CK58" i="32"/>
  <c r="CK110" i="32" s="1"/>
  <c r="CJ58" i="32"/>
  <c r="CJ110" i="32" s="1"/>
  <c r="CI58" i="32"/>
  <c r="CI110" i="32" s="1"/>
  <c r="CH58" i="32"/>
  <c r="CH110" i="32" s="1"/>
  <c r="CG58" i="32"/>
  <c r="CG110" i="32" s="1"/>
  <c r="CF58" i="32"/>
  <c r="CF110" i="32" s="1"/>
  <c r="CE58" i="32"/>
  <c r="CE110" i="32" s="1"/>
  <c r="CD58" i="32"/>
  <c r="CD110" i="32" s="1"/>
  <c r="CC58" i="32"/>
  <c r="CC110" i="32" s="1"/>
  <c r="CB58" i="32"/>
  <c r="CB110" i="32" s="1"/>
  <c r="CA58" i="32"/>
  <c r="CA110" i="32" s="1"/>
  <c r="BW58" i="32"/>
  <c r="BW110" i="32" s="1"/>
  <c r="BV58" i="32"/>
  <c r="BV110" i="32" s="1"/>
  <c r="BU58" i="32"/>
  <c r="BU110" i="32" s="1"/>
  <c r="BT58" i="32"/>
  <c r="BT110" i="32" s="1"/>
  <c r="BS58" i="32"/>
  <c r="BS110" i="32" s="1"/>
  <c r="BR58" i="32"/>
  <c r="BR110" i="32" s="1"/>
  <c r="BQ58" i="32"/>
  <c r="BQ110" i="32" s="1"/>
  <c r="BP58" i="32"/>
  <c r="BP110" i="32" s="1"/>
  <c r="BO58" i="32"/>
  <c r="BO110" i="32" s="1"/>
  <c r="BN58" i="32"/>
  <c r="BN110" i="32" s="1"/>
  <c r="BM58" i="32"/>
  <c r="BM110" i="32" s="1"/>
  <c r="BL58" i="32"/>
  <c r="BL110" i="32" s="1"/>
  <c r="BH58" i="32"/>
  <c r="BH110" i="32" s="1"/>
  <c r="BG58" i="32"/>
  <c r="BG110" i="32" s="1"/>
  <c r="BF58" i="32"/>
  <c r="BF110" i="32" s="1"/>
  <c r="BE58" i="32"/>
  <c r="BE110" i="32" s="1"/>
  <c r="BD58" i="32"/>
  <c r="BD110" i="32" s="1"/>
  <c r="BC58" i="32"/>
  <c r="BC110" i="32" s="1"/>
  <c r="BB58" i="32"/>
  <c r="BB110" i="32" s="1"/>
  <c r="BA58" i="32"/>
  <c r="BA110" i="32" s="1"/>
  <c r="AZ58" i="32"/>
  <c r="AZ110" i="32" s="1"/>
  <c r="AY58" i="32"/>
  <c r="AY110" i="32" s="1"/>
  <c r="AX58" i="32"/>
  <c r="AX110" i="32" s="1"/>
  <c r="AW58" i="32"/>
  <c r="AW110" i="32" s="1"/>
  <c r="AS58" i="32"/>
  <c r="AS110" i="32" s="1"/>
  <c r="AR58" i="32"/>
  <c r="AR110" i="32" s="1"/>
  <c r="AQ58" i="32"/>
  <c r="AQ110" i="32" s="1"/>
  <c r="AP58" i="32"/>
  <c r="AP110" i="32" s="1"/>
  <c r="AO58" i="32"/>
  <c r="AO110" i="32" s="1"/>
  <c r="AN58" i="32"/>
  <c r="AN110" i="32" s="1"/>
  <c r="AM58" i="32"/>
  <c r="AM110" i="32" s="1"/>
  <c r="AL58" i="32"/>
  <c r="AL110" i="32" s="1"/>
  <c r="AK58" i="32"/>
  <c r="AK110" i="32" s="1"/>
  <c r="AJ58" i="32"/>
  <c r="AJ110" i="32" s="1"/>
  <c r="AI58" i="32"/>
  <c r="AI110" i="32" s="1"/>
  <c r="AH58" i="32"/>
  <c r="AH110" i="32" s="1"/>
  <c r="O58" i="32"/>
  <c r="O110" i="32" s="1"/>
  <c r="N58" i="32"/>
  <c r="N110" i="32" s="1"/>
  <c r="M58" i="32"/>
  <c r="M110" i="32" s="1"/>
  <c r="L58" i="32"/>
  <c r="L110" i="32" s="1"/>
  <c r="K58" i="32"/>
  <c r="K110" i="32" s="1"/>
  <c r="J58" i="32"/>
  <c r="J110" i="32" s="1"/>
  <c r="I58" i="32"/>
  <c r="I110" i="32" s="1"/>
  <c r="H58" i="32"/>
  <c r="H110" i="32" s="1"/>
  <c r="G58" i="32"/>
  <c r="G110" i="32" s="1"/>
  <c r="F58" i="32"/>
  <c r="F110" i="32" s="1"/>
  <c r="E58" i="32"/>
  <c r="E110" i="32" s="1"/>
  <c r="D58" i="32"/>
  <c r="D110" i="32" s="1"/>
  <c r="FI57" i="32"/>
  <c r="FI96" i="32" s="1"/>
  <c r="FH57" i="32"/>
  <c r="FH96" i="32" s="1"/>
  <c r="FG57" i="32"/>
  <c r="FG96" i="32" s="1"/>
  <c r="FF57" i="32"/>
  <c r="FF96" i="32" s="1"/>
  <c r="FE57" i="32"/>
  <c r="FE96" i="32" s="1"/>
  <c r="FD57" i="32"/>
  <c r="FD96" i="32" s="1"/>
  <c r="FC57" i="32"/>
  <c r="FC96" i="32" s="1"/>
  <c r="FB57" i="32"/>
  <c r="FB96" i="32" s="1"/>
  <c r="FA57" i="32"/>
  <c r="FA96" i="32" s="1"/>
  <c r="EZ57" i="32"/>
  <c r="EZ96" i="32" s="1"/>
  <c r="EY57" i="32"/>
  <c r="EY96" i="32" s="1"/>
  <c r="EX57" i="32"/>
  <c r="EX96" i="32" s="1"/>
  <c r="ET57" i="32"/>
  <c r="ET96" i="32" s="1"/>
  <c r="ES57" i="32"/>
  <c r="ES96" i="32" s="1"/>
  <c r="ER57" i="32"/>
  <c r="ER96" i="32" s="1"/>
  <c r="EQ57" i="32"/>
  <c r="EQ96" i="32" s="1"/>
  <c r="EP57" i="32"/>
  <c r="EP96" i="32" s="1"/>
  <c r="EO57" i="32"/>
  <c r="EO96" i="32" s="1"/>
  <c r="EN57" i="32"/>
  <c r="EN96" i="32" s="1"/>
  <c r="EM57" i="32"/>
  <c r="EM96" i="32" s="1"/>
  <c r="EL57" i="32"/>
  <c r="EL96" i="32" s="1"/>
  <c r="EK57" i="32"/>
  <c r="EK96" i="32" s="1"/>
  <c r="EJ57" i="32"/>
  <c r="EJ96" i="32" s="1"/>
  <c r="EI57" i="32"/>
  <c r="EI96" i="32" s="1"/>
  <c r="EE57" i="32"/>
  <c r="EE96" i="32" s="1"/>
  <c r="ED57" i="32"/>
  <c r="ED96" i="32" s="1"/>
  <c r="EC57" i="32"/>
  <c r="EC96" i="32" s="1"/>
  <c r="EB57" i="32"/>
  <c r="EB96" i="32" s="1"/>
  <c r="EA57" i="32"/>
  <c r="EA96" i="32" s="1"/>
  <c r="DZ57" i="32"/>
  <c r="DZ96" i="32" s="1"/>
  <c r="DY57" i="32"/>
  <c r="DY96" i="32" s="1"/>
  <c r="DX57" i="32"/>
  <c r="DX96" i="32" s="1"/>
  <c r="DW57" i="32"/>
  <c r="DW96" i="32" s="1"/>
  <c r="DV57" i="32"/>
  <c r="DV96" i="32" s="1"/>
  <c r="DU57" i="32"/>
  <c r="DU96" i="32" s="1"/>
  <c r="DT57" i="32"/>
  <c r="DT96" i="32" s="1"/>
  <c r="DP57" i="32"/>
  <c r="DP96" i="32" s="1"/>
  <c r="DO57" i="32"/>
  <c r="DO96" i="32" s="1"/>
  <c r="DN57" i="32"/>
  <c r="DN96" i="32" s="1"/>
  <c r="DM57" i="32"/>
  <c r="DM96" i="32" s="1"/>
  <c r="DL57" i="32"/>
  <c r="DL96" i="32" s="1"/>
  <c r="DK57" i="32"/>
  <c r="DK96" i="32" s="1"/>
  <c r="DJ57" i="32"/>
  <c r="DJ96" i="32" s="1"/>
  <c r="DI57" i="32"/>
  <c r="DI96" i="32" s="1"/>
  <c r="DH57" i="32"/>
  <c r="DH96" i="32" s="1"/>
  <c r="DG57" i="32"/>
  <c r="DG96" i="32" s="1"/>
  <c r="DF57" i="32"/>
  <c r="DF96" i="32" s="1"/>
  <c r="DE57" i="32"/>
  <c r="DE96" i="32" s="1"/>
  <c r="DA57" i="32"/>
  <c r="DA96" i="32" s="1"/>
  <c r="CZ57" i="32"/>
  <c r="CZ96" i="32" s="1"/>
  <c r="CY57" i="32"/>
  <c r="CY96" i="32" s="1"/>
  <c r="CX57" i="32"/>
  <c r="CX96" i="32" s="1"/>
  <c r="CW57" i="32"/>
  <c r="CW96" i="32" s="1"/>
  <c r="CV57" i="32"/>
  <c r="CV96" i="32" s="1"/>
  <c r="CU57" i="32"/>
  <c r="CU96" i="32" s="1"/>
  <c r="CT57" i="32"/>
  <c r="CT96" i="32" s="1"/>
  <c r="CS57" i="32"/>
  <c r="CS96" i="32" s="1"/>
  <c r="CR57" i="32"/>
  <c r="CR96" i="32" s="1"/>
  <c r="CQ57" i="32"/>
  <c r="CQ96" i="32" s="1"/>
  <c r="CP57" i="32"/>
  <c r="CP96" i="32" s="1"/>
  <c r="CL57" i="32"/>
  <c r="CL96" i="32" s="1"/>
  <c r="CK57" i="32"/>
  <c r="CK96" i="32" s="1"/>
  <c r="CJ57" i="32"/>
  <c r="CJ96" i="32" s="1"/>
  <c r="CI57" i="32"/>
  <c r="CI96" i="32" s="1"/>
  <c r="CH57" i="32"/>
  <c r="CH96" i="32" s="1"/>
  <c r="CG57" i="32"/>
  <c r="CG96" i="32" s="1"/>
  <c r="CF57" i="32"/>
  <c r="CF96" i="32" s="1"/>
  <c r="CE57" i="32"/>
  <c r="CE96" i="32" s="1"/>
  <c r="CD57" i="32"/>
  <c r="CD96" i="32" s="1"/>
  <c r="CC57" i="32"/>
  <c r="CC96" i="32" s="1"/>
  <c r="CB57" i="32"/>
  <c r="CB96" i="32" s="1"/>
  <c r="CA57" i="32"/>
  <c r="CA96" i="32" s="1"/>
  <c r="BW57" i="32"/>
  <c r="BW96" i="32" s="1"/>
  <c r="BV57" i="32"/>
  <c r="BV96" i="32" s="1"/>
  <c r="BU57" i="32"/>
  <c r="BU96" i="32" s="1"/>
  <c r="BT57" i="32"/>
  <c r="BT96" i="32" s="1"/>
  <c r="BS57" i="32"/>
  <c r="BS96" i="32" s="1"/>
  <c r="BR57" i="32"/>
  <c r="BR96" i="32" s="1"/>
  <c r="BQ57" i="32"/>
  <c r="BQ96" i="32" s="1"/>
  <c r="BP57" i="32"/>
  <c r="BP96" i="32" s="1"/>
  <c r="BO57" i="32"/>
  <c r="BO96" i="32" s="1"/>
  <c r="BN57" i="32"/>
  <c r="BN96" i="32" s="1"/>
  <c r="BM57" i="32"/>
  <c r="BM96" i="32" s="1"/>
  <c r="BL57" i="32"/>
  <c r="BL96" i="32" s="1"/>
  <c r="BH57" i="32"/>
  <c r="BH96" i="32" s="1"/>
  <c r="BG57" i="32"/>
  <c r="BG96" i="32" s="1"/>
  <c r="BF57" i="32"/>
  <c r="BF96" i="32" s="1"/>
  <c r="BE57" i="32"/>
  <c r="BE96" i="32" s="1"/>
  <c r="BD57" i="32"/>
  <c r="BD96" i="32" s="1"/>
  <c r="BC57" i="32"/>
  <c r="BC96" i="32" s="1"/>
  <c r="BB57" i="32"/>
  <c r="BB96" i="32" s="1"/>
  <c r="BA57" i="32"/>
  <c r="BA96" i="32" s="1"/>
  <c r="AZ57" i="32"/>
  <c r="AZ96" i="32" s="1"/>
  <c r="AY57" i="32"/>
  <c r="AY96" i="32" s="1"/>
  <c r="AX57" i="32"/>
  <c r="AX96" i="32" s="1"/>
  <c r="AW57" i="32"/>
  <c r="AW96" i="32" s="1"/>
  <c r="AS57" i="32"/>
  <c r="AS96" i="32" s="1"/>
  <c r="AR57" i="32"/>
  <c r="AR96" i="32" s="1"/>
  <c r="AQ57" i="32"/>
  <c r="AQ96" i="32" s="1"/>
  <c r="AP57" i="32"/>
  <c r="AP96" i="32" s="1"/>
  <c r="AO57" i="32"/>
  <c r="AO96" i="32" s="1"/>
  <c r="AN57" i="32"/>
  <c r="AN96" i="32" s="1"/>
  <c r="AM57" i="32"/>
  <c r="AM96" i="32" s="1"/>
  <c r="AL57" i="32"/>
  <c r="AL96" i="32" s="1"/>
  <c r="AK57" i="32"/>
  <c r="AK96" i="32" s="1"/>
  <c r="AJ57" i="32"/>
  <c r="AJ96" i="32" s="1"/>
  <c r="AI57" i="32"/>
  <c r="AI96" i="32" s="1"/>
  <c r="AH57" i="32"/>
  <c r="AH96" i="32" s="1"/>
  <c r="O57" i="32"/>
  <c r="O96" i="32" s="1"/>
  <c r="N57" i="32"/>
  <c r="N96" i="32" s="1"/>
  <c r="M57" i="32"/>
  <c r="M96" i="32" s="1"/>
  <c r="L57" i="32"/>
  <c r="L96" i="32" s="1"/>
  <c r="K57" i="32"/>
  <c r="K96" i="32" s="1"/>
  <c r="J57" i="32"/>
  <c r="J96" i="32" s="1"/>
  <c r="I57" i="32"/>
  <c r="I96" i="32" s="1"/>
  <c r="H57" i="32"/>
  <c r="H96" i="32" s="1"/>
  <c r="G57" i="32"/>
  <c r="G96" i="32" s="1"/>
  <c r="F57" i="32"/>
  <c r="F96" i="32" s="1"/>
  <c r="E57" i="32"/>
  <c r="E96" i="32" s="1"/>
  <c r="D57" i="32"/>
  <c r="D96" i="32" s="1"/>
  <c r="FI56" i="32"/>
  <c r="FI82" i="32" s="1"/>
  <c r="FH56" i="32"/>
  <c r="FH59" i="32" s="1"/>
  <c r="FG56" i="32"/>
  <c r="FG82" i="32" s="1"/>
  <c r="FF56" i="32"/>
  <c r="FF59" i="32" s="1"/>
  <c r="FE56" i="32"/>
  <c r="FE82" i="32" s="1"/>
  <c r="FD56" i="32"/>
  <c r="FD59" i="32" s="1"/>
  <c r="FC56" i="32"/>
  <c r="FC82" i="32" s="1"/>
  <c r="FB56" i="32"/>
  <c r="FB59" i="32" s="1"/>
  <c r="FA56" i="32"/>
  <c r="FA82" i="32" s="1"/>
  <c r="EZ56" i="32"/>
  <c r="EZ59" i="32" s="1"/>
  <c r="EY56" i="32"/>
  <c r="EY82" i="32" s="1"/>
  <c r="EX56" i="32"/>
  <c r="EX59" i="32" s="1"/>
  <c r="ET56" i="32"/>
  <c r="ES56" i="32"/>
  <c r="ES82" i="32" s="1"/>
  <c r="ER56" i="32"/>
  <c r="EQ56" i="32"/>
  <c r="EQ82" i="32" s="1"/>
  <c r="EP56" i="32"/>
  <c r="EO56" i="32"/>
  <c r="EO82" i="32" s="1"/>
  <c r="EN56" i="32"/>
  <c r="EM56" i="32"/>
  <c r="EM82" i="32" s="1"/>
  <c r="EL56" i="32"/>
  <c r="EK56" i="32"/>
  <c r="EK82" i="32" s="1"/>
  <c r="EJ56" i="32"/>
  <c r="EI56" i="32"/>
  <c r="EI82" i="32" s="1"/>
  <c r="EE56" i="32"/>
  <c r="EE82" i="32" s="1"/>
  <c r="ED56" i="32"/>
  <c r="EC56" i="32"/>
  <c r="EC82" i="32" s="1"/>
  <c r="EB56" i="32"/>
  <c r="EA56" i="32"/>
  <c r="EA82" i="32" s="1"/>
  <c r="DZ56" i="32"/>
  <c r="DY56" i="32"/>
  <c r="DY82" i="32" s="1"/>
  <c r="DX56" i="32"/>
  <c r="DW56" i="32"/>
  <c r="DW82" i="32" s="1"/>
  <c r="DV56" i="32"/>
  <c r="DU56" i="32"/>
  <c r="DU82" i="32" s="1"/>
  <c r="DT56" i="32"/>
  <c r="DP56" i="32"/>
  <c r="DO56" i="32"/>
  <c r="DO82" i="32" s="1"/>
  <c r="DN56" i="32"/>
  <c r="DM56" i="32"/>
  <c r="DM82" i="32" s="1"/>
  <c r="DL56" i="32"/>
  <c r="DK56" i="32"/>
  <c r="DK82" i="32" s="1"/>
  <c r="DJ56" i="32"/>
  <c r="DI56" i="32"/>
  <c r="DI82" i="32" s="1"/>
  <c r="DH56" i="32"/>
  <c r="DG56" i="32"/>
  <c r="DG82" i="32" s="1"/>
  <c r="DF56" i="32"/>
  <c r="DE56" i="32"/>
  <c r="DE82" i="32" s="1"/>
  <c r="DA56" i="32"/>
  <c r="DA82" i="32" s="1"/>
  <c r="CZ56" i="32"/>
  <c r="CZ59" i="32" s="1"/>
  <c r="CY56" i="32"/>
  <c r="CY82" i="32" s="1"/>
  <c r="CX56" i="32"/>
  <c r="CX59" i="32" s="1"/>
  <c r="CW56" i="32"/>
  <c r="CW82" i="32" s="1"/>
  <c r="CV56" i="32"/>
  <c r="CV59" i="32" s="1"/>
  <c r="CU56" i="32"/>
  <c r="CU82" i="32" s="1"/>
  <c r="CT56" i="32"/>
  <c r="CT59" i="32" s="1"/>
  <c r="CS56" i="32"/>
  <c r="CS82" i="32" s="1"/>
  <c r="CR56" i="32"/>
  <c r="CR59" i="32" s="1"/>
  <c r="CQ56" i="32"/>
  <c r="CQ82" i="32" s="1"/>
  <c r="CP56" i="32"/>
  <c r="CP59" i="32" s="1"/>
  <c r="CL56" i="32"/>
  <c r="CK56" i="32"/>
  <c r="CK82" i="32" s="1"/>
  <c r="CJ56" i="32"/>
  <c r="CI56" i="32"/>
  <c r="CI82" i="32" s="1"/>
  <c r="CH56" i="32"/>
  <c r="CG56" i="32"/>
  <c r="CG82" i="32" s="1"/>
  <c r="CF56" i="32"/>
  <c r="CE56" i="32"/>
  <c r="CE82" i="32" s="1"/>
  <c r="CD56" i="32"/>
  <c r="CC56" i="32"/>
  <c r="CC82" i="32" s="1"/>
  <c r="CB56" i="32"/>
  <c r="CA56" i="32"/>
  <c r="CA82" i="32" s="1"/>
  <c r="BW56" i="32"/>
  <c r="BW82" i="32" s="1"/>
  <c r="BV56" i="32"/>
  <c r="BV59" i="32" s="1"/>
  <c r="BU56" i="32"/>
  <c r="BU82" i="32" s="1"/>
  <c r="BT56" i="32"/>
  <c r="BT59" i="32" s="1"/>
  <c r="BS56" i="32"/>
  <c r="BS82" i="32" s="1"/>
  <c r="BR56" i="32"/>
  <c r="BR59" i="32" s="1"/>
  <c r="BQ56" i="32"/>
  <c r="BQ82" i="32" s="1"/>
  <c r="BP56" i="32"/>
  <c r="BP59" i="32" s="1"/>
  <c r="BO56" i="32"/>
  <c r="BO82" i="32" s="1"/>
  <c r="BN56" i="32"/>
  <c r="BN59" i="32" s="1"/>
  <c r="BM56" i="32"/>
  <c r="BM82" i="32" s="1"/>
  <c r="BL56" i="32"/>
  <c r="BL59" i="32" s="1"/>
  <c r="BG56" i="32"/>
  <c r="BG82" i="32" s="1"/>
  <c r="BF56" i="32"/>
  <c r="BE56" i="32"/>
  <c r="BE82" i="32" s="1"/>
  <c r="BD56" i="32"/>
  <c r="BC56" i="32"/>
  <c r="BC82" i="32" s="1"/>
  <c r="BB56" i="32"/>
  <c r="BA56" i="32"/>
  <c r="BA82" i="32" s="1"/>
  <c r="AZ56" i="32"/>
  <c r="AY56" i="32"/>
  <c r="AY82" i="32" s="1"/>
  <c r="AX56" i="32"/>
  <c r="AW56" i="32"/>
  <c r="AW82" i="32" s="1"/>
  <c r="AS56" i="32"/>
  <c r="AS82" i="32" s="1"/>
  <c r="AR56" i="32"/>
  <c r="AR59" i="32" s="1"/>
  <c r="AQ56" i="32"/>
  <c r="AQ82" i="32" s="1"/>
  <c r="AP56" i="32"/>
  <c r="AP59" i="32" s="1"/>
  <c r="AO56" i="32"/>
  <c r="AO82" i="32" s="1"/>
  <c r="AN56" i="32"/>
  <c r="AN59" i="32" s="1"/>
  <c r="AM56" i="32"/>
  <c r="AM82" i="32" s="1"/>
  <c r="AL56" i="32"/>
  <c r="AL59" i="32" s="1"/>
  <c r="AK56" i="32"/>
  <c r="AK82" i="32" s="1"/>
  <c r="AJ56" i="32"/>
  <c r="AJ59" i="32" s="1"/>
  <c r="AI56" i="32"/>
  <c r="AI82" i="32" s="1"/>
  <c r="AH56" i="32"/>
  <c r="AH59" i="32" s="1"/>
  <c r="O56" i="32"/>
  <c r="O82" i="32" s="1"/>
  <c r="N56" i="32"/>
  <c r="M56" i="32"/>
  <c r="M82" i="32" s="1"/>
  <c r="L56" i="32"/>
  <c r="L59" i="32" s="1"/>
  <c r="K56" i="32"/>
  <c r="K82" i="32" s="1"/>
  <c r="J56" i="32"/>
  <c r="I56" i="32"/>
  <c r="I82" i="32" s="1"/>
  <c r="H56" i="32"/>
  <c r="H59" i="32" s="1"/>
  <c r="G56" i="32"/>
  <c r="G82" i="32" s="1"/>
  <c r="F56" i="32"/>
  <c r="E56" i="32"/>
  <c r="E82" i="32" s="1"/>
  <c r="D56" i="32"/>
  <c r="D59" i="32" s="1"/>
  <c r="M27" i="31"/>
  <c r="M45" i="31" s="1"/>
  <c r="M63" i="31" s="1"/>
  <c r="N96" i="10"/>
  <c r="N25" i="55" s="1"/>
  <c r="O58" i="10"/>
  <c r="O109" i="10" s="1"/>
  <c r="O38" i="55" s="1"/>
  <c r="N58" i="10"/>
  <c r="N109" i="10" s="1"/>
  <c r="N38" i="55" s="1"/>
  <c r="M58" i="10"/>
  <c r="M109" i="10" s="1"/>
  <c r="M38" i="55" s="1"/>
  <c r="L58" i="10"/>
  <c r="L109" i="10" s="1"/>
  <c r="L38" i="55" s="1"/>
  <c r="K58" i="10"/>
  <c r="K109" i="10" s="1"/>
  <c r="K38" i="55" s="1"/>
  <c r="J58" i="10"/>
  <c r="J109" i="10" s="1"/>
  <c r="J38" i="55" s="1"/>
  <c r="I58" i="10"/>
  <c r="I109" i="10" s="1"/>
  <c r="I38" i="55" s="1"/>
  <c r="H58" i="10"/>
  <c r="H109" i="10" s="1"/>
  <c r="H38" i="55" s="1"/>
  <c r="G58" i="10"/>
  <c r="G109" i="10" s="1"/>
  <c r="G38" i="55" s="1"/>
  <c r="F58" i="10"/>
  <c r="F109" i="10" s="1"/>
  <c r="F38" i="55" s="1"/>
  <c r="E58" i="10"/>
  <c r="E109" i="10" s="1"/>
  <c r="E38" i="55" s="1"/>
  <c r="D58" i="10"/>
  <c r="D109" i="10" s="1"/>
  <c r="D38" i="55" s="1"/>
  <c r="S38" i="55" s="1"/>
  <c r="O57" i="10"/>
  <c r="O96" i="10" s="1"/>
  <c r="O25" i="55" s="1"/>
  <c r="M57" i="10"/>
  <c r="M96" i="10" s="1"/>
  <c r="M25" i="55" s="1"/>
  <c r="L57" i="10"/>
  <c r="L96" i="10" s="1"/>
  <c r="L25" i="55" s="1"/>
  <c r="K57" i="10"/>
  <c r="K96" i="10" s="1"/>
  <c r="K25" i="55" s="1"/>
  <c r="J57" i="10"/>
  <c r="J96" i="10" s="1"/>
  <c r="J25" i="55" s="1"/>
  <c r="I57" i="10"/>
  <c r="I96" i="10" s="1"/>
  <c r="I25" i="55" s="1"/>
  <c r="H57" i="10"/>
  <c r="H96" i="10" s="1"/>
  <c r="H25" i="55" s="1"/>
  <c r="G57" i="10"/>
  <c r="G96" i="10" s="1"/>
  <c r="G25" i="55" s="1"/>
  <c r="F57" i="10"/>
  <c r="F96" i="10" s="1"/>
  <c r="F25" i="55" s="1"/>
  <c r="E57" i="10"/>
  <c r="E96" i="10" s="1"/>
  <c r="E25" i="55" s="1"/>
  <c r="D57" i="10"/>
  <c r="D96" i="10" s="1"/>
  <c r="D25" i="55" s="1"/>
  <c r="O56" i="10"/>
  <c r="N56" i="10"/>
  <c r="N82" i="10" s="1"/>
  <c r="N12" i="55" s="1"/>
  <c r="M56" i="10"/>
  <c r="M82" i="10" s="1"/>
  <c r="M12" i="55" s="1"/>
  <c r="L56" i="10"/>
  <c r="L82" i="10" s="1"/>
  <c r="L12" i="55" s="1"/>
  <c r="K56" i="10"/>
  <c r="J56" i="10"/>
  <c r="J82" i="10" s="1"/>
  <c r="J12" i="55" s="1"/>
  <c r="I56" i="10"/>
  <c r="I82" i="10" s="1"/>
  <c r="I12" i="55" s="1"/>
  <c r="H56" i="10"/>
  <c r="H82" i="10" s="1"/>
  <c r="H12" i="55" s="1"/>
  <c r="G56" i="10"/>
  <c r="F56" i="10"/>
  <c r="F82" i="10" s="1"/>
  <c r="F12" i="55" s="1"/>
  <c r="E56" i="10"/>
  <c r="E82" i="10" s="1"/>
  <c r="E12" i="55" s="1"/>
  <c r="D56" i="10"/>
  <c r="O110" i="19"/>
  <c r="O47" i="55" s="1"/>
  <c r="N110" i="19"/>
  <c r="N47" i="55" s="1"/>
  <c r="M110" i="19"/>
  <c r="M47" i="55" s="1"/>
  <c r="L110" i="19"/>
  <c r="L47" i="55" s="1"/>
  <c r="K110" i="19"/>
  <c r="K47" i="55" s="1"/>
  <c r="J110" i="19"/>
  <c r="J47" i="55" s="1"/>
  <c r="I110" i="19"/>
  <c r="I47" i="55" s="1"/>
  <c r="H110" i="19"/>
  <c r="H47" i="55" s="1"/>
  <c r="G110" i="19"/>
  <c r="G47" i="55" s="1"/>
  <c r="F110" i="19"/>
  <c r="F47" i="55" s="1"/>
  <c r="E110" i="19"/>
  <c r="D110" i="19"/>
  <c r="O96" i="19"/>
  <c r="O34" i="55" s="1"/>
  <c r="N96" i="19"/>
  <c r="N34" i="55" s="1"/>
  <c r="M96" i="19"/>
  <c r="M34" i="55" s="1"/>
  <c r="L96" i="19"/>
  <c r="L34" i="55" s="1"/>
  <c r="K96" i="19"/>
  <c r="K34" i="55" s="1"/>
  <c r="J96" i="19"/>
  <c r="J34" i="55" s="1"/>
  <c r="I96" i="19"/>
  <c r="I34" i="55" s="1"/>
  <c r="H96" i="19"/>
  <c r="H34" i="55" s="1"/>
  <c r="G96" i="19"/>
  <c r="G34" i="55" s="1"/>
  <c r="F96" i="19"/>
  <c r="F34" i="55" s="1"/>
  <c r="E96" i="19"/>
  <c r="D96" i="19"/>
  <c r="O82" i="19"/>
  <c r="O21" i="55" s="1"/>
  <c r="N82" i="19"/>
  <c r="N21" i="55" s="1"/>
  <c r="M82" i="19"/>
  <c r="M21" i="55" s="1"/>
  <c r="M60" i="55" s="1"/>
  <c r="L82" i="19"/>
  <c r="L21" i="55" s="1"/>
  <c r="K82" i="19"/>
  <c r="K21" i="55" s="1"/>
  <c r="J82" i="19"/>
  <c r="J21" i="55" s="1"/>
  <c r="I82" i="19"/>
  <c r="I21" i="55" s="1"/>
  <c r="H82" i="19"/>
  <c r="H21" i="55" s="1"/>
  <c r="G82" i="19"/>
  <c r="G21" i="55" s="1"/>
  <c r="F82" i="19"/>
  <c r="F21" i="55" s="1"/>
  <c r="E82" i="19"/>
  <c r="D82" i="19"/>
  <c r="O59" i="19"/>
  <c r="N59" i="19"/>
  <c r="M59" i="19"/>
  <c r="L59" i="19"/>
  <c r="K59" i="19"/>
  <c r="J59" i="19"/>
  <c r="I59" i="19"/>
  <c r="H59" i="19"/>
  <c r="G59" i="19"/>
  <c r="F59" i="19"/>
  <c r="E59" i="19"/>
  <c r="D59" i="19"/>
  <c r="AD58" i="19"/>
  <c r="AC58" i="19"/>
  <c r="AB58" i="19"/>
  <c r="AA58" i="19"/>
  <c r="Z58" i="19"/>
  <c r="Y58" i="19"/>
  <c r="X58" i="19"/>
  <c r="W58" i="19"/>
  <c r="V58" i="19"/>
  <c r="U58" i="19"/>
  <c r="T58" i="19"/>
  <c r="S58" i="19"/>
  <c r="P58" i="19"/>
  <c r="AD57" i="19"/>
  <c r="AC57" i="19"/>
  <c r="AC59" i="19" s="1"/>
  <c r="AB57" i="19"/>
  <c r="AA57" i="19"/>
  <c r="AA59" i="19" s="1"/>
  <c r="Z57" i="19"/>
  <c r="Y57" i="19"/>
  <c r="Y59" i="19" s="1"/>
  <c r="X57" i="19"/>
  <c r="W57" i="19"/>
  <c r="W59" i="19" s="1"/>
  <c r="V57" i="19"/>
  <c r="U57" i="19"/>
  <c r="U59" i="19" s="1"/>
  <c r="T57" i="19"/>
  <c r="S57" i="19"/>
  <c r="S59" i="19" s="1"/>
  <c r="P57" i="19"/>
  <c r="AD56" i="19"/>
  <c r="AD59" i="19" s="1"/>
  <c r="AC56" i="19"/>
  <c r="AB56" i="19"/>
  <c r="AB59" i="19" s="1"/>
  <c r="AA56" i="19"/>
  <c r="Z56" i="19"/>
  <c r="Z59" i="19" s="1"/>
  <c r="Y56" i="19"/>
  <c r="X56" i="19"/>
  <c r="X59" i="19" s="1"/>
  <c r="W56" i="19"/>
  <c r="V56" i="19"/>
  <c r="V59" i="19" s="1"/>
  <c r="U56" i="19"/>
  <c r="T56" i="19"/>
  <c r="T59" i="19" s="1"/>
  <c r="S56" i="19"/>
  <c r="P56" i="19"/>
  <c r="P59" i="19" s="1"/>
  <c r="O110" i="15"/>
  <c r="O46" i="55" s="1"/>
  <c r="N110" i="15"/>
  <c r="N46" i="55" s="1"/>
  <c r="M110" i="15"/>
  <c r="M46" i="55" s="1"/>
  <c r="L110" i="15"/>
  <c r="L46" i="55" s="1"/>
  <c r="K110" i="15"/>
  <c r="K46" i="55" s="1"/>
  <c r="J110" i="15"/>
  <c r="J46" i="55" s="1"/>
  <c r="I110" i="15"/>
  <c r="I46" i="55" s="1"/>
  <c r="H110" i="15"/>
  <c r="G110" i="15"/>
  <c r="G46" i="55" s="1"/>
  <c r="F110" i="15"/>
  <c r="F46" i="55" s="1"/>
  <c r="E110" i="15"/>
  <c r="E46" i="55" s="1"/>
  <c r="D110" i="15"/>
  <c r="D46" i="55" s="1"/>
  <c r="S46" i="55" s="1"/>
  <c r="O96" i="15"/>
  <c r="O33" i="55" s="1"/>
  <c r="N96" i="15"/>
  <c r="N33" i="55" s="1"/>
  <c r="M96" i="15"/>
  <c r="M33" i="55" s="1"/>
  <c r="L96" i="15"/>
  <c r="L33" i="55" s="1"/>
  <c r="K96" i="15"/>
  <c r="K33" i="55" s="1"/>
  <c r="J96" i="15"/>
  <c r="J33" i="55" s="1"/>
  <c r="I96" i="15"/>
  <c r="I33" i="55" s="1"/>
  <c r="H96" i="15"/>
  <c r="H33" i="55" s="1"/>
  <c r="G96" i="15"/>
  <c r="G33" i="55" s="1"/>
  <c r="F96" i="15"/>
  <c r="F33" i="55" s="1"/>
  <c r="E96" i="15"/>
  <c r="E33" i="55" s="1"/>
  <c r="D96" i="15"/>
  <c r="O82" i="15"/>
  <c r="O20" i="55" s="1"/>
  <c r="N82" i="15"/>
  <c r="N20" i="55" s="1"/>
  <c r="M82" i="15"/>
  <c r="M20" i="55" s="1"/>
  <c r="L82" i="15"/>
  <c r="L20" i="55" s="1"/>
  <c r="K82" i="15"/>
  <c r="K20" i="55" s="1"/>
  <c r="K59" i="55" s="1"/>
  <c r="J82" i="15"/>
  <c r="J20" i="55" s="1"/>
  <c r="I82" i="15"/>
  <c r="I20" i="55" s="1"/>
  <c r="H82" i="15"/>
  <c r="H20" i="55" s="1"/>
  <c r="G82" i="15"/>
  <c r="F82" i="15"/>
  <c r="F20" i="55" s="1"/>
  <c r="E82" i="15"/>
  <c r="E20" i="55" s="1"/>
  <c r="D82" i="15"/>
  <c r="AA59" i="15"/>
  <c r="W59" i="15"/>
  <c r="S59" i="15"/>
  <c r="O59" i="15"/>
  <c r="N59" i="15"/>
  <c r="M59" i="15"/>
  <c r="L59" i="15"/>
  <c r="K59" i="15"/>
  <c r="J59" i="15"/>
  <c r="I59" i="15"/>
  <c r="H59" i="15"/>
  <c r="G59" i="15"/>
  <c r="F59" i="15"/>
  <c r="E59" i="15"/>
  <c r="D59" i="15"/>
  <c r="AD58" i="15"/>
  <c r="AC58" i="15"/>
  <c r="AB58" i="15"/>
  <c r="AB59" i="15" s="1"/>
  <c r="AA58" i="15"/>
  <c r="Z58" i="15"/>
  <c r="Y58" i="15"/>
  <c r="X58" i="15"/>
  <c r="X59" i="15" s="1"/>
  <c r="W58" i="15"/>
  <c r="V58" i="15"/>
  <c r="U58" i="15"/>
  <c r="T58" i="15"/>
  <c r="T59" i="15" s="1"/>
  <c r="S58" i="15"/>
  <c r="P58" i="15"/>
  <c r="AD57" i="15"/>
  <c r="AC57" i="15"/>
  <c r="AC59" i="15" s="1"/>
  <c r="AB57" i="15"/>
  <c r="AA57" i="15"/>
  <c r="Z57" i="15"/>
  <c r="Y57" i="15"/>
  <c r="Y59" i="15" s="1"/>
  <c r="X57" i="15"/>
  <c r="W57" i="15"/>
  <c r="V57" i="15"/>
  <c r="U57" i="15"/>
  <c r="U59" i="15" s="1"/>
  <c r="T57" i="15"/>
  <c r="S57" i="15"/>
  <c r="P57" i="15"/>
  <c r="AD56" i="15"/>
  <c r="AD59" i="15" s="1"/>
  <c r="AC56" i="15"/>
  <c r="AB56" i="15"/>
  <c r="AA56" i="15"/>
  <c r="Z56" i="15"/>
  <c r="Z59" i="15" s="1"/>
  <c r="Y56" i="15"/>
  <c r="X56" i="15"/>
  <c r="W56" i="15"/>
  <c r="V56" i="15"/>
  <c r="V59" i="15" s="1"/>
  <c r="U56" i="15"/>
  <c r="T56" i="15"/>
  <c r="S56" i="15"/>
  <c r="P56" i="15"/>
  <c r="P59" i="15" s="1"/>
  <c r="O110" i="12"/>
  <c r="O45" i="55" s="1"/>
  <c r="N110" i="12"/>
  <c r="N45" i="55" s="1"/>
  <c r="M110" i="12"/>
  <c r="M45" i="55" s="1"/>
  <c r="L110" i="12"/>
  <c r="L45" i="55" s="1"/>
  <c r="K110" i="12"/>
  <c r="K45" i="55" s="1"/>
  <c r="J110" i="12"/>
  <c r="J45" i="55" s="1"/>
  <c r="I110" i="12"/>
  <c r="I45" i="55" s="1"/>
  <c r="H110" i="12"/>
  <c r="H45" i="55" s="1"/>
  <c r="G110" i="12"/>
  <c r="F110" i="12"/>
  <c r="F45" i="55" s="1"/>
  <c r="E110" i="12"/>
  <c r="E45" i="55" s="1"/>
  <c r="D110" i="12"/>
  <c r="O96" i="12"/>
  <c r="O32" i="55" s="1"/>
  <c r="N96" i="12"/>
  <c r="N32" i="55" s="1"/>
  <c r="M96" i="12"/>
  <c r="M32" i="55" s="1"/>
  <c r="L96" i="12"/>
  <c r="L32" i="55" s="1"/>
  <c r="K96" i="12"/>
  <c r="K32" i="55" s="1"/>
  <c r="J96" i="12"/>
  <c r="J32" i="55" s="1"/>
  <c r="I96" i="12"/>
  <c r="I32" i="55" s="1"/>
  <c r="H96" i="12"/>
  <c r="H32" i="55" s="1"/>
  <c r="G96" i="12"/>
  <c r="G32" i="55" s="1"/>
  <c r="F96" i="12"/>
  <c r="F32" i="55" s="1"/>
  <c r="E96" i="12"/>
  <c r="E32" i="55" s="1"/>
  <c r="D96" i="12"/>
  <c r="O82" i="12"/>
  <c r="O19" i="55" s="1"/>
  <c r="N82" i="12"/>
  <c r="N19" i="55" s="1"/>
  <c r="M82" i="12"/>
  <c r="M19" i="55" s="1"/>
  <c r="L82" i="12"/>
  <c r="L19" i="55" s="1"/>
  <c r="L58" i="55" s="1"/>
  <c r="K82" i="12"/>
  <c r="K19" i="55" s="1"/>
  <c r="J82" i="12"/>
  <c r="J19" i="55" s="1"/>
  <c r="I82" i="12"/>
  <c r="I19" i="55" s="1"/>
  <c r="H82" i="12"/>
  <c r="H19" i="55" s="1"/>
  <c r="H58" i="55" s="1"/>
  <c r="G82" i="12"/>
  <c r="G19" i="55" s="1"/>
  <c r="F82" i="12"/>
  <c r="F19" i="55" s="1"/>
  <c r="E82" i="12"/>
  <c r="D82" i="12"/>
  <c r="D19" i="55" s="1"/>
  <c r="AA59" i="12"/>
  <c r="W59" i="12"/>
  <c r="S59" i="12"/>
  <c r="O59" i="12"/>
  <c r="N59" i="12"/>
  <c r="M59" i="12"/>
  <c r="L59" i="12"/>
  <c r="K59" i="12"/>
  <c r="J59" i="12"/>
  <c r="I59" i="12"/>
  <c r="H59" i="12"/>
  <c r="G59" i="12"/>
  <c r="F59" i="12"/>
  <c r="E59" i="12"/>
  <c r="D59" i="12"/>
  <c r="AD58" i="12"/>
  <c r="AC58" i="12"/>
  <c r="AB58" i="12"/>
  <c r="AA58" i="12"/>
  <c r="Z58" i="12"/>
  <c r="Y58" i="12"/>
  <c r="X58" i="12"/>
  <c r="W58" i="12"/>
  <c r="V58" i="12"/>
  <c r="U58" i="12"/>
  <c r="T58" i="12"/>
  <c r="S58" i="12"/>
  <c r="P58" i="12"/>
  <c r="AD57" i="12"/>
  <c r="AC57" i="12"/>
  <c r="AB57" i="12"/>
  <c r="AA57" i="12"/>
  <c r="Z57" i="12"/>
  <c r="Y57" i="12"/>
  <c r="X57" i="12"/>
  <c r="W57" i="12"/>
  <c r="V57" i="12"/>
  <c r="U57" i="12"/>
  <c r="T57" i="12"/>
  <c r="S57" i="12"/>
  <c r="P57" i="12"/>
  <c r="AD56" i="12"/>
  <c r="AD59" i="12" s="1"/>
  <c r="AC56" i="12"/>
  <c r="AC59" i="12" s="1"/>
  <c r="AB56" i="12"/>
  <c r="AB59" i="12" s="1"/>
  <c r="AA56" i="12"/>
  <c r="Z56" i="12"/>
  <c r="Z59" i="12" s="1"/>
  <c r="Y56" i="12"/>
  <c r="Y59" i="12" s="1"/>
  <c r="X56" i="12"/>
  <c r="X59" i="12" s="1"/>
  <c r="W56" i="12"/>
  <c r="V56" i="12"/>
  <c r="V59" i="12" s="1"/>
  <c r="U56" i="12"/>
  <c r="U59" i="12" s="1"/>
  <c r="T56" i="12"/>
  <c r="T59" i="12" s="1"/>
  <c r="S56" i="12"/>
  <c r="P56" i="12"/>
  <c r="P59" i="12" s="1"/>
  <c r="O110" i="18"/>
  <c r="O44" i="55" s="1"/>
  <c r="N110" i="18"/>
  <c r="N44" i="55" s="1"/>
  <c r="M110" i="18"/>
  <c r="M44" i="55" s="1"/>
  <c r="L110" i="18"/>
  <c r="L44" i="55" s="1"/>
  <c r="K110" i="18"/>
  <c r="K44" i="55" s="1"/>
  <c r="J110" i="18"/>
  <c r="J44" i="55" s="1"/>
  <c r="I110" i="18"/>
  <c r="I44" i="55" s="1"/>
  <c r="H110" i="18"/>
  <c r="H44" i="55" s="1"/>
  <c r="G110" i="18"/>
  <c r="G44" i="55" s="1"/>
  <c r="F110" i="18"/>
  <c r="F44" i="55" s="1"/>
  <c r="E110" i="18"/>
  <c r="D110" i="18"/>
  <c r="D44" i="55" s="1"/>
  <c r="O96" i="18"/>
  <c r="O31" i="55" s="1"/>
  <c r="N96" i="18"/>
  <c r="N31" i="55" s="1"/>
  <c r="M96" i="18"/>
  <c r="M31" i="55" s="1"/>
  <c r="L96" i="18"/>
  <c r="L31" i="55" s="1"/>
  <c r="K96" i="18"/>
  <c r="K31" i="55" s="1"/>
  <c r="J96" i="18"/>
  <c r="J31" i="55" s="1"/>
  <c r="I96" i="18"/>
  <c r="I31" i="55" s="1"/>
  <c r="H96" i="18"/>
  <c r="H31" i="55" s="1"/>
  <c r="G96" i="18"/>
  <c r="G31" i="55" s="1"/>
  <c r="F96" i="18"/>
  <c r="F31" i="55" s="1"/>
  <c r="E96" i="18"/>
  <c r="D96" i="18"/>
  <c r="O82" i="18"/>
  <c r="O18" i="55" s="1"/>
  <c r="N82" i="18"/>
  <c r="N18" i="55" s="1"/>
  <c r="M82" i="18"/>
  <c r="M18" i="55" s="1"/>
  <c r="L82" i="18"/>
  <c r="L18" i="55" s="1"/>
  <c r="L57" i="55" s="1"/>
  <c r="K82" i="18"/>
  <c r="K18" i="55" s="1"/>
  <c r="K57" i="55" s="1"/>
  <c r="J82" i="18"/>
  <c r="J18" i="55" s="1"/>
  <c r="I82" i="18"/>
  <c r="I18" i="55" s="1"/>
  <c r="H82" i="18"/>
  <c r="H18" i="55" s="1"/>
  <c r="H57" i="55" s="1"/>
  <c r="G82" i="18"/>
  <c r="G18" i="55" s="1"/>
  <c r="G57" i="55" s="1"/>
  <c r="F82" i="18"/>
  <c r="F18" i="55" s="1"/>
  <c r="E82" i="18"/>
  <c r="D82" i="18"/>
  <c r="AA59" i="18"/>
  <c r="W59" i="18"/>
  <c r="S59" i="18"/>
  <c r="O59" i="18"/>
  <c r="N59" i="18"/>
  <c r="M59" i="18"/>
  <c r="L59" i="18"/>
  <c r="K59" i="18"/>
  <c r="J59" i="18"/>
  <c r="I59" i="18"/>
  <c r="H59" i="18"/>
  <c r="G59" i="18"/>
  <c r="F59" i="18"/>
  <c r="E59" i="18"/>
  <c r="D59" i="18"/>
  <c r="AD58" i="18"/>
  <c r="AC58" i="18"/>
  <c r="AB58" i="18"/>
  <c r="AB59" i="18" s="1"/>
  <c r="AA58" i="18"/>
  <c r="Z58" i="18"/>
  <c r="Y58" i="18"/>
  <c r="X58" i="18"/>
  <c r="X59" i="18" s="1"/>
  <c r="W58" i="18"/>
  <c r="V58" i="18"/>
  <c r="U58" i="18"/>
  <c r="T58" i="18"/>
  <c r="T59" i="18" s="1"/>
  <c r="S58" i="18"/>
  <c r="P58" i="18"/>
  <c r="AD57" i="18"/>
  <c r="AC57" i="18"/>
  <c r="AB57" i="18"/>
  <c r="AA57" i="18"/>
  <c r="Z57" i="18"/>
  <c r="Y57" i="18"/>
  <c r="X57" i="18"/>
  <c r="W57" i="18"/>
  <c r="V57" i="18"/>
  <c r="U57" i="18"/>
  <c r="T57" i="18"/>
  <c r="S57" i="18"/>
  <c r="P57" i="18"/>
  <c r="AD56" i="18"/>
  <c r="AD59" i="18" s="1"/>
  <c r="AC56" i="18"/>
  <c r="AC59" i="18" s="1"/>
  <c r="AB56" i="18"/>
  <c r="AA56" i="18"/>
  <c r="Z56" i="18"/>
  <c r="Z59" i="18" s="1"/>
  <c r="Y56" i="18"/>
  <c r="Y59" i="18" s="1"/>
  <c r="X56" i="18"/>
  <c r="W56" i="18"/>
  <c r="V56" i="18"/>
  <c r="V59" i="18" s="1"/>
  <c r="U56" i="18"/>
  <c r="U59" i="18" s="1"/>
  <c r="T56" i="18"/>
  <c r="S56" i="18"/>
  <c r="P56" i="18"/>
  <c r="P59" i="18" s="1"/>
  <c r="O110" i="17"/>
  <c r="O43" i="55" s="1"/>
  <c r="N110" i="17"/>
  <c r="N43" i="55" s="1"/>
  <c r="M110" i="17"/>
  <c r="M43" i="55" s="1"/>
  <c r="L110" i="17"/>
  <c r="L43" i="55" s="1"/>
  <c r="K110" i="17"/>
  <c r="K43" i="55" s="1"/>
  <c r="J110" i="17"/>
  <c r="J43" i="55" s="1"/>
  <c r="I110" i="17"/>
  <c r="I43" i="55" s="1"/>
  <c r="H110" i="17"/>
  <c r="H43" i="55" s="1"/>
  <c r="G110" i="17"/>
  <c r="G43" i="55" s="1"/>
  <c r="F110" i="17"/>
  <c r="E110" i="17"/>
  <c r="E43" i="55" s="1"/>
  <c r="D110" i="17"/>
  <c r="O96" i="17"/>
  <c r="O30" i="55" s="1"/>
  <c r="N96" i="17"/>
  <c r="N30" i="55" s="1"/>
  <c r="M96" i="17"/>
  <c r="M30" i="55" s="1"/>
  <c r="L96" i="17"/>
  <c r="L30" i="55" s="1"/>
  <c r="K96" i="17"/>
  <c r="K30" i="55" s="1"/>
  <c r="J96" i="17"/>
  <c r="J30" i="55" s="1"/>
  <c r="I96" i="17"/>
  <c r="I30" i="55" s="1"/>
  <c r="H96" i="17"/>
  <c r="H30" i="55" s="1"/>
  <c r="G96" i="17"/>
  <c r="G30" i="55" s="1"/>
  <c r="F96" i="17"/>
  <c r="F30" i="55" s="1"/>
  <c r="E96" i="17"/>
  <c r="E30" i="55" s="1"/>
  <c r="D96" i="17"/>
  <c r="D30" i="55" s="1"/>
  <c r="O82" i="17"/>
  <c r="O17" i="55" s="1"/>
  <c r="N82" i="17"/>
  <c r="N17" i="55" s="1"/>
  <c r="M82" i="17"/>
  <c r="M17" i="55" s="1"/>
  <c r="L82" i="17"/>
  <c r="L17" i="55" s="1"/>
  <c r="K82" i="17"/>
  <c r="K17" i="55" s="1"/>
  <c r="K56" i="55" s="1"/>
  <c r="J82" i="17"/>
  <c r="J17" i="55" s="1"/>
  <c r="I82" i="17"/>
  <c r="I17" i="55" s="1"/>
  <c r="H82" i="17"/>
  <c r="H17" i="55" s="1"/>
  <c r="G82" i="17"/>
  <c r="G17" i="55" s="1"/>
  <c r="G56" i="55" s="1"/>
  <c r="F82" i="17"/>
  <c r="F17" i="55" s="1"/>
  <c r="E82" i="17"/>
  <c r="E17" i="55" s="1"/>
  <c r="D82" i="17"/>
  <c r="O59" i="17"/>
  <c r="N59" i="17"/>
  <c r="M59" i="17"/>
  <c r="L59" i="17"/>
  <c r="K59" i="17"/>
  <c r="J59" i="17"/>
  <c r="I59" i="17"/>
  <c r="H59" i="17"/>
  <c r="G59" i="17"/>
  <c r="F59" i="17"/>
  <c r="E59" i="17"/>
  <c r="D59" i="17"/>
  <c r="AD58" i="17"/>
  <c r="AC58" i="17"/>
  <c r="AB58" i="17"/>
  <c r="AA58" i="17"/>
  <c r="Z58" i="17"/>
  <c r="Y58" i="17"/>
  <c r="X58" i="17"/>
  <c r="W58" i="17"/>
  <c r="V58" i="17"/>
  <c r="U58" i="17"/>
  <c r="T58" i="17"/>
  <c r="S58" i="17"/>
  <c r="P58" i="17"/>
  <c r="AD57" i="17"/>
  <c r="AC57" i="17"/>
  <c r="AC59" i="17" s="1"/>
  <c r="AB57" i="17"/>
  <c r="AA57" i="17"/>
  <c r="AA59" i="17" s="1"/>
  <c r="Z57" i="17"/>
  <c r="Y57" i="17"/>
  <c r="Y59" i="17" s="1"/>
  <c r="X57" i="17"/>
  <c r="W57" i="17"/>
  <c r="W59" i="17" s="1"/>
  <c r="V57" i="17"/>
  <c r="U57" i="17"/>
  <c r="U59" i="17" s="1"/>
  <c r="T57" i="17"/>
  <c r="S57" i="17"/>
  <c r="S59" i="17" s="1"/>
  <c r="P57" i="17"/>
  <c r="AD56" i="17"/>
  <c r="AD59" i="17" s="1"/>
  <c r="AC56" i="17"/>
  <c r="AB56" i="17"/>
  <c r="AB59" i="17" s="1"/>
  <c r="AA56" i="17"/>
  <c r="Z56" i="17"/>
  <c r="Z59" i="17" s="1"/>
  <c r="Y56" i="17"/>
  <c r="X56" i="17"/>
  <c r="X59" i="17" s="1"/>
  <c r="W56" i="17"/>
  <c r="V56" i="17"/>
  <c r="V59" i="17" s="1"/>
  <c r="U56" i="17"/>
  <c r="T56" i="17"/>
  <c r="T59" i="17" s="1"/>
  <c r="S56" i="17"/>
  <c r="P56" i="17"/>
  <c r="P59" i="17" s="1"/>
  <c r="O110" i="16"/>
  <c r="O42" i="55" s="1"/>
  <c r="N110" i="16"/>
  <c r="N42" i="55" s="1"/>
  <c r="M110" i="16"/>
  <c r="M42" i="55" s="1"/>
  <c r="L110" i="16"/>
  <c r="L42" i="55" s="1"/>
  <c r="K110" i="16"/>
  <c r="K42" i="55" s="1"/>
  <c r="J110" i="16"/>
  <c r="J42" i="55" s="1"/>
  <c r="I110" i="16"/>
  <c r="I42" i="55" s="1"/>
  <c r="H110" i="16"/>
  <c r="H42" i="55" s="1"/>
  <c r="G110" i="16"/>
  <c r="G42" i="55" s="1"/>
  <c r="F110" i="16"/>
  <c r="F42" i="55" s="1"/>
  <c r="E110" i="16"/>
  <c r="E42" i="55" s="1"/>
  <c r="D110" i="16"/>
  <c r="O96" i="16"/>
  <c r="O29" i="55" s="1"/>
  <c r="N96" i="16"/>
  <c r="N29" i="55" s="1"/>
  <c r="M96" i="16"/>
  <c r="M29" i="55" s="1"/>
  <c r="L96" i="16"/>
  <c r="L29" i="55" s="1"/>
  <c r="K96" i="16"/>
  <c r="K29" i="55" s="1"/>
  <c r="J96" i="16"/>
  <c r="J29" i="55" s="1"/>
  <c r="I96" i="16"/>
  <c r="I29" i="55" s="1"/>
  <c r="H96" i="16"/>
  <c r="H29" i="55" s="1"/>
  <c r="G96" i="16"/>
  <c r="G29" i="55" s="1"/>
  <c r="F96" i="16"/>
  <c r="F29" i="55" s="1"/>
  <c r="E96" i="16"/>
  <c r="E29" i="55" s="1"/>
  <c r="D96" i="16"/>
  <c r="O82" i="16"/>
  <c r="O16" i="55" s="1"/>
  <c r="N82" i="16"/>
  <c r="N16" i="55" s="1"/>
  <c r="M82" i="16"/>
  <c r="M16" i="55" s="1"/>
  <c r="L82" i="16"/>
  <c r="L16" i="55" s="1"/>
  <c r="L55" i="55" s="1"/>
  <c r="K82" i="16"/>
  <c r="K16" i="55" s="1"/>
  <c r="J82" i="16"/>
  <c r="J16" i="55" s="1"/>
  <c r="I82" i="16"/>
  <c r="I16" i="55" s="1"/>
  <c r="H82" i="16"/>
  <c r="H16" i="55" s="1"/>
  <c r="H55" i="55" s="1"/>
  <c r="G82" i="16"/>
  <c r="G16" i="55" s="1"/>
  <c r="F82" i="16"/>
  <c r="F16" i="55" s="1"/>
  <c r="E82" i="16"/>
  <c r="E16" i="55" s="1"/>
  <c r="D82" i="16"/>
  <c r="AB59" i="16"/>
  <c r="X59" i="16"/>
  <c r="T59" i="16"/>
  <c r="N59" i="16"/>
  <c r="M59" i="16"/>
  <c r="L59" i="16"/>
  <c r="K59" i="16"/>
  <c r="J59" i="16"/>
  <c r="I59" i="16"/>
  <c r="H59" i="16"/>
  <c r="G59" i="16"/>
  <c r="F59" i="16"/>
  <c r="E59" i="16"/>
  <c r="D59" i="16"/>
  <c r="AC58" i="16"/>
  <c r="AB58" i="16"/>
  <c r="AA58" i="16"/>
  <c r="Z58" i="16"/>
  <c r="Y58" i="16"/>
  <c r="X58" i="16"/>
  <c r="W58" i="16"/>
  <c r="V58" i="16"/>
  <c r="U58" i="16"/>
  <c r="T58" i="16"/>
  <c r="S58" i="16"/>
  <c r="O58" i="16"/>
  <c r="AD58" i="16" s="1"/>
  <c r="AC57" i="16"/>
  <c r="AB57" i="16"/>
  <c r="AA57" i="16"/>
  <c r="Z57" i="16"/>
  <c r="Y57" i="16"/>
  <c r="X57" i="16"/>
  <c r="W57" i="16"/>
  <c r="V57" i="16"/>
  <c r="U57" i="16"/>
  <c r="T57" i="16"/>
  <c r="S57" i="16"/>
  <c r="O57" i="16"/>
  <c r="AD57" i="16" s="1"/>
  <c r="AC56" i="16"/>
  <c r="AC59" i="16" s="1"/>
  <c r="AB56" i="16"/>
  <c r="AA56" i="16"/>
  <c r="AA59" i="16" s="1"/>
  <c r="Z56" i="16"/>
  <c r="Z59" i="16" s="1"/>
  <c r="Y56" i="16"/>
  <c r="Y59" i="16" s="1"/>
  <c r="X56" i="16"/>
  <c r="W56" i="16"/>
  <c r="W59" i="16" s="1"/>
  <c r="V56" i="16"/>
  <c r="V59" i="16" s="1"/>
  <c r="U56" i="16"/>
  <c r="U59" i="16" s="1"/>
  <c r="T56" i="16"/>
  <c r="S56" i="16"/>
  <c r="S59" i="16" s="1"/>
  <c r="O56" i="16"/>
  <c r="AD56" i="16" s="1"/>
  <c r="AD59" i="16" s="1"/>
  <c r="O110" i="14"/>
  <c r="O41" i="55" s="1"/>
  <c r="N110" i="14"/>
  <c r="N41" i="55" s="1"/>
  <c r="M110" i="14"/>
  <c r="M41" i="55" s="1"/>
  <c r="L110" i="14"/>
  <c r="L41" i="55" s="1"/>
  <c r="K110" i="14"/>
  <c r="K41" i="55" s="1"/>
  <c r="J110" i="14"/>
  <c r="J41" i="55" s="1"/>
  <c r="I110" i="14"/>
  <c r="I41" i="55" s="1"/>
  <c r="H110" i="14"/>
  <c r="H41" i="55" s="1"/>
  <c r="G110" i="14"/>
  <c r="G41" i="55" s="1"/>
  <c r="F110" i="14"/>
  <c r="F41" i="55" s="1"/>
  <c r="E110" i="14"/>
  <c r="E41" i="55" s="1"/>
  <c r="D110" i="14"/>
  <c r="O96" i="14"/>
  <c r="O28" i="55" s="1"/>
  <c r="N96" i="14"/>
  <c r="N28" i="55" s="1"/>
  <c r="M96" i="14"/>
  <c r="M28" i="55" s="1"/>
  <c r="L96" i="14"/>
  <c r="L28" i="55" s="1"/>
  <c r="K96" i="14"/>
  <c r="K28" i="55" s="1"/>
  <c r="J96" i="14"/>
  <c r="J28" i="55" s="1"/>
  <c r="I96" i="14"/>
  <c r="I28" i="55" s="1"/>
  <c r="H96" i="14"/>
  <c r="H28" i="55" s="1"/>
  <c r="G96" i="14"/>
  <c r="G28" i="55" s="1"/>
  <c r="F96" i="14"/>
  <c r="F28" i="55" s="1"/>
  <c r="E96" i="14"/>
  <c r="D96" i="14"/>
  <c r="D28" i="55" s="1"/>
  <c r="O82" i="14"/>
  <c r="O15" i="55" s="1"/>
  <c r="N82" i="14"/>
  <c r="N15" i="55" s="1"/>
  <c r="M82" i="14"/>
  <c r="M15" i="55" s="1"/>
  <c r="L82" i="14"/>
  <c r="L15" i="55" s="1"/>
  <c r="K82" i="14"/>
  <c r="K15" i="55" s="1"/>
  <c r="J82" i="14"/>
  <c r="J15" i="55" s="1"/>
  <c r="I82" i="14"/>
  <c r="I15" i="55" s="1"/>
  <c r="H82" i="14"/>
  <c r="H15" i="55" s="1"/>
  <c r="G82" i="14"/>
  <c r="G15" i="55" s="1"/>
  <c r="F82" i="14"/>
  <c r="F15" i="55" s="1"/>
  <c r="E82" i="14"/>
  <c r="E15" i="55" s="1"/>
  <c r="D82" i="14"/>
  <c r="D15" i="55" s="1"/>
  <c r="AB59" i="14"/>
  <c r="X59" i="14"/>
  <c r="T59" i="14"/>
  <c r="O59" i="14"/>
  <c r="N59" i="14"/>
  <c r="M59" i="14"/>
  <c r="L59" i="14"/>
  <c r="K59" i="14"/>
  <c r="J59" i="14"/>
  <c r="I59" i="14"/>
  <c r="H59" i="14"/>
  <c r="G59" i="14"/>
  <c r="F59" i="14"/>
  <c r="E59" i="14"/>
  <c r="D59" i="14"/>
  <c r="AD58" i="14"/>
  <c r="AC58" i="14"/>
  <c r="AC59" i="14" s="1"/>
  <c r="AB58" i="14"/>
  <c r="AA58" i="14"/>
  <c r="Z58" i="14"/>
  <c r="Y58" i="14"/>
  <c r="Y59" i="14" s="1"/>
  <c r="X58" i="14"/>
  <c r="W58" i="14"/>
  <c r="V58" i="14"/>
  <c r="U58" i="14"/>
  <c r="U59" i="14" s="1"/>
  <c r="T58" i="14"/>
  <c r="S58" i="14"/>
  <c r="P58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P57" i="14"/>
  <c r="AD56" i="14"/>
  <c r="AD59" i="14" s="1"/>
  <c r="AC56" i="14"/>
  <c r="AB56" i="14"/>
  <c r="AA56" i="14"/>
  <c r="AA59" i="14" s="1"/>
  <c r="Z56" i="14"/>
  <c r="Z59" i="14" s="1"/>
  <c r="Y56" i="14"/>
  <c r="X56" i="14"/>
  <c r="W56" i="14"/>
  <c r="W59" i="14" s="1"/>
  <c r="V56" i="14"/>
  <c r="V59" i="14" s="1"/>
  <c r="U56" i="14"/>
  <c r="T56" i="14"/>
  <c r="S56" i="14"/>
  <c r="S59" i="14" s="1"/>
  <c r="P56" i="14"/>
  <c r="P59" i="14" s="1"/>
  <c r="O110" i="13"/>
  <c r="O40" i="55" s="1"/>
  <c r="N110" i="13"/>
  <c r="N40" i="55" s="1"/>
  <c r="M110" i="13"/>
  <c r="M40" i="55" s="1"/>
  <c r="L110" i="13"/>
  <c r="L40" i="55" s="1"/>
  <c r="K110" i="13"/>
  <c r="K40" i="55" s="1"/>
  <c r="J110" i="13"/>
  <c r="J40" i="55" s="1"/>
  <c r="I110" i="13"/>
  <c r="I40" i="55" s="1"/>
  <c r="H110" i="13"/>
  <c r="H40" i="55" s="1"/>
  <c r="G110" i="13"/>
  <c r="F110" i="13"/>
  <c r="F40" i="55" s="1"/>
  <c r="E110" i="13"/>
  <c r="E40" i="55" s="1"/>
  <c r="D110" i="13"/>
  <c r="O96" i="13"/>
  <c r="O27" i="55" s="1"/>
  <c r="N96" i="13"/>
  <c r="N27" i="55" s="1"/>
  <c r="M96" i="13"/>
  <c r="M27" i="55" s="1"/>
  <c r="L96" i="13"/>
  <c r="L27" i="55" s="1"/>
  <c r="K96" i="13"/>
  <c r="K27" i="55" s="1"/>
  <c r="J96" i="13"/>
  <c r="J27" i="55" s="1"/>
  <c r="I96" i="13"/>
  <c r="I27" i="55" s="1"/>
  <c r="H96" i="13"/>
  <c r="H27" i="55" s="1"/>
  <c r="G96" i="13"/>
  <c r="G27" i="55" s="1"/>
  <c r="F96" i="13"/>
  <c r="F27" i="55" s="1"/>
  <c r="E96" i="13"/>
  <c r="D96" i="13"/>
  <c r="O82" i="13"/>
  <c r="O14" i="55" s="1"/>
  <c r="O53" i="55" s="1"/>
  <c r="N82" i="13"/>
  <c r="N14" i="55" s="1"/>
  <c r="M82" i="13"/>
  <c r="M14" i="55" s="1"/>
  <c r="M53" i="55" s="1"/>
  <c r="L82" i="13"/>
  <c r="L14" i="55" s="1"/>
  <c r="L53" i="55" s="1"/>
  <c r="K82" i="13"/>
  <c r="K14" i="55" s="1"/>
  <c r="J82" i="13"/>
  <c r="J14" i="55" s="1"/>
  <c r="I82" i="13"/>
  <c r="I14" i="55" s="1"/>
  <c r="H82" i="13"/>
  <c r="H14" i="55" s="1"/>
  <c r="H53" i="55" s="1"/>
  <c r="G82" i="13"/>
  <c r="G14" i="55" s="1"/>
  <c r="F82" i="13"/>
  <c r="F14" i="55" s="1"/>
  <c r="E82" i="13"/>
  <c r="E14" i="55" s="1"/>
  <c r="D82" i="13"/>
  <c r="O59" i="13"/>
  <c r="N59" i="13"/>
  <c r="M59" i="13"/>
  <c r="L59" i="13"/>
  <c r="K59" i="13"/>
  <c r="J59" i="13"/>
  <c r="I59" i="13"/>
  <c r="H59" i="13"/>
  <c r="G59" i="13"/>
  <c r="F59" i="13"/>
  <c r="E59" i="13"/>
  <c r="D59" i="13"/>
  <c r="AD58" i="13"/>
  <c r="AC58" i="13"/>
  <c r="AB58" i="13"/>
  <c r="AA58" i="13"/>
  <c r="Z58" i="13"/>
  <c r="Y58" i="13"/>
  <c r="X58" i="13"/>
  <c r="W58" i="13"/>
  <c r="V58" i="13"/>
  <c r="U58" i="13"/>
  <c r="T58" i="13"/>
  <c r="S58" i="13"/>
  <c r="P58" i="13"/>
  <c r="AD57" i="13"/>
  <c r="AC57" i="13"/>
  <c r="AC59" i="13" s="1"/>
  <c r="AB57" i="13"/>
  <c r="AA57" i="13"/>
  <c r="AA59" i="13" s="1"/>
  <c r="Z57" i="13"/>
  <c r="Y57" i="13"/>
  <c r="Y59" i="13" s="1"/>
  <c r="X57" i="13"/>
  <c r="W57" i="13"/>
  <c r="W59" i="13" s="1"/>
  <c r="V57" i="13"/>
  <c r="U57" i="13"/>
  <c r="U59" i="13" s="1"/>
  <c r="T57" i="13"/>
  <c r="S57" i="13"/>
  <c r="S59" i="13" s="1"/>
  <c r="P57" i="13"/>
  <c r="AD56" i="13"/>
  <c r="AD59" i="13" s="1"/>
  <c r="AC56" i="13"/>
  <c r="AB56" i="13"/>
  <c r="AB59" i="13" s="1"/>
  <c r="AA56" i="13"/>
  <c r="Z56" i="13"/>
  <c r="Z59" i="13" s="1"/>
  <c r="Y56" i="13"/>
  <c r="X56" i="13"/>
  <c r="X59" i="13" s="1"/>
  <c r="W56" i="13"/>
  <c r="V56" i="13"/>
  <c r="V59" i="13" s="1"/>
  <c r="U56" i="13"/>
  <c r="T56" i="13"/>
  <c r="T59" i="13" s="1"/>
  <c r="S56" i="13"/>
  <c r="P56" i="13"/>
  <c r="P59" i="13" s="1"/>
  <c r="O110" i="11"/>
  <c r="O39" i="55" s="1"/>
  <c r="N110" i="11"/>
  <c r="N39" i="55" s="1"/>
  <c r="M110" i="11"/>
  <c r="M39" i="55" s="1"/>
  <c r="L110" i="11"/>
  <c r="L39" i="55" s="1"/>
  <c r="K110" i="11"/>
  <c r="K39" i="55" s="1"/>
  <c r="J110" i="11"/>
  <c r="J39" i="55" s="1"/>
  <c r="I110" i="11"/>
  <c r="I39" i="55" s="1"/>
  <c r="H110" i="11"/>
  <c r="H39" i="55" s="1"/>
  <c r="G110" i="11"/>
  <c r="G39" i="55" s="1"/>
  <c r="F110" i="11"/>
  <c r="F39" i="55" s="1"/>
  <c r="E110" i="11"/>
  <c r="E39" i="55" s="1"/>
  <c r="D110" i="11"/>
  <c r="D39" i="55" s="1"/>
  <c r="O96" i="11"/>
  <c r="O26" i="55" s="1"/>
  <c r="N96" i="11"/>
  <c r="N26" i="55" s="1"/>
  <c r="M96" i="11"/>
  <c r="M26" i="55" s="1"/>
  <c r="L96" i="11"/>
  <c r="L26" i="55" s="1"/>
  <c r="K96" i="11"/>
  <c r="K26" i="55" s="1"/>
  <c r="J96" i="11"/>
  <c r="J26" i="55" s="1"/>
  <c r="I96" i="11"/>
  <c r="I26" i="55" s="1"/>
  <c r="H96" i="11"/>
  <c r="H26" i="55" s="1"/>
  <c r="G96" i="11"/>
  <c r="G26" i="55" s="1"/>
  <c r="F96" i="11"/>
  <c r="F26" i="55" s="1"/>
  <c r="E96" i="11"/>
  <c r="D96" i="11"/>
  <c r="O82" i="11"/>
  <c r="O13" i="55" s="1"/>
  <c r="N82" i="11"/>
  <c r="N13" i="55" s="1"/>
  <c r="M82" i="11"/>
  <c r="M13" i="55" s="1"/>
  <c r="M52" i="55" s="1"/>
  <c r="L82" i="11"/>
  <c r="L13" i="55" s="1"/>
  <c r="L52" i="55" s="1"/>
  <c r="K82" i="11"/>
  <c r="K13" i="55" s="1"/>
  <c r="J82" i="11"/>
  <c r="J13" i="55" s="1"/>
  <c r="I82" i="11"/>
  <c r="I13" i="55" s="1"/>
  <c r="H82" i="11"/>
  <c r="H13" i="55" s="1"/>
  <c r="H52" i="55" s="1"/>
  <c r="G82" i="11"/>
  <c r="G13" i="55" s="1"/>
  <c r="F82" i="11"/>
  <c r="F13" i="55" s="1"/>
  <c r="E82" i="11"/>
  <c r="D82" i="11"/>
  <c r="AA59" i="11"/>
  <c r="W59" i="11"/>
  <c r="S59" i="11"/>
  <c r="O59" i="11"/>
  <c r="N59" i="11"/>
  <c r="M59" i="11"/>
  <c r="L59" i="11"/>
  <c r="K59" i="11"/>
  <c r="J59" i="11"/>
  <c r="I59" i="11"/>
  <c r="H59" i="11"/>
  <c r="G59" i="11"/>
  <c r="F59" i="11"/>
  <c r="E59" i="11"/>
  <c r="D59" i="11"/>
  <c r="AD58" i="11"/>
  <c r="AC58" i="11"/>
  <c r="AB58" i="11"/>
  <c r="AB59" i="11" s="1"/>
  <c r="AA58" i="11"/>
  <c r="Z58" i="11"/>
  <c r="Y58" i="11"/>
  <c r="X58" i="11"/>
  <c r="X59" i="11" s="1"/>
  <c r="W58" i="11"/>
  <c r="V58" i="11"/>
  <c r="U58" i="11"/>
  <c r="T58" i="11"/>
  <c r="T59" i="11" s="1"/>
  <c r="S58" i="11"/>
  <c r="P58" i="11"/>
  <c r="AD57" i="11"/>
  <c r="AC57" i="11"/>
  <c r="AB57" i="11"/>
  <c r="AA57" i="11"/>
  <c r="Z57" i="11"/>
  <c r="Y57" i="11"/>
  <c r="X57" i="11"/>
  <c r="W57" i="11"/>
  <c r="V57" i="11"/>
  <c r="U57" i="11"/>
  <c r="T57" i="11"/>
  <c r="S57" i="11"/>
  <c r="P57" i="11"/>
  <c r="AD56" i="11"/>
  <c r="AD59" i="11" s="1"/>
  <c r="AC56" i="11"/>
  <c r="AC59" i="11" s="1"/>
  <c r="AB56" i="11"/>
  <c r="AA56" i="11"/>
  <c r="Z56" i="11"/>
  <c r="Z59" i="11" s="1"/>
  <c r="Y56" i="11"/>
  <c r="Y59" i="11" s="1"/>
  <c r="X56" i="11"/>
  <c r="W56" i="11"/>
  <c r="V56" i="11"/>
  <c r="V59" i="11" s="1"/>
  <c r="U56" i="11"/>
  <c r="U59" i="11" s="1"/>
  <c r="T56" i="11"/>
  <c r="S56" i="11"/>
  <c r="P56" i="11"/>
  <c r="P59" i="11" s="1"/>
  <c r="O110" i="7"/>
  <c r="O37" i="55" s="1"/>
  <c r="N110" i="7"/>
  <c r="N37" i="55" s="1"/>
  <c r="M110" i="7"/>
  <c r="M37" i="55" s="1"/>
  <c r="L110" i="7"/>
  <c r="L37" i="55" s="1"/>
  <c r="K110" i="7"/>
  <c r="K37" i="55" s="1"/>
  <c r="J110" i="7"/>
  <c r="J37" i="55" s="1"/>
  <c r="I110" i="7"/>
  <c r="I37" i="55" s="1"/>
  <c r="H110" i="7"/>
  <c r="H37" i="55" s="1"/>
  <c r="G110" i="7"/>
  <c r="G37" i="55" s="1"/>
  <c r="F110" i="7"/>
  <c r="F37" i="55" s="1"/>
  <c r="E110" i="7"/>
  <c r="D110" i="7"/>
  <c r="D37" i="55" s="1"/>
  <c r="O96" i="7"/>
  <c r="O24" i="55" s="1"/>
  <c r="N96" i="7"/>
  <c r="N24" i="55" s="1"/>
  <c r="M96" i="7"/>
  <c r="M24" i="55" s="1"/>
  <c r="L96" i="7"/>
  <c r="L24" i="55" s="1"/>
  <c r="K96" i="7"/>
  <c r="K24" i="55" s="1"/>
  <c r="J96" i="7"/>
  <c r="J24" i="55" s="1"/>
  <c r="I96" i="7"/>
  <c r="I24" i="55" s="1"/>
  <c r="H96" i="7"/>
  <c r="H24" i="55" s="1"/>
  <c r="G96" i="7"/>
  <c r="G24" i="55" s="1"/>
  <c r="F96" i="7"/>
  <c r="F24" i="55" s="1"/>
  <c r="E96" i="7"/>
  <c r="E24" i="55" s="1"/>
  <c r="D96" i="7"/>
  <c r="D24" i="55" s="1"/>
  <c r="O82" i="7"/>
  <c r="O11" i="55" s="1"/>
  <c r="O50" i="55" s="1"/>
  <c r="N82" i="7"/>
  <c r="N11" i="55" s="1"/>
  <c r="M82" i="7"/>
  <c r="M11" i="55" s="1"/>
  <c r="L82" i="7"/>
  <c r="L11" i="55" s="1"/>
  <c r="K82" i="7"/>
  <c r="K11" i="55" s="1"/>
  <c r="K50" i="55" s="1"/>
  <c r="J82" i="7"/>
  <c r="J11" i="55" s="1"/>
  <c r="I82" i="7"/>
  <c r="I11" i="55" s="1"/>
  <c r="H82" i="7"/>
  <c r="H11" i="55" s="1"/>
  <c r="G82" i="7"/>
  <c r="G11" i="55" s="1"/>
  <c r="G50" i="55" s="1"/>
  <c r="F82" i="7"/>
  <c r="F11" i="55" s="1"/>
  <c r="E82" i="7"/>
  <c r="E11" i="55" s="1"/>
  <c r="D82" i="7"/>
  <c r="AA59" i="7"/>
  <c r="W59" i="7"/>
  <c r="S59" i="7"/>
  <c r="O59" i="7"/>
  <c r="N59" i="7"/>
  <c r="M59" i="7"/>
  <c r="L59" i="7"/>
  <c r="K59" i="7"/>
  <c r="J59" i="7"/>
  <c r="I59" i="7"/>
  <c r="H59" i="7"/>
  <c r="G59" i="7"/>
  <c r="F59" i="7"/>
  <c r="E59" i="7"/>
  <c r="D59" i="7"/>
  <c r="AD58" i="7"/>
  <c r="AC58" i="7"/>
  <c r="AB58" i="7"/>
  <c r="AB59" i="7" s="1"/>
  <c r="AA58" i="7"/>
  <c r="Z58" i="7"/>
  <c r="Y58" i="7"/>
  <c r="X58" i="7"/>
  <c r="X59" i="7" s="1"/>
  <c r="W58" i="7"/>
  <c r="V58" i="7"/>
  <c r="U58" i="7"/>
  <c r="T58" i="7"/>
  <c r="T59" i="7" s="1"/>
  <c r="S58" i="7"/>
  <c r="P58" i="7"/>
  <c r="AD57" i="7"/>
  <c r="AC57" i="7"/>
  <c r="AB57" i="7"/>
  <c r="AA57" i="7"/>
  <c r="Z57" i="7"/>
  <c r="Y57" i="7"/>
  <c r="X57" i="7"/>
  <c r="W57" i="7"/>
  <c r="V57" i="7"/>
  <c r="U57" i="7"/>
  <c r="T57" i="7"/>
  <c r="S57" i="7"/>
  <c r="P57" i="7"/>
  <c r="AD56" i="7"/>
  <c r="AD59" i="7" s="1"/>
  <c r="AC56" i="7"/>
  <c r="AC59" i="7" s="1"/>
  <c r="AB56" i="7"/>
  <c r="AA56" i="7"/>
  <c r="Z56" i="7"/>
  <c r="Z59" i="7" s="1"/>
  <c r="Y56" i="7"/>
  <c r="Y59" i="7" s="1"/>
  <c r="X56" i="7"/>
  <c r="W56" i="7"/>
  <c r="V56" i="7"/>
  <c r="V59" i="7" s="1"/>
  <c r="U56" i="7"/>
  <c r="U59" i="7" s="1"/>
  <c r="T56" i="7"/>
  <c r="S56" i="7"/>
  <c r="P56" i="7"/>
  <c r="P59" i="7" s="1"/>
  <c r="O110" i="8"/>
  <c r="N110" i="8"/>
  <c r="M110" i="8"/>
  <c r="L110" i="8"/>
  <c r="K110" i="8"/>
  <c r="J110" i="8"/>
  <c r="I110" i="8"/>
  <c r="H110" i="8"/>
  <c r="G110" i="8"/>
  <c r="F110" i="8"/>
  <c r="E110" i="8"/>
  <c r="D110" i="8"/>
  <c r="O96" i="8"/>
  <c r="N96" i="8"/>
  <c r="M96" i="8"/>
  <c r="L96" i="8"/>
  <c r="K96" i="8"/>
  <c r="J96" i="8"/>
  <c r="I96" i="8"/>
  <c r="H96" i="8"/>
  <c r="G96" i="8"/>
  <c r="F96" i="8"/>
  <c r="E96" i="8"/>
  <c r="D96" i="8"/>
  <c r="O82" i="8"/>
  <c r="N82" i="8"/>
  <c r="M82" i="8"/>
  <c r="L82" i="8"/>
  <c r="K82" i="8"/>
  <c r="J82" i="8"/>
  <c r="I82" i="8"/>
  <c r="H82" i="8"/>
  <c r="G82" i="8"/>
  <c r="F82" i="8"/>
  <c r="E82" i="8"/>
  <c r="D82" i="8"/>
  <c r="Z59" i="8"/>
  <c r="V59" i="8"/>
  <c r="N59" i="8"/>
  <c r="M59" i="8"/>
  <c r="L59" i="8"/>
  <c r="K59" i="8"/>
  <c r="J59" i="8"/>
  <c r="I59" i="8"/>
  <c r="H59" i="8"/>
  <c r="G59" i="8"/>
  <c r="F59" i="8"/>
  <c r="E59" i="8"/>
  <c r="D59" i="8"/>
  <c r="AD58" i="8"/>
  <c r="AC58" i="8"/>
  <c r="AB58" i="8"/>
  <c r="AA58" i="8"/>
  <c r="AA59" i="8" s="1"/>
  <c r="Z58" i="8"/>
  <c r="Y58" i="8"/>
  <c r="X58" i="8"/>
  <c r="W58" i="8"/>
  <c r="W59" i="8" s="1"/>
  <c r="V58" i="8"/>
  <c r="U58" i="8"/>
  <c r="T58" i="8"/>
  <c r="S58" i="8"/>
  <c r="S59" i="8" s="1"/>
  <c r="P58" i="8"/>
  <c r="AD57" i="8"/>
  <c r="AC57" i="8"/>
  <c r="AB57" i="8"/>
  <c r="AB59" i="8" s="1"/>
  <c r="AA57" i="8"/>
  <c r="Z57" i="8"/>
  <c r="Y57" i="8"/>
  <c r="X57" i="8"/>
  <c r="X59" i="8" s="1"/>
  <c r="W57" i="8"/>
  <c r="V57" i="8"/>
  <c r="U57" i="8"/>
  <c r="T57" i="8"/>
  <c r="T59" i="8" s="1"/>
  <c r="S57" i="8"/>
  <c r="P57" i="8"/>
  <c r="AC56" i="8"/>
  <c r="AC59" i="8" s="1"/>
  <c r="AB56" i="8"/>
  <c r="AA56" i="8"/>
  <c r="Z56" i="8"/>
  <c r="Y56" i="8"/>
  <c r="Y59" i="8" s="1"/>
  <c r="X56" i="8"/>
  <c r="W56" i="8"/>
  <c r="V56" i="8"/>
  <c r="U56" i="8"/>
  <c r="U59" i="8" s="1"/>
  <c r="T56" i="8"/>
  <c r="S56" i="8"/>
  <c r="O56" i="8"/>
  <c r="O59" i="8" s="1"/>
  <c r="N56" i="8"/>
  <c r="O104" i="9"/>
  <c r="N104" i="9"/>
  <c r="M104" i="9"/>
  <c r="L104" i="9"/>
  <c r="K104" i="9"/>
  <c r="J104" i="9"/>
  <c r="I104" i="9"/>
  <c r="H104" i="9"/>
  <c r="G104" i="9"/>
  <c r="F104" i="9"/>
  <c r="E104" i="9"/>
  <c r="D104" i="9"/>
  <c r="O91" i="9"/>
  <c r="N91" i="9"/>
  <c r="M91" i="9"/>
  <c r="L91" i="9"/>
  <c r="K91" i="9"/>
  <c r="J91" i="9"/>
  <c r="I91" i="9"/>
  <c r="H91" i="9"/>
  <c r="G91" i="9"/>
  <c r="F91" i="9"/>
  <c r="E91" i="9"/>
  <c r="D91" i="9"/>
  <c r="O77" i="9"/>
  <c r="N77" i="9"/>
  <c r="M77" i="9"/>
  <c r="L77" i="9"/>
  <c r="K77" i="9"/>
  <c r="J77" i="9"/>
  <c r="I77" i="9"/>
  <c r="H77" i="9"/>
  <c r="G77" i="9"/>
  <c r="F77" i="9"/>
  <c r="E77" i="9"/>
  <c r="D77" i="9"/>
  <c r="O59" i="9"/>
  <c r="N59" i="9"/>
  <c r="M59" i="9"/>
  <c r="L59" i="9"/>
  <c r="K59" i="9"/>
  <c r="J59" i="9"/>
  <c r="I59" i="9"/>
  <c r="H59" i="9"/>
  <c r="G59" i="9"/>
  <c r="F59" i="9"/>
  <c r="E59" i="9"/>
  <c r="D59" i="9"/>
  <c r="AD58" i="9"/>
  <c r="AC58" i="9"/>
  <c r="AB58" i="9"/>
  <c r="AB59" i="9" s="1"/>
  <c r="AA58" i="9"/>
  <c r="AA59" i="9" s="1"/>
  <c r="Z58" i="9"/>
  <c r="Y58" i="9"/>
  <c r="X58" i="9"/>
  <c r="X59" i="9" s="1"/>
  <c r="W58" i="9"/>
  <c r="W59" i="9" s="1"/>
  <c r="V58" i="9"/>
  <c r="U58" i="9"/>
  <c r="T58" i="9"/>
  <c r="T59" i="9" s="1"/>
  <c r="S58" i="9"/>
  <c r="S59" i="9" s="1"/>
  <c r="P58" i="9"/>
  <c r="AD57" i="9"/>
  <c r="AC57" i="9"/>
  <c r="AC59" i="9" s="1"/>
  <c r="AB57" i="9"/>
  <c r="AA57" i="9"/>
  <c r="Z57" i="9"/>
  <c r="Y57" i="9"/>
  <c r="Y59" i="9" s="1"/>
  <c r="X57" i="9"/>
  <c r="W57" i="9"/>
  <c r="V57" i="9"/>
  <c r="U57" i="9"/>
  <c r="U59" i="9" s="1"/>
  <c r="T57" i="9"/>
  <c r="S57" i="9"/>
  <c r="P57" i="9"/>
  <c r="AD56" i="9"/>
  <c r="AC56" i="9"/>
  <c r="AB56" i="9"/>
  <c r="AA56" i="9"/>
  <c r="Z56" i="9"/>
  <c r="Y56" i="9"/>
  <c r="X56" i="9"/>
  <c r="W56" i="9"/>
  <c r="V56" i="9"/>
  <c r="U56" i="9"/>
  <c r="T56" i="9"/>
  <c r="S56" i="9"/>
  <c r="P56" i="9"/>
  <c r="D61" i="10"/>
  <c r="E61" i="10"/>
  <c r="F61" i="10"/>
  <c r="G61" i="10"/>
  <c r="H61" i="10"/>
  <c r="I61" i="10"/>
  <c r="J61" i="10"/>
  <c r="K61" i="10"/>
  <c r="L61" i="10"/>
  <c r="M61" i="10"/>
  <c r="N61" i="10"/>
  <c r="O61" i="10"/>
  <c r="E62" i="10"/>
  <c r="F62" i="10"/>
  <c r="G62" i="10"/>
  <c r="H62" i="10"/>
  <c r="I62" i="10"/>
  <c r="J62" i="10"/>
  <c r="K62" i="10"/>
  <c r="L62" i="10"/>
  <c r="M62" i="10"/>
  <c r="N62" i="10"/>
  <c r="O62" i="10"/>
  <c r="D63" i="10"/>
  <c r="E63" i="10"/>
  <c r="F63" i="10"/>
  <c r="G63" i="10"/>
  <c r="H63" i="10"/>
  <c r="I63" i="10"/>
  <c r="J63" i="10"/>
  <c r="K63" i="10"/>
  <c r="L63" i="10"/>
  <c r="M63" i="10"/>
  <c r="N63" i="10"/>
  <c r="O63" i="10"/>
  <c r="A60" i="54"/>
  <c r="A55" i="54"/>
  <c r="A50" i="54"/>
  <c r="A45" i="54"/>
  <c r="A40" i="54"/>
  <c r="A35" i="54"/>
  <c r="A30" i="54"/>
  <c r="A25" i="54"/>
  <c r="A20" i="54"/>
  <c r="A15" i="54"/>
  <c r="A10" i="54"/>
  <c r="CR8" i="54"/>
  <c r="CQ8" i="54"/>
  <c r="CN8" i="54"/>
  <c r="CM8" i="54"/>
  <c r="CJ8" i="54"/>
  <c r="CI8" i="54"/>
  <c r="CF8" i="54"/>
  <c r="CE8" i="54"/>
  <c r="CB8" i="54"/>
  <c r="CA8" i="54"/>
  <c r="BX8" i="54"/>
  <c r="BW8" i="54"/>
  <c r="BT8" i="54"/>
  <c r="BS8" i="54"/>
  <c r="BP8" i="54"/>
  <c r="BO8" i="54"/>
  <c r="BL8" i="54"/>
  <c r="BK8" i="54"/>
  <c r="BH8" i="54"/>
  <c r="BG8" i="54"/>
  <c r="BD8" i="54"/>
  <c r="BC8" i="54"/>
  <c r="AZ8" i="54"/>
  <c r="AY8" i="54"/>
  <c r="AV8" i="54"/>
  <c r="AU8" i="54"/>
  <c r="AR8" i="54"/>
  <c r="AQ8" i="54"/>
  <c r="AN8" i="54"/>
  <c r="AM8" i="54"/>
  <c r="AJ8" i="54"/>
  <c r="AI8" i="54"/>
  <c r="AF8" i="54"/>
  <c r="AE8" i="54"/>
  <c r="AB8" i="54"/>
  <c r="AA8" i="54"/>
  <c r="X8" i="54"/>
  <c r="W8" i="54"/>
  <c r="T8" i="54"/>
  <c r="S8" i="54"/>
  <c r="P8" i="54"/>
  <c r="O8" i="54"/>
  <c r="L8" i="54"/>
  <c r="K8" i="54"/>
  <c r="H8" i="54"/>
  <c r="G8" i="54"/>
  <c r="DN7" i="54"/>
  <c r="CZ7" i="54"/>
  <c r="A4" i="54"/>
  <c r="FJ69" i="32" l="1"/>
  <c r="BI69" i="32"/>
  <c r="CM69" i="32"/>
  <c r="P69" i="32"/>
  <c r="BX69" i="32"/>
  <c r="BX84" i="32"/>
  <c r="AT69" i="32"/>
  <c r="CT112" i="32"/>
  <c r="CT69" i="32"/>
  <c r="CS112" i="32"/>
  <c r="CS69" i="32"/>
  <c r="CR112" i="32"/>
  <c r="CR69" i="32"/>
  <c r="CX112" i="32"/>
  <c r="CX69" i="32"/>
  <c r="CP112" i="32"/>
  <c r="CP69" i="32"/>
  <c r="DB68" i="32"/>
  <c r="CY112" i="32"/>
  <c r="CY69" i="32"/>
  <c r="DA112" i="32"/>
  <c r="DA69" i="32"/>
  <c r="CZ112" i="32"/>
  <c r="CZ69" i="32"/>
  <c r="CU112" i="32"/>
  <c r="CU69" i="32"/>
  <c r="CW112" i="32"/>
  <c r="CW69" i="32"/>
  <c r="CV112" i="32"/>
  <c r="CV69" i="32"/>
  <c r="CQ112" i="32"/>
  <c r="CQ69" i="32"/>
  <c r="EU69" i="32"/>
  <c r="EU98" i="32"/>
  <c r="BH56" i="32"/>
  <c r="O55" i="55"/>
  <c r="EF69" i="32"/>
  <c r="AE66" i="32"/>
  <c r="Y69" i="32"/>
  <c r="K62" i="56"/>
  <c r="G57" i="56"/>
  <c r="K52" i="56"/>
  <c r="Q51" i="56"/>
  <c r="R51" i="56" s="1"/>
  <c r="K47" i="56"/>
  <c r="K53" i="55"/>
  <c r="O52" i="55"/>
  <c r="I21" i="56"/>
  <c r="J21" i="56" s="1"/>
  <c r="G59" i="10"/>
  <c r="K59" i="10"/>
  <c r="O59" i="10"/>
  <c r="AD84" i="10"/>
  <c r="Z84" i="10"/>
  <c r="V84" i="10"/>
  <c r="P84" i="10"/>
  <c r="AC84" i="10"/>
  <c r="Y84" i="10"/>
  <c r="U84" i="10"/>
  <c r="AB84" i="10"/>
  <c r="X84" i="10"/>
  <c r="T84" i="10"/>
  <c r="AA84" i="10"/>
  <c r="W84" i="10"/>
  <c r="S84" i="10"/>
  <c r="D59" i="10"/>
  <c r="F59" i="32"/>
  <c r="J59" i="32"/>
  <c r="N59" i="32"/>
  <c r="G32" i="56"/>
  <c r="I46" i="56"/>
  <c r="J46" i="56" s="1"/>
  <c r="O49" i="56"/>
  <c r="M25" i="56"/>
  <c r="N25" i="56" s="1"/>
  <c r="M31" i="56"/>
  <c r="N31" i="56" s="1"/>
  <c r="M50" i="56"/>
  <c r="N50" i="56" s="1"/>
  <c r="M45" i="56"/>
  <c r="N45" i="56" s="1"/>
  <c r="M51" i="56"/>
  <c r="N51" i="56" s="1"/>
  <c r="M56" i="56"/>
  <c r="N56" i="56" s="1"/>
  <c r="M60" i="56"/>
  <c r="N60" i="56" s="1"/>
  <c r="I50" i="56"/>
  <c r="J50" i="56" s="1"/>
  <c r="G62" i="56"/>
  <c r="K32" i="56"/>
  <c r="Q46" i="56"/>
  <c r="R46" i="56" s="1"/>
  <c r="E27" i="56"/>
  <c r="F27" i="56" s="1"/>
  <c r="E22" i="56"/>
  <c r="F22" i="56" s="1"/>
  <c r="F19" i="56"/>
  <c r="L64" i="56"/>
  <c r="M9" i="56"/>
  <c r="L12" i="56"/>
  <c r="L22" i="56"/>
  <c r="M19" i="56"/>
  <c r="G27" i="56"/>
  <c r="I51" i="56"/>
  <c r="J51" i="56" s="1"/>
  <c r="I44" i="56"/>
  <c r="H47" i="56"/>
  <c r="P31" i="56"/>
  <c r="P32" i="56" s="1"/>
  <c r="Q30" i="56"/>
  <c r="R30" i="56" s="1"/>
  <c r="I30" i="56"/>
  <c r="J30" i="56" s="1"/>
  <c r="D67" i="56"/>
  <c r="H65" i="56"/>
  <c r="H17" i="56"/>
  <c r="O59" i="56"/>
  <c r="O62" i="56" s="1"/>
  <c r="O29" i="56"/>
  <c r="O31" i="56"/>
  <c r="H22" i="56"/>
  <c r="I19" i="56"/>
  <c r="DB61" i="56"/>
  <c r="S61" i="56" s="1"/>
  <c r="W61" i="56" s="1"/>
  <c r="DB60" i="56"/>
  <c r="S60" i="56" s="1"/>
  <c r="DB59" i="56"/>
  <c r="S59" i="56" s="1"/>
  <c r="W59" i="56" s="1"/>
  <c r="DB56" i="56"/>
  <c r="S56" i="56" s="1"/>
  <c r="DB55" i="56"/>
  <c r="S55" i="56" s="1"/>
  <c r="DB49" i="56"/>
  <c r="S49" i="56" s="1"/>
  <c r="DB51" i="56"/>
  <c r="S51" i="56" s="1"/>
  <c r="DB45" i="56"/>
  <c r="S45" i="56" s="1"/>
  <c r="DB54" i="56"/>
  <c r="S54" i="56" s="1"/>
  <c r="W54" i="56" s="1"/>
  <c r="DB44" i="56"/>
  <c r="S44" i="56" s="1"/>
  <c r="DB46" i="56"/>
  <c r="S46" i="56" s="1"/>
  <c r="DB50" i="56"/>
  <c r="S50" i="56" s="1"/>
  <c r="DB31" i="56"/>
  <c r="S31" i="56" s="1"/>
  <c r="W31" i="56" s="1"/>
  <c r="DB26" i="56"/>
  <c r="S26" i="56" s="1"/>
  <c r="DB25" i="56"/>
  <c r="S25" i="56" s="1"/>
  <c r="DB30" i="56"/>
  <c r="S30" i="56" s="1"/>
  <c r="DB24" i="56"/>
  <c r="S24" i="56" s="1"/>
  <c r="DB21" i="56"/>
  <c r="S21" i="56" s="1"/>
  <c r="DB20" i="56"/>
  <c r="S20" i="56" s="1"/>
  <c r="DB29" i="56"/>
  <c r="S29" i="56" s="1"/>
  <c r="DC7" i="56"/>
  <c r="DB19" i="56"/>
  <c r="S19" i="56" s="1"/>
  <c r="DB11" i="56"/>
  <c r="S11" i="56" s="1"/>
  <c r="DB10" i="56"/>
  <c r="S10" i="56" s="1"/>
  <c r="W10" i="56" s="1"/>
  <c r="S9" i="56"/>
  <c r="W9" i="56" s="1"/>
  <c r="K27" i="56"/>
  <c r="O55" i="56"/>
  <c r="Q55" i="56" s="1"/>
  <c r="R55" i="56" s="1"/>
  <c r="O56" i="56"/>
  <c r="Q56" i="56" s="1"/>
  <c r="R56" i="56" s="1"/>
  <c r="O25" i="56"/>
  <c r="Q25" i="56" s="1"/>
  <c r="R25" i="56" s="1"/>
  <c r="W45" i="56"/>
  <c r="F54" i="56"/>
  <c r="E57" i="56"/>
  <c r="F57" i="56" s="1"/>
  <c r="E62" i="56"/>
  <c r="F62" i="56" s="1"/>
  <c r="F59" i="56"/>
  <c r="P36" i="56"/>
  <c r="P37" i="56" s="1"/>
  <c r="H32" i="56"/>
  <c r="I29" i="56"/>
  <c r="F29" i="56"/>
  <c r="E32" i="56"/>
  <c r="F32" i="56" s="1"/>
  <c r="L66" i="56"/>
  <c r="M11" i="56"/>
  <c r="P11" i="56"/>
  <c r="L65" i="56"/>
  <c r="M10" i="56"/>
  <c r="P10" i="56"/>
  <c r="M21" i="56"/>
  <c r="N21" i="56" s="1"/>
  <c r="M30" i="56"/>
  <c r="N30" i="56" s="1"/>
  <c r="L37" i="56"/>
  <c r="L57" i="56"/>
  <c r="M54" i="56"/>
  <c r="M55" i="56"/>
  <c r="N55" i="56" s="1"/>
  <c r="L62" i="56"/>
  <c r="M59" i="56"/>
  <c r="G22" i="56"/>
  <c r="P45" i="56"/>
  <c r="Q45" i="56" s="1"/>
  <c r="R45" i="56" s="1"/>
  <c r="O52" i="56"/>
  <c r="O54" i="56"/>
  <c r="I31" i="56"/>
  <c r="J31" i="56" s="1"/>
  <c r="P15" i="56"/>
  <c r="E12" i="56"/>
  <c r="F12" i="56" s="1"/>
  <c r="F9" i="56"/>
  <c r="J11" i="56"/>
  <c r="W29" i="56"/>
  <c r="P42" i="56"/>
  <c r="P19" i="56"/>
  <c r="O10" i="56"/>
  <c r="K22" i="56"/>
  <c r="O21" i="56"/>
  <c r="Q21" i="56" s="1"/>
  <c r="R21" i="56" s="1"/>
  <c r="P50" i="56"/>
  <c r="Q50" i="56" s="1"/>
  <c r="R50" i="56" s="1"/>
  <c r="H57" i="56"/>
  <c r="I54" i="56"/>
  <c r="H62" i="56"/>
  <c r="I59" i="56"/>
  <c r="L17" i="56"/>
  <c r="P14" i="56"/>
  <c r="T61" i="56"/>
  <c r="T60" i="56"/>
  <c r="T55" i="56"/>
  <c r="T54" i="56"/>
  <c r="T50" i="56"/>
  <c r="T59" i="56"/>
  <c r="T51" i="56"/>
  <c r="T45" i="56"/>
  <c r="T44" i="56"/>
  <c r="T46" i="56"/>
  <c r="T41" i="56"/>
  <c r="T39" i="56"/>
  <c r="T49" i="56"/>
  <c r="X49" i="56" s="1"/>
  <c r="T35" i="56"/>
  <c r="T56" i="56"/>
  <c r="T40" i="56"/>
  <c r="T36" i="56"/>
  <c r="T34" i="56"/>
  <c r="T31" i="56"/>
  <c r="T26" i="56"/>
  <c r="U26" i="56" s="1"/>
  <c r="V26" i="56" s="1"/>
  <c r="T30" i="56"/>
  <c r="T25" i="56"/>
  <c r="T24" i="56"/>
  <c r="X24" i="56" s="1"/>
  <c r="T21" i="56"/>
  <c r="T20" i="56"/>
  <c r="T19" i="56"/>
  <c r="X19" i="56" s="1"/>
  <c r="DQ7" i="56"/>
  <c r="T14" i="56"/>
  <c r="T11" i="56"/>
  <c r="T10" i="56"/>
  <c r="T9" i="56"/>
  <c r="T29" i="56"/>
  <c r="T15" i="56"/>
  <c r="X15" i="56" s="1"/>
  <c r="T16" i="56"/>
  <c r="M24" i="56"/>
  <c r="L27" i="56"/>
  <c r="P24" i="56"/>
  <c r="M29" i="56"/>
  <c r="L32" i="56"/>
  <c r="L42" i="56"/>
  <c r="O19" i="56"/>
  <c r="H52" i="56"/>
  <c r="I49" i="56"/>
  <c r="F49" i="56"/>
  <c r="E52" i="56"/>
  <c r="F52" i="56" s="1"/>
  <c r="I45" i="56"/>
  <c r="J45" i="56" s="1"/>
  <c r="J10" i="56"/>
  <c r="K57" i="56"/>
  <c r="J24" i="56"/>
  <c r="O26" i="56"/>
  <c r="G47" i="56"/>
  <c r="O44" i="56"/>
  <c r="O47" i="56" s="1"/>
  <c r="F44" i="56"/>
  <c r="E47" i="56"/>
  <c r="F47" i="56" s="1"/>
  <c r="I25" i="56"/>
  <c r="J25" i="56" s="1"/>
  <c r="I55" i="56"/>
  <c r="J55" i="56" s="1"/>
  <c r="H64" i="56"/>
  <c r="H12" i="56"/>
  <c r="I9" i="56"/>
  <c r="P9" i="56"/>
  <c r="H66" i="56"/>
  <c r="Q61" i="56"/>
  <c r="R61" i="56" s="1"/>
  <c r="H42" i="56"/>
  <c r="O11" i="56"/>
  <c r="K12" i="56"/>
  <c r="H27" i="56"/>
  <c r="W55" i="56"/>
  <c r="H37" i="56"/>
  <c r="G52" i="56"/>
  <c r="I60" i="56"/>
  <c r="J60" i="56" s="1"/>
  <c r="P60" i="56"/>
  <c r="Q60" i="56" s="1"/>
  <c r="R60" i="56" s="1"/>
  <c r="P57" i="56"/>
  <c r="M20" i="56"/>
  <c r="N20" i="56" s="1"/>
  <c r="P20" i="56"/>
  <c r="Q20" i="56" s="1"/>
  <c r="R20" i="56" s="1"/>
  <c r="M26" i="56"/>
  <c r="N26" i="56" s="1"/>
  <c r="P26" i="56"/>
  <c r="M46" i="56"/>
  <c r="N46" i="56" s="1"/>
  <c r="L47" i="56"/>
  <c r="M44" i="56"/>
  <c r="L52" i="56"/>
  <c r="M49" i="56"/>
  <c r="M61" i="56"/>
  <c r="N61" i="56" s="1"/>
  <c r="G12" i="56"/>
  <c r="W19" i="56"/>
  <c r="P49" i="56"/>
  <c r="O57" i="55"/>
  <c r="O60" i="55"/>
  <c r="O59" i="55"/>
  <c r="DT59" i="32"/>
  <c r="DX59" i="32"/>
  <c r="EB59" i="32"/>
  <c r="DV59" i="32"/>
  <c r="DZ59" i="32"/>
  <c r="ED59" i="32"/>
  <c r="O58" i="55"/>
  <c r="O56" i="55"/>
  <c r="N58" i="55"/>
  <c r="M59" i="55"/>
  <c r="M58" i="55"/>
  <c r="M55" i="55"/>
  <c r="M54" i="55"/>
  <c r="M57" i="55"/>
  <c r="L56" i="55"/>
  <c r="L59" i="55"/>
  <c r="L51" i="55"/>
  <c r="K52" i="55"/>
  <c r="K54" i="55"/>
  <c r="K55" i="55"/>
  <c r="K60" i="55"/>
  <c r="K58" i="55"/>
  <c r="J54" i="55"/>
  <c r="J52" i="55"/>
  <c r="J58" i="55"/>
  <c r="I59" i="55"/>
  <c r="I58" i="55"/>
  <c r="I52" i="55"/>
  <c r="I53" i="55"/>
  <c r="I55" i="55"/>
  <c r="H59" i="55"/>
  <c r="H51" i="55"/>
  <c r="H56" i="55"/>
  <c r="G55" i="55"/>
  <c r="G52" i="55"/>
  <c r="G60" i="55"/>
  <c r="AC82" i="19"/>
  <c r="F60" i="55"/>
  <c r="AC82" i="16"/>
  <c r="AD96" i="16"/>
  <c r="E55" i="55"/>
  <c r="AD110" i="8"/>
  <c r="AC96" i="8"/>
  <c r="AD110" i="14"/>
  <c r="T24" i="55"/>
  <c r="AD96" i="19"/>
  <c r="E59" i="55"/>
  <c r="AB82" i="15"/>
  <c r="AD96" i="18"/>
  <c r="T39" i="55"/>
  <c r="AD82" i="11"/>
  <c r="AC46" i="55"/>
  <c r="AC82" i="18"/>
  <c r="X30" i="55"/>
  <c r="X110" i="17"/>
  <c r="AC96" i="14"/>
  <c r="T15" i="55"/>
  <c r="AC110" i="7"/>
  <c r="AB24" i="55"/>
  <c r="AD77" i="9"/>
  <c r="AD91" i="9"/>
  <c r="AD104" i="9"/>
  <c r="I51" i="55"/>
  <c r="M51" i="55"/>
  <c r="E51" i="55"/>
  <c r="N51" i="55"/>
  <c r="J51" i="55"/>
  <c r="AD82" i="8"/>
  <c r="U82" i="8"/>
  <c r="S110" i="8"/>
  <c r="AC110" i="8"/>
  <c r="AC82" i="8"/>
  <c r="I50" i="55"/>
  <c r="M50" i="55"/>
  <c r="AD82" i="7"/>
  <c r="S82" i="7"/>
  <c r="E37" i="55"/>
  <c r="E50" i="55" s="1"/>
  <c r="W82" i="7"/>
  <c r="AD96" i="7"/>
  <c r="S96" i="7"/>
  <c r="X96" i="7"/>
  <c r="AD110" i="7"/>
  <c r="S110" i="7"/>
  <c r="D11" i="55"/>
  <c r="X11" i="55" s="1"/>
  <c r="AB39" i="55"/>
  <c r="F52" i="55"/>
  <c r="AD96" i="11"/>
  <c r="S96" i="11"/>
  <c r="D13" i="55"/>
  <c r="S82" i="11"/>
  <c r="N52" i="55"/>
  <c r="AC82" i="11"/>
  <c r="AC96" i="11"/>
  <c r="AD110" i="11"/>
  <c r="S110" i="11"/>
  <c r="E13" i="55"/>
  <c r="P13" i="55" s="1"/>
  <c r="D26" i="55"/>
  <c r="AC110" i="11"/>
  <c r="E26" i="55"/>
  <c r="N53" i="55"/>
  <c r="F53" i="55"/>
  <c r="J53" i="55"/>
  <c r="AC82" i="13"/>
  <c r="AD96" i="13"/>
  <c r="S96" i="13"/>
  <c r="AD110" i="13"/>
  <c r="D14" i="55"/>
  <c r="U14" i="55" s="1"/>
  <c r="G40" i="55"/>
  <c r="G53" i="55" s="1"/>
  <c r="AC96" i="13"/>
  <c r="AC110" i="13"/>
  <c r="D27" i="55"/>
  <c r="S27" i="55" s="1"/>
  <c r="D40" i="55"/>
  <c r="Z40" i="55" s="1"/>
  <c r="E27" i="55"/>
  <c r="F54" i="55"/>
  <c r="N54" i="55"/>
  <c r="G54" i="55"/>
  <c r="O54" i="55"/>
  <c r="L54" i="55"/>
  <c r="I54" i="55"/>
  <c r="H54" i="55"/>
  <c r="S110" i="14"/>
  <c r="AC110" i="14"/>
  <c r="E28" i="55"/>
  <c r="U28" i="55" s="1"/>
  <c r="D41" i="55"/>
  <c r="Z41" i="55" s="1"/>
  <c r="AC82" i="14"/>
  <c r="AD96" i="14"/>
  <c r="S96" i="14"/>
  <c r="T96" i="16"/>
  <c r="D16" i="55"/>
  <c r="AA16" i="55" s="1"/>
  <c r="AD110" i="16"/>
  <c r="S110" i="16"/>
  <c r="J55" i="55"/>
  <c r="N55" i="55"/>
  <c r="F55" i="55"/>
  <c r="Y96" i="16"/>
  <c r="W110" i="16"/>
  <c r="D29" i="55"/>
  <c r="P29" i="55" s="1"/>
  <c r="D42" i="55"/>
  <c r="S42" i="55" s="1"/>
  <c r="J56" i="55"/>
  <c r="E56" i="55"/>
  <c r="I56" i="55"/>
  <c r="M56" i="55"/>
  <c r="F43" i="55"/>
  <c r="F56" i="55" s="1"/>
  <c r="AD82" i="17"/>
  <c r="S82" i="17"/>
  <c r="AC82" i="17"/>
  <c r="AC96" i="17"/>
  <c r="AD110" i="17"/>
  <c r="T110" i="17"/>
  <c r="D43" i="55"/>
  <c r="T43" i="55" s="1"/>
  <c r="D17" i="55"/>
  <c r="P17" i="55" s="1"/>
  <c r="S44" i="55"/>
  <c r="I57" i="55"/>
  <c r="J57" i="55"/>
  <c r="N57" i="55"/>
  <c r="S96" i="18"/>
  <c r="X110" i="18"/>
  <c r="E18" i="55"/>
  <c r="D31" i="55"/>
  <c r="W96" i="18"/>
  <c r="AD110" i="18"/>
  <c r="S110" i="18"/>
  <c r="E31" i="55"/>
  <c r="U31" i="55" s="1"/>
  <c r="AD82" i="18"/>
  <c r="S82" i="18"/>
  <c r="D18" i="55"/>
  <c r="V18" i="55" s="1"/>
  <c r="E44" i="55"/>
  <c r="Y44" i="55" s="1"/>
  <c r="AC82" i="12"/>
  <c r="AD96" i="12"/>
  <c r="S96" i="12"/>
  <c r="AC110" i="12"/>
  <c r="G45" i="55"/>
  <c r="G58" i="55" s="1"/>
  <c r="AC96" i="12"/>
  <c r="AB110" i="12"/>
  <c r="U110" i="12"/>
  <c r="D32" i="55"/>
  <c r="AB32" i="55" s="1"/>
  <c r="D45" i="55"/>
  <c r="S45" i="55" s="1"/>
  <c r="AD82" i="12"/>
  <c r="S82" i="12"/>
  <c r="E19" i="55"/>
  <c r="E58" i="55" s="1"/>
  <c r="J59" i="55"/>
  <c r="N59" i="55"/>
  <c r="AD96" i="15"/>
  <c r="S96" i="15"/>
  <c r="U82" i="15"/>
  <c r="J48" i="55"/>
  <c r="D20" i="55"/>
  <c r="S20" i="55" s="1"/>
  <c r="X96" i="15"/>
  <c r="AD110" i="15"/>
  <c r="S110" i="15"/>
  <c r="H48" i="55"/>
  <c r="L48" i="55"/>
  <c r="AC82" i="15"/>
  <c r="X110" i="15"/>
  <c r="I35" i="55"/>
  <c r="M35" i="55"/>
  <c r="G20" i="55"/>
  <c r="G59" i="55" s="1"/>
  <c r="D33" i="55"/>
  <c r="W33" i="55" s="1"/>
  <c r="I60" i="55"/>
  <c r="S96" i="19"/>
  <c r="E21" i="55"/>
  <c r="N60" i="55"/>
  <c r="AC96" i="19"/>
  <c r="AD110" i="19"/>
  <c r="S110" i="19"/>
  <c r="D47" i="55"/>
  <c r="W110" i="19"/>
  <c r="D34" i="55"/>
  <c r="Y34" i="55" s="1"/>
  <c r="E47" i="55"/>
  <c r="AD82" i="19"/>
  <c r="S82" i="19"/>
  <c r="D21" i="55"/>
  <c r="S21" i="55" s="1"/>
  <c r="E34" i="55"/>
  <c r="S25" i="55"/>
  <c r="AB25" i="55"/>
  <c r="AB77" i="9"/>
  <c r="S91" i="9"/>
  <c r="AC38" i="55"/>
  <c r="V59" i="9"/>
  <c r="W25" i="55"/>
  <c r="S77" i="9"/>
  <c r="P59" i="9"/>
  <c r="Z59" i="9"/>
  <c r="AD59" i="9"/>
  <c r="AB91" i="9"/>
  <c r="X39" i="55"/>
  <c r="F57" i="55"/>
  <c r="X24" i="55"/>
  <c r="Y25" i="55"/>
  <c r="AA25" i="55"/>
  <c r="AD30" i="55"/>
  <c r="M35" i="31" s="1"/>
  <c r="AD32" i="55"/>
  <c r="M37" i="31" s="1"/>
  <c r="F51" i="55"/>
  <c r="F58" i="55"/>
  <c r="F59" i="55"/>
  <c r="T19" i="55"/>
  <c r="AZ59" i="32"/>
  <c r="AZ82" i="32"/>
  <c r="BD59" i="32"/>
  <c r="BD82" i="32"/>
  <c r="BH59" i="32"/>
  <c r="BH82" i="32"/>
  <c r="CD59" i="32"/>
  <c r="CD82" i="32"/>
  <c r="CH59" i="32"/>
  <c r="CH82" i="32"/>
  <c r="CL59" i="32"/>
  <c r="CL82" i="32"/>
  <c r="DH59" i="32"/>
  <c r="DH82" i="32"/>
  <c r="DL59" i="32"/>
  <c r="DL82" i="32"/>
  <c r="DP59" i="32"/>
  <c r="DP82" i="32"/>
  <c r="EL59" i="32"/>
  <c r="EL82" i="32"/>
  <c r="EP59" i="32"/>
  <c r="EP82" i="32"/>
  <c r="ET59" i="32"/>
  <c r="ET82" i="32"/>
  <c r="G59" i="32"/>
  <c r="K59" i="32"/>
  <c r="O59" i="32"/>
  <c r="AK59" i="32"/>
  <c r="AO59" i="32"/>
  <c r="AS59" i="32"/>
  <c r="BO59" i="32"/>
  <c r="BS59" i="32"/>
  <c r="BW59" i="32"/>
  <c r="CS59" i="32"/>
  <c r="CW59" i="32"/>
  <c r="DA59" i="32"/>
  <c r="DW59" i="32"/>
  <c r="EA59" i="32"/>
  <c r="EE59" i="32"/>
  <c r="FA59" i="32"/>
  <c r="FE59" i="32"/>
  <c r="FI59" i="32"/>
  <c r="AX59" i="32"/>
  <c r="AX82" i="32"/>
  <c r="BB59" i="32"/>
  <c r="BB82" i="32"/>
  <c r="BF59" i="32"/>
  <c r="BF82" i="32"/>
  <c r="CB59" i="32"/>
  <c r="CB82" i="32"/>
  <c r="CF59" i="32"/>
  <c r="CF82" i="32"/>
  <c r="CJ59" i="32"/>
  <c r="CJ82" i="32"/>
  <c r="DF59" i="32"/>
  <c r="DF82" i="32"/>
  <c r="DJ59" i="32"/>
  <c r="DJ82" i="32"/>
  <c r="DN59" i="32"/>
  <c r="DN82" i="32"/>
  <c r="EJ59" i="32"/>
  <c r="EJ82" i="32"/>
  <c r="EN59" i="32"/>
  <c r="EN82" i="32"/>
  <c r="ER59" i="32"/>
  <c r="ER82" i="32"/>
  <c r="E59" i="32"/>
  <c r="I59" i="32"/>
  <c r="M59" i="32"/>
  <c r="AI59" i="32"/>
  <c r="AM59" i="32"/>
  <c r="AQ59" i="32"/>
  <c r="BM59" i="32"/>
  <c r="BQ59" i="32"/>
  <c r="BU59" i="32"/>
  <c r="CQ59" i="32"/>
  <c r="CU59" i="32"/>
  <c r="CY59" i="32"/>
  <c r="DU59" i="32"/>
  <c r="DY59" i="32"/>
  <c r="EC59" i="32"/>
  <c r="EY59" i="32"/>
  <c r="FC59" i="32"/>
  <c r="FG59" i="32"/>
  <c r="BI56" i="32"/>
  <c r="BI82" i="32" s="1"/>
  <c r="DQ56" i="32"/>
  <c r="DQ82" i="32" s="1"/>
  <c r="P57" i="32"/>
  <c r="P96" i="32" s="1"/>
  <c r="AT57" i="32"/>
  <c r="AT96" i="32" s="1"/>
  <c r="AW59" i="32"/>
  <c r="BA59" i="32"/>
  <c r="BE59" i="32"/>
  <c r="CA59" i="32"/>
  <c r="CE59" i="32"/>
  <c r="CI59" i="32"/>
  <c r="DE59" i="32"/>
  <c r="DI59" i="32"/>
  <c r="DM59" i="32"/>
  <c r="EF57" i="32"/>
  <c r="EF96" i="32" s="1"/>
  <c r="EI59" i="32"/>
  <c r="EM59" i="32"/>
  <c r="EQ59" i="32"/>
  <c r="FJ57" i="32"/>
  <c r="FJ96" i="32" s="1"/>
  <c r="P58" i="32"/>
  <c r="P110" i="32" s="1"/>
  <c r="AT58" i="32"/>
  <c r="AT110" i="32" s="1"/>
  <c r="BI58" i="32"/>
  <c r="BI110" i="32" s="1"/>
  <c r="BX58" i="32"/>
  <c r="BX110" i="32" s="1"/>
  <c r="CM58" i="32"/>
  <c r="CM110" i="32" s="1"/>
  <c r="DB58" i="32"/>
  <c r="DB110" i="32" s="1"/>
  <c r="DQ58" i="32"/>
  <c r="DQ110" i="32" s="1"/>
  <c r="EF58" i="32"/>
  <c r="EF110" i="32" s="1"/>
  <c r="EU58" i="32"/>
  <c r="EU110" i="32" s="1"/>
  <c r="FJ58" i="32"/>
  <c r="FJ110" i="32" s="1"/>
  <c r="D82" i="32"/>
  <c r="H82" i="32"/>
  <c r="L82" i="32"/>
  <c r="AJ82" i="32"/>
  <c r="AN82" i="32"/>
  <c r="AR82" i="32"/>
  <c r="BL82" i="32"/>
  <c r="BP82" i="32"/>
  <c r="BT82" i="32"/>
  <c r="CR82" i="32"/>
  <c r="CV82" i="32"/>
  <c r="CZ82" i="32"/>
  <c r="DT82" i="32"/>
  <c r="DX82" i="32"/>
  <c r="EB82" i="32"/>
  <c r="EZ82" i="32"/>
  <c r="FD82" i="32"/>
  <c r="FH82" i="32"/>
  <c r="AY59" i="32"/>
  <c r="BC59" i="32"/>
  <c r="BG59" i="32"/>
  <c r="CC59" i="32"/>
  <c r="CG59" i="32"/>
  <c r="CK59" i="32"/>
  <c r="DG59" i="32"/>
  <c r="DK59" i="32"/>
  <c r="DO59" i="32"/>
  <c r="EK59" i="32"/>
  <c r="EO59" i="32"/>
  <c r="ES59" i="32"/>
  <c r="F82" i="32"/>
  <c r="J82" i="32"/>
  <c r="N82" i="32"/>
  <c r="AH82" i="32"/>
  <c r="AL82" i="32"/>
  <c r="AP82" i="32"/>
  <c r="BN82" i="32"/>
  <c r="BR82" i="32"/>
  <c r="BV82" i="32"/>
  <c r="CP82" i="32"/>
  <c r="CT82" i="32"/>
  <c r="CX82" i="32"/>
  <c r="DV82" i="32"/>
  <c r="DZ82" i="32"/>
  <c r="ED82" i="32"/>
  <c r="EX82" i="32"/>
  <c r="FB82" i="32"/>
  <c r="FF82" i="32"/>
  <c r="P56" i="32"/>
  <c r="EF56" i="32"/>
  <c r="AT56" i="32"/>
  <c r="EU56" i="32"/>
  <c r="FJ56" i="32"/>
  <c r="BX56" i="32"/>
  <c r="BX82" i="32" s="1"/>
  <c r="BI57" i="32"/>
  <c r="BI96" i="32" s="1"/>
  <c r="CM56" i="32"/>
  <c r="CM82" i="32" s="1"/>
  <c r="DB56" i="32"/>
  <c r="DB82" i="32" s="1"/>
  <c r="BX57" i="32"/>
  <c r="BX96" i="32" s="1"/>
  <c r="DB57" i="32"/>
  <c r="DB96" i="32" s="1"/>
  <c r="DQ57" i="32"/>
  <c r="CM57" i="32"/>
  <c r="CM96" i="32" s="1"/>
  <c r="EU57" i="32"/>
  <c r="EU96" i="32" s="1"/>
  <c r="J50" i="55"/>
  <c r="J22" i="55"/>
  <c r="X15" i="55"/>
  <c r="Y18" i="55"/>
  <c r="X19" i="55"/>
  <c r="S26" i="55"/>
  <c r="V30" i="55"/>
  <c r="AA42" i="55"/>
  <c r="S13" i="55"/>
  <c r="U15" i="55"/>
  <c r="Y15" i="55"/>
  <c r="AC15" i="55"/>
  <c r="AC19" i="55"/>
  <c r="H60" i="55"/>
  <c r="L60" i="55"/>
  <c r="I22" i="55"/>
  <c r="F35" i="55"/>
  <c r="J35" i="55"/>
  <c r="N35" i="55"/>
  <c r="V24" i="55"/>
  <c r="AD24" i="55"/>
  <c r="M29" i="31" s="1"/>
  <c r="W27" i="55"/>
  <c r="S28" i="55"/>
  <c r="AA37" i="55"/>
  <c r="S37" i="55"/>
  <c r="T37" i="55"/>
  <c r="F50" i="55"/>
  <c r="F22" i="55"/>
  <c r="N50" i="55"/>
  <c r="N22" i="55"/>
  <c r="AB15" i="55"/>
  <c r="W16" i="55"/>
  <c r="H22" i="55"/>
  <c r="L50" i="55"/>
  <c r="L22" i="55"/>
  <c r="P15" i="55"/>
  <c r="V15" i="55"/>
  <c r="Z15" i="55"/>
  <c r="AD15" i="55"/>
  <c r="M15" i="31" s="1"/>
  <c r="N56" i="55"/>
  <c r="P19" i="55"/>
  <c r="AA20" i="55"/>
  <c r="G35" i="55"/>
  <c r="K35" i="55"/>
  <c r="O35" i="55"/>
  <c r="AA30" i="55"/>
  <c r="W30" i="55"/>
  <c r="S30" i="55"/>
  <c r="AC30" i="55"/>
  <c r="Y30" i="55"/>
  <c r="U30" i="55"/>
  <c r="P30" i="55"/>
  <c r="Z30" i="55"/>
  <c r="T31" i="55"/>
  <c r="AA38" i="55"/>
  <c r="W38" i="55"/>
  <c r="M48" i="55"/>
  <c r="U38" i="55"/>
  <c r="AA46" i="55"/>
  <c r="W46" i="55"/>
  <c r="U46" i="55"/>
  <c r="U13" i="55"/>
  <c r="AB14" i="55"/>
  <c r="S15" i="55"/>
  <c r="W15" i="55"/>
  <c r="AA15" i="55"/>
  <c r="S19" i="55"/>
  <c r="T20" i="55"/>
  <c r="J60" i="55"/>
  <c r="M22" i="55"/>
  <c r="AC24" i="55"/>
  <c r="Y24" i="55"/>
  <c r="U24" i="55"/>
  <c r="AA24" i="55"/>
  <c r="W24" i="55"/>
  <c r="S24" i="55"/>
  <c r="H35" i="55"/>
  <c r="L35" i="55"/>
  <c r="P24" i="55"/>
  <c r="Z24" i="55"/>
  <c r="U25" i="55"/>
  <c r="AC25" i="55"/>
  <c r="T30" i="55"/>
  <c r="AB30" i="55"/>
  <c r="Y32" i="55"/>
  <c r="S32" i="55"/>
  <c r="N48" i="55"/>
  <c r="Y38" i="55"/>
  <c r="Y46" i="55"/>
  <c r="H50" i="55"/>
  <c r="P25" i="55"/>
  <c r="V25" i="55"/>
  <c r="Z25" i="55"/>
  <c r="AD25" i="55"/>
  <c r="M30" i="31" s="1"/>
  <c r="I48" i="55"/>
  <c r="AA39" i="55"/>
  <c r="W39" i="55"/>
  <c r="S39" i="55"/>
  <c r="AC39" i="55"/>
  <c r="Y39" i="55"/>
  <c r="U39" i="55"/>
  <c r="P39" i="55"/>
  <c r="Z39" i="55"/>
  <c r="U40" i="55"/>
  <c r="T25" i="55"/>
  <c r="X25" i="55"/>
  <c r="AB38" i="55"/>
  <c r="V39" i="55"/>
  <c r="AD39" i="55"/>
  <c r="M49" i="31" s="1"/>
  <c r="AB46" i="55"/>
  <c r="P38" i="55"/>
  <c r="V38" i="55"/>
  <c r="Z38" i="55"/>
  <c r="AD38" i="55"/>
  <c r="M48" i="31" s="1"/>
  <c r="X44" i="55"/>
  <c r="P46" i="55"/>
  <c r="V46" i="55"/>
  <c r="Z46" i="55"/>
  <c r="AD46" i="55"/>
  <c r="M56" i="31" s="1"/>
  <c r="K48" i="55"/>
  <c r="O48" i="55"/>
  <c r="T38" i="55"/>
  <c r="X38" i="55"/>
  <c r="T46" i="55"/>
  <c r="X46" i="55"/>
  <c r="AD109" i="10"/>
  <c r="Z109" i="10"/>
  <c r="V109" i="10"/>
  <c r="P109" i="10"/>
  <c r="X109" i="10"/>
  <c r="AA109" i="10"/>
  <c r="S109" i="10"/>
  <c r="AC109" i="10"/>
  <c r="Y109" i="10"/>
  <c r="U109" i="10"/>
  <c r="AB109" i="10"/>
  <c r="T109" i="10"/>
  <c r="W109" i="10"/>
  <c r="AD96" i="10"/>
  <c r="Z96" i="10"/>
  <c r="V96" i="10"/>
  <c r="P96" i="10"/>
  <c r="AB96" i="10"/>
  <c r="T96" i="10"/>
  <c r="AA96" i="10"/>
  <c r="AC96" i="10"/>
  <c r="Y96" i="10"/>
  <c r="U96" i="10"/>
  <c r="X96" i="10"/>
  <c r="W96" i="10"/>
  <c r="S96" i="10"/>
  <c r="J59" i="10"/>
  <c r="AC58" i="10"/>
  <c r="AC58" i="32" s="1"/>
  <c r="AC110" i="32" s="1"/>
  <c r="I59" i="10"/>
  <c r="M59" i="10"/>
  <c r="F59" i="10"/>
  <c r="N59" i="10"/>
  <c r="AB56" i="10"/>
  <c r="AB56" i="32" s="1"/>
  <c r="U56" i="10"/>
  <c r="U56" i="32" s="1"/>
  <c r="U82" i="32" s="1"/>
  <c r="H59" i="10"/>
  <c r="AA57" i="10"/>
  <c r="AA57" i="32" s="1"/>
  <c r="AA96" i="32" s="1"/>
  <c r="T57" i="10"/>
  <c r="T57" i="32" s="1"/>
  <c r="T96" i="32" s="1"/>
  <c r="L59" i="10"/>
  <c r="G82" i="10"/>
  <c r="G12" i="55" s="1"/>
  <c r="G51" i="55" s="1"/>
  <c r="K82" i="10"/>
  <c r="K12" i="55" s="1"/>
  <c r="K51" i="55" s="1"/>
  <c r="O82" i="10"/>
  <c r="O12" i="55" s="1"/>
  <c r="O51" i="55" s="1"/>
  <c r="AD58" i="10"/>
  <c r="AD58" i="32" s="1"/>
  <c r="AD110" i="32" s="1"/>
  <c r="S58" i="10"/>
  <c r="S58" i="32" s="1"/>
  <c r="S110" i="32" s="1"/>
  <c r="D82" i="10"/>
  <c r="D12" i="55" s="1"/>
  <c r="Y56" i="10"/>
  <c r="Y56" i="32" s="1"/>
  <c r="Y82" i="32" s="1"/>
  <c r="AC56" i="10"/>
  <c r="AC56" i="32" s="1"/>
  <c r="AC82" i="32" s="1"/>
  <c r="X57" i="10"/>
  <c r="X57" i="32" s="1"/>
  <c r="X96" i="32" s="1"/>
  <c r="AB57" i="10"/>
  <c r="AB57" i="32" s="1"/>
  <c r="AB96" i="32" s="1"/>
  <c r="W58" i="10"/>
  <c r="W58" i="32" s="1"/>
  <c r="W110" i="32" s="1"/>
  <c r="AA58" i="10"/>
  <c r="AA58" i="32" s="1"/>
  <c r="AA110" i="32" s="1"/>
  <c r="P56" i="10"/>
  <c r="V56" i="10"/>
  <c r="V56" i="32" s="1"/>
  <c r="V82" i="32" s="1"/>
  <c r="Z56" i="10"/>
  <c r="Z56" i="32" s="1"/>
  <c r="Z82" i="32" s="1"/>
  <c r="AD56" i="10"/>
  <c r="AD56" i="32" s="1"/>
  <c r="AD82" i="32" s="1"/>
  <c r="U57" i="10"/>
  <c r="U57" i="32" s="1"/>
  <c r="U96" i="32" s="1"/>
  <c r="Y57" i="10"/>
  <c r="Y57" i="32" s="1"/>
  <c r="Y96" i="32" s="1"/>
  <c r="AC57" i="10"/>
  <c r="AC57" i="32" s="1"/>
  <c r="AC96" i="32" s="1"/>
  <c r="T58" i="10"/>
  <c r="T58" i="32" s="1"/>
  <c r="T110" i="32" s="1"/>
  <c r="X58" i="10"/>
  <c r="X58" i="32" s="1"/>
  <c r="X110" i="32" s="1"/>
  <c r="AB58" i="10"/>
  <c r="AB58" i="32" s="1"/>
  <c r="AB110" i="32" s="1"/>
  <c r="E59" i="10"/>
  <c r="S56" i="10"/>
  <c r="S56" i="32" s="1"/>
  <c r="S82" i="32" s="1"/>
  <c r="W56" i="10"/>
  <c r="W56" i="32" s="1"/>
  <c r="W82" i="32" s="1"/>
  <c r="AA56" i="10"/>
  <c r="AA56" i="32" s="1"/>
  <c r="AA82" i="32" s="1"/>
  <c r="P57" i="10"/>
  <c r="V57" i="10"/>
  <c r="V57" i="32" s="1"/>
  <c r="V96" i="32" s="1"/>
  <c r="Z57" i="10"/>
  <c r="Z57" i="32" s="1"/>
  <c r="Z96" i="32" s="1"/>
  <c r="AD57" i="10"/>
  <c r="AD57" i="32" s="1"/>
  <c r="AD96" i="32" s="1"/>
  <c r="U58" i="10"/>
  <c r="U58" i="32" s="1"/>
  <c r="U110" i="32" s="1"/>
  <c r="Y58" i="10"/>
  <c r="Y58" i="32" s="1"/>
  <c r="Y110" i="32" s="1"/>
  <c r="T56" i="10"/>
  <c r="T56" i="32" s="1"/>
  <c r="T82" i="32" s="1"/>
  <c r="X56" i="10"/>
  <c r="X56" i="32" s="1"/>
  <c r="X82" i="32" s="1"/>
  <c r="S57" i="10"/>
  <c r="S57" i="32" s="1"/>
  <c r="S96" i="32" s="1"/>
  <c r="W57" i="10"/>
  <c r="W57" i="32" s="1"/>
  <c r="W96" i="32" s="1"/>
  <c r="P58" i="10"/>
  <c r="V58" i="10"/>
  <c r="V58" i="32" s="1"/>
  <c r="V110" i="32" s="1"/>
  <c r="Z58" i="10"/>
  <c r="Z58" i="32" s="1"/>
  <c r="Z110" i="32" s="1"/>
  <c r="AA110" i="19"/>
  <c r="T110" i="19"/>
  <c r="X110" i="19"/>
  <c r="AB110" i="19"/>
  <c r="U110" i="19"/>
  <c r="Y110" i="19"/>
  <c r="AC110" i="19"/>
  <c r="P110" i="19"/>
  <c r="V110" i="19"/>
  <c r="Z110" i="19"/>
  <c r="W96" i="19"/>
  <c r="AA96" i="19"/>
  <c r="T96" i="19"/>
  <c r="X96" i="19"/>
  <c r="AB96" i="19"/>
  <c r="U96" i="19"/>
  <c r="Y96" i="19"/>
  <c r="P96" i="19"/>
  <c r="V96" i="19"/>
  <c r="Z96" i="19"/>
  <c r="W82" i="19"/>
  <c r="AA82" i="19"/>
  <c r="T82" i="19"/>
  <c r="X82" i="19"/>
  <c r="AB82" i="19"/>
  <c r="U82" i="19"/>
  <c r="Y82" i="19"/>
  <c r="P82" i="19"/>
  <c r="V82" i="19"/>
  <c r="Z82" i="19"/>
  <c r="AA110" i="15"/>
  <c r="T110" i="15"/>
  <c r="AB110" i="15"/>
  <c r="U110" i="15"/>
  <c r="Y110" i="15"/>
  <c r="AC110" i="15"/>
  <c r="W110" i="15"/>
  <c r="P110" i="15"/>
  <c r="V110" i="15"/>
  <c r="Z110" i="15"/>
  <c r="AA96" i="15"/>
  <c r="T96" i="15"/>
  <c r="AB96" i="15"/>
  <c r="U96" i="15"/>
  <c r="Y96" i="15"/>
  <c r="AC96" i="15"/>
  <c r="W96" i="15"/>
  <c r="P96" i="15"/>
  <c r="V96" i="15"/>
  <c r="Z96" i="15"/>
  <c r="Y82" i="15"/>
  <c r="P82" i="15"/>
  <c r="V82" i="15"/>
  <c r="Z82" i="15"/>
  <c r="AD82" i="15"/>
  <c r="S82" i="15"/>
  <c r="W82" i="15"/>
  <c r="AA82" i="15"/>
  <c r="T82" i="15"/>
  <c r="X82" i="15"/>
  <c r="Y110" i="12"/>
  <c r="P110" i="12"/>
  <c r="V110" i="12"/>
  <c r="Z110" i="12"/>
  <c r="AD110" i="12"/>
  <c r="S110" i="12"/>
  <c r="W110" i="12"/>
  <c r="AA110" i="12"/>
  <c r="T110" i="12"/>
  <c r="X110" i="12"/>
  <c r="W96" i="12"/>
  <c r="AA96" i="12"/>
  <c r="T96" i="12"/>
  <c r="X96" i="12"/>
  <c r="AB96" i="12"/>
  <c r="U96" i="12"/>
  <c r="Y96" i="12"/>
  <c r="P96" i="12"/>
  <c r="V96" i="12"/>
  <c r="Z96" i="12"/>
  <c r="W82" i="12"/>
  <c r="AA82" i="12"/>
  <c r="T82" i="12"/>
  <c r="X82" i="12"/>
  <c r="AB82" i="12"/>
  <c r="U82" i="12"/>
  <c r="Y82" i="12"/>
  <c r="P82" i="12"/>
  <c r="V82" i="12"/>
  <c r="Z82" i="12"/>
  <c r="AA110" i="18"/>
  <c r="T110" i="18"/>
  <c r="AB110" i="18"/>
  <c r="U110" i="18"/>
  <c r="Y110" i="18"/>
  <c r="AC110" i="18"/>
  <c r="W110" i="18"/>
  <c r="P110" i="18"/>
  <c r="V110" i="18"/>
  <c r="Z110" i="18"/>
  <c r="AA96" i="18"/>
  <c r="T96" i="18"/>
  <c r="X96" i="18"/>
  <c r="AB96" i="18"/>
  <c r="U96" i="18"/>
  <c r="Y96" i="18"/>
  <c r="AC96" i="18"/>
  <c r="P96" i="18"/>
  <c r="V96" i="18"/>
  <c r="Z96" i="18"/>
  <c r="W82" i="18"/>
  <c r="AA82" i="18"/>
  <c r="T82" i="18"/>
  <c r="X82" i="18"/>
  <c r="AB82" i="18"/>
  <c r="U82" i="18"/>
  <c r="Y82" i="18"/>
  <c r="P82" i="18"/>
  <c r="V82" i="18"/>
  <c r="Z82" i="18"/>
  <c r="S110" i="17"/>
  <c r="W110" i="17"/>
  <c r="AA110" i="17"/>
  <c r="AB110" i="17"/>
  <c r="U110" i="17"/>
  <c r="Y110" i="17"/>
  <c r="AC110" i="17"/>
  <c r="P110" i="17"/>
  <c r="V110" i="17"/>
  <c r="Z110" i="17"/>
  <c r="Z96" i="17"/>
  <c r="W96" i="17"/>
  <c r="T96" i="17"/>
  <c r="X96" i="17"/>
  <c r="AB96" i="17"/>
  <c r="P96" i="17"/>
  <c r="V96" i="17"/>
  <c r="AD96" i="17"/>
  <c r="S96" i="17"/>
  <c r="AA96" i="17"/>
  <c r="U96" i="17"/>
  <c r="Y96" i="17"/>
  <c r="W82" i="17"/>
  <c r="AA82" i="17"/>
  <c r="T82" i="17"/>
  <c r="X82" i="17"/>
  <c r="AB82" i="17"/>
  <c r="U82" i="17"/>
  <c r="Y82" i="17"/>
  <c r="P82" i="17"/>
  <c r="V82" i="17"/>
  <c r="Z82" i="17"/>
  <c r="AA110" i="16"/>
  <c r="T110" i="16"/>
  <c r="X110" i="16"/>
  <c r="AB110" i="16"/>
  <c r="U110" i="16"/>
  <c r="Y110" i="16"/>
  <c r="AC110" i="16"/>
  <c r="P110" i="16"/>
  <c r="V110" i="16"/>
  <c r="Z110" i="16"/>
  <c r="AC96" i="16"/>
  <c r="S96" i="16"/>
  <c r="W96" i="16"/>
  <c r="AA96" i="16"/>
  <c r="X96" i="16"/>
  <c r="AB96" i="16"/>
  <c r="U96" i="16"/>
  <c r="P96" i="16"/>
  <c r="V96" i="16"/>
  <c r="Z96" i="16"/>
  <c r="P82" i="16"/>
  <c r="V82" i="16"/>
  <c r="Z82" i="16"/>
  <c r="AD82" i="16"/>
  <c r="S82" i="16"/>
  <c r="W82" i="16"/>
  <c r="AA82" i="16"/>
  <c r="T82" i="16"/>
  <c r="X82" i="16"/>
  <c r="AB82" i="16"/>
  <c r="U82" i="16"/>
  <c r="Y82" i="16"/>
  <c r="P56" i="16"/>
  <c r="O59" i="16"/>
  <c r="P57" i="16"/>
  <c r="P58" i="16"/>
  <c r="W110" i="14"/>
  <c r="AA110" i="14"/>
  <c r="T110" i="14"/>
  <c r="X110" i="14"/>
  <c r="AB110" i="14"/>
  <c r="U110" i="14"/>
  <c r="Y110" i="14"/>
  <c r="P110" i="14"/>
  <c r="V110" i="14"/>
  <c r="Z110" i="14"/>
  <c r="W96" i="14"/>
  <c r="AA96" i="14"/>
  <c r="T96" i="14"/>
  <c r="X96" i="14"/>
  <c r="AB96" i="14"/>
  <c r="U96" i="14"/>
  <c r="Y96" i="14"/>
  <c r="P96" i="14"/>
  <c r="V96" i="14"/>
  <c r="Z96" i="14"/>
  <c r="P82" i="14"/>
  <c r="V82" i="14"/>
  <c r="Z82" i="14"/>
  <c r="AD82" i="14"/>
  <c r="S82" i="14"/>
  <c r="W82" i="14"/>
  <c r="AA82" i="14"/>
  <c r="T82" i="14"/>
  <c r="X82" i="14"/>
  <c r="AB82" i="14"/>
  <c r="U82" i="14"/>
  <c r="Y82" i="14"/>
  <c r="V110" i="13"/>
  <c r="Z110" i="13"/>
  <c r="S110" i="13"/>
  <c r="W110" i="13"/>
  <c r="AA110" i="13"/>
  <c r="T110" i="13"/>
  <c r="X110" i="13"/>
  <c r="AB110" i="13"/>
  <c r="U110" i="13"/>
  <c r="Y110" i="13"/>
  <c r="W96" i="13"/>
  <c r="AA96" i="13"/>
  <c r="T96" i="13"/>
  <c r="X96" i="13"/>
  <c r="AB96" i="13"/>
  <c r="U96" i="13"/>
  <c r="Y96" i="13"/>
  <c r="P96" i="13"/>
  <c r="V96" i="13"/>
  <c r="Z96" i="13"/>
  <c r="P82" i="13"/>
  <c r="V82" i="13"/>
  <c r="Z82" i="13"/>
  <c r="AD82" i="13"/>
  <c r="S82" i="13"/>
  <c r="W82" i="13"/>
  <c r="AA82" i="13"/>
  <c r="T82" i="13"/>
  <c r="X82" i="13"/>
  <c r="AB82" i="13"/>
  <c r="U82" i="13"/>
  <c r="Y82" i="13"/>
  <c r="W110" i="11"/>
  <c r="AA110" i="11"/>
  <c r="T110" i="11"/>
  <c r="X110" i="11"/>
  <c r="AB110" i="11"/>
  <c r="U110" i="11"/>
  <c r="Y110" i="11"/>
  <c r="P110" i="11"/>
  <c r="V110" i="11"/>
  <c r="Z110" i="11"/>
  <c r="W96" i="11"/>
  <c r="AA96" i="11"/>
  <c r="T96" i="11"/>
  <c r="X96" i="11"/>
  <c r="AB96" i="11"/>
  <c r="U96" i="11"/>
  <c r="Y96" i="11"/>
  <c r="P96" i="11"/>
  <c r="V96" i="11"/>
  <c r="Z96" i="11"/>
  <c r="W82" i="11"/>
  <c r="AA82" i="11"/>
  <c r="T82" i="11"/>
  <c r="X82" i="11"/>
  <c r="AB82" i="11"/>
  <c r="U82" i="11"/>
  <c r="Y82" i="11"/>
  <c r="P82" i="11"/>
  <c r="V82" i="11"/>
  <c r="Z82" i="11"/>
  <c r="W110" i="7"/>
  <c r="AA110" i="7"/>
  <c r="T110" i="7"/>
  <c r="X110" i="7"/>
  <c r="AB110" i="7"/>
  <c r="U110" i="7"/>
  <c r="Y110" i="7"/>
  <c r="P110" i="7"/>
  <c r="V110" i="7"/>
  <c r="Z110" i="7"/>
  <c r="W96" i="7"/>
  <c r="AA96" i="7"/>
  <c r="AB96" i="7"/>
  <c r="U96" i="7"/>
  <c r="Y96" i="7"/>
  <c r="AC96" i="7"/>
  <c r="T96" i="7"/>
  <c r="P96" i="7"/>
  <c r="V96" i="7"/>
  <c r="Z96" i="7"/>
  <c r="AA82" i="7"/>
  <c r="T82" i="7"/>
  <c r="X82" i="7"/>
  <c r="AB82" i="7"/>
  <c r="U82" i="7"/>
  <c r="Y82" i="7"/>
  <c r="AC82" i="7"/>
  <c r="P82" i="7"/>
  <c r="V82" i="7"/>
  <c r="Z82" i="7"/>
  <c r="W110" i="8"/>
  <c r="AA110" i="8"/>
  <c r="T110" i="8"/>
  <c r="X110" i="8"/>
  <c r="AB110" i="8"/>
  <c r="U110" i="8"/>
  <c r="Y110" i="8"/>
  <c r="P110" i="8"/>
  <c r="V110" i="8"/>
  <c r="Z110" i="8"/>
  <c r="P96" i="8"/>
  <c r="AD96" i="8"/>
  <c r="V96" i="8"/>
  <c r="Z96" i="8"/>
  <c r="S96" i="8"/>
  <c r="W96" i="8"/>
  <c r="AA96" i="8"/>
  <c r="T96" i="8"/>
  <c r="X96" i="8"/>
  <c r="AB96" i="8"/>
  <c r="U96" i="8"/>
  <c r="Y96" i="8"/>
  <c r="Y82" i="8"/>
  <c r="S82" i="8"/>
  <c r="W82" i="8"/>
  <c r="AA82" i="8"/>
  <c r="T82" i="8"/>
  <c r="X82" i="8"/>
  <c r="AB82" i="8"/>
  <c r="P82" i="8"/>
  <c r="V82" i="8"/>
  <c r="Z82" i="8"/>
  <c r="P56" i="8"/>
  <c r="P59" i="8" s="1"/>
  <c r="AD56" i="8"/>
  <c r="AD59" i="8" s="1"/>
  <c r="S104" i="9"/>
  <c r="W104" i="9"/>
  <c r="AA104" i="9"/>
  <c r="T104" i="9"/>
  <c r="X104" i="9"/>
  <c r="AB104" i="9"/>
  <c r="U104" i="9"/>
  <c r="Y104" i="9"/>
  <c r="AC104" i="9"/>
  <c r="P104" i="9"/>
  <c r="V104" i="9"/>
  <c r="Z104" i="9"/>
  <c r="W91" i="9"/>
  <c r="AA91" i="9"/>
  <c r="U91" i="9"/>
  <c r="Y91" i="9"/>
  <c r="AC91" i="9"/>
  <c r="T91" i="9"/>
  <c r="X91" i="9"/>
  <c r="P91" i="9"/>
  <c r="V91" i="9"/>
  <c r="Z91" i="9"/>
  <c r="W77" i="9"/>
  <c r="AA77" i="9"/>
  <c r="T77" i="9"/>
  <c r="X77" i="9"/>
  <c r="U77" i="9"/>
  <c r="Y77" i="9"/>
  <c r="AC77" i="9"/>
  <c r="P77" i="9"/>
  <c r="V77" i="9"/>
  <c r="Z77" i="9"/>
  <c r="D83" i="10"/>
  <c r="DO7" i="54"/>
  <c r="DA7" i="54"/>
  <c r="DB112" i="32" l="1"/>
  <c r="DB69" i="32"/>
  <c r="AE69" i="32"/>
  <c r="AE84" i="32"/>
  <c r="AC21" i="55"/>
  <c r="S34" i="55"/>
  <c r="D60" i="55"/>
  <c r="S60" i="55" s="1"/>
  <c r="T34" i="55"/>
  <c r="AA34" i="55"/>
  <c r="X21" i="55"/>
  <c r="O57" i="56"/>
  <c r="Q54" i="56"/>
  <c r="Q57" i="56" s="1"/>
  <c r="R57" i="56" s="1"/>
  <c r="Q44" i="56"/>
  <c r="R44" i="56" s="1"/>
  <c r="AA18" i="55"/>
  <c r="AC31" i="55"/>
  <c r="P18" i="55"/>
  <c r="U44" i="55"/>
  <c r="Z31" i="55"/>
  <c r="V44" i="55"/>
  <c r="U45" i="56"/>
  <c r="V45" i="56" s="1"/>
  <c r="AB17" i="55"/>
  <c r="S17" i="55"/>
  <c r="AD17" i="55"/>
  <c r="M17" i="31" s="1"/>
  <c r="Y17" i="55"/>
  <c r="U17" i="55"/>
  <c r="W17" i="55"/>
  <c r="T17" i="55"/>
  <c r="V42" i="55"/>
  <c r="V16" i="55"/>
  <c r="T41" i="55"/>
  <c r="AA41" i="55"/>
  <c r="V14" i="55"/>
  <c r="AA27" i="55"/>
  <c r="X14" i="55"/>
  <c r="P14" i="55"/>
  <c r="T14" i="55"/>
  <c r="Y14" i="55"/>
  <c r="AD14" i="55"/>
  <c r="M14" i="31" s="1"/>
  <c r="T27" i="55"/>
  <c r="Q26" i="56"/>
  <c r="R26" i="56" s="1"/>
  <c r="X13" i="55"/>
  <c r="Y26" i="55"/>
  <c r="W13" i="55"/>
  <c r="O22" i="56"/>
  <c r="X26" i="55"/>
  <c r="T26" i="55"/>
  <c r="AA26" i="55"/>
  <c r="V26" i="55"/>
  <c r="AD13" i="55"/>
  <c r="M13" i="31" s="1"/>
  <c r="P26" i="55"/>
  <c r="AC26" i="55"/>
  <c r="U20" i="56"/>
  <c r="V20" i="56" s="1"/>
  <c r="AC13" i="55"/>
  <c r="AB59" i="32"/>
  <c r="V59" i="32"/>
  <c r="AB82" i="32"/>
  <c r="D12" i="52"/>
  <c r="C14" i="56"/>
  <c r="AE56" i="32"/>
  <c r="AE82" i="32" s="1"/>
  <c r="AB37" i="55"/>
  <c r="W37" i="55"/>
  <c r="X20" i="56"/>
  <c r="O12" i="56"/>
  <c r="O27" i="56"/>
  <c r="O32" i="56"/>
  <c r="I27" i="56"/>
  <c r="J27" i="56" s="1"/>
  <c r="P47" i="56"/>
  <c r="Q49" i="56"/>
  <c r="P52" i="56"/>
  <c r="T17" i="56"/>
  <c r="X40" i="56"/>
  <c r="T57" i="56"/>
  <c r="U54" i="56"/>
  <c r="X54" i="56"/>
  <c r="P17" i="56"/>
  <c r="P66" i="56"/>
  <c r="Q11" i="56"/>
  <c r="I47" i="56"/>
  <c r="J47" i="56" s="1"/>
  <c r="J44" i="56"/>
  <c r="I12" i="56"/>
  <c r="J12" i="56" s="1"/>
  <c r="J9" i="56"/>
  <c r="P27" i="56"/>
  <c r="Q24" i="56"/>
  <c r="M27" i="56"/>
  <c r="N27" i="56" s="1"/>
  <c r="N24" i="56"/>
  <c r="T64" i="56"/>
  <c r="T12" i="56"/>
  <c r="U9" i="56"/>
  <c r="X9" i="56"/>
  <c r="AB61" i="56"/>
  <c r="AF61" i="56" s="1"/>
  <c r="AB59" i="56"/>
  <c r="AF59" i="56" s="1"/>
  <c r="AB56" i="56"/>
  <c r="AB60" i="56"/>
  <c r="AB54" i="56"/>
  <c r="AB51" i="56"/>
  <c r="AB50" i="56"/>
  <c r="AF50" i="56" s="1"/>
  <c r="AB46" i="56"/>
  <c r="AF46" i="56" s="1"/>
  <c r="AB45" i="56"/>
  <c r="AF45" i="56" s="1"/>
  <c r="AB49" i="56"/>
  <c r="AB40" i="56"/>
  <c r="AF40" i="56" s="1"/>
  <c r="AB39" i="56"/>
  <c r="AF39" i="56" s="1"/>
  <c r="AB44" i="56"/>
  <c r="AF44" i="56" s="1"/>
  <c r="AB36" i="56"/>
  <c r="AB34" i="56"/>
  <c r="AF34" i="56" s="1"/>
  <c r="AB31" i="56"/>
  <c r="AF31" i="56" s="1"/>
  <c r="AB30" i="56"/>
  <c r="AF30" i="56" s="1"/>
  <c r="AB55" i="56"/>
  <c r="AB41" i="56"/>
  <c r="AF41" i="56" s="1"/>
  <c r="AB29" i="56"/>
  <c r="AF29" i="56" s="1"/>
  <c r="AB35" i="56"/>
  <c r="AF35" i="56" s="1"/>
  <c r="AB24" i="56"/>
  <c r="AB21" i="56"/>
  <c r="AF21" i="56" s="1"/>
  <c r="AB20" i="56"/>
  <c r="AB26" i="56"/>
  <c r="AF26" i="56" s="1"/>
  <c r="AB19" i="56"/>
  <c r="AF19" i="56" s="1"/>
  <c r="AB16" i="56"/>
  <c r="AF16" i="56" s="1"/>
  <c r="AB15" i="56"/>
  <c r="AF15" i="56" s="1"/>
  <c r="AB25" i="56"/>
  <c r="AB14" i="56"/>
  <c r="AB11" i="56"/>
  <c r="AF11" i="56" s="1"/>
  <c r="AB10" i="56"/>
  <c r="AF10" i="56" s="1"/>
  <c r="AB9" i="56"/>
  <c r="AF9" i="56" s="1"/>
  <c r="DR7" i="56"/>
  <c r="T27" i="56"/>
  <c r="U24" i="56"/>
  <c r="U31" i="56"/>
  <c r="V31" i="56" s="1"/>
  <c r="U56" i="56"/>
  <c r="V56" i="56" s="1"/>
  <c r="X41" i="56"/>
  <c r="U51" i="56"/>
  <c r="V51" i="56" s="1"/>
  <c r="U55" i="56"/>
  <c r="V55" i="56" s="1"/>
  <c r="X55" i="56"/>
  <c r="Y55" i="56" s="1"/>
  <c r="Z55" i="56" s="1"/>
  <c r="X51" i="56"/>
  <c r="Q29" i="56"/>
  <c r="M62" i="56"/>
  <c r="N62" i="56" s="1"/>
  <c r="N59" i="56"/>
  <c r="X11" i="56"/>
  <c r="I32" i="56"/>
  <c r="J32" i="56" s="1"/>
  <c r="J29" i="56"/>
  <c r="S27" i="56"/>
  <c r="W24" i="56"/>
  <c r="Y24" i="56" s="1"/>
  <c r="S57" i="56"/>
  <c r="W51" i="56"/>
  <c r="S62" i="56"/>
  <c r="Q31" i="56"/>
  <c r="R31" i="56" s="1"/>
  <c r="M12" i="56"/>
  <c r="N12" i="56" s="1"/>
  <c r="N9" i="56"/>
  <c r="N49" i="56"/>
  <c r="M52" i="56"/>
  <c r="N52" i="56" s="1"/>
  <c r="Q47" i="56"/>
  <c r="R47" i="56" s="1"/>
  <c r="M32" i="56"/>
  <c r="N32" i="56" s="1"/>
  <c r="N29" i="56"/>
  <c r="T32" i="56"/>
  <c r="U29" i="56"/>
  <c r="X29" i="56"/>
  <c r="U21" i="56"/>
  <c r="V21" i="56" s="1"/>
  <c r="X21" i="56"/>
  <c r="I62" i="56"/>
  <c r="J62" i="56" s="1"/>
  <c r="J59" i="56"/>
  <c r="P65" i="56"/>
  <c r="Q10" i="56"/>
  <c r="DC61" i="56"/>
  <c r="AA61" i="56" s="1"/>
  <c r="DC59" i="56"/>
  <c r="AA59" i="56" s="1"/>
  <c r="DC56" i="56"/>
  <c r="AA56" i="56" s="1"/>
  <c r="AE56" i="56" s="1"/>
  <c r="DC60" i="56"/>
  <c r="AA60" i="56" s="1"/>
  <c r="AE60" i="56" s="1"/>
  <c r="DC54" i="56"/>
  <c r="AA54" i="56" s="1"/>
  <c r="DC51" i="56"/>
  <c r="AA51" i="56" s="1"/>
  <c r="AE51" i="56" s="1"/>
  <c r="DC50" i="56"/>
  <c r="AA50" i="56" s="1"/>
  <c r="AE50" i="56" s="1"/>
  <c r="DC55" i="56"/>
  <c r="AA55" i="56" s="1"/>
  <c r="DC46" i="56"/>
  <c r="AA46" i="56" s="1"/>
  <c r="AE46" i="56" s="1"/>
  <c r="DC45" i="56"/>
  <c r="AA45" i="56" s="1"/>
  <c r="DC44" i="56"/>
  <c r="AA44" i="56" s="1"/>
  <c r="AE44" i="56" s="1"/>
  <c r="DC31" i="56"/>
  <c r="AA31" i="56" s="1"/>
  <c r="DC30" i="56"/>
  <c r="AA30" i="56" s="1"/>
  <c r="DC49" i="56"/>
  <c r="AA49" i="56" s="1"/>
  <c r="DC24" i="56"/>
  <c r="AA24" i="56" s="1"/>
  <c r="DC21" i="56"/>
  <c r="AA21" i="56" s="1"/>
  <c r="AE21" i="56" s="1"/>
  <c r="DC20" i="56"/>
  <c r="AA20" i="56" s="1"/>
  <c r="DC29" i="56"/>
  <c r="AA29" i="56" s="1"/>
  <c r="DC19" i="56"/>
  <c r="AA19" i="56" s="1"/>
  <c r="DC11" i="56"/>
  <c r="AA11" i="56" s="1"/>
  <c r="DC10" i="56"/>
  <c r="AA10" i="56" s="1"/>
  <c r="DC26" i="56"/>
  <c r="AA26" i="56" s="1"/>
  <c r="AE26" i="56" s="1"/>
  <c r="AA9" i="56"/>
  <c r="DD7" i="56"/>
  <c r="DC25" i="56"/>
  <c r="AA25" i="56" s="1"/>
  <c r="W11" i="56"/>
  <c r="AE11" i="56"/>
  <c r="Y19" i="56"/>
  <c r="X16" i="56"/>
  <c r="T65" i="56"/>
  <c r="U10" i="56"/>
  <c r="T22" i="56"/>
  <c r="U19" i="56"/>
  <c r="U25" i="56"/>
  <c r="V25" i="56" s="1"/>
  <c r="T37" i="56"/>
  <c r="X34" i="56"/>
  <c r="X35" i="56"/>
  <c r="U46" i="56"/>
  <c r="V46" i="56" s="1"/>
  <c r="X46" i="56"/>
  <c r="U59" i="56"/>
  <c r="T62" i="56"/>
  <c r="X59" i="56"/>
  <c r="U60" i="56"/>
  <c r="V60" i="56" s="1"/>
  <c r="X60" i="56"/>
  <c r="P62" i="56"/>
  <c r="J54" i="56"/>
  <c r="I57" i="56"/>
  <c r="J57" i="56" s="1"/>
  <c r="P22" i="56"/>
  <c r="Q19" i="56"/>
  <c r="X31" i="56"/>
  <c r="Y31" i="56" s="1"/>
  <c r="Z31" i="56" s="1"/>
  <c r="N10" i="56"/>
  <c r="W26" i="56"/>
  <c r="S12" i="56"/>
  <c r="S32" i="56"/>
  <c r="W30" i="56"/>
  <c r="W32" i="56" s="1"/>
  <c r="AE30" i="56"/>
  <c r="W46" i="56"/>
  <c r="S52" i="56"/>
  <c r="W49" i="56"/>
  <c r="W60" i="56"/>
  <c r="W62" i="56" s="1"/>
  <c r="I22" i="56"/>
  <c r="J22" i="56" s="1"/>
  <c r="J19" i="56"/>
  <c r="M22" i="56"/>
  <c r="N22" i="56" s="1"/>
  <c r="N19" i="56"/>
  <c r="L67" i="56"/>
  <c r="T42" i="56"/>
  <c r="X39" i="56"/>
  <c r="X14" i="56"/>
  <c r="M57" i="56"/>
  <c r="N57" i="56" s="1"/>
  <c r="N54" i="56"/>
  <c r="W50" i="56"/>
  <c r="N44" i="56"/>
  <c r="M47" i="56"/>
  <c r="N47" i="56" s="1"/>
  <c r="X26" i="56"/>
  <c r="W21" i="56"/>
  <c r="P64" i="56"/>
  <c r="Q9" i="56"/>
  <c r="P12" i="56"/>
  <c r="H67" i="56"/>
  <c r="I52" i="56"/>
  <c r="J52" i="56" s="1"/>
  <c r="J49" i="56"/>
  <c r="T66" i="56"/>
  <c r="U11" i="56"/>
  <c r="U30" i="56"/>
  <c r="V30" i="56" s="1"/>
  <c r="X30" i="56"/>
  <c r="X36" i="56"/>
  <c r="T52" i="56"/>
  <c r="U49" i="56"/>
  <c r="T47" i="56"/>
  <c r="U44" i="56"/>
  <c r="X44" i="56"/>
  <c r="U50" i="56"/>
  <c r="V50" i="56" s="1"/>
  <c r="U61" i="56"/>
  <c r="V61" i="56" s="1"/>
  <c r="X61" i="56"/>
  <c r="Y61" i="56" s="1"/>
  <c r="Z61" i="56" s="1"/>
  <c r="Q59" i="56"/>
  <c r="X50" i="56"/>
  <c r="X10" i="56"/>
  <c r="N11" i="56"/>
  <c r="W56" i="56"/>
  <c r="W57" i="56" s="1"/>
  <c r="S22" i="56"/>
  <c r="AE19" i="56"/>
  <c r="W20" i="56"/>
  <c r="AE20" i="56"/>
  <c r="W25" i="56"/>
  <c r="S47" i="56"/>
  <c r="W44" i="56"/>
  <c r="X56" i="56"/>
  <c r="X25" i="56"/>
  <c r="X45" i="56"/>
  <c r="Y45" i="56" s="1"/>
  <c r="Z45" i="56" s="1"/>
  <c r="P45" i="55"/>
  <c r="Z32" i="55"/>
  <c r="AA32" i="55"/>
  <c r="W19" i="55"/>
  <c r="Z19" i="55"/>
  <c r="Y45" i="55"/>
  <c r="U19" i="55"/>
  <c r="G48" i="55"/>
  <c r="P32" i="55"/>
  <c r="U32" i="55"/>
  <c r="V19" i="55"/>
  <c r="AB19" i="55"/>
  <c r="V45" i="55"/>
  <c r="W32" i="55"/>
  <c r="AC32" i="55"/>
  <c r="AA19" i="55"/>
  <c r="AD19" i="55"/>
  <c r="M19" i="31" s="1"/>
  <c r="V32" i="55"/>
  <c r="Y19" i="55"/>
  <c r="X16" i="55"/>
  <c r="U16" i="55"/>
  <c r="M61" i="55"/>
  <c r="L61" i="55"/>
  <c r="K61" i="55"/>
  <c r="AB12" i="55"/>
  <c r="F48" i="55"/>
  <c r="Y28" i="55"/>
  <c r="T28" i="55"/>
  <c r="AC37" i="55"/>
  <c r="E48" i="55"/>
  <c r="Z37" i="55"/>
  <c r="X37" i="55"/>
  <c r="U37" i="55"/>
  <c r="AD37" i="55"/>
  <c r="M47" i="31" s="1"/>
  <c r="V37" i="55"/>
  <c r="P34" i="55"/>
  <c r="P21" i="55"/>
  <c r="W21" i="55"/>
  <c r="V21" i="55"/>
  <c r="AD21" i="55"/>
  <c r="M21" i="31" s="1"/>
  <c r="W34" i="55"/>
  <c r="W47" i="55"/>
  <c r="X34" i="55"/>
  <c r="AB34" i="55"/>
  <c r="T21" i="55"/>
  <c r="AD47" i="55"/>
  <c r="M57" i="31" s="1"/>
  <c r="U21" i="55"/>
  <c r="V34" i="55"/>
  <c r="Y21" i="55"/>
  <c r="U34" i="55"/>
  <c r="Z44" i="55"/>
  <c r="AB44" i="55"/>
  <c r="AB31" i="55"/>
  <c r="AC44" i="55"/>
  <c r="W44" i="55"/>
  <c r="P44" i="55"/>
  <c r="T44" i="55"/>
  <c r="P31" i="55"/>
  <c r="W31" i="55"/>
  <c r="AA44" i="55"/>
  <c r="AD31" i="55"/>
  <c r="M36" i="31" s="1"/>
  <c r="E57" i="55"/>
  <c r="AD26" i="55"/>
  <c r="M31" i="31" s="1"/>
  <c r="U26" i="55"/>
  <c r="W26" i="55"/>
  <c r="E52" i="55"/>
  <c r="AB26" i="55"/>
  <c r="Z26" i="55"/>
  <c r="AB27" i="55"/>
  <c r="AB40" i="55"/>
  <c r="AA40" i="55"/>
  <c r="AD40" i="55"/>
  <c r="M50" i="31" s="1"/>
  <c r="AB47" i="55"/>
  <c r="X47" i="55"/>
  <c r="P47" i="55"/>
  <c r="V47" i="55"/>
  <c r="V33" i="55"/>
  <c r="U33" i="55"/>
  <c r="AB33" i="55"/>
  <c r="P33" i="55"/>
  <c r="X33" i="55"/>
  <c r="AD33" i="55"/>
  <c r="M38" i="31" s="1"/>
  <c r="T33" i="55"/>
  <c r="Z33" i="55"/>
  <c r="AC33" i="55"/>
  <c r="AB45" i="55"/>
  <c r="Z45" i="55"/>
  <c r="AA45" i="55"/>
  <c r="V31" i="55"/>
  <c r="X31" i="55"/>
  <c r="AC18" i="55"/>
  <c r="Z18" i="55"/>
  <c r="X18" i="55"/>
  <c r="Y43" i="55"/>
  <c r="S43" i="55"/>
  <c r="P43" i="55"/>
  <c r="W43" i="55"/>
  <c r="V43" i="55"/>
  <c r="AB43" i="55"/>
  <c r="U43" i="55"/>
  <c r="AA43" i="55"/>
  <c r="D56" i="55"/>
  <c r="P56" i="55" s="1"/>
  <c r="AC43" i="55"/>
  <c r="P41" i="55"/>
  <c r="S41" i="55"/>
  <c r="Y41" i="55"/>
  <c r="X41" i="55"/>
  <c r="W41" i="55"/>
  <c r="AC41" i="55"/>
  <c r="V41" i="55"/>
  <c r="AB41" i="55"/>
  <c r="U41" i="55"/>
  <c r="W11" i="55"/>
  <c r="V11" i="55"/>
  <c r="Y11" i="55"/>
  <c r="AA11" i="55"/>
  <c r="AB11" i="55"/>
  <c r="T11" i="55"/>
  <c r="Z11" i="55"/>
  <c r="S11" i="55"/>
  <c r="P11" i="55"/>
  <c r="D50" i="55"/>
  <c r="X50" i="55" s="1"/>
  <c r="U11" i="55"/>
  <c r="AC11" i="55"/>
  <c r="AD11" i="55"/>
  <c r="M11" i="31" s="1"/>
  <c r="P16" i="55"/>
  <c r="T16" i="55"/>
  <c r="V29" i="55"/>
  <c r="Z16" i="55"/>
  <c r="Y16" i="55"/>
  <c r="AB16" i="55"/>
  <c r="AE57" i="32"/>
  <c r="AE96" i="32" s="1"/>
  <c r="O61" i="55"/>
  <c r="G22" i="55"/>
  <c r="K22" i="55"/>
  <c r="O22" i="55"/>
  <c r="P37" i="55"/>
  <c r="Y37" i="55"/>
  <c r="E22" i="55"/>
  <c r="Y13" i="55"/>
  <c r="T13" i="55"/>
  <c r="Z13" i="55"/>
  <c r="AB13" i="55"/>
  <c r="V13" i="55"/>
  <c r="AA13" i="55"/>
  <c r="D52" i="55"/>
  <c r="Z27" i="55"/>
  <c r="AD27" i="55"/>
  <c r="M32" i="31" s="1"/>
  <c r="E53" i="55"/>
  <c r="X27" i="55"/>
  <c r="E35" i="55"/>
  <c r="Y40" i="55"/>
  <c r="S40" i="55"/>
  <c r="V40" i="55"/>
  <c r="X40" i="55"/>
  <c r="V27" i="55"/>
  <c r="Y27" i="55"/>
  <c r="AC27" i="55"/>
  <c r="G61" i="55"/>
  <c r="S14" i="55"/>
  <c r="D53" i="55"/>
  <c r="S53" i="55" s="1"/>
  <c r="P40" i="55"/>
  <c r="T40" i="55"/>
  <c r="P27" i="55"/>
  <c r="AC40" i="55"/>
  <c r="W14" i="55"/>
  <c r="AC14" i="55"/>
  <c r="Z14" i="55"/>
  <c r="U27" i="55"/>
  <c r="AA14" i="55"/>
  <c r="W40" i="55"/>
  <c r="AD28" i="55"/>
  <c r="M33" i="31" s="1"/>
  <c r="Z28" i="55"/>
  <c r="AA28" i="55"/>
  <c r="E54" i="55"/>
  <c r="I61" i="55"/>
  <c r="AD41" i="55"/>
  <c r="M51" i="31" s="1"/>
  <c r="W28" i="55"/>
  <c r="AC28" i="55"/>
  <c r="AB28" i="55"/>
  <c r="X28" i="55"/>
  <c r="H61" i="55"/>
  <c r="V28" i="55"/>
  <c r="P28" i="55"/>
  <c r="D54" i="55"/>
  <c r="X42" i="55"/>
  <c r="P42" i="55"/>
  <c r="AC42" i="55"/>
  <c r="W42" i="55"/>
  <c r="AA29" i="55"/>
  <c r="S29" i="55"/>
  <c r="AB29" i="55"/>
  <c r="T42" i="55"/>
  <c r="AD42" i="55"/>
  <c r="M52" i="31" s="1"/>
  <c r="X29" i="55"/>
  <c r="AB42" i="55"/>
  <c r="AD29" i="55"/>
  <c r="M34" i="31" s="1"/>
  <c r="AC29" i="55"/>
  <c r="D55" i="55"/>
  <c r="S16" i="55"/>
  <c r="Z42" i="55"/>
  <c r="T29" i="55"/>
  <c r="Z29" i="55"/>
  <c r="D35" i="55"/>
  <c r="AD16" i="55"/>
  <c r="M16" i="31" s="1"/>
  <c r="AC16" i="55"/>
  <c r="Y42" i="55"/>
  <c r="U29" i="55"/>
  <c r="U42" i="55"/>
  <c r="W29" i="55"/>
  <c r="Y29" i="55"/>
  <c r="Z43" i="55"/>
  <c r="AC17" i="55"/>
  <c r="X17" i="55"/>
  <c r="V17" i="55"/>
  <c r="AA17" i="55"/>
  <c r="Z17" i="55"/>
  <c r="AD43" i="55"/>
  <c r="M53" i="31" s="1"/>
  <c r="X43" i="55"/>
  <c r="AB18" i="55"/>
  <c r="Y31" i="55"/>
  <c r="S31" i="55"/>
  <c r="AD44" i="55"/>
  <c r="M54" i="31" s="1"/>
  <c r="S18" i="55"/>
  <c r="U18" i="55"/>
  <c r="D57" i="55"/>
  <c r="T18" i="55"/>
  <c r="W18" i="55"/>
  <c r="AD18" i="55"/>
  <c r="M18" i="31" s="1"/>
  <c r="AA31" i="55"/>
  <c r="D58" i="55"/>
  <c r="T45" i="55"/>
  <c r="W45" i="55"/>
  <c r="AC45" i="55"/>
  <c r="D48" i="55"/>
  <c r="X45" i="55"/>
  <c r="U45" i="55"/>
  <c r="AD45" i="55"/>
  <c r="M55" i="31" s="1"/>
  <c r="X32" i="55"/>
  <c r="T32" i="55"/>
  <c r="AC20" i="55"/>
  <c r="X20" i="55"/>
  <c r="V20" i="55"/>
  <c r="Z20" i="55"/>
  <c r="Y33" i="55"/>
  <c r="S33" i="55"/>
  <c r="W20" i="55"/>
  <c r="AB20" i="55"/>
  <c r="U20" i="55"/>
  <c r="AD20" i="55"/>
  <c r="M20" i="31" s="1"/>
  <c r="P20" i="55"/>
  <c r="D59" i="55"/>
  <c r="AD59" i="55" s="1"/>
  <c r="M74" i="31" s="1"/>
  <c r="Y20" i="55"/>
  <c r="AA33" i="55"/>
  <c r="AC47" i="55"/>
  <c r="T47" i="55"/>
  <c r="Z47" i="55"/>
  <c r="AA47" i="55"/>
  <c r="U47" i="55"/>
  <c r="E60" i="55"/>
  <c r="Z60" i="55" s="1"/>
  <c r="S47" i="55"/>
  <c r="Y47" i="55"/>
  <c r="Z21" i="55"/>
  <c r="AD34" i="55"/>
  <c r="M39" i="31" s="1"/>
  <c r="AA21" i="55"/>
  <c r="Z34" i="55"/>
  <c r="AC34" i="55"/>
  <c r="AB21" i="55"/>
  <c r="P12" i="55"/>
  <c r="AC12" i="55"/>
  <c r="AA12" i="55"/>
  <c r="W12" i="55"/>
  <c r="AA59" i="32"/>
  <c r="T59" i="32"/>
  <c r="AD59" i="32"/>
  <c r="AD12" i="55"/>
  <c r="M12" i="31" s="1"/>
  <c r="Y12" i="55"/>
  <c r="AC59" i="32"/>
  <c r="W59" i="32"/>
  <c r="S12" i="55"/>
  <c r="D51" i="55"/>
  <c r="AA51" i="55" s="1"/>
  <c r="Z12" i="55"/>
  <c r="U12" i="55"/>
  <c r="X12" i="55"/>
  <c r="Y59" i="32"/>
  <c r="X59" i="32"/>
  <c r="Z59" i="32"/>
  <c r="V12" i="55"/>
  <c r="D22" i="55"/>
  <c r="T12" i="55"/>
  <c r="S59" i="32"/>
  <c r="U59" i="32"/>
  <c r="AE58" i="32"/>
  <c r="AE110" i="32" s="1"/>
  <c r="AC53" i="55"/>
  <c r="Z53" i="55"/>
  <c r="F61" i="55"/>
  <c r="DQ59" i="32"/>
  <c r="DQ96" i="32"/>
  <c r="EU59" i="32"/>
  <c r="EU82" i="32"/>
  <c r="AT59" i="32"/>
  <c r="AT82" i="32"/>
  <c r="P59" i="32"/>
  <c r="P82" i="32"/>
  <c r="BI59" i="32"/>
  <c r="FJ59" i="32"/>
  <c r="FJ82" i="32"/>
  <c r="EF59" i="32"/>
  <c r="EF82" i="32"/>
  <c r="DB59" i="32"/>
  <c r="CM59" i="32"/>
  <c r="BX59" i="32"/>
  <c r="AB50" i="55"/>
  <c r="AC50" i="55"/>
  <c r="U50" i="55"/>
  <c r="AB53" i="55"/>
  <c r="J61" i="55"/>
  <c r="AD53" i="55"/>
  <c r="M68" i="31" s="1"/>
  <c r="N61" i="55"/>
  <c r="AC60" i="55"/>
  <c r="T53" i="55"/>
  <c r="AB59" i="10"/>
  <c r="U59" i="10"/>
  <c r="T59" i="10"/>
  <c r="W59" i="10"/>
  <c r="S59" i="10"/>
  <c r="AD59" i="10"/>
  <c r="AC59" i="10"/>
  <c r="AD82" i="10"/>
  <c r="Z82" i="10"/>
  <c r="V82" i="10"/>
  <c r="P82" i="10"/>
  <c r="AC82" i="10"/>
  <c r="Y82" i="10"/>
  <c r="U82" i="10"/>
  <c r="AB82" i="10"/>
  <c r="X82" i="10"/>
  <c r="T82" i="10"/>
  <c r="AA82" i="10"/>
  <c r="W82" i="10"/>
  <c r="S82" i="10"/>
  <c r="P59" i="10"/>
  <c r="Z59" i="10"/>
  <c r="Y59" i="10"/>
  <c r="X59" i="10"/>
  <c r="AA59" i="10"/>
  <c r="V59" i="10"/>
  <c r="P59" i="16"/>
  <c r="DB7" i="54"/>
  <c r="DP7" i="54"/>
  <c r="R54" i="56" l="1"/>
  <c r="X60" i="55"/>
  <c r="AA60" i="55"/>
  <c r="P60" i="55"/>
  <c r="T60" i="55"/>
  <c r="U60" i="55"/>
  <c r="AB60" i="55"/>
  <c r="W60" i="55"/>
  <c r="W47" i="56"/>
  <c r="X56" i="55"/>
  <c r="AD56" i="55"/>
  <c r="M71" i="31" s="1"/>
  <c r="Y56" i="55"/>
  <c r="Z56" i="55"/>
  <c r="AA56" i="55"/>
  <c r="W56" i="55"/>
  <c r="V56" i="55"/>
  <c r="AB56" i="55"/>
  <c r="AC56" i="55"/>
  <c r="U56" i="55"/>
  <c r="Y30" i="56"/>
  <c r="Z30" i="56" s="1"/>
  <c r="V53" i="55"/>
  <c r="Y25" i="56"/>
  <c r="Z25" i="56" s="1"/>
  <c r="Y20" i="56"/>
  <c r="Z20" i="56" s="1"/>
  <c r="G14" i="56"/>
  <c r="E14" i="56"/>
  <c r="X52" i="56"/>
  <c r="P50" i="55"/>
  <c r="W50" i="55"/>
  <c r="Z50" i="55"/>
  <c r="AA50" i="55"/>
  <c r="Y21" i="56"/>
  <c r="Z21" i="56" s="1"/>
  <c r="P67" i="56"/>
  <c r="Y60" i="56"/>
  <c r="Z60" i="56" s="1"/>
  <c r="AG26" i="56"/>
  <c r="AH26" i="56" s="1"/>
  <c r="Y46" i="56"/>
  <c r="Z46" i="56" s="1"/>
  <c r="Z24" i="56"/>
  <c r="U62" i="56"/>
  <c r="V62" i="56" s="1"/>
  <c r="V59" i="56"/>
  <c r="Z19" i="56"/>
  <c r="AE55" i="56"/>
  <c r="X66" i="56"/>
  <c r="Y11" i="56"/>
  <c r="AB17" i="56"/>
  <c r="AF36" i="56"/>
  <c r="AF37" i="56" s="1"/>
  <c r="T67" i="56"/>
  <c r="AE22" i="56"/>
  <c r="Y50" i="56"/>
  <c r="Z50" i="56" s="1"/>
  <c r="AG50" i="56"/>
  <c r="AH50" i="56" s="1"/>
  <c r="AG44" i="56"/>
  <c r="AF47" i="56"/>
  <c r="Y26" i="56"/>
  <c r="Z26" i="56" s="1"/>
  <c r="AF42" i="56"/>
  <c r="AF12" i="56"/>
  <c r="W52" i="56"/>
  <c r="AF14" i="56"/>
  <c r="U22" i="56"/>
  <c r="V22" i="56" s="1"/>
  <c r="V19" i="56"/>
  <c r="X22" i="56"/>
  <c r="AA52" i="56"/>
  <c r="AE49" i="56"/>
  <c r="AE52" i="56" s="1"/>
  <c r="AA47" i="56"/>
  <c r="X32" i="56"/>
  <c r="Y29" i="56"/>
  <c r="V29" i="56"/>
  <c r="U32" i="56"/>
  <c r="V32" i="56" s="1"/>
  <c r="AB64" i="56"/>
  <c r="AB12" i="56"/>
  <c r="AC9" i="56"/>
  <c r="AC25" i="56"/>
  <c r="AD25" i="56" s="1"/>
  <c r="AF25" i="56"/>
  <c r="AC26" i="56"/>
  <c r="AD26" i="56" s="1"/>
  <c r="AC30" i="56"/>
  <c r="AD30" i="56" s="1"/>
  <c r="AB47" i="56"/>
  <c r="AC44" i="56"/>
  <c r="AC45" i="56"/>
  <c r="AD45" i="56" s="1"/>
  <c r="AB57" i="56"/>
  <c r="AC54" i="56"/>
  <c r="AC61" i="56"/>
  <c r="AD61" i="56" s="1"/>
  <c r="X27" i="56"/>
  <c r="V54" i="56"/>
  <c r="U57" i="56"/>
  <c r="V57" i="56" s="1"/>
  <c r="Q52" i="56"/>
  <c r="R52" i="56" s="1"/>
  <c r="R49" i="56"/>
  <c r="X37" i="56"/>
  <c r="AG19" i="56"/>
  <c r="AA32" i="56"/>
  <c r="AE29" i="56"/>
  <c r="AG29" i="56" s="1"/>
  <c r="AJ61" i="56"/>
  <c r="AJ60" i="56"/>
  <c r="AJ59" i="56"/>
  <c r="AJ49" i="56"/>
  <c r="AJ56" i="56"/>
  <c r="AN56" i="56" s="1"/>
  <c r="AJ55" i="56"/>
  <c r="AN55" i="56" s="1"/>
  <c r="AJ44" i="56"/>
  <c r="AJ41" i="56"/>
  <c r="AJ54" i="56"/>
  <c r="AJ39" i="56"/>
  <c r="AJ36" i="56"/>
  <c r="AN36" i="56" s="1"/>
  <c r="AJ50" i="56"/>
  <c r="AJ51" i="56"/>
  <c r="AN51" i="56" s="1"/>
  <c r="AJ35" i="56"/>
  <c r="AJ46" i="56"/>
  <c r="AJ40" i="56"/>
  <c r="AJ29" i="56"/>
  <c r="AJ45" i="56"/>
  <c r="AJ34" i="56"/>
  <c r="AJ30" i="56"/>
  <c r="AJ26" i="56"/>
  <c r="AJ19" i="56"/>
  <c r="AJ16" i="56"/>
  <c r="AN16" i="56" s="1"/>
  <c r="AJ25" i="56"/>
  <c r="AJ21" i="56"/>
  <c r="AJ9" i="56"/>
  <c r="AJ10" i="56"/>
  <c r="AJ20" i="56"/>
  <c r="AJ15" i="56"/>
  <c r="DS7" i="56"/>
  <c r="AJ14" i="56"/>
  <c r="AJ11" i="56"/>
  <c r="AJ31" i="56"/>
  <c r="AJ24" i="56"/>
  <c r="AN24" i="56" s="1"/>
  <c r="AC24" i="56"/>
  <c r="AB27" i="56"/>
  <c r="AF24" i="56"/>
  <c r="AB52" i="56"/>
  <c r="AC49" i="56"/>
  <c r="AF49" i="56"/>
  <c r="AB62" i="56"/>
  <c r="AC59" i="56"/>
  <c r="Q62" i="56"/>
  <c r="R62" i="56" s="1"/>
  <c r="R59" i="56"/>
  <c r="Y44" i="56"/>
  <c r="X47" i="56"/>
  <c r="V44" i="56"/>
  <c r="U47" i="56"/>
  <c r="V47" i="56" s="1"/>
  <c r="W12" i="56"/>
  <c r="X42" i="56"/>
  <c r="Q22" i="56"/>
  <c r="R22" i="56" s="1"/>
  <c r="R19" i="56"/>
  <c r="AE25" i="56"/>
  <c r="AE10" i="56"/>
  <c r="AG10" i="56" s="1"/>
  <c r="AE45" i="56"/>
  <c r="AE47" i="56" s="1"/>
  <c r="AA62" i="56"/>
  <c r="AE59" i="56"/>
  <c r="W22" i="56"/>
  <c r="AG11" i="56"/>
  <c r="Q32" i="56"/>
  <c r="R32" i="56" s="1"/>
  <c r="R29" i="56"/>
  <c r="U27" i="56"/>
  <c r="V27" i="56" s="1"/>
  <c r="V24" i="56"/>
  <c r="AB65" i="56"/>
  <c r="AC10" i="56"/>
  <c r="AC20" i="56"/>
  <c r="AD20" i="56" s="1"/>
  <c r="AF20" i="56"/>
  <c r="AG20" i="56" s="1"/>
  <c r="AH20" i="56" s="1"/>
  <c r="AC29" i="56"/>
  <c r="AB32" i="56"/>
  <c r="AC31" i="56"/>
  <c r="AD31" i="56" s="1"/>
  <c r="AB42" i="56"/>
  <c r="AC46" i="56"/>
  <c r="AD46" i="56" s="1"/>
  <c r="AC60" i="56"/>
  <c r="AD60" i="56" s="1"/>
  <c r="AF60" i="56"/>
  <c r="AG60" i="56" s="1"/>
  <c r="AH60" i="56" s="1"/>
  <c r="X64" i="56"/>
  <c r="Y9" i="56"/>
  <c r="X12" i="56"/>
  <c r="U12" i="56"/>
  <c r="V12" i="56" s="1"/>
  <c r="V9" i="56"/>
  <c r="R11" i="56"/>
  <c r="V49" i="56"/>
  <c r="U52" i="56"/>
  <c r="V52" i="56" s="1"/>
  <c r="V11" i="56"/>
  <c r="X17" i="56"/>
  <c r="AA12" i="56"/>
  <c r="AE9" i="56"/>
  <c r="R10" i="56"/>
  <c r="AG21" i="56"/>
  <c r="AH21" i="56" s="1"/>
  <c r="AB22" i="56"/>
  <c r="AC19" i="56"/>
  <c r="AC55" i="56"/>
  <c r="AD55" i="56" s="1"/>
  <c r="AC51" i="56"/>
  <c r="AD51" i="56" s="1"/>
  <c r="AF51" i="56"/>
  <c r="AG51" i="56" s="1"/>
  <c r="AH51" i="56" s="1"/>
  <c r="Y56" i="56"/>
  <c r="Z56" i="56" s="1"/>
  <c r="X65" i="56"/>
  <c r="Y10" i="56"/>
  <c r="AG30" i="56"/>
  <c r="AH30" i="56" s="1"/>
  <c r="Q12" i="56"/>
  <c r="R12" i="56" s="1"/>
  <c r="R9" i="56"/>
  <c r="AF32" i="56"/>
  <c r="X62" i="56"/>
  <c r="Y59" i="56"/>
  <c r="AG46" i="56"/>
  <c r="AH46" i="56" s="1"/>
  <c r="V10" i="56"/>
  <c r="DD61" i="56"/>
  <c r="AI61" i="56" s="1"/>
  <c r="DD60" i="56"/>
  <c r="AI60" i="56" s="1"/>
  <c r="AM60" i="56" s="1"/>
  <c r="DD49" i="56"/>
  <c r="AI49" i="56" s="1"/>
  <c r="DD54" i="56"/>
  <c r="AI54" i="56" s="1"/>
  <c r="DD50" i="56"/>
  <c r="AI50" i="56" s="1"/>
  <c r="DD59" i="56"/>
  <c r="AI59" i="56" s="1"/>
  <c r="DD51" i="56"/>
  <c r="AI51" i="56" s="1"/>
  <c r="DD44" i="56"/>
  <c r="AI44" i="56" s="1"/>
  <c r="DD45" i="56"/>
  <c r="AI45" i="56" s="1"/>
  <c r="DD56" i="56"/>
  <c r="AI56" i="56" s="1"/>
  <c r="DD46" i="56"/>
  <c r="AI46" i="56" s="1"/>
  <c r="DD29" i="56"/>
  <c r="AI29" i="56" s="1"/>
  <c r="DD55" i="56"/>
  <c r="AI55" i="56" s="1"/>
  <c r="DD31" i="56"/>
  <c r="AI31" i="56" s="1"/>
  <c r="DD30" i="56"/>
  <c r="AI30" i="56" s="1"/>
  <c r="DD19" i="56"/>
  <c r="AI19" i="56" s="1"/>
  <c r="AM19" i="56" s="1"/>
  <c r="DD26" i="56"/>
  <c r="AI26" i="56" s="1"/>
  <c r="DD25" i="56"/>
  <c r="AI25" i="56" s="1"/>
  <c r="AI9" i="56"/>
  <c r="AM9" i="56" s="1"/>
  <c r="DD20" i="56"/>
  <c r="AI20" i="56" s="1"/>
  <c r="DD24" i="56"/>
  <c r="AI24" i="56" s="1"/>
  <c r="DE7" i="56"/>
  <c r="DD11" i="56"/>
  <c r="AI11" i="56" s="1"/>
  <c r="DD21" i="56"/>
  <c r="AI21" i="56" s="1"/>
  <c r="DD10" i="56"/>
  <c r="AI10" i="56" s="1"/>
  <c r="AM10" i="56" s="1"/>
  <c r="AA22" i="56"/>
  <c r="AA27" i="56"/>
  <c r="AA57" i="56"/>
  <c r="AE54" i="56"/>
  <c r="AE57" i="56" s="1"/>
  <c r="AM61" i="56"/>
  <c r="AE61" i="56"/>
  <c r="AG61" i="56" s="1"/>
  <c r="AH61" i="56" s="1"/>
  <c r="AE31" i="56"/>
  <c r="AE24" i="56"/>
  <c r="AE27" i="56" s="1"/>
  <c r="W27" i="56"/>
  <c r="Y51" i="56"/>
  <c r="Z51" i="56" s="1"/>
  <c r="AF55" i="56"/>
  <c r="AB66" i="56"/>
  <c r="AC11" i="56"/>
  <c r="AC21" i="56"/>
  <c r="AD21" i="56" s="1"/>
  <c r="AB37" i="56"/>
  <c r="AC50" i="56"/>
  <c r="AD50" i="56" s="1"/>
  <c r="AC56" i="56"/>
  <c r="AD56" i="56" s="1"/>
  <c r="AF56" i="56"/>
  <c r="AG56" i="56" s="1"/>
  <c r="AH56" i="56" s="1"/>
  <c r="Q27" i="56"/>
  <c r="R27" i="56" s="1"/>
  <c r="R24" i="56"/>
  <c r="AF54" i="56"/>
  <c r="X57" i="56"/>
  <c r="Y54" i="56"/>
  <c r="Y49" i="56"/>
  <c r="P35" i="55"/>
  <c r="U48" i="55"/>
  <c r="Y53" i="55"/>
  <c r="U53" i="55"/>
  <c r="X53" i="55"/>
  <c r="V60" i="55"/>
  <c r="AD60" i="55"/>
  <c r="M75" i="31" s="1"/>
  <c r="Y60" i="55"/>
  <c r="AC59" i="55"/>
  <c r="P59" i="55"/>
  <c r="S59" i="55"/>
  <c r="T56" i="55"/>
  <c r="S56" i="55"/>
  <c r="P22" i="55"/>
  <c r="V50" i="55"/>
  <c r="Y50" i="55"/>
  <c r="T50" i="55"/>
  <c r="AD50" i="55"/>
  <c r="M65" i="31" s="1"/>
  <c r="S50" i="55"/>
  <c r="P48" i="55"/>
  <c r="AE59" i="32"/>
  <c r="X51" i="55"/>
  <c r="AD51" i="55"/>
  <c r="M66" i="31" s="1"/>
  <c r="V22" i="55"/>
  <c r="AD52" i="55"/>
  <c r="M67" i="31" s="1"/>
  <c r="AC52" i="55"/>
  <c r="AA52" i="55"/>
  <c r="Z52" i="55"/>
  <c r="Y52" i="55"/>
  <c r="S52" i="55"/>
  <c r="X52" i="55"/>
  <c r="V52" i="55"/>
  <c r="U52" i="55"/>
  <c r="AB52" i="55"/>
  <c r="P52" i="55"/>
  <c r="W52" i="55"/>
  <c r="T52" i="55"/>
  <c r="U35" i="55"/>
  <c r="W53" i="55"/>
  <c r="P53" i="55"/>
  <c r="E61" i="55"/>
  <c r="AA53" i="55"/>
  <c r="Z35" i="55"/>
  <c r="W48" i="55"/>
  <c r="AA35" i="55"/>
  <c r="AB35" i="55"/>
  <c r="X35" i="55"/>
  <c r="T48" i="55"/>
  <c r="Y35" i="55"/>
  <c r="AD35" i="55"/>
  <c r="M41" i="31" s="1"/>
  <c r="AA54" i="55"/>
  <c r="U54" i="55"/>
  <c r="AD54" i="55"/>
  <c r="M69" i="31" s="1"/>
  <c r="X54" i="55"/>
  <c r="S54" i="55"/>
  <c r="Z54" i="55"/>
  <c r="AB54" i="55"/>
  <c r="W54" i="55"/>
  <c r="Y54" i="55"/>
  <c r="V54" i="55"/>
  <c r="T54" i="55"/>
  <c r="AC54" i="55"/>
  <c r="P54" i="55"/>
  <c r="Y48" i="55"/>
  <c r="S35" i="55"/>
  <c r="AC35" i="55"/>
  <c r="V35" i="55"/>
  <c r="S55" i="55"/>
  <c r="P55" i="55"/>
  <c r="Y55" i="55"/>
  <c r="AC55" i="55"/>
  <c r="AD55" i="55"/>
  <c r="M70" i="31" s="1"/>
  <c r="AB55" i="55"/>
  <c r="U55" i="55"/>
  <c r="AA55" i="55"/>
  <c r="Z55" i="55"/>
  <c r="T55" i="55"/>
  <c r="W55" i="55"/>
  <c r="V55" i="55"/>
  <c r="X55" i="55"/>
  <c r="W35" i="55"/>
  <c r="T35" i="55"/>
  <c r="AC48" i="55"/>
  <c r="V48" i="55"/>
  <c r="X48" i="55"/>
  <c r="S57" i="55"/>
  <c r="U57" i="55"/>
  <c r="Z57" i="55"/>
  <c r="W57" i="55"/>
  <c r="AB57" i="55"/>
  <c r="P57" i="55"/>
  <c r="Y57" i="55"/>
  <c r="V57" i="55"/>
  <c r="AC57" i="55"/>
  <c r="X57" i="55"/>
  <c r="AD57" i="55"/>
  <c r="M72" i="31" s="1"/>
  <c r="AA57" i="55"/>
  <c r="T57" i="55"/>
  <c r="S48" i="55"/>
  <c r="AD48" i="55"/>
  <c r="M59" i="31" s="1"/>
  <c r="AB48" i="55"/>
  <c r="AA48" i="55"/>
  <c r="Z48" i="55"/>
  <c r="P58" i="55"/>
  <c r="X58" i="55"/>
  <c r="S58" i="55"/>
  <c r="V58" i="55"/>
  <c r="T58" i="55"/>
  <c r="AA58" i="55"/>
  <c r="AC58" i="55"/>
  <c r="Z58" i="55"/>
  <c r="AB58" i="55"/>
  <c r="W58" i="55"/>
  <c r="U58" i="55"/>
  <c r="Y58" i="55"/>
  <c r="AD58" i="55"/>
  <c r="M73" i="31" s="1"/>
  <c r="T59" i="55"/>
  <c r="W59" i="55"/>
  <c r="Y59" i="55"/>
  <c r="AB59" i="55"/>
  <c r="Z59" i="55"/>
  <c r="AA59" i="55"/>
  <c r="V59" i="55"/>
  <c r="U59" i="55"/>
  <c r="X59" i="55"/>
  <c r="AA22" i="55"/>
  <c r="T22" i="55"/>
  <c r="AC22" i="55"/>
  <c r="AD22" i="55"/>
  <c r="D61" i="55"/>
  <c r="Z22" i="55"/>
  <c r="V51" i="55"/>
  <c r="P51" i="55"/>
  <c r="Y22" i="55"/>
  <c r="X22" i="55"/>
  <c r="U22" i="55"/>
  <c r="AB22" i="55"/>
  <c r="S22" i="55"/>
  <c r="W22" i="55"/>
  <c r="AC51" i="55"/>
  <c r="Y51" i="55"/>
  <c r="Z51" i="55"/>
  <c r="S51" i="55"/>
  <c r="AB51" i="55"/>
  <c r="T51" i="55"/>
  <c r="W51" i="55"/>
  <c r="U51" i="55"/>
  <c r="DQ7" i="54"/>
  <c r="DC7" i="54"/>
  <c r="O53" i="10"/>
  <c r="N53" i="10"/>
  <c r="M53" i="10"/>
  <c r="L53" i="10"/>
  <c r="K53" i="10"/>
  <c r="J53" i="10"/>
  <c r="I53" i="10"/>
  <c r="H53" i="10"/>
  <c r="G53" i="10"/>
  <c r="F53" i="10"/>
  <c r="E53" i="10"/>
  <c r="O52" i="10"/>
  <c r="N52" i="10"/>
  <c r="M52" i="10"/>
  <c r="L52" i="10"/>
  <c r="K52" i="10"/>
  <c r="J52" i="10"/>
  <c r="I52" i="10"/>
  <c r="H52" i="10"/>
  <c r="G52" i="10"/>
  <c r="F52" i="10"/>
  <c r="E52" i="10"/>
  <c r="O51" i="10"/>
  <c r="N51" i="10"/>
  <c r="M51" i="10"/>
  <c r="L51" i="10"/>
  <c r="K51" i="10"/>
  <c r="J51" i="10"/>
  <c r="I51" i="10"/>
  <c r="H51" i="10"/>
  <c r="G51" i="10"/>
  <c r="F51" i="10"/>
  <c r="E51" i="10"/>
  <c r="D53" i="10"/>
  <c r="D52" i="10"/>
  <c r="D51" i="10"/>
  <c r="AG55" i="56" l="1"/>
  <c r="AH55" i="56" s="1"/>
  <c r="AG45" i="56"/>
  <c r="AH45" i="56" s="1"/>
  <c r="AN19" i="56"/>
  <c r="AO19" i="56" s="1"/>
  <c r="F14" i="56"/>
  <c r="I14" i="56"/>
  <c r="Y22" i="56"/>
  <c r="Z22" i="56" s="1"/>
  <c r="AG31" i="56"/>
  <c r="AH31" i="56" s="1"/>
  <c r="AM20" i="56"/>
  <c r="AI52" i="56"/>
  <c r="Y62" i="56"/>
  <c r="Z62" i="56" s="1"/>
  <c r="Z59" i="56"/>
  <c r="AC32" i="56"/>
  <c r="AD32" i="56" s="1"/>
  <c r="AD29" i="56"/>
  <c r="AF66" i="56"/>
  <c r="AC62" i="56"/>
  <c r="AD62" i="56" s="1"/>
  <c r="AD59" i="56"/>
  <c r="AK25" i="56"/>
  <c r="AL25" i="56" s="1"/>
  <c r="AK50" i="56"/>
  <c r="AL50" i="56" s="1"/>
  <c r="AN50" i="56"/>
  <c r="AC57" i="56"/>
  <c r="AD57" i="56" s="1"/>
  <c r="AD54" i="56"/>
  <c r="AG25" i="56"/>
  <c r="AH25" i="56" s="1"/>
  <c r="AH10" i="56"/>
  <c r="AI12" i="56"/>
  <c r="AI22" i="56"/>
  <c r="AI62" i="56"/>
  <c r="Z10" i="56"/>
  <c r="Y12" i="56"/>
  <c r="Z12" i="56" s="1"/>
  <c r="Z9" i="56"/>
  <c r="AM31" i="56"/>
  <c r="AD49" i="56"/>
  <c r="AC52" i="56"/>
  <c r="AD52" i="56" s="1"/>
  <c r="AF27" i="56"/>
  <c r="AG24" i="56"/>
  <c r="AC27" i="56"/>
  <c r="AD27" i="56" s="1"/>
  <c r="AD24" i="56"/>
  <c r="AJ17" i="56"/>
  <c r="AN14" i="56"/>
  <c r="AJ65" i="56"/>
  <c r="AK10" i="56"/>
  <c r="AN10" i="56"/>
  <c r="AJ37" i="56"/>
  <c r="AN34" i="56"/>
  <c r="AK46" i="56"/>
  <c r="AL46" i="56" s="1"/>
  <c r="AN46" i="56"/>
  <c r="AJ47" i="56"/>
  <c r="AK44" i="56"/>
  <c r="AN44" i="56"/>
  <c r="AK59" i="56"/>
  <c r="AJ62" i="56"/>
  <c r="AE32" i="56"/>
  <c r="AF22" i="56"/>
  <c r="AN25" i="56"/>
  <c r="AB67" i="56"/>
  <c r="Y32" i="56"/>
  <c r="Z32" i="56" s="1"/>
  <c r="Z29" i="56"/>
  <c r="AM49" i="56"/>
  <c r="AN59" i="56"/>
  <c r="AF65" i="56"/>
  <c r="AF64" i="56"/>
  <c r="AC22" i="56"/>
  <c r="AD22" i="56" s="1"/>
  <c r="AD19" i="56"/>
  <c r="AE12" i="56"/>
  <c r="AK20" i="56"/>
  <c r="AL20" i="56" s="1"/>
  <c r="AN40" i="56"/>
  <c r="AJ52" i="56"/>
  <c r="AK49" i="56"/>
  <c r="AN49" i="56"/>
  <c r="AH44" i="56"/>
  <c r="AF57" i="56"/>
  <c r="AG54" i="56"/>
  <c r="Y52" i="56"/>
  <c r="Z52" i="56" s="1"/>
  <c r="Z49" i="56"/>
  <c r="AD11" i="56"/>
  <c r="AM51" i="56"/>
  <c r="AO51" i="56" s="1"/>
  <c r="AP51" i="56" s="1"/>
  <c r="AM11" i="56"/>
  <c r="AM21" i="56"/>
  <c r="DE59" i="56"/>
  <c r="AQ59" i="56" s="1"/>
  <c r="DE60" i="56"/>
  <c r="AQ60" i="56" s="1"/>
  <c r="DE55" i="56"/>
  <c r="AQ55" i="56" s="1"/>
  <c r="AU55" i="56" s="1"/>
  <c r="DE56" i="56"/>
  <c r="AQ56" i="56" s="1"/>
  <c r="DE54" i="56"/>
  <c r="AQ54" i="56" s="1"/>
  <c r="DE61" i="56"/>
  <c r="AQ61" i="56" s="1"/>
  <c r="DE50" i="56"/>
  <c r="AQ50" i="56" s="1"/>
  <c r="DE49" i="56"/>
  <c r="AQ49" i="56" s="1"/>
  <c r="DE51" i="56"/>
  <c r="AQ51" i="56" s="1"/>
  <c r="DE46" i="56"/>
  <c r="AQ46" i="56" s="1"/>
  <c r="AU46" i="56" s="1"/>
  <c r="DE44" i="56"/>
  <c r="AQ44" i="56" s="1"/>
  <c r="DE45" i="56"/>
  <c r="AQ45" i="56" s="1"/>
  <c r="AU45" i="56" s="1"/>
  <c r="DE30" i="56"/>
  <c r="AQ30" i="56" s="1"/>
  <c r="AU30" i="56" s="1"/>
  <c r="DE29" i="56"/>
  <c r="AQ29" i="56" s="1"/>
  <c r="DE31" i="56"/>
  <c r="AQ31" i="56" s="1"/>
  <c r="AU31" i="56" s="1"/>
  <c r="DE26" i="56"/>
  <c r="AQ26" i="56" s="1"/>
  <c r="DE25" i="56"/>
  <c r="AQ25" i="56" s="1"/>
  <c r="AU25" i="56" s="1"/>
  <c r="DE24" i="56"/>
  <c r="AQ24" i="56" s="1"/>
  <c r="AU24" i="56" s="1"/>
  <c r="DE21" i="56"/>
  <c r="AQ21" i="56" s="1"/>
  <c r="DE19" i="56"/>
  <c r="AQ19" i="56" s="1"/>
  <c r="DF7" i="56"/>
  <c r="DE10" i="56"/>
  <c r="AQ10" i="56" s="1"/>
  <c r="DE20" i="56"/>
  <c r="AQ20" i="56" s="1"/>
  <c r="AU20" i="56" s="1"/>
  <c r="DE11" i="56"/>
  <c r="AQ11" i="56" s="1"/>
  <c r="AQ9" i="56"/>
  <c r="AM25" i="56"/>
  <c r="AM30" i="56"/>
  <c r="AI32" i="56"/>
  <c r="AM29" i="56"/>
  <c r="AM46" i="56"/>
  <c r="AM45" i="56"/>
  <c r="AM50" i="56"/>
  <c r="AU50" i="56"/>
  <c r="X67" i="56"/>
  <c r="AE62" i="56"/>
  <c r="AJ27" i="56"/>
  <c r="AK24" i="56"/>
  <c r="AR61" i="56"/>
  <c r="AV61" i="56" s="1"/>
  <c r="AR51" i="56"/>
  <c r="AR54" i="56"/>
  <c r="AV54" i="56" s="1"/>
  <c r="AR50" i="56"/>
  <c r="AV50" i="56" s="1"/>
  <c r="AR49" i="56"/>
  <c r="AR46" i="56"/>
  <c r="AR41" i="56"/>
  <c r="AR60" i="56"/>
  <c r="AV60" i="56" s="1"/>
  <c r="AR56" i="56"/>
  <c r="AV56" i="56" s="1"/>
  <c r="AR55" i="56"/>
  <c r="AR45" i="56"/>
  <c r="AR44" i="56"/>
  <c r="AV44" i="56" s="1"/>
  <c r="AR40" i="56"/>
  <c r="AR59" i="56"/>
  <c r="AR39" i="56"/>
  <c r="AR35" i="56"/>
  <c r="AR34" i="56"/>
  <c r="AR36" i="56"/>
  <c r="AR31" i="56"/>
  <c r="AR30" i="56"/>
  <c r="AS30" i="56" s="1"/>
  <c r="AT30" i="56" s="1"/>
  <c r="AR25" i="56"/>
  <c r="AS25" i="56" s="1"/>
  <c r="AT25" i="56" s="1"/>
  <c r="AR29" i="56"/>
  <c r="AR24" i="56"/>
  <c r="AR21" i="56"/>
  <c r="AV21" i="56" s="1"/>
  <c r="AR20" i="56"/>
  <c r="AR15" i="56"/>
  <c r="DT7" i="56"/>
  <c r="AR26" i="56"/>
  <c r="AV26" i="56" s="1"/>
  <c r="AR19" i="56"/>
  <c r="AV19" i="56" s="1"/>
  <c r="AR16" i="56"/>
  <c r="AR14" i="56"/>
  <c r="AR11" i="56"/>
  <c r="AV11" i="56" s="1"/>
  <c r="AR10" i="56"/>
  <c r="AV10" i="56" s="1"/>
  <c r="AR9" i="56"/>
  <c r="AV9" i="56" s="1"/>
  <c r="AJ64" i="56"/>
  <c r="AK9" i="56"/>
  <c r="AJ12" i="56"/>
  <c r="AJ22" i="56"/>
  <c r="AK19" i="56"/>
  <c r="AK45" i="56"/>
  <c r="AL45" i="56" s="1"/>
  <c r="AN45" i="56"/>
  <c r="AN35" i="56"/>
  <c r="AJ42" i="56"/>
  <c r="AN39" i="56"/>
  <c r="AK55" i="56"/>
  <c r="AL55" i="56" s="1"/>
  <c r="AK60" i="56"/>
  <c r="AL60" i="56" s="1"/>
  <c r="AN60" i="56"/>
  <c r="AO60" i="56" s="1"/>
  <c r="AP60" i="56" s="1"/>
  <c r="AU29" i="56"/>
  <c r="AN9" i="56"/>
  <c r="AF17" i="56"/>
  <c r="Z11" i="56"/>
  <c r="AM55" i="56"/>
  <c r="AO55" i="56" s="1"/>
  <c r="AP55" i="56" s="1"/>
  <c r="AF62" i="56"/>
  <c r="AD10" i="56"/>
  <c r="AJ66" i="56"/>
  <c r="AK11" i="56"/>
  <c r="AN11" i="56"/>
  <c r="AK30" i="56"/>
  <c r="AL30" i="56" s="1"/>
  <c r="AN30" i="56"/>
  <c r="AN41" i="56"/>
  <c r="AG22" i="56"/>
  <c r="AH22" i="56" s="1"/>
  <c r="AH19" i="56"/>
  <c r="AD44" i="56"/>
  <c r="AC47" i="56"/>
  <c r="AD47" i="56" s="1"/>
  <c r="AU49" i="56"/>
  <c r="Z54" i="56"/>
  <c r="Y57" i="56"/>
  <c r="Z57" i="56" s="1"/>
  <c r="AU11" i="56"/>
  <c r="AI27" i="56"/>
  <c r="AM24" i="56"/>
  <c r="AM26" i="56"/>
  <c r="AU56" i="56"/>
  <c r="AI47" i="56"/>
  <c r="AI57" i="56"/>
  <c r="AM54" i="56"/>
  <c r="AH29" i="56"/>
  <c r="AN20" i="56"/>
  <c r="AH11" i="56"/>
  <c r="AM59" i="56"/>
  <c r="AM62" i="56" s="1"/>
  <c r="AU10" i="56"/>
  <c r="Y47" i="56"/>
  <c r="Z47" i="56" s="1"/>
  <c r="Z44" i="56"/>
  <c r="AG49" i="56"/>
  <c r="AF52" i="56"/>
  <c r="AK31" i="56"/>
  <c r="AL31" i="56" s="1"/>
  <c r="AN31" i="56"/>
  <c r="AN15" i="56"/>
  <c r="AK21" i="56"/>
  <c r="AL21" i="56" s="1"/>
  <c r="AN21" i="56"/>
  <c r="AK26" i="56"/>
  <c r="AL26" i="56" s="1"/>
  <c r="AN26" i="56"/>
  <c r="AJ32" i="56"/>
  <c r="AK29" i="56"/>
  <c r="AN29" i="56"/>
  <c r="AK51" i="56"/>
  <c r="AL51" i="56" s="1"/>
  <c r="AJ57" i="56"/>
  <c r="AK54" i="56"/>
  <c r="AN54" i="56"/>
  <c r="AK56" i="56"/>
  <c r="AL56" i="56" s="1"/>
  <c r="AK61" i="56"/>
  <c r="AL61" i="56" s="1"/>
  <c r="AN61" i="56"/>
  <c r="AO61" i="56" s="1"/>
  <c r="AP61" i="56" s="1"/>
  <c r="AC12" i="56"/>
  <c r="AD12" i="56" s="1"/>
  <c r="AD9" i="56"/>
  <c r="AM56" i="56"/>
  <c r="AO56" i="56" s="1"/>
  <c r="AP56" i="56" s="1"/>
  <c r="AM44" i="56"/>
  <c r="AG9" i="56"/>
  <c r="Y27" i="56"/>
  <c r="Z27" i="56" s="1"/>
  <c r="AG59" i="56"/>
  <c r="AC61" i="55"/>
  <c r="P61" i="55"/>
  <c r="W61" i="55"/>
  <c r="V61" i="55"/>
  <c r="AB61" i="55"/>
  <c r="S61" i="55"/>
  <c r="AD61" i="55"/>
  <c r="M77" i="31" s="1"/>
  <c r="U61" i="55"/>
  <c r="AA61" i="55"/>
  <c r="T61" i="55"/>
  <c r="Y61" i="55"/>
  <c r="Z61" i="55"/>
  <c r="X61" i="55"/>
  <c r="DD7" i="54"/>
  <c r="DR7" i="54"/>
  <c r="A4" i="53"/>
  <c r="A60" i="53"/>
  <c r="A55" i="53"/>
  <c r="A50" i="53"/>
  <c r="A45" i="53"/>
  <c r="A40" i="53"/>
  <c r="A35" i="53"/>
  <c r="A30" i="53"/>
  <c r="A25" i="53"/>
  <c r="A20" i="53"/>
  <c r="A15" i="53"/>
  <c r="A10" i="53"/>
  <c r="CR8" i="53"/>
  <c r="CQ8" i="53"/>
  <c r="CN8" i="53"/>
  <c r="CM8" i="53"/>
  <c r="CJ8" i="53"/>
  <c r="CI8" i="53"/>
  <c r="CF8" i="53"/>
  <c r="CE8" i="53"/>
  <c r="CB8" i="53"/>
  <c r="CA8" i="53"/>
  <c r="BX8" i="53"/>
  <c r="BW8" i="53"/>
  <c r="BT8" i="53"/>
  <c r="BS8" i="53"/>
  <c r="BP8" i="53"/>
  <c r="BO8" i="53"/>
  <c r="BL8" i="53"/>
  <c r="BK8" i="53"/>
  <c r="BH8" i="53"/>
  <c r="BG8" i="53"/>
  <c r="BD8" i="53"/>
  <c r="BC8" i="53"/>
  <c r="AZ8" i="53"/>
  <c r="AY8" i="53"/>
  <c r="AV8" i="53"/>
  <c r="AU8" i="53"/>
  <c r="AR8" i="53"/>
  <c r="AQ8" i="53"/>
  <c r="AN8" i="53"/>
  <c r="AM8" i="53"/>
  <c r="AJ8" i="53"/>
  <c r="AI8" i="53"/>
  <c r="AF8" i="53"/>
  <c r="AE8" i="53"/>
  <c r="AB8" i="53"/>
  <c r="AA8" i="53"/>
  <c r="X8" i="53"/>
  <c r="W8" i="53"/>
  <c r="T8" i="53"/>
  <c r="S8" i="53"/>
  <c r="P8" i="53"/>
  <c r="O8" i="53"/>
  <c r="L8" i="53"/>
  <c r="K8" i="53"/>
  <c r="H8" i="53"/>
  <c r="G8" i="53"/>
  <c r="DN7" i="53"/>
  <c r="CZ7" i="53"/>
  <c r="FI53" i="32"/>
  <c r="FH53" i="32"/>
  <c r="FG53" i="32"/>
  <c r="FF53" i="32"/>
  <c r="FE53" i="32"/>
  <c r="FD53" i="32"/>
  <c r="FC53" i="32"/>
  <c r="FB53" i="32"/>
  <c r="FA53" i="32"/>
  <c r="EZ53" i="32"/>
  <c r="EY53" i="32"/>
  <c r="EX53" i="32"/>
  <c r="ET53" i="32"/>
  <c r="ES53" i="32"/>
  <c r="ER53" i="32"/>
  <c r="EQ53" i="32"/>
  <c r="EP53" i="32"/>
  <c r="EO53" i="32"/>
  <c r="EN53" i="32"/>
  <c r="EM53" i="32"/>
  <c r="EL53" i="32"/>
  <c r="EK53" i="32"/>
  <c r="EJ53" i="32"/>
  <c r="EI53" i="32"/>
  <c r="DP53" i="32"/>
  <c r="DO53" i="32"/>
  <c r="DN53" i="32"/>
  <c r="DM53" i="32"/>
  <c r="DL53" i="32"/>
  <c r="DK53" i="32"/>
  <c r="DJ53" i="32"/>
  <c r="DI53" i="32"/>
  <c r="DH53" i="32"/>
  <c r="DG53" i="32"/>
  <c r="DF53" i="32"/>
  <c r="DE53" i="32"/>
  <c r="DA53" i="32"/>
  <c r="CZ53" i="32"/>
  <c r="CY53" i="32"/>
  <c r="CX53" i="32"/>
  <c r="CW53" i="32"/>
  <c r="CV53" i="32"/>
  <c r="CU53" i="32"/>
  <c r="CT53" i="32"/>
  <c r="CS53" i="32"/>
  <c r="CR53" i="32"/>
  <c r="CQ53" i="32"/>
  <c r="CP53" i="32"/>
  <c r="CL53" i="32"/>
  <c r="CK53" i="32"/>
  <c r="CJ53" i="32"/>
  <c r="CI53" i="32"/>
  <c r="CH53" i="32"/>
  <c r="CG53" i="32"/>
  <c r="CF53" i="32"/>
  <c r="CE53" i="32"/>
  <c r="CD53" i="32"/>
  <c r="CC53" i="32"/>
  <c r="CB53" i="32"/>
  <c r="CA53" i="32"/>
  <c r="BW53" i="32"/>
  <c r="BV53" i="32"/>
  <c r="BU53" i="32"/>
  <c r="BT53" i="32"/>
  <c r="BS53" i="32"/>
  <c r="BR53" i="32"/>
  <c r="BQ53" i="32"/>
  <c r="BP53" i="32"/>
  <c r="BO53" i="32"/>
  <c r="BN53" i="32"/>
  <c r="BM53" i="32"/>
  <c r="BL53" i="32"/>
  <c r="BH53" i="32"/>
  <c r="BG53" i="32"/>
  <c r="BF53" i="32"/>
  <c r="BE53" i="32"/>
  <c r="BD53" i="32"/>
  <c r="BC53" i="32"/>
  <c r="BB53" i="32"/>
  <c r="BA53" i="32"/>
  <c r="AZ53" i="32"/>
  <c r="AY53" i="32"/>
  <c r="AX53" i="32"/>
  <c r="AW53" i="32"/>
  <c r="AS53" i="32"/>
  <c r="AR53" i="32"/>
  <c r="AQ53" i="32"/>
  <c r="AP53" i="32"/>
  <c r="AO53" i="32"/>
  <c r="AN53" i="32"/>
  <c r="AM53" i="32"/>
  <c r="AL53" i="32"/>
  <c r="AK53" i="32"/>
  <c r="AJ53" i="32"/>
  <c r="AI53" i="32"/>
  <c r="AH53" i="32"/>
  <c r="O53" i="32"/>
  <c r="N53" i="32"/>
  <c r="M53" i="32"/>
  <c r="L53" i="32"/>
  <c r="K53" i="32"/>
  <c r="J53" i="32"/>
  <c r="I53" i="32"/>
  <c r="H53" i="32"/>
  <c r="G53" i="32"/>
  <c r="F53" i="32"/>
  <c r="E53" i="32"/>
  <c r="D53" i="32"/>
  <c r="FI52" i="32"/>
  <c r="FH52" i="32"/>
  <c r="FG52" i="32"/>
  <c r="FF52" i="32"/>
  <c r="FE52" i="32"/>
  <c r="FD52" i="32"/>
  <c r="FC52" i="32"/>
  <c r="FB52" i="32"/>
  <c r="FA52" i="32"/>
  <c r="EZ52" i="32"/>
  <c r="EY52" i="32"/>
  <c r="EX52" i="32"/>
  <c r="ET52" i="32"/>
  <c r="ES52" i="32"/>
  <c r="ER52" i="32"/>
  <c r="EQ52" i="32"/>
  <c r="EP52" i="32"/>
  <c r="EO52" i="32"/>
  <c r="EN52" i="32"/>
  <c r="EM52" i="32"/>
  <c r="EL52" i="32"/>
  <c r="EK52" i="32"/>
  <c r="EJ52" i="32"/>
  <c r="EI52" i="32"/>
  <c r="EB52" i="32"/>
  <c r="DX52" i="32"/>
  <c r="DT52" i="32"/>
  <c r="DP52" i="32"/>
  <c r="DO52" i="32"/>
  <c r="DN52" i="32"/>
  <c r="DM52" i="32"/>
  <c r="DL52" i="32"/>
  <c r="DK52" i="32"/>
  <c r="DJ52" i="32"/>
  <c r="DI52" i="32"/>
  <c r="DH52" i="32"/>
  <c r="DG52" i="32"/>
  <c r="DF52" i="32"/>
  <c r="DE52" i="32"/>
  <c r="DA52" i="32"/>
  <c r="CZ52" i="32"/>
  <c r="CY52" i="32"/>
  <c r="CX52" i="32"/>
  <c r="CW52" i="32"/>
  <c r="CV52" i="32"/>
  <c r="CU52" i="32"/>
  <c r="CT52" i="32"/>
  <c r="CS52" i="32"/>
  <c r="CR52" i="32"/>
  <c r="CQ52" i="32"/>
  <c r="CP52" i="32"/>
  <c r="CL52" i="32"/>
  <c r="CK52" i="32"/>
  <c r="CJ52" i="32"/>
  <c r="CI52" i="32"/>
  <c r="CH52" i="32"/>
  <c r="CG52" i="32"/>
  <c r="CF52" i="32"/>
  <c r="CE52" i="32"/>
  <c r="CD52" i="32"/>
  <c r="CC52" i="32"/>
  <c r="CB52" i="32"/>
  <c r="CA52" i="32"/>
  <c r="BW52" i="32"/>
  <c r="BV52" i="32"/>
  <c r="BU52" i="32"/>
  <c r="BT52" i="32"/>
  <c r="BS52" i="32"/>
  <c r="BR52" i="32"/>
  <c r="BQ52" i="32"/>
  <c r="BP52" i="32"/>
  <c r="BO52" i="32"/>
  <c r="BN52" i="32"/>
  <c r="BM52" i="32"/>
  <c r="BL52" i="32"/>
  <c r="BH52" i="32"/>
  <c r="BG52" i="32"/>
  <c r="BF52" i="32"/>
  <c r="BE52" i="32"/>
  <c r="BD52" i="32"/>
  <c r="BC52" i="32"/>
  <c r="BB52" i="32"/>
  <c r="BA52" i="32"/>
  <c r="AZ52" i="32"/>
  <c r="AY52" i="32"/>
  <c r="AX52" i="32"/>
  <c r="AW52" i="32"/>
  <c r="AS52" i="32"/>
  <c r="AR52" i="32"/>
  <c r="AQ52" i="32"/>
  <c r="AP52" i="32"/>
  <c r="AO52" i="32"/>
  <c r="AN52" i="32"/>
  <c r="AM52" i="32"/>
  <c r="AL52" i="32"/>
  <c r="AK52" i="32"/>
  <c r="AJ52" i="32"/>
  <c r="AI52" i="32"/>
  <c r="AH52" i="32"/>
  <c r="O52" i="32"/>
  <c r="N52" i="32"/>
  <c r="M52" i="32"/>
  <c r="L52" i="32"/>
  <c r="K52" i="32"/>
  <c r="J52" i="32"/>
  <c r="I52" i="32"/>
  <c r="H52" i="32"/>
  <c r="G52" i="32"/>
  <c r="F52" i="32"/>
  <c r="E52" i="32"/>
  <c r="D52" i="32"/>
  <c r="FI51" i="32"/>
  <c r="FH51" i="32"/>
  <c r="FG51" i="32"/>
  <c r="FF51" i="32"/>
  <c r="FE51" i="32"/>
  <c r="FD51" i="32"/>
  <c r="FC51" i="32"/>
  <c r="FB51" i="32"/>
  <c r="FA51" i="32"/>
  <c r="EZ51" i="32"/>
  <c r="EY51" i="32"/>
  <c r="EX51" i="32"/>
  <c r="ET51" i="32"/>
  <c r="ES51" i="32"/>
  <c r="ER51" i="32"/>
  <c r="EQ51" i="32"/>
  <c r="EP51" i="32"/>
  <c r="EO51" i="32"/>
  <c r="EN51" i="32"/>
  <c r="EM51" i="32"/>
  <c r="EL51" i="32"/>
  <c r="EK51" i="32"/>
  <c r="EJ51" i="32"/>
  <c r="EI51" i="32"/>
  <c r="EB51" i="32"/>
  <c r="DX51" i="32"/>
  <c r="DT51" i="32"/>
  <c r="DP51" i="32"/>
  <c r="DO51" i="32"/>
  <c r="DN51" i="32"/>
  <c r="DM51" i="32"/>
  <c r="DL51" i="32"/>
  <c r="DK51" i="32"/>
  <c r="DJ51" i="32"/>
  <c r="DI51" i="32"/>
  <c r="DH51" i="32"/>
  <c r="DG51" i="32"/>
  <c r="DF51" i="32"/>
  <c r="DE51" i="32"/>
  <c r="DA51" i="32"/>
  <c r="CZ51" i="32"/>
  <c r="CY51" i="32"/>
  <c r="CX51" i="32"/>
  <c r="CW51" i="32"/>
  <c r="CV51" i="32"/>
  <c r="CU51" i="32"/>
  <c r="CT51" i="32"/>
  <c r="CS51" i="32"/>
  <c r="CR51" i="32"/>
  <c r="CQ51" i="32"/>
  <c r="CP51" i="32"/>
  <c r="CL51" i="32"/>
  <c r="CK51" i="32"/>
  <c r="CJ51" i="32"/>
  <c r="CI51" i="32"/>
  <c r="CH51" i="32"/>
  <c r="CG51" i="32"/>
  <c r="CF51" i="32"/>
  <c r="CE51" i="32"/>
  <c r="CD51" i="32"/>
  <c r="CC51" i="32"/>
  <c r="CB51" i="32"/>
  <c r="CA51" i="32"/>
  <c r="BW51" i="32"/>
  <c r="BV51" i="32"/>
  <c r="BU51" i="32"/>
  <c r="BT51" i="32"/>
  <c r="BS51" i="32"/>
  <c r="BR51" i="32"/>
  <c r="BQ51" i="32"/>
  <c r="BP51" i="32"/>
  <c r="BO51" i="32"/>
  <c r="BN51" i="32"/>
  <c r="BM51" i="32"/>
  <c r="BL51" i="32"/>
  <c r="BH51" i="32"/>
  <c r="BG51" i="32"/>
  <c r="BF51" i="32"/>
  <c r="BE51" i="32"/>
  <c r="BD51" i="32"/>
  <c r="BC51" i="32"/>
  <c r="BB51" i="32"/>
  <c r="BA51" i="32"/>
  <c r="AZ51" i="32"/>
  <c r="AY51" i="32"/>
  <c r="AX51" i="32"/>
  <c r="AW51" i="32"/>
  <c r="AS51" i="32"/>
  <c r="AR51" i="32"/>
  <c r="AQ51" i="32"/>
  <c r="AP51" i="32"/>
  <c r="AO51" i="32"/>
  <c r="AN51" i="32"/>
  <c r="AM51" i="32"/>
  <c r="AL51" i="32"/>
  <c r="AK51" i="32"/>
  <c r="AJ51" i="32"/>
  <c r="AI51" i="32"/>
  <c r="AH51" i="32"/>
  <c r="O51" i="32"/>
  <c r="N51" i="32"/>
  <c r="M51" i="32"/>
  <c r="L51" i="32"/>
  <c r="K51" i="32"/>
  <c r="J51" i="32"/>
  <c r="I51" i="32"/>
  <c r="H51" i="32"/>
  <c r="G51" i="32"/>
  <c r="F51" i="32"/>
  <c r="E51" i="32"/>
  <c r="D51" i="32"/>
  <c r="L27" i="31"/>
  <c r="L45" i="31" s="1"/>
  <c r="L63" i="31" s="1"/>
  <c r="O109" i="19"/>
  <c r="O47" i="51" s="1"/>
  <c r="N109" i="19"/>
  <c r="N47" i="51" s="1"/>
  <c r="M109" i="19"/>
  <c r="M47" i="51" s="1"/>
  <c r="L109" i="19"/>
  <c r="L47" i="51" s="1"/>
  <c r="K109" i="19"/>
  <c r="K47" i="51" s="1"/>
  <c r="J109" i="19"/>
  <c r="J47" i="51" s="1"/>
  <c r="I109" i="19"/>
  <c r="I47" i="51" s="1"/>
  <c r="H109" i="19"/>
  <c r="H47" i="51" s="1"/>
  <c r="G109" i="19"/>
  <c r="G47" i="51" s="1"/>
  <c r="F109" i="19"/>
  <c r="F47" i="51" s="1"/>
  <c r="E109" i="19"/>
  <c r="E47" i="51" s="1"/>
  <c r="D109" i="19"/>
  <c r="O95" i="19"/>
  <c r="O34" i="51" s="1"/>
  <c r="N95" i="19"/>
  <c r="N34" i="51" s="1"/>
  <c r="M95" i="19"/>
  <c r="M34" i="51" s="1"/>
  <c r="L95" i="19"/>
  <c r="L34" i="51" s="1"/>
  <c r="K95" i="19"/>
  <c r="K34" i="51" s="1"/>
  <c r="J95" i="19"/>
  <c r="J34" i="51" s="1"/>
  <c r="I95" i="19"/>
  <c r="I34" i="51" s="1"/>
  <c r="H95" i="19"/>
  <c r="H34" i="51" s="1"/>
  <c r="G95" i="19"/>
  <c r="G34" i="51" s="1"/>
  <c r="F95" i="19"/>
  <c r="F34" i="51" s="1"/>
  <c r="E95" i="19"/>
  <c r="E34" i="51" s="1"/>
  <c r="D95" i="19"/>
  <c r="O81" i="19"/>
  <c r="O21" i="51" s="1"/>
  <c r="N81" i="19"/>
  <c r="N21" i="51" s="1"/>
  <c r="M81" i="19"/>
  <c r="M21" i="51" s="1"/>
  <c r="L81" i="19"/>
  <c r="L21" i="51" s="1"/>
  <c r="K81" i="19"/>
  <c r="K21" i="51" s="1"/>
  <c r="J81" i="19"/>
  <c r="J21" i="51" s="1"/>
  <c r="I81" i="19"/>
  <c r="I21" i="51" s="1"/>
  <c r="H81" i="19"/>
  <c r="H21" i="51" s="1"/>
  <c r="G81" i="19"/>
  <c r="G21" i="51" s="1"/>
  <c r="F81" i="19"/>
  <c r="F21" i="51" s="1"/>
  <c r="E81" i="19"/>
  <c r="E21" i="51" s="1"/>
  <c r="D81" i="19"/>
  <c r="O109" i="15"/>
  <c r="O46" i="51" s="1"/>
  <c r="N109" i="15"/>
  <c r="N46" i="51" s="1"/>
  <c r="M109" i="15"/>
  <c r="M46" i="51" s="1"/>
  <c r="L109" i="15"/>
  <c r="L46" i="51" s="1"/>
  <c r="K109" i="15"/>
  <c r="K46" i="51" s="1"/>
  <c r="J109" i="15"/>
  <c r="J46" i="51" s="1"/>
  <c r="I109" i="15"/>
  <c r="I46" i="51" s="1"/>
  <c r="H109" i="15"/>
  <c r="H46" i="51" s="1"/>
  <c r="G109" i="15"/>
  <c r="G46" i="51" s="1"/>
  <c r="F109" i="15"/>
  <c r="F46" i="51" s="1"/>
  <c r="E109" i="15"/>
  <c r="E46" i="51" s="1"/>
  <c r="D109" i="15"/>
  <c r="O95" i="15"/>
  <c r="O33" i="51" s="1"/>
  <c r="N95" i="15"/>
  <c r="N33" i="51" s="1"/>
  <c r="M95" i="15"/>
  <c r="M33" i="51" s="1"/>
  <c r="L95" i="15"/>
  <c r="L33" i="51" s="1"/>
  <c r="K95" i="15"/>
  <c r="K33" i="51" s="1"/>
  <c r="J95" i="15"/>
  <c r="J33" i="51" s="1"/>
  <c r="I95" i="15"/>
  <c r="I33" i="51" s="1"/>
  <c r="H95" i="15"/>
  <c r="H33" i="51" s="1"/>
  <c r="G95" i="15"/>
  <c r="G33" i="51" s="1"/>
  <c r="F95" i="15"/>
  <c r="F33" i="51" s="1"/>
  <c r="E95" i="15"/>
  <c r="E33" i="51" s="1"/>
  <c r="D95" i="15"/>
  <c r="O81" i="15"/>
  <c r="O20" i="51" s="1"/>
  <c r="N81" i="15"/>
  <c r="N20" i="51" s="1"/>
  <c r="M81" i="15"/>
  <c r="M20" i="51" s="1"/>
  <c r="L81" i="15"/>
  <c r="L20" i="51" s="1"/>
  <c r="K81" i="15"/>
  <c r="K20" i="51" s="1"/>
  <c r="J81" i="15"/>
  <c r="J20" i="51" s="1"/>
  <c r="I81" i="15"/>
  <c r="I20" i="51" s="1"/>
  <c r="H81" i="15"/>
  <c r="H20" i="51" s="1"/>
  <c r="G81" i="15"/>
  <c r="G20" i="51" s="1"/>
  <c r="F81" i="15"/>
  <c r="F20" i="51" s="1"/>
  <c r="E81" i="15"/>
  <c r="E20" i="51" s="1"/>
  <c r="D81" i="15"/>
  <c r="O109" i="12"/>
  <c r="O45" i="51" s="1"/>
  <c r="N109" i="12"/>
  <c r="N45" i="51" s="1"/>
  <c r="M109" i="12"/>
  <c r="M45" i="51" s="1"/>
  <c r="L109" i="12"/>
  <c r="L45" i="51" s="1"/>
  <c r="K109" i="12"/>
  <c r="K45" i="51" s="1"/>
  <c r="J109" i="12"/>
  <c r="J45" i="51" s="1"/>
  <c r="I109" i="12"/>
  <c r="I45" i="51" s="1"/>
  <c r="H109" i="12"/>
  <c r="H45" i="51" s="1"/>
  <c r="G109" i="12"/>
  <c r="G45" i="51" s="1"/>
  <c r="F109" i="12"/>
  <c r="F45" i="51" s="1"/>
  <c r="E109" i="12"/>
  <c r="E45" i="51" s="1"/>
  <c r="D109" i="12"/>
  <c r="O95" i="12"/>
  <c r="O32" i="51" s="1"/>
  <c r="N95" i="12"/>
  <c r="N32" i="51" s="1"/>
  <c r="M95" i="12"/>
  <c r="M32" i="51" s="1"/>
  <c r="L95" i="12"/>
  <c r="L32" i="51" s="1"/>
  <c r="K95" i="12"/>
  <c r="K32" i="51" s="1"/>
  <c r="J95" i="12"/>
  <c r="J32" i="51" s="1"/>
  <c r="I95" i="12"/>
  <c r="I32" i="51" s="1"/>
  <c r="H95" i="12"/>
  <c r="H32" i="51" s="1"/>
  <c r="G95" i="12"/>
  <c r="G32" i="51" s="1"/>
  <c r="F95" i="12"/>
  <c r="F32" i="51" s="1"/>
  <c r="E95" i="12"/>
  <c r="D95" i="12"/>
  <c r="O81" i="12"/>
  <c r="O19" i="51" s="1"/>
  <c r="N81" i="12"/>
  <c r="N19" i="51" s="1"/>
  <c r="M81" i="12"/>
  <c r="M19" i="51" s="1"/>
  <c r="L81" i="12"/>
  <c r="L19" i="51" s="1"/>
  <c r="K81" i="12"/>
  <c r="K19" i="51" s="1"/>
  <c r="J81" i="12"/>
  <c r="J19" i="51" s="1"/>
  <c r="I81" i="12"/>
  <c r="I19" i="51" s="1"/>
  <c r="H81" i="12"/>
  <c r="H19" i="51" s="1"/>
  <c r="G81" i="12"/>
  <c r="G19" i="51" s="1"/>
  <c r="F81" i="12"/>
  <c r="F19" i="51" s="1"/>
  <c r="E81" i="12"/>
  <c r="E19" i="51" s="1"/>
  <c r="D81" i="12"/>
  <c r="O109" i="18"/>
  <c r="O44" i="51" s="1"/>
  <c r="N109" i="18"/>
  <c r="N44" i="51" s="1"/>
  <c r="M109" i="18"/>
  <c r="M44" i="51" s="1"/>
  <c r="L109" i="18"/>
  <c r="L44" i="51" s="1"/>
  <c r="K109" i="18"/>
  <c r="K44" i="51" s="1"/>
  <c r="J109" i="18"/>
  <c r="J44" i="51" s="1"/>
  <c r="I109" i="18"/>
  <c r="I44" i="51" s="1"/>
  <c r="H109" i="18"/>
  <c r="H44" i="51" s="1"/>
  <c r="G109" i="18"/>
  <c r="G44" i="51" s="1"/>
  <c r="F109" i="18"/>
  <c r="F44" i="51" s="1"/>
  <c r="E109" i="18"/>
  <c r="E44" i="51" s="1"/>
  <c r="D109" i="18"/>
  <c r="O95" i="18"/>
  <c r="O31" i="51" s="1"/>
  <c r="N95" i="18"/>
  <c r="N31" i="51" s="1"/>
  <c r="M95" i="18"/>
  <c r="M31" i="51" s="1"/>
  <c r="L95" i="18"/>
  <c r="L31" i="51" s="1"/>
  <c r="K95" i="18"/>
  <c r="K31" i="51" s="1"/>
  <c r="J95" i="18"/>
  <c r="J31" i="51" s="1"/>
  <c r="I95" i="18"/>
  <c r="I31" i="51" s="1"/>
  <c r="H95" i="18"/>
  <c r="H31" i="51" s="1"/>
  <c r="G95" i="18"/>
  <c r="G31" i="51" s="1"/>
  <c r="F95" i="18"/>
  <c r="F31" i="51" s="1"/>
  <c r="E95" i="18"/>
  <c r="E31" i="51" s="1"/>
  <c r="D95" i="18"/>
  <c r="O81" i="18"/>
  <c r="O18" i="51" s="1"/>
  <c r="N81" i="18"/>
  <c r="N18" i="51" s="1"/>
  <c r="M81" i="18"/>
  <c r="M18" i="51" s="1"/>
  <c r="L81" i="18"/>
  <c r="L18" i="51" s="1"/>
  <c r="K81" i="18"/>
  <c r="K18" i="51" s="1"/>
  <c r="J81" i="18"/>
  <c r="J18" i="51" s="1"/>
  <c r="I81" i="18"/>
  <c r="I18" i="51" s="1"/>
  <c r="H81" i="18"/>
  <c r="H18" i="51" s="1"/>
  <c r="G81" i="18"/>
  <c r="G18" i="51" s="1"/>
  <c r="F81" i="18"/>
  <c r="F18" i="51" s="1"/>
  <c r="E81" i="18"/>
  <c r="E18" i="51" s="1"/>
  <c r="D81" i="18"/>
  <c r="O109" i="17"/>
  <c r="O43" i="51" s="1"/>
  <c r="N109" i="17"/>
  <c r="N43" i="51" s="1"/>
  <c r="M109" i="17"/>
  <c r="M43" i="51" s="1"/>
  <c r="L109" i="17"/>
  <c r="L43" i="51" s="1"/>
  <c r="K109" i="17"/>
  <c r="K43" i="51" s="1"/>
  <c r="J109" i="17"/>
  <c r="J43" i="51" s="1"/>
  <c r="I109" i="17"/>
  <c r="I43" i="51" s="1"/>
  <c r="H109" i="17"/>
  <c r="H43" i="51" s="1"/>
  <c r="G109" i="17"/>
  <c r="G43" i="51" s="1"/>
  <c r="F109" i="17"/>
  <c r="F43" i="51" s="1"/>
  <c r="E109" i="17"/>
  <c r="E43" i="51" s="1"/>
  <c r="D109" i="17"/>
  <c r="O95" i="17"/>
  <c r="O30" i="51" s="1"/>
  <c r="N95" i="17"/>
  <c r="N30" i="51" s="1"/>
  <c r="M95" i="17"/>
  <c r="M30" i="51" s="1"/>
  <c r="L95" i="17"/>
  <c r="L30" i="51" s="1"/>
  <c r="K95" i="17"/>
  <c r="K30" i="51" s="1"/>
  <c r="J95" i="17"/>
  <c r="J30" i="51" s="1"/>
  <c r="I95" i="17"/>
  <c r="I30" i="51" s="1"/>
  <c r="H95" i="17"/>
  <c r="H30" i="51" s="1"/>
  <c r="G95" i="17"/>
  <c r="G30" i="51" s="1"/>
  <c r="F95" i="17"/>
  <c r="F30" i="51" s="1"/>
  <c r="E95" i="17"/>
  <c r="E30" i="51" s="1"/>
  <c r="D95" i="17"/>
  <c r="O81" i="17"/>
  <c r="O17" i="51" s="1"/>
  <c r="N81" i="17"/>
  <c r="N17" i="51" s="1"/>
  <c r="M81" i="17"/>
  <c r="M17" i="51" s="1"/>
  <c r="L81" i="17"/>
  <c r="L17" i="51" s="1"/>
  <c r="K81" i="17"/>
  <c r="K17" i="51" s="1"/>
  <c r="J81" i="17"/>
  <c r="J17" i="51" s="1"/>
  <c r="I81" i="17"/>
  <c r="I17" i="51" s="1"/>
  <c r="H81" i="17"/>
  <c r="H17" i="51" s="1"/>
  <c r="G81" i="17"/>
  <c r="G17" i="51" s="1"/>
  <c r="F81" i="17"/>
  <c r="F17" i="51" s="1"/>
  <c r="E81" i="17"/>
  <c r="E17" i="51" s="1"/>
  <c r="D81" i="17"/>
  <c r="O109" i="16"/>
  <c r="O42" i="51" s="1"/>
  <c r="N109" i="16"/>
  <c r="N42" i="51" s="1"/>
  <c r="M109" i="16"/>
  <c r="M42" i="51" s="1"/>
  <c r="L109" i="16"/>
  <c r="L42" i="51" s="1"/>
  <c r="K109" i="16"/>
  <c r="K42" i="51" s="1"/>
  <c r="J109" i="16"/>
  <c r="J42" i="51" s="1"/>
  <c r="I109" i="16"/>
  <c r="I42" i="51" s="1"/>
  <c r="H109" i="16"/>
  <c r="H42" i="51" s="1"/>
  <c r="G109" i="16"/>
  <c r="G42" i="51" s="1"/>
  <c r="F109" i="16"/>
  <c r="F42" i="51" s="1"/>
  <c r="E109" i="16"/>
  <c r="E42" i="51" s="1"/>
  <c r="D109" i="16"/>
  <c r="O95" i="16"/>
  <c r="O29" i="51" s="1"/>
  <c r="N95" i="16"/>
  <c r="N29" i="51" s="1"/>
  <c r="M95" i="16"/>
  <c r="M29" i="51" s="1"/>
  <c r="L95" i="16"/>
  <c r="L29" i="51" s="1"/>
  <c r="K95" i="16"/>
  <c r="K29" i="51" s="1"/>
  <c r="J95" i="16"/>
  <c r="J29" i="51" s="1"/>
  <c r="I95" i="16"/>
  <c r="I29" i="51" s="1"/>
  <c r="H95" i="16"/>
  <c r="H29" i="51" s="1"/>
  <c r="G95" i="16"/>
  <c r="G29" i="51" s="1"/>
  <c r="F95" i="16"/>
  <c r="F29" i="51" s="1"/>
  <c r="E95" i="16"/>
  <c r="E29" i="51" s="1"/>
  <c r="D95" i="16"/>
  <c r="O81" i="16"/>
  <c r="O16" i="51" s="1"/>
  <c r="N81" i="16"/>
  <c r="N16" i="51" s="1"/>
  <c r="M81" i="16"/>
  <c r="M16" i="51" s="1"/>
  <c r="L81" i="16"/>
  <c r="L16" i="51" s="1"/>
  <c r="K81" i="16"/>
  <c r="K16" i="51" s="1"/>
  <c r="J81" i="16"/>
  <c r="J16" i="51" s="1"/>
  <c r="I81" i="16"/>
  <c r="I16" i="51" s="1"/>
  <c r="H81" i="16"/>
  <c r="H16" i="51" s="1"/>
  <c r="G81" i="16"/>
  <c r="G16" i="51" s="1"/>
  <c r="F81" i="16"/>
  <c r="F16" i="51" s="1"/>
  <c r="E81" i="16"/>
  <c r="E16" i="51" s="1"/>
  <c r="D81" i="16"/>
  <c r="O109" i="14"/>
  <c r="O41" i="51" s="1"/>
  <c r="N109" i="14"/>
  <c r="N41" i="51" s="1"/>
  <c r="M109" i="14"/>
  <c r="M41" i="51" s="1"/>
  <c r="L109" i="14"/>
  <c r="L41" i="51" s="1"/>
  <c r="K109" i="14"/>
  <c r="K41" i="51" s="1"/>
  <c r="J109" i="14"/>
  <c r="J41" i="51" s="1"/>
  <c r="I109" i="14"/>
  <c r="I41" i="51" s="1"/>
  <c r="H109" i="14"/>
  <c r="H41" i="51" s="1"/>
  <c r="G109" i="14"/>
  <c r="G41" i="51" s="1"/>
  <c r="F109" i="14"/>
  <c r="F41" i="51" s="1"/>
  <c r="E109" i="14"/>
  <c r="E41" i="51" s="1"/>
  <c r="D109" i="14"/>
  <c r="O95" i="14"/>
  <c r="O28" i="51" s="1"/>
  <c r="N95" i="14"/>
  <c r="N28" i="51" s="1"/>
  <c r="M95" i="14"/>
  <c r="M28" i="51" s="1"/>
  <c r="L95" i="14"/>
  <c r="L28" i="51" s="1"/>
  <c r="K95" i="14"/>
  <c r="K28" i="51" s="1"/>
  <c r="J95" i="14"/>
  <c r="J28" i="51" s="1"/>
  <c r="I95" i="14"/>
  <c r="I28" i="51" s="1"/>
  <c r="H95" i="14"/>
  <c r="H28" i="51" s="1"/>
  <c r="G95" i="14"/>
  <c r="G28" i="51" s="1"/>
  <c r="F95" i="14"/>
  <c r="F28" i="51" s="1"/>
  <c r="E95" i="14"/>
  <c r="E28" i="51" s="1"/>
  <c r="D95" i="14"/>
  <c r="O81" i="14"/>
  <c r="O15" i="51" s="1"/>
  <c r="N81" i="14"/>
  <c r="N15" i="51" s="1"/>
  <c r="M81" i="14"/>
  <c r="M15" i="51" s="1"/>
  <c r="L81" i="14"/>
  <c r="L15" i="51" s="1"/>
  <c r="K81" i="14"/>
  <c r="K15" i="51" s="1"/>
  <c r="J81" i="14"/>
  <c r="J15" i="51" s="1"/>
  <c r="I81" i="14"/>
  <c r="I15" i="51" s="1"/>
  <c r="H81" i="14"/>
  <c r="H15" i="51" s="1"/>
  <c r="G81" i="14"/>
  <c r="G15" i="51" s="1"/>
  <c r="F81" i="14"/>
  <c r="F15" i="51" s="1"/>
  <c r="E81" i="14"/>
  <c r="E15" i="51" s="1"/>
  <c r="D81" i="14"/>
  <c r="O109" i="13"/>
  <c r="O40" i="51" s="1"/>
  <c r="N109" i="13"/>
  <c r="N40" i="51" s="1"/>
  <c r="M109" i="13"/>
  <c r="M40" i="51" s="1"/>
  <c r="L109" i="13"/>
  <c r="L40" i="51" s="1"/>
  <c r="K109" i="13"/>
  <c r="K40" i="51" s="1"/>
  <c r="J109" i="13"/>
  <c r="J40" i="51" s="1"/>
  <c r="I109" i="13"/>
  <c r="I40" i="51" s="1"/>
  <c r="H109" i="13"/>
  <c r="H40" i="51" s="1"/>
  <c r="G109" i="13"/>
  <c r="G40" i="51" s="1"/>
  <c r="F109" i="13"/>
  <c r="F40" i="51" s="1"/>
  <c r="E109" i="13"/>
  <c r="E40" i="51" s="1"/>
  <c r="D109" i="13"/>
  <c r="O95" i="13"/>
  <c r="O27" i="51" s="1"/>
  <c r="N95" i="13"/>
  <c r="N27" i="51" s="1"/>
  <c r="M95" i="13"/>
  <c r="M27" i="51" s="1"/>
  <c r="L95" i="13"/>
  <c r="L27" i="51" s="1"/>
  <c r="K95" i="13"/>
  <c r="K27" i="51" s="1"/>
  <c r="J95" i="13"/>
  <c r="J27" i="51" s="1"/>
  <c r="I95" i="13"/>
  <c r="I27" i="51" s="1"/>
  <c r="H95" i="13"/>
  <c r="H27" i="51" s="1"/>
  <c r="G95" i="13"/>
  <c r="G27" i="51" s="1"/>
  <c r="F95" i="13"/>
  <c r="F27" i="51" s="1"/>
  <c r="E95" i="13"/>
  <c r="E27" i="51" s="1"/>
  <c r="D95" i="13"/>
  <c r="O81" i="13"/>
  <c r="O14" i="51" s="1"/>
  <c r="N81" i="13"/>
  <c r="N14" i="51" s="1"/>
  <c r="M81" i="13"/>
  <c r="M14" i="51" s="1"/>
  <c r="L81" i="13"/>
  <c r="L14" i="51" s="1"/>
  <c r="K81" i="13"/>
  <c r="K14" i="51" s="1"/>
  <c r="J81" i="13"/>
  <c r="J14" i="51" s="1"/>
  <c r="I81" i="13"/>
  <c r="I14" i="51" s="1"/>
  <c r="H81" i="13"/>
  <c r="H14" i="51" s="1"/>
  <c r="G81" i="13"/>
  <c r="G14" i="51" s="1"/>
  <c r="F81" i="13"/>
  <c r="F14" i="51" s="1"/>
  <c r="E81" i="13"/>
  <c r="E14" i="51" s="1"/>
  <c r="D81" i="13"/>
  <c r="O109" i="11"/>
  <c r="O39" i="51" s="1"/>
  <c r="N109" i="11"/>
  <c r="N39" i="51" s="1"/>
  <c r="M109" i="11"/>
  <c r="M39" i="51" s="1"/>
  <c r="L109" i="11"/>
  <c r="L39" i="51" s="1"/>
  <c r="K109" i="11"/>
  <c r="K39" i="51" s="1"/>
  <c r="J109" i="11"/>
  <c r="J39" i="51" s="1"/>
  <c r="I109" i="11"/>
  <c r="I39" i="51" s="1"/>
  <c r="H109" i="11"/>
  <c r="H39" i="51" s="1"/>
  <c r="G109" i="11"/>
  <c r="G39" i="51" s="1"/>
  <c r="F109" i="11"/>
  <c r="F39" i="51" s="1"/>
  <c r="E109" i="11"/>
  <c r="E39" i="51" s="1"/>
  <c r="D109" i="11"/>
  <c r="O95" i="11"/>
  <c r="O26" i="51" s="1"/>
  <c r="N95" i="11"/>
  <c r="N26" i="51" s="1"/>
  <c r="M95" i="11"/>
  <c r="M26" i="51" s="1"/>
  <c r="L95" i="11"/>
  <c r="L26" i="51" s="1"/>
  <c r="K95" i="11"/>
  <c r="K26" i="51" s="1"/>
  <c r="J95" i="11"/>
  <c r="J26" i="51" s="1"/>
  <c r="I95" i="11"/>
  <c r="I26" i="51" s="1"/>
  <c r="H95" i="11"/>
  <c r="H26" i="51" s="1"/>
  <c r="G95" i="11"/>
  <c r="G26" i="51" s="1"/>
  <c r="F95" i="11"/>
  <c r="F26" i="51" s="1"/>
  <c r="E95" i="11"/>
  <c r="E26" i="51" s="1"/>
  <c r="D95" i="11"/>
  <c r="O81" i="11"/>
  <c r="O13" i="51" s="1"/>
  <c r="N81" i="11"/>
  <c r="N13" i="51" s="1"/>
  <c r="M81" i="11"/>
  <c r="M13" i="51" s="1"/>
  <c r="L81" i="11"/>
  <c r="L13" i="51" s="1"/>
  <c r="K81" i="11"/>
  <c r="K13" i="51" s="1"/>
  <c r="J81" i="11"/>
  <c r="J13" i="51" s="1"/>
  <c r="I81" i="11"/>
  <c r="I13" i="51" s="1"/>
  <c r="H81" i="11"/>
  <c r="H13" i="51" s="1"/>
  <c r="G81" i="11"/>
  <c r="G13" i="51" s="1"/>
  <c r="F81" i="11"/>
  <c r="F13" i="51" s="1"/>
  <c r="E81" i="11"/>
  <c r="E13" i="51" s="1"/>
  <c r="D81" i="11"/>
  <c r="O109" i="8"/>
  <c r="N109" i="8"/>
  <c r="M109" i="8"/>
  <c r="L109" i="8"/>
  <c r="K109" i="8"/>
  <c r="J109" i="8"/>
  <c r="I109" i="8"/>
  <c r="H109" i="8"/>
  <c r="G109" i="8"/>
  <c r="F109" i="8"/>
  <c r="E109" i="8"/>
  <c r="D109" i="8"/>
  <c r="O95" i="8"/>
  <c r="N95" i="8"/>
  <c r="M95" i="8"/>
  <c r="L95" i="8"/>
  <c r="K95" i="8"/>
  <c r="J95" i="8"/>
  <c r="I95" i="8"/>
  <c r="H95" i="8"/>
  <c r="G95" i="8"/>
  <c r="F95" i="8"/>
  <c r="E95" i="8"/>
  <c r="D95" i="8"/>
  <c r="O81" i="8"/>
  <c r="N81" i="8"/>
  <c r="M81" i="8"/>
  <c r="L81" i="8"/>
  <c r="K81" i="8"/>
  <c r="J81" i="8"/>
  <c r="I81" i="8"/>
  <c r="H81" i="8"/>
  <c r="G81" i="8"/>
  <c r="F81" i="8"/>
  <c r="E81" i="8"/>
  <c r="D81" i="8"/>
  <c r="O103" i="9"/>
  <c r="N103" i="9"/>
  <c r="M103" i="9"/>
  <c r="L103" i="9"/>
  <c r="K103" i="9"/>
  <c r="J103" i="9"/>
  <c r="I103" i="9"/>
  <c r="H103" i="9"/>
  <c r="G103" i="9"/>
  <c r="F103" i="9"/>
  <c r="E103" i="9"/>
  <c r="D103" i="9"/>
  <c r="O90" i="9"/>
  <c r="N90" i="9"/>
  <c r="M90" i="9"/>
  <c r="L90" i="9"/>
  <c r="K90" i="9"/>
  <c r="J90" i="9"/>
  <c r="I90" i="9"/>
  <c r="H90" i="9"/>
  <c r="G90" i="9"/>
  <c r="F90" i="9"/>
  <c r="E90" i="9"/>
  <c r="D90" i="9"/>
  <c r="O76" i="9"/>
  <c r="N76" i="9"/>
  <c r="M76" i="9"/>
  <c r="L76" i="9"/>
  <c r="K76" i="9"/>
  <c r="J76" i="9"/>
  <c r="I76" i="9"/>
  <c r="H76" i="9"/>
  <c r="G76" i="9"/>
  <c r="F76" i="9"/>
  <c r="E76" i="9"/>
  <c r="D76" i="9"/>
  <c r="O109" i="7"/>
  <c r="O37" i="51" s="1"/>
  <c r="N109" i="7"/>
  <c r="N37" i="51" s="1"/>
  <c r="M109" i="7"/>
  <c r="M37" i="51" s="1"/>
  <c r="L109" i="7"/>
  <c r="L37" i="51" s="1"/>
  <c r="K109" i="7"/>
  <c r="K37" i="51" s="1"/>
  <c r="J109" i="7"/>
  <c r="J37" i="51" s="1"/>
  <c r="I109" i="7"/>
  <c r="I37" i="51" s="1"/>
  <c r="H109" i="7"/>
  <c r="H37" i="51" s="1"/>
  <c r="G109" i="7"/>
  <c r="G37" i="51" s="1"/>
  <c r="F109" i="7"/>
  <c r="F37" i="51" s="1"/>
  <c r="E109" i="7"/>
  <c r="E37" i="51" s="1"/>
  <c r="D109" i="7"/>
  <c r="CZ11" i="53" s="1"/>
  <c r="C11" i="53" s="1"/>
  <c r="O95" i="7"/>
  <c r="O24" i="51" s="1"/>
  <c r="N95" i="7"/>
  <c r="N24" i="51" s="1"/>
  <c r="M95" i="7"/>
  <c r="M24" i="51" s="1"/>
  <c r="L95" i="7"/>
  <c r="L24" i="51" s="1"/>
  <c r="K95" i="7"/>
  <c r="K24" i="51" s="1"/>
  <c r="J95" i="7"/>
  <c r="J24" i="51" s="1"/>
  <c r="I95" i="7"/>
  <c r="I24" i="51" s="1"/>
  <c r="H95" i="7"/>
  <c r="H24" i="51" s="1"/>
  <c r="G95" i="7"/>
  <c r="G24" i="51" s="1"/>
  <c r="F95" i="7"/>
  <c r="F24" i="51" s="1"/>
  <c r="E95" i="7"/>
  <c r="E24" i="51" s="1"/>
  <c r="D95" i="7"/>
  <c r="D24" i="51" s="1"/>
  <c r="O81" i="7"/>
  <c r="O11" i="51" s="1"/>
  <c r="N81" i="7"/>
  <c r="N11" i="51" s="1"/>
  <c r="M81" i="7"/>
  <c r="M11" i="51" s="1"/>
  <c r="L81" i="7"/>
  <c r="L11" i="51" s="1"/>
  <c r="K81" i="7"/>
  <c r="K11" i="51" s="1"/>
  <c r="J81" i="7"/>
  <c r="J11" i="51" s="1"/>
  <c r="I81" i="7"/>
  <c r="I11" i="51" s="1"/>
  <c r="H81" i="7"/>
  <c r="H11" i="51" s="1"/>
  <c r="G81" i="7"/>
  <c r="G11" i="51" s="1"/>
  <c r="F81" i="7"/>
  <c r="F11" i="51" s="1"/>
  <c r="E81" i="7"/>
  <c r="E11" i="51" s="1"/>
  <c r="D81" i="7"/>
  <c r="D11" i="51" s="1"/>
  <c r="AA54" i="19"/>
  <c r="W54" i="19"/>
  <c r="S54" i="19"/>
  <c r="O54" i="19"/>
  <c r="N54" i="19"/>
  <c r="M54" i="19"/>
  <c r="L54" i="19"/>
  <c r="K54" i="19"/>
  <c r="J54" i="19"/>
  <c r="I54" i="19"/>
  <c r="H54" i="19"/>
  <c r="G54" i="19"/>
  <c r="F54" i="19"/>
  <c r="E54" i="19"/>
  <c r="D54" i="19"/>
  <c r="AD53" i="19"/>
  <c r="AC53" i="19"/>
  <c r="AB53" i="19"/>
  <c r="AB54" i="19" s="1"/>
  <c r="AA53" i="19"/>
  <c r="Z53" i="19"/>
  <c r="Y53" i="19"/>
  <c r="X53" i="19"/>
  <c r="X54" i="19" s="1"/>
  <c r="W53" i="19"/>
  <c r="V53" i="19"/>
  <c r="U53" i="19"/>
  <c r="T53" i="19"/>
  <c r="T54" i="19" s="1"/>
  <c r="S53" i="19"/>
  <c r="P53" i="19"/>
  <c r="AD52" i="19"/>
  <c r="AC52" i="19"/>
  <c r="AC54" i="19" s="1"/>
  <c r="AB52" i="19"/>
  <c r="AA52" i="19"/>
  <c r="Z52" i="19"/>
  <c r="Y52" i="19"/>
  <c r="Y54" i="19" s="1"/>
  <c r="X52" i="19"/>
  <c r="W52" i="19"/>
  <c r="V52" i="19"/>
  <c r="U52" i="19"/>
  <c r="U54" i="19" s="1"/>
  <c r="T52" i="19"/>
  <c r="S52" i="19"/>
  <c r="P52" i="19"/>
  <c r="AD51" i="19"/>
  <c r="AD54" i="19" s="1"/>
  <c r="AC51" i="19"/>
  <c r="AB51" i="19"/>
  <c r="AA51" i="19"/>
  <c r="Z51" i="19"/>
  <c r="Z54" i="19" s="1"/>
  <c r="Y51" i="19"/>
  <c r="X51" i="19"/>
  <c r="W51" i="19"/>
  <c r="V51" i="19"/>
  <c r="V54" i="19" s="1"/>
  <c r="U51" i="19"/>
  <c r="T51" i="19"/>
  <c r="S51" i="19"/>
  <c r="P51" i="19"/>
  <c r="P54" i="19" s="1"/>
  <c r="AA54" i="15"/>
  <c r="W54" i="15"/>
  <c r="S54" i="15"/>
  <c r="O54" i="15"/>
  <c r="N54" i="15"/>
  <c r="M54" i="15"/>
  <c r="L54" i="15"/>
  <c r="K54" i="15"/>
  <c r="J54" i="15"/>
  <c r="I54" i="15"/>
  <c r="H54" i="15"/>
  <c r="G54" i="15"/>
  <c r="F54" i="15"/>
  <c r="E54" i="15"/>
  <c r="D54" i="15"/>
  <c r="AD53" i="15"/>
  <c r="AC53" i="15"/>
  <c r="AB53" i="15"/>
  <c r="AB54" i="15" s="1"/>
  <c r="AA53" i="15"/>
  <c r="Z53" i="15"/>
  <c r="Y53" i="15"/>
  <c r="X53" i="15"/>
  <c r="X54" i="15" s="1"/>
  <c r="W53" i="15"/>
  <c r="V53" i="15"/>
  <c r="U53" i="15"/>
  <c r="T53" i="15"/>
  <c r="T54" i="15" s="1"/>
  <c r="S53" i="15"/>
  <c r="P53" i="15"/>
  <c r="AD52" i="15"/>
  <c r="AC52" i="15"/>
  <c r="AC54" i="15" s="1"/>
  <c r="AB52" i="15"/>
  <c r="AA52" i="15"/>
  <c r="Z52" i="15"/>
  <c r="Y52" i="15"/>
  <c r="Y54" i="15" s="1"/>
  <c r="X52" i="15"/>
  <c r="W52" i="15"/>
  <c r="V52" i="15"/>
  <c r="U52" i="15"/>
  <c r="U54" i="15" s="1"/>
  <c r="T52" i="15"/>
  <c r="S52" i="15"/>
  <c r="P52" i="15"/>
  <c r="AD51" i="15"/>
  <c r="AD54" i="15" s="1"/>
  <c r="AC51" i="15"/>
  <c r="AB51" i="15"/>
  <c r="AA51" i="15"/>
  <c r="Z51" i="15"/>
  <c r="Z54" i="15" s="1"/>
  <c r="Y51" i="15"/>
  <c r="X51" i="15"/>
  <c r="W51" i="15"/>
  <c r="V51" i="15"/>
  <c r="V54" i="15" s="1"/>
  <c r="U51" i="15"/>
  <c r="T51" i="15"/>
  <c r="S51" i="15"/>
  <c r="P51" i="15"/>
  <c r="P54" i="15" s="1"/>
  <c r="O54" i="12"/>
  <c r="N54" i="12"/>
  <c r="M54" i="12"/>
  <c r="L54" i="12"/>
  <c r="K54" i="12"/>
  <c r="J54" i="12"/>
  <c r="I54" i="12"/>
  <c r="H54" i="12"/>
  <c r="G54" i="12"/>
  <c r="F54" i="12"/>
  <c r="E54" i="12"/>
  <c r="D54" i="12"/>
  <c r="AD53" i="12"/>
  <c r="EE53" i="32" s="1"/>
  <c r="AC53" i="12"/>
  <c r="ED53" i="32" s="1"/>
  <c r="AB53" i="12"/>
  <c r="AA53" i="12"/>
  <c r="EB53" i="32" s="1"/>
  <c r="Z53" i="12"/>
  <c r="EA53" i="32" s="1"/>
  <c r="Y53" i="12"/>
  <c r="DZ53" i="32" s="1"/>
  <c r="X53" i="12"/>
  <c r="W53" i="12"/>
  <c r="DX53" i="32" s="1"/>
  <c r="V53" i="12"/>
  <c r="DW53" i="32" s="1"/>
  <c r="U53" i="12"/>
  <c r="DV53" i="32" s="1"/>
  <c r="T53" i="12"/>
  <c r="S53" i="12"/>
  <c r="DT53" i="32" s="1"/>
  <c r="P53" i="12"/>
  <c r="AD52" i="12"/>
  <c r="EE52" i="32" s="1"/>
  <c r="AC52" i="12"/>
  <c r="AB52" i="12"/>
  <c r="EC52" i="32" s="1"/>
  <c r="AA52" i="12"/>
  <c r="Z52" i="12"/>
  <c r="EA52" i="32" s="1"/>
  <c r="Y52" i="12"/>
  <c r="X52" i="12"/>
  <c r="DY52" i="32" s="1"/>
  <c r="W52" i="12"/>
  <c r="V52" i="12"/>
  <c r="DW52" i="32" s="1"/>
  <c r="U52" i="12"/>
  <c r="T52" i="12"/>
  <c r="DU52" i="32" s="1"/>
  <c r="S52" i="12"/>
  <c r="P52" i="12"/>
  <c r="AD51" i="12"/>
  <c r="AD54" i="12" s="1"/>
  <c r="AC51" i="12"/>
  <c r="ED51" i="32" s="1"/>
  <c r="AB51" i="12"/>
  <c r="EC51" i="32" s="1"/>
  <c r="AA51" i="12"/>
  <c r="AA54" i="12" s="1"/>
  <c r="Z51" i="12"/>
  <c r="Z54" i="12" s="1"/>
  <c r="Y51" i="12"/>
  <c r="DZ51" i="32" s="1"/>
  <c r="X51" i="12"/>
  <c r="DY51" i="32" s="1"/>
  <c r="W51" i="12"/>
  <c r="W54" i="12" s="1"/>
  <c r="V51" i="12"/>
  <c r="V54" i="12" s="1"/>
  <c r="U51" i="12"/>
  <c r="DV51" i="32" s="1"/>
  <c r="T51" i="12"/>
  <c r="DU51" i="32" s="1"/>
  <c r="S51" i="12"/>
  <c r="P51" i="12"/>
  <c r="P54" i="12" s="1"/>
  <c r="O54" i="18"/>
  <c r="N54" i="18"/>
  <c r="M54" i="18"/>
  <c r="L54" i="18"/>
  <c r="K54" i="18"/>
  <c r="J54" i="18"/>
  <c r="I54" i="18"/>
  <c r="H54" i="18"/>
  <c r="G54" i="18"/>
  <c r="F54" i="18"/>
  <c r="E54" i="18"/>
  <c r="D54" i="18"/>
  <c r="AD53" i="18"/>
  <c r="AC53" i="18"/>
  <c r="AB53" i="18"/>
  <c r="AA53" i="18"/>
  <c r="Z53" i="18"/>
  <c r="Y53" i="18"/>
  <c r="X53" i="18"/>
  <c r="W53" i="18"/>
  <c r="V53" i="18"/>
  <c r="U53" i="18"/>
  <c r="T53" i="18"/>
  <c r="S53" i="18"/>
  <c r="P53" i="18"/>
  <c r="AD52" i="18"/>
  <c r="AC52" i="18"/>
  <c r="AC54" i="18" s="1"/>
  <c r="AB52" i="18"/>
  <c r="AA52" i="18"/>
  <c r="AA54" i="18" s="1"/>
  <c r="Z52" i="18"/>
  <c r="Y52" i="18"/>
  <c r="Y54" i="18" s="1"/>
  <c r="X52" i="18"/>
  <c r="W52" i="18"/>
  <c r="W54" i="18" s="1"/>
  <c r="V52" i="18"/>
  <c r="U52" i="18"/>
  <c r="U54" i="18" s="1"/>
  <c r="T52" i="18"/>
  <c r="S52" i="18"/>
  <c r="S54" i="18" s="1"/>
  <c r="P52" i="18"/>
  <c r="AD51" i="18"/>
  <c r="AD54" i="18" s="1"/>
  <c r="AC51" i="18"/>
  <c r="AB51" i="18"/>
  <c r="AB54" i="18" s="1"/>
  <c r="AA51" i="18"/>
  <c r="Z51" i="18"/>
  <c r="Z54" i="18" s="1"/>
  <c r="Y51" i="18"/>
  <c r="X51" i="18"/>
  <c r="X54" i="18" s="1"/>
  <c r="W51" i="18"/>
  <c r="V51" i="18"/>
  <c r="V54" i="18" s="1"/>
  <c r="U51" i="18"/>
  <c r="T51" i="18"/>
  <c r="T54" i="18" s="1"/>
  <c r="S51" i="18"/>
  <c r="P51" i="18"/>
  <c r="P54" i="18" s="1"/>
  <c r="AC54" i="17"/>
  <c r="Y54" i="17"/>
  <c r="U54" i="17"/>
  <c r="O54" i="17"/>
  <c r="N54" i="17"/>
  <c r="M54" i="17"/>
  <c r="L54" i="17"/>
  <c r="K54" i="17"/>
  <c r="J54" i="17"/>
  <c r="I54" i="17"/>
  <c r="H54" i="17"/>
  <c r="G54" i="17"/>
  <c r="F54" i="17"/>
  <c r="E54" i="17"/>
  <c r="D54" i="17"/>
  <c r="AD53" i="17"/>
  <c r="AD54" i="17" s="1"/>
  <c r="AC53" i="17"/>
  <c r="AB53" i="17"/>
  <c r="AA53" i="17"/>
  <c r="Z53" i="17"/>
  <c r="Z54" i="17" s="1"/>
  <c r="Y53" i="17"/>
  <c r="X53" i="17"/>
  <c r="W53" i="17"/>
  <c r="V53" i="17"/>
  <c r="V54" i="17" s="1"/>
  <c r="U53" i="17"/>
  <c r="T53" i="17"/>
  <c r="S53" i="17"/>
  <c r="P53" i="17"/>
  <c r="P54" i="17" s="1"/>
  <c r="AD52" i="17"/>
  <c r="AC52" i="17"/>
  <c r="AB52" i="17"/>
  <c r="AA52" i="17"/>
  <c r="AA54" i="17" s="1"/>
  <c r="Z52" i="17"/>
  <c r="Y52" i="17"/>
  <c r="X52" i="17"/>
  <c r="W52" i="17"/>
  <c r="W54" i="17" s="1"/>
  <c r="V52" i="17"/>
  <c r="U52" i="17"/>
  <c r="T52" i="17"/>
  <c r="S52" i="17"/>
  <c r="S54" i="17" s="1"/>
  <c r="P52" i="17"/>
  <c r="AD51" i="17"/>
  <c r="AC51" i="17"/>
  <c r="AB51" i="17"/>
  <c r="AB54" i="17" s="1"/>
  <c r="AA51" i="17"/>
  <c r="Z51" i="17"/>
  <c r="Y51" i="17"/>
  <c r="X51" i="17"/>
  <c r="X54" i="17" s="1"/>
  <c r="W51" i="17"/>
  <c r="V51" i="17"/>
  <c r="U51" i="17"/>
  <c r="T51" i="17"/>
  <c r="T54" i="17" s="1"/>
  <c r="S51" i="17"/>
  <c r="P51" i="17"/>
  <c r="AA54" i="16"/>
  <c r="W54" i="16"/>
  <c r="S54" i="16"/>
  <c r="O54" i="16"/>
  <c r="N54" i="16"/>
  <c r="M54" i="16"/>
  <c r="L54" i="16"/>
  <c r="K54" i="16"/>
  <c r="J54" i="16"/>
  <c r="I54" i="16"/>
  <c r="H54" i="16"/>
  <c r="G54" i="16"/>
  <c r="F54" i="16"/>
  <c r="E54" i="16"/>
  <c r="D54" i="16"/>
  <c r="AD53" i="16"/>
  <c r="AC53" i="16"/>
  <c r="AB53" i="16"/>
  <c r="AB54" i="16" s="1"/>
  <c r="AA53" i="16"/>
  <c r="Z53" i="16"/>
  <c r="Y53" i="16"/>
  <c r="X53" i="16"/>
  <c r="X54" i="16" s="1"/>
  <c r="W53" i="16"/>
  <c r="V53" i="16"/>
  <c r="U53" i="16"/>
  <c r="T53" i="16"/>
  <c r="T54" i="16" s="1"/>
  <c r="S53" i="16"/>
  <c r="P53" i="16"/>
  <c r="AD52" i="16"/>
  <c r="AC52" i="16"/>
  <c r="AC54" i="16" s="1"/>
  <c r="AB52" i="16"/>
  <c r="AA52" i="16"/>
  <c r="Z52" i="16"/>
  <c r="Y52" i="16"/>
  <c r="Y54" i="16" s="1"/>
  <c r="X52" i="16"/>
  <c r="W52" i="16"/>
  <c r="V52" i="16"/>
  <c r="U52" i="16"/>
  <c r="U54" i="16" s="1"/>
  <c r="T52" i="16"/>
  <c r="S52" i="16"/>
  <c r="P52" i="16"/>
  <c r="AD51" i="16"/>
  <c r="AD54" i="16" s="1"/>
  <c r="AC51" i="16"/>
  <c r="AB51" i="16"/>
  <c r="AA51" i="16"/>
  <c r="Z51" i="16"/>
  <c r="Z54" i="16" s="1"/>
  <c r="Y51" i="16"/>
  <c r="X51" i="16"/>
  <c r="W51" i="16"/>
  <c r="V51" i="16"/>
  <c r="V54" i="16" s="1"/>
  <c r="U51" i="16"/>
  <c r="T51" i="16"/>
  <c r="S51" i="16"/>
  <c r="P51" i="16"/>
  <c r="P54" i="16" s="1"/>
  <c r="AA54" i="14"/>
  <c r="W54" i="14"/>
  <c r="S54" i="14"/>
  <c r="O54" i="14"/>
  <c r="N54" i="14"/>
  <c r="M54" i="14"/>
  <c r="L54" i="14"/>
  <c r="K54" i="14"/>
  <c r="J54" i="14"/>
  <c r="I54" i="14"/>
  <c r="H54" i="14"/>
  <c r="G54" i="14"/>
  <c r="F54" i="14"/>
  <c r="E54" i="14"/>
  <c r="D54" i="14"/>
  <c r="AD53" i="14"/>
  <c r="AC53" i="14"/>
  <c r="AB53" i="14"/>
  <c r="AB54" i="14" s="1"/>
  <c r="AA53" i="14"/>
  <c r="Z53" i="14"/>
  <c r="Y53" i="14"/>
  <c r="X53" i="14"/>
  <c r="X54" i="14" s="1"/>
  <c r="W53" i="14"/>
  <c r="V53" i="14"/>
  <c r="U53" i="14"/>
  <c r="T53" i="14"/>
  <c r="T54" i="14" s="1"/>
  <c r="S53" i="14"/>
  <c r="P53" i="14"/>
  <c r="AD52" i="14"/>
  <c r="AC52" i="14"/>
  <c r="AC54" i="14" s="1"/>
  <c r="AB52" i="14"/>
  <c r="AA52" i="14"/>
  <c r="Z52" i="14"/>
  <c r="Y52" i="14"/>
  <c r="Y54" i="14" s="1"/>
  <c r="X52" i="14"/>
  <c r="W52" i="14"/>
  <c r="V52" i="14"/>
  <c r="U52" i="14"/>
  <c r="U54" i="14" s="1"/>
  <c r="T52" i="14"/>
  <c r="S52" i="14"/>
  <c r="P52" i="14"/>
  <c r="AD51" i="14"/>
  <c r="AD54" i="14" s="1"/>
  <c r="AC51" i="14"/>
  <c r="AB51" i="14"/>
  <c r="AA51" i="14"/>
  <c r="Z51" i="14"/>
  <c r="Z54" i="14" s="1"/>
  <c r="Y51" i="14"/>
  <c r="X51" i="14"/>
  <c r="W51" i="14"/>
  <c r="V51" i="14"/>
  <c r="V54" i="14" s="1"/>
  <c r="U51" i="14"/>
  <c r="T51" i="14"/>
  <c r="S51" i="14"/>
  <c r="P51" i="14"/>
  <c r="P54" i="14" s="1"/>
  <c r="AC54" i="13"/>
  <c r="Y54" i="13"/>
  <c r="U54" i="13"/>
  <c r="O54" i="13"/>
  <c r="N54" i="13"/>
  <c r="M54" i="13"/>
  <c r="L54" i="13"/>
  <c r="K54" i="13"/>
  <c r="J54" i="13"/>
  <c r="I54" i="13"/>
  <c r="H54" i="13"/>
  <c r="G54" i="13"/>
  <c r="F54" i="13"/>
  <c r="E54" i="13"/>
  <c r="D54" i="13"/>
  <c r="AD53" i="13"/>
  <c r="AD54" i="13" s="1"/>
  <c r="AC53" i="13"/>
  <c r="AB53" i="13"/>
  <c r="AA53" i="13"/>
  <c r="Z53" i="13"/>
  <c r="Z54" i="13" s="1"/>
  <c r="Y53" i="13"/>
  <c r="X53" i="13"/>
  <c r="W53" i="13"/>
  <c r="V53" i="13"/>
  <c r="V54" i="13" s="1"/>
  <c r="U53" i="13"/>
  <c r="T53" i="13"/>
  <c r="S53" i="13"/>
  <c r="P53" i="13"/>
  <c r="P54" i="13" s="1"/>
  <c r="AD52" i="13"/>
  <c r="AC52" i="13"/>
  <c r="AB52" i="13"/>
  <c r="AA52" i="13"/>
  <c r="AA54" i="13" s="1"/>
  <c r="Z52" i="13"/>
  <c r="Y52" i="13"/>
  <c r="X52" i="13"/>
  <c r="W52" i="13"/>
  <c r="W54" i="13" s="1"/>
  <c r="V52" i="13"/>
  <c r="U52" i="13"/>
  <c r="T52" i="13"/>
  <c r="S52" i="13"/>
  <c r="S54" i="13" s="1"/>
  <c r="P52" i="13"/>
  <c r="AD51" i="13"/>
  <c r="AC51" i="13"/>
  <c r="AB51" i="13"/>
  <c r="AB54" i="13" s="1"/>
  <c r="AA51" i="13"/>
  <c r="Z51" i="13"/>
  <c r="Y51" i="13"/>
  <c r="X51" i="13"/>
  <c r="X54" i="13" s="1"/>
  <c r="W51" i="13"/>
  <c r="V51" i="13"/>
  <c r="U51" i="13"/>
  <c r="T51" i="13"/>
  <c r="T54" i="13" s="1"/>
  <c r="S51" i="13"/>
  <c r="P51" i="13"/>
  <c r="O54" i="11"/>
  <c r="N54" i="11"/>
  <c r="M54" i="11"/>
  <c r="L54" i="11"/>
  <c r="K54" i="11"/>
  <c r="J54" i="11"/>
  <c r="I54" i="11"/>
  <c r="H54" i="11"/>
  <c r="G54" i="11"/>
  <c r="F54" i="11"/>
  <c r="E54" i="11"/>
  <c r="D54" i="11"/>
  <c r="AD53" i="11"/>
  <c r="AC53" i="11"/>
  <c r="AB53" i="11"/>
  <c r="AA53" i="11"/>
  <c r="Z53" i="11"/>
  <c r="Y53" i="11"/>
  <c r="X53" i="11"/>
  <c r="W53" i="11"/>
  <c r="V53" i="11"/>
  <c r="U53" i="11"/>
  <c r="T53" i="11"/>
  <c r="S53" i="11"/>
  <c r="P53" i="11"/>
  <c r="AD52" i="11"/>
  <c r="AC52" i="11"/>
  <c r="AC54" i="11" s="1"/>
  <c r="AB52" i="11"/>
  <c r="AA52" i="11"/>
  <c r="AA54" i="11" s="1"/>
  <c r="Z52" i="11"/>
  <c r="Y52" i="11"/>
  <c r="Y54" i="11" s="1"/>
  <c r="X52" i="11"/>
  <c r="W52" i="11"/>
  <c r="W54" i="11" s="1"/>
  <c r="V52" i="11"/>
  <c r="U52" i="11"/>
  <c r="U54" i="11" s="1"/>
  <c r="T52" i="11"/>
  <c r="S52" i="11"/>
  <c r="S54" i="11" s="1"/>
  <c r="P52" i="11"/>
  <c r="AD51" i="11"/>
  <c r="AD54" i="11" s="1"/>
  <c r="AC51" i="11"/>
  <c r="AB51" i="11"/>
  <c r="AB54" i="11" s="1"/>
  <c r="AA51" i="11"/>
  <c r="Z51" i="11"/>
  <c r="Z54" i="11" s="1"/>
  <c r="Y51" i="11"/>
  <c r="X51" i="11"/>
  <c r="X54" i="11" s="1"/>
  <c r="W51" i="11"/>
  <c r="V51" i="11"/>
  <c r="V54" i="11" s="1"/>
  <c r="U51" i="11"/>
  <c r="T51" i="11"/>
  <c r="T54" i="11" s="1"/>
  <c r="S51" i="11"/>
  <c r="P51" i="11"/>
  <c r="P54" i="11" s="1"/>
  <c r="AA54" i="8"/>
  <c r="W54" i="8"/>
  <c r="S54" i="8"/>
  <c r="O54" i="8"/>
  <c r="N54" i="8"/>
  <c r="M54" i="8"/>
  <c r="L54" i="8"/>
  <c r="K54" i="8"/>
  <c r="J54" i="8"/>
  <c r="I54" i="8"/>
  <c r="H54" i="8"/>
  <c r="G54" i="8"/>
  <c r="F54" i="8"/>
  <c r="E54" i="8"/>
  <c r="D54" i="8"/>
  <c r="AD53" i="8"/>
  <c r="AC53" i="8"/>
  <c r="AB53" i="8"/>
  <c r="AB54" i="8" s="1"/>
  <c r="AA53" i="8"/>
  <c r="Z53" i="8"/>
  <c r="Y53" i="8"/>
  <c r="X53" i="8"/>
  <c r="X54" i="8" s="1"/>
  <c r="W53" i="8"/>
  <c r="V53" i="8"/>
  <c r="U53" i="8"/>
  <c r="T53" i="8"/>
  <c r="T54" i="8" s="1"/>
  <c r="S53" i="8"/>
  <c r="P53" i="8"/>
  <c r="AD52" i="8"/>
  <c r="AC52" i="8"/>
  <c r="AC54" i="8" s="1"/>
  <c r="AB52" i="8"/>
  <c r="AA52" i="8"/>
  <c r="Z52" i="8"/>
  <c r="Y52" i="8"/>
  <c r="Y54" i="8" s="1"/>
  <c r="X52" i="8"/>
  <c r="W52" i="8"/>
  <c r="V52" i="8"/>
  <c r="U52" i="8"/>
  <c r="U54" i="8" s="1"/>
  <c r="T52" i="8"/>
  <c r="S52" i="8"/>
  <c r="P52" i="8"/>
  <c r="AD51" i="8"/>
  <c r="AD54" i="8" s="1"/>
  <c r="AC51" i="8"/>
  <c r="AB51" i="8"/>
  <c r="AA51" i="8"/>
  <c r="Z51" i="8"/>
  <c r="Z54" i="8" s="1"/>
  <c r="Y51" i="8"/>
  <c r="X51" i="8"/>
  <c r="W51" i="8"/>
  <c r="V51" i="8"/>
  <c r="V54" i="8" s="1"/>
  <c r="U51" i="8"/>
  <c r="T51" i="8"/>
  <c r="S51" i="8"/>
  <c r="P51" i="8"/>
  <c r="P54" i="8" s="1"/>
  <c r="O54" i="9"/>
  <c r="N54" i="9"/>
  <c r="M54" i="9"/>
  <c r="L54" i="9"/>
  <c r="K54" i="9"/>
  <c r="J54" i="9"/>
  <c r="I54" i="9"/>
  <c r="H54" i="9"/>
  <c r="G54" i="9"/>
  <c r="F54" i="9"/>
  <c r="E54" i="9"/>
  <c r="D54" i="9"/>
  <c r="AD53" i="9"/>
  <c r="AC53" i="9"/>
  <c r="AB53" i="9"/>
  <c r="AA53" i="9"/>
  <c r="Z53" i="9"/>
  <c r="Y53" i="9"/>
  <c r="X53" i="9"/>
  <c r="W53" i="9"/>
  <c r="V53" i="9"/>
  <c r="U53" i="9"/>
  <c r="T53" i="9"/>
  <c r="S53" i="9"/>
  <c r="P53" i="9"/>
  <c r="AD52" i="9"/>
  <c r="AC52" i="9"/>
  <c r="AC54" i="9" s="1"/>
  <c r="AB52" i="9"/>
  <c r="AA52" i="9"/>
  <c r="AA54" i="9" s="1"/>
  <c r="Z52" i="9"/>
  <c r="Y52" i="9"/>
  <c r="Y54" i="9" s="1"/>
  <c r="X52" i="9"/>
  <c r="W52" i="9"/>
  <c r="W54" i="9" s="1"/>
  <c r="V52" i="9"/>
  <c r="U52" i="9"/>
  <c r="U54" i="9" s="1"/>
  <c r="T52" i="9"/>
  <c r="S52" i="9"/>
  <c r="S54" i="9" s="1"/>
  <c r="P52" i="9"/>
  <c r="AD51" i="9"/>
  <c r="AC51" i="9"/>
  <c r="AB51" i="9"/>
  <c r="AA51" i="9"/>
  <c r="Z51" i="9"/>
  <c r="Y51" i="9"/>
  <c r="X51" i="9"/>
  <c r="W51" i="9"/>
  <c r="V51" i="9"/>
  <c r="U51" i="9"/>
  <c r="T51" i="9"/>
  <c r="S51" i="9"/>
  <c r="P51" i="9"/>
  <c r="O108" i="10"/>
  <c r="O38" i="51" s="1"/>
  <c r="N108" i="10"/>
  <c r="N38" i="51" s="1"/>
  <c r="M108" i="10"/>
  <c r="M38" i="51" s="1"/>
  <c r="L108" i="10"/>
  <c r="L38" i="51" s="1"/>
  <c r="K108" i="10"/>
  <c r="K38" i="51" s="1"/>
  <c r="J108" i="10"/>
  <c r="J38" i="51" s="1"/>
  <c r="I108" i="10"/>
  <c r="I38" i="51" s="1"/>
  <c r="H108" i="10"/>
  <c r="H38" i="51" s="1"/>
  <c r="G108" i="10"/>
  <c r="G38" i="51" s="1"/>
  <c r="F108" i="10"/>
  <c r="F38" i="51" s="1"/>
  <c r="E108" i="10"/>
  <c r="E38" i="51" s="1"/>
  <c r="D108" i="10"/>
  <c r="D38" i="51" s="1"/>
  <c r="O95" i="10"/>
  <c r="O25" i="51" s="1"/>
  <c r="N95" i="10"/>
  <c r="N25" i="51" s="1"/>
  <c r="M95" i="10"/>
  <c r="M25" i="51" s="1"/>
  <c r="L95" i="10"/>
  <c r="L25" i="51" s="1"/>
  <c r="K95" i="10"/>
  <c r="K25" i="51" s="1"/>
  <c r="J95" i="10"/>
  <c r="J25" i="51" s="1"/>
  <c r="I95" i="10"/>
  <c r="I25" i="51" s="1"/>
  <c r="H95" i="10"/>
  <c r="H25" i="51" s="1"/>
  <c r="G95" i="10"/>
  <c r="G25" i="51" s="1"/>
  <c r="F95" i="10"/>
  <c r="F25" i="51" s="1"/>
  <c r="E95" i="10"/>
  <c r="E25" i="51" s="1"/>
  <c r="D95" i="10"/>
  <c r="D25" i="51" s="1"/>
  <c r="O54" i="10"/>
  <c r="N81" i="10"/>
  <c r="N12" i="51" s="1"/>
  <c r="M81" i="10"/>
  <c r="M12" i="51" s="1"/>
  <c r="L81" i="10"/>
  <c r="L12" i="51" s="1"/>
  <c r="K54" i="10"/>
  <c r="J81" i="10"/>
  <c r="J12" i="51" s="1"/>
  <c r="I81" i="10"/>
  <c r="I12" i="51" s="1"/>
  <c r="H81" i="10"/>
  <c r="H12" i="51" s="1"/>
  <c r="G54" i="10"/>
  <c r="F81" i="10"/>
  <c r="F12" i="51" s="1"/>
  <c r="E81" i="10"/>
  <c r="E12" i="51" s="1"/>
  <c r="D81" i="10"/>
  <c r="D12" i="51" s="1"/>
  <c r="O54" i="7"/>
  <c r="N54" i="7"/>
  <c r="M54" i="7"/>
  <c r="L54" i="7"/>
  <c r="K54" i="7"/>
  <c r="J54" i="7"/>
  <c r="I54" i="7"/>
  <c r="H54" i="7"/>
  <c r="G54" i="7"/>
  <c r="F54" i="7"/>
  <c r="E54" i="7"/>
  <c r="D54" i="7"/>
  <c r="AD53" i="7"/>
  <c r="AC53" i="7"/>
  <c r="AB53" i="7"/>
  <c r="AA53" i="7"/>
  <c r="Z53" i="7"/>
  <c r="Y53" i="7"/>
  <c r="X53" i="7"/>
  <c r="W53" i="7"/>
  <c r="V53" i="7"/>
  <c r="U53" i="7"/>
  <c r="T53" i="7"/>
  <c r="S53" i="7"/>
  <c r="S54" i="7" s="1"/>
  <c r="P53" i="7"/>
  <c r="AD52" i="7"/>
  <c r="AC52" i="7"/>
  <c r="AB52" i="7"/>
  <c r="AA52" i="7"/>
  <c r="Z52" i="7"/>
  <c r="Y52" i="7"/>
  <c r="X52" i="7"/>
  <c r="W52" i="7"/>
  <c r="V52" i="7"/>
  <c r="U52" i="7"/>
  <c r="T52" i="7"/>
  <c r="S52" i="7"/>
  <c r="P52" i="7"/>
  <c r="AD51" i="7"/>
  <c r="AD54" i="7" s="1"/>
  <c r="AC51" i="7"/>
  <c r="AC54" i="7" s="1"/>
  <c r="AB51" i="7"/>
  <c r="AA51" i="7"/>
  <c r="AA54" i="7" s="1"/>
  <c r="Z51" i="7"/>
  <c r="Z54" i="7" s="1"/>
  <c r="Y51" i="7"/>
  <c r="Y54" i="7" s="1"/>
  <c r="X51" i="7"/>
  <c r="W51" i="7"/>
  <c r="W54" i="7" s="1"/>
  <c r="V51" i="7"/>
  <c r="V54" i="7" s="1"/>
  <c r="U51" i="7"/>
  <c r="U54" i="7" s="1"/>
  <c r="T51" i="7"/>
  <c r="S51" i="7"/>
  <c r="P51" i="7"/>
  <c r="P54" i="7" s="1"/>
  <c r="AW56" i="56" l="1"/>
  <c r="AX56" i="56" s="1"/>
  <c r="AW50" i="56"/>
  <c r="AX50" i="56" s="1"/>
  <c r="AO45" i="56"/>
  <c r="AP45" i="56" s="1"/>
  <c r="AS46" i="56"/>
  <c r="AT46" i="56" s="1"/>
  <c r="AG47" i="56"/>
  <c r="AH47" i="56" s="1"/>
  <c r="AO21" i="56"/>
  <c r="AP21" i="56" s="1"/>
  <c r="AM22" i="56"/>
  <c r="AG32" i="56"/>
  <c r="AH32" i="56" s="1"/>
  <c r="J14" i="56"/>
  <c r="AM47" i="56"/>
  <c r="AV30" i="56"/>
  <c r="AW30" i="56" s="1"/>
  <c r="AX30" i="56" s="1"/>
  <c r="AS45" i="56"/>
  <c r="AT45" i="56" s="1"/>
  <c r="AQ52" i="56"/>
  <c r="AO46" i="56"/>
  <c r="AP46" i="56" s="1"/>
  <c r="AO26" i="56"/>
  <c r="AP26" i="56" s="1"/>
  <c r="AM27" i="56"/>
  <c r="AV35" i="56"/>
  <c r="AF67" i="56"/>
  <c r="AV46" i="56"/>
  <c r="AW46" i="56" s="1"/>
  <c r="AX46" i="56" s="1"/>
  <c r="AV41" i="56"/>
  <c r="AN32" i="56"/>
  <c r="AO29" i="56"/>
  <c r="AL29" i="56"/>
  <c r="AK32" i="56"/>
  <c r="AL32" i="56" s="1"/>
  <c r="AN66" i="56"/>
  <c r="AO11" i="56"/>
  <c r="AU32" i="56"/>
  <c r="AR17" i="56"/>
  <c r="AS24" i="56"/>
  <c r="AR27" i="56"/>
  <c r="AV24" i="56"/>
  <c r="AR42" i="56"/>
  <c r="AW10" i="56"/>
  <c r="AL10" i="56"/>
  <c r="AG12" i="56"/>
  <c r="AH12" i="56" s="1"/>
  <c r="AH9" i="56"/>
  <c r="AN57" i="56"/>
  <c r="AO54" i="56"/>
  <c r="AG52" i="56"/>
  <c r="AH52" i="56" s="1"/>
  <c r="AH49" i="56"/>
  <c r="AN64" i="56"/>
  <c r="AN12" i="56"/>
  <c r="AO9" i="56"/>
  <c r="AV12" i="56"/>
  <c r="AS29" i="56"/>
  <c r="AR32" i="56"/>
  <c r="AR62" i="56"/>
  <c r="AS59" i="56"/>
  <c r="AV59" i="56"/>
  <c r="AN27" i="56"/>
  <c r="AQ62" i="56"/>
  <c r="AU59" i="56"/>
  <c r="AM52" i="56"/>
  <c r="AO44" i="56"/>
  <c r="AN47" i="56"/>
  <c r="AK57" i="56"/>
  <c r="AL57" i="56" s="1"/>
  <c r="AL54" i="56"/>
  <c r="AO31" i="56"/>
  <c r="AP31" i="56" s="1"/>
  <c r="AO20" i="56"/>
  <c r="AP20" i="56" s="1"/>
  <c r="AO30" i="56"/>
  <c r="AP30" i="56" s="1"/>
  <c r="AW11" i="56"/>
  <c r="AN42" i="56"/>
  <c r="AV45" i="56"/>
  <c r="AW45" i="56" s="1"/>
  <c r="AX45" i="56" s="1"/>
  <c r="AR65" i="56"/>
  <c r="AS10" i="56"/>
  <c r="AR22" i="56"/>
  <c r="AS19" i="56"/>
  <c r="AS20" i="56"/>
  <c r="AT20" i="56" s="1"/>
  <c r="AR37" i="56"/>
  <c r="AS56" i="56"/>
  <c r="AT56" i="56" s="1"/>
  <c r="AR52" i="56"/>
  <c r="AS49" i="56"/>
  <c r="AV49" i="56"/>
  <c r="AS61" i="56"/>
  <c r="AT61" i="56" s="1"/>
  <c r="AO24" i="56"/>
  <c r="AM32" i="56"/>
  <c r="DF61" i="56"/>
  <c r="AY61" i="56" s="1"/>
  <c r="DF60" i="56"/>
  <c r="AY60" i="56" s="1"/>
  <c r="DF55" i="56"/>
  <c r="AY55" i="56" s="1"/>
  <c r="DF51" i="56"/>
  <c r="AY51" i="56" s="1"/>
  <c r="DF54" i="56"/>
  <c r="AY54" i="56" s="1"/>
  <c r="DF50" i="56"/>
  <c r="AY50" i="56" s="1"/>
  <c r="DF49" i="56"/>
  <c r="AY49" i="56" s="1"/>
  <c r="DF46" i="56"/>
  <c r="AY46" i="56" s="1"/>
  <c r="DF45" i="56"/>
  <c r="AY45" i="56" s="1"/>
  <c r="DF44" i="56"/>
  <c r="AY44" i="56" s="1"/>
  <c r="BC44" i="56" s="1"/>
  <c r="DF56" i="56"/>
  <c r="AY56" i="56" s="1"/>
  <c r="DF59" i="56"/>
  <c r="AY59" i="56" s="1"/>
  <c r="BC59" i="56" s="1"/>
  <c r="DF31" i="56"/>
  <c r="AY31" i="56" s="1"/>
  <c r="DF30" i="56"/>
  <c r="AY30" i="56" s="1"/>
  <c r="DF29" i="56"/>
  <c r="AY29" i="56" s="1"/>
  <c r="BC29" i="56" s="1"/>
  <c r="DF26" i="56"/>
  <c r="AY26" i="56" s="1"/>
  <c r="BC26" i="56" s="1"/>
  <c r="DF25" i="56"/>
  <c r="AY25" i="56" s="1"/>
  <c r="DF24" i="56"/>
  <c r="AY24" i="56" s="1"/>
  <c r="DF21" i="56"/>
  <c r="AY21" i="56" s="1"/>
  <c r="DF20" i="56"/>
  <c r="AY20" i="56" s="1"/>
  <c r="DF11" i="56"/>
  <c r="AY11" i="56" s="1"/>
  <c r="DF10" i="56"/>
  <c r="AY10" i="56" s="1"/>
  <c r="BC10" i="56" s="1"/>
  <c r="AY9" i="56"/>
  <c r="DF19" i="56"/>
  <c r="AY19" i="56" s="1"/>
  <c r="DG7" i="56"/>
  <c r="AQ27" i="56"/>
  <c r="AQ32" i="56"/>
  <c r="BC21" i="56"/>
  <c r="AH54" i="56"/>
  <c r="AG57" i="56"/>
  <c r="AH57" i="56" s="1"/>
  <c r="AN52" i="56"/>
  <c r="AO49" i="56"/>
  <c r="AO25" i="56"/>
  <c r="AP25" i="56" s="1"/>
  <c r="AG27" i="56"/>
  <c r="AH27" i="56" s="1"/>
  <c r="AH24" i="56"/>
  <c r="AV25" i="56"/>
  <c r="AW25" i="56" s="1"/>
  <c r="AX25" i="56" s="1"/>
  <c r="AM12" i="56"/>
  <c r="AP19" i="56"/>
  <c r="AJ67" i="56"/>
  <c r="AZ61" i="56"/>
  <c r="AZ60" i="56"/>
  <c r="AZ59" i="56"/>
  <c r="AZ56" i="56"/>
  <c r="BD56" i="56" s="1"/>
  <c r="AZ55" i="56"/>
  <c r="BD55" i="56" s="1"/>
  <c r="AZ51" i="56"/>
  <c r="AZ39" i="56"/>
  <c r="AZ36" i="56"/>
  <c r="AZ50" i="56"/>
  <c r="AZ45" i="56"/>
  <c r="AZ41" i="56"/>
  <c r="AZ35" i="56"/>
  <c r="AZ54" i="56"/>
  <c r="BD54" i="56" s="1"/>
  <c r="AZ49" i="56"/>
  <c r="AZ44" i="56"/>
  <c r="AZ46" i="56"/>
  <c r="AZ31" i="56"/>
  <c r="BD31" i="56" s="1"/>
  <c r="AZ26" i="56"/>
  <c r="AZ25" i="56"/>
  <c r="AZ34" i="56"/>
  <c r="AZ29" i="56"/>
  <c r="BD29" i="56" s="1"/>
  <c r="AZ24" i="56"/>
  <c r="AZ21" i="56"/>
  <c r="AZ20" i="56"/>
  <c r="AZ40" i="56"/>
  <c r="AZ30" i="56"/>
  <c r="AZ15" i="56"/>
  <c r="AZ19" i="56"/>
  <c r="BD19" i="56" s="1"/>
  <c r="AZ16" i="56"/>
  <c r="AZ14" i="56"/>
  <c r="AZ11" i="56"/>
  <c r="AZ10" i="56"/>
  <c r="AZ9" i="56"/>
  <c r="BD9" i="56" s="1"/>
  <c r="DU7" i="56"/>
  <c r="AS31" i="56"/>
  <c r="AT31" i="56" s="1"/>
  <c r="AV31" i="56"/>
  <c r="AW31" i="56" s="1"/>
  <c r="AX31" i="56" s="1"/>
  <c r="AR57" i="56"/>
  <c r="AS54" i="56"/>
  <c r="AQ12" i="56"/>
  <c r="AQ22" i="56"/>
  <c r="AU19" i="56"/>
  <c r="BC60" i="56"/>
  <c r="AK62" i="56"/>
  <c r="AL62" i="56" s="1"/>
  <c r="AL59" i="56"/>
  <c r="AN37" i="56"/>
  <c r="AV14" i="56"/>
  <c r="AU60" i="56"/>
  <c r="AW60" i="56" s="1"/>
  <c r="AX60" i="56" s="1"/>
  <c r="AU9" i="56"/>
  <c r="AG62" i="56"/>
  <c r="AH62" i="56" s="1"/>
  <c r="AH59" i="56"/>
  <c r="AK22" i="56"/>
  <c r="AL22" i="56" s="1"/>
  <c r="AL19" i="56"/>
  <c r="AR64" i="56"/>
  <c r="AS9" i="56"/>
  <c r="AR12" i="56"/>
  <c r="AV15" i="56"/>
  <c r="AV36" i="56"/>
  <c r="AS55" i="56"/>
  <c r="AT55" i="56" s="1"/>
  <c r="AV55" i="56"/>
  <c r="AW55" i="56" s="1"/>
  <c r="AX55" i="56" s="1"/>
  <c r="AS51" i="56"/>
  <c r="AT51" i="56" s="1"/>
  <c r="AU51" i="56" s="1"/>
  <c r="AU52" i="56" s="1"/>
  <c r="AV51" i="56"/>
  <c r="AQ47" i="56"/>
  <c r="AQ57" i="56"/>
  <c r="BC54" i="56"/>
  <c r="AL44" i="56"/>
  <c r="AK47" i="56"/>
  <c r="AL47" i="56" s="1"/>
  <c r="AN65" i="56"/>
  <c r="AO10" i="56"/>
  <c r="AN17" i="56"/>
  <c r="AO50" i="56"/>
  <c r="AP50" i="56" s="1"/>
  <c r="AV29" i="56"/>
  <c r="AM57" i="56"/>
  <c r="AL11" i="56"/>
  <c r="AV39" i="56"/>
  <c r="AK12" i="56"/>
  <c r="AL12" i="56" s="1"/>
  <c r="AL9" i="56"/>
  <c r="AR66" i="56"/>
  <c r="AS11" i="56"/>
  <c r="AS26" i="56"/>
  <c r="AT26" i="56" s="1"/>
  <c r="AU26" i="56" s="1"/>
  <c r="AW26" i="56" s="1"/>
  <c r="AX26" i="56" s="1"/>
  <c r="AS21" i="56"/>
  <c r="AT21" i="56" s="1"/>
  <c r="AU21" i="56" s="1"/>
  <c r="AR47" i="56"/>
  <c r="AS44" i="56"/>
  <c r="AS60" i="56"/>
  <c r="AT60" i="56" s="1"/>
  <c r="AS50" i="56"/>
  <c r="AT50" i="56" s="1"/>
  <c r="AK27" i="56"/>
  <c r="AL27" i="56" s="1"/>
  <c r="AL24" i="56"/>
  <c r="AV20" i="56"/>
  <c r="AW20" i="56" s="1"/>
  <c r="AX20" i="56" s="1"/>
  <c r="AU61" i="56"/>
  <c r="AW61" i="56" s="1"/>
  <c r="AX61" i="56" s="1"/>
  <c r="AL49" i="56"/>
  <c r="AK52" i="56"/>
  <c r="AL52" i="56" s="1"/>
  <c r="AN62" i="56"/>
  <c r="AO59" i="56"/>
  <c r="AV34" i="56"/>
  <c r="AV16" i="56"/>
  <c r="AV40" i="56"/>
  <c r="AN22" i="56"/>
  <c r="P54" i="9"/>
  <c r="V54" i="9"/>
  <c r="Z54" i="9"/>
  <c r="AD54" i="9"/>
  <c r="T54" i="9"/>
  <c r="X54" i="9"/>
  <c r="AB54" i="9"/>
  <c r="AX54" i="32"/>
  <c r="BB54" i="32"/>
  <c r="BF54" i="32"/>
  <c r="CB54" i="32"/>
  <c r="CF54" i="32"/>
  <c r="CJ54" i="32"/>
  <c r="DF54" i="32"/>
  <c r="DJ54" i="32"/>
  <c r="DN54" i="32"/>
  <c r="F54" i="32"/>
  <c r="N54" i="32"/>
  <c r="AN54" i="32"/>
  <c r="BN54" i="32"/>
  <c r="BV54" i="32"/>
  <c r="CZ54" i="32"/>
  <c r="D54" i="32"/>
  <c r="H54" i="32"/>
  <c r="L54" i="32"/>
  <c r="AH54" i="32"/>
  <c r="AL54" i="32"/>
  <c r="AP54" i="32"/>
  <c r="BL54" i="32"/>
  <c r="BP54" i="32"/>
  <c r="BT54" i="32"/>
  <c r="CP54" i="32"/>
  <c r="CT54" i="32"/>
  <c r="CX54" i="32"/>
  <c r="J54" i="32"/>
  <c r="AJ54" i="32"/>
  <c r="AR54" i="32"/>
  <c r="BR54" i="32"/>
  <c r="CR54" i="32"/>
  <c r="CV54" i="32"/>
  <c r="AZ54" i="32"/>
  <c r="BD54" i="32"/>
  <c r="BH54" i="32"/>
  <c r="CD54" i="32"/>
  <c r="CH54" i="32"/>
  <c r="CL54" i="32"/>
  <c r="DH54" i="32"/>
  <c r="DL54" i="32"/>
  <c r="DP54" i="32"/>
  <c r="FA54" i="32"/>
  <c r="FE54" i="32"/>
  <c r="FI54" i="32"/>
  <c r="EZ54" i="32"/>
  <c r="FD54" i="32"/>
  <c r="FH54" i="32"/>
  <c r="EX54" i="32"/>
  <c r="FB54" i="32"/>
  <c r="FF54" i="32"/>
  <c r="EY54" i="32"/>
  <c r="FC54" i="32"/>
  <c r="FG54" i="32"/>
  <c r="FJ52" i="32"/>
  <c r="FJ53" i="32"/>
  <c r="EI54" i="32"/>
  <c r="EM54" i="32"/>
  <c r="EQ54" i="32"/>
  <c r="EL54" i="32"/>
  <c r="EP54" i="32"/>
  <c r="ET54" i="32"/>
  <c r="EU53" i="32"/>
  <c r="EU51" i="32"/>
  <c r="EJ54" i="32"/>
  <c r="EN54" i="32"/>
  <c r="ER54" i="32"/>
  <c r="EK54" i="32"/>
  <c r="EO54" i="32"/>
  <c r="ES54" i="32"/>
  <c r="DT54" i="32"/>
  <c r="EB54" i="32"/>
  <c r="U54" i="12"/>
  <c r="Y54" i="12"/>
  <c r="AC54" i="12"/>
  <c r="T54" i="12"/>
  <c r="X54" i="12"/>
  <c r="AB54" i="12"/>
  <c r="DU53" i="32"/>
  <c r="DU54" i="32" s="1"/>
  <c r="DY53" i="32"/>
  <c r="DY54" i="32" s="1"/>
  <c r="EC53" i="32"/>
  <c r="EC54" i="32" s="1"/>
  <c r="DV52" i="32"/>
  <c r="DZ52" i="32"/>
  <c r="DZ54" i="32" s="1"/>
  <c r="ED52" i="32"/>
  <c r="ED54" i="32" s="1"/>
  <c r="S54" i="12"/>
  <c r="DX54" i="32"/>
  <c r="DW51" i="32"/>
  <c r="DW54" i="32" s="1"/>
  <c r="EA51" i="32"/>
  <c r="EA54" i="32" s="1"/>
  <c r="EE51" i="32"/>
  <c r="EE54" i="32" s="1"/>
  <c r="DG54" i="32"/>
  <c r="DK54" i="32"/>
  <c r="DO54" i="32"/>
  <c r="DQ52" i="32"/>
  <c r="DI54" i="32"/>
  <c r="DM54" i="32"/>
  <c r="DQ53" i="32"/>
  <c r="CQ54" i="32"/>
  <c r="CU54" i="32"/>
  <c r="CY54" i="32"/>
  <c r="CS54" i="32"/>
  <c r="CW54" i="32"/>
  <c r="DA54" i="32"/>
  <c r="DB52" i="32"/>
  <c r="DB53" i="32"/>
  <c r="CC54" i="32"/>
  <c r="CG54" i="32"/>
  <c r="CK54" i="32"/>
  <c r="CM51" i="32"/>
  <c r="CA54" i="32"/>
  <c r="CE54" i="32"/>
  <c r="CI54" i="32"/>
  <c r="CM53" i="32"/>
  <c r="BM54" i="32"/>
  <c r="BQ54" i="32"/>
  <c r="BU54" i="32"/>
  <c r="BO54" i="32"/>
  <c r="BS54" i="32"/>
  <c r="BW54" i="32"/>
  <c r="BX52" i="32"/>
  <c r="BX53" i="32"/>
  <c r="BC54" i="32"/>
  <c r="BA54" i="32"/>
  <c r="BE54" i="32"/>
  <c r="BI53" i="32"/>
  <c r="AY54" i="32"/>
  <c r="BG54" i="32"/>
  <c r="AM54" i="32"/>
  <c r="AK54" i="32"/>
  <c r="AO54" i="32"/>
  <c r="AS54" i="32"/>
  <c r="AI54" i="32"/>
  <c r="AQ54" i="32"/>
  <c r="AT52" i="32"/>
  <c r="AT53" i="32"/>
  <c r="K54" i="32"/>
  <c r="P53" i="32"/>
  <c r="G54" i="32"/>
  <c r="O54" i="32"/>
  <c r="E54" i="32"/>
  <c r="I54" i="32"/>
  <c r="M54" i="32"/>
  <c r="D81" i="32"/>
  <c r="DS7" i="54"/>
  <c r="DE7" i="54"/>
  <c r="AC95" i="12"/>
  <c r="AD81" i="8"/>
  <c r="AD95" i="8"/>
  <c r="AC109" i="8"/>
  <c r="AD81" i="16"/>
  <c r="AD95" i="16"/>
  <c r="AD109" i="16"/>
  <c r="AD81" i="11"/>
  <c r="AD95" i="11"/>
  <c r="AD109" i="11"/>
  <c r="AD76" i="9"/>
  <c r="AD90" i="9"/>
  <c r="AD103" i="9"/>
  <c r="AD81" i="17"/>
  <c r="AD95" i="17"/>
  <c r="AC109" i="17"/>
  <c r="AB81" i="13"/>
  <c r="AB95" i="13"/>
  <c r="AD109" i="13"/>
  <c r="AD81" i="14"/>
  <c r="AD95" i="14"/>
  <c r="AD109" i="14"/>
  <c r="AD81" i="18"/>
  <c r="AD95" i="18"/>
  <c r="AB109" i="18"/>
  <c r="AC81" i="19"/>
  <c r="AB81" i="19"/>
  <c r="AD95" i="19"/>
  <c r="AD109" i="19"/>
  <c r="AD81" i="15"/>
  <c r="AB95" i="15"/>
  <c r="AD109" i="15"/>
  <c r="E32" i="51"/>
  <c r="AD81" i="12"/>
  <c r="AD95" i="12"/>
  <c r="AD109" i="12"/>
  <c r="AC95" i="14"/>
  <c r="AC109" i="14"/>
  <c r="S109" i="14"/>
  <c r="D28" i="51"/>
  <c r="S81" i="14"/>
  <c r="D15" i="51"/>
  <c r="D41" i="51"/>
  <c r="AC81" i="14"/>
  <c r="S95" i="14"/>
  <c r="U81" i="13"/>
  <c r="AC95" i="13"/>
  <c r="D27" i="51"/>
  <c r="U95" i="13"/>
  <c r="D14" i="51"/>
  <c r="AC81" i="13"/>
  <c r="D40" i="51"/>
  <c r="AC95" i="16"/>
  <c r="AC81" i="16"/>
  <c r="S95" i="16"/>
  <c r="CZ36" i="53"/>
  <c r="C36" i="53" s="1"/>
  <c r="G36" i="53" s="1"/>
  <c r="S109" i="16"/>
  <c r="D16" i="51"/>
  <c r="D29" i="51"/>
  <c r="D42" i="51"/>
  <c r="X109" i="16"/>
  <c r="S81" i="16"/>
  <c r="AC76" i="9"/>
  <c r="AC103" i="9"/>
  <c r="S90" i="9"/>
  <c r="W90" i="9"/>
  <c r="S103" i="9"/>
  <c r="S76" i="9"/>
  <c r="AC95" i="19"/>
  <c r="AC109" i="19"/>
  <c r="S109" i="19"/>
  <c r="D47" i="51"/>
  <c r="U81" i="19"/>
  <c r="D21" i="51"/>
  <c r="S95" i="19"/>
  <c r="D34" i="51"/>
  <c r="AC81" i="15"/>
  <c r="U95" i="15"/>
  <c r="S81" i="15"/>
  <c r="AC95" i="15"/>
  <c r="D20" i="51"/>
  <c r="D46" i="51"/>
  <c r="S109" i="15"/>
  <c r="D33" i="51"/>
  <c r="AC109" i="15"/>
  <c r="D32" i="51"/>
  <c r="X109" i="12"/>
  <c r="D45" i="51"/>
  <c r="S81" i="12"/>
  <c r="AC81" i="12"/>
  <c r="S95" i="12"/>
  <c r="D19" i="51"/>
  <c r="S109" i="12"/>
  <c r="D18" i="51"/>
  <c r="AC81" i="18"/>
  <c r="AC95" i="18"/>
  <c r="D31" i="51"/>
  <c r="U109" i="18"/>
  <c r="D44" i="51"/>
  <c r="S81" i="18"/>
  <c r="S95" i="18"/>
  <c r="AC109" i="18"/>
  <c r="D26" i="51"/>
  <c r="AC81" i="11"/>
  <c r="AC95" i="11"/>
  <c r="S95" i="11"/>
  <c r="D13" i="51"/>
  <c r="AC109" i="11"/>
  <c r="D39" i="51"/>
  <c r="S109" i="11"/>
  <c r="S81" i="11"/>
  <c r="CZ19" i="53"/>
  <c r="C19" i="53" s="1"/>
  <c r="G19" i="53" s="1"/>
  <c r="S81" i="17"/>
  <c r="AC95" i="17"/>
  <c r="D17" i="51"/>
  <c r="D43" i="51"/>
  <c r="AC81" i="17"/>
  <c r="S95" i="17"/>
  <c r="D30" i="51"/>
  <c r="CZ39" i="53"/>
  <c r="C39" i="53" s="1"/>
  <c r="G39" i="53" s="1"/>
  <c r="AC81" i="8"/>
  <c r="AC95" i="8"/>
  <c r="S95" i="8"/>
  <c r="S81" i="8"/>
  <c r="AC95" i="7"/>
  <c r="S81" i="7"/>
  <c r="AC81" i="7"/>
  <c r="S95" i="7"/>
  <c r="D37" i="51"/>
  <c r="S109" i="7"/>
  <c r="AC109" i="7"/>
  <c r="CZ35" i="53"/>
  <c r="C35" i="53" s="1"/>
  <c r="G35" i="53" s="1"/>
  <c r="CZ10" i="53"/>
  <c r="C10" i="53" s="1"/>
  <c r="G10" i="53" s="1"/>
  <c r="CZ14" i="53"/>
  <c r="C14" i="53" s="1"/>
  <c r="G14" i="53" s="1"/>
  <c r="CZ30" i="53"/>
  <c r="C30" i="53" s="1"/>
  <c r="G30" i="53" s="1"/>
  <c r="DO7" i="53"/>
  <c r="G11" i="53"/>
  <c r="CZ15" i="53"/>
  <c r="C15" i="53" s="1"/>
  <c r="CZ61" i="53"/>
  <c r="C61" i="53" s="1"/>
  <c r="CZ59" i="53"/>
  <c r="C59" i="53" s="1"/>
  <c r="CZ60" i="53"/>
  <c r="C60" i="53" s="1"/>
  <c r="CZ51" i="53"/>
  <c r="C51" i="53" s="1"/>
  <c r="CZ50" i="53"/>
  <c r="C50" i="53" s="1"/>
  <c r="CZ54" i="53"/>
  <c r="C54" i="53" s="1"/>
  <c r="CZ56" i="53"/>
  <c r="C56" i="53" s="1"/>
  <c r="CZ49" i="53"/>
  <c r="C49" i="53" s="1"/>
  <c r="CZ46" i="53"/>
  <c r="C46" i="53" s="1"/>
  <c r="CZ45" i="53"/>
  <c r="C45" i="53" s="1"/>
  <c r="CZ44" i="53"/>
  <c r="C44" i="53" s="1"/>
  <c r="CZ41" i="53"/>
  <c r="C41" i="53" s="1"/>
  <c r="CZ40" i="53"/>
  <c r="C40" i="53" s="1"/>
  <c r="CZ34" i="53"/>
  <c r="C34" i="53" s="1"/>
  <c r="CZ55" i="53"/>
  <c r="C55" i="53" s="1"/>
  <c r="CZ29" i="53"/>
  <c r="C29" i="53" s="1"/>
  <c r="CZ26" i="53"/>
  <c r="C26" i="53" s="1"/>
  <c r="CZ25" i="53"/>
  <c r="C25" i="53" s="1"/>
  <c r="CZ31" i="53"/>
  <c r="C31" i="53" s="1"/>
  <c r="CZ24" i="53"/>
  <c r="C24" i="53" s="1"/>
  <c r="CZ21" i="53"/>
  <c r="C21" i="53" s="1"/>
  <c r="CZ20" i="53"/>
  <c r="C20" i="53" s="1"/>
  <c r="DA7" i="53"/>
  <c r="CZ9" i="53"/>
  <c r="C9" i="53" s="1"/>
  <c r="CZ16" i="53"/>
  <c r="C16" i="53" s="1"/>
  <c r="DB51" i="32"/>
  <c r="BI52" i="32"/>
  <c r="AW54" i="32"/>
  <c r="P51" i="32"/>
  <c r="DQ51" i="32"/>
  <c r="AT51" i="32"/>
  <c r="FJ51" i="32"/>
  <c r="BI51" i="32"/>
  <c r="BX51" i="32"/>
  <c r="P52" i="32"/>
  <c r="CM52" i="32"/>
  <c r="EU52" i="32"/>
  <c r="DE54" i="32"/>
  <c r="W109" i="19"/>
  <c r="AA109" i="19"/>
  <c r="T109" i="19"/>
  <c r="X109" i="19"/>
  <c r="AB109" i="19"/>
  <c r="U109" i="19"/>
  <c r="Y109" i="19"/>
  <c r="P109" i="19"/>
  <c r="V109" i="19"/>
  <c r="Z109" i="19"/>
  <c r="W95" i="19"/>
  <c r="AA95" i="19"/>
  <c r="T95" i="19"/>
  <c r="X95" i="19"/>
  <c r="AB95" i="19"/>
  <c r="U95" i="19"/>
  <c r="Y95" i="19"/>
  <c r="P95" i="19"/>
  <c r="V95" i="19"/>
  <c r="Z95" i="19"/>
  <c r="Y81" i="19"/>
  <c r="P81" i="19"/>
  <c r="V81" i="19"/>
  <c r="Z81" i="19"/>
  <c r="AD81" i="19"/>
  <c r="S81" i="19"/>
  <c r="W81" i="19"/>
  <c r="AA81" i="19"/>
  <c r="T81" i="19"/>
  <c r="X81" i="19"/>
  <c r="W109" i="15"/>
  <c r="AA109" i="15"/>
  <c r="T109" i="15"/>
  <c r="X109" i="15"/>
  <c r="AB109" i="15"/>
  <c r="U109" i="15"/>
  <c r="Y109" i="15"/>
  <c r="P109" i="15"/>
  <c r="V109" i="15"/>
  <c r="Z109" i="15"/>
  <c r="Y95" i="15"/>
  <c r="P95" i="15"/>
  <c r="V95" i="15"/>
  <c r="Z95" i="15"/>
  <c r="AD95" i="15"/>
  <c r="S95" i="15"/>
  <c r="W95" i="15"/>
  <c r="AA95" i="15"/>
  <c r="T95" i="15"/>
  <c r="X95" i="15"/>
  <c r="W81" i="15"/>
  <c r="AA81" i="15"/>
  <c r="T81" i="15"/>
  <c r="X81" i="15"/>
  <c r="AB81" i="15"/>
  <c r="U81" i="15"/>
  <c r="Y81" i="15"/>
  <c r="P81" i="15"/>
  <c r="V81" i="15"/>
  <c r="Z81" i="15"/>
  <c r="W109" i="12"/>
  <c r="AB109" i="12"/>
  <c r="U109" i="12"/>
  <c r="Y109" i="12"/>
  <c r="AC109" i="12"/>
  <c r="AA109" i="12"/>
  <c r="T109" i="12"/>
  <c r="P109" i="12"/>
  <c r="V109" i="12"/>
  <c r="Z109" i="12"/>
  <c r="W95" i="12"/>
  <c r="AA95" i="12"/>
  <c r="T95" i="12"/>
  <c r="X95" i="12"/>
  <c r="AB95" i="12"/>
  <c r="U95" i="12"/>
  <c r="Y95" i="12"/>
  <c r="P95" i="12"/>
  <c r="V95" i="12"/>
  <c r="Z95" i="12"/>
  <c r="W81" i="12"/>
  <c r="AA81" i="12"/>
  <c r="T81" i="12"/>
  <c r="X81" i="12"/>
  <c r="AB81" i="12"/>
  <c r="U81" i="12"/>
  <c r="Y81" i="12"/>
  <c r="P81" i="12"/>
  <c r="V81" i="12"/>
  <c r="Z81" i="12"/>
  <c r="Y109" i="18"/>
  <c r="P109" i="18"/>
  <c r="V109" i="18"/>
  <c r="Z109" i="18"/>
  <c r="AD109" i="18"/>
  <c r="S109" i="18"/>
  <c r="W109" i="18"/>
  <c r="AA109" i="18"/>
  <c r="T109" i="18"/>
  <c r="X109" i="18"/>
  <c r="W95" i="18"/>
  <c r="AA95" i="18"/>
  <c r="T95" i="18"/>
  <c r="X95" i="18"/>
  <c r="AB95" i="18"/>
  <c r="U95" i="18"/>
  <c r="Y95" i="18"/>
  <c r="P95" i="18"/>
  <c r="V95" i="18"/>
  <c r="Z95" i="18"/>
  <c r="W81" i="18"/>
  <c r="AA81" i="18"/>
  <c r="T81" i="18"/>
  <c r="X81" i="18"/>
  <c r="AB81" i="18"/>
  <c r="U81" i="18"/>
  <c r="Y81" i="18"/>
  <c r="P81" i="18"/>
  <c r="V81" i="18"/>
  <c r="Z81" i="18"/>
  <c r="P109" i="17"/>
  <c r="V109" i="17"/>
  <c r="Z109" i="17"/>
  <c r="AD109" i="17"/>
  <c r="S109" i="17"/>
  <c r="W109" i="17"/>
  <c r="AA109" i="17"/>
  <c r="T109" i="17"/>
  <c r="X109" i="17"/>
  <c r="AB109" i="17"/>
  <c r="U109" i="17"/>
  <c r="Y109" i="17"/>
  <c r="W95" i="17"/>
  <c r="AA95" i="17"/>
  <c r="T95" i="17"/>
  <c r="X95" i="17"/>
  <c r="AB95" i="17"/>
  <c r="U95" i="17"/>
  <c r="Y95" i="17"/>
  <c r="P95" i="17"/>
  <c r="V95" i="17"/>
  <c r="Z95" i="17"/>
  <c r="W81" i="17"/>
  <c r="AA81" i="17"/>
  <c r="T81" i="17"/>
  <c r="X81" i="17"/>
  <c r="AB81" i="17"/>
  <c r="U81" i="17"/>
  <c r="Y81" i="17"/>
  <c r="P81" i="17"/>
  <c r="V81" i="17"/>
  <c r="Z81" i="17"/>
  <c r="AB109" i="16"/>
  <c r="U109" i="16"/>
  <c r="Y109" i="16"/>
  <c r="AC109" i="16"/>
  <c r="W109" i="16"/>
  <c r="AA109" i="16"/>
  <c r="T109" i="16"/>
  <c r="P109" i="16"/>
  <c r="V109" i="16"/>
  <c r="Z109" i="16"/>
  <c r="W95" i="16"/>
  <c r="AA95" i="16"/>
  <c r="T95" i="16"/>
  <c r="X95" i="16"/>
  <c r="AB95" i="16"/>
  <c r="U95" i="16"/>
  <c r="Y95" i="16"/>
  <c r="P95" i="16"/>
  <c r="V95" i="16"/>
  <c r="Z95" i="16"/>
  <c r="W81" i="16"/>
  <c r="AA81" i="16"/>
  <c r="T81" i="16"/>
  <c r="X81" i="16"/>
  <c r="AB81" i="16"/>
  <c r="U81" i="16"/>
  <c r="Y81" i="16"/>
  <c r="P81" i="16"/>
  <c r="V81" i="16"/>
  <c r="Z81" i="16"/>
  <c r="W109" i="14"/>
  <c r="AA109" i="14"/>
  <c r="T109" i="14"/>
  <c r="X109" i="14"/>
  <c r="AB109" i="14"/>
  <c r="U109" i="14"/>
  <c r="Y109" i="14"/>
  <c r="P109" i="14"/>
  <c r="V109" i="14"/>
  <c r="Z109" i="14"/>
  <c r="W95" i="14"/>
  <c r="AA95" i="14"/>
  <c r="T95" i="14"/>
  <c r="X95" i="14"/>
  <c r="AB95" i="14"/>
  <c r="U95" i="14"/>
  <c r="Y95" i="14"/>
  <c r="P95" i="14"/>
  <c r="V95" i="14"/>
  <c r="Z95" i="14"/>
  <c r="W81" i="14"/>
  <c r="AA81" i="14"/>
  <c r="T81" i="14"/>
  <c r="X81" i="14"/>
  <c r="AB81" i="14"/>
  <c r="U81" i="14"/>
  <c r="Y81" i="14"/>
  <c r="P81" i="14"/>
  <c r="V81" i="14"/>
  <c r="Z81" i="14"/>
  <c r="S109" i="13"/>
  <c r="W109" i="13"/>
  <c r="AA109" i="13"/>
  <c r="T109" i="13"/>
  <c r="X109" i="13"/>
  <c r="AB109" i="13"/>
  <c r="U109" i="13"/>
  <c r="Y109" i="13"/>
  <c r="AC109" i="13"/>
  <c r="V109" i="13"/>
  <c r="Z109" i="13"/>
  <c r="Y95" i="13"/>
  <c r="P95" i="13"/>
  <c r="V95" i="13"/>
  <c r="Z95" i="13"/>
  <c r="AD95" i="13"/>
  <c r="S95" i="13"/>
  <c r="W95" i="13"/>
  <c r="AA95" i="13"/>
  <c r="T95" i="13"/>
  <c r="X95" i="13"/>
  <c r="Y81" i="13"/>
  <c r="P81" i="13"/>
  <c r="V81" i="13"/>
  <c r="Z81" i="13"/>
  <c r="AD81" i="13"/>
  <c r="S81" i="13"/>
  <c r="W81" i="13"/>
  <c r="AA81" i="13"/>
  <c r="T81" i="13"/>
  <c r="X81" i="13"/>
  <c r="W109" i="11"/>
  <c r="AA109" i="11"/>
  <c r="T109" i="11"/>
  <c r="X109" i="11"/>
  <c r="AB109" i="11"/>
  <c r="U109" i="11"/>
  <c r="Y109" i="11"/>
  <c r="P109" i="11"/>
  <c r="V109" i="11"/>
  <c r="Z109" i="11"/>
  <c r="W95" i="11"/>
  <c r="AA95" i="11"/>
  <c r="T95" i="11"/>
  <c r="X95" i="11"/>
  <c r="AB95" i="11"/>
  <c r="U95" i="11"/>
  <c r="Y95" i="11"/>
  <c r="P95" i="11"/>
  <c r="V95" i="11"/>
  <c r="Z95" i="11"/>
  <c r="W81" i="11"/>
  <c r="AA81" i="11"/>
  <c r="T81" i="11"/>
  <c r="X81" i="11"/>
  <c r="AB81" i="11"/>
  <c r="U81" i="11"/>
  <c r="Y81" i="11"/>
  <c r="P81" i="11"/>
  <c r="V81" i="11"/>
  <c r="Z81" i="11"/>
  <c r="P109" i="8"/>
  <c r="V109" i="8"/>
  <c r="Z109" i="8"/>
  <c r="AD109" i="8"/>
  <c r="S109" i="8"/>
  <c r="W109" i="8"/>
  <c r="AA109" i="8"/>
  <c r="T109" i="8"/>
  <c r="X109" i="8"/>
  <c r="AB109" i="8"/>
  <c r="U109" i="8"/>
  <c r="Y109" i="8"/>
  <c r="W95" i="8"/>
  <c r="AA95" i="8"/>
  <c r="T95" i="8"/>
  <c r="X95" i="8"/>
  <c r="AB95" i="8"/>
  <c r="U95" i="8"/>
  <c r="Y95" i="8"/>
  <c r="P95" i="8"/>
  <c r="V95" i="8"/>
  <c r="Z95" i="8"/>
  <c r="W81" i="8"/>
  <c r="AA81" i="8"/>
  <c r="T81" i="8"/>
  <c r="X81" i="8"/>
  <c r="AB81" i="8"/>
  <c r="U81" i="8"/>
  <c r="Y81" i="8"/>
  <c r="P81" i="8"/>
  <c r="V81" i="8"/>
  <c r="Z81" i="8"/>
  <c r="W103" i="9"/>
  <c r="AA103" i="9"/>
  <c r="T103" i="9"/>
  <c r="X103" i="9"/>
  <c r="AB103" i="9"/>
  <c r="U103" i="9"/>
  <c r="Y103" i="9"/>
  <c r="P103" i="9"/>
  <c r="V103" i="9"/>
  <c r="Z103" i="9"/>
  <c r="AA90" i="9"/>
  <c r="T90" i="9"/>
  <c r="X90" i="9"/>
  <c r="AB90" i="9"/>
  <c r="U90" i="9"/>
  <c r="Y90" i="9"/>
  <c r="AC90" i="9"/>
  <c r="P90" i="9"/>
  <c r="V90" i="9"/>
  <c r="Z90" i="9"/>
  <c r="W76" i="9"/>
  <c r="AA76" i="9"/>
  <c r="T76" i="9"/>
  <c r="X76" i="9"/>
  <c r="AB76" i="9"/>
  <c r="U76" i="9"/>
  <c r="Y76" i="9"/>
  <c r="P76" i="9"/>
  <c r="V76" i="9"/>
  <c r="Z76" i="9"/>
  <c r="AD108" i="10"/>
  <c r="Z108" i="10"/>
  <c r="V108" i="10"/>
  <c r="P108" i="10"/>
  <c r="AC108" i="10"/>
  <c r="Y108" i="10"/>
  <c r="U108" i="10"/>
  <c r="AB108" i="10"/>
  <c r="X108" i="10"/>
  <c r="T108" i="10"/>
  <c r="AA108" i="10"/>
  <c r="W108" i="10"/>
  <c r="S108" i="10"/>
  <c r="AD95" i="10"/>
  <c r="Z95" i="10"/>
  <c r="V95" i="10"/>
  <c r="P95" i="10"/>
  <c r="AC95" i="10"/>
  <c r="Y95" i="10"/>
  <c r="U95" i="10"/>
  <c r="AB95" i="10"/>
  <c r="X95" i="10"/>
  <c r="T95" i="10"/>
  <c r="AA95" i="10"/>
  <c r="W95" i="10"/>
  <c r="S95" i="10"/>
  <c r="U81" i="10"/>
  <c r="T81" i="10"/>
  <c r="S81" i="10"/>
  <c r="G81" i="10"/>
  <c r="K81" i="10"/>
  <c r="K12" i="51" s="1"/>
  <c r="O81" i="10"/>
  <c r="O12" i="51" s="1"/>
  <c r="AD81" i="7"/>
  <c r="AD95" i="7"/>
  <c r="AD109" i="7"/>
  <c r="W109" i="7"/>
  <c r="AA109" i="7"/>
  <c r="T109" i="7"/>
  <c r="X109" i="7"/>
  <c r="AB109" i="7"/>
  <c r="U109" i="7"/>
  <c r="Y109" i="7"/>
  <c r="P109" i="7"/>
  <c r="V109" i="7"/>
  <c r="Z109" i="7"/>
  <c r="W95" i="7"/>
  <c r="AA95" i="7"/>
  <c r="T95" i="7"/>
  <c r="X95" i="7"/>
  <c r="AB95" i="7"/>
  <c r="U95" i="7"/>
  <c r="Y95" i="7"/>
  <c r="P95" i="7"/>
  <c r="V95" i="7"/>
  <c r="Z95" i="7"/>
  <c r="W81" i="7"/>
  <c r="AA81" i="7"/>
  <c r="T81" i="7"/>
  <c r="X81" i="7"/>
  <c r="AB81" i="7"/>
  <c r="U81" i="7"/>
  <c r="Y81" i="7"/>
  <c r="P81" i="7"/>
  <c r="V81" i="7"/>
  <c r="Z81" i="7"/>
  <c r="T54" i="7"/>
  <c r="X54" i="7"/>
  <c r="AB54" i="7"/>
  <c r="AD52" i="10"/>
  <c r="AD52" i="32" s="1"/>
  <c r="S52" i="10"/>
  <c r="S52" i="32" s="1"/>
  <c r="F54" i="10"/>
  <c r="J54" i="10"/>
  <c r="N54" i="10"/>
  <c r="E54" i="10"/>
  <c r="I54" i="10"/>
  <c r="M54" i="10"/>
  <c r="AC53" i="10"/>
  <c r="AC53" i="32" s="1"/>
  <c r="H54" i="10"/>
  <c r="L54" i="10"/>
  <c r="AA51" i="10"/>
  <c r="AA51" i="32" s="1"/>
  <c r="T51" i="10"/>
  <c r="T51" i="32" s="1"/>
  <c r="X51" i="10"/>
  <c r="X51" i="32" s="1"/>
  <c r="AB51" i="10"/>
  <c r="AB51" i="32" s="1"/>
  <c r="W52" i="10"/>
  <c r="W52" i="32" s="1"/>
  <c r="AA52" i="10"/>
  <c r="AA52" i="32" s="1"/>
  <c r="P53" i="10"/>
  <c r="V53" i="10"/>
  <c r="V53" i="32" s="1"/>
  <c r="Z53" i="10"/>
  <c r="Z53" i="32" s="1"/>
  <c r="AD53" i="10"/>
  <c r="AD53" i="32" s="1"/>
  <c r="U51" i="10"/>
  <c r="U51" i="32" s="1"/>
  <c r="Y51" i="10"/>
  <c r="Y51" i="32" s="1"/>
  <c r="AC51" i="10"/>
  <c r="AC51" i="32" s="1"/>
  <c r="T52" i="10"/>
  <c r="T52" i="32" s="1"/>
  <c r="X52" i="10"/>
  <c r="X52" i="32" s="1"/>
  <c r="AB52" i="10"/>
  <c r="AB52" i="32" s="1"/>
  <c r="S53" i="10"/>
  <c r="S53" i="32" s="1"/>
  <c r="W53" i="10"/>
  <c r="W53" i="32" s="1"/>
  <c r="AA53" i="10"/>
  <c r="AA53" i="32" s="1"/>
  <c r="D54" i="10"/>
  <c r="P51" i="10"/>
  <c r="V51" i="10"/>
  <c r="V51" i="32" s="1"/>
  <c r="Z51" i="10"/>
  <c r="Z51" i="32" s="1"/>
  <c r="AD51" i="10"/>
  <c r="AD51" i="32" s="1"/>
  <c r="U52" i="10"/>
  <c r="U52" i="32" s="1"/>
  <c r="Y52" i="10"/>
  <c r="Y52" i="32" s="1"/>
  <c r="AC52" i="10"/>
  <c r="AC52" i="32" s="1"/>
  <c r="T53" i="10"/>
  <c r="T53" i="32" s="1"/>
  <c r="X53" i="10"/>
  <c r="X53" i="32" s="1"/>
  <c r="AB53" i="10"/>
  <c r="AB53" i="32" s="1"/>
  <c r="S51" i="10"/>
  <c r="S51" i="32" s="1"/>
  <c r="W51" i="10"/>
  <c r="W51" i="32" s="1"/>
  <c r="P52" i="10"/>
  <c r="V52" i="10"/>
  <c r="V52" i="32" s="1"/>
  <c r="Z52" i="10"/>
  <c r="Z52" i="32" s="1"/>
  <c r="U53" i="10"/>
  <c r="U53" i="32" s="1"/>
  <c r="Y53" i="10"/>
  <c r="Y53" i="32" s="1"/>
  <c r="O48" i="10"/>
  <c r="N48" i="10"/>
  <c r="M48" i="10"/>
  <c r="L48" i="10"/>
  <c r="K48" i="10"/>
  <c r="J48" i="10"/>
  <c r="I48" i="10"/>
  <c r="H48" i="10"/>
  <c r="G48" i="10"/>
  <c r="F48" i="10"/>
  <c r="E48" i="10"/>
  <c r="D48" i="10"/>
  <c r="O47" i="10"/>
  <c r="N47" i="10"/>
  <c r="M47" i="10"/>
  <c r="L47" i="10"/>
  <c r="K47" i="10"/>
  <c r="J47" i="10"/>
  <c r="I47" i="10"/>
  <c r="H47" i="10"/>
  <c r="G47" i="10"/>
  <c r="F47" i="10"/>
  <c r="E47" i="10"/>
  <c r="D47" i="10"/>
  <c r="O46" i="10"/>
  <c r="N46" i="10"/>
  <c r="M46" i="10"/>
  <c r="L46" i="10"/>
  <c r="K46" i="10"/>
  <c r="J46" i="10"/>
  <c r="I46" i="10"/>
  <c r="H46" i="10"/>
  <c r="G46" i="10"/>
  <c r="F46" i="10"/>
  <c r="E46" i="10"/>
  <c r="D46" i="10"/>
  <c r="D80" i="10" s="1"/>
  <c r="AY22" i="56" l="1"/>
  <c r="AO22" i="56"/>
  <c r="AP22" i="56" s="1"/>
  <c r="BD36" i="56"/>
  <c r="AU27" i="56"/>
  <c r="AU62" i="56"/>
  <c r="AR67" i="56"/>
  <c r="AV22" i="56"/>
  <c r="AU12" i="56"/>
  <c r="AU22" i="56"/>
  <c r="AZ66" i="56"/>
  <c r="BA11" i="56"/>
  <c r="BD11" i="56"/>
  <c r="AZ47" i="56"/>
  <c r="BA44" i="56"/>
  <c r="BD44" i="56"/>
  <c r="BA59" i="56"/>
  <c r="AZ62" i="56"/>
  <c r="AW19" i="56"/>
  <c r="BD59" i="56"/>
  <c r="AS62" i="56"/>
  <c r="AT62" i="56" s="1"/>
  <c r="AT59" i="56"/>
  <c r="AS32" i="56"/>
  <c r="AT32" i="56" s="1"/>
  <c r="AT29" i="56"/>
  <c r="AS27" i="56"/>
  <c r="AT27" i="56" s="1"/>
  <c r="AT24" i="56"/>
  <c r="AT11" i="56"/>
  <c r="AS57" i="56"/>
  <c r="AT57" i="56" s="1"/>
  <c r="AT54" i="56"/>
  <c r="AU54" i="56" s="1"/>
  <c r="BA25" i="56"/>
  <c r="BB25" i="56" s="1"/>
  <c r="BD25" i="56"/>
  <c r="AZ42" i="56"/>
  <c r="BD39" i="56"/>
  <c r="BC30" i="56"/>
  <c r="BC46" i="56"/>
  <c r="BE29" i="56"/>
  <c r="BD15" i="56"/>
  <c r="AZ17" i="56"/>
  <c r="AZ27" i="56"/>
  <c r="BA24" i="56"/>
  <c r="AZ52" i="56"/>
  <c r="BA49" i="56"/>
  <c r="BD49" i="56"/>
  <c r="BA51" i="56"/>
  <c r="BB51" i="56" s="1"/>
  <c r="AY12" i="56"/>
  <c r="BC25" i="56"/>
  <c r="AY52" i="56"/>
  <c r="BC49" i="56"/>
  <c r="AW59" i="56"/>
  <c r="AV62" i="56"/>
  <c r="AW9" i="56"/>
  <c r="AO12" i="56"/>
  <c r="AP12" i="56" s="1"/>
  <c r="AP9" i="56"/>
  <c r="AT44" i="56"/>
  <c r="AU44" i="56" s="1"/>
  <c r="AS47" i="56"/>
  <c r="AT47" i="56" s="1"/>
  <c r="AW21" i="56"/>
  <c r="AX21" i="56" s="1"/>
  <c r="AP10" i="56"/>
  <c r="AZ64" i="56"/>
  <c r="BA9" i="56"/>
  <c r="AZ12" i="56"/>
  <c r="BD16" i="56"/>
  <c r="AZ32" i="56"/>
  <c r="BA29" i="56"/>
  <c r="BA31" i="56"/>
  <c r="BB31" i="56" s="1"/>
  <c r="BC31" i="56" s="1"/>
  <c r="BE31" i="56" s="1"/>
  <c r="BF31" i="56" s="1"/>
  <c r="AZ57" i="56"/>
  <c r="BA54" i="56"/>
  <c r="BA50" i="56"/>
  <c r="BB50" i="56" s="1"/>
  <c r="BA55" i="56"/>
  <c r="BB55" i="56" s="1"/>
  <c r="BA61" i="56"/>
  <c r="BB61" i="56" s="1"/>
  <c r="BD61" i="56"/>
  <c r="DG61" i="56"/>
  <c r="BG61" i="56" s="1"/>
  <c r="BK61" i="56" s="1"/>
  <c r="DG59" i="56"/>
  <c r="BG59" i="56" s="1"/>
  <c r="DG56" i="56"/>
  <c r="BG56" i="56" s="1"/>
  <c r="DG60" i="56"/>
  <c r="BG60" i="56" s="1"/>
  <c r="BK60" i="56" s="1"/>
  <c r="DG54" i="56"/>
  <c r="BG54" i="56" s="1"/>
  <c r="DG51" i="56"/>
  <c r="BG51" i="56" s="1"/>
  <c r="DG50" i="56"/>
  <c r="BG50" i="56" s="1"/>
  <c r="DG46" i="56"/>
  <c r="BG46" i="56" s="1"/>
  <c r="DG45" i="56"/>
  <c r="BG45" i="56" s="1"/>
  <c r="BK45" i="56" s="1"/>
  <c r="DG55" i="56"/>
  <c r="BG55" i="56" s="1"/>
  <c r="DG49" i="56"/>
  <c r="BG49" i="56" s="1"/>
  <c r="DG31" i="56"/>
  <c r="BG31" i="56" s="1"/>
  <c r="DG30" i="56"/>
  <c r="BG30" i="56" s="1"/>
  <c r="DG44" i="56"/>
  <c r="BG44" i="56" s="1"/>
  <c r="DG24" i="56"/>
  <c r="BG24" i="56" s="1"/>
  <c r="BK24" i="56" s="1"/>
  <c r="DG21" i="56"/>
  <c r="BG21" i="56" s="1"/>
  <c r="DG20" i="56"/>
  <c r="BG20" i="56" s="1"/>
  <c r="DG19" i="56"/>
  <c r="BG19" i="56" s="1"/>
  <c r="DG29" i="56"/>
  <c r="BG29" i="56" s="1"/>
  <c r="DG26" i="56"/>
  <c r="BG26" i="56" s="1"/>
  <c r="DG11" i="56"/>
  <c r="BG11" i="56" s="1"/>
  <c r="DG10" i="56"/>
  <c r="BG10" i="56" s="1"/>
  <c r="BG9" i="56"/>
  <c r="DG25" i="56"/>
  <c r="BG25" i="56" s="1"/>
  <c r="DH7" i="56"/>
  <c r="BC20" i="56"/>
  <c r="AY47" i="56"/>
  <c r="BK50" i="56"/>
  <c r="BC50" i="56"/>
  <c r="BD50" i="56" s="1"/>
  <c r="BE50" i="56" s="1"/>
  <c r="BF50" i="56" s="1"/>
  <c r="AV52" i="56"/>
  <c r="AW49" i="56"/>
  <c r="AV66" i="56"/>
  <c r="BC61" i="56"/>
  <c r="BC62" i="56" s="1"/>
  <c r="BD24" i="56"/>
  <c r="AV47" i="56"/>
  <c r="BA21" i="56"/>
  <c r="BB21" i="56" s="1"/>
  <c r="BD21" i="56"/>
  <c r="BE21" i="56" s="1"/>
  <c r="BF21" i="56" s="1"/>
  <c r="AY27" i="56"/>
  <c r="BC24" i="56"/>
  <c r="BC27" i="56" s="1"/>
  <c r="BC51" i="56"/>
  <c r="AV65" i="56"/>
  <c r="AO32" i="56"/>
  <c r="AP32" i="56" s="1"/>
  <c r="AP29" i="56"/>
  <c r="BD57" i="56"/>
  <c r="BE54" i="56"/>
  <c r="BH61" i="56"/>
  <c r="BH59" i="56"/>
  <c r="BH56" i="56"/>
  <c r="BI56" i="56" s="1"/>
  <c r="BJ56" i="56" s="1"/>
  <c r="BK56" i="56" s="1"/>
  <c r="BH60" i="56"/>
  <c r="BI60" i="56" s="1"/>
  <c r="BJ60" i="56" s="1"/>
  <c r="BH54" i="56"/>
  <c r="BH51" i="56"/>
  <c r="BL51" i="56" s="1"/>
  <c r="BH50" i="56"/>
  <c r="BH55" i="56"/>
  <c r="BH46" i="56"/>
  <c r="BL46" i="56" s="1"/>
  <c r="BH45" i="56"/>
  <c r="BH44" i="56"/>
  <c r="BL44" i="56" s="1"/>
  <c r="BH40" i="56"/>
  <c r="BH49" i="56"/>
  <c r="BH41" i="56"/>
  <c r="BH39" i="56"/>
  <c r="BH34" i="56"/>
  <c r="BH31" i="56"/>
  <c r="BH30" i="56"/>
  <c r="BL30" i="56" s="1"/>
  <c r="BH36" i="56"/>
  <c r="BH35" i="56"/>
  <c r="BH29" i="56"/>
  <c r="BL29" i="56" s="1"/>
  <c r="BH24" i="56"/>
  <c r="BL24" i="56" s="1"/>
  <c r="BH21" i="56"/>
  <c r="BH20" i="56"/>
  <c r="BH19" i="56"/>
  <c r="BL19" i="56" s="1"/>
  <c r="BH16" i="56"/>
  <c r="BH15" i="56"/>
  <c r="BH26" i="56"/>
  <c r="BH14" i="56"/>
  <c r="BH11" i="56"/>
  <c r="BH10" i="56"/>
  <c r="BH9" i="56"/>
  <c r="DV7" i="56"/>
  <c r="BH25" i="56"/>
  <c r="BA30" i="56"/>
  <c r="BB30" i="56" s="1"/>
  <c r="BD30" i="56"/>
  <c r="BE30" i="56" s="1"/>
  <c r="BF30" i="56" s="1"/>
  <c r="BA26" i="56"/>
  <c r="BB26" i="56" s="1"/>
  <c r="BA45" i="56"/>
  <c r="BB45" i="56" s="1"/>
  <c r="BC45" i="56" s="1"/>
  <c r="BD45" i="56" s="1"/>
  <c r="BE45" i="56" s="1"/>
  <c r="BF45" i="56" s="1"/>
  <c r="BA60" i="56"/>
  <c r="BB60" i="56" s="1"/>
  <c r="BD60" i="56"/>
  <c r="BE60" i="56" s="1"/>
  <c r="BF60" i="56" s="1"/>
  <c r="BC55" i="56"/>
  <c r="BE55" i="56" s="1"/>
  <c r="BF55" i="56" s="1"/>
  <c r="AX11" i="56"/>
  <c r="AO47" i="56"/>
  <c r="AP47" i="56" s="1"/>
  <c r="AP44" i="56"/>
  <c r="BD26" i="56"/>
  <c r="BE26" i="56" s="1"/>
  <c r="BF26" i="56" s="1"/>
  <c r="AV27" i="56"/>
  <c r="AW24" i="56"/>
  <c r="AV37" i="56"/>
  <c r="AO62" i="56"/>
  <c r="AP62" i="56" s="1"/>
  <c r="AP59" i="56"/>
  <c r="AV42" i="56"/>
  <c r="AW29" i="56"/>
  <c r="AV32" i="56"/>
  <c r="AW51" i="56"/>
  <c r="AX51" i="56" s="1"/>
  <c r="BD51" i="56"/>
  <c r="AS12" i="56"/>
  <c r="AT12" i="56" s="1"/>
  <c r="AT9" i="56"/>
  <c r="AV17" i="56"/>
  <c r="AZ65" i="56"/>
  <c r="BA10" i="56"/>
  <c r="AZ22" i="56"/>
  <c r="BA19" i="56"/>
  <c r="BA20" i="56"/>
  <c r="BB20" i="56" s="1"/>
  <c r="BD20" i="56"/>
  <c r="BE20" i="56" s="1"/>
  <c r="BF20" i="56" s="1"/>
  <c r="AZ37" i="56"/>
  <c r="BD34" i="56"/>
  <c r="BA46" i="56"/>
  <c r="BB46" i="56" s="1"/>
  <c r="BD35" i="56"/>
  <c r="BA56" i="56"/>
  <c r="BB56" i="56" s="1"/>
  <c r="BC56" i="56" s="1"/>
  <c r="BE56" i="56" s="1"/>
  <c r="BF56" i="56" s="1"/>
  <c r="BD10" i="56"/>
  <c r="BD46" i="56"/>
  <c r="BE46" i="56" s="1"/>
  <c r="BF46" i="56" s="1"/>
  <c r="AO52" i="56"/>
  <c r="AP52" i="56" s="1"/>
  <c r="AP49" i="56"/>
  <c r="AY32" i="56"/>
  <c r="AY62" i="56"/>
  <c r="AY57" i="56"/>
  <c r="AO27" i="56"/>
  <c r="AP27" i="56" s="1"/>
  <c r="AP24" i="56"/>
  <c r="AT49" i="56"/>
  <c r="AS52" i="56"/>
  <c r="AT52" i="56" s="1"/>
  <c r="AS22" i="56"/>
  <c r="AT22" i="56" s="1"/>
  <c r="AT19" i="56"/>
  <c r="AT10" i="56"/>
  <c r="AV64" i="56"/>
  <c r="AN67" i="56"/>
  <c r="AP54" i="56"/>
  <c r="AO57" i="56"/>
  <c r="AP57" i="56" s="1"/>
  <c r="AX10" i="56"/>
  <c r="AP11" i="56"/>
  <c r="AV57" i="56"/>
  <c r="EF52" i="32"/>
  <c r="FJ54" i="32"/>
  <c r="EU54" i="32"/>
  <c r="EF51" i="32"/>
  <c r="EF53" i="32"/>
  <c r="DV54" i="32"/>
  <c r="DQ54" i="32"/>
  <c r="DB54" i="32"/>
  <c r="CM54" i="32"/>
  <c r="BX54" i="32"/>
  <c r="BI54" i="32"/>
  <c r="AT54" i="32"/>
  <c r="AE52" i="32"/>
  <c r="AC54" i="32"/>
  <c r="AA54" i="32"/>
  <c r="AD54" i="32"/>
  <c r="DF7" i="54"/>
  <c r="DT7" i="54"/>
  <c r="V81" i="10"/>
  <c r="G12" i="51"/>
  <c r="AE51" i="32"/>
  <c r="AE53" i="32"/>
  <c r="W54" i="32"/>
  <c r="Z54" i="32"/>
  <c r="U54" i="32"/>
  <c r="V54" i="32"/>
  <c r="T54" i="32"/>
  <c r="Y54" i="32"/>
  <c r="AB54" i="32"/>
  <c r="X54" i="32"/>
  <c r="S54" i="32"/>
  <c r="C66" i="53"/>
  <c r="C42" i="53"/>
  <c r="G21" i="53"/>
  <c r="G26" i="53"/>
  <c r="G46" i="53"/>
  <c r="G50" i="53"/>
  <c r="G61" i="53"/>
  <c r="C22" i="53"/>
  <c r="C64" i="53"/>
  <c r="G9" i="53"/>
  <c r="C12" i="53"/>
  <c r="C27" i="53"/>
  <c r="G24" i="53"/>
  <c r="G29" i="53"/>
  <c r="C32" i="53"/>
  <c r="G41" i="53"/>
  <c r="C52" i="53"/>
  <c r="G49" i="53"/>
  <c r="G51" i="53"/>
  <c r="G15" i="53"/>
  <c r="DP7" i="53"/>
  <c r="DA60" i="53"/>
  <c r="K60" i="53" s="1"/>
  <c r="O60" i="53" s="1"/>
  <c r="DA59" i="53"/>
  <c r="K59" i="53" s="1"/>
  <c r="O59" i="53" s="1"/>
  <c r="DA56" i="53"/>
  <c r="K56" i="53" s="1"/>
  <c r="O56" i="53" s="1"/>
  <c r="DA55" i="53"/>
  <c r="K55" i="53" s="1"/>
  <c r="DA51" i="53"/>
  <c r="K51" i="53" s="1"/>
  <c r="DA50" i="53"/>
  <c r="K50" i="53" s="1"/>
  <c r="O50" i="53" s="1"/>
  <c r="DA39" i="53"/>
  <c r="K39" i="53" s="1"/>
  <c r="DA61" i="53"/>
  <c r="K61" i="53" s="1"/>
  <c r="DA49" i="53"/>
  <c r="K49" i="53" s="1"/>
  <c r="DA46" i="53"/>
  <c r="K46" i="53" s="1"/>
  <c r="O46" i="53" s="1"/>
  <c r="DA45" i="53"/>
  <c r="K45" i="53" s="1"/>
  <c r="O45" i="53" s="1"/>
  <c r="DA44" i="53"/>
  <c r="K44" i="53" s="1"/>
  <c r="DA40" i="53"/>
  <c r="K40" i="53" s="1"/>
  <c r="DA54" i="53"/>
  <c r="K54" i="53" s="1"/>
  <c r="O54" i="53" s="1"/>
  <c r="DA24" i="53"/>
  <c r="K24" i="53" s="1"/>
  <c r="O24" i="53" s="1"/>
  <c r="DA34" i="53"/>
  <c r="K34" i="53" s="1"/>
  <c r="O34" i="53" s="1"/>
  <c r="DA21" i="53"/>
  <c r="K21" i="53" s="1"/>
  <c r="DA20" i="53"/>
  <c r="K20" i="53" s="1"/>
  <c r="O20" i="53" s="1"/>
  <c r="DA30" i="53"/>
  <c r="K30" i="53" s="1"/>
  <c r="DA29" i="53"/>
  <c r="K29" i="53" s="1"/>
  <c r="DA25" i="53"/>
  <c r="K25" i="53" s="1"/>
  <c r="DA19" i="53"/>
  <c r="K19" i="53" s="1"/>
  <c r="DA16" i="53"/>
  <c r="K16" i="53" s="1"/>
  <c r="O16" i="53" s="1"/>
  <c r="DA15" i="53"/>
  <c r="K15" i="53" s="1"/>
  <c r="DA35" i="53"/>
  <c r="K35" i="53" s="1"/>
  <c r="DA14" i="53"/>
  <c r="K14" i="53" s="1"/>
  <c r="DA10" i="53"/>
  <c r="K10" i="53" s="1"/>
  <c r="DA41" i="53"/>
  <c r="K41" i="53" s="1"/>
  <c r="DA36" i="53"/>
  <c r="K36" i="53" s="1"/>
  <c r="DA31" i="53"/>
  <c r="K31" i="53" s="1"/>
  <c r="O31" i="53" s="1"/>
  <c r="DA26" i="53"/>
  <c r="K26" i="53" s="1"/>
  <c r="O26" i="53" s="1"/>
  <c r="DA11" i="53"/>
  <c r="K11" i="53" s="1"/>
  <c r="DA9" i="53"/>
  <c r="K9" i="53" s="1"/>
  <c r="DB7" i="53"/>
  <c r="G31" i="53"/>
  <c r="G55" i="53"/>
  <c r="C47" i="53"/>
  <c r="G44" i="53"/>
  <c r="G56" i="53"/>
  <c r="G60" i="53"/>
  <c r="C17" i="53"/>
  <c r="G16" i="53"/>
  <c r="G40" i="53"/>
  <c r="G20" i="53"/>
  <c r="G25" i="53"/>
  <c r="G34" i="53"/>
  <c r="G37" i="53" s="1"/>
  <c r="C37" i="53"/>
  <c r="G45" i="53"/>
  <c r="G54" i="53"/>
  <c r="C57" i="53"/>
  <c r="G59" i="53"/>
  <c r="C62" i="53"/>
  <c r="C65" i="53"/>
  <c r="P54" i="32"/>
  <c r="Y81" i="10"/>
  <c r="Z81" i="10"/>
  <c r="X81" i="10"/>
  <c r="AC81" i="10"/>
  <c r="AD81" i="10"/>
  <c r="W81" i="10"/>
  <c r="AB81" i="10"/>
  <c r="P81" i="10"/>
  <c r="AA81" i="10"/>
  <c r="T54" i="10"/>
  <c r="AA54" i="10"/>
  <c r="AC54" i="10"/>
  <c r="V54" i="10"/>
  <c r="P48" i="10"/>
  <c r="P54" i="10"/>
  <c r="W54" i="10"/>
  <c r="AD54" i="10"/>
  <c r="Y54" i="10"/>
  <c r="AB54" i="10"/>
  <c r="S54" i="10"/>
  <c r="Z54" i="10"/>
  <c r="U54" i="10"/>
  <c r="X54" i="10"/>
  <c r="FG48" i="32"/>
  <c r="FG108" i="32" s="1"/>
  <c r="FC48" i="32"/>
  <c r="FC108" i="32" s="1"/>
  <c r="EY48" i="32"/>
  <c r="EY108" i="32" s="1"/>
  <c r="EQ48" i="32"/>
  <c r="EQ108" i="32" s="1"/>
  <c r="EK48" i="32"/>
  <c r="EK108" i="32" s="1"/>
  <c r="EC48" i="32"/>
  <c r="EC108" i="32" s="1"/>
  <c r="DO48" i="32"/>
  <c r="DO108" i="32" s="1"/>
  <c r="DJ48" i="32"/>
  <c r="DJ108" i="32" s="1"/>
  <c r="DE48" i="32"/>
  <c r="DE108" i="32" s="1"/>
  <c r="CQ48" i="32"/>
  <c r="CQ108" i="32" s="1"/>
  <c r="CI48" i="32"/>
  <c r="CI108" i="32" s="1"/>
  <c r="CC48" i="32"/>
  <c r="CC108" i="32" s="1"/>
  <c r="BU48" i="32"/>
  <c r="BU108" i="32" s="1"/>
  <c r="AM48" i="32"/>
  <c r="AM108" i="32" s="1"/>
  <c r="FH47" i="32"/>
  <c r="FH94" i="32" s="1"/>
  <c r="FD47" i="32"/>
  <c r="FD94" i="32" s="1"/>
  <c r="EZ47" i="32"/>
  <c r="EZ94" i="32" s="1"/>
  <c r="ER47" i="32"/>
  <c r="ER94" i="32" s="1"/>
  <c r="EL47" i="32"/>
  <c r="EL94" i="32" s="1"/>
  <c r="DP47" i="32"/>
  <c r="DP94" i="32" s="1"/>
  <c r="DK47" i="32"/>
  <c r="DK94" i="32" s="1"/>
  <c r="DF47" i="32"/>
  <c r="DF94" i="32" s="1"/>
  <c r="CH47" i="32"/>
  <c r="CH94" i="32" s="1"/>
  <c r="BO47" i="32"/>
  <c r="BO94" i="32" s="1"/>
  <c r="BG47" i="32"/>
  <c r="BG94" i="32" s="1"/>
  <c r="BB47" i="32"/>
  <c r="BB94" i="32" s="1"/>
  <c r="AN47" i="32"/>
  <c r="AN94" i="32" s="1"/>
  <c r="AI47" i="32"/>
  <c r="AI94" i="32" s="1"/>
  <c r="FI46" i="32"/>
  <c r="FG46" i="32"/>
  <c r="FA46" i="32"/>
  <c r="ES46" i="32"/>
  <c r="EN46" i="32"/>
  <c r="DL46" i="32"/>
  <c r="DG46" i="32"/>
  <c r="CJ46" i="32"/>
  <c r="BQ46" i="32"/>
  <c r="BH46" i="32"/>
  <c r="BC46" i="32"/>
  <c r="AO46" i="32"/>
  <c r="AJ46" i="32"/>
  <c r="M46" i="32"/>
  <c r="K27" i="31"/>
  <c r="K45" i="31" s="1"/>
  <c r="K63" i="31" s="1"/>
  <c r="O102" i="9"/>
  <c r="N102" i="9"/>
  <c r="M102" i="9"/>
  <c r="L102" i="9"/>
  <c r="K102" i="9"/>
  <c r="J102" i="9"/>
  <c r="I102" i="9"/>
  <c r="H102" i="9"/>
  <c r="G102" i="9"/>
  <c r="F102" i="9"/>
  <c r="E102" i="9"/>
  <c r="D102" i="9"/>
  <c r="O89" i="9"/>
  <c r="N89" i="9"/>
  <c r="M89" i="9"/>
  <c r="L89" i="9"/>
  <c r="K89" i="9"/>
  <c r="J89" i="9"/>
  <c r="I89" i="9"/>
  <c r="H89" i="9"/>
  <c r="G89" i="9"/>
  <c r="F89" i="9"/>
  <c r="E89" i="9"/>
  <c r="D89" i="9"/>
  <c r="O75" i="9"/>
  <c r="N75" i="9"/>
  <c r="M75" i="9"/>
  <c r="L75" i="9"/>
  <c r="K75" i="9"/>
  <c r="J75" i="9"/>
  <c r="I75" i="9"/>
  <c r="H75" i="9"/>
  <c r="G75" i="9"/>
  <c r="F75" i="9"/>
  <c r="E75" i="9"/>
  <c r="D75" i="9"/>
  <c r="O108" i="8"/>
  <c r="N108" i="8"/>
  <c r="M108" i="8"/>
  <c r="L108" i="8"/>
  <c r="K108" i="8"/>
  <c r="J108" i="8"/>
  <c r="I108" i="8"/>
  <c r="H108" i="8"/>
  <c r="G108" i="8"/>
  <c r="F108" i="8"/>
  <c r="E108" i="8"/>
  <c r="D108" i="8"/>
  <c r="O94" i="8"/>
  <c r="N94" i="8"/>
  <c r="M94" i="8"/>
  <c r="L94" i="8"/>
  <c r="K94" i="8"/>
  <c r="J94" i="8"/>
  <c r="I94" i="8"/>
  <c r="H94" i="8"/>
  <c r="G94" i="8"/>
  <c r="F94" i="8"/>
  <c r="E94" i="8"/>
  <c r="D94" i="8"/>
  <c r="O80" i="8"/>
  <c r="N80" i="8"/>
  <c r="M80" i="8"/>
  <c r="L80" i="8"/>
  <c r="K80" i="8"/>
  <c r="J80" i="8"/>
  <c r="I80" i="8"/>
  <c r="H80" i="8"/>
  <c r="G80" i="8"/>
  <c r="F80" i="8"/>
  <c r="E80" i="8"/>
  <c r="D80" i="8"/>
  <c r="O108" i="11"/>
  <c r="O39" i="49" s="1"/>
  <c r="N108" i="11"/>
  <c r="N39" i="49" s="1"/>
  <c r="M108" i="11"/>
  <c r="M39" i="49" s="1"/>
  <c r="L108" i="11"/>
  <c r="L39" i="49" s="1"/>
  <c r="K108" i="11"/>
  <c r="K39" i="49" s="1"/>
  <c r="J108" i="11"/>
  <c r="J39" i="49" s="1"/>
  <c r="I108" i="11"/>
  <c r="I39" i="49" s="1"/>
  <c r="H108" i="11"/>
  <c r="H39" i="49" s="1"/>
  <c r="G108" i="11"/>
  <c r="G39" i="49" s="1"/>
  <c r="F108" i="11"/>
  <c r="F39" i="49" s="1"/>
  <c r="E108" i="11"/>
  <c r="E39" i="49" s="1"/>
  <c r="D108" i="11"/>
  <c r="O94" i="11"/>
  <c r="O26" i="49" s="1"/>
  <c r="N94" i="11"/>
  <c r="N26" i="49" s="1"/>
  <c r="M94" i="11"/>
  <c r="M26" i="49" s="1"/>
  <c r="L94" i="11"/>
  <c r="L26" i="49" s="1"/>
  <c r="K94" i="11"/>
  <c r="K26" i="49" s="1"/>
  <c r="J94" i="11"/>
  <c r="J26" i="49" s="1"/>
  <c r="I94" i="11"/>
  <c r="I26" i="49" s="1"/>
  <c r="H94" i="11"/>
  <c r="H26" i="49" s="1"/>
  <c r="G94" i="11"/>
  <c r="G26" i="49" s="1"/>
  <c r="F94" i="11"/>
  <c r="F26" i="49" s="1"/>
  <c r="E94" i="11"/>
  <c r="E26" i="49" s="1"/>
  <c r="D94" i="11"/>
  <c r="O80" i="11"/>
  <c r="O13" i="49" s="1"/>
  <c r="N80" i="11"/>
  <c r="N13" i="49" s="1"/>
  <c r="M80" i="11"/>
  <c r="M13" i="49" s="1"/>
  <c r="L80" i="11"/>
  <c r="L13" i="49" s="1"/>
  <c r="K80" i="11"/>
  <c r="K13" i="49" s="1"/>
  <c r="J80" i="11"/>
  <c r="J13" i="49" s="1"/>
  <c r="I80" i="11"/>
  <c r="I13" i="49" s="1"/>
  <c r="H80" i="11"/>
  <c r="H13" i="49" s="1"/>
  <c r="G80" i="11"/>
  <c r="G13" i="49" s="1"/>
  <c r="F80" i="11"/>
  <c r="F13" i="49" s="1"/>
  <c r="E80" i="11"/>
  <c r="E13" i="49" s="1"/>
  <c r="D80" i="11"/>
  <c r="O108" i="13"/>
  <c r="O40" i="49" s="1"/>
  <c r="N108" i="13"/>
  <c r="N40" i="49" s="1"/>
  <c r="M108" i="13"/>
  <c r="M40" i="49" s="1"/>
  <c r="L108" i="13"/>
  <c r="L40" i="49" s="1"/>
  <c r="K108" i="13"/>
  <c r="K40" i="49" s="1"/>
  <c r="J108" i="13"/>
  <c r="J40" i="49" s="1"/>
  <c r="I108" i="13"/>
  <c r="I40" i="49" s="1"/>
  <c r="H108" i="13"/>
  <c r="H40" i="49" s="1"/>
  <c r="G108" i="13"/>
  <c r="G40" i="49" s="1"/>
  <c r="F108" i="13"/>
  <c r="F40" i="49" s="1"/>
  <c r="E108" i="13"/>
  <c r="E40" i="49" s="1"/>
  <c r="D108" i="13"/>
  <c r="O94" i="13"/>
  <c r="O27" i="49" s="1"/>
  <c r="N94" i="13"/>
  <c r="N27" i="49" s="1"/>
  <c r="M94" i="13"/>
  <c r="M27" i="49" s="1"/>
  <c r="L94" i="13"/>
  <c r="L27" i="49" s="1"/>
  <c r="K94" i="13"/>
  <c r="K27" i="49" s="1"/>
  <c r="J94" i="13"/>
  <c r="J27" i="49" s="1"/>
  <c r="I94" i="13"/>
  <c r="I27" i="49" s="1"/>
  <c r="H94" i="13"/>
  <c r="H27" i="49" s="1"/>
  <c r="G94" i="13"/>
  <c r="G27" i="49" s="1"/>
  <c r="F94" i="13"/>
  <c r="F27" i="49" s="1"/>
  <c r="E94" i="13"/>
  <c r="E27" i="49" s="1"/>
  <c r="D94" i="13"/>
  <c r="D27" i="49" s="1"/>
  <c r="O80" i="13"/>
  <c r="O14" i="49" s="1"/>
  <c r="N80" i="13"/>
  <c r="N14" i="49" s="1"/>
  <c r="M80" i="13"/>
  <c r="M14" i="49" s="1"/>
  <c r="L80" i="13"/>
  <c r="L14" i="49" s="1"/>
  <c r="K80" i="13"/>
  <c r="K14" i="49" s="1"/>
  <c r="J80" i="13"/>
  <c r="J14" i="49" s="1"/>
  <c r="I80" i="13"/>
  <c r="I14" i="49" s="1"/>
  <c r="H80" i="13"/>
  <c r="H14" i="49" s="1"/>
  <c r="G80" i="13"/>
  <c r="G14" i="49" s="1"/>
  <c r="F80" i="13"/>
  <c r="F14" i="49" s="1"/>
  <c r="E80" i="13"/>
  <c r="E14" i="49" s="1"/>
  <c r="D80" i="13"/>
  <c r="D14" i="49" s="1"/>
  <c r="O108" i="14"/>
  <c r="O41" i="49" s="1"/>
  <c r="N108" i="14"/>
  <c r="N41" i="49" s="1"/>
  <c r="M108" i="14"/>
  <c r="M41" i="49" s="1"/>
  <c r="L108" i="14"/>
  <c r="L41" i="49" s="1"/>
  <c r="K108" i="14"/>
  <c r="K41" i="49" s="1"/>
  <c r="J108" i="14"/>
  <c r="J41" i="49" s="1"/>
  <c r="I108" i="14"/>
  <c r="I41" i="49" s="1"/>
  <c r="H108" i="14"/>
  <c r="H41" i="49" s="1"/>
  <c r="G108" i="14"/>
  <c r="G41" i="49" s="1"/>
  <c r="F108" i="14"/>
  <c r="F41" i="49" s="1"/>
  <c r="E108" i="14"/>
  <c r="E41" i="49" s="1"/>
  <c r="D108" i="14"/>
  <c r="O94" i="14"/>
  <c r="O28" i="49" s="1"/>
  <c r="N94" i="14"/>
  <c r="N28" i="49" s="1"/>
  <c r="M94" i="14"/>
  <c r="M28" i="49" s="1"/>
  <c r="L94" i="14"/>
  <c r="L28" i="49" s="1"/>
  <c r="K94" i="14"/>
  <c r="K28" i="49" s="1"/>
  <c r="J94" i="14"/>
  <c r="J28" i="49" s="1"/>
  <c r="I94" i="14"/>
  <c r="I28" i="49" s="1"/>
  <c r="H94" i="14"/>
  <c r="H28" i="49" s="1"/>
  <c r="G94" i="14"/>
  <c r="G28" i="49" s="1"/>
  <c r="F94" i="14"/>
  <c r="F28" i="49" s="1"/>
  <c r="E94" i="14"/>
  <c r="E28" i="49" s="1"/>
  <c r="D94" i="14"/>
  <c r="O80" i="14"/>
  <c r="O15" i="49" s="1"/>
  <c r="N80" i="14"/>
  <c r="N15" i="49" s="1"/>
  <c r="M80" i="14"/>
  <c r="M15" i="49" s="1"/>
  <c r="L80" i="14"/>
  <c r="L15" i="49" s="1"/>
  <c r="K80" i="14"/>
  <c r="K15" i="49" s="1"/>
  <c r="J80" i="14"/>
  <c r="J15" i="49" s="1"/>
  <c r="I80" i="14"/>
  <c r="I15" i="49" s="1"/>
  <c r="H80" i="14"/>
  <c r="H15" i="49" s="1"/>
  <c r="G80" i="14"/>
  <c r="G15" i="49" s="1"/>
  <c r="F80" i="14"/>
  <c r="F15" i="49" s="1"/>
  <c r="E80" i="14"/>
  <c r="E15" i="49" s="1"/>
  <c r="D80" i="14"/>
  <c r="O108" i="16"/>
  <c r="O42" i="49" s="1"/>
  <c r="N108" i="16"/>
  <c r="N42" i="49" s="1"/>
  <c r="M108" i="16"/>
  <c r="M42" i="49" s="1"/>
  <c r="L108" i="16"/>
  <c r="L42" i="49" s="1"/>
  <c r="K108" i="16"/>
  <c r="K42" i="49" s="1"/>
  <c r="J108" i="16"/>
  <c r="J42" i="49" s="1"/>
  <c r="I108" i="16"/>
  <c r="I42" i="49" s="1"/>
  <c r="H108" i="16"/>
  <c r="H42" i="49" s="1"/>
  <c r="G108" i="16"/>
  <c r="G42" i="49" s="1"/>
  <c r="F108" i="16"/>
  <c r="F42" i="49" s="1"/>
  <c r="E108" i="16"/>
  <c r="E42" i="49" s="1"/>
  <c r="D108" i="16"/>
  <c r="O94" i="16"/>
  <c r="O29" i="49" s="1"/>
  <c r="N94" i="16"/>
  <c r="N29" i="49" s="1"/>
  <c r="M94" i="16"/>
  <c r="M29" i="49" s="1"/>
  <c r="L94" i="16"/>
  <c r="L29" i="49" s="1"/>
  <c r="K94" i="16"/>
  <c r="K29" i="49" s="1"/>
  <c r="J94" i="16"/>
  <c r="J29" i="49" s="1"/>
  <c r="I94" i="16"/>
  <c r="I29" i="49" s="1"/>
  <c r="H94" i="16"/>
  <c r="H29" i="49" s="1"/>
  <c r="G94" i="16"/>
  <c r="G29" i="49" s="1"/>
  <c r="F94" i="16"/>
  <c r="F29" i="49" s="1"/>
  <c r="E94" i="16"/>
  <c r="E29" i="49" s="1"/>
  <c r="D94" i="16"/>
  <c r="D29" i="49" s="1"/>
  <c r="O80" i="16"/>
  <c r="O16" i="49" s="1"/>
  <c r="N80" i="16"/>
  <c r="N16" i="49" s="1"/>
  <c r="M80" i="16"/>
  <c r="M16" i="49" s="1"/>
  <c r="L80" i="16"/>
  <c r="L16" i="49" s="1"/>
  <c r="K80" i="16"/>
  <c r="K16" i="49" s="1"/>
  <c r="J80" i="16"/>
  <c r="J16" i="49" s="1"/>
  <c r="I80" i="16"/>
  <c r="I16" i="49" s="1"/>
  <c r="H80" i="16"/>
  <c r="H16" i="49" s="1"/>
  <c r="G80" i="16"/>
  <c r="G16" i="49" s="1"/>
  <c r="F80" i="16"/>
  <c r="F16" i="49" s="1"/>
  <c r="E80" i="16"/>
  <c r="E16" i="49" s="1"/>
  <c r="D80" i="16"/>
  <c r="D16" i="49" s="1"/>
  <c r="O108" i="17"/>
  <c r="O43" i="49" s="1"/>
  <c r="N108" i="17"/>
  <c r="N43" i="49" s="1"/>
  <c r="M108" i="17"/>
  <c r="M43" i="49" s="1"/>
  <c r="L108" i="17"/>
  <c r="L43" i="49" s="1"/>
  <c r="K108" i="17"/>
  <c r="K43" i="49" s="1"/>
  <c r="J108" i="17"/>
  <c r="J43" i="49" s="1"/>
  <c r="I108" i="17"/>
  <c r="I43" i="49" s="1"/>
  <c r="H108" i="17"/>
  <c r="H43" i="49" s="1"/>
  <c r="G108" i="17"/>
  <c r="G43" i="49" s="1"/>
  <c r="F108" i="17"/>
  <c r="F43" i="49" s="1"/>
  <c r="E108" i="17"/>
  <c r="E43" i="49" s="1"/>
  <c r="D108" i="17"/>
  <c r="O94" i="17"/>
  <c r="O30" i="49" s="1"/>
  <c r="N94" i="17"/>
  <c r="N30" i="49" s="1"/>
  <c r="M94" i="17"/>
  <c r="M30" i="49" s="1"/>
  <c r="L94" i="17"/>
  <c r="L30" i="49" s="1"/>
  <c r="K94" i="17"/>
  <c r="K30" i="49" s="1"/>
  <c r="J94" i="17"/>
  <c r="J30" i="49" s="1"/>
  <c r="I94" i="17"/>
  <c r="I30" i="49" s="1"/>
  <c r="H94" i="17"/>
  <c r="H30" i="49" s="1"/>
  <c r="G94" i="17"/>
  <c r="G30" i="49" s="1"/>
  <c r="F94" i="17"/>
  <c r="F30" i="49" s="1"/>
  <c r="E94" i="17"/>
  <c r="E30" i="49" s="1"/>
  <c r="D94" i="17"/>
  <c r="D30" i="49" s="1"/>
  <c r="O80" i="17"/>
  <c r="O17" i="49" s="1"/>
  <c r="N80" i="17"/>
  <c r="N17" i="49" s="1"/>
  <c r="M80" i="17"/>
  <c r="M17" i="49" s="1"/>
  <c r="L80" i="17"/>
  <c r="L17" i="49" s="1"/>
  <c r="K80" i="17"/>
  <c r="K17" i="49" s="1"/>
  <c r="J80" i="17"/>
  <c r="J17" i="49" s="1"/>
  <c r="I80" i="17"/>
  <c r="I17" i="49" s="1"/>
  <c r="H80" i="17"/>
  <c r="H17" i="49" s="1"/>
  <c r="G80" i="17"/>
  <c r="G17" i="49" s="1"/>
  <c r="F80" i="17"/>
  <c r="F17" i="49" s="1"/>
  <c r="E80" i="17"/>
  <c r="E17" i="49" s="1"/>
  <c r="D80" i="17"/>
  <c r="D17" i="49" s="1"/>
  <c r="O108" i="18"/>
  <c r="O44" i="49" s="1"/>
  <c r="N108" i="18"/>
  <c r="N44" i="49" s="1"/>
  <c r="M108" i="18"/>
  <c r="M44" i="49" s="1"/>
  <c r="L108" i="18"/>
  <c r="L44" i="49" s="1"/>
  <c r="K108" i="18"/>
  <c r="K44" i="49" s="1"/>
  <c r="J108" i="18"/>
  <c r="J44" i="49" s="1"/>
  <c r="I108" i="18"/>
  <c r="I44" i="49" s="1"/>
  <c r="H108" i="18"/>
  <c r="H44" i="49" s="1"/>
  <c r="G108" i="18"/>
  <c r="G44" i="49" s="1"/>
  <c r="F108" i="18"/>
  <c r="F44" i="49" s="1"/>
  <c r="E108" i="18"/>
  <c r="E44" i="49" s="1"/>
  <c r="D108" i="18"/>
  <c r="O94" i="18"/>
  <c r="O31" i="49" s="1"/>
  <c r="N94" i="18"/>
  <c r="N31" i="49" s="1"/>
  <c r="M94" i="18"/>
  <c r="M31" i="49" s="1"/>
  <c r="L94" i="18"/>
  <c r="L31" i="49" s="1"/>
  <c r="K94" i="18"/>
  <c r="K31" i="49" s="1"/>
  <c r="J94" i="18"/>
  <c r="J31" i="49" s="1"/>
  <c r="I94" i="18"/>
  <c r="I31" i="49" s="1"/>
  <c r="H94" i="18"/>
  <c r="H31" i="49" s="1"/>
  <c r="G94" i="18"/>
  <c r="G31" i="49" s="1"/>
  <c r="F94" i="18"/>
  <c r="F31" i="49" s="1"/>
  <c r="E94" i="18"/>
  <c r="E31" i="49" s="1"/>
  <c r="D94" i="18"/>
  <c r="D31" i="49" s="1"/>
  <c r="O80" i="18"/>
  <c r="O18" i="49" s="1"/>
  <c r="N80" i="18"/>
  <c r="N18" i="49" s="1"/>
  <c r="M80" i="18"/>
  <c r="M18" i="49" s="1"/>
  <c r="L80" i="18"/>
  <c r="L18" i="49" s="1"/>
  <c r="K80" i="18"/>
  <c r="K18" i="49" s="1"/>
  <c r="J80" i="18"/>
  <c r="J18" i="49" s="1"/>
  <c r="I80" i="18"/>
  <c r="I18" i="49" s="1"/>
  <c r="H80" i="18"/>
  <c r="H18" i="49" s="1"/>
  <c r="G80" i="18"/>
  <c r="G18" i="49" s="1"/>
  <c r="F80" i="18"/>
  <c r="F18" i="49" s="1"/>
  <c r="E80" i="18"/>
  <c r="E18" i="49" s="1"/>
  <c r="D80" i="18"/>
  <c r="D18" i="49" s="1"/>
  <c r="O108" i="12"/>
  <c r="O45" i="49" s="1"/>
  <c r="N108" i="12"/>
  <c r="N45" i="49" s="1"/>
  <c r="M108" i="12"/>
  <c r="M45" i="49" s="1"/>
  <c r="L108" i="12"/>
  <c r="L45" i="49" s="1"/>
  <c r="K108" i="12"/>
  <c r="K45" i="49" s="1"/>
  <c r="J108" i="12"/>
  <c r="J45" i="49" s="1"/>
  <c r="I108" i="12"/>
  <c r="I45" i="49" s="1"/>
  <c r="H108" i="12"/>
  <c r="H45" i="49" s="1"/>
  <c r="G108" i="12"/>
  <c r="G45" i="49" s="1"/>
  <c r="F108" i="12"/>
  <c r="F45" i="49" s="1"/>
  <c r="E108" i="12"/>
  <c r="E45" i="49" s="1"/>
  <c r="D108" i="12"/>
  <c r="O94" i="12"/>
  <c r="O32" i="49" s="1"/>
  <c r="N94" i="12"/>
  <c r="N32" i="49" s="1"/>
  <c r="M94" i="12"/>
  <c r="M32" i="49" s="1"/>
  <c r="L94" i="12"/>
  <c r="L32" i="49" s="1"/>
  <c r="K94" i="12"/>
  <c r="K32" i="49" s="1"/>
  <c r="J94" i="12"/>
  <c r="J32" i="49" s="1"/>
  <c r="I94" i="12"/>
  <c r="I32" i="49" s="1"/>
  <c r="H94" i="12"/>
  <c r="H32" i="49" s="1"/>
  <c r="G94" i="12"/>
  <c r="G32" i="49" s="1"/>
  <c r="F94" i="12"/>
  <c r="F32" i="49" s="1"/>
  <c r="E94" i="12"/>
  <c r="E32" i="49" s="1"/>
  <c r="D94" i="12"/>
  <c r="D32" i="49" s="1"/>
  <c r="O80" i="12"/>
  <c r="O19" i="49" s="1"/>
  <c r="N80" i="12"/>
  <c r="N19" i="49" s="1"/>
  <c r="M80" i="12"/>
  <c r="M19" i="49" s="1"/>
  <c r="L80" i="12"/>
  <c r="L19" i="49" s="1"/>
  <c r="K80" i="12"/>
  <c r="K19" i="49" s="1"/>
  <c r="J80" i="12"/>
  <c r="J19" i="49" s="1"/>
  <c r="I80" i="12"/>
  <c r="I19" i="49" s="1"/>
  <c r="H80" i="12"/>
  <c r="H19" i="49" s="1"/>
  <c r="G80" i="12"/>
  <c r="G19" i="49" s="1"/>
  <c r="F80" i="12"/>
  <c r="F19" i="49" s="1"/>
  <c r="E80" i="12"/>
  <c r="E19" i="49" s="1"/>
  <c r="D80" i="12"/>
  <c r="D19" i="49" s="1"/>
  <c r="O108" i="15"/>
  <c r="O46" i="49" s="1"/>
  <c r="N108" i="15"/>
  <c r="N46" i="49" s="1"/>
  <c r="M108" i="15"/>
  <c r="M46" i="49" s="1"/>
  <c r="L108" i="15"/>
  <c r="L46" i="49" s="1"/>
  <c r="K108" i="15"/>
  <c r="K46" i="49" s="1"/>
  <c r="J108" i="15"/>
  <c r="J46" i="49" s="1"/>
  <c r="I108" i="15"/>
  <c r="I46" i="49" s="1"/>
  <c r="H108" i="15"/>
  <c r="H46" i="49" s="1"/>
  <c r="G108" i="15"/>
  <c r="G46" i="49" s="1"/>
  <c r="F108" i="15"/>
  <c r="F46" i="49" s="1"/>
  <c r="E108" i="15"/>
  <c r="E46" i="49" s="1"/>
  <c r="D108" i="15"/>
  <c r="O94" i="15"/>
  <c r="O33" i="49" s="1"/>
  <c r="N94" i="15"/>
  <c r="N33" i="49" s="1"/>
  <c r="M94" i="15"/>
  <c r="M33" i="49" s="1"/>
  <c r="L94" i="15"/>
  <c r="L33" i="49" s="1"/>
  <c r="K94" i="15"/>
  <c r="K33" i="49" s="1"/>
  <c r="J94" i="15"/>
  <c r="J33" i="49" s="1"/>
  <c r="I94" i="15"/>
  <c r="I33" i="49" s="1"/>
  <c r="H94" i="15"/>
  <c r="H33" i="49" s="1"/>
  <c r="G94" i="15"/>
  <c r="G33" i="49" s="1"/>
  <c r="F94" i="15"/>
  <c r="F33" i="49" s="1"/>
  <c r="E94" i="15"/>
  <c r="E33" i="49" s="1"/>
  <c r="D94" i="15"/>
  <c r="D33" i="49" s="1"/>
  <c r="O80" i="15"/>
  <c r="O20" i="49" s="1"/>
  <c r="N80" i="15"/>
  <c r="N20" i="49" s="1"/>
  <c r="M80" i="15"/>
  <c r="M20" i="49" s="1"/>
  <c r="L80" i="15"/>
  <c r="L20" i="49" s="1"/>
  <c r="K80" i="15"/>
  <c r="K20" i="49" s="1"/>
  <c r="J80" i="15"/>
  <c r="J20" i="49" s="1"/>
  <c r="I80" i="15"/>
  <c r="I20" i="49" s="1"/>
  <c r="H80" i="15"/>
  <c r="H20" i="49" s="1"/>
  <c r="G80" i="15"/>
  <c r="G20" i="49" s="1"/>
  <c r="F80" i="15"/>
  <c r="F20" i="49" s="1"/>
  <c r="E80" i="15"/>
  <c r="E20" i="49" s="1"/>
  <c r="D80" i="15"/>
  <c r="D20" i="49" s="1"/>
  <c r="O108" i="19"/>
  <c r="O47" i="49" s="1"/>
  <c r="N108" i="19"/>
  <c r="N47" i="49" s="1"/>
  <c r="M108" i="19"/>
  <c r="M47" i="49" s="1"/>
  <c r="L108" i="19"/>
  <c r="L47" i="49" s="1"/>
  <c r="K108" i="19"/>
  <c r="K47" i="49" s="1"/>
  <c r="J108" i="19"/>
  <c r="J47" i="49" s="1"/>
  <c r="I108" i="19"/>
  <c r="I47" i="49" s="1"/>
  <c r="H108" i="19"/>
  <c r="H47" i="49" s="1"/>
  <c r="G108" i="19"/>
  <c r="G47" i="49" s="1"/>
  <c r="F108" i="19"/>
  <c r="F47" i="49" s="1"/>
  <c r="E108" i="19"/>
  <c r="E47" i="49" s="1"/>
  <c r="D108" i="19"/>
  <c r="O94" i="19"/>
  <c r="O34" i="49" s="1"/>
  <c r="N94" i="19"/>
  <c r="N34" i="49" s="1"/>
  <c r="M94" i="19"/>
  <c r="M34" i="49" s="1"/>
  <c r="L94" i="19"/>
  <c r="L34" i="49" s="1"/>
  <c r="K94" i="19"/>
  <c r="K34" i="49" s="1"/>
  <c r="J94" i="19"/>
  <c r="J34" i="49" s="1"/>
  <c r="I94" i="19"/>
  <c r="I34" i="49" s="1"/>
  <c r="H94" i="19"/>
  <c r="H34" i="49" s="1"/>
  <c r="G94" i="19"/>
  <c r="G34" i="49" s="1"/>
  <c r="F94" i="19"/>
  <c r="F34" i="49" s="1"/>
  <c r="E94" i="19"/>
  <c r="E34" i="49" s="1"/>
  <c r="D94" i="19"/>
  <c r="D34" i="49" s="1"/>
  <c r="O80" i="19"/>
  <c r="O21" i="49" s="1"/>
  <c r="N80" i="19"/>
  <c r="N21" i="49" s="1"/>
  <c r="M80" i="19"/>
  <c r="M21" i="49" s="1"/>
  <c r="L80" i="19"/>
  <c r="L21" i="49" s="1"/>
  <c r="K80" i="19"/>
  <c r="K21" i="49" s="1"/>
  <c r="J80" i="19"/>
  <c r="J21" i="49" s="1"/>
  <c r="I80" i="19"/>
  <c r="I21" i="49" s="1"/>
  <c r="H80" i="19"/>
  <c r="H21" i="49" s="1"/>
  <c r="G80" i="19"/>
  <c r="G21" i="49" s="1"/>
  <c r="F80" i="19"/>
  <c r="F21" i="49" s="1"/>
  <c r="E80" i="19"/>
  <c r="E21" i="49" s="1"/>
  <c r="D80" i="19"/>
  <c r="D21" i="49" s="1"/>
  <c r="O49" i="19"/>
  <c r="N49" i="19"/>
  <c r="M49" i="19"/>
  <c r="L49" i="19"/>
  <c r="K49" i="19"/>
  <c r="J49" i="19"/>
  <c r="I49" i="19"/>
  <c r="H49" i="19"/>
  <c r="G49" i="19"/>
  <c r="F49" i="19"/>
  <c r="E49" i="19"/>
  <c r="D49" i="19"/>
  <c r="AD48" i="19"/>
  <c r="FI48" i="32" s="1"/>
  <c r="FI108" i="32" s="1"/>
  <c r="AC48" i="19"/>
  <c r="FH48" i="32" s="1"/>
  <c r="FH108" i="32" s="1"/>
  <c r="AB48" i="19"/>
  <c r="AA48" i="19"/>
  <c r="FF48" i="32" s="1"/>
  <c r="FF108" i="32" s="1"/>
  <c r="Z48" i="19"/>
  <c r="FE48" i="32" s="1"/>
  <c r="FE108" i="32" s="1"/>
  <c r="Y48" i="19"/>
  <c r="FD48" i="32" s="1"/>
  <c r="FD108" i="32" s="1"/>
  <c r="X48" i="19"/>
  <c r="W48" i="19"/>
  <c r="FB48" i="32" s="1"/>
  <c r="FB108" i="32" s="1"/>
  <c r="V48" i="19"/>
  <c r="FA48" i="32" s="1"/>
  <c r="FA108" i="32" s="1"/>
  <c r="U48" i="19"/>
  <c r="EZ48" i="32" s="1"/>
  <c r="EZ108" i="32" s="1"/>
  <c r="T48" i="19"/>
  <c r="S48" i="19"/>
  <c r="EX48" i="32" s="1"/>
  <c r="EX108" i="32" s="1"/>
  <c r="P48" i="19"/>
  <c r="AD47" i="19"/>
  <c r="FI47" i="32" s="1"/>
  <c r="FI94" i="32" s="1"/>
  <c r="AC47" i="19"/>
  <c r="AB47" i="19"/>
  <c r="FG47" i="32" s="1"/>
  <c r="FG94" i="32" s="1"/>
  <c r="AA47" i="19"/>
  <c r="FF47" i="32" s="1"/>
  <c r="FF94" i="32" s="1"/>
  <c r="Z47" i="19"/>
  <c r="FE47" i="32" s="1"/>
  <c r="FE94" i="32" s="1"/>
  <c r="Y47" i="19"/>
  <c r="X47" i="19"/>
  <c r="FC47" i="32" s="1"/>
  <c r="FC94" i="32" s="1"/>
  <c r="W47" i="19"/>
  <c r="FB47" i="32" s="1"/>
  <c r="FB94" i="32" s="1"/>
  <c r="V47" i="19"/>
  <c r="FA47" i="32" s="1"/>
  <c r="FA94" i="32" s="1"/>
  <c r="U47" i="19"/>
  <c r="T47" i="19"/>
  <c r="EY47" i="32" s="1"/>
  <c r="EY94" i="32" s="1"/>
  <c r="S47" i="19"/>
  <c r="EX47" i="32" s="1"/>
  <c r="EX94" i="32" s="1"/>
  <c r="P47" i="19"/>
  <c r="AD46" i="19"/>
  <c r="AC46" i="19"/>
  <c r="FH46" i="32" s="1"/>
  <c r="AB46" i="19"/>
  <c r="AB49" i="19" s="1"/>
  <c r="AA46" i="19"/>
  <c r="Z46" i="19"/>
  <c r="Y46" i="19"/>
  <c r="X46" i="19"/>
  <c r="X49" i="19" s="1"/>
  <c r="W46" i="19"/>
  <c r="V46" i="19"/>
  <c r="U46" i="19"/>
  <c r="T46" i="19"/>
  <c r="T49" i="19" s="1"/>
  <c r="S46" i="19"/>
  <c r="P46" i="19"/>
  <c r="O49" i="15"/>
  <c r="N49" i="15"/>
  <c r="M49" i="15"/>
  <c r="L49" i="15"/>
  <c r="K49" i="15"/>
  <c r="J49" i="15"/>
  <c r="I49" i="15"/>
  <c r="H49" i="15"/>
  <c r="G49" i="15"/>
  <c r="F49" i="15"/>
  <c r="E49" i="15"/>
  <c r="D49" i="15"/>
  <c r="AD48" i="15"/>
  <c r="ET48" i="32" s="1"/>
  <c r="ET108" i="32" s="1"/>
  <c r="AC48" i="15"/>
  <c r="ES48" i="32" s="1"/>
  <c r="ES108" i="32" s="1"/>
  <c r="AB48" i="15"/>
  <c r="ER48" i="32" s="1"/>
  <c r="ER108" i="32" s="1"/>
  <c r="AA48" i="15"/>
  <c r="Z48" i="15"/>
  <c r="EP48" i="32" s="1"/>
  <c r="EP108" i="32" s="1"/>
  <c r="Y48" i="15"/>
  <c r="EO48" i="32" s="1"/>
  <c r="EO108" i="32" s="1"/>
  <c r="X48" i="15"/>
  <c r="EN48" i="32" s="1"/>
  <c r="EN108" i="32" s="1"/>
  <c r="W48" i="15"/>
  <c r="EM48" i="32" s="1"/>
  <c r="EM108" i="32" s="1"/>
  <c r="V48" i="15"/>
  <c r="EL48" i="32" s="1"/>
  <c r="EL108" i="32" s="1"/>
  <c r="U48" i="15"/>
  <c r="T48" i="15"/>
  <c r="EJ48" i="32" s="1"/>
  <c r="EJ108" i="32" s="1"/>
  <c r="S48" i="15"/>
  <c r="EI48" i="32" s="1"/>
  <c r="EI108" i="32" s="1"/>
  <c r="P48" i="15"/>
  <c r="AD47" i="15"/>
  <c r="ET47" i="32" s="1"/>
  <c r="ET94" i="32" s="1"/>
  <c r="AC47" i="15"/>
  <c r="ES47" i="32" s="1"/>
  <c r="ES94" i="32" s="1"/>
  <c r="AB47" i="15"/>
  <c r="AA47" i="15"/>
  <c r="EQ47" i="32" s="1"/>
  <c r="EQ94" i="32" s="1"/>
  <c r="Z47" i="15"/>
  <c r="EP47" i="32" s="1"/>
  <c r="EP94" i="32" s="1"/>
  <c r="Y47" i="15"/>
  <c r="EO47" i="32" s="1"/>
  <c r="EO94" i="32" s="1"/>
  <c r="X47" i="15"/>
  <c r="EN47" i="32" s="1"/>
  <c r="EN94" i="32" s="1"/>
  <c r="W47" i="15"/>
  <c r="EM47" i="32" s="1"/>
  <c r="EM94" i="32" s="1"/>
  <c r="V47" i="15"/>
  <c r="U47" i="15"/>
  <c r="EK47" i="32" s="1"/>
  <c r="EK94" i="32" s="1"/>
  <c r="T47" i="15"/>
  <c r="EJ47" i="32" s="1"/>
  <c r="EJ94" i="32" s="1"/>
  <c r="S47" i="15"/>
  <c r="EI47" i="32" s="1"/>
  <c r="EI94" i="32" s="1"/>
  <c r="P47" i="15"/>
  <c r="AD46" i="15"/>
  <c r="AC46" i="15"/>
  <c r="AB46" i="15"/>
  <c r="AA46" i="15"/>
  <c r="Z46" i="15"/>
  <c r="Y46" i="15"/>
  <c r="EO46" i="32" s="1"/>
  <c r="X46" i="15"/>
  <c r="W46" i="15"/>
  <c r="V46" i="15"/>
  <c r="U46" i="15"/>
  <c r="EK46" i="32" s="1"/>
  <c r="T46" i="15"/>
  <c r="EJ46" i="32" s="1"/>
  <c r="S46" i="15"/>
  <c r="P46" i="15"/>
  <c r="P49" i="15" s="1"/>
  <c r="O49" i="12"/>
  <c r="N49" i="12"/>
  <c r="M49" i="12"/>
  <c r="L49" i="12"/>
  <c r="K49" i="12"/>
  <c r="J49" i="12"/>
  <c r="I49" i="12"/>
  <c r="H49" i="12"/>
  <c r="G49" i="12"/>
  <c r="F49" i="12"/>
  <c r="E49" i="12"/>
  <c r="D49" i="12"/>
  <c r="AD48" i="12"/>
  <c r="EE48" i="32" s="1"/>
  <c r="EE108" i="32" s="1"/>
  <c r="AC48" i="12"/>
  <c r="ED48" i="32" s="1"/>
  <c r="ED108" i="32" s="1"/>
  <c r="AB48" i="12"/>
  <c r="AA48" i="12"/>
  <c r="EB48" i="32" s="1"/>
  <c r="EB108" i="32" s="1"/>
  <c r="Z48" i="12"/>
  <c r="EA48" i="32" s="1"/>
  <c r="EA108" i="32" s="1"/>
  <c r="Y48" i="12"/>
  <c r="DZ48" i="32" s="1"/>
  <c r="DZ108" i="32" s="1"/>
  <c r="X48" i="12"/>
  <c r="DY48" i="32" s="1"/>
  <c r="DY108" i="32" s="1"/>
  <c r="W48" i="12"/>
  <c r="DX48" i="32" s="1"/>
  <c r="DX108" i="32" s="1"/>
  <c r="V48" i="12"/>
  <c r="DW48" i="32" s="1"/>
  <c r="DW108" i="32" s="1"/>
  <c r="U48" i="12"/>
  <c r="DV48" i="32" s="1"/>
  <c r="DV108" i="32" s="1"/>
  <c r="T48" i="12"/>
  <c r="DU48" i="32" s="1"/>
  <c r="DU108" i="32" s="1"/>
  <c r="S48" i="12"/>
  <c r="DT48" i="32" s="1"/>
  <c r="DT108" i="32" s="1"/>
  <c r="P48" i="12"/>
  <c r="AD47" i="12"/>
  <c r="EE47" i="32" s="1"/>
  <c r="EE94" i="32" s="1"/>
  <c r="AC47" i="12"/>
  <c r="ED47" i="32" s="1"/>
  <c r="ED94" i="32" s="1"/>
  <c r="AB47" i="12"/>
  <c r="EC47" i="32" s="1"/>
  <c r="EC94" i="32" s="1"/>
  <c r="AA47" i="12"/>
  <c r="EB47" i="32" s="1"/>
  <c r="EB94" i="32" s="1"/>
  <c r="Z47" i="12"/>
  <c r="EA47" i="32" s="1"/>
  <c r="EA94" i="32" s="1"/>
  <c r="Y47" i="12"/>
  <c r="DZ47" i="32" s="1"/>
  <c r="DZ94" i="32" s="1"/>
  <c r="X47" i="12"/>
  <c r="DY47" i="32" s="1"/>
  <c r="DY94" i="32" s="1"/>
  <c r="W47" i="12"/>
  <c r="DX47" i="32" s="1"/>
  <c r="DX94" i="32" s="1"/>
  <c r="V47" i="12"/>
  <c r="DW47" i="32" s="1"/>
  <c r="DW94" i="32" s="1"/>
  <c r="U47" i="12"/>
  <c r="DV47" i="32" s="1"/>
  <c r="DV94" i="32" s="1"/>
  <c r="T47" i="12"/>
  <c r="DU47" i="32" s="1"/>
  <c r="DU94" i="32" s="1"/>
  <c r="S47" i="12"/>
  <c r="DT47" i="32" s="1"/>
  <c r="DT94" i="32" s="1"/>
  <c r="P47" i="12"/>
  <c r="AD46" i="12"/>
  <c r="AC46" i="12"/>
  <c r="AB46" i="12"/>
  <c r="EC46" i="32" s="1"/>
  <c r="AA46" i="12"/>
  <c r="Z46" i="12"/>
  <c r="Y46" i="12"/>
  <c r="X46" i="12"/>
  <c r="W46" i="12"/>
  <c r="V46" i="12"/>
  <c r="U46" i="12"/>
  <c r="T46" i="12"/>
  <c r="DU46" i="32" s="1"/>
  <c r="S46" i="12"/>
  <c r="P46" i="12"/>
  <c r="O49" i="18"/>
  <c r="N49" i="18"/>
  <c r="M49" i="18"/>
  <c r="L49" i="18"/>
  <c r="K49" i="18"/>
  <c r="J49" i="18"/>
  <c r="I49" i="18"/>
  <c r="H49" i="18"/>
  <c r="G49" i="18"/>
  <c r="F49" i="18"/>
  <c r="E49" i="18"/>
  <c r="D49" i="18"/>
  <c r="AD48" i="18"/>
  <c r="DP48" i="32" s="1"/>
  <c r="DP108" i="32" s="1"/>
  <c r="AC48" i="18"/>
  <c r="AB48" i="18"/>
  <c r="DN48" i="32" s="1"/>
  <c r="DN108" i="32" s="1"/>
  <c r="AA48" i="18"/>
  <c r="DM48" i="32" s="1"/>
  <c r="DM108" i="32" s="1"/>
  <c r="Z48" i="18"/>
  <c r="DL48" i="32" s="1"/>
  <c r="DL108" i="32" s="1"/>
  <c r="Y48" i="18"/>
  <c r="DK48" i="32" s="1"/>
  <c r="DK108" i="32" s="1"/>
  <c r="X48" i="18"/>
  <c r="W48" i="18"/>
  <c r="DI48" i="32" s="1"/>
  <c r="DI108" i="32" s="1"/>
  <c r="V48" i="18"/>
  <c r="DH48" i="32" s="1"/>
  <c r="DH108" i="32" s="1"/>
  <c r="U48" i="18"/>
  <c r="DG48" i="32" s="1"/>
  <c r="DG108" i="32" s="1"/>
  <c r="T48" i="18"/>
  <c r="DF48" i="32" s="1"/>
  <c r="DF108" i="32" s="1"/>
  <c r="S48" i="18"/>
  <c r="P48" i="18"/>
  <c r="AD47" i="18"/>
  <c r="AC47" i="18"/>
  <c r="DO47" i="32" s="1"/>
  <c r="DO94" i="32" s="1"/>
  <c r="AB47" i="18"/>
  <c r="DN47" i="32" s="1"/>
  <c r="DN94" i="32" s="1"/>
  <c r="AA47" i="18"/>
  <c r="DM47" i="32" s="1"/>
  <c r="DM94" i="32" s="1"/>
  <c r="Z47" i="18"/>
  <c r="DL47" i="32" s="1"/>
  <c r="DL94" i="32" s="1"/>
  <c r="Y47" i="18"/>
  <c r="X47" i="18"/>
  <c r="DJ47" i="32" s="1"/>
  <c r="DJ94" i="32" s="1"/>
  <c r="W47" i="18"/>
  <c r="DI47" i="32" s="1"/>
  <c r="DI94" i="32" s="1"/>
  <c r="V47" i="18"/>
  <c r="DH47" i="32" s="1"/>
  <c r="DH94" i="32" s="1"/>
  <c r="U47" i="18"/>
  <c r="DG47" i="32" s="1"/>
  <c r="DG94" i="32" s="1"/>
  <c r="T47" i="18"/>
  <c r="S47" i="18"/>
  <c r="DE47" i="32" s="1"/>
  <c r="P47" i="18"/>
  <c r="AD46" i="18"/>
  <c r="AC46" i="18"/>
  <c r="AC49" i="18" s="1"/>
  <c r="AB46" i="18"/>
  <c r="AA46" i="18"/>
  <c r="Z46" i="18"/>
  <c r="Y46" i="18"/>
  <c r="Y49" i="18" s="1"/>
  <c r="X46" i="18"/>
  <c r="W46" i="18"/>
  <c r="V46" i="18"/>
  <c r="DH46" i="32" s="1"/>
  <c r="U46" i="18"/>
  <c r="U49" i="18" s="1"/>
  <c r="T46" i="18"/>
  <c r="S46" i="18"/>
  <c r="P46" i="18"/>
  <c r="O49" i="17"/>
  <c r="N49" i="17"/>
  <c r="M49" i="17"/>
  <c r="L49" i="17"/>
  <c r="K49" i="17"/>
  <c r="J49" i="17"/>
  <c r="I49" i="17"/>
  <c r="H49" i="17"/>
  <c r="G49" i="17"/>
  <c r="F49" i="17"/>
  <c r="E49" i="17"/>
  <c r="D49" i="17"/>
  <c r="AD48" i="17"/>
  <c r="DA48" i="32" s="1"/>
  <c r="DA108" i="32" s="1"/>
  <c r="AC48" i="17"/>
  <c r="CZ48" i="32" s="1"/>
  <c r="CZ108" i="32" s="1"/>
  <c r="AB48" i="17"/>
  <c r="CY48" i="32" s="1"/>
  <c r="CY108" i="32" s="1"/>
  <c r="AA48" i="17"/>
  <c r="CX48" i="32" s="1"/>
  <c r="CX108" i="32" s="1"/>
  <c r="Z48" i="17"/>
  <c r="CW48" i="32" s="1"/>
  <c r="CW108" i="32" s="1"/>
  <c r="Y48" i="17"/>
  <c r="CV48" i="32" s="1"/>
  <c r="CV108" i="32" s="1"/>
  <c r="X48" i="17"/>
  <c r="CU48" i="32" s="1"/>
  <c r="CU108" i="32" s="1"/>
  <c r="W48" i="17"/>
  <c r="CT48" i="32" s="1"/>
  <c r="CT108" i="32" s="1"/>
  <c r="V48" i="17"/>
  <c r="CS48" i="32" s="1"/>
  <c r="CS108" i="32" s="1"/>
  <c r="U48" i="17"/>
  <c r="CR48" i="32" s="1"/>
  <c r="CR108" i="32" s="1"/>
  <c r="T48" i="17"/>
  <c r="S48" i="17"/>
  <c r="CP48" i="32" s="1"/>
  <c r="CP108" i="32" s="1"/>
  <c r="P48" i="17"/>
  <c r="AD47" i="17"/>
  <c r="DA47" i="32" s="1"/>
  <c r="DA94" i="32" s="1"/>
  <c r="AC47" i="17"/>
  <c r="CZ47" i="32" s="1"/>
  <c r="CZ94" i="32" s="1"/>
  <c r="AB47" i="17"/>
  <c r="CY47" i="32" s="1"/>
  <c r="CY94" i="32" s="1"/>
  <c r="AA47" i="17"/>
  <c r="CX47" i="32" s="1"/>
  <c r="CX94" i="32" s="1"/>
  <c r="Z47" i="17"/>
  <c r="CW47" i="32" s="1"/>
  <c r="CW94" i="32" s="1"/>
  <c r="Y47" i="17"/>
  <c r="CV47" i="32" s="1"/>
  <c r="CV94" i="32" s="1"/>
  <c r="X47" i="17"/>
  <c r="CU47" i="32" s="1"/>
  <c r="CU94" i="32" s="1"/>
  <c r="W47" i="17"/>
  <c r="CT47" i="32" s="1"/>
  <c r="CT94" i="32" s="1"/>
  <c r="V47" i="17"/>
  <c r="CS47" i="32" s="1"/>
  <c r="CS94" i="32" s="1"/>
  <c r="U47" i="17"/>
  <c r="CR47" i="32" s="1"/>
  <c r="CR94" i="32" s="1"/>
  <c r="T47" i="17"/>
  <c r="CQ47" i="32" s="1"/>
  <c r="CQ94" i="32" s="1"/>
  <c r="S47" i="17"/>
  <c r="CP47" i="32" s="1"/>
  <c r="P47" i="17"/>
  <c r="AD46" i="17"/>
  <c r="AC46" i="17"/>
  <c r="AB46" i="17"/>
  <c r="AA46" i="17"/>
  <c r="AA49" i="17" s="1"/>
  <c r="Z46" i="17"/>
  <c r="Y46" i="17"/>
  <c r="X46" i="17"/>
  <c r="W46" i="17"/>
  <c r="W49" i="17" s="1"/>
  <c r="V46" i="17"/>
  <c r="U46" i="17"/>
  <c r="T46" i="17"/>
  <c r="S46" i="17"/>
  <c r="S49" i="17" s="1"/>
  <c r="P46" i="17"/>
  <c r="O49" i="16"/>
  <c r="N49" i="16"/>
  <c r="M49" i="16"/>
  <c r="L49" i="16"/>
  <c r="K49" i="16"/>
  <c r="J49" i="16"/>
  <c r="I49" i="16"/>
  <c r="H49" i="16"/>
  <c r="G49" i="16"/>
  <c r="F49" i="16"/>
  <c r="E49" i="16"/>
  <c r="D49" i="16"/>
  <c r="AD48" i="16"/>
  <c r="CL48" i="32" s="1"/>
  <c r="CL108" i="32" s="1"/>
  <c r="AC48" i="16"/>
  <c r="CK48" i="32" s="1"/>
  <c r="CK108" i="32" s="1"/>
  <c r="AB48" i="16"/>
  <c r="CJ48" i="32" s="1"/>
  <c r="CJ108" i="32" s="1"/>
  <c r="AA48" i="16"/>
  <c r="Z48" i="16"/>
  <c r="CH48" i="32" s="1"/>
  <c r="CH108" i="32" s="1"/>
  <c r="Y48" i="16"/>
  <c r="CG48" i="32" s="1"/>
  <c r="CG108" i="32" s="1"/>
  <c r="X48" i="16"/>
  <c r="CF48" i="32" s="1"/>
  <c r="CF108" i="32" s="1"/>
  <c r="W48" i="16"/>
  <c r="CE48" i="32" s="1"/>
  <c r="CE108" i="32" s="1"/>
  <c r="V48" i="16"/>
  <c r="CD48" i="32" s="1"/>
  <c r="CD108" i="32" s="1"/>
  <c r="U48" i="16"/>
  <c r="T48" i="16"/>
  <c r="CB48" i="32" s="1"/>
  <c r="CB108" i="32" s="1"/>
  <c r="S48" i="16"/>
  <c r="CA48" i="32" s="1"/>
  <c r="CA108" i="32" s="1"/>
  <c r="P48" i="16"/>
  <c r="AD47" i="16"/>
  <c r="CL47" i="32" s="1"/>
  <c r="CL94" i="32" s="1"/>
  <c r="AC47" i="16"/>
  <c r="CK47" i="32" s="1"/>
  <c r="CK94" i="32" s="1"/>
  <c r="AB47" i="16"/>
  <c r="CJ47" i="32" s="1"/>
  <c r="CJ94" i="32" s="1"/>
  <c r="AA47" i="16"/>
  <c r="CI47" i="32" s="1"/>
  <c r="CI94" i="32" s="1"/>
  <c r="Z47" i="16"/>
  <c r="Y47" i="16"/>
  <c r="CG47" i="32" s="1"/>
  <c r="CG94" i="32" s="1"/>
  <c r="X47" i="16"/>
  <c r="CF47" i="32" s="1"/>
  <c r="CF94" i="32" s="1"/>
  <c r="W47" i="16"/>
  <c r="CE47" i="32" s="1"/>
  <c r="CE94" i="32" s="1"/>
  <c r="V47" i="16"/>
  <c r="CD47" i="32" s="1"/>
  <c r="CD94" i="32" s="1"/>
  <c r="U47" i="16"/>
  <c r="CC47" i="32" s="1"/>
  <c r="CC94" i="32" s="1"/>
  <c r="T47" i="16"/>
  <c r="CB47" i="32" s="1"/>
  <c r="CB94" i="32" s="1"/>
  <c r="S47" i="16"/>
  <c r="CA47" i="32" s="1"/>
  <c r="P47" i="16"/>
  <c r="AD46" i="16"/>
  <c r="AC46" i="16"/>
  <c r="CK46" i="32" s="1"/>
  <c r="AB46" i="16"/>
  <c r="AA46" i="16"/>
  <c r="Z46" i="16"/>
  <c r="Y46" i="16"/>
  <c r="CG46" i="32" s="1"/>
  <c r="X46" i="16"/>
  <c r="CF46" i="32" s="1"/>
  <c r="W46" i="16"/>
  <c r="V46" i="16"/>
  <c r="V49" i="16" s="1"/>
  <c r="U46" i="16"/>
  <c r="T46" i="16"/>
  <c r="CB46" i="32" s="1"/>
  <c r="S46" i="16"/>
  <c r="P46" i="16"/>
  <c r="P49" i="16" s="1"/>
  <c r="O49" i="14"/>
  <c r="N49" i="14"/>
  <c r="M49" i="14"/>
  <c r="L49" i="14"/>
  <c r="K49" i="14"/>
  <c r="J49" i="14"/>
  <c r="I49" i="14"/>
  <c r="H49" i="14"/>
  <c r="G49" i="14"/>
  <c r="F49" i="14"/>
  <c r="E49" i="14"/>
  <c r="D49" i="14"/>
  <c r="AD48" i="14"/>
  <c r="BW48" i="32" s="1"/>
  <c r="BW108" i="32" s="1"/>
  <c r="AC48" i="14"/>
  <c r="BV48" i="32" s="1"/>
  <c r="BV108" i="32" s="1"/>
  <c r="AB48" i="14"/>
  <c r="AA48" i="14"/>
  <c r="BT48" i="32" s="1"/>
  <c r="BT108" i="32" s="1"/>
  <c r="Z48" i="14"/>
  <c r="BS48" i="32" s="1"/>
  <c r="BS108" i="32" s="1"/>
  <c r="Y48" i="14"/>
  <c r="BR48" i="32" s="1"/>
  <c r="BR108" i="32" s="1"/>
  <c r="X48" i="14"/>
  <c r="BQ48" i="32" s="1"/>
  <c r="BQ108" i="32" s="1"/>
  <c r="W48" i="14"/>
  <c r="BP48" i="32" s="1"/>
  <c r="BP108" i="32" s="1"/>
  <c r="V48" i="14"/>
  <c r="BO48" i="32" s="1"/>
  <c r="BO108" i="32" s="1"/>
  <c r="U48" i="14"/>
  <c r="BN48" i="32" s="1"/>
  <c r="BN108" i="32" s="1"/>
  <c r="T48" i="14"/>
  <c r="BM48" i="32" s="1"/>
  <c r="BM108" i="32" s="1"/>
  <c r="S48" i="14"/>
  <c r="BL48" i="32" s="1"/>
  <c r="BL108" i="32" s="1"/>
  <c r="P48" i="14"/>
  <c r="AD47" i="14"/>
  <c r="BW47" i="32" s="1"/>
  <c r="BW94" i="32" s="1"/>
  <c r="AC47" i="14"/>
  <c r="BV47" i="32" s="1"/>
  <c r="BV94" i="32" s="1"/>
  <c r="AB47" i="14"/>
  <c r="BU47" i="32" s="1"/>
  <c r="BU94" i="32" s="1"/>
  <c r="AA47" i="14"/>
  <c r="BT47" i="32" s="1"/>
  <c r="BT94" i="32" s="1"/>
  <c r="Z47" i="14"/>
  <c r="BS47" i="32" s="1"/>
  <c r="BS94" i="32" s="1"/>
  <c r="Y47" i="14"/>
  <c r="BR47" i="32" s="1"/>
  <c r="BR94" i="32" s="1"/>
  <c r="X47" i="14"/>
  <c r="BQ47" i="32" s="1"/>
  <c r="BQ94" i="32" s="1"/>
  <c r="W47" i="14"/>
  <c r="BP47" i="32" s="1"/>
  <c r="BP94" i="32" s="1"/>
  <c r="V47" i="14"/>
  <c r="U47" i="14"/>
  <c r="BN47" i="32" s="1"/>
  <c r="BN94" i="32" s="1"/>
  <c r="T47" i="14"/>
  <c r="BM47" i="32" s="1"/>
  <c r="BM94" i="32" s="1"/>
  <c r="S47" i="14"/>
  <c r="BL47" i="32" s="1"/>
  <c r="P47" i="14"/>
  <c r="AD46" i="14"/>
  <c r="AD49" i="14" s="1"/>
  <c r="AC46" i="14"/>
  <c r="AC49" i="14" s="1"/>
  <c r="AB46" i="14"/>
  <c r="AA46" i="14"/>
  <c r="Z46" i="14"/>
  <c r="Z49" i="14" s="1"/>
  <c r="Y46" i="14"/>
  <c r="X46" i="14"/>
  <c r="W46" i="14"/>
  <c r="V46" i="14"/>
  <c r="V49" i="14" s="1"/>
  <c r="U46" i="14"/>
  <c r="T46" i="14"/>
  <c r="BM46" i="32" s="1"/>
  <c r="S46" i="14"/>
  <c r="P46" i="14"/>
  <c r="P49" i="14" s="1"/>
  <c r="O49" i="13"/>
  <c r="N49" i="13"/>
  <c r="M49" i="13"/>
  <c r="L49" i="13"/>
  <c r="K49" i="13"/>
  <c r="J49" i="13"/>
  <c r="I49" i="13"/>
  <c r="H49" i="13"/>
  <c r="G49" i="13"/>
  <c r="F49" i="13"/>
  <c r="E49" i="13"/>
  <c r="D49" i="13"/>
  <c r="AD48" i="13"/>
  <c r="BH48" i="32" s="1"/>
  <c r="BH108" i="32" s="1"/>
  <c r="AC48" i="13"/>
  <c r="BG48" i="32" s="1"/>
  <c r="BG108" i="32" s="1"/>
  <c r="AB48" i="13"/>
  <c r="BF48" i="32" s="1"/>
  <c r="BF108" i="32" s="1"/>
  <c r="AA48" i="13"/>
  <c r="BE48" i="32" s="1"/>
  <c r="BE108" i="32" s="1"/>
  <c r="Z48" i="13"/>
  <c r="BD48" i="32" s="1"/>
  <c r="BD108" i="32" s="1"/>
  <c r="Y48" i="13"/>
  <c r="BC48" i="32" s="1"/>
  <c r="BC108" i="32" s="1"/>
  <c r="X48" i="13"/>
  <c r="BB48" i="32" s="1"/>
  <c r="BB108" i="32" s="1"/>
  <c r="W48" i="13"/>
  <c r="BA48" i="32" s="1"/>
  <c r="BA108" i="32" s="1"/>
  <c r="V48" i="13"/>
  <c r="AZ48" i="32" s="1"/>
  <c r="AZ108" i="32" s="1"/>
  <c r="U48" i="13"/>
  <c r="AY48" i="32" s="1"/>
  <c r="AY108" i="32" s="1"/>
  <c r="T48" i="13"/>
  <c r="AX48" i="32" s="1"/>
  <c r="AX108" i="32" s="1"/>
  <c r="S48" i="13"/>
  <c r="AW48" i="32" s="1"/>
  <c r="AW108" i="32" s="1"/>
  <c r="P48" i="13"/>
  <c r="AD47" i="13"/>
  <c r="BH47" i="32" s="1"/>
  <c r="BH94" i="32" s="1"/>
  <c r="AC47" i="13"/>
  <c r="AB47" i="13"/>
  <c r="BF47" i="32" s="1"/>
  <c r="BF94" i="32" s="1"/>
  <c r="AA47" i="13"/>
  <c r="BE47" i="32" s="1"/>
  <c r="BE94" i="32" s="1"/>
  <c r="Z47" i="13"/>
  <c r="BD47" i="32" s="1"/>
  <c r="BD94" i="32" s="1"/>
  <c r="Y47" i="13"/>
  <c r="BC47" i="32" s="1"/>
  <c r="BC94" i="32" s="1"/>
  <c r="X47" i="13"/>
  <c r="W47" i="13"/>
  <c r="BA47" i="32" s="1"/>
  <c r="BA94" i="32" s="1"/>
  <c r="V47" i="13"/>
  <c r="AZ47" i="32" s="1"/>
  <c r="AZ94" i="32" s="1"/>
  <c r="U47" i="13"/>
  <c r="AY47" i="32" s="1"/>
  <c r="AY94" i="32" s="1"/>
  <c r="T47" i="13"/>
  <c r="AX47" i="32" s="1"/>
  <c r="AX94" i="32" s="1"/>
  <c r="S47" i="13"/>
  <c r="AW47" i="32" s="1"/>
  <c r="P47" i="13"/>
  <c r="AD46" i="13"/>
  <c r="AC46" i="13"/>
  <c r="BG46" i="32" s="1"/>
  <c r="AB46" i="13"/>
  <c r="AA46" i="13"/>
  <c r="Z46" i="13"/>
  <c r="BD46" i="32" s="1"/>
  <c r="Y46" i="13"/>
  <c r="X46" i="13"/>
  <c r="W46" i="13"/>
  <c r="V46" i="13"/>
  <c r="AZ46" i="32" s="1"/>
  <c r="U46" i="13"/>
  <c r="U49" i="13" s="1"/>
  <c r="T46" i="13"/>
  <c r="T49" i="13" s="1"/>
  <c r="S46" i="13"/>
  <c r="P46" i="13"/>
  <c r="O49" i="11"/>
  <c r="N49" i="11"/>
  <c r="M49" i="11"/>
  <c r="L49" i="11"/>
  <c r="K49" i="11"/>
  <c r="J49" i="11"/>
  <c r="I49" i="11"/>
  <c r="H49" i="11"/>
  <c r="G49" i="11"/>
  <c r="F49" i="11"/>
  <c r="E49" i="11"/>
  <c r="D49" i="11"/>
  <c r="AD48" i="11"/>
  <c r="AS48" i="32" s="1"/>
  <c r="AS108" i="32" s="1"/>
  <c r="AC48" i="11"/>
  <c r="AR48" i="32" s="1"/>
  <c r="AR108" i="32" s="1"/>
  <c r="AB48" i="11"/>
  <c r="AQ48" i="32" s="1"/>
  <c r="AQ108" i="32" s="1"/>
  <c r="AA48" i="11"/>
  <c r="AP48" i="32" s="1"/>
  <c r="AP108" i="32" s="1"/>
  <c r="Z48" i="11"/>
  <c r="AO48" i="32" s="1"/>
  <c r="AO108" i="32" s="1"/>
  <c r="Y48" i="11"/>
  <c r="AN48" i="32" s="1"/>
  <c r="AN108" i="32" s="1"/>
  <c r="X48" i="11"/>
  <c r="W48" i="11"/>
  <c r="AL48" i="32" s="1"/>
  <c r="AL108" i="32" s="1"/>
  <c r="V48" i="11"/>
  <c r="AK48" i="32" s="1"/>
  <c r="AK108" i="32" s="1"/>
  <c r="U48" i="11"/>
  <c r="AJ48" i="32" s="1"/>
  <c r="AJ108" i="32" s="1"/>
  <c r="T48" i="11"/>
  <c r="AI48" i="32" s="1"/>
  <c r="AI108" i="32" s="1"/>
  <c r="S48" i="11"/>
  <c r="AH48" i="32" s="1"/>
  <c r="AH108" i="32" s="1"/>
  <c r="P48" i="11"/>
  <c r="AD47" i="11"/>
  <c r="AS47" i="32" s="1"/>
  <c r="AS94" i="32" s="1"/>
  <c r="AC47" i="11"/>
  <c r="AR47" i="32" s="1"/>
  <c r="AR94" i="32" s="1"/>
  <c r="AB47" i="11"/>
  <c r="AQ47" i="32" s="1"/>
  <c r="AQ94" i="32" s="1"/>
  <c r="AA47" i="11"/>
  <c r="AP47" i="32" s="1"/>
  <c r="AP94" i="32" s="1"/>
  <c r="Z47" i="11"/>
  <c r="AO47" i="32" s="1"/>
  <c r="AO94" i="32" s="1"/>
  <c r="Y47" i="11"/>
  <c r="X47" i="11"/>
  <c r="AM47" i="32" s="1"/>
  <c r="AM94" i="32" s="1"/>
  <c r="W47" i="11"/>
  <c r="AL47" i="32" s="1"/>
  <c r="AL94" i="32" s="1"/>
  <c r="V47" i="11"/>
  <c r="AK47" i="32" s="1"/>
  <c r="AK94" i="32" s="1"/>
  <c r="U47" i="11"/>
  <c r="AJ47" i="32" s="1"/>
  <c r="AJ94" i="32" s="1"/>
  <c r="T47" i="11"/>
  <c r="S47" i="11"/>
  <c r="AH47" i="32" s="1"/>
  <c r="P47" i="11"/>
  <c r="AD46" i="11"/>
  <c r="AC46" i="11"/>
  <c r="AB46" i="11"/>
  <c r="AB49" i="11" s="1"/>
  <c r="AA46" i="11"/>
  <c r="Z46" i="11"/>
  <c r="Y46" i="11"/>
  <c r="X46" i="11"/>
  <c r="X49" i="11" s="1"/>
  <c r="W46" i="11"/>
  <c r="V46" i="11"/>
  <c r="AK46" i="32" s="1"/>
  <c r="U46" i="11"/>
  <c r="T46" i="11"/>
  <c r="T49" i="11" s="1"/>
  <c r="S46" i="11"/>
  <c r="P46" i="11"/>
  <c r="O49" i="8"/>
  <c r="N49" i="8"/>
  <c r="M49" i="8"/>
  <c r="L49" i="8"/>
  <c r="K49" i="8"/>
  <c r="J49" i="8"/>
  <c r="I49" i="8"/>
  <c r="H49" i="8"/>
  <c r="G49" i="8"/>
  <c r="F49" i="8"/>
  <c r="E49" i="8"/>
  <c r="D49" i="8"/>
  <c r="AD48" i="8"/>
  <c r="AC48" i="8"/>
  <c r="AB48" i="8"/>
  <c r="AA48" i="8"/>
  <c r="Z48" i="8"/>
  <c r="Y48" i="8"/>
  <c r="X48" i="8"/>
  <c r="W48" i="8"/>
  <c r="V48" i="8"/>
  <c r="U48" i="8"/>
  <c r="T48" i="8"/>
  <c r="S48" i="8"/>
  <c r="P48" i="8"/>
  <c r="AD47" i="8"/>
  <c r="AC47" i="8"/>
  <c r="AB47" i="8"/>
  <c r="AA47" i="8"/>
  <c r="Z47" i="8"/>
  <c r="Y47" i="8"/>
  <c r="X47" i="8"/>
  <c r="W47" i="8"/>
  <c r="V47" i="8"/>
  <c r="U47" i="8"/>
  <c r="T47" i="8"/>
  <c r="S47" i="8"/>
  <c r="P47" i="8"/>
  <c r="AD46" i="8"/>
  <c r="AD49" i="8" s="1"/>
  <c r="AC46" i="8"/>
  <c r="AB46" i="8"/>
  <c r="AA46" i="8"/>
  <c r="AA49" i="8" s="1"/>
  <c r="Z46" i="8"/>
  <c r="Z49" i="8" s="1"/>
  <c r="Y46" i="8"/>
  <c r="X46" i="8"/>
  <c r="W46" i="8"/>
  <c r="W49" i="8" s="1"/>
  <c r="V46" i="8"/>
  <c r="V49" i="8" s="1"/>
  <c r="U46" i="8"/>
  <c r="T46" i="8"/>
  <c r="S46" i="8"/>
  <c r="S49" i="8" s="1"/>
  <c r="P46" i="8"/>
  <c r="P49" i="8" s="1"/>
  <c r="O49" i="9"/>
  <c r="N49" i="9"/>
  <c r="M49" i="9"/>
  <c r="L49" i="9"/>
  <c r="K49" i="9"/>
  <c r="J49" i="9"/>
  <c r="I49" i="9"/>
  <c r="H49" i="9"/>
  <c r="G49" i="9"/>
  <c r="F49" i="9"/>
  <c r="E49" i="9"/>
  <c r="D49" i="9"/>
  <c r="AD48" i="9"/>
  <c r="AC48" i="9"/>
  <c r="AB48" i="9"/>
  <c r="AA48" i="9"/>
  <c r="Z48" i="9"/>
  <c r="Y48" i="9"/>
  <c r="X48" i="9"/>
  <c r="W48" i="9"/>
  <c r="V48" i="9"/>
  <c r="U48" i="9"/>
  <c r="T48" i="9"/>
  <c r="S48" i="9"/>
  <c r="P48" i="9"/>
  <c r="AD47" i="9"/>
  <c r="AC47" i="9"/>
  <c r="AB47" i="9"/>
  <c r="AA47" i="9"/>
  <c r="Z47" i="9"/>
  <c r="Y47" i="9"/>
  <c r="X47" i="9"/>
  <c r="W47" i="9"/>
  <c r="V47" i="9"/>
  <c r="U47" i="9"/>
  <c r="T47" i="9"/>
  <c r="S47" i="9"/>
  <c r="P47" i="9"/>
  <c r="AD46" i="9"/>
  <c r="AC46" i="9"/>
  <c r="AC49" i="9" s="1"/>
  <c r="AB46" i="9"/>
  <c r="AA46" i="9"/>
  <c r="Z46" i="9"/>
  <c r="Y46" i="9"/>
  <c r="Y49" i="9" s="1"/>
  <c r="X46" i="9"/>
  <c r="W46" i="9"/>
  <c r="V46" i="9"/>
  <c r="U46" i="9"/>
  <c r="U49" i="9" s="1"/>
  <c r="T46" i="9"/>
  <c r="S46" i="9"/>
  <c r="P46" i="9"/>
  <c r="O107" i="10"/>
  <c r="O38" i="49" s="1"/>
  <c r="N107" i="10"/>
  <c r="N38" i="49" s="1"/>
  <c r="M107" i="10"/>
  <c r="M38" i="49" s="1"/>
  <c r="L107" i="10"/>
  <c r="L38" i="49" s="1"/>
  <c r="K107" i="10"/>
  <c r="K38" i="49" s="1"/>
  <c r="J107" i="10"/>
  <c r="J38" i="49" s="1"/>
  <c r="I107" i="10"/>
  <c r="I38" i="49" s="1"/>
  <c r="H107" i="10"/>
  <c r="H38" i="49" s="1"/>
  <c r="G107" i="10"/>
  <c r="G38" i="49" s="1"/>
  <c r="F107" i="10"/>
  <c r="F38" i="49" s="1"/>
  <c r="E107" i="10"/>
  <c r="E38" i="49" s="1"/>
  <c r="D107" i="10"/>
  <c r="D38" i="49" s="1"/>
  <c r="O94" i="10"/>
  <c r="O25" i="49" s="1"/>
  <c r="N94" i="10"/>
  <c r="N25" i="49" s="1"/>
  <c r="M94" i="10"/>
  <c r="M25" i="49" s="1"/>
  <c r="L94" i="10"/>
  <c r="L25" i="49" s="1"/>
  <c r="K94" i="10"/>
  <c r="K25" i="49" s="1"/>
  <c r="J94" i="10"/>
  <c r="J25" i="49" s="1"/>
  <c r="I94" i="10"/>
  <c r="I25" i="49" s="1"/>
  <c r="H94" i="10"/>
  <c r="H25" i="49" s="1"/>
  <c r="G94" i="10"/>
  <c r="G25" i="49" s="1"/>
  <c r="F94" i="10"/>
  <c r="F25" i="49" s="1"/>
  <c r="E94" i="10"/>
  <c r="E25" i="49" s="1"/>
  <c r="D94" i="10"/>
  <c r="D25" i="49" s="1"/>
  <c r="O80" i="10"/>
  <c r="O12" i="49" s="1"/>
  <c r="N80" i="10"/>
  <c r="N12" i="49" s="1"/>
  <c r="M80" i="10"/>
  <c r="M12" i="49" s="1"/>
  <c r="L80" i="10"/>
  <c r="L12" i="49" s="1"/>
  <c r="K80" i="10"/>
  <c r="K12" i="49" s="1"/>
  <c r="J80" i="10"/>
  <c r="J12" i="49" s="1"/>
  <c r="I80" i="10"/>
  <c r="I12" i="49" s="1"/>
  <c r="H80" i="10"/>
  <c r="H12" i="49" s="1"/>
  <c r="G80" i="10"/>
  <c r="G12" i="49" s="1"/>
  <c r="F80" i="10"/>
  <c r="F12" i="49" s="1"/>
  <c r="E80" i="10"/>
  <c r="E12" i="49" s="1"/>
  <c r="D12" i="49"/>
  <c r="AA48" i="10"/>
  <c r="AA48" i="32" s="1"/>
  <c r="AA108" i="32" s="1"/>
  <c r="AB47" i="10"/>
  <c r="AB47" i="32" s="1"/>
  <c r="AB94" i="32" s="1"/>
  <c r="O49" i="10"/>
  <c r="N49" i="10"/>
  <c r="M49" i="10"/>
  <c r="L49" i="10"/>
  <c r="K49" i="10"/>
  <c r="J49" i="10"/>
  <c r="I49" i="10"/>
  <c r="H49" i="10"/>
  <c r="G49" i="10"/>
  <c r="F49" i="10"/>
  <c r="E49" i="10"/>
  <c r="D49" i="10"/>
  <c r="O108" i="7"/>
  <c r="O37" i="49" s="1"/>
  <c r="N108" i="7"/>
  <c r="N37" i="49" s="1"/>
  <c r="M108" i="7"/>
  <c r="M37" i="49" s="1"/>
  <c r="L108" i="7"/>
  <c r="L37" i="49" s="1"/>
  <c r="K108" i="7"/>
  <c r="K37" i="49" s="1"/>
  <c r="J108" i="7"/>
  <c r="J37" i="49" s="1"/>
  <c r="I108" i="7"/>
  <c r="I37" i="49" s="1"/>
  <c r="H108" i="7"/>
  <c r="H37" i="49" s="1"/>
  <c r="G108" i="7"/>
  <c r="G37" i="49" s="1"/>
  <c r="F108" i="7"/>
  <c r="F37" i="49" s="1"/>
  <c r="E108" i="7"/>
  <c r="E37" i="49" s="1"/>
  <c r="D108" i="7"/>
  <c r="O94" i="7"/>
  <c r="O24" i="49" s="1"/>
  <c r="N94" i="7"/>
  <c r="N24" i="49" s="1"/>
  <c r="M94" i="7"/>
  <c r="M24" i="49" s="1"/>
  <c r="L94" i="7"/>
  <c r="L24" i="49" s="1"/>
  <c r="K94" i="7"/>
  <c r="K24" i="49" s="1"/>
  <c r="J94" i="7"/>
  <c r="J24" i="49" s="1"/>
  <c r="I94" i="7"/>
  <c r="I24" i="49" s="1"/>
  <c r="H94" i="7"/>
  <c r="H24" i="49" s="1"/>
  <c r="G94" i="7"/>
  <c r="G24" i="49" s="1"/>
  <c r="F94" i="7"/>
  <c r="F24" i="49" s="1"/>
  <c r="E94" i="7"/>
  <c r="E24" i="49" s="1"/>
  <c r="D94" i="7"/>
  <c r="D24" i="49" s="1"/>
  <c r="O80" i="7"/>
  <c r="O11" i="49" s="1"/>
  <c r="N80" i="7"/>
  <c r="N11" i="49" s="1"/>
  <c r="M80" i="7"/>
  <c r="M11" i="49" s="1"/>
  <c r="L80" i="7"/>
  <c r="L11" i="49" s="1"/>
  <c r="K80" i="7"/>
  <c r="K11" i="49" s="1"/>
  <c r="J80" i="7"/>
  <c r="J11" i="49" s="1"/>
  <c r="I80" i="7"/>
  <c r="I11" i="49" s="1"/>
  <c r="H80" i="7"/>
  <c r="H11" i="49" s="1"/>
  <c r="G80" i="7"/>
  <c r="G11" i="49" s="1"/>
  <c r="F80" i="7"/>
  <c r="F11" i="49" s="1"/>
  <c r="E80" i="7"/>
  <c r="E11" i="49" s="1"/>
  <c r="D80" i="7"/>
  <c r="D11" i="49" s="1"/>
  <c r="O49" i="7"/>
  <c r="N49" i="7"/>
  <c r="M49" i="7"/>
  <c r="L49" i="7"/>
  <c r="K49" i="7"/>
  <c r="J49" i="7"/>
  <c r="I49" i="7"/>
  <c r="H49" i="7"/>
  <c r="G49" i="7"/>
  <c r="F49" i="7"/>
  <c r="E49" i="7"/>
  <c r="D49" i="7"/>
  <c r="AD48" i="7"/>
  <c r="O48" i="32" s="1"/>
  <c r="O108" i="32" s="1"/>
  <c r="AC48" i="7"/>
  <c r="N48" i="32" s="1"/>
  <c r="N108" i="32" s="1"/>
  <c r="AB48" i="7"/>
  <c r="M48" i="32" s="1"/>
  <c r="M108" i="32" s="1"/>
  <c r="AA48" i="7"/>
  <c r="L48" i="32" s="1"/>
  <c r="L108" i="32" s="1"/>
  <c r="Z48" i="7"/>
  <c r="K48" i="32" s="1"/>
  <c r="K108" i="32" s="1"/>
  <c r="Y48" i="7"/>
  <c r="J48" i="32" s="1"/>
  <c r="J108" i="32" s="1"/>
  <c r="X48" i="7"/>
  <c r="I48" i="32" s="1"/>
  <c r="I108" i="32" s="1"/>
  <c r="W48" i="7"/>
  <c r="H48" i="32" s="1"/>
  <c r="H108" i="32" s="1"/>
  <c r="V48" i="7"/>
  <c r="G48" i="32" s="1"/>
  <c r="G108" i="32" s="1"/>
  <c r="U48" i="7"/>
  <c r="F48" i="32" s="1"/>
  <c r="F108" i="32" s="1"/>
  <c r="T48" i="7"/>
  <c r="E48" i="32" s="1"/>
  <c r="E108" i="32" s="1"/>
  <c r="S48" i="7"/>
  <c r="D48" i="32" s="1"/>
  <c r="D108" i="32" s="1"/>
  <c r="P48" i="7"/>
  <c r="AD47" i="7"/>
  <c r="O47" i="32" s="1"/>
  <c r="O94" i="32" s="1"/>
  <c r="AC47" i="7"/>
  <c r="N47" i="32" s="1"/>
  <c r="N94" i="32" s="1"/>
  <c r="AB47" i="7"/>
  <c r="M47" i="32" s="1"/>
  <c r="M94" i="32" s="1"/>
  <c r="AA47" i="7"/>
  <c r="L47" i="32" s="1"/>
  <c r="L94" i="32" s="1"/>
  <c r="Z47" i="7"/>
  <c r="K47" i="32" s="1"/>
  <c r="K94" i="32" s="1"/>
  <c r="Y47" i="7"/>
  <c r="J47" i="32" s="1"/>
  <c r="J94" i="32" s="1"/>
  <c r="X47" i="7"/>
  <c r="I47" i="32" s="1"/>
  <c r="I94" i="32" s="1"/>
  <c r="W47" i="7"/>
  <c r="H47" i="32" s="1"/>
  <c r="H94" i="32" s="1"/>
  <c r="V47" i="7"/>
  <c r="G47" i="32" s="1"/>
  <c r="G94" i="32" s="1"/>
  <c r="U47" i="7"/>
  <c r="F47" i="32" s="1"/>
  <c r="F94" i="32" s="1"/>
  <c r="T47" i="7"/>
  <c r="E47" i="32" s="1"/>
  <c r="E94" i="32" s="1"/>
  <c r="S47" i="7"/>
  <c r="D47" i="32" s="1"/>
  <c r="P47" i="7"/>
  <c r="AD46" i="7"/>
  <c r="AC46" i="7"/>
  <c r="N46" i="32" s="1"/>
  <c r="AB46" i="7"/>
  <c r="AA46" i="7"/>
  <c r="Z46" i="7"/>
  <c r="Y46" i="7"/>
  <c r="J46" i="32" s="1"/>
  <c r="X46" i="7"/>
  <c r="I46" i="32" s="1"/>
  <c r="W46" i="7"/>
  <c r="V46" i="7"/>
  <c r="U46" i="7"/>
  <c r="T46" i="7"/>
  <c r="E46" i="32" s="1"/>
  <c r="S46" i="7"/>
  <c r="P46" i="7"/>
  <c r="D83" i="7"/>
  <c r="D11" i="52" s="1"/>
  <c r="D79" i="7"/>
  <c r="A60" i="50"/>
  <c r="A55" i="50"/>
  <c r="A50" i="50"/>
  <c r="A45" i="50"/>
  <c r="A40" i="50"/>
  <c r="A35" i="50"/>
  <c r="A30" i="50"/>
  <c r="A25" i="50"/>
  <c r="A20" i="50"/>
  <c r="A15" i="50"/>
  <c r="A10" i="50"/>
  <c r="CR8" i="50"/>
  <c r="CQ8" i="50"/>
  <c r="CN8" i="50"/>
  <c r="CM8" i="50"/>
  <c r="CJ8" i="50"/>
  <c r="CI8" i="50"/>
  <c r="CF8" i="50"/>
  <c r="CE8" i="50"/>
  <c r="CB8" i="50"/>
  <c r="CA8" i="50"/>
  <c r="BX8" i="50"/>
  <c r="BW8" i="50"/>
  <c r="BT8" i="50"/>
  <c r="BS8" i="50"/>
  <c r="BP8" i="50"/>
  <c r="BO8" i="50"/>
  <c r="BL8" i="50"/>
  <c r="BK8" i="50"/>
  <c r="BH8" i="50"/>
  <c r="BG8" i="50"/>
  <c r="BD8" i="50"/>
  <c r="BC8" i="50"/>
  <c r="AZ8" i="50"/>
  <c r="AY8" i="50"/>
  <c r="AV8" i="50"/>
  <c r="AU8" i="50"/>
  <c r="AR8" i="50"/>
  <c r="AQ8" i="50"/>
  <c r="AN8" i="50"/>
  <c r="AM8" i="50"/>
  <c r="AJ8" i="50"/>
  <c r="AI8" i="50"/>
  <c r="AF8" i="50"/>
  <c r="AE8" i="50"/>
  <c r="AB8" i="50"/>
  <c r="AA8" i="50"/>
  <c r="X8" i="50"/>
  <c r="W8" i="50"/>
  <c r="T8" i="50"/>
  <c r="S8" i="50"/>
  <c r="P8" i="50"/>
  <c r="O8" i="50"/>
  <c r="L8" i="50"/>
  <c r="K8" i="50"/>
  <c r="H8" i="50"/>
  <c r="G8" i="50"/>
  <c r="DN7" i="50"/>
  <c r="CZ7" i="50"/>
  <c r="A4" i="50"/>
  <c r="BE51" i="56" l="1"/>
  <c r="BF51" i="56" s="1"/>
  <c r="BL56" i="56"/>
  <c r="BM56" i="56" s="1"/>
  <c r="BN56" i="56" s="1"/>
  <c r="BI61" i="56"/>
  <c r="BJ61" i="56" s="1"/>
  <c r="BC47" i="56"/>
  <c r="BI45" i="56"/>
  <c r="BJ45" i="56" s="1"/>
  <c r="BL50" i="56"/>
  <c r="BM50" i="56" s="1"/>
  <c r="BN50" i="56" s="1"/>
  <c r="AV67" i="56"/>
  <c r="BL45" i="56"/>
  <c r="BM45" i="56" s="1"/>
  <c r="BN45" i="56" s="1"/>
  <c r="BI55" i="56"/>
  <c r="BJ55" i="56" s="1"/>
  <c r="BK55" i="56" s="1"/>
  <c r="BL55" i="56"/>
  <c r="DH61" i="56"/>
  <c r="BO61" i="56" s="1"/>
  <c r="DH60" i="56"/>
  <c r="BO60" i="56" s="1"/>
  <c r="DH59" i="56"/>
  <c r="BO59" i="56" s="1"/>
  <c r="DH56" i="56"/>
  <c r="BO56" i="56" s="1"/>
  <c r="DH49" i="56"/>
  <c r="BO49" i="56" s="1"/>
  <c r="DH55" i="56"/>
  <c r="BO55" i="56" s="1"/>
  <c r="DH44" i="56"/>
  <c r="BO44" i="56" s="1"/>
  <c r="DH51" i="56"/>
  <c r="BO51" i="56" s="1"/>
  <c r="DH50" i="56"/>
  <c r="BO50" i="56" s="1"/>
  <c r="DH45" i="56"/>
  <c r="BO45" i="56" s="1"/>
  <c r="BS45" i="56" s="1"/>
  <c r="DH29" i="56"/>
  <c r="BO29" i="56" s="1"/>
  <c r="DH46" i="56"/>
  <c r="BO46" i="56" s="1"/>
  <c r="DH54" i="56"/>
  <c r="BO54" i="56" s="1"/>
  <c r="DH31" i="56"/>
  <c r="BO31" i="56" s="1"/>
  <c r="BS31" i="56" s="1"/>
  <c r="DH19" i="56"/>
  <c r="BO19" i="56" s="1"/>
  <c r="DH26" i="56"/>
  <c r="BO26" i="56" s="1"/>
  <c r="DH25" i="56"/>
  <c r="BO25" i="56" s="1"/>
  <c r="DH24" i="56"/>
  <c r="BO24" i="56" s="1"/>
  <c r="BO9" i="56"/>
  <c r="DH30" i="56"/>
  <c r="BO30" i="56" s="1"/>
  <c r="DH20" i="56"/>
  <c r="BO20" i="56" s="1"/>
  <c r="BS20" i="56" s="1"/>
  <c r="DI7" i="56"/>
  <c r="DH10" i="56"/>
  <c r="BO10" i="56" s="1"/>
  <c r="BS10" i="56" s="1"/>
  <c r="DH21" i="56"/>
  <c r="BO21" i="56" s="1"/>
  <c r="DH11" i="56"/>
  <c r="BO11" i="56" s="1"/>
  <c r="BG62" i="56"/>
  <c r="BS59" i="56"/>
  <c r="BM24" i="56"/>
  <c r="AW12" i="56"/>
  <c r="AX12" i="56" s="1"/>
  <c r="AX9" i="56"/>
  <c r="BD14" i="56"/>
  <c r="BB10" i="56"/>
  <c r="AW27" i="56"/>
  <c r="AX27" i="56" s="1"/>
  <c r="AX24" i="56"/>
  <c r="BL60" i="56"/>
  <c r="BM60" i="56" s="1"/>
  <c r="BN60" i="56" s="1"/>
  <c r="BH65" i="56"/>
  <c r="BI10" i="56"/>
  <c r="BI21" i="56"/>
  <c r="BJ21" i="56" s="1"/>
  <c r="BK21" i="56" s="1"/>
  <c r="BL36" i="56"/>
  <c r="BH42" i="56"/>
  <c r="BH47" i="56"/>
  <c r="BI44" i="56"/>
  <c r="BI50" i="56"/>
  <c r="BJ50" i="56" s="1"/>
  <c r="BF54" i="56"/>
  <c r="BE57" i="56"/>
  <c r="BL21" i="56"/>
  <c r="BG27" i="56"/>
  <c r="BK31" i="56"/>
  <c r="BL31" i="56" s="1"/>
  <c r="BM31" i="56" s="1"/>
  <c r="BN31" i="56" s="1"/>
  <c r="BG57" i="56"/>
  <c r="BS61" i="56"/>
  <c r="BE61" i="56"/>
  <c r="BF61" i="56" s="1"/>
  <c r="BL61" i="56"/>
  <c r="BM61" i="56" s="1"/>
  <c r="BN61" i="56" s="1"/>
  <c r="AZ67" i="56"/>
  <c r="BC57" i="56"/>
  <c r="BC52" i="56"/>
  <c r="BE49" i="56"/>
  <c r="BD52" i="56"/>
  <c r="BK46" i="56"/>
  <c r="BM46" i="56" s="1"/>
  <c r="BN46" i="56" s="1"/>
  <c r="BE25" i="56"/>
  <c r="BF25" i="56" s="1"/>
  <c r="AU57" i="56"/>
  <c r="AW54" i="56"/>
  <c r="BE44" i="56"/>
  <c r="BD47" i="56"/>
  <c r="BI26" i="56"/>
  <c r="BJ26" i="56" s="1"/>
  <c r="BK26" i="56" s="1"/>
  <c r="BL26" i="56" s="1"/>
  <c r="BM26" i="56" s="1"/>
  <c r="BN26" i="56" s="1"/>
  <c r="BH37" i="56"/>
  <c r="BL34" i="56"/>
  <c r="BA12" i="56"/>
  <c r="BB12" i="56" s="1"/>
  <c r="BB9" i="56"/>
  <c r="BC9" i="56" s="1"/>
  <c r="BB49" i="56"/>
  <c r="BA52" i="56"/>
  <c r="BB52" i="56" s="1"/>
  <c r="BD37" i="56"/>
  <c r="BI25" i="56"/>
  <c r="BJ25" i="56" s="1"/>
  <c r="BK25" i="56" s="1"/>
  <c r="BL25" i="56" s="1"/>
  <c r="BM25" i="56" s="1"/>
  <c r="BN25" i="56" s="1"/>
  <c r="BH66" i="56"/>
  <c r="BI11" i="56"/>
  <c r="BL16" i="56"/>
  <c r="BI24" i="56"/>
  <c r="BH27" i="56"/>
  <c r="BI30" i="56"/>
  <c r="BJ30" i="56" s="1"/>
  <c r="BK30" i="56" s="1"/>
  <c r="BM30" i="56" s="1"/>
  <c r="BN30" i="56" s="1"/>
  <c r="BL41" i="56"/>
  <c r="BI51" i="56"/>
  <c r="BJ51" i="56" s="1"/>
  <c r="BK51" i="56" s="1"/>
  <c r="BM51" i="56" s="1"/>
  <c r="BN51" i="56" s="1"/>
  <c r="BH62" i="56"/>
  <c r="BI59" i="56"/>
  <c r="BG12" i="56"/>
  <c r="BG22" i="56"/>
  <c r="BK19" i="56"/>
  <c r="BG47" i="56"/>
  <c r="BC32" i="56"/>
  <c r="BA57" i="56"/>
  <c r="BB57" i="56" s="1"/>
  <c r="BB54" i="56"/>
  <c r="BA32" i="56"/>
  <c r="BB32" i="56" s="1"/>
  <c r="BB29" i="56"/>
  <c r="AU47" i="56"/>
  <c r="AW44" i="56"/>
  <c r="AW62" i="56"/>
  <c r="AX62" i="56" s="1"/>
  <c r="AX59" i="56"/>
  <c r="BA27" i="56"/>
  <c r="BB27" i="56" s="1"/>
  <c r="BB24" i="56"/>
  <c r="BE32" i="56"/>
  <c r="BF29" i="56"/>
  <c r="BA62" i="56"/>
  <c r="BB62" i="56" s="1"/>
  <c r="BB59" i="56"/>
  <c r="BB44" i="56"/>
  <c r="BA47" i="56"/>
  <c r="BB47" i="56" s="1"/>
  <c r="BE10" i="56"/>
  <c r="BH64" i="56"/>
  <c r="BI9" i="56"/>
  <c r="BH12" i="56"/>
  <c r="BL9" i="56"/>
  <c r="BI20" i="56"/>
  <c r="BJ20" i="56" s="1"/>
  <c r="BK20" i="56" s="1"/>
  <c r="BL20" i="56" s="1"/>
  <c r="BM20" i="56" s="1"/>
  <c r="BN20" i="56" s="1"/>
  <c r="BE24" i="56"/>
  <c r="BD27" i="56"/>
  <c r="AW22" i="56"/>
  <c r="AX22" i="56" s="1"/>
  <c r="AX19" i="56"/>
  <c r="BL35" i="56"/>
  <c r="BA22" i="56"/>
  <c r="BB22" i="56" s="1"/>
  <c r="BB19" i="56"/>
  <c r="BC19" i="56" s="1"/>
  <c r="AW32" i="56"/>
  <c r="AX32" i="56" s="1"/>
  <c r="AX29" i="56"/>
  <c r="BP61" i="56"/>
  <c r="BT61" i="56" s="1"/>
  <c r="BU61" i="56" s="1"/>
  <c r="BV61" i="56" s="1"/>
  <c r="BP60" i="56"/>
  <c r="BP49" i="56"/>
  <c r="BP59" i="56"/>
  <c r="BP54" i="56"/>
  <c r="BP50" i="56"/>
  <c r="BP56" i="56"/>
  <c r="BP51" i="56"/>
  <c r="BQ51" i="56" s="1"/>
  <c r="BR51" i="56" s="1"/>
  <c r="BS51" i="56" s="1"/>
  <c r="BT51" i="56" s="1"/>
  <c r="BU51" i="56" s="1"/>
  <c r="BV51" i="56" s="1"/>
  <c r="BP44" i="56"/>
  <c r="BP41" i="56"/>
  <c r="BP45" i="56"/>
  <c r="BQ45" i="56" s="1"/>
  <c r="BR45" i="56" s="1"/>
  <c r="BP39" i="56"/>
  <c r="BP36" i="56"/>
  <c r="BP46" i="56"/>
  <c r="BT46" i="56" s="1"/>
  <c r="BP55" i="56"/>
  <c r="BQ55" i="56" s="1"/>
  <c r="BR55" i="56" s="1"/>
  <c r="BS55" i="56" s="1"/>
  <c r="BT55" i="56" s="1"/>
  <c r="BU55" i="56" s="1"/>
  <c r="BV55" i="56" s="1"/>
  <c r="BP40" i="56"/>
  <c r="BP35" i="56"/>
  <c r="BP29" i="56"/>
  <c r="BP34" i="56"/>
  <c r="BP31" i="56"/>
  <c r="BP30" i="56"/>
  <c r="BP19" i="56"/>
  <c r="BT19" i="56" s="1"/>
  <c r="BP16" i="56"/>
  <c r="BP26" i="56"/>
  <c r="BQ26" i="56" s="1"/>
  <c r="BR26" i="56" s="1"/>
  <c r="BS26" i="56" s="1"/>
  <c r="BT26" i="56" s="1"/>
  <c r="BU26" i="56" s="1"/>
  <c r="BV26" i="56" s="1"/>
  <c r="BP25" i="56"/>
  <c r="BP9" i="56"/>
  <c r="BT9" i="56" s="1"/>
  <c r="BP11" i="56"/>
  <c r="BP10" i="56"/>
  <c r="BP24" i="56"/>
  <c r="DW7" i="56"/>
  <c r="BP15" i="56"/>
  <c r="BP21" i="56"/>
  <c r="BT21" i="56" s="1"/>
  <c r="BP20" i="56"/>
  <c r="BP14" i="56"/>
  <c r="BH17" i="56"/>
  <c r="BH22" i="56"/>
  <c r="BI19" i="56"/>
  <c r="BI29" i="56"/>
  <c r="BH32" i="56"/>
  <c r="BI31" i="56"/>
  <c r="BJ31" i="56" s="1"/>
  <c r="BH52" i="56"/>
  <c r="BI49" i="56"/>
  <c r="BI46" i="56"/>
  <c r="BJ46" i="56" s="1"/>
  <c r="BH57" i="56"/>
  <c r="BI54" i="56"/>
  <c r="BL54" i="56"/>
  <c r="AW52" i="56"/>
  <c r="AX52" i="56" s="1"/>
  <c r="AX49" i="56"/>
  <c r="BG32" i="56"/>
  <c r="BK29" i="56"/>
  <c r="BG52" i="56"/>
  <c r="BD32" i="56"/>
  <c r="BL15" i="56"/>
  <c r="BD62" i="56"/>
  <c r="BE59" i="56"/>
  <c r="BD22" i="56"/>
  <c r="BB11" i="56"/>
  <c r="BC11" i="56" s="1"/>
  <c r="BD12" i="56"/>
  <c r="EF54" i="32"/>
  <c r="P49" i="9"/>
  <c r="V49" i="9"/>
  <c r="Z49" i="9"/>
  <c r="AD49" i="9"/>
  <c r="Y49" i="12"/>
  <c r="P49" i="12"/>
  <c r="V49" i="12"/>
  <c r="Z49" i="12"/>
  <c r="AD49" i="12"/>
  <c r="EE46" i="32"/>
  <c r="EE80" i="32" s="1"/>
  <c r="DN9" i="54"/>
  <c r="D9" i="54" s="1"/>
  <c r="CZ9" i="54"/>
  <c r="C9" i="54" s="1"/>
  <c r="AE54" i="32"/>
  <c r="DU7" i="54"/>
  <c r="DG7" i="54"/>
  <c r="G57" i="53"/>
  <c r="G22" i="53"/>
  <c r="G42" i="53"/>
  <c r="G17" i="53"/>
  <c r="DN9" i="53"/>
  <c r="D9" i="53" s="1"/>
  <c r="G66" i="53"/>
  <c r="K32" i="53"/>
  <c r="K47" i="53"/>
  <c r="K52" i="53"/>
  <c r="O36" i="53"/>
  <c r="O35" i="53"/>
  <c r="G27" i="53"/>
  <c r="G65" i="53"/>
  <c r="O25" i="53"/>
  <c r="K66" i="53"/>
  <c r="O11" i="53"/>
  <c r="K37" i="53"/>
  <c r="O51" i="53"/>
  <c r="O49" i="53"/>
  <c r="G64" i="53"/>
  <c r="G12" i="53"/>
  <c r="O61" i="53"/>
  <c r="O62" i="53" s="1"/>
  <c r="O21" i="53"/>
  <c r="G47" i="53"/>
  <c r="O55" i="53"/>
  <c r="O57" i="53" s="1"/>
  <c r="K65" i="53"/>
  <c r="O10" i="53"/>
  <c r="O30" i="53"/>
  <c r="K27" i="53"/>
  <c r="K42" i="53"/>
  <c r="O39" i="53"/>
  <c r="DQ7" i="53"/>
  <c r="O15" i="53"/>
  <c r="O41" i="53"/>
  <c r="G32" i="53"/>
  <c r="O9" i="53"/>
  <c r="K64" i="53"/>
  <c r="K12" i="53"/>
  <c r="G52" i="53"/>
  <c r="C67" i="53"/>
  <c r="G62" i="53"/>
  <c r="O40" i="53"/>
  <c r="O44" i="53"/>
  <c r="O47" i="53" s="1"/>
  <c r="DB61" i="53"/>
  <c r="S61" i="53" s="1"/>
  <c r="W61" i="53" s="1"/>
  <c r="DB60" i="53"/>
  <c r="S60" i="53" s="1"/>
  <c r="W60" i="53" s="1"/>
  <c r="DB59" i="53"/>
  <c r="S59" i="53" s="1"/>
  <c r="DB56" i="53"/>
  <c r="S56" i="53" s="1"/>
  <c r="DB55" i="53"/>
  <c r="S55" i="53" s="1"/>
  <c r="W55" i="53" s="1"/>
  <c r="DB54" i="53"/>
  <c r="S54" i="53" s="1"/>
  <c r="DB51" i="53"/>
  <c r="S51" i="53" s="1"/>
  <c r="DB50" i="53"/>
  <c r="S50" i="53" s="1"/>
  <c r="DB41" i="53"/>
  <c r="S41" i="53" s="1"/>
  <c r="DB36" i="53"/>
  <c r="S36" i="53" s="1"/>
  <c r="W36" i="53" s="1"/>
  <c r="DB35" i="53"/>
  <c r="S35" i="53" s="1"/>
  <c r="DB40" i="53"/>
  <c r="S40" i="53" s="1"/>
  <c r="DB30" i="53"/>
  <c r="S30" i="53" s="1"/>
  <c r="DB29" i="53"/>
  <c r="S29" i="53" s="1"/>
  <c r="DB25" i="53"/>
  <c r="S25" i="53" s="1"/>
  <c r="DB49" i="53"/>
  <c r="S49" i="53" s="1"/>
  <c r="DB45" i="53"/>
  <c r="S45" i="53" s="1"/>
  <c r="DB14" i="53"/>
  <c r="S14" i="53" s="1"/>
  <c r="W14" i="53" s="1"/>
  <c r="DB11" i="53"/>
  <c r="S11" i="53" s="1"/>
  <c r="DB10" i="53"/>
  <c r="S10" i="53" s="1"/>
  <c r="DB39" i="53"/>
  <c r="S39" i="53" s="1"/>
  <c r="DB34" i="53"/>
  <c r="S34" i="53" s="1"/>
  <c r="DB24" i="53"/>
  <c r="S24" i="53" s="1"/>
  <c r="DB46" i="53"/>
  <c r="S46" i="53" s="1"/>
  <c r="W46" i="53" s="1"/>
  <c r="DB21" i="53"/>
  <c r="S21" i="53" s="1"/>
  <c r="W21" i="53" s="1"/>
  <c r="DB20" i="53"/>
  <c r="S20" i="53" s="1"/>
  <c r="W20" i="53" s="1"/>
  <c r="DB26" i="53"/>
  <c r="S26" i="53" s="1"/>
  <c r="DB16" i="53"/>
  <c r="S16" i="53" s="1"/>
  <c r="DB31" i="53"/>
  <c r="S31" i="53" s="1"/>
  <c r="W31" i="53" s="1"/>
  <c r="DB15" i="53"/>
  <c r="S15" i="53" s="1"/>
  <c r="W15" i="53" s="1"/>
  <c r="DB9" i="53"/>
  <c r="S9" i="53" s="1"/>
  <c r="DB44" i="53"/>
  <c r="S44" i="53" s="1"/>
  <c r="DC7" i="53"/>
  <c r="DB19" i="53"/>
  <c r="S19" i="53" s="1"/>
  <c r="W19" i="53" s="1"/>
  <c r="K17" i="53"/>
  <c r="O14" i="53"/>
  <c r="K22" i="53"/>
  <c r="O19" i="53"/>
  <c r="K57" i="53"/>
  <c r="K62" i="53"/>
  <c r="O29" i="53"/>
  <c r="P49" i="7"/>
  <c r="V49" i="7"/>
  <c r="DQ47" i="32"/>
  <c r="DQ94" i="32" s="1"/>
  <c r="BI47" i="32"/>
  <c r="BI94" i="32" s="1"/>
  <c r="Z49" i="16"/>
  <c r="CH46" i="32"/>
  <c r="CH80" i="32" s="1"/>
  <c r="AD49" i="16"/>
  <c r="CL46" i="32"/>
  <c r="E49" i="32"/>
  <c r="I49" i="32"/>
  <c r="AZ49" i="32"/>
  <c r="CB49" i="32"/>
  <c r="CF49" i="32"/>
  <c r="DH49" i="32"/>
  <c r="EJ49" i="32"/>
  <c r="FH49" i="32"/>
  <c r="AJ49" i="32"/>
  <c r="CJ49" i="32"/>
  <c r="DZ46" i="32"/>
  <c r="FA49" i="32"/>
  <c r="J49" i="32"/>
  <c r="N49" i="32"/>
  <c r="AK49" i="32"/>
  <c r="BM49" i="32"/>
  <c r="CG49" i="32"/>
  <c r="CK49" i="32"/>
  <c r="EC49" i="32"/>
  <c r="EK49" i="32"/>
  <c r="EO49" i="32"/>
  <c r="AO49" i="32"/>
  <c r="BQ49" i="32"/>
  <c r="DG49" i="32"/>
  <c r="FG49" i="32"/>
  <c r="Z49" i="7"/>
  <c r="K46" i="32"/>
  <c r="AD49" i="7"/>
  <c r="O46" i="32"/>
  <c r="S49" i="11"/>
  <c r="AH46" i="32"/>
  <c r="W49" i="11"/>
  <c r="AL46" i="32"/>
  <c r="AA49" i="11"/>
  <c r="AP46" i="32"/>
  <c r="U49" i="14"/>
  <c r="BN46" i="32"/>
  <c r="Y49" i="14"/>
  <c r="BR46" i="32"/>
  <c r="T49" i="18"/>
  <c r="DF46" i="32"/>
  <c r="X49" i="18"/>
  <c r="DJ46" i="32"/>
  <c r="AB49" i="18"/>
  <c r="DN46" i="32"/>
  <c r="U49" i="12"/>
  <c r="DV46" i="32"/>
  <c r="AC49" i="12"/>
  <c r="ED46" i="32"/>
  <c r="V49" i="15"/>
  <c r="EL46" i="32"/>
  <c r="Z49" i="15"/>
  <c r="EP46" i="32"/>
  <c r="AD49" i="15"/>
  <c r="ET46" i="32"/>
  <c r="S49" i="19"/>
  <c r="EX46" i="32"/>
  <c r="W49" i="19"/>
  <c r="FB46" i="32"/>
  <c r="AA49" i="19"/>
  <c r="FF46" i="32"/>
  <c r="G46" i="32"/>
  <c r="AX46" i="32"/>
  <c r="BV46" i="32"/>
  <c r="DL49" i="32"/>
  <c r="EN49" i="32"/>
  <c r="X49" i="13"/>
  <c r="BB46" i="32"/>
  <c r="AB49" i="13"/>
  <c r="BF46" i="32"/>
  <c r="M49" i="32"/>
  <c r="CD46" i="32"/>
  <c r="DU49" i="32"/>
  <c r="ES49" i="32"/>
  <c r="AT47" i="32"/>
  <c r="AT94" i="32" s="1"/>
  <c r="S49" i="15"/>
  <c r="EI46" i="32"/>
  <c r="AQ46" i="32"/>
  <c r="AY46" i="32"/>
  <c r="BW46" i="32"/>
  <c r="BW80" i="32" s="1"/>
  <c r="EA46" i="32"/>
  <c r="FC46" i="32"/>
  <c r="S49" i="7"/>
  <c r="D46" i="32"/>
  <c r="D80" i="32" s="1"/>
  <c r="W49" i="7"/>
  <c r="H46" i="32"/>
  <c r="AA49" i="7"/>
  <c r="L46" i="32"/>
  <c r="L80" i="32" s="1"/>
  <c r="S49" i="16"/>
  <c r="CA46" i="32"/>
  <c r="W49" i="16"/>
  <c r="CE46" i="32"/>
  <c r="AA49" i="16"/>
  <c r="CI46" i="32"/>
  <c r="W49" i="15"/>
  <c r="EM46" i="32"/>
  <c r="X49" i="7"/>
  <c r="S49" i="9"/>
  <c r="AA49" i="9"/>
  <c r="T49" i="8"/>
  <c r="X49" i="8"/>
  <c r="AB49" i="8"/>
  <c r="U49" i="11"/>
  <c r="Y49" i="11"/>
  <c r="AC49" i="11"/>
  <c r="P49" i="13"/>
  <c r="Z49" i="13"/>
  <c r="AA49" i="14"/>
  <c r="BT46" i="32"/>
  <c r="Y49" i="17"/>
  <c r="AC49" i="17"/>
  <c r="P49" i="18"/>
  <c r="Z49" i="18"/>
  <c r="S49" i="12"/>
  <c r="DT46" i="32"/>
  <c r="AA49" i="12"/>
  <c r="EB46" i="32"/>
  <c r="X49" i="15"/>
  <c r="AB49" i="15"/>
  <c r="U49" i="19"/>
  <c r="Y49" i="19"/>
  <c r="AC49" i="19"/>
  <c r="AM46" i="32"/>
  <c r="AR46" i="32"/>
  <c r="BS46" i="32"/>
  <c r="DO46" i="32"/>
  <c r="DW46" i="32"/>
  <c r="EY46" i="32"/>
  <c r="FD46" i="32"/>
  <c r="FI49" i="32"/>
  <c r="AA49" i="15"/>
  <c r="EQ46" i="32"/>
  <c r="T49" i="7"/>
  <c r="AB49" i="7"/>
  <c r="P47" i="32"/>
  <c r="P94" i="32" s="1"/>
  <c r="W49" i="9"/>
  <c r="V49" i="13"/>
  <c r="AD49" i="13"/>
  <c r="S49" i="14"/>
  <c r="BL46" i="32"/>
  <c r="BL80" i="32" s="1"/>
  <c r="W49" i="14"/>
  <c r="BP46" i="32"/>
  <c r="T49" i="16"/>
  <c r="X49" i="16"/>
  <c r="AB49" i="16"/>
  <c r="CM47" i="32"/>
  <c r="CM94" i="32" s="1"/>
  <c r="V49" i="18"/>
  <c r="AD49" i="18"/>
  <c r="W49" i="12"/>
  <c r="DX46" i="32"/>
  <c r="T49" i="15"/>
  <c r="U49" i="7"/>
  <c r="Y49" i="7"/>
  <c r="AC49" i="7"/>
  <c r="T49" i="9"/>
  <c r="X49" i="9"/>
  <c r="AB49" i="9"/>
  <c r="U49" i="8"/>
  <c r="Y49" i="8"/>
  <c r="AC49" i="8"/>
  <c r="P49" i="11"/>
  <c r="V49" i="11"/>
  <c r="Z49" i="11"/>
  <c r="AD49" i="11"/>
  <c r="S49" i="13"/>
  <c r="AW46" i="32"/>
  <c r="W49" i="13"/>
  <c r="BA46" i="32"/>
  <c r="AA49" i="13"/>
  <c r="BE46" i="32"/>
  <c r="T49" i="14"/>
  <c r="X49" i="14"/>
  <c r="AB49" i="14"/>
  <c r="BX47" i="32"/>
  <c r="BX94" i="32" s="1"/>
  <c r="U49" i="16"/>
  <c r="Y49" i="16"/>
  <c r="AC49" i="16"/>
  <c r="S49" i="18"/>
  <c r="DE46" i="32"/>
  <c r="W49" i="18"/>
  <c r="DI46" i="32"/>
  <c r="AA49" i="18"/>
  <c r="DM46" i="32"/>
  <c r="T49" i="12"/>
  <c r="X49" i="12"/>
  <c r="AB49" i="12"/>
  <c r="U49" i="15"/>
  <c r="Y49" i="15"/>
  <c r="AC49" i="15"/>
  <c r="P49" i="19"/>
  <c r="V49" i="19"/>
  <c r="Z49" i="19"/>
  <c r="F46" i="32"/>
  <c r="AI46" i="32"/>
  <c r="AN46" i="32"/>
  <c r="AS46" i="32"/>
  <c r="AS80" i="32" s="1"/>
  <c r="BO46" i="32"/>
  <c r="BU46" i="32"/>
  <c r="CC46" i="32"/>
  <c r="DK46" i="32"/>
  <c r="DP46" i="32"/>
  <c r="DY46" i="32"/>
  <c r="ER46" i="32"/>
  <c r="EZ46" i="32"/>
  <c r="FE46" i="32"/>
  <c r="AD49" i="19"/>
  <c r="Y49" i="13"/>
  <c r="AC49" i="13"/>
  <c r="BC49" i="32"/>
  <c r="BG49" i="32"/>
  <c r="BD49" i="32"/>
  <c r="BH49" i="32"/>
  <c r="U49" i="17"/>
  <c r="AD80" i="11"/>
  <c r="AD94" i="11"/>
  <c r="AD108" i="11"/>
  <c r="AD108" i="13"/>
  <c r="AD108" i="17"/>
  <c r="AD108" i="18"/>
  <c r="AD108" i="19"/>
  <c r="AD108" i="15"/>
  <c r="AD108" i="12"/>
  <c r="AD102" i="9"/>
  <c r="AD108" i="8"/>
  <c r="AD80" i="14"/>
  <c r="AD94" i="14"/>
  <c r="AD108" i="14"/>
  <c r="AD108" i="16"/>
  <c r="AD108" i="7"/>
  <c r="D40" i="49"/>
  <c r="DB47" i="32"/>
  <c r="DB94" i="32" s="1"/>
  <c r="P49" i="17"/>
  <c r="T49" i="17"/>
  <c r="V49" i="17"/>
  <c r="X49" i="17"/>
  <c r="Z49" i="17"/>
  <c r="AB49" i="17"/>
  <c r="AD49" i="17"/>
  <c r="CP46" i="32"/>
  <c r="CR46" i="32"/>
  <c r="CT46" i="32"/>
  <c r="CV46" i="32"/>
  <c r="CX46" i="32"/>
  <c r="CZ46" i="32"/>
  <c r="CQ46" i="32"/>
  <c r="CS46" i="32"/>
  <c r="CU46" i="32"/>
  <c r="CW46" i="32"/>
  <c r="CY46" i="32"/>
  <c r="DA46" i="32"/>
  <c r="D26" i="49"/>
  <c r="D13" i="49"/>
  <c r="D39" i="49"/>
  <c r="D47" i="49"/>
  <c r="D46" i="49"/>
  <c r="D45" i="49"/>
  <c r="D44" i="49"/>
  <c r="U108" i="14"/>
  <c r="Y108" i="14"/>
  <c r="S108" i="14"/>
  <c r="W108" i="14"/>
  <c r="AA108" i="14"/>
  <c r="AC108" i="14"/>
  <c r="D15" i="49"/>
  <c r="D28" i="49"/>
  <c r="D41" i="49"/>
  <c r="P108" i="14"/>
  <c r="T108" i="14"/>
  <c r="V108" i="14"/>
  <c r="X108" i="14"/>
  <c r="Z108" i="14"/>
  <c r="AB108" i="14"/>
  <c r="D43" i="49"/>
  <c r="D42" i="49"/>
  <c r="D37" i="49"/>
  <c r="AW94" i="32"/>
  <c r="DE94" i="32"/>
  <c r="D94" i="32"/>
  <c r="BL94" i="32"/>
  <c r="CA94" i="32"/>
  <c r="AH94" i="32"/>
  <c r="CP94" i="32"/>
  <c r="CG80" i="32"/>
  <c r="CK80" i="32"/>
  <c r="EK80" i="32"/>
  <c r="EO80" i="32"/>
  <c r="ES80" i="32"/>
  <c r="FG80" i="32"/>
  <c r="EF47" i="32"/>
  <c r="EF94" i="32" s="1"/>
  <c r="EU47" i="32"/>
  <c r="EU94" i="32" s="1"/>
  <c r="FJ47" i="32"/>
  <c r="FJ94" i="32" s="1"/>
  <c r="P48" i="32"/>
  <c r="P108" i="32" s="1"/>
  <c r="AT48" i="32"/>
  <c r="AT108" i="32" s="1"/>
  <c r="BI48" i="32"/>
  <c r="BX48" i="32"/>
  <c r="BX108" i="32" s="1"/>
  <c r="CM48" i="32"/>
  <c r="CM108" i="32" s="1"/>
  <c r="DB48" i="32"/>
  <c r="DB108" i="32" s="1"/>
  <c r="DQ48" i="32"/>
  <c r="EF48" i="32"/>
  <c r="EF108" i="32" s="1"/>
  <c r="EU48" i="32"/>
  <c r="EU108" i="32" s="1"/>
  <c r="FJ48" i="32"/>
  <c r="FJ108" i="32" s="1"/>
  <c r="AJ80" i="32"/>
  <c r="FH80" i="32"/>
  <c r="E80" i="32"/>
  <c r="I80" i="32"/>
  <c r="M80" i="32"/>
  <c r="AK80" i="32"/>
  <c r="AO80" i="32"/>
  <c r="BC80" i="32"/>
  <c r="BG80" i="32"/>
  <c r="BM80" i="32"/>
  <c r="BQ80" i="32"/>
  <c r="DG80" i="32"/>
  <c r="DU80" i="32"/>
  <c r="EC80" i="32"/>
  <c r="FA80" i="32"/>
  <c r="FI80" i="32"/>
  <c r="J80" i="32"/>
  <c r="N80" i="32"/>
  <c r="AZ80" i="32"/>
  <c r="BD80" i="32"/>
  <c r="BH80" i="32"/>
  <c r="CB80" i="32"/>
  <c r="CF80" i="32"/>
  <c r="CJ80" i="32"/>
  <c r="DH80" i="32"/>
  <c r="DL80" i="32"/>
  <c r="EJ80" i="32"/>
  <c r="EN80" i="32"/>
  <c r="S11" i="51"/>
  <c r="AD107" i="10"/>
  <c r="Z107" i="10"/>
  <c r="V107" i="10"/>
  <c r="P107" i="10"/>
  <c r="AC107" i="10"/>
  <c r="Y107" i="10"/>
  <c r="U107" i="10"/>
  <c r="AB107" i="10"/>
  <c r="X107" i="10"/>
  <c r="T107" i="10"/>
  <c r="AA107" i="10"/>
  <c r="W107" i="10"/>
  <c r="S107" i="10"/>
  <c r="AD94" i="10"/>
  <c r="Z94" i="10"/>
  <c r="V94" i="10"/>
  <c r="P94" i="10"/>
  <c r="AC94" i="10"/>
  <c r="Y94" i="10"/>
  <c r="U94" i="10"/>
  <c r="AB94" i="10"/>
  <c r="X94" i="10"/>
  <c r="T94" i="10"/>
  <c r="AA94" i="10"/>
  <c r="W94" i="10"/>
  <c r="S94" i="10"/>
  <c r="AD80" i="10"/>
  <c r="Z80" i="10"/>
  <c r="V80" i="10"/>
  <c r="P80" i="10"/>
  <c r="AC80" i="10"/>
  <c r="Y80" i="10"/>
  <c r="U80" i="10"/>
  <c r="AB80" i="10"/>
  <c r="X80" i="10"/>
  <c r="T80" i="10"/>
  <c r="AA80" i="10"/>
  <c r="W80" i="10"/>
  <c r="S80" i="10"/>
  <c r="AD75" i="9"/>
  <c r="AD89" i="9"/>
  <c r="S102" i="9"/>
  <c r="W102" i="9"/>
  <c r="AA102" i="9"/>
  <c r="T102" i="9"/>
  <c r="X102" i="9"/>
  <c r="AB102" i="9"/>
  <c r="U102" i="9"/>
  <c r="Y102" i="9"/>
  <c r="AC102" i="9"/>
  <c r="P102" i="9"/>
  <c r="V102" i="9"/>
  <c r="Z102" i="9"/>
  <c r="S89" i="9"/>
  <c r="W89" i="9"/>
  <c r="AA89" i="9"/>
  <c r="T89" i="9"/>
  <c r="X89" i="9"/>
  <c r="AB89" i="9"/>
  <c r="U89" i="9"/>
  <c r="Y89" i="9"/>
  <c r="AC89" i="9"/>
  <c r="P89" i="9"/>
  <c r="V89" i="9"/>
  <c r="Z89" i="9"/>
  <c r="S75" i="9"/>
  <c r="W75" i="9"/>
  <c r="AA75" i="9"/>
  <c r="T75" i="9"/>
  <c r="X75" i="9"/>
  <c r="AB75" i="9"/>
  <c r="U75" i="9"/>
  <c r="Y75" i="9"/>
  <c r="AC75" i="9"/>
  <c r="P75" i="9"/>
  <c r="V75" i="9"/>
  <c r="Z75" i="9"/>
  <c r="AD80" i="8"/>
  <c r="AD94" i="8"/>
  <c r="S108" i="8"/>
  <c r="W108" i="8"/>
  <c r="AA108" i="8"/>
  <c r="T108" i="8"/>
  <c r="X108" i="8"/>
  <c r="AB108" i="8"/>
  <c r="U108" i="8"/>
  <c r="Y108" i="8"/>
  <c r="AC108" i="8"/>
  <c r="P108" i="8"/>
  <c r="V108" i="8"/>
  <c r="Z108" i="8"/>
  <c r="S94" i="8"/>
  <c r="W94" i="8"/>
  <c r="AA94" i="8"/>
  <c r="T94" i="8"/>
  <c r="X94" i="8"/>
  <c r="AB94" i="8"/>
  <c r="U94" i="8"/>
  <c r="Y94" i="8"/>
  <c r="AC94" i="8"/>
  <c r="P94" i="8"/>
  <c r="V94" i="8"/>
  <c r="Z94" i="8"/>
  <c r="S80" i="8"/>
  <c r="W80" i="8"/>
  <c r="AA80" i="8"/>
  <c r="T80" i="8"/>
  <c r="X80" i="8"/>
  <c r="AB80" i="8"/>
  <c r="U80" i="8"/>
  <c r="Y80" i="8"/>
  <c r="AC80" i="8"/>
  <c r="P80" i="8"/>
  <c r="V80" i="8"/>
  <c r="Z80" i="8"/>
  <c r="S108" i="11"/>
  <c r="W108" i="11"/>
  <c r="AA108" i="11"/>
  <c r="T108" i="11"/>
  <c r="X108" i="11"/>
  <c r="AB108" i="11"/>
  <c r="U108" i="11"/>
  <c r="Y108" i="11"/>
  <c r="AC108" i="11"/>
  <c r="P108" i="11"/>
  <c r="V108" i="11"/>
  <c r="Z108" i="11"/>
  <c r="S94" i="11"/>
  <c r="W94" i="11"/>
  <c r="AA94" i="11"/>
  <c r="T94" i="11"/>
  <c r="X94" i="11"/>
  <c r="AB94" i="11"/>
  <c r="U94" i="11"/>
  <c r="Y94" i="11"/>
  <c r="AC94" i="11"/>
  <c r="P94" i="11"/>
  <c r="V94" i="11"/>
  <c r="Z94" i="11"/>
  <c r="S80" i="11"/>
  <c r="W80" i="11"/>
  <c r="AA80" i="11"/>
  <c r="T80" i="11"/>
  <c r="X80" i="11"/>
  <c r="AB80" i="11"/>
  <c r="U80" i="11"/>
  <c r="Y80" i="11"/>
  <c r="AC80" i="11"/>
  <c r="P80" i="11"/>
  <c r="V80" i="11"/>
  <c r="Z80" i="11"/>
  <c r="AD80" i="13"/>
  <c r="AD94" i="13"/>
  <c r="S108" i="13"/>
  <c r="W108" i="13"/>
  <c r="AA108" i="13"/>
  <c r="T108" i="13"/>
  <c r="X108" i="13"/>
  <c r="AB108" i="13"/>
  <c r="U108" i="13"/>
  <c r="Y108" i="13"/>
  <c r="AC108" i="13"/>
  <c r="V108" i="13"/>
  <c r="Z108" i="13"/>
  <c r="S94" i="13"/>
  <c r="W94" i="13"/>
  <c r="AA94" i="13"/>
  <c r="T94" i="13"/>
  <c r="X94" i="13"/>
  <c r="AB94" i="13"/>
  <c r="U94" i="13"/>
  <c r="Y94" i="13"/>
  <c r="AC94" i="13"/>
  <c r="P94" i="13"/>
  <c r="V94" i="13"/>
  <c r="Z94" i="13"/>
  <c r="S80" i="13"/>
  <c r="W80" i="13"/>
  <c r="AA80" i="13"/>
  <c r="T80" i="13"/>
  <c r="X80" i="13"/>
  <c r="AB80" i="13"/>
  <c r="U80" i="13"/>
  <c r="Y80" i="13"/>
  <c r="AC80" i="13"/>
  <c r="P80" i="13"/>
  <c r="V80" i="13"/>
  <c r="Z80" i="13"/>
  <c r="S94" i="14"/>
  <c r="W94" i="14"/>
  <c r="AA94" i="14"/>
  <c r="T94" i="14"/>
  <c r="X94" i="14"/>
  <c r="AB94" i="14"/>
  <c r="U94" i="14"/>
  <c r="Y94" i="14"/>
  <c r="AC94" i="14"/>
  <c r="P94" i="14"/>
  <c r="V94" i="14"/>
  <c r="Z94" i="14"/>
  <c r="S80" i="14"/>
  <c r="W80" i="14"/>
  <c r="AA80" i="14"/>
  <c r="T80" i="14"/>
  <c r="X80" i="14"/>
  <c r="AB80" i="14"/>
  <c r="U80" i="14"/>
  <c r="Y80" i="14"/>
  <c r="AC80" i="14"/>
  <c r="P80" i="14"/>
  <c r="V80" i="14"/>
  <c r="Z80" i="14"/>
  <c r="AD80" i="16"/>
  <c r="AD94" i="16"/>
  <c r="S108" i="16"/>
  <c r="W108" i="16"/>
  <c r="AA108" i="16"/>
  <c r="T108" i="16"/>
  <c r="X108" i="16"/>
  <c r="AB108" i="16"/>
  <c r="U108" i="16"/>
  <c r="Y108" i="16"/>
  <c r="AC108" i="16"/>
  <c r="P108" i="16"/>
  <c r="V108" i="16"/>
  <c r="Z108" i="16"/>
  <c r="S94" i="16"/>
  <c r="W94" i="16"/>
  <c r="AA94" i="16"/>
  <c r="T94" i="16"/>
  <c r="X94" i="16"/>
  <c r="AB94" i="16"/>
  <c r="U94" i="16"/>
  <c r="Y94" i="16"/>
  <c r="AC94" i="16"/>
  <c r="P94" i="16"/>
  <c r="V94" i="16"/>
  <c r="Z94" i="16"/>
  <c r="S80" i="16"/>
  <c r="W80" i="16"/>
  <c r="AA80" i="16"/>
  <c r="T80" i="16"/>
  <c r="X80" i="16"/>
  <c r="AB80" i="16"/>
  <c r="U80" i="16"/>
  <c r="Y80" i="16"/>
  <c r="AC80" i="16"/>
  <c r="P80" i="16"/>
  <c r="V80" i="16"/>
  <c r="Z80" i="16"/>
  <c r="AD80" i="17"/>
  <c r="AD94" i="17"/>
  <c r="W94" i="17"/>
  <c r="S94" i="17"/>
  <c r="S108" i="17"/>
  <c r="W108" i="17"/>
  <c r="AA108" i="17"/>
  <c r="T108" i="17"/>
  <c r="X108" i="17"/>
  <c r="AB108" i="17"/>
  <c r="U108" i="17"/>
  <c r="Y108" i="17"/>
  <c r="AC108" i="17"/>
  <c r="P108" i="17"/>
  <c r="V108" i="17"/>
  <c r="Z108" i="17"/>
  <c r="AA94" i="17"/>
  <c r="T94" i="17"/>
  <c r="X94" i="17"/>
  <c r="AB94" i="17"/>
  <c r="U94" i="17"/>
  <c r="Y94" i="17"/>
  <c r="AC94" i="17"/>
  <c r="P94" i="17"/>
  <c r="V94" i="17"/>
  <c r="Z94" i="17"/>
  <c r="S80" i="17"/>
  <c r="W80" i="17"/>
  <c r="AA80" i="17"/>
  <c r="T80" i="17"/>
  <c r="X80" i="17"/>
  <c r="AB80" i="17"/>
  <c r="U80" i="17"/>
  <c r="Y80" i="17"/>
  <c r="AC80" i="17"/>
  <c r="P80" i="17"/>
  <c r="V80" i="17"/>
  <c r="Z80" i="17"/>
  <c r="AD80" i="18"/>
  <c r="AD94" i="18"/>
  <c r="S108" i="18"/>
  <c r="W108" i="18"/>
  <c r="AA108" i="18"/>
  <c r="T108" i="18"/>
  <c r="X108" i="18"/>
  <c r="AB108" i="18"/>
  <c r="U108" i="18"/>
  <c r="Y108" i="18"/>
  <c r="AC108" i="18"/>
  <c r="P108" i="18"/>
  <c r="V108" i="18"/>
  <c r="Z108" i="18"/>
  <c r="S94" i="18"/>
  <c r="W94" i="18"/>
  <c r="AA94" i="18"/>
  <c r="T94" i="18"/>
  <c r="X94" i="18"/>
  <c r="AB94" i="18"/>
  <c r="U94" i="18"/>
  <c r="Y94" i="18"/>
  <c r="AC94" i="18"/>
  <c r="P94" i="18"/>
  <c r="V94" i="18"/>
  <c r="Z94" i="18"/>
  <c r="S80" i="18"/>
  <c r="W80" i="18"/>
  <c r="AA80" i="18"/>
  <c r="T80" i="18"/>
  <c r="X80" i="18"/>
  <c r="AB80" i="18"/>
  <c r="U80" i="18"/>
  <c r="Y80" i="18"/>
  <c r="AC80" i="18"/>
  <c r="P80" i="18"/>
  <c r="V80" i="18"/>
  <c r="Z80" i="18"/>
  <c r="AD80" i="12"/>
  <c r="AD94" i="12"/>
  <c r="S108" i="12"/>
  <c r="W108" i="12"/>
  <c r="AA108" i="12"/>
  <c r="T108" i="12"/>
  <c r="X108" i="12"/>
  <c r="AB108" i="12"/>
  <c r="U108" i="12"/>
  <c r="Y108" i="12"/>
  <c r="AC108" i="12"/>
  <c r="P108" i="12"/>
  <c r="V108" i="12"/>
  <c r="Z108" i="12"/>
  <c r="S94" i="12"/>
  <c r="W94" i="12"/>
  <c r="AA94" i="12"/>
  <c r="T94" i="12"/>
  <c r="X94" i="12"/>
  <c r="AB94" i="12"/>
  <c r="U94" i="12"/>
  <c r="Y94" i="12"/>
  <c r="AC94" i="12"/>
  <c r="P94" i="12"/>
  <c r="V94" i="12"/>
  <c r="Z94" i="12"/>
  <c r="S80" i="12"/>
  <c r="W80" i="12"/>
  <c r="AA80" i="12"/>
  <c r="T80" i="12"/>
  <c r="X80" i="12"/>
  <c r="AB80" i="12"/>
  <c r="U80" i="12"/>
  <c r="Y80" i="12"/>
  <c r="AC80" i="12"/>
  <c r="P80" i="12"/>
  <c r="V80" i="12"/>
  <c r="Z80" i="12"/>
  <c r="AD80" i="15"/>
  <c r="AD94" i="15"/>
  <c r="S108" i="15"/>
  <c r="W108" i="15"/>
  <c r="AA108" i="15"/>
  <c r="T108" i="15"/>
  <c r="X108" i="15"/>
  <c r="AB108" i="15"/>
  <c r="U108" i="15"/>
  <c r="Y108" i="15"/>
  <c r="AC108" i="15"/>
  <c r="P108" i="15"/>
  <c r="V108" i="15"/>
  <c r="Z108" i="15"/>
  <c r="S94" i="15"/>
  <c r="W94" i="15"/>
  <c r="AA94" i="15"/>
  <c r="T94" i="15"/>
  <c r="X94" i="15"/>
  <c r="AB94" i="15"/>
  <c r="U94" i="15"/>
  <c r="Y94" i="15"/>
  <c r="AC94" i="15"/>
  <c r="P94" i="15"/>
  <c r="V94" i="15"/>
  <c r="Z94" i="15"/>
  <c r="S80" i="15"/>
  <c r="W80" i="15"/>
  <c r="AA80" i="15"/>
  <c r="T80" i="15"/>
  <c r="X80" i="15"/>
  <c r="AB80" i="15"/>
  <c r="U80" i="15"/>
  <c r="Y80" i="15"/>
  <c r="AC80" i="15"/>
  <c r="P80" i="15"/>
  <c r="V80" i="15"/>
  <c r="Z80" i="15"/>
  <c r="AD80" i="19"/>
  <c r="AD94" i="19"/>
  <c r="S108" i="19"/>
  <c r="W108" i="19"/>
  <c r="AA108" i="19"/>
  <c r="T108" i="19"/>
  <c r="X108" i="19"/>
  <c r="AB108" i="19"/>
  <c r="U108" i="19"/>
  <c r="Y108" i="19"/>
  <c r="AC108" i="19"/>
  <c r="P108" i="19"/>
  <c r="V108" i="19"/>
  <c r="Z108" i="19"/>
  <c r="S94" i="19"/>
  <c r="W94" i="19"/>
  <c r="AA94" i="19"/>
  <c r="T94" i="19"/>
  <c r="X94" i="19"/>
  <c r="AB94" i="19"/>
  <c r="U94" i="19"/>
  <c r="Y94" i="19"/>
  <c r="AC94" i="19"/>
  <c r="P94" i="19"/>
  <c r="V94" i="19"/>
  <c r="Z94" i="19"/>
  <c r="S80" i="19"/>
  <c r="W80" i="19"/>
  <c r="AA80" i="19"/>
  <c r="T80" i="19"/>
  <c r="X80" i="19"/>
  <c r="AB80" i="19"/>
  <c r="U80" i="19"/>
  <c r="Y80" i="19"/>
  <c r="AC80" i="19"/>
  <c r="P80" i="19"/>
  <c r="V80" i="19"/>
  <c r="Z80" i="19"/>
  <c r="P46" i="10"/>
  <c r="V46" i="10"/>
  <c r="V46" i="32" s="1"/>
  <c r="Z46" i="10"/>
  <c r="Z46" i="32" s="1"/>
  <c r="AD46" i="10"/>
  <c r="AD46" i="32" s="1"/>
  <c r="U47" i="10"/>
  <c r="U47" i="32" s="1"/>
  <c r="U94" i="32" s="1"/>
  <c r="Y47" i="10"/>
  <c r="Y47" i="32" s="1"/>
  <c r="Y94" i="32" s="1"/>
  <c r="AC47" i="10"/>
  <c r="AC47" i="32" s="1"/>
  <c r="AC94" i="32" s="1"/>
  <c r="T48" i="10"/>
  <c r="T48" i="32" s="1"/>
  <c r="T108" i="32" s="1"/>
  <c r="X48" i="10"/>
  <c r="X48" i="32" s="1"/>
  <c r="X108" i="32" s="1"/>
  <c r="AB48" i="10"/>
  <c r="AB48" i="32" s="1"/>
  <c r="AB108" i="32" s="1"/>
  <c r="S46" i="10"/>
  <c r="S46" i="32" s="1"/>
  <c r="W46" i="10"/>
  <c r="W46" i="32" s="1"/>
  <c r="AA46" i="10"/>
  <c r="AA46" i="32" s="1"/>
  <c r="P47" i="10"/>
  <c r="V47" i="10"/>
  <c r="V47" i="32" s="1"/>
  <c r="V94" i="32" s="1"/>
  <c r="Z47" i="10"/>
  <c r="Z47" i="32" s="1"/>
  <c r="Z94" i="32" s="1"/>
  <c r="AD47" i="10"/>
  <c r="AD47" i="32" s="1"/>
  <c r="AD94" i="32" s="1"/>
  <c r="U48" i="10"/>
  <c r="U48" i="32" s="1"/>
  <c r="U108" i="32" s="1"/>
  <c r="Y48" i="10"/>
  <c r="Y48" i="32" s="1"/>
  <c r="Y108" i="32" s="1"/>
  <c r="AC48" i="10"/>
  <c r="AC48" i="32" s="1"/>
  <c r="AC108" i="32" s="1"/>
  <c r="T46" i="10"/>
  <c r="T46" i="32" s="1"/>
  <c r="X46" i="10"/>
  <c r="X46" i="32" s="1"/>
  <c r="AB46" i="10"/>
  <c r="AB46" i="32" s="1"/>
  <c r="S47" i="10"/>
  <c r="S47" i="32" s="1"/>
  <c r="S94" i="32" s="1"/>
  <c r="W47" i="10"/>
  <c r="W47" i="32" s="1"/>
  <c r="W94" i="32" s="1"/>
  <c r="AA47" i="10"/>
  <c r="AA47" i="32" s="1"/>
  <c r="AA94" i="32" s="1"/>
  <c r="V48" i="10"/>
  <c r="V48" i="32" s="1"/>
  <c r="V108" i="32" s="1"/>
  <c r="Z48" i="10"/>
  <c r="Z48" i="32" s="1"/>
  <c r="Z108" i="32" s="1"/>
  <c r="AD48" i="10"/>
  <c r="AD48" i="32" s="1"/>
  <c r="AD108" i="32" s="1"/>
  <c r="U46" i="10"/>
  <c r="U46" i="32" s="1"/>
  <c r="Y46" i="10"/>
  <c r="Y46" i="32" s="1"/>
  <c r="AC46" i="10"/>
  <c r="AC46" i="32" s="1"/>
  <c r="T47" i="10"/>
  <c r="T47" i="32" s="1"/>
  <c r="T94" i="32" s="1"/>
  <c r="X47" i="10"/>
  <c r="X47" i="32" s="1"/>
  <c r="X94" i="32" s="1"/>
  <c r="S48" i="10"/>
  <c r="S48" i="32" s="1"/>
  <c r="S108" i="32" s="1"/>
  <c r="W48" i="10"/>
  <c r="W48" i="32" s="1"/>
  <c r="W108" i="32" s="1"/>
  <c r="AD94" i="7"/>
  <c r="AD80" i="7"/>
  <c r="S108" i="7"/>
  <c r="W108" i="7"/>
  <c r="AA108" i="7"/>
  <c r="T108" i="7"/>
  <c r="X108" i="7"/>
  <c r="AB108" i="7"/>
  <c r="U108" i="7"/>
  <c r="Y108" i="7"/>
  <c r="AC108" i="7"/>
  <c r="P108" i="7"/>
  <c r="V108" i="7"/>
  <c r="Z108" i="7"/>
  <c r="S94" i="7"/>
  <c r="W94" i="7"/>
  <c r="AA94" i="7"/>
  <c r="T94" i="7"/>
  <c r="X94" i="7"/>
  <c r="AB94" i="7"/>
  <c r="U94" i="7"/>
  <c r="Y94" i="7"/>
  <c r="AC94" i="7"/>
  <c r="P94" i="7"/>
  <c r="V94" i="7"/>
  <c r="Z94" i="7"/>
  <c r="S80" i="7"/>
  <c r="W80" i="7"/>
  <c r="AA80" i="7"/>
  <c r="T80" i="7"/>
  <c r="X80" i="7"/>
  <c r="AB80" i="7"/>
  <c r="U80" i="7"/>
  <c r="Y80" i="7"/>
  <c r="AC80" i="7"/>
  <c r="P80" i="7"/>
  <c r="V80" i="7"/>
  <c r="Z80" i="7"/>
  <c r="DA7" i="50"/>
  <c r="DO7" i="50"/>
  <c r="BQ50" i="56" l="1"/>
  <c r="BR50" i="56" s="1"/>
  <c r="BQ31" i="56"/>
  <c r="BR31" i="56" s="1"/>
  <c r="BF32" i="56"/>
  <c r="BK27" i="56"/>
  <c r="BQ20" i="56"/>
  <c r="BR20" i="56" s="1"/>
  <c r="BK22" i="56"/>
  <c r="BL47" i="56"/>
  <c r="BT20" i="56"/>
  <c r="BU20" i="56" s="1"/>
  <c r="BV20" i="56" s="1"/>
  <c r="BQ25" i="56"/>
  <c r="BR25" i="56" s="1"/>
  <c r="BS25" i="56" s="1"/>
  <c r="BT25" i="56" s="1"/>
  <c r="BU25" i="56" s="1"/>
  <c r="BV25" i="56" s="1"/>
  <c r="BM21" i="56"/>
  <c r="BN21" i="56" s="1"/>
  <c r="BO27" i="56"/>
  <c r="BH67" i="56"/>
  <c r="BO57" i="56"/>
  <c r="BL57" i="56"/>
  <c r="BQ56" i="56"/>
  <c r="BR56" i="56" s="1"/>
  <c r="BS56" i="56" s="1"/>
  <c r="BT56" i="56" s="1"/>
  <c r="BU56" i="56" s="1"/>
  <c r="BV56" i="56" s="1"/>
  <c r="BE52" i="56"/>
  <c r="BF52" i="56" s="1"/>
  <c r="BF49" i="56"/>
  <c r="BJ10" i="56"/>
  <c r="BK10" i="56" s="1"/>
  <c r="BM27" i="56"/>
  <c r="BN24" i="56"/>
  <c r="BK32" i="56"/>
  <c r="BI22" i="56"/>
  <c r="BJ22" i="56" s="1"/>
  <c r="BJ19" i="56"/>
  <c r="BP17" i="56"/>
  <c r="BX59" i="56"/>
  <c r="BX60" i="56"/>
  <c r="BX55" i="56"/>
  <c r="BX50" i="56"/>
  <c r="BX54" i="56"/>
  <c r="BX40" i="56"/>
  <c r="BX61" i="56"/>
  <c r="BX46" i="56"/>
  <c r="CB46" i="56" s="1"/>
  <c r="BX44" i="56"/>
  <c r="BX56" i="56"/>
  <c r="BY56" i="56" s="1"/>
  <c r="BZ56" i="56" s="1"/>
  <c r="CA56" i="56" s="1"/>
  <c r="CB56" i="56" s="1"/>
  <c r="CC56" i="56" s="1"/>
  <c r="CD56" i="56" s="1"/>
  <c r="BX49" i="56"/>
  <c r="BX36" i="56"/>
  <c r="BX45" i="56"/>
  <c r="BX35" i="56"/>
  <c r="BX51" i="56"/>
  <c r="BX41" i="56"/>
  <c r="BX39" i="56"/>
  <c r="BX30" i="56"/>
  <c r="BX29" i="56"/>
  <c r="BX34" i="56"/>
  <c r="CB34" i="56" s="1"/>
  <c r="BX26" i="56"/>
  <c r="BX25" i="56"/>
  <c r="BX31" i="56"/>
  <c r="BX24" i="56"/>
  <c r="BX21" i="56"/>
  <c r="BX19" i="56"/>
  <c r="BX16" i="56"/>
  <c r="DX7" i="56"/>
  <c r="BX15" i="56"/>
  <c r="BX20" i="56"/>
  <c r="BX14" i="56"/>
  <c r="BX11" i="56"/>
  <c r="BX10" i="56"/>
  <c r="BX9" i="56"/>
  <c r="BP64" i="56"/>
  <c r="BP12" i="56"/>
  <c r="BQ9" i="56"/>
  <c r="BP22" i="56"/>
  <c r="BQ19" i="56"/>
  <c r="BP32" i="56"/>
  <c r="BQ29" i="56"/>
  <c r="BQ46" i="56"/>
  <c r="BR46" i="56" s="1"/>
  <c r="BQ60" i="56"/>
  <c r="BR60" i="56" s="1"/>
  <c r="BS60" i="56" s="1"/>
  <c r="BT60" i="56" s="1"/>
  <c r="BU60" i="56" s="1"/>
  <c r="BV60" i="56" s="1"/>
  <c r="BE27" i="56"/>
  <c r="BF27" i="56" s="1"/>
  <c r="BF24" i="56"/>
  <c r="AW47" i="56"/>
  <c r="AX47" i="56" s="1"/>
  <c r="AX44" i="56"/>
  <c r="BM19" i="56"/>
  <c r="BE47" i="56"/>
  <c r="BF47" i="56" s="1"/>
  <c r="BF44" i="56"/>
  <c r="BL39" i="56"/>
  <c r="BL27" i="56"/>
  <c r="BT59" i="56"/>
  <c r="BS46" i="56"/>
  <c r="BU46" i="56" s="1"/>
  <c r="BV46" i="56" s="1"/>
  <c r="BT45" i="56"/>
  <c r="BU45" i="56" s="1"/>
  <c r="BV45" i="56" s="1"/>
  <c r="BO52" i="56"/>
  <c r="BJ49" i="56"/>
  <c r="BK49" i="56" s="1"/>
  <c r="BI52" i="56"/>
  <c r="BJ52" i="56" s="1"/>
  <c r="BP52" i="56"/>
  <c r="BQ49" i="56"/>
  <c r="BI12" i="56"/>
  <c r="BJ12" i="56" s="1"/>
  <c r="BJ9" i="56"/>
  <c r="BK9" i="56" s="1"/>
  <c r="BM9" i="56" s="1"/>
  <c r="BJ11" i="56"/>
  <c r="BK11" i="56" s="1"/>
  <c r="DI61" i="56"/>
  <c r="BW61" i="56" s="1"/>
  <c r="DI59" i="56"/>
  <c r="BW59" i="56" s="1"/>
  <c r="DI56" i="56"/>
  <c r="BW56" i="56" s="1"/>
  <c r="DI54" i="56"/>
  <c r="BW54" i="56" s="1"/>
  <c r="DI50" i="56"/>
  <c r="BW50" i="56" s="1"/>
  <c r="DI51" i="56"/>
  <c r="BW51" i="56" s="1"/>
  <c r="DI49" i="56"/>
  <c r="BW49" i="56" s="1"/>
  <c r="DI45" i="56"/>
  <c r="BW45" i="56" s="1"/>
  <c r="DI44" i="56"/>
  <c r="BW44" i="56" s="1"/>
  <c r="DI46" i="56"/>
  <c r="BW46" i="56" s="1"/>
  <c r="DI55" i="56"/>
  <c r="BW55" i="56" s="1"/>
  <c r="DI31" i="56"/>
  <c r="BW31" i="56" s="1"/>
  <c r="DI60" i="56"/>
  <c r="BW60" i="56" s="1"/>
  <c r="DI30" i="56"/>
  <c r="BW30" i="56" s="1"/>
  <c r="DI26" i="56"/>
  <c r="BW26" i="56" s="1"/>
  <c r="DI25" i="56"/>
  <c r="BW25" i="56" s="1"/>
  <c r="DI29" i="56"/>
  <c r="BW29" i="56" s="1"/>
  <c r="DI24" i="56"/>
  <c r="BW24" i="56" s="1"/>
  <c r="DI21" i="56"/>
  <c r="BW21" i="56" s="1"/>
  <c r="DI20" i="56"/>
  <c r="BW20" i="56" s="1"/>
  <c r="DJ7" i="56"/>
  <c r="DI19" i="56"/>
  <c r="BW19" i="56" s="1"/>
  <c r="DI11" i="56"/>
  <c r="BW11" i="56" s="1"/>
  <c r="DI10" i="56"/>
  <c r="BW10" i="56" s="1"/>
  <c r="BW9" i="56"/>
  <c r="BI57" i="56"/>
  <c r="BJ57" i="56" s="1"/>
  <c r="BJ54" i="56"/>
  <c r="BK54" i="56" s="1"/>
  <c r="BK57" i="56" s="1"/>
  <c r="BP27" i="56"/>
  <c r="BQ24" i="56"/>
  <c r="BQ30" i="56"/>
  <c r="BR30" i="56" s="1"/>
  <c r="BS30" i="56" s="1"/>
  <c r="BT30" i="56"/>
  <c r="BT35" i="56"/>
  <c r="BP47" i="56"/>
  <c r="BQ44" i="56"/>
  <c r="BP57" i="56"/>
  <c r="BQ54" i="56"/>
  <c r="BQ61" i="56"/>
  <c r="BR61" i="56" s="1"/>
  <c r="BF10" i="56"/>
  <c r="BI62" i="56"/>
  <c r="BJ62" i="56" s="1"/>
  <c r="BJ59" i="56"/>
  <c r="BK59" i="56" s="1"/>
  <c r="BL22" i="56"/>
  <c r="BL32" i="56"/>
  <c r="BL37" i="56"/>
  <c r="AX54" i="56"/>
  <c r="AW57" i="56"/>
  <c r="AX57" i="56" s="1"/>
  <c r="BO22" i="56"/>
  <c r="BO32" i="56"/>
  <c r="BP66" i="56"/>
  <c r="BQ11" i="56"/>
  <c r="BP37" i="56"/>
  <c r="BO12" i="56"/>
  <c r="BE62" i="56"/>
  <c r="BF62" i="56" s="1"/>
  <c r="BF59" i="56"/>
  <c r="BI32" i="56"/>
  <c r="BJ32" i="56" s="1"/>
  <c r="BJ29" i="56"/>
  <c r="BQ21" i="56"/>
  <c r="BR21" i="56" s="1"/>
  <c r="BS21" i="56" s="1"/>
  <c r="BU21" i="56" s="1"/>
  <c r="BV21" i="56" s="1"/>
  <c r="BP65" i="56"/>
  <c r="BQ10" i="56"/>
  <c r="BP42" i="56"/>
  <c r="BT39" i="56"/>
  <c r="BQ59" i="56"/>
  <c r="BP62" i="56"/>
  <c r="BC22" i="56"/>
  <c r="BE19" i="56"/>
  <c r="BI27" i="56"/>
  <c r="BJ27" i="56" s="1"/>
  <c r="BJ24" i="56"/>
  <c r="BE11" i="56"/>
  <c r="BC12" i="56"/>
  <c r="BE9" i="56"/>
  <c r="BM29" i="56"/>
  <c r="BT31" i="56"/>
  <c r="BU31" i="56" s="1"/>
  <c r="BV31" i="56" s="1"/>
  <c r="BF57" i="56"/>
  <c r="BJ44" i="56"/>
  <c r="BK44" i="56" s="1"/>
  <c r="BI47" i="56"/>
  <c r="BJ47" i="56" s="1"/>
  <c r="BT10" i="56"/>
  <c r="BD17" i="56"/>
  <c r="BD64" i="56"/>
  <c r="BS50" i="56"/>
  <c r="BT50" i="56" s="1"/>
  <c r="BU50" i="56" s="1"/>
  <c r="BV50" i="56" s="1"/>
  <c r="CA50" i="56"/>
  <c r="BO47" i="56"/>
  <c r="BO62" i="56"/>
  <c r="BM55" i="56"/>
  <c r="BN55" i="56" s="1"/>
  <c r="EE49" i="32"/>
  <c r="S52" i="53"/>
  <c r="G9" i="54"/>
  <c r="E9" i="54"/>
  <c r="H9" i="54"/>
  <c r="DG35" i="54"/>
  <c r="BG35" i="54" s="1"/>
  <c r="DG39" i="54"/>
  <c r="BG39" i="54" s="1"/>
  <c r="DH7" i="54"/>
  <c r="DV7" i="54"/>
  <c r="S65" i="53"/>
  <c r="O22" i="53"/>
  <c r="O32" i="53"/>
  <c r="O37" i="53"/>
  <c r="H9" i="53"/>
  <c r="E9" i="53"/>
  <c r="S11" i="52"/>
  <c r="O27" i="53"/>
  <c r="O52" i="53"/>
  <c r="S47" i="53"/>
  <c r="W44" i="53"/>
  <c r="W56" i="53"/>
  <c r="S66" i="53"/>
  <c r="S62" i="53"/>
  <c r="W59" i="53"/>
  <c r="W62" i="53" s="1"/>
  <c r="W50" i="53"/>
  <c r="O65" i="53"/>
  <c r="W41" i="53"/>
  <c r="W22" i="53"/>
  <c r="S22" i="53"/>
  <c r="S37" i="53"/>
  <c r="S17" i="53"/>
  <c r="S32" i="53"/>
  <c r="W29" i="53"/>
  <c r="S57" i="53"/>
  <c r="K67" i="53"/>
  <c r="W9" i="53"/>
  <c r="W51" i="53"/>
  <c r="O42" i="53"/>
  <c r="W39" i="53"/>
  <c r="W30" i="53"/>
  <c r="W34" i="53"/>
  <c r="W35" i="53"/>
  <c r="W54" i="53"/>
  <c r="W16" i="53"/>
  <c r="W17" i="53" s="1"/>
  <c r="W40" i="53"/>
  <c r="S64" i="53"/>
  <c r="S12" i="53"/>
  <c r="S27" i="53"/>
  <c r="W24" i="53"/>
  <c r="O17" i="53"/>
  <c r="DC59" i="53"/>
  <c r="AA59" i="53" s="1"/>
  <c r="DC60" i="53"/>
  <c r="AA60" i="53" s="1"/>
  <c r="DC61" i="53"/>
  <c r="AA61" i="53" s="1"/>
  <c r="AE61" i="53" s="1"/>
  <c r="DC54" i="53"/>
  <c r="AA54" i="53" s="1"/>
  <c r="AE54" i="53" s="1"/>
  <c r="DC56" i="53"/>
  <c r="AA56" i="53" s="1"/>
  <c r="DC55" i="53"/>
  <c r="AA55" i="53" s="1"/>
  <c r="DC51" i="53"/>
  <c r="AA51" i="53" s="1"/>
  <c r="AE51" i="53" s="1"/>
  <c r="DC50" i="53"/>
  <c r="AA50" i="53" s="1"/>
  <c r="DC49" i="53"/>
  <c r="AA49" i="53" s="1"/>
  <c r="DC46" i="53"/>
  <c r="AA46" i="53" s="1"/>
  <c r="DC45" i="53"/>
  <c r="AA45" i="53" s="1"/>
  <c r="AE45" i="53" s="1"/>
  <c r="DC41" i="53"/>
  <c r="AA41" i="53" s="1"/>
  <c r="AE41" i="53" s="1"/>
  <c r="DC36" i="53"/>
  <c r="AA36" i="53" s="1"/>
  <c r="DC35" i="53"/>
  <c r="AA35" i="53" s="1"/>
  <c r="DC39" i="53"/>
  <c r="AA39" i="53" s="1"/>
  <c r="DC34" i="53"/>
  <c r="AA34" i="53" s="1"/>
  <c r="DC31" i="53"/>
  <c r="AA31" i="53" s="1"/>
  <c r="DC30" i="53"/>
  <c r="AA30" i="53" s="1"/>
  <c r="AE30" i="53" s="1"/>
  <c r="DC44" i="53"/>
  <c r="AA44" i="53" s="1"/>
  <c r="DC26" i="53"/>
  <c r="AA26" i="53" s="1"/>
  <c r="DC9" i="53"/>
  <c r="AA9" i="53" s="1"/>
  <c r="DC40" i="53"/>
  <c r="AA40" i="53" s="1"/>
  <c r="AE40" i="53" s="1"/>
  <c r="DC29" i="53"/>
  <c r="AA29" i="53" s="1"/>
  <c r="AE29" i="53" s="1"/>
  <c r="DC19" i="53"/>
  <c r="AA19" i="53" s="1"/>
  <c r="DC15" i="53"/>
  <c r="AA15" i="53" s="1"/>
  <c r="DC25" i="53"/>
  <c r="AA25" i="53" s="1"/>
  <c r="DC16" i="53"/>
  <c r="AA16" i="53" s="1"/>
  <c r="AE16" i="53" s="1"/>
  <c r="DC21" i="53"/>
  <c r="AA21" i="53" s="1"/>
  <c r="DC24" i="53"/>
  <c r="AA24" i="53" s="1"/>
  <c r="DC10" i="53"/>
  <c r="AA10" i="53" s="1"/>
  <c r="AE10" i="53" s="1"/>
  <c r="DD7" i="53"/>
  <c r="DC11" i="53"/>
  <c r="AA11" i="53" s="1"/>
  <c r="DC20" i="53"/>
  <c r="AA20" i="53" s="1"/>
  <c r="AE20" i="53" s="1"/>
  <c r="DC14" i="53"/>
  <c r="AA14" i="53" s="1"/>
  <c r="S42" i="53"/>
  <c r="W45" i="53"/>
  <c r="W26" i="53"/>
  <c r="O64" i="53"/>
  <c r="O12" i="53"/>
  <c r="W49" i="53"/>
  <c r="DR7" i="53"/>
  <c r="W10" i="53"/>
  <c r="W25" i="53"/>
  <c r="G67" i="53"/>
  <c r="W11" i="53"/>
  <c r="O66" i="53"/>
  <c r="CY49" i="32"/>
  <c r="CQ49" i="32"/>
  <c r="CT49" i="32"/>
  <c r="DY49" i="32"/>
  <c r="BU49" i="32"/>
  <c r="AI49" i="32"/>
  <c r="BE49" i="32"/>
  <c r="AW49" i="32"/>
  <c r="DX49" i="32"/>
  <c r="BP49" i="32"/>
  <c r="DO49" i="32"/>
  <c r="CI49" i="32"/>
  <c r="CA49" i="32"/>
  <c r="H49" i="32"/>
  <c r="FC49" i="32"/>
  <c r="AQ49" i="32"/>
  <c r="BF49" i="32"/>
  <c r="G49" i="32"/>
  <c r="DZ49" i="32"/>
  <c r="CW49" i="32"/>
  <c r="CZ49" i="32"/>
  <c r="CR49" i="32"/>
  <c r="FE49" i="32"/>
  <c r="DP49" i="32"/>
  <c r="BO49" i="32"/>
  <c r="F49" i="32"/>
  <c r="DI49" i="32"/>
  <c r="FD49" i="32"/>
  <c r="BS49" i="32"/>
  <c r="EB49" i="32"/>
  <c r="BT49" i="32"/>
  <c r="EA49" i="32"/>
  <c r="EI49" i="32"/>
  <c r="FF49" i="32"/>
  <c r="EX49" i="32"/>
  <c r="EP49" i="32"/>
  <c r="ED49" i="32"/>
  <c r="DN49" i="32"/>
  <c r="DF49" i="32"/>
  <c r="BN49" i="32"/>
  <c r="AL49" i="32"/>
  <c r="O49" i="32"/>
  <c r="CH49" i="32"/>
  <c r="AI80" i="32"/>
  <c r="CU49" i="32"/>
  <c r="CX49" i="32"/>
  <c r="CP49" i="32"/>
  <c r="EZ49" i="32"/>
  <c r="DK49" i="32"/>
  <c r="AS49" i="32"/>
  <c r="BA49" i="32"/>
  <c r="BL49" i="32"/>
  <c r="EQ49" i="32"/>
  <c r="EY49" i="32"/>
  <c r="AR49" i="32"/>
  <c r="EM49" i="32"/>
  <c r="CE49" i="32"/>
  <c r="L49" i="32"/>
  <c r="D49" i="32"/>
  <c r="BW49" i="32"/>
  <c r="CD49" i="32"/>
  <c r="BB80" i="32"/>
  <c r="BV49" i="32"/>
  <c r="DA49" i="32"/>
  <c r="CS49" i="32"/>
  <c r="CV49" i="32"/>
  <c r="BB49" i="32"/>
  <c r="ER49" i="32"/>
  <c r="CC49" i="32"/>
  <c r="AN49" i="32"/>
  <c r="DM49" i="32"/>
  <c r="DW49" i="32"/>
  <c r="AM49" i="32"/>
  <c r="DT49" i="32"/>
  <c r="AY49" i="32"/>
  <c r="AX49" i="32"/>
  <c r="FB49" i="32"/>
  <c r="ET49" i="32"/>
  <c r="EL49" i="32"/>
  <c r="DV49" i="32"/>
  <c r="DJ49" i="32"/>
  <c r="BR49" i="32"/>
  <c r="AP49" i="32"/>
  <c r="AH49" i="32"/>
  <c r="K49" i="32"/>
  <c r="CL49" i="32"/>
  <c r="H80" i="32"/>
  <c r="G80" i="32"/>
  <c r="ED80" i="32"/>
  <c r="BE80" i="32"/>
  <c r="F80" i="32"/>
  <c r="BV80" i="32"/>
  <c r="CS80" i="32"/>
  <c r="CV80" i="32"/>
  <c r="AR80" i="32"/>
  <c r="O80" i="32"/>
  <c r="DP80" i="32"/>
  <c r="FC80" i="32"/>
  <c r="EP80" i="32"/>
  <c r="DY80" i="32"/>
  <c r="DT80" i="32"/>
  <c r="DK80" i="32"/>
  <c r="DI80" i="32"/>
  <c r="CX80" i="32"/>
  <c r="CY80" i="32"/>
  <c r="CT80" i="32"/>
  <c r="CQ80" i="32"/>
  <c r="CC80" i="32"/>
  <c r="CI80" i="32"/>
  <c r="BT80" i="32"/>
  <c r="AP80" i="32"/>
  <c r="AM80" i="32"/>
  <c r="FF80" i="32"/>
  <c r="EX80" i="32"/>
  <c r="FD80" i="32"/>
  <c r="EZ80" i="32"/>
  <c r="EY80" i="32"/>
  <c r="EQ80" i="32"/>
  <c r="EM80" i="32"/>
  <c r="DV80" i="32"/>
  <c r="EB80" i="32"/>
  <c r="EA80" i="32"/>
  <c r="DN80" i="32"/>
  <c r="DM80" i="32"/>
  <c r="CU80" i="32"/>
  <c r="DA80" i="32"/>
  <c r="CZ80" i="32"/>
  <c r="CE80" i="32"/>
  <c r="CD80" i="32"/>
  <c r="BN80" i="32"/>
  <c r="BU80" i="32"/>
  <c r="BS80" i="32"/>
  <c r="BA80" i="32"/>
  <c r="BF80" i="32"/>
  <c r="AL80" i="32"/>
  <c r="AT46" i="32"/>
  <c r="AB49" i="32"/>
  <c r="DQ46" i="32"/>
  <c r="EU46" i="32"/>
  <c r="EF46" i="32"/>
  <c r="FB80" i="32"/>
  <c r="AY80" i="32"/>
  <c r="EL80" i="32"/>
  <c r="AN80" i="32"/>
  <c r="BI46" i="32"/>
  <c r="FJ46" i="32"/>
  <c r="FJ49" i="32" s="1"/>
  <c r="CM46" i="32"/>
  <c r="BX46" i="32"/>
  <c r="CP80" i="32"/>
  <c r="AH80" i="32"/>
  <c r="DJ80" i="32"/>
  <c r="CR80" i="32"/>
  <c r="DE80" i="32"/>
  <c r="AW80" i="32"/>
  <c r="U49" i="32"/>
  <c r="DB46" i="32"/>
  <c r="DE49" i="32"/>
  <c r="P46" i="32"/>
  <c r="P49" i="32" s="1"/>
  <c r="ER80" i="32"/>
  <c r="DZ80" i="32"/>
  <c r="BR80" i="32"/>
  <c r="FE80" i="32"/>
  <c r="EI80" i="32"/>
  <c r="DO80" i="32"/>
  <c r="CW80" i="32"/>
  <c r="CA80" i="32"/>
  <c r="ET80" i="32"/>
  <c r="DX80" i="32"/>
  <c r="DF80" i="32"/>
  <c r="CL80" i="32"/>
  <c r="BP80" i="32"/>
  <c r="AX80" i="32"/>
  <c r="DW80" i="32"/>
  <c r="BO80" i="32"/>
  <c r="AQ80" i="32"/>
  <c r="K80" i="32"/>
  <c r="S49" i="32"/>
  <c r="Z49" i="32"/>
  <c r="AE48" i="32"/>
  <c r="AE108" i="32" s="1"/>
  <c r="X49" i="32"/>
  <c r="V49" i="32"/>
  <c r="AC49" i="32"/>
  <c r="AA49" i="32"/>
  <c r="T49" i="32"/>
  <c r="Y49" i="32"/>
  <c r="AE47" i="32"/>
  <c r="AE94" i="32" s="1"/>
  <c r="W49" i="32"/>
  <c r="AD49" i="32"/>
  <c r="X80" i="32"/>
  <c r="AA80" i="32"/>
  <c r="AC80" i="32"/>
  <c r="T80" i="32"/>
  <c r="W80" i="32"/>
  <c r="AD80" i="32"/>
  <c r="Y80" i="32"/>
  <c r="AE46" i="32"/>
  <c r="S80" i="32"/>
  <c r="Z80" i="32"/>
  <c r="U80" i="32"/>
  <c r="AB80" i="32"/>
  <c r="V80" i="32"/>
  <c r="DQ49" i="32"/>
  <c r="DQ108" i="32"/>
  <c r="BI108" i="32"/>
  <c r="AC49" i="10"/>
  <c r="U49" i="10"/>
  <c r="AB49" i="10"/>
  <c r="Y49" i="10"/>
  <c r="W49" i="10"/>
  <c r="AD49" i="10"/>
  <c r="S49" i="10"/>
  <c r="Z49" i="10"/>
  <c r="X49" i="10"/>
  <c r="V49" i="10"/>
  <c r="T49" i="10"/>
  <c r="AA49" i="10"/>
  <c r="P49" i="10"/>
  <c r="DP7" i="50"/>
  <c r="DB7" i="50"/>
  <c r="D44" i="18"/>
  <c r="A4" i="48"/>
  <c r="O111" i="7"/>
  <c r="O37" i="52" s="1"/>
  <c r="N111" i="7"/>
  <c r="N37" i="52" s="1"/>
  <c r="M111" i="7"/>
  <c r="M37" i="52" s="1"/>
  <c r="L111" i="7"/>
  <c r="L37" i="52" s="1"/>
  <c r="K111" i="7"/>
  <c r="K37" i="52" s="1"/>
  <c r="J111" i="7"/>
  <c r="I111" i="7"/>
  <c r="H111" i="7"/>
  <c r="G111" i="7"/>
  <c r="F111" i="7"/>
  <c r="E111" i="7"/>
  <c r="D111" i="7"/>
  <c r="O107" i="7"/>
  <c r="N107" i="7"/>
  <c r="M107" i="7"/>
  <c r="L107" i="7"/>
  <c r="K107" i="7"/>
  <c r="J107" i="7"/>
  <c r="I107" i="7"/>
  <c r="H107" i="7"/>
  <c r="G107" i="7"/>
  <c r="F107" i="7"/>
  <c r="E107" i="7"/>
  <c r="D107" i="7"/>
  <c r="O106" i="7"/>
  <c r="N106" i="7"/>
  <c r="M106" i="7"/>
  <c r="L106" i="7"/>
  <c r="K106" i="7"/>
  <c r="J106" i="7"/>
  <c r="I106" i="7"/>
  <c r="G106" i="7"/>
  <c r="F106" i="7"/>
  <c r="O105" i="7"/>
  <c r="N105" i="7"/>
  <c r="M105" i="7"/>
  <c r="L105" i="7"/>
  <c r="K105" i="7"/>
  <c r="J105" i="7"/>
  <c r="I105" i="7"/>
  <c r="H105" i="7"/>
  <c r="G105" i="7"/>
  <c r="F105" i="7"/>
  <c r="E105" i="7"/>
  <c r="D105" i="7"/>
  <c r="O104" i="7"/>
  <c r="N104" i="7"/>
  <c r="M104" i="7"/>
  <c r="L104" i="7"/>
  <c r="K104" i="7"/>
  <c r="J104" i="7"/>
  <c r="I104" i="7"/>
  <c r="H104" i="7"/>
  <c r="G104" i="7"/>
  <c r="F104" i="7"/>
  <c r="E104" i="7"/>
  <c r="D104" i="7"/>
  <c r="O103" i="7"/>
  <c r="N103" i="7"/>
  <c r="M103" i="7"/>
  <c r="L103" i="7"/>
  <c r="K103" i="7"/>
  <c r="J103" i="7"/>
  <c r="I103" i="7"/>
  <c r="H103" i="7"/>
  <c r="G103" i="7"/>
  <c r="F103" i="7"/>
  <c r="E103" i="7"/>
  <c r="D103" i="7"/>
  <c r="O102" i="7"/>
  <c r="N102" i="7"/>
  <c r="M102" i="7"/>
  <c r="L102" i="7"/>
  <c r="K102" i="7"/>
  <c r="J102" i="7"/>
  <c r="I102" i="7"/>
  <c r="H102" i="7"/>
  <c r="G102" i="7"/>
  <c r="F102" i="7"/>
  <c r="E102" i="7"/>
  <c r="D102" i="7"/>
  <c r="O101" i="7"/>
  <c r="N101" i="7"/>
  <c r="M101" i="7"/>
  <c r="L101" i="7"/>
  <c r="K101" i="7"/>
  <c r="J101" i="7"/>
  <c r="I101" i="7"/>
  <c r="H101" i="7"/>
  <c r="G101" i="7"/>
  <c r="F101" i="7"/>
  <c r="E101" i="7"/>
  <c r="D101" i="7"/>
  <c r="O97" i="7"/>
  <c r="O24" i="52" s="1"/>
  <c r="N97" i="7"/>
  <c r="N24" i="52" s="1"/>
  <c r="M97" i="7"/>
  <c r="M24" i="52" s="1"/>
  <c r="L97" i="7"/>
  <c r="L24" i="52" s="1"/>
  <c r="K97" i="7"/>
  <c r="K24" i="52" s="1"/>
  <c r="J97" i="7"/>
  <c r="I97" i="7"/>
  <c r="H97" i="7"/>
  <c r="G97" i="7"/>
  <c r="F97" i="7"/>
  <c r="E97" i="7"/>
  <c r="D97" i="7"/>
  <c r="O93" i="7"/>
  <c r="N93" i="7"/>
  <c r="M93" i="7"/>
  <c r="L93" i="7"/>
  <c r="K93" i="7"/>
  <c r="J93" i="7"/>
  <c r="I93" i="7"/>
  <c r="H93" i="7"/>
  <c r="G93" i="7"/>
  <c r="F93" i="7"/>
  <c r="E93" i="7"/>
  <c r="D93" i="7"/>
  <c r="O92" i="7"/>
  <c r="N92" i="7"/>
  <c r="M92" i="7"/>
  <c r="L92" i="7"/>
  <c r="K92" i="7"/>
  <c r="J92" i="7"/>
  <c r="I92" i="7"/>
  <c r="G92" i="7"/>
  <c r="F92" i="7"/>
  <c r="O91" i="7"/>
  <c r="N91" i="7"/>
  <c r="M91" i="7"/>
  <c r="L91" i="7"/>
  <c r="K91" i="7"/>
  <c r="J91" i="7"/>
  <c r="I91" i="7"/>
  <c r="H91" i="7"/>
  <c r="G91" i="7"/>
  <c r="F91" i="7"/>
  <c r="E91" i="7"/>
  <c r="D91" i="7"/>
  <c r="O90" i="7"/>
  <c r="N90" i="7"/>
  <c r="M90" i="7"/>
  <c r="L90" i="7"/>
  <c r="K90" i="7"/>
  <c r="J90" i="7"/>
  <c r="I90" i="7"/>
  <c r="H90" i="7"/>
  <c r="G90" i="7"/>
  <c r="F90" i="7"/>
  <c r="E90" i="7"/>
  <c r="D90" i="7"/>
  <c r="O89" i="7"/>
  <c r="N89" i="7"/>
  <c r="M89" i="7"/>
  <c r="L89" i="7"/>
  <c r="K89" i="7"/>
  <c r="J89" i="7"/>
  <c r="I89" i="7"/>
  <c r="H89" i="7"/>
  <c r="G89" i="7"/>
  <c r="F89" i="7"/>
  <c r="E89" i="7"/>
  <c r="D89" i="7"/>
  <c r="O88" i="7"/>
  <c r="N88" i="7"/>
  <c r="M88" i="7"/>
  <c r="L88" i="7"/>
  <c r="K88" i="7"/>
  <c r="J88" i="7"/>
  <c r="I88" i="7"/>
  <c r="H88" i="7"/>
  <c r="G88" i="7"/>
  <c r="F88" i="7"/>
  <c r="E88" i="7"/>
  <c r="D88" i="7"/>
  <c r="O87" i="7"/>
  <c r="N87" i="7"/>
  <c r="M87" i="7"/>
  <c r="L87" i="7"/>
  <c r="K87" i="7"/>
  <c r="J87" i="7"/>
  <c r="I87" i="7"/>
  <c r="H87" i="7"/>
  <c r="G87" i="7"/>
  <c r="F87" i="7"/>
  <c r="E87" i="7"/>
  <c r="D87" i="7"/>
  <c r="O83" i="7"/>
  <c r="N83" i="7"/>
  <c r="N11" i="52" s="1"/>
  <c r="M83" i="7"/>
  <c r="M11" i="52" s="1"/>
  <c r="L83" i="7"/>
  <c r="L11" i="52" s="1"/>
  <c r="K83" i="7"/>
  <c r="K11" i="52" s="1"/>
  <c r="J83" i="7"/>
  <c r="I83" i="7"/>
  <c r="H83" i="7"/>
  <c r="G83" i="7"/>
  <c r="F83" i="7"/>
  <c r="E83" i="7"/>
  <c r="O79" i="7"/>
  <c r="N79" i="7"/>
  <c r="M79" i="7"/>
  <c r="L79" i="7"/>
  <c r="K79" i="7"/>
  <c r="J79" i="7"/>
  <c r="I79" i="7"/>
  <c r="H79" i="7"/>
  <c r="G79" i="7"/>
  <c r="F79" i="7"/>
  <c r="E79" i="7"/>
  <c r="O78" i="7"/>
  <c r="N78" i="7"/>
  <c r="M78" i="7"/>
  <c r="L78" i="7"/>
  <c r="K78" i="7"/>
  <c r="J78" i="7"/>
  <c r="I78" i="7"/>
  <c r="G78" i="7"/>
  <c r="F78" i="7"/>
  <c r="O77" i="7"/>
  <c r="N77" i="7"/>
  <c r="M77" i="7"/>
  <c r="L77" i="7"/>
  <c r="K77" i="7"/>
  <c r="J77" i="7"/>
  <c r="I77" i="7"/>
  <c r="H77" i="7"/>
  <c r="G77" i="7"/>
  <c r="F77" i="7"/>
  <c r="E77" i="7"/>
  <c r="D77" i="7"/>
  <c r="O76" i="7"/>
  <c r="N76" i="7"/>
  <c r="M76" i="7"/>
  <c r="L76" i="7"/>
  <c r="K76" i="7"/>
  <c r="J76" i="7"/>
  <c r="I76" i="7"/>
  <c r="H76" i="7"/>
  <c r="G76" i="7"/>
  <c r="F76" i="7"/>
  <c r="E76" i="7"/>
  <c r="D76" i="7"/>
  <c r="O75" i="7"/>
  <c r="N75" i="7"/>
  <c r="M75" i="7"/>
  <c r="L75" i="7"/>
  <c r="K75" i="7"/>
  <c r="J75" i="7"/>
  <c r="I75" i="7"/>
  <c r="H75" i="7"/>
  <c r="G75" i="7"/>
  <c r="F75" i="7"/>
  <c r="E75" i="7"/>
  <c r="D75" i="7"/>
  <c r="O74" i="7"/>
  <c r="N74" i="7"/>
  <c r="M74" i="7"/>
  <c r="L74" i="7"/>
  <c r="K74" i="7"/>
  <c r="J74" i="7"/>
  <c r="I74" i="7"/>
  <c r="H74" i="7"/>
  <c r="G74" i="7"/>
  <c r="F74" i="7"/>
  <c r="E74" i="7"/>
  <c r="D74" i="7"/>
  <c r="O73" i="7"/>
  <c r="N73" i="7"/>
  <c r="M73" i="7"/>
  <c r="L73" i="7"/>
  <c r="K73" i="7"/>
  <c r="J73" i="7"/>
  <c r="I73" i="7"/>
  <c r="H73" i="7"/>
  <c r="G73" i="7"/>
  <c r="F73" i="7"/>
  <c r="E73" i="7"/>
  <c r="D73" i="7"/>
  <c r="O105" i="9"/>
  <c r="N105" i="9"/>
  <c r="M105" i="9"/>
  <c r="L105" i="9"/>
  <c r="K105" i="9"/>
  <c r="J105" i="9"/>
  <c r="I105" i="9"/>
  <c r="H105" i="9"/>
  <c r="G105" i="9"/>
  <c r="F105" i="9"/>
  <c r="E105" i="9"/>
  <c r="D105" i="9"/>
  <c r="O101" i="9"/>
  <c r="N101" i="9"/>
  <c r="M101" i="9"/>
  <c r="L101" i="9"/>
  <c r="K101" i="9"/>
  <c r="J101" i="9"/>
  <c r="I101" i="9"/>
  <c r="H101" i="9"/>
  <c r="G101" i="9"/>
  <c r="F101" i="9"/>
  <c r="E101" i="9"/>
  <c r="D101" i="9"/>
  <c r="O100" i="9"/>
  <c r="N100" i="9"/>
  <c r="M100" i="9"/>
  <c r="L100" i="9"/>
  <c r="K100" i="9"/>
  <c r="J100" i="9"/>
  <c r="I100" i="9"/>
  <c r="H100" i="9"/>
  <c r="G100" i="9"/>
  <c r="F100" i="9"/>
  <c r="E100" i="9"/>
  <c r="D100" i="9"/>
  <c r="O99" i="9"/>
  <c r="N99" i="9"/>
  <c r="M99" i="9"/>
  <c r="L99" i="9"/>
  <c r="K99" i="9"/>
  <c r="J99" i="9"/>
  <c r="I99" i="9"/>
  <c r="H99" i="9"/>
  <c r="G99" i="9"/>
  <c r="F99" i="9"/>
  <c r="E99" i="9"/>
  <c r="D99" i="9"/>
  <c r="O98" i="9"/>
  <c r="N98" i="9"/>
  <c r="M98" i="9"/>
  <c r="L98" i="9"/>
  <c r="K98" i="9"/>
  <c r="J98" i="9"/>
  <c r="I98" i="9"/>
  <c r="H98" i="9"/>
  <c r="G98" i="9"/>
  <c r="F98" i="9"/>
  <c r="E98" i="9"/>
  <c r="D98" i="9"/>
  <c r="O97" i="9"/>
  <c r="N97" i="9"/>
  <c r="M97" i="9"/>
  <c r="L97" i="9"/>
  <c r="K97" i="9"/>
  <c r="J97" i="9"/>
  <c r="I97" i="9"/>
  <c r="H97" i="9"/>
  <c r="G97" i="9"/>
  <c r="F97" i="9"/>
  <c r="E97" i="9"/>
  <c r="D97" i="9"/>
  <c r="O96" i="9"/>
  <c r="N96" i="9"/>
  <c r="M96" i="9"/>
  <c r="L96" i="9"/>
  <c r="K96" i="9"/>
  <c r="J96" i="9"/>
  <c r="I96" i="9"/>
  <c r="H96" i="9"/>
  <c r="G96" i="9"/>
  <c r="F96" i="9"/>
  <c r="E96" i="9"/>
  <c r="D96" i="9"/>
  <c r="O95" i="9"/>
  <c r="N95" i="9"/>
  <c r="M95" i="9"/>
  <c r="L95" i="9"/>
  <c r="K95" i="9"/>
  <c r="J95" i="9"/>
  <c r="I95" i="9"/>
  <c r="H95" i="9"/>
  <c r="G95" i="9"/>
  <c r="F95" i="9"/>
  <c r="E95" i="9"/>
  <c r="D95" i="9"/>
  <c r="O92" i="9"/>
  <c r="N92" i="9"/>
  <c r="M92" i="9"/>
  <c r="L92" i="9"/>
  <c r="K92" i="9"/>
  <c r="J92" i="9"/>
  <c r="I92" i="9"/>
  <c r="H92" i="9"/>
  <c r="G92" i="9"/>
  <c r="F92" i="9"/>
  <c r="E92" i="9"/>
  <c r="D92" i="9"/>
  <c r="O88" i="9"/>
  <c r="N88" i="9"/>
  <c r="M88" i="9"/>
  <c r="L88" i="9"/>
  <c r="K88" i="9"/>
  <c r="J88" i="9"/>
  <c r="I88" i="9"/>
  <c r="H88" i="9"/>
  <c r="G88" i="9"/>
  <c r="F88" i="9"/>
  <c r="E88" i="9"/>
  <c r="D88" i="9"/>
  <c r="O87" i="9"/>
  <c r="N87" i="9"/>
  <c r="M87" i="9"/>
  <c r="L87" i="9"/>
  <c r="K87" i="9"/>
  <c r="J87" i="9"/>
  <c r="I87" i="9"/>
  <c r="H87" i="9"/>
  <c r="G87" i="9"/>
  <c r="F87" i="9"/>
  <c r="E87" i="9"/>
  <c r="D87" i="9"/>
  <c r="O86" i="9"/>
  <c r="N86" i="9"/>
  <c r="M86" i="9"/>
  <c r="L86" i="9"/>
  <c r="K86" i="9"/>
  <c r="J86" i="9"/>
  <c r="I86" i="9"/>
  <c r="H86" i="9"/>
  <c r="G86" i="9"/>
  <c r="F86" i="9"/>
  <c r="E86" i="9"/>
  <c r="D86" i="9"/>
  <c r="O85" i="9"/>
  <c r="N85" i="9"/>
  <c r="M85" i="9"/>
  <c r="L85" i="9"/>
  <c r="K85" i="9"/>
  <c r="J85" i="9"/>
  <c r="I85" i="9"/>
  <c r="H85" i="9"/>
  <c r="G85" i="9"/>
  <c r="F85" i="9"/>
  <c r="E85" i="9"/>
  <c r="D85" i="9"/>
  <c r="O84" i="9"/>
  <c r="N84" i="9"/>
  <c r="M84" i="9"/>
  <c r="L84" i="9"/>
  <c r="K84" i="9"/>
  <c r="J84" i="9"/>
  <c r="I84" i="9"/>
  <c r="H84" i="9"/>
  <c r="G84" i="9"/>
  <c r="F84" i="9"/>
  <c r="E84" i="9"/>
  <c r="D84" i="9"/>
  <c r="O83" i="9"/>
  <c r="N83" i="9"/>
  <c r="M83" i="9"/>
  <c r="L83" i="9"/>
  <c r="K83" i="9"/>
  <c r="J83" i="9"/>
  <c r="I83" i="9"/>
  <c r="H83" i="9"/>
  <c r="G83" i="9"/>
  <c r="F83" i="9"/>
  <c r="E83" i="9"/>
  <c r="D83" i="9"/>
  <c r="O82" i="9"/>
  <c r="N82" i="9"/>
  <c r="M82" i="9"/>
  <c r="L82" i="9"/>
  <c r="K82" i="9"/>
  <c r="J82" i="9"/>
  <c r="I82" i="9"/>
  <c r="H82" i="9"/>
  <c r="G82" i="9"/>
  <c r="F82" i="9"/>
  <c r="E82" i="9"/>
  <c r="D82" i="9"/>
  <c r="O78" i="9"/>
  <c r="N78" i="9"/>
  <c r="M78" i="9"/>
  <c r="L78" i="9"/>
  <c r="K78" i="9"/>
  <c r="J78" i="9"/>
  <c r="I78" i="9"/>
  <c r="H78" i="9"/>
  <c r="G78" i="9"/>
  <c r="F78" i="9"/>
  <c r="E78" i="9"/>
  <c r="D78" i="9"/>
  <c r="O74" i="9"/>
  <c r="N74" i="9"/>
  <c r="M74" i="9"/>
  <c r="L74" i="9"/>
  <c r="K74" i="9"/>
  <c r="J74" i="9"/>
  <c r="I74" i="9"/>
  <c r="H74" i="9"/>
  <c r="G74" i="9"/>
  <c r="F74" i="9"/>
  <c r="E74" i="9"/>
  <c r="D74" i="9"/>
  <c r="O73" i="9"/>
  <c r="N73" i="9"/>
  <c r="M73" i="9"/>
  <c r="L73" i="9"/>
  <c r="K73" i="9"/>
  <c r="J73" i="9"/>
  <c r="I73" i="9"/>
  <c r="H73" i="9"/>
  <c r="G73" i="9"/>
  <c r="F73" i="9"/>
  <c r="E73" i="9"/>
  <c r="D73" i="9"/>
  <c r="O72" i="9"/>
  <c r="N72" i="9"/>
  <c r="M72" i="9"/>
  <c r="L72" i="9"/>
  <c r="K72" i="9"/>
  <c r="J72" i="9"/>
  <c r="I72" i="9"/>
  <c r="H72" i="9"/>
  <c r="G72" i="9"/>
  <c r="F72" i="9"/>
  <c r="E72" i="9"/>
  <c r="D72" i="9"/>
  <c r="O71" i="9"/>
  <c r="N71" i="9"/>
  <c r="M71" i="9"/>
  <c r="L71" i="9"/>
  <c r="K71" i="9"/>
  <c r="J71" i="9"/>
  <c r="I71" i="9"/>
  <c r="H71" i="9"/>
  <c r="G71" i="9"/>
  <c r="F71" i="9"/>
  <c r="E71" i="9"/>
  <c r="D71" i="9"/>
  <c r="O111" i="8"/>
  <c r="N111" i="8"/>
  <c r="M111" i="8"/>
  <c r="L111" i="8"/>
  <c r="K111" i="8"/>
  <c r="J111" i="8"/>
  <c r="I111" i="8"/>
  <c r="H111" i="8"/>
  <c r="G111" i="8"/>
  <c r="F111" i="8"/>
  <c r="E111" i="8"/>
  <c r="D111" i="8"/>
  <c r="O107" i="8"/>
  <c r="N107" i="8"/>
  <c r="M107" i="8"/>
  <c r="L107" i="8"/>
  <c r="K107" i="8"/>
  <c r="J107" i="8"/>
  <c r="I107" i="8"/>
  <c r="H107" i="8"/>
  <c r="G107" i="8"/>
  <c r="F107" i="8"/>
  <c r="E107" i="8"/>
  <c r="D107" i="8"/>
  <c r="O106" i="8"/>
  <c r="N106" i="8"/>
  <c r="M106" i="8"/>
  <c r="L106" i="8"/>
  <c r="K106" i="8"/>
  <c r="J106" i="8"/>
  <c r="I106" i="8"/>
  <c r="H106" i="8"/>
  <c r="G106" i="8"/>
  <c r="F106" i="8"/>
  <c r="E106" i="8"/>
  <c r="D106" i="8"/>
  <c r="O105" i="8"/>
  <c r="N105" i="8"/>
  <c r="M105" i="8"/>
  <c r="L105" i="8"/>
  <c r="K105" i="8"/>
  <c r="J105" i="8"/>
  <c r="I105" i="8"/>
  <c r="H105" i="8"/>
  <c r="G105" i="8"/>
  <c r="F105" i="8"/>
  <c r="E105" i="8"/>
  <c r="D105" i="8"/>
  <c r="O104" i="8"/>
  <c r="N104" i="8"/>
  <c r="M104" i="8"/>
  <c r="L104" i="8"/>
  <c r="K104" i="8"/>
  <c r="J104" i="8"/>
  <c r="I104" i="8"/>
  <c r="H104" i="8"/>
  <c r="G104" i="8"/>
  <c r="F104" i="8"/>
  <c r="E104" i="8"/>
  <c r="D104" i="8"/>
  <c r="O103" i="8"/>
  <c r="N103" i="8"/>
  <c r="M103" i="8"/>
  <c r="L103" i="8"/>
  <c r="K103" i="8"/>
  <c r="J103" i="8"/>
  <c r="I103" i="8"/>
  <c r="H103" i="8"/>
  <c r="G103" i="8"/>
  <c r="F103" i="8"/>
  <c r="E103" i="8"/>
  <c r="D103" i="8"/>
  <c r="O102" i="8"/>
  <c r="N102" i="8"/>
  <c r="M102" i="8"/>
  <c r="L102" i="8"/>
  <c r="K102" i="8"/>
  <c r="J102" i="8"/>
  <c r="I102" i="8"/>
  <c r="H102" i="8"/>
  <c r="G102" i="8"/>
  <c r="F102" i="8"/>
  <c r="E102" i="8"/>
  <c r="D102" i="8"/>
  <c r="O101" i="8"/>
  <c r="N101" i="8"/>
  <c r="M101" i="8"/>
  <c r="L101" i="8"/>
  <c r="K101" i="8"/>
  <c r="J101" i="8"/>
  <c r="I101" i="8"/>
  <c r="H101" i="8"/>
  <c r="G101" i="8"/>
  <c r="F101" i="8"/>
  <c r="E101" i="8"/>
  <c r="D101" i="8"/>
  <c r="O97" i="8"/>
  <c r="N97" i="8"/>
  <c r="M97" i="8"/>
  <c r="L97" i="8"/>
  <c r="K97" i="8"/>
  <c r="J97" i="8"/>
  <c r="I97" i="8"/>
  <c r="H97" i="8"/>
  <c r="G97" i="8"/>
  <c r="F97" i="8"/>
  <c r="E97" i="8"/>
  <c r="D97" i="8"/>
  <c r="S97" i="8" s="1"/>
  <c r="O93" i="8"/>
  <c r="N93" i="8"/>
  <c r="M93" i="8"/>
  <c r="L93" i="8"/>
  <c r="K93" i="8"/>
  <c r="J93" i="8"/>
  <c r="I93" i="8"/>
  <c r="H93" i="8"/>
  <c r="G93" i="8"/>
  <c r="F93" i="8"/>
  <c r="E93" i="8"/>
  <c r="D93" i="8"/>
  <c r="O92" i="8"/>
  <c r="N92" i="8"/>
  <c r="M92" i="8"/>
  <c r="L92" i="8"/>
  <c r="K92" i="8"/>
  <c r="J92" i="8"/>
  <c r="I92" i="8"/>
  <c r="H92" i="8"/>
  <c r="G92" i="8"/>
  <c r="F92" i="8"/>
  <c r="E92" i="8"/>
  <c r="D92" i="8"/>
  <c r="O91" i="8"/>
  <c r="N91" i="8"/>
  <c r="M91" i="8"/>
  <c r="L91" i="8"/>
  <c r="K91" i="8"/>
  <c r="J91" i="8"/>
  <c r="I91" i="8"/>
  <c r="H91" i="8"/>
  <c r="G91" i="8"/>
  <c r="F91" i="8"/>
  <c r="E91" i="8"/>
  <c r="D91" i="8"/>
  <c r="O90" i="8"/>
  <c r="N90" i="8"/>
  <c r="M90" i="8"/>
  <c r="L90" i="8"/>
  <c r="K90" i="8"/>
  <c r="J90" i="8"/>
  <c r="I90" i="8"/>
  <c r="H90" i="8"/>
  <c r="G90" i="8"/>
  <c r="F90" i="8"/>
  <c r="E90" i="8"/>
  <c r="D90" i="8"/>
  <c r="O89" i="8"/>
  <c r="N89" i="8"/>
  <c r="M89" i="8"/>
  <c r="L89" i="8"/>
  <c r="K89" i="8"/>
  <c r="J89" i="8"/>
  <c r="I89" i="8"/>
  <c r="H89" i="8"/>
  <c r="G89" i="8"/>
  <c r="F89" i="8"/>
  <c r="E89" i="8"/>
  <c r="D89" i="8"/>
  <c r="O88" i="8"/>
  <c r="N88" i="8"/>
  <c r="M88" i="8"/>
  <c r="L88" i="8"/>
  <c r="K88" i="8"/>
  <c r="J88" i="8"/>
  <c r="I88" i="8"/>
  <c r="H88" i="8"/>
  <c r="G88" i="8"/>
  <c r="F88" i="8"/>
  <c r="E88" i="8"/>
  <c r="D88" i="8"/>
  <c r="O87" i="8"/>
  <c r="N87" i="8"/>
  <c r="M87" i="8"/>
  <c r="L87" i="8"/>
  <c r="K87" i="8"/>
  <c r="J87" i="8"/>
  <c r="I87" i="8"/>
  <c r="H87" i="8"/>
  <c r="G87" i="8"/>
  <c r="F87" i="8"/>
  <c r="E87" i="8"/>
  <c r="D87" i="8"/>
  <c r="O83" i="8"/>
  <c r="N83" i="8"/>
  <c r="M83" i="8"/>
  <c r="L83" i="8"/>
  <c r="K83" i="8"/>
  <c r="J83" i="8"/>
  <c r="I83" i="8"/>
  <c r="H83" i="8"/>
  <c r="G83" i="8"/>
  <c r="F83" i="8"/>
  <c r="E83" i="8"/>
  <c r="D83" i="8"/>
  <c r="O79" i="8"/>
  <c r="N79" i="8"/>
  <c r="M79" i="8"/>
  <c r="L79" i="8"/>
  <c r="K79" i="8"/>
  <c r="J79" i="8"/>
  <c r="I79" i="8"/>
  <c r="H79" i="8"/>
  <c r="G79" i="8"/>
  <c r="F79" i="8"/>
  <c r="E79" i="8"/>
  <c r="D79" i="8"/>
  <c r="O78" i="8"/>
  <c r="N78" i="8"/>
  <c r="M78" i="8"/>
  <c r="L78" i="8"/>
  <c r="K78" i="8"/>
  <c r="J78" i="8"/>
  <c r="I78" i="8"/>
  <c r="H78" i="8"/>
  <c r="G78" i="8"/>
  <c r="F78" i="8"/>
  <c r="E78" i="8"/>
  <c r="D78" i="8"/>
  <c r="O77" i="8"/>
  <c r="N77" i="8"/>
  <c r="M77" i="8"/>
  <c r="L77" i="8"/>
  <c r="K77" i="8"/>
  <c r="J77" i="8"/>
  <c r="I77" i="8"/>
  <c r="H77" i="8"/>
  <c r="G77" i="8"/>
  <c r="F77" i="8"/>
  <c r="E77" i="8"/>
  <c r="D77" i="8"/>
  <c r="O76" i="8"/>
  <c r="N76" i="8"/>
  <c r="M76" i="8"/>
  <c r="L76" i="8"/>
  <c r="K76" i="8"/>
  <c r="J76" i="8"/>
  <c r="I76" i="8"/>
  <c r="H76" i="8"/>
  <c r="G76" i="8"/>
  <c r="F76" i="8"/>
  <c r="E76" i="8"/>
  <c r="D76" i="8"/>
  <c r="O75" i="8"/>
  <c r="N75" i="8"/>
  <c r="M75" i="8"/>
  <c r="L75" i="8"/>
  <c r="K75" i="8"/>
  <c r="J75" i="8"/>
  <c r="I75" i="8"/>
  <c r="H75" i="8"/>
  <c r="G75" i="8"/>
  <c r="F75" i="8"/>
  <c r="E75" i="8"/>
  <c r="D75" i="8"/>
  <c r="O74" i="8"/>
  <c r="N74" i="8"/>
  <c r="M74" i="8"/>
  <c r="L74" i="8"/>
  <c r="K74" i="8"/>
  <c r="J74" i="8"/>
  <c r="I74" i="8"/>
  <c r="H74" i="8"/>
  <c r="G74" i="8"/>
  <c r="F74" i="8"/>
  <c r="E74" i="8"/>
  <c r="D74" i="8"/>
  <c r="O73" i="8"/>
  <c r="N73" i="8"/>
  <c r="M73" i="8"/>
  <c r="L73" i="8"/>
  <c r="K73" i="8"/>
  <c r="J73" i="8"/>
  <c r="I73" i="8"/>
  <c r="H73" i="8"/>
  <c r="G73" i="8"/>
  <c r="F73" i="8"/>
  <c r="E73" i="8"/>
  <c r="D73" i="8"/>
  <c r="O111" i="11"/>
  <c r="O39" i="52" s="1"/>
  <c r="N111" i="11"/>
  <c r="N39" i="52" s="1"/>
  <c r="M111" i="11"/>
  <c r="M39" i="52" s="1"/>
  <c r="L111" i="11"/>
  <c r="L39" i="52" s="1"/>
  <c r="K111" i="11"/>
  <c r="K39" i="52" s="1"/>
  <c r="J111" i="11"/>
  <c r="I111" i="11"/>
  <c r="H111" i="11"/>
  <c r="G111" i="11"/>
  <c r="F111" i="11"/>
  <c r="E111" i="11"/>
  <c r="D111" i="11"/>
  <c r="O107" i="11"/>
  <c r="N107" i="11"/>
  <c r="M107" i="11"/>
  <c r="L107" i="11"/>
  <c r="K107" i="11"/>
  <c r="J107" i="11"/>
  <c r="I107" i="11"/>
  <c r="H107" i="11"/>
  <c r="G107" i="11"/>
  <c r="F107" i="11"/>
  <c r="E107" i="11"/>
  <c r="D107" i="11"/>
  <c r="O106" i="11"/>
  <c r="N106" i="11"/>
  <c r="M106" i="11"/>
  <c r="L106" i="11"/>
  <c r="K106" i="11"/>
  <c r="J106" i="11"/>
  <c r="I106" i="11"/>
  <c r="H106" i="11"/>
  <c r="G106" i="11"/>
  <c r="F106" i="11"/>
  <c r="E106" i="11"/>
  <c r="D106" i="11"/>
  <c r="O105" i="11"/>
  <c r="N105" i="11"/>
  <c r="M105" i="11"/>
  <c r="L105" i="11"/>
  <c r="K105" i="11"/>
  <c r="J105" i="11"/>
  <c r="I105" i="11"/>
  <c r="H105" i="11"/>
  <c r="G105" i="11"/>
  <c r="F105" i="11"/>
  <c r="E105" i="11"/>
  <c r="D105" i="11"/>
  <c r="O104" i="11"/>
  <c r="N104" i="11"/>
  <c r="M104" i="11"/>
  <c r="L104" i="11"/>
  <c r="K104" i="11"/>
  <c r="J104" i="11"/>
  <c r="I104" i="11"/>
  <c r="H104" i="11"/>
  <c r="G104" i="11"/>
  <c r="F104" i="11"/>
  <c r="E104" i="11"/>
  <c r="D104" i="11"/>
  <c r="O103" i="11"/>
  <c r="N103" i="11"/>
  <c r="M103" i="11"/>
  <c r="L103" i="11"/>
  <c r="K103" i="11"/>
  <c r="J103" i="11"/>
  <c r="I103" i="11"/>
  <c r="H103" i="11"/>
  <c r="G103" i="11"/>
  <c r="F103" i="11"/>
  <c r="E103" i="11"/>
  <c r="D103" i="11"/>
  <c r="O102" i="11"/>
  <c r="N102" i="11"/>
  <c r="M102" i="11"/>
  <c r="L102" i="11"/>
  <c r="K102" i="11"/>
  <c r="J102" i="11"/>
  <c r="I102" i="11"/>
  <c r="H102" i="11"/>
  <c r="G102" i="11"/>
  <c r="F102" i="11"/>
  <c r="E102" i="11"/>
  <c r="D102" i="11"/>
  <c r="O101" i="11"/>
  <c r="N101" i="11"/>
  <c r="M101" i="11"/>
  <c r="L101" i="11"/>
  <c r="K101" i="11"/>
  <c r="J101" i="11"/>
  <c r="I101" i="11"/>
  <c r="H101" i="11"/>
  <c r="G101" i="11"/>
  <c r="F101" i="11"/>
  <c r="E101" i="11"/>
  <c r="D101" i="11"/>
  <c r="O97" i="11"/>
  <c r="O26" i="52" s="1"/>
  <c r="N97" i="11"/>
  <c r="N26" i="52" s="1"/>
  <c r="M97" i="11"/>
  <c r="M26" i="52" s="1"/>
  <c r="L97" i="11"/>
  <c r="L26" i="52" s="1"/>
  <c r="K97" i="11"/>
  <c r="K26" i="52" s="1"/>
  <c r="J97" i="11"/>
  <c r="I97" i="11"/>
  <c r="H97" i="11"/>
  <c r="G97" i="11"/>
  <c r="F97" i="11"/>
  <c r="E97" i="11"/>
  <c r="D97" i="11"/>
  <c r="O93" i="11"/>
  <c r="N93" i="11"/>
  <c r="M93" i="11"/>
  <c r="L93" i="11"/>
  <c r="K93" i="11"/>
  <c r="J93" i="11"/>
  <c r="I93" i="11"/>
  <c r="H93" i="11"/>
  <c r="G93" i="11"/>
  <c r="F93" i="11"/>
  <c r="E93" i="11"/>
  <c r="D93" i="11"/>
  <c r="O92" i="11"/>
  <c r="N92" i="11"/>
  <c r="M92" i="11"/>
  <c r="L92" i="11"/>
  <c r="K92" i="11"/>
  <c r="J92" i="11"/>
  <c r="I92" i="11"/>
  <c r="H92" i="11"/>
  <c r="G92" i="11"/>
  <c r="F92" i="11"/>
  <c r="E92" i="11"/>
  <c r="D92" i="11"/>
  <c r="O91" i="11"/>
  <c r="N91" i="11"/>
  <c r="M91" i="11"/>
  <c r="L91" i="11"/>
  <c r="K91" i="11"/>
  <c r="J91" i="11"/>
  <c r="I91" i="11"/>
  <c r="H91" i="11"/>
  <c r="G91" i="11"/>
  <c r="F91" i="11"/>
  <c r="E91" i="11"/>
  <c r="D91" i="11"/>
  <c r="O90" i="11"/>
  <c r="N90" i="11"/>
  <c r="M90" i="11"/>
  <c r="L90" i="11"/>
  <c r="K90" i="11"/>
  <c r="J90" i="11"/>
  <c r="I90" i="11"/>
  <c r="H90" i="11"/>
  <c r="G90" i="11"/>
  <c r="F90" i="11"/>
  <c r="E90" i="11"/>
  <c r="D90" i="11"/>
  <c r="O89" i="11"/>
  <c r="N89" i="11"/>
  <c r="M89" i="11"/>
  <c r="L89" i="11"/>
  <c r="K89" i="11"/>
  <c r="J89" i="11"/>
  <c r="I89" i="11"/>
  <c r="H89" i="11"/>
  <c r="G89" i="11"/>
  <c r="F89" i="11"/>
  <c r="E89" i="11"/>
  <c r="D89" i="11"/>
  <c r="O88" i="11"/>
  <c r="N88" i="11"/>
  <c r="M88" i="11"/>
  <c r="L88" i="11"/>
  <c r="K88" i="11"/>
  <c r="J88" i="11"/>
  <c r="I88" i="11"/>
  <c r="H88" i="11"/>
  <c r="G88" i="11"/>
  <c r="F88" i="11"/>
  <c r="E88" i="11"/>
  <c r="D88" i="11"/>
  <c r="O87" i="11"/>
  <c r="N87" i="11"/>
  <c r="M87" i="11"/>
  <c r="L87" i="11"/>
  <c r="K87" i="11"/>
  <c r="J87" i="11"/>
  <c r="I87" i="11"/>
  <c r="H87" i="11"/>
  <c r="G87" i="11"/>
  <c r="F87" i="11"/>
  <c r="E87" i="11"/>
  <c r="D87" i="11"/>
  <c r="O83" i="11"/>
  <c r="O13" i="52" s="1"/>
  <c r="O52" i="52" s="1"/>
  <c r="N83" i="11"/>
  <c r="N13" i="52" s="1"/>
  <c r="N52" i="52" s="1"/>
  <c r="M83" i="11"/>
  <c r="M13" i="52" s="1"/>
  <c r="M52" i="52" s="1"/>
  <c r="L83" i="11"/>
  <c r="L13" i="52" s="1"/>
  <c r="L52" i="52" s="1"/>
  <c r="K83" i="11"/>
  <c r="K13" i="52" s="1"/>
  <c r="J83" i="11"/>
  <c r="I83" i="11"/>
  <c r="H83" i="11"/>
  <c r="G83" i="11"/>
  <c r="F83" i="11"/>
  <c r="E83" i="11"/>
  <c r="D83" i="11"/>
  <c r="D13" i="52" s="1"/>
  <c r="O79" i="11"/>
  <c r="N79" i="11"/>
  <c r="M79" i="11"/>
  <c r="L79" i="11"/>
  <c r="K79" i="11"/>
  <c r="J79" i="11"/>
  <c r="I79" i="11"/>
  <c r="H79" i="11"/>
  <c r="G79" i="11"/>
  <c r="F79" i="11"/>
  <c r="E79" i="11"/>
  <c r="D79" i="11"/>
  <c r="O78" i="11"/>
  <c r="N78" i="11"/>
  <c r="M78" i="11"/>
  <c r="L78" i="11"/>
  <c r="K78" i="11"/>
  <c r="J78" i="11"/>
  <c r="I78" i="11"/>
  <c r="H78" i="11"/>
  <c r="G78" i="11"/>
  <c r="F78" i="11"/>
  <c r="E78" i="11"/>
  <c r="D78" i="11"/>
  <c r="O77" i="11"/>
  <c r="N77" i="11"/>
  <c r="M77" i="11"/>
  <c r="L77" i="11"/>
  <c r="K77" i="11"/>
  <c r="J77" i="11"/>
  <c r="I77" i="11"/>
  <c r="H77" i="11"/>
  <c r="G77" i="11"/>
  <c r="F77" i="11"/>
  <c r="E77" i="11"/>
  <c r="D77" i="11"/>
  <c r="O76" i="11"/>
  <c r="N76" i="11"/>
  <c r="M76" i="11"/>
  <c r="L76" i="11"/>
  <c r="K76" i="11"/>
  <c r="J76" i="11"/>
  <c r="I76" i="11"/>
  <c r="H76" i="11"/>
  <c r="G76" i="11"/>
  <c r="F76" i="11"/>
  <c r="E76" i="11"/>
  <c r="D76" i="11"/>
  <c r="O75" i="11"/>
  <c r="N75" i="11"/>
  <c r="M75" i="11"/>
  <c r="L75" i="11"/>
  <c r="K75" i="11"/>
  <c r="J75" i="11"/>
  <c r="I75" i="11"/>
  <c r="H75" i="11"/>
  <c r="G75" i="11"/>
  <c r="F75" i="11"/>
  <c r="E75" i="11"/>
  <c r="D75" i="11"/>
  <c r="O74" i="11"/>
  <c r="N74" i="11"/>
  <c r="M74" i="11"/>
  <c r="L74" i="11"/>
  <c r="K74" i="11"/>
  <c r="J74" i="11"/>
  <c r="I74" i="11"/>
  <c r="H74" i="11"/>
  <c r="G74" i="11"/>
  <c r="F74" i="11"/>
  <c r="E74" i="11"/>
  <c r="D74" i="11"/>
  <c r="O73" i="11"/>
  <c r="N73" i="11"/>
  <c r="M73" i="11"/>
  <c r="L73" i="11"/>
  <c r="K73" i="11"/>
  <c r="J73" i="11"/>
  <c r="I73" i="11"/>
  <c r="H73" i="11"/>
  <c r="G73" i="11"/>
  <c r="F73" i="11"/>
  <c r="E73" i="11"/>
  <c r="D73" i="11"/>
  <c r="O111" i="13"/>
  <c r="O40" i="52" s="1"/>
  <c r="N111" i="13"/>
  <c r="N40" i="52" s="1"/>
  <c r="M111" i="13"/>
  <c r="M40" i="52" s="1"/>
  <c r="L111" i="13"/>
  <c r="L40" i="52" s="1"/>
  <c r="K111" i="13"/>
  <c r="K40" i="52" s="1"/>
  <c r="J111" i="13"/>
  <c r="I111" i="13"/>
  <c r="H111" i="13"/>
  <c r="G111" i="13"/>
  <c r="F111" i="13"/>
  <c r="E111" i="13"/>
  <c r="D111" i="13"/>
  <c r="O107" i="13"/>
  <c r="N107" i="13"/>
  <c r="M107" i="13"/>
  <c r="L107" i="13"/>
  <c r="K107" i="13"/>
  <c r="J107" i="13"/>
  <c r="I107" i="13"/>
  <c r="H107" i="13"/>
  <c r="G107" i="13"/>
  <c r="F107" i="13"/>
  <c r="E107" i="13"/>
  <c r="D107" i="13"/>
  <c r="O106" i="13"/>
  <c r="N106" i="13"/>
  <c r="M106" i="13"/>
  <c r="L106" i="13"/>
  <c r="K106" i="13"/>
  <c r="J106" i="13"/>
  <c r="I106" i="13"/>
  <c r="H106" i="13"/>
  <c r="G106" i="13"/>
  <c r="F106" i="13"/>
  <c r="E106" i="13"/>
  <c r="D106" i="13"/>
  <c r="O105" i="13"/>
  <c r="N105" i="13"/>
  <c r="M105" i="13"/>
  <c r="L105" i="13"/>
  <c r="K105" i="13"/>
  <c r="J105" i="13"/>
  <c r="I105" i="13"/>
  <c r="H105" i="13"/>
  <c r="G105" i="13"/>
  <c r="F105" i="13"/>
  <c r="E105" i="13"/>
  <c r="D105" i="13"/>
  <c r="O104" i="13"/>
  <c r="N104" i="13"/>
  <c r="M104" i="13"/>
  <c r="L104" i="13"/>
  <c r="K104" i="13"/>
  <c r="J104" i="13"/>
  <c r="I104" i="13"/>
  <c r="H104" i="13"/>
  <c r="G104" i="13"/>
  <c r="F104" i="13"/>
  <c r="E104" i="13"/>
  <c r="D104" i="13"/>
  <c r="O103" i="13"/>
  <c r="N103" i="13"/>
  <c r="M103" i="13"/>
  <c r="L103" i="13"/>
  <c r="K103" i="13"/>
  <c r="J103" i="13"/>
  <c r="I103" i="13"/>
  <c r="H103" i="13"/>
  <c r="G103" i="13"/>
  <c r="F103" i="13"/>
  <c r="E103" i="13"/>
  <c r="D103" i="13"/>
  <c r="O102" i="13"/>
  <c r="N102" i="13"/>
  <c r="M102" i="13"/>
  <c r="L102" i="13"/>
  <c r="K102" i="13"/>
  <c r="J102" i="13"/>
  <c r="I102" i="13"/>
  <c r="H102" i="13"/>
  <c r="G102" i="13"/>
  <c r="F102" i="13"/>
  <c r="E102" i="13"/>
  <c r="D102" i="13"/>
  <c r="O101" i="13"/>
  <c r="N101" i="13"/>
  <c r="M101" i="13"/>
  <c r="L101" i="13"/>
  <c r="K101" i="13"/>
  <c r="J101" i="13"/>
  <c r="I101" i="13"/>
  <c r="H101" i="13"/>
  <c r="G101" i="13"/>
  <c r="F101" i="13"/>
  <c r="E101" i="13"/>
  <c r="D101" i="13"/>
  <c r="O97" i="13"/>
  <c r="O27" i="52" s="1"/>
  <c r="N97" i="13"/>
  <c r="N27" i="52" s="1"/>
  <c r="M97" i="13"/>
  <c r="M27" i="52" s="1"/>
  <c r="L97" i="13"/>
  <c r="L27" i="52" s="1"/>
  <c r="K97" i="13"/>
  <c r="K27" i="52" s="1"/>
  <c r="J97" i="13"/>
  <c r="I97" i="13"/>
  <c r="H97" i="13"/>
  <c r="G97" i="13"/>
  <c r="F97" i="13"/>
  <c r="E97" i="13"/>
  <c r="D97" i="13"/>
  <c r="O93" i="13"/>
  <c r="N93" i="13"/>
  <c r="M93" i="13"/>
  <c r="L93" i="13"/>
  <c r="K93" i="13"/>
  <c r="J93" i="13"/>
  <c r="I93" i="13"/>
  <c r="H93" i="13"/>
  <c r="G93" i="13"/>
  <c r="F93" i="13"/>
  <c r="E93" i="13"/>
  <c r="D93" i="13"/>
  <c r="O92" i="13"/>
  <c r="N92" i="13"/>
  <c r="M92" i="13"/>
  <c r="L92" i="13"/>
  <c r="K92" i="13"/>
  <c r="J92" i="13"/>
  <c r="I92" i="13"/>
  <c r="H92" i="13"/>
  <c r="G92" i="13"/>
  <c r="F92" i="13"/>
  <c r="E92" i="13"/>
  <c r="D92" i="13"/>
  <c r="O91" i="13"/>
  <c r="N91" i="13"/>
  <c r="M91" i="13"/>
  <c r="L91" i="13"/>
  <c r="K91" i="13"/>
  <c r="J91" i="13"/>
  <c r="I91" i="13"/>
  <c r="H91" i="13"/>
  <c r="G91" i="13"/>
  <c r="F91" i="13"/>
  <c r="E91" i="13"/>
  <c r="D91" i="13"/>
  <c r="O90" i="13"/>
  <c r="N90" i="13"/>
  <c r="M90" i="13"/>
  <c r="L90" i="13"/>
  <c r="K90" i="13"/>
  <c r="J90" i="13"/>
  <c r="I90" i="13"/>
  <c r="H90" i="13"/>
  <c r="G90" i="13"/>
  <c r="F90" i="13"/>
  <c r="E90" i="13"/>
  <c r="D90" i="13"/>
  <c r="O89" i="13"/>
  <c r="N89" i="13"/>
  <c r="M89" i="13"/>
  <c r="L89" i="13"/>
  <c r="K89" i="13"/>
  <c r="J89" i="13"/>
  <c r="I89" i="13"/>
  <c r="H89" i="13"/>
  <c r="G89" i="13"/>
  <c r="F89" i="13"/>
  <c r="E89" i="13"/>
  <c r="D89" i="13"/>
  <c r="O88" i="13"/>
  <c r="N88" i="13"/>
  <c r="M88" i="13"/>
  <c r="L88" i="13"/>
  <c r="K88" i="13"/>
  <c r="J88" i="13"/>
  <c r="I88" i="13"/>
  <c r="H88" i="13"/>
  <c r="G88" i="13"/>
  <c r="F88" i="13"/>
  <c r="E88" i="13"/>
  <c r="D88" i="13"/>
  <c r="O87" i="13"/>
  <c r="N87" i="13"/>
  <c r="M87" i="13"/>
  <c r="L87" i="13"/>
  <c r="K87" i="13"/>
  <c r="J87" i="13"/>
  <c r="I87" i="13"/>
  <c r="H87" i="13"/>
  <c r="G87" i="13"/>
  <c r="F87" i="13"/>
  <c r="E87" i="13"/>
  <c r="D87" i="13"/>
  <c r="O83" i="13"/>
  <c r="O14" i="52" s="1"/>
  <c r="O53" i="52" s="1"/>
  <c r="N83" i="13"/>
  <c r="N14" i="52" s="1"/>
  <c r="N53" i="52" s="1"/>
  <c r="M83" i="13"/>
  <c r="M14" i="52" s="1"/>
  <c r="L83" i="13"/>
  <c r="L14" i="52" s="1"/>
  <c r="L53" i="52" s="1"/>
  <c r="K83" i="13"/>
  <c r="DU24" i="54" s="1"/>
  <c r="BH24" i="54" s="1"/>
  <c r="J83" i="13"/>
  <c r="I83" i="13"/>
  <c r="H83" i="13"/>
  <c r="G83" i="13"/>
  <c r="F83" i="13"/>
  <c r="E83" i="13"/>
  <c r="D83" i="13"/>
  <c r="D14" i="52" s="1"/>
  <c r="O79" i="13"/>
  <c r="N79" i="13"/>
  <c r="M79" i="13"/>
  <c r="L79" i="13"/>
  <c r="K79" i="13"/>
  <c r="J79" i="13"/>
  <c r="I79" i="13"/>
  <c r="H79" i="13"/>
  <c r="G79" i="13"/>
  <c r="F79" i="13"/>
  <c r="E79" i="13"/>
  <c r="D79" i="13"/>
  <c r="O78" i="13"/>
  <c r="N78" i="13"/>
  <c r="M78" i="13"/>
  <c r="L78" i="13"/>
  <c r="K78" i="13"/>
  <c r="J78" i="13"/>
  <c r="I78" i="13"/>
  <c r="H78" i="13"/>
  <c r="G78" i="13"/>
  <c r="F78" i="13"/>
  <c r="E78" i="13"/>
  <c r="D78" i="13"/>
  <c r="O77" i="13"/>
  <c r="N77" i="13"/>
  <c r="M77" i="13"/>
  <c r="L77" i="13"/>
  <c r="K77" i="13"/>
  <c r="J77" i="13"/>
  <c r="I77" i="13"/>
  <c r="H77" i="13"/>
  <c r="G77" i="13"/>
  <c r="F77" i="13"/>
  <c r="E77" i="13"/>
  <c r="D77" i="13"/>
  <c r="O76" i="13"/>
  <c r="N76" i="13"/>
  <c r="M76" i="13"/>
  <c r="L76" i="13"/>
  <c r="K76" i="13"/>
  <c r="J76" i="13"/>
  <c r="I76" i="13"/>
  <c r="H76" i="13"/>
  <c r="G76" i="13"/>
  <c r="F76" i="13"/>
  <c r="E76" i="13"/>
  <c r="D76" i="13"/>
  <c r="O111" i="14"/>
  <c r="O41" i="52" s="1"/>
  <c r="N111" i="14"/>
  <c r="N41" i="52" s="1"/>
  <c r="M111" i="14"/>
  <c r="M41" i="52" s="1"/>
  <c r="L111" i="14"/>
  <c r="L41" i="52" s="1"/>
  <c r="K111" i="14"/>
  <c r="K41" i="52" s="1"/>
  <c r="J111" i="14"/>
  <c r="I111" i="14"/>
  <c r="H111" i="14"/>
  <c r="G111" i="14"/>
  <c r="F111" i="14"/>
  <c r="E111" i="14"/>
  <c r="D111" i="14"/>
  <c r="O107" i="14"/>
  <c r="N107" i="14"/>
  <c r="M107" i="14"/>
  <c r="L107" i="14"/>
  <c r="K107" i="14"/>
  <c r="J107" i="14"/>
  <c r="I107" i="14"/>
  <c r="H107" i="14"/>
  <c r="G107" i="14"/>
  <c r="F107" i="14"/>
  <c r="E107" i="14"/>
  <c r="D107" i="14"/>
  <c r="O106" i="14"/>
  <c r="N106" i="14"/>
  <c r="M106" i="14"/>
  <c r="L106" i="14"/>
  <c r="K106" i="14"/>
  <c r="J106" i="14"/>
  <c r="I106" i="14"/>
  <c r="H106" i="14"/>
  <c r="G106" i="14"/>
  <c r="F106" i="14"/>
  <c r="E106" i="14"/>
  <c r="D106" i="14"/>
  <c r="O105" i="14"/>
  <c r="N105" i="14"/>
  <c r="M105" i="14"/>
  <c r="L105" i="14"/>
  <c r="K105" i="14"/>
  <c r="J105" i="14"/>
  <c r="I105" i="14"/>
  <c r="H105" i="14"/>
  <c r="G105" i="14"/>
  <c r="F105" i="14"/>
  <c r="E105" i="14"/>
  <c r="D105" i="14"/>
  <c r="O104" i="14"/>
  <c r="N104" i="14"/>
  <c r="M104" i="14"/>
  <c r="L104" i="14"/>
  <c r="K104" i="14"/>
  <c r="J104" i="14"/>
  <c r="I104" i="14"/>
  <c r="H104" i="14"/>
  <c r="G104" i="14"/>
  <c r="F104" i="14"/>
  <c r="E104" i="14"/>
  <c r="D104" i="14"/>
  <c r="O103" i="14"/>
  <c r="N103" i="14"/>
  <c r="M103" i="14"/>
  <c r="L103" i="14"/>
  <c r="K103" i="14"/>
  <c r="J103" i="14"/>
  <c r="I103" i="14"/>
  <c r="H103" i="14"/>
  <c r="G103" i="14"/>
  <c r="F103" i="14"/>
  <c r="E103" i="14"/>
  <c r="D103" i="14"/>
  <c r="O102" i="14"/>
  <c r="N102" i="14"/>
  <c r="M102" i="14"/>
  <c r="L102" i="14"/>
  <c r="K102" i="14"/>
  <c r="J102" i="14"/>
  <c r="I102" i="14"/>
  <c r="H102" i="14"/>
  <c r="G102" i="14"/>
  <c r="F102" i="14"/>
  <c r="E102" i="14"/>
  <c r="D102" i="14"/>
  <c r="O101" i="14"/>
  <c r="N101" i="14"/>
  <c r="M101" i="14"/>
  <c r="L101" i="14"/>
  <c r="K101" i="14"/>
  <c r="J101" i="14"/>
  <c r="I101" i="14"/>
  <c r="H101" i="14"/>
  <c r="G101" i="14"/>
  <c r="F101" i="14"/>
  <c r="E101" i="14"/>
  <c r="D101" i="14"/>
  <c r="O97" i="14"/>
  <c r="O28" i="52" s="1"/>
  <c r="N97" i="14"/>
  <c r="N28" i="52" s="1"/>
  <c r="M97" i="14"/>
  <c r="M28" i="52" s="1"/>
  <c r="L97" i="14"/>
  <c r="L28" i="52" s="1"/>
  <c r="K97" i="14"/>
  <c r="K28" i="52" s="1"/>
  <c r="J97" i="14"/>
  <c r="I97" i="14"/>
  <c r="H97" i="14"/>
  <c r="G97" i="14"/>
  <c r="F97" i="14"/>
  <c r="E97" i="14"/>
  <c r="D97" i="14"/>
  <c r="O93" i="14"/>
  <c r="N93" i="14"/>
  <c r="M93" i="14"/>
  <c r="L93" i="14"/>
  <c r="K93" i="14"/>
  <c r="J93" i="14"/>
  <c r="I93" i="14"/>
  <c r="H93" i="14"/>
  <c r="G93" i="14"/>
  <c r="F93" i="14"/>
  <c r="E93" i="14"/>
  <c r="D93" i="14"/>
  <c r="O92" i="14"/>
  <c r="N92" i="14"/>
  <c r="M92" i="14"/>
  <c r="L92" i="14"/>
  <c r="K92" i="14"/>
  <c r="J92" i="14"/>
  <c r="I92" i="14"/>
  <c r="H92" i="14"/>
  <c r="G92" i="14"/>
  <c r="F92" i="14"/>
  <c r="E92" i="14"/>
  <c r="D92" i="14"/>
  <c r="O91" i="14"/>
  <c r="N91" i="14"/>
  <c r="M91" i="14"/>
  <c r="L91" i="14"/>
  <c r="K91" i="14"/>
  <c r="J91" i="14"/>
  <c r="I91" i="14"/>
  <c r="H91" i="14"/>
  <c r="G91" i="14"/>
  <c r="F91" i="14"/>
  <c r="E91" i="14"/>
  <c r="D91" i="14"/>
  <c r="O90" i="14"/>
  <c r="N90" i="14"/>
  <c r="M90" i="14"/>
  <c r="L90" i="14"/>
  <c r="K90" i="14"/>
  <c r="J90" i="14"/>
  <c r="I90" i="14"/>
  <c r="H90" i="14"/>
  <c r="G90" i="14"/>
  <c r="F90" i="14"/>
  <c r="E90" i="14"/>
  <c r="D90" i="14"/>
  <c r="O89" i="14"/>
  <c r="N89" i="14"/>
  <c r="M89" i="14"/>
  <c r="L89" i="14"/>
  <c r="K89" i="14"/>
  <c r="J89" i="14"/>
  <c r="I89" i="14"/>
  <c r="H89" i="14"/>
  <c r="G89" i="14"/>
  <c r="F89" i="14"/>
  <c r="E89" i="14"/>
  <c r="D89" i="14"/>
  <c r="O88" i="14"/>
  <c r="N88" i="14"/>
  <c r="M88" i="14"/>
  <c r="L88" i="14"/>
  <c r="K88" i="14"/>
  <c r="J88" i="14"/>
  <c r="I88" i="14"/>
  <c r="H88" i="14"/>
  <c r="G88" i="14"/>
  <c r="F88" i="14"/>
  <c r="E88" i="14"/>
  <c r="D88" i="14"/>
  <c r="O87" i="14"/>
  <c r="N87" i="14"/>
  <c r="M87" i="14"/>
  <c r="L87" i="14"/>
  <c r="K87" i="14"/>
  <c r="J87" i="14"/>
  <c r="I87" i="14"/>
  <c r="H87" i="14"/>
  <c r="G87" i="14"/>
  <c r="F87" i="14"/>
  <c r="E87" i="14"/>
  <c r="D87" i="14"/>
  <c r="O83" i="14"/>
  <c r="O15" i="52" s="1"/>
  <c r="O54" i="52" s="1"/>
  <c r="N83" i="14"/>
  <c r="N15" i="52" s="1"/>
  <c r="N54" i="52" s="1"/>
  <c r="M83" i="14"/>
  <c r="M15" i="52" s="1"/>
  <c r="M54" i="52" s="1"/>
  <c r="L83" i="14"/>
  <c r="L15" i="52" s="1"/>
  <c r="L54" i="52" s="1"/>
  <c r="K83" i="14"/>
  <c r="K15" i="52" s="1"/>
  <c r="K54" i="52" s="1"/>
  <c r="J83" i="14"/>
  <c r="I83" i="14"/>
  <c r="H83" i="14"/>
  <c r="G83" i="14"/>
  <c r="F83" i="14"/>
  <c r="E83" i="14"/>
  <c r="D83" i="14"/>
  <c r="D15" i="52" s="1"/>
  <c r="O79" i="14"/>
  <c r="N79" i="14"/>
  <c r="M79" i="14"/>
  <c r="L79" i="14"/>
  <c r="K79" i="14"/>
  <c r="J79" i="14"/>
  <c r="I79" i="14"/>
  <c r="H79" i="14"/>
  <c r="G79" i="14"/>
  <c r="F79" i="14"/>
  <c r="E79" i="14"/>
  <c r="D79" i="14"/>
  <c r="O78" i="14"/>
  <c r="N78" i="14"/>
  <c r="M78" i="14"/>
  <c r="L78" i="14"/>
  <c r="K78" i="14"/>
  <c r="J78" i="14"/>
  <c r="I78" i="14"/>
  <c r="H78" i="14"/>
  <c r="G78" i="14"/>
  <c r="F78" i="14"/>
  <c r="E78" i="14"/>
  <c r="D78" i="14"/>
  <c r="O77" i="14"/>
  <c r="N77" i="14"/>
  <c r="M77" i="14"/>
  <c r="L77" i="14"/>
  <c r="K77" i="14"/>
  <c r="J77" i="14"/>
  <c r="I77" i="14"/>
  <c r="H77" i="14"/>
  <c r="G77" i="14"/>
  <c r="F77" i="14"/>
  <c r="E77" i="14"/>
  <c r="D77" i="14"/>
  <c r="O76" i="14"/>
  <c r="N76" i="14"/>
  <c r="M76" i="14"/>
  <c r="L76" i="14"/>
  <c r="K76" i="14"/>
  <c r="J76" i="14"/>
  <c r="I76" i="14"/>
  <c r="H76" i="14"/>
  <c r="G76" i="14"/>
  <c r="F76" i="14"/>
  <c r="E76" i="14"/>
  <c r="D76" i="14"/>
  <c r="O75" i="14"/>
  <c r="N75" i="14"/>
  <c r="M75" i="14"/>
  <c r="L75" i="14"/>
  <c r="K75" i="14"/>
  <c r="J75" i="14"/>
  <c r="I75" i="14"/>
  <c r="H75" i="14"/>
  <c r="G75" i="14"/>
  <c r="F75" i="14"/>
  <c r="E75" i="14"/>
  <c r="D75" i="14"/>
  <c r="O74" i="14"/>
  <c r="N74" i="14"/>
  <c r="M74" i="14"/>
  <c r="L74" i="14"/>
  <c r="K74" i="14"/>
  <c r="J74" i="14"/>
  <c r="I74" i="14"/>
  <c r="H74" i="14"/>
  <c r="G74" i="14"/>
  <c r="F74" i="14"/>
  <c r="E74" i="14"/>
  <c r="D74" i="14"/>
  <c r="O73" i="14"/>
  <c r="N73" i="14"/>
  <c r="M73" i="14"/>
  <c r="L73" i="14"/>
  <c r="K73" i="14"/>
  <c r="J73" i="14"/>
  <c r="I73" i="14"/>
  <c r="H73" i="14"/>
  <c r="G73" i="14"/>
  <c r="F73" i="14"/>
  <c r="E73" i="14"/>
  <c r="D73" i="14"/>
  <c r="O111" i="16"/>
  <c r="O42" i="52" s="1"/>
  <c r="N111" i="16"/>
  <c r="N42" i="52" s="1"/>
  <c r="M111" i="16"/>
  <c r="M42" i="52" s="1"/>
  <c r="L111" i="16"/>
  <c r="K111" i="16"/>
  <c r="J111" i="16"/>
  <c r="DF36" i="56" s="1"/>
  <c r="AY36" i="56" s="1"/>
  <c r="BA36" i="56" s="1"/>
  <c r="BB36" i="56" s="1"/>
  <c r="I111" i="16"/>
  <c r="DE36" i="56" s="1"/>
  <c r="AQ36" i="56" s="1"/>
  <c r="AS36" i="56" s="1"/>
  <c r="AT36" i="56" s="1"/>
  <c r="H111" i="16"/>
  <c r="DD36" i="56" s="1"/>
  <c r="AI36" i="56" s="1"/>
  <c r="AK36" i="56" s="1"/>
  <c r="AL36" i="56" s="1"/>
  <c r="G111" i="16"/>
  <c r="DC36" i="56" s="1"/>
  <c r="AA36" i="56" s="1"/>
  <c r="AC36" i="56" s="1"/>
  <c r="AD36" i="56" s="1"/>
  <c r="F111" i="16"/>
  <c r="DB36" i="56" s="1"/>
  <c r="S36" i="56" s="1"/>
  <c r="U36" i="56" s="1"/>
  <c r="V36" i="56" s="1"/>
  <c r="E111" i="16"/>
  <c r="DA36" i="56" s="1"/>
  <c r="K36" i="56" s="1"/>
  <c r="M36" i="56" s="1"/>
  <c r="N36" i="56" s="1"/>
  <c r="D111" i="16"/>
  <c r="CZ36" i="56" s="1"/>
  <c r="C36" i="56" s="1"/>
  <c r="O107" i="16"/>
  <c r="N107" i="16"/>
  <c r="M107" i="16"/>
  <c r="L107" i="16"/>
  <c r="K107" i="16"/>
  <c r="J107" i="16"/>
  <c r="I107" i="16"/>
  <c r="H107" i="16"/>
  <c r="G107" i="16"/>
  <c r="F107" i="16"/>
  <c r="E107" i="16"/>
  <c r="D107" i="16"/>
  <c r="O106" i="16"/>
  <c r="O42" i="38" s="1"/>
  <c r="N106" i="16"/>
  <c r="N42" i="38" s="1"/>
  <c r="M106" i="16"/>
  <c r="M42" i="38" s="1"/>
  <c r="L106" i="16"/>
  <c r="L42" i="38" s="1"/>
  <c r="K106" i="16"/>
  <c r="K42" i="38" s="1"/>
  <c r="J106" i="16"/>
  <c r="J42" i="38" s="1"/>
  <c r="I106" i="16"/>
  <c r="I42" i="38" s="1"/>
  <c r="H106" i="16"/>
  <c r="H42" i="38" s="1"/>
  <c r="G106" i="16"/>
  <c r="G42" i="38" s="1"/>
  <c r="F106" i="16"/>
  <c r="F42" i="38" s="1"/>
  <c r="E106" i="16"/>
  <c r="E42" i="38" s="1"/>
  <c r="D106" i="16"/>
  <c r="D42" i="38" s="1"/>
  <c r="O105" i="16"/>
  <c r="N105" i="16"/>
  <c r="M105" i="16"/>
  <c r="L105" i="16"/>
  <c r="K105" i="16"/>
  <c r="J105" i="16"/>
  <c r="I105" i="16"/>
  <c r="H105" i="16"/>
  <c r="G105" i="16"/>
  <c r="F105" i="16"/>
  <c r="E105" i="16"/>
  <c r="D105" i="16"/>
  <c r="O104" i="16"/>
  <c r="N104" i="16"/>
  <c r="M104" i="16"/>
  <c r="L104" i="16"/>
  <c r="K104" i="16"/>
  <c r="J104" i="16"/>
  <c r="I104" i="16"/>
  <c r="H104" i="16"/>
  <c r="G104" i="16"/>
  <c r="F104" i="16"/>
  <c r="E104" i="16"/>
  <c r="D104" i="16"/>
  <c r="O103" i="16"/>
  <c r="N103" i="16"/>
  <c r="M103" i="16"/>
  <c r="L103" i="16"/>
  <c r="K103" i="16"/>
  <c r="J103" i="16"/>
  <c r="I103" i="16"/>
  <c r="H103" i="16"/>
  <c r="G103" i="16"/>
  <c r="F103" i="16"/>
  <c r="E103" i="16"/>
  <c r="D103" i="16"/>
  <c r="O102" i="16"/>
  <c r="N102" i="16"/>
  <c r="M102" i="16"/>
  <c r="L102" i="16"/>
  <c r="K102" i="16"/>
  <c r="J102" i="16"/>
  <c r="I102" i="16"/>
  <c r="H102" i="16"/>
  <c r="G102" i="16"/>
  <c r="F102" i="16"/>
  <c r="E102" i="16"/>
  <c r="D102" i="16"/>
  <c r="O101" i="16"/>
  <c r="N101" i="16"/>
  <c r="M101" i="16"/>
  <c r="L101" i="16"/>
  <c r="K101" i="16"/>
  <c r="J101" i="16"/>
  <c r="I101" i="16"/>
  <c r="H101" i="16"/>
  <c r="G101" i="16"/>
  <c r="F101" i="16"/>
  <c r="E101" i="16"/>
  <c r="D101" i="16"/>
  <c r="O97" i="16"/>
  <c r="O29" i="52" s="1"/>
  <c r="N97" i="16"/>
  <c r="N29" i="52" s="1"/>
  <c r="M97" i="16"/>
  <c r="M29" i="52" s="1"/>
  <c r="L97" i="16"/>
  <c r="K97" i="16"/>
  <c r="J97" i="16"/>
  <c r="DF35" i="56" s="1"/>
  <c r="AY35" i="56" s="1"/>
  <c r="BA35" i="56" s="1"/>
  <c r="BB35" i="56" s="1"/>
  <c r="I97" i="16"/>
  <c r="DE35" i="56" s="1"/>
  <c r="AQ35" i="56" s="1"/>
  <c r="AS35" i="56" s="1"/>
  <c r="AT35" i="56" s="1"/>
  <c r="H97" i="16"/>
  <c r="DD35" i="56" s="1"/>
  <c r="AI35" i="56" s="1"/>
  <c r="AK35" i="56" s="1"/>
  <c r="AL35" i="56" s="1"/>
  <c r="G97" i="16"/>
  <c r="DC35" i="56" s="1"/>
  <c r="AA35" i="56" s="1"/>
  <c r="AC35" i="56" s="1"/>
  <c r="AD35" i="56" s="1"/>
  <c r="F97" i="16"/>
  <c r="DB35" i="56" s="1"/>
  <c r="S35" i="56" s="1"/>
  <c r="U35" i="56" s="1"/>
  <c r="V35" i="56" s="1"/>
  <c r="E97" i="16"/>
  <c r="DA35" i="56" s="1"/>
  <c r="K35" i="56" s="1"/>
  <c r="M35" i="56" s="1"/>
  <c r="N35" i="56" s="1"/>
  <c r="D97" i="16"/>
  <c r="CZ35" i="56" s="1"/>
  <c r="C35" i="56" s="1"/>
  <c r="O93" i="16"/>
  <c r="N93" i="16"/>
  <c r="M93" i="16"/>
  <c r="L93" i="16"/>
  <c r="K93" i="16"/>
  <c r="J93" i="16"/>
  <c r="I93" i="16"/>
  <c r="H93" i="16"/>
  <c r="G93" i="16"/>
  <c r="F93" i="16"/>
  <c r="E93" i="16"/>
  <c r="D93" i="16"/>
  <c r="O92" i="16"/>
  <c r="N92" i="16"/>
  <c r="M92" i="16"/>
  <c r="L92" i="16"/>
  <c r="K92" i="16"/>
  <c r="J92" i="16"/>
  <c r="I92" i="16"/>
  <c r="H92" i="16"/>
  <c r="G92" i="16"/>
  <c r="F92" i="16"/>
  <c r="E92" i="16"/>
  <c r="D92" i="16"/>
  <c r="O91" i="16"/>
  <c r="N91" i="16"/>
  <c r="M91" i="16"/>
  <c r="L91" i="16"/>
  <c r="K91" i="16"/>
  <c r="J91" i="16"/>
  <c r="I91" i="16"/>
  <c r="H91" i="16"/>
  <c r="G91" i="16"/>
  <c r="F91" i="16"/>
  <c r="E91" i="16"/>
  <c r="D91" i="16"/>
  <c r="O90" i="16"/>
  <c r="N90" i="16"/>
  <c r="M90" i="16"/>
  <c r="L90" i="16"/>
  <c r="K90" i="16"/>
  <c r="J90" i="16"/>
  <c r="I90" i="16"/>
  <c r="H90" i="16"/>
  <c r="G90" i="16"/>
  <c r="F90" i="16"/>
  <c r="E90" i="16"/>
  <c r="D90" i="16"/>
  <c r="O89" i="16"/>
  <c r="N89" i="16"/>
  <c r="M89" i="16"/>
  <c r="L89" i="16"/>
  <c r="K89" i="16"/>
  <c r="J89" i="16"/>
  <c r="I89" i="16"/>
  <c r="H89" i="16"/>
  <c r="G89" i="16"/>
  <c r="F89" i="16"/>
  <c r="E89" i="16"/>
  <c r="D89" i="16"/>
  <c r="O88" i="16"/>
  <c r="N88" i="16"/>
  <c r="M88" i="16"/>
  <c r="L88" i="16"/>
  <c r="K88" i="16"/>
  <c r="J88" i="16"/>
  <c r="I88" i="16"/>
  <c r="H88" i="16"/>
  <c r="G88" i="16"/>
  <c r="F88" i="16"/>
  <c r="E88" i="16"/>
  <c r="D88" i="16"/>
  <c r="O87" i="16"/>
  <c r="N87" i="16"/>
  <c r="M87" i="16"/>
  <c r="L87" i="16"/>
  <c r="K87" i="16"/>
  <c r="J87" i="16"/>
  <c r="I87" i="16"/>
  <c r="H87" i="16"/>
  <c r="G87" i="16"/>
  <c r="F87" i="16"/>
  <c r="E87" i="16"/>
  <c r="D87" i="16"/>
  <c r="O83" i="16"/>
  <c r="O16" i="52" s="1"/>
  <c r="O55" i="52" s="1"/>
  <c r="N83" i="16"/>
  <c r="N16" i="52" s="1"/>
  <c r="N55" i="52" s="1"/>
  <c r="M83" i="16"/>
  <c r="M16" i="52" s="1"/>
  <c r="M55" i="52" s="1"/>
  <c r="L83" i="16"/>
  <c r="K83" i="16"/>
  <c r="J83" i="16"/>
  <c r="DF34" i="56" s="1"/>
  <c r="AY34" i="56" s="1"/>
  <c r="I83" i="16"/>
  <c r="DE34" i="56" s="1"/>
  <c r="AQ34" i="56" s="1"/>
  <c r="H83" i="16"/>
  <c r="DD34" i="56" s="1"/>
  <c r="AI34" i="56" s="1"/>
  <c r="G83" i="16"/>
  <c r="DC34" i="56" s="1"/>
  <c r="AA34" i="56" s="1"/>
  <c r="F83" i="16"/>
  <c r="DB34" i="56" s="1"/>
  <c r="S34" i="56" s="1"/>
  <c r="E83" i="16"/>
  <c r="DA34" i="56" s="1"/>
  <c r="K34" i="56" s="1"/>
  <c r="D83" i="16"/>
  <c r="O79" i="16"/>
  <c r="N79" i="16"/>
  <c r="M79" i="16"/>
  <c r="L79" i="16"/>
  <c r="K79" i="16"/>
  <c r="J79" i="16"/>
  <c r="I79" i="16"/>
  <c r="H79" i="16"/>
  <c r="G79" i="16"/>
  <c r="F79" i="16"/>
  <c r="E79" i="16"/>
  <c r="D79" i="16"/>
  <c r="O78" i="16"/>
  <c r="N78" i="16"/>
  <c r="M78" i="16"/>
  <c r="L78" i="16"/>
  <c r="K78" i="16"/>
  <c r="J78" i="16"/>
  <c r="I78" i="16"/>
  <c r="H78" i="16"/>
  <c r="G78" i="16"/>
  <c r="F78" i="16"/>
  <c r="E78" i="16"/>
  <c r="D78" i="16"/>
  <c r="O77" i="16"/>
  <c r="N77" i="16"/>
  <c r="M77" i="16"/>
  <c r="L77" i="16"/>
  <c r="K77" i="16"/>
  <c r="J77" i="16"/>
  <c r="I77" i="16"/>
  <c r="H77" i="16"/>
  <c r="G77" i="16"/>
  <c r="F77" i="16"/>
  <c r="E77" i="16"/>
  <c r="D77" i="16"/>
  <c r="O76" i="16"/>
  <c r="N76" i="16"/>
  <c r="M76" i="16"/>
  <c r="L76" i="16"/>
  <c r="K76" i="16"/>
  <c r="J76" i="16"/>
  <c r="I76" i="16"/>
  <c r="H76" i="16"/>
  <c r="G76" i="16"/>
  <c r="F76" i="16"/>
  <c r="E76" i="16"/>
  <c r="D76" i="16"/>
  <c r="O75" i="16"/>
  <c r="N75" i="16"/>
  <c r="M75" i="16"/>
  <c r="L75" i="16"/>
  <c r="K75" i="16"/>
  <c r="J75" i="16"/>
  <c r="I75" i="16"/>
  <c r="H75" i="16"/>
  <c r="G75" i="16"/>
  <c r="F75" i="16"/>
  <c r="E75" i="16"/>
  <c r="D75" i="16"/>
  <c r="O74" i="16"/>
  <c r="N74" i="16"/>
  <c r="M74" i="16"/>
  <c r="L74" i="16"/>
  <c r="K74" i="16"/>
  <c r="J74" i="16"/>
  <c r="I74" i="16"/>
  <c r="H74" i="16"/>
  <c r="G74" i="16"/>
  <c r="F74" i="16"/>
  <c r="E74" i="16"/>
  <c r="D74" i="16"/>
  <c r="O73" i="16"/>
  <c r="N73" i="16"/>
  <c r="M73" i="16"/>
  <c r="L73" i="16"/>
  <c r="K73" i="16"/>
  <c r="J73" i="16"/>
  <c r="I73" i="16"/>
  <c r="H73" i="16"/>
  <c r="G73" i="16"/>
  <c r="F73" i="16"/>
  <c r="E73" i="16"/>
  <c r="D73" i="16"/>
  <c r="O111" i="17"/>
  <c r="O43" i="52" s="1"/>
  <c r="N111" i="17"/>
  <c r="N43" i="52" s="1"/>
  <c r="M111" i="17"/>
  <c r="M43" i="52" s="1"/>
  <c r="L111" i="17"/>
  <c r="K111" i="17"/>
  <c r="J111" i="17"/>
  <c r="DF41" i="56" s="1"/>
  <c r="AY41" i="56" s="1"/>
  <c r="BA41" i="56" s="1"/>
  <c r="BB41" i="56" s="1"/>
  <c r="I111" i="17"/>
  <c r="DE41" i="56" s="1"/>
  <c r="AQ41" i="56" s="1"/>
  <c r="H111" i="17"/>
  <c r="DD41" i="56" s="1"/>
  <c r="AI41" i="56" s="1"/>
  <c r="G111" i="17"/>
  <c r="DC41" i="56" s="1"/>
  <c r="AA41" i="56" s="1"/>
  <c r="AC41" i="56" s="1"/>
  <c r="AD41" i="56" s="1"/>
  <c r="F111" i="17"/>
  <c r="DB41" i="56" s="1"/>
  <c r="S41" i="56" s="1"/>
  <c r="E111" i="17"/>
  <c r="DA41" i="56" s="1"/>
  <c r="K41" i="56" s="1"/>
  <c r="M41" i="56" s="1"/>
  <c r="N41" i="56" s="1"/>
  <c r="D111" i="17"/>
  <c r="CZ41" i="56" s="1"/>
  <c r="C41" i="56" s="1"/>
  <c r="O107" i="17"/>
  <c r="N107" i="17"/>
  <c r="M107" i="17"/>
  <c r="L107" i="17"/>
  <c r="K107" i="17"/>
  <c r="J107" i="17"/>
  <c r="I107" i="17"/>
  <c r="H107" i="17"/>
  <c r="G107" i="17"/>
  <c r="F107" i="17"/>
  <c r="E107" i="17"/>
  <c r="D107" i="17"/>
  <c r="O106" i="17"/>
  <c r="O43" i="38" s="1"/>
  <c r="N106" i="17"/>
  <c r="N43" i="38" s="1"/>
  <c r="M106" i="17"/>
  <c r="M43" i="38" s="1"/>
  <c r="L106" i="17"/>
  <c r="L43" i="38" s="1"/>
  <c r="K106" i="17"/>
  <c r="K43" i="38" s="1"/>
  <c r="J106" i="17"/>
  <c r="J43" i="38" s="1"/>
  <c r="I106" i="17"/>
  <c r="I43" i="38" s="1"/>
  <c r="H106" i="17"/>
  <c r="H43" i="38" s="1"/>
  <c r="G106" i="17"/>
  <c r="G43" i="38" s="1"/>
  <c r="F106" i="17"/>
  <c r="F43" i="38" s="1"/>
  <c r="E106" i="17"/>
  <c r="E43" i="38" s="1"/>
  <c r="D106" i="17"/>
  <c r="D43" i="38" s="1"/>
  <c r="O105" i="17"/>
  <c r="N105" i="17"/>
  <c r="M105" i="17"/>
  <c r="L105" i="17"/>
  <c r="K105" i="17"/>
  <c r="J105" i="17"/>
  <c r="I105" i="17"/>
  <c r="H105" i="17"/>
  <c r="G105" i="17"/>
  <c r="F105" i="17"/>
  <c r="E105" i="17"/>
  <c r="D105" i="17"/>
  <c r="O104" i="17"/>
  <c r="N104" i="17"/>
  <c r="M104" i="17"/>
  <c r="L104" i="17"/>
  <c r="K104" i="17"/>
  <c r="J104" i="17"/>
  <c r="I104" i="17"/>
  <c r="H104" i="17"/>
  <c r="G104" i="17"/>
  <c r="F104" i="17"/>
  <c r="E104" i="17"/>
  <c r="D104" i="17"/>
  <c r="O103" i="17"/>
  <c r="N103" i="17"/>
  <c r="M103" i="17"/>
  <c r="L103" i="17"/>
  <c r="K103" i="17"/>
  <c r="J103" i="17"/>
  <c r="I103" i="17"/>
  <c r="H103" i="17"/>
  <c r="G103" i="17"/>
  <c r="F103" i="17"/>
  <c r="E103" i="17"/>
  <c r="D103" i="17"/>
  <c r="O102" i="17"/>
  <c r="N102" i="17"/>
  <c r="M102" i="17"/>
  <c r="L102" i="17"/>
  <c r="K102" i="17"/>
  <c r="J102" i="17"/>
  <c r="I102" i="17"/>
  <c r="H102" i="17"/>
  <c r="G102" i="17"/>
  <c r="F102" i="17"/>
  <c r="E102" i="17"/>
  <c r="D102" i="17"/>
  <c r="O101" i="17"/>
  <c r="N101" i="17"/>
  <c r="M101" i="17"/>
  <c r="L101" i="17"/>
  <c r="K101" i="17"/>
  <c r="J101" i="17"/>
  <c r="I101" i="17"/>
  <c r="H101" i="17"/>
  <c r="G101" i="17"/>
  <c r="F101" i="17"/>
  <c r="E101" i="17"/>
  <c r="D101" i="17"/>
  <c r="O97" i="17"/>
  <c r="O30" i="52" s="1"/>
  <c r="N97" i="17"/>
  <c r="N30" i="52" s="1"/>
  <c r="M97" i="17"/>
  <c r="M30" i="52" s="1"/>
  <c r="L97" i="17"/>
  <c r="K97" i="17"/>
  <c r="J97" i="17"/>
  <c r="DF40" i="56" s="1"/>
  <c r="AY40" i="56" s="1"/>
  <c r="BA40" i="56" s="1"/>
  <c r="BB40" i="56" s="1"/>
  <c r="I97" i="17"/>
  <c r="DE40" i="56" s="1"/>
  <c r="AQ40" i="56" s="1"/>
  <c r="AS40" i="56" s="1"/>
  <c r="AT40" i="56" s="1"/>
  <c r="H97" i="17"/>
  <c r="DD40" i="56" s="1"/>
  <c r="AI40" i="56" s="1"/>
  <c r="AK40" i="56" s="1"/>
  <c r="AL40" i="56" s="1"/>
  <c r="G97" i="17"/>
  <c r="DC40" i="56" s="1"/>
  <c r="AA40" i="56" s="1"/>
  <c r="AC40" i="56" s="1"/>
  <c r="AD40" i="56" s="1"/>
  <c r="F97" i="17"/>
  <c r="DB40" i="56" s="1"/>
  <c r="S40" i="56" s="1"/>
  <c r="E97" i="17"/>
  <c r="DA40" i="56" s="1"/>
  <c r="K40" i="56" s="1"/>
  <c r="D97" i="17"/>
  <c r="CZ40" i="56" s="1"/>
  <c r="C40" i="56" s="1"/>
  <c r="O93" i="17"/>
  <c r="N93" i="17"/>
  <c r="M93" i="17"/>
  <c r="L93" i="17"/>
  <c r="K93" i="17"/>
  <c r="J93" i="17"/>
  <c r="I93" i="17"/>
  <c r="H93" i="17"/>
  <c r="G93" i="17"/>
  <c r="F93" i="17"/>
  <c r="E93" i="17"/>
  <c r="D93" i="17"/>
  <c r="O92" i="17"/>
  <c r="N92" i="17"/>
  <c r="M92" i="17"/>
  <c r="L92" i="17"/>
  <c r="K92" i="17"/>
  <c r="J92" i="17"/>
  <c r="I92" i="17"/>
  <c r="H92" i="17"/>
  <c r="G92" i="17"/>
  <c r="F92" i="17"/>
  <c r="E92" i="17"/>
  <c r="D92" i="17"/>
  <c r="O91" i="17"/>
  <c r="N91" i="17"/>
  <c r="M91" i="17"/>
  <c r="L91" i="17"/>
  <c r="K91" i="17"/>
  <c r="J91" i="17"/>
  <c r="I91" i="17"/>
  <c r="H91" i="17"/>
  <c r="G91" i="17"/>
  <c r="F91" i="17"/>
  <c r="E91" i="17"/>
  <c r="D91" i="17"/>
  <c r="O90" i="17"/>
  <c r="N90" i="17"/>
  <c r="M90" i="17"/>
  <c r="L90" i="17"/>
  <c r="K90" i="17"/>
  <c r="J90" i="17"/>
  <c r="I90" i="17"/>
  <c r="H90" i="17"/>
  <c r="G90" i="17"/>
  <c r="F90" i="17"/>
  <c r="E90" i="17"/>
  <c r="D90" i="17"/>
  <c r="O89" i="17"/>
  <c r="N89" i="17"/>
  <c r="M89" i="17"/>
  <c r="L89" i="17"/>
  <c r="K89" i="17"/>
  <c r="J89" i="17"/>
  <c r="I89" i="17"/>
  <c r="H89" i="17"/>
  <c r="G89" i="17"/>
  <c r="F89" i="17"/>
  <c r="E89" i="17"/>
  <c r="D89" i="17"/>
  <c r="O88" i="17"/>
  <c r="N88" i="17"/>
  <c r="M88" i="17"/>
  <c r="L88" i="17"/>
  <c r="K88" i="17"/>
  <c r="J88" i="17"/>
  <c r="I88" i="17"/>
  <c r="H88" i="17"/>
  <c r="G88" i="17"/>
  <c r="F88" i="17"/>
  <c r="E88" i="17"/>
  <c r="D88" i="17"/>
  <c r="O87" i="17"/>
  <c r="N87" i="17"/>
  <c r="M87" i="17"/>
  <c r="L87" i="17"/>
  <c r="K87" i="17"/>
  <c r="J87" i="17"/>
  <c r="I87" i="17"/>
  <c r="H87" i="17"/>
  <c r="G87" i="17"/>
  <c r="F87" i="17"/>
  <c r="E87" i="17"/>
  <c r="D87" i="17"/>
  <c r="O83" i="17"/>
  <c r="O17" i="52" s="1"/>
  <c r="O56" i="52" s="1"/>
  <c r="N83" i="17"/>
  <c r="N17" i="52" s="1"/>
  <c r="N56" i="52" s="1"/>
  <c r="M83" i="17"/>
  <c r="M17" i="52" s="1"/>
  <c r="M56" i="52" s="1"/>
  <c r="L83" i="17"/>
  <c r="K83" i="17"/>
  <c r="J83" i="17"/>
  <c r="DF39" i="56" s="1"/>
  <c r="AY39" i="56" s="1"/>
  <c r="I83" i="17"/>
  <c r="DE39" i="56" s="1"/>
  <c r="AQ39" i="56" s="1"/>
  <c r="H83" i="17"/>
  <c r="DD39" i="56" s="1"/>
  <c r="AI39" i="56" s="1"/>
  <c r="G83" i="17"/>
  <c r="DC39" i="56" s="1"/>
  <c r="AA39" i="56" s="1"/>
  <c r="F83" i="17"/>
  <c r="DB39" i="56" s="1"/>
  <c r="S39" i="56" s="1"/>
  <c r="E83" i="17"/>
  <c r="DA39" i="56" s="1"/>
  <c r="K39" i="56" s="1"/>
  <c r="D83" i="17"/>
  <c r="O79" i="17"/>
  <c r="N79" i="17"/>
  <c r="M79" i="17"/>
  <c r="L79" i="17"/>
  <c r="K79" i="17"/>
  <c r="J79" i="17"/>
  <c r="I79" i="17"/>
  <c r="H79" i="17"/>
  <c r="G79" i="17"/>
  <c r="F79" i="17"/>
  <c r="E79" i="17"/>
  <c r="D79" i="17"/>
  <c r="O78" i="17"/>
  <c r="N78" i="17"/>
  <c r="M78" i="17"/>
  <c r="L78" i="17"/>
  <c r="K78" i="17"/>
  <c r="J78" i="17"/>
  <c r="I78" i="17"/>
  <c r="H78" i="17"/>
  <c r="G78" i="17"/>
  <c r="F78" i="17"/>
  <c r="E78" i="17"/>
  <c r="D78" i="17"/>
  <c r="O77" i="17"/>
  <c r="N77" i="17"/>
  <c r="M77" i="17"/>
  <c r="L77" i="17"/>
  <c r="K77" i="17"/>
  <c r="J77" i="17"/>
  <c r="I77" i="17"/>
  <c r="H77" i="17"/>
  <c r="G77" i="17"/>
  <c r="F77" i="17"/>
  <c r="E77" i="17"/>
  <c r="D77" i="17"/>
  <c r="O76" i="17"/>
  <c r="N76" i="17"/>
  <c r="M76" i="17"/>
  <c r="L76" i="17"/>
  <c r="K76" i="17"/>
  <c r="J76" i="17"/>
  <c r="I76" i="17"/>
  <c r="H76" i="17"/>
  <c r="G76" i="17"/>
  <c r="F76" i="17"/>
  <c r="E76" i="17"/>
  <c r="D76" i="17"/>
  <c r="O75" i="17"/>
  <c r="N75" i="17"/>
  <c r="M75" i="17"/>
  <c r="L75" i="17"/>
  <c r="K75" i="17"/>
  <c r="J75" i="17"/>
  <c r="I75" i="17"/>
  <c r="H75" i="17"/>
  <c r="G75" i="17"/>
  <c r="F75" i="17"/>
  <c r="E75" i="17"/>
  <c r="D75" i="17"/>
  <c r="O74" i="17"/>
  <c r="N74" i="17"/>
  <c r="M74" i="17"/>
  <c r="L74" i="17"/>
  <c r="K74" i="17"/>
  <c r="J74" i="17"/>
  <c r="I74" i="17"/>
  <c r="H74" i="17"/>
  <c r="G74" i="17"/>
  <c r="F74" i="17"/>
  <c r="E74" i="17"/>
  <c r="D74" i="17"/>
  <c r="O73" i="17"/>
  <c r="N73" i="17"/>
  <c r="M73" i="17"/>
  <c r="L73" i="17"/>
  <c r="K73" i="17"/>
  <c r="J73" i="17"/>
  <c r="I73" i="17"/>
  <c r="H73" i="17"/>
  <c r="G73" i="17"/>
  <c r="F73" i="17"/>
  <c r="E73" i="17"/>
  <c r="D73" i="17"/>
  <c r="O111" i="18"/>
  <c r="O44" i="52" s="1"/>
  <c r="N111" i="18"/>
  <c r="N44" i="52" s="1"/>
  <c r="M111" i="18"/>
  <c r="M44" i="52" s="1"/>
  <c r="L111" i="18"/>
  <c r="L44" i="52" s="1"/>
  <c r="K111" i="18"/>
  <c r="K44" i="52" s="1"/>
  <c r="J111" i="18"/>
  <c r="I111" i="18"/>
  <c r="H111" i="18"/>
  <c r="G111" i="18"/>
  <c r="F111" i="18"/>
  <c r="E111" i="18"/>
  <c r="D111" i="18"/>
  <c r="O107" i="18"/>
  <c r="N107" i="18"/>
  <c r="M107" i="18"/>
  <c r="L107" i="18"/>
  <c r="K107" i="18"/>
  <c r="J107" i="18"/>
  <c r="I107" i="18"/>
  <c r="H107" i="18"/>
  <c r="G107" i="18"/>
  <c r="F107" i="18"/>
  <c r="E107" i="18"/>
  <c r="D107" i="18"/>
  <c r="O106" i="18"/>
  <c r="N106" i="18"/>
  <c r="M106" i="18"/>
  <c r="L106" i="18"/>
  <c r="K106" i="18"/>
  <c r="J106" i="18"/>
  <c r="I106" i="18"/>
  <c r="H106" i="18"/>
  <c r="G106" i="18"/>
  <c r="F106" i="18"/>
  <c r="E106" i="18"/>
  <c r="D106" i="18"/>
  <c r="O105" i="18"/>
  <c r="N105" i="18"/>
  <c r="M105" i="18"/>
  <c r="L105" i="18"/>
  <c r="K105" i="18"/>
  <c r="J105" i="18"/>
  <c r="I105" i="18"/>
  <c r="H105" i="18"/>
  <c r="G105" i="18"/>
  <c r="F105" i="18"/>
  <c r="E105" i="18"/>
  <c r="D105" i="18"/>
  <c r="O104" i="18"/>
  <c r="N104" i="18"/>
  <c r="M104" i="18"/>
  <c r="L104" i="18"/>
  <c r="K104" i="18"/>
  <c r="J104" i="18"/>
  <c r="I104" i="18"/>
  <c r="H104" i="18"/>
  <c r="G104" i="18"/>
  <c r="F104" i="18"/>
  <c r="E104" i="18"/>
  <c r="D104" i="18"/>
  <c r="O103" i="18"/>
  <c r="N103" i="18"/>
  <c r="M103" i="18"/>
  <c r="L103" i="18"/>
  <c r="K103" i="18"/>
  <c r="J103" i="18"/>
  <c r="I103" i="18"/>
  <c r="H103" i="18"/>
  <c r="G103" i="18"/>
  <c r="F103" i="18"/>
  <c r="E103" i="18"/>
  <c r="D103" i="18"/>
  <c r="O102" i="18"/>
  <c r="N102" i="18"/>
  <c r="M102" i="18"/>
  <c r="L102" i="18"/>
  <c r="K102" i="18"/>
  <c r="J102" i="18"/>
  <c r="I102" i="18"/>
  <c r="H102" i="18"/>
  <c r="G102" i="18"/>
  <c r="F102" i="18"/>
  <c r="E102" i="18"/>
  <c r="D102" i="18"/>
  <c r="O101" i="18"/>
  <c r="N101" i="18"/>
  <c r="M101" i="18"/>
  <c r="L101" i="18"/>
  <c r="K101" i="18"/>
  <c r="J101" i="18"/>
  <c r="I101" i="18"/>
  <c r="H101" i="18"/>
  <c r="G101" i="18"/>
  <c r="F101" i="18"/>
  <c r="E101" i="18"/>
  <c r="D101" i="18"/>
  <c r="O97" i="18"/>
  <c r="O31" i="52" s="1"/>
  <c r="N97" i="18"/>
  <c r="N31" i="52" s="1"/>
  <c r="M97" i="18"/>
  <c r="M31" i="52" s="1"/>
  <c r="L97" i="18"/>
  <c r="L31" i="52" s="1"/>
  <c r="K97" i="18"/>
  <c r="K31" i="52" s="1"/>
  <c r="J97" i="18"/>
  <c r="I97" i="18"/>
  <c r="H97" i="18"/>
  <c r="G97" i="18"/>
  <c r="F97" i="18"/>
  <c r="E97" i="18"/>
  <c r="D97" i="18"/>
  <c r="O93" i="18"/>
  <c r="N93" i="18"/>
  <c r="M93" i="18"/>
  <c r="L93" i="18"/>
  <c r="K93" i="18"/>
  <c r="J93" i="18"/>
  <c r="I93" i="18"/>
  <c r="H93" i="18"/>
  <c r="G93" i="18"/>
  <c r="F93" i="18"/>
  <c r="E93" i="18"/>
  <c r="D93" i="18"/>
  <c r="O92" i="18"/>
  <c r="N92" i="18"/>
  <c r="M92" i="18"/>
  <c r="L92" i="18"/>
  <c r="K92" i="18"/>
  <c r="J92" i="18"/>
  <c r="I92" i="18"/>
  <c r="H92" i="18"/>
  <c r="G92" i="18"/>
  <c r="F92" i="18"/>
  <c r="E92" i="18"/>
  <c r="D92" i="18"/>
  <c r="O91" i="18"/>
  <c r="N91" i="18"/>
  <c r="M91" i="18"/>
  <c r="L91" i="18"/>
  <c r="K91" i="18"/>
  <c r="J91" i="18"/>
  <c r="I91" i="18"/>
  <c r="H91" i="18"/>
  <c r="G91" i="18"/>
  <c r="F91" i="18"/>
  <c r="E91" i="18"/>
  <c r="D91" i="18"/>
  <c r="O90" i="18"/>
  <c r="N90" i="18"/>
  <c r="M90" i="18"/>
  <c r="L90" i="18"/>
  <c r="K90" i="18"/>
  <c r="J90" i="18"/>
  <c r="I90" i="18"/>
  <c r="H90" i="18"/>
  <c r="G90" i="18"/>
  <c r="F90" i="18"/>
  <c r="E90" i="18"/>
  <c r="D90" i="18"/>
  <c r="O89" i="18"/>
  <c r="N89" i="18"/>
  <c r="M89" i="18"/>
  <c r="L89" i="18"/>
  <c r="K89" i="18"/>
  <c r="J89" i="18"/>
  <c r="I89" i="18"/>
  <c r="H89" i="18"/>
  <c r="G89" i="18"/>
  <c r="F89" i="18"/>
  <c r="E89" i="18"/>
  <c r="D89" i="18"/>
  <c r="O88" i="18"/>
  <c r="N88" i="18"/>
  <c r="M88" i="18"/>
  <c r="L88" i="18"/>
  <c r="K88" i="18"/>
  <c r="J88" i="18"/>
  <c r="I88" i="18"/>
  <c r="H88" i="18"/>
  <c r="G88" i="18"/>
  <c r="F88" i="18"/>
  <c r="E88" i="18"/>
  <c r="D88" i="18"/>
  <c r="O87" i="18"/>
  <c r="N87" i="18"/>
  <c r="M87" i="18"/>
  <c r="L87" i="18"/>
  <c r="K87" i="18"/>
  <c r="J87" i="18"/>
  <c r="I87" i="18"/>
  <c r="H87" i="18"/>
  <c r="G87" i="18"/>
  <c r="F87" i="18"/>
  <c r="E87" i="18"/>
  <c r="D87" i="18"/>
  <c r="O83" i="18"/>
  <c r="N83" i="18"/>
  <c r="N18" i="52" s="1"/>
  <c r="N57" i="52" s="1"/>
  <c r="M83" i="18"/>
  <c r="M18" i="52" s="1"/>
  <c r="M57" i="52" s="1"/>
  <c r="L83" i="18"/>
  <c r="L18" i="52" s="1"/>
  <c r="L57" i="52" s="1"/>
  <c r="K83" i="18"/>
  <c r="K18" i="52" s="1"/>
  <c r="K57" i="52" s="1"/>
  <c r="J83" i="18"/>
  <c r="I83" i="18"/>
  <c r="H83" i="18"/>
  <c r="G83" i="18"/>
  <c r="F83" i="18"/>
  <c r="E83" i="18"/>
  <c r="D83" i="18"/>
  <c r="D18" i="52" s="1"/>
  <c r="O79" i="18"/>
  <c r="N79" i="18"/>
  <c r="M79" i="18"/>
  <c r="L79" i="18"/>
  <c r="K79" i="18"/>
  <c r="J79" i="18"/>
  <c r="I79" i="18"/>
  <c r="H79" i="18"/>
  <c r="G79" i="18"/>
  <c r="F79" i="18"/>
  <c r="E79" i="18"/>
  <c r="D79" i="18"/>
  <c r="O78" i="18"/>
  <c r="N78" i="18"/>
  <c r="M78" i="18"/>
  <c r="L78" i="18"/>
  <c r="K78" i="18"/>
  <c r="J78" i="18"/>
  <c r="I78" i="18"/>
  <c r="H78" i="18"/>
  <c r="G78" i="18"/>
  <c r="F78" i="18"/>
  <c r="E78" i="18"/>
  <c r="D78" i="18"/>
  <c r="O77" i="18"/>
  <c r="N77" i="18"/>
  <c r="M77" i="18"/>
  <c r="L77" i="18"/>
  <c r="K77" i="18"/>
  <c r="J77" i="18"/>
  <c r="I77" i="18"/>
  <c r="H77" i="18"/>
  <c r="G77" i="18"/>
  <c r="F77" i="18"/>
  <c r="E77" i="18"/>
  <c r="D77" i="18"/>
  <c r="O76" i="18"/>
  <c r="N76" i="18"/>
  <c r="M76" i="18"/>
  <c r="L76" i="18"/>
  <c r="K76" i="18"/>
  <c r="J76" i="18"/>
  <c r="I76" i="18"/>
  <c r="H76" i="18"/>
  <c r="G76" i="18"/>
  <c r="F76" i="18"/>
  <c r="E76" i="18"/>
  <c r="D76" i="18"/>
  <c r="O75" i="18"/>
  <c r="N75" i="18"/>
  <c r="M75" i="18"/>
  <c r="L75" i="18"/>
  <c r="K75" i="18"/>
  <c r="J75" i="18"/>
  <c r="I75" i="18"/>
  <c r="H75" i="18"/>
  <c r="G75" i="18"/>
  <c r="F75" i="18"/>
  <c r="E75" i="18"/>
  <c r="D75" i="18"/>
  <c r="O74" i="18"/>
  <c r="N74" i="18"/>
  <c r="M74" i="18"/>
  <c r="L74" i="18"/>
  <c r="K74" i="18"/>
  <c r="J74" i="18"/>
  <c r="I74" i="18"/>
  <c r="H74" i="18"/>
  <c r="G74" i="18"/>
  <c r="F74" i="18"/>
  <c r="E74" i="18"/>
  <c r="D74" i="18"/>
  <c r="O73" i="18"/>
  <c r="N73" i="18"/>
  <c r="M73" i="18"/>
  <c r="L73" i="18"/>
  <c r="K73" i="18"/>
  <c r="J73" i="18"/>
  <c r="I73" i="18"/>
  <c r="H73" i="18"/>
  <c r="G73" i="18"/>
  <c r="F73" i="18"/>
  <c r="E73" i="18"/>
  <c r="D73" i="18"/>
  <c r="O111" i="12"/>
  <c r="O45" i="52" s="1"/>
  <c r="N111" i="12"/>
  <c r="N45" i="52" s="1"/>
  <c r="M111" i="12"/>
  <c r="M45" i="52" s="1"/>
  <c r="L111" i="12"/>
  <c r="L45" i="52" s="1"/>
  <c r="K111" i="12"/>
  <c r="K45" i="52" s="1"/>
  <c r="J111" i="12"/>
  <c r="I111" i="12"/>
  <c r="H111" i="12"/>
  <c r="G111" i="12"/>
  <c r="F111" i="12"/>
  <c r="E111" i="12"/>
  <c r="D111" i="12"/>
  <c r="O107" i="12"/>
  <c r="N107" i="12"/>
  <c r="M107" i="12"/>
  <c r="L107" i="12"/>
  <c r="K107" i="12"/>
  <c r="J107" i="12"/>
  <c r="I107" i="12"/>
  <c r="H107" i="12"/>
  <c r="G107" i="12"/>
  <c r="F107" i="12"/>
  <c r="E107" i="12"/>
  <c r="D107" i="12"/>
  <c r="O106" i="12"/>
  <c r="N106" i="12"/>
  <c r="M106" i="12"/>
  <c r="L106" i="12"/>
  <c r="K106" i="12"/>
  <c r="J106" i="12"/>
  <c r="I106" i="12"/>
  <c r="H106" i="12"/>
  <c r="G106" i="12"/>
  <c r="F106" i="12"/>
  <c r="E106" i="12"/>
  <c r="D106" i="12"/>
  <c r="O105" i="12"/>
  <c r="N105" i="12"/>
  <c r="M105" i="12"/>
  <c r="L105" i="12"/>
  <c r="K105" i="12"/>
  <c r="J105" i="12"/>
  <c r="I105" i="12"/>
  <c r="H105" i="12"/>
  <c r="G105" i="12"/>
  <c r="F105" i="12"/>
  <c r="E105" i="12"/>
  <c r="D105" i="12"/>
  <c r="O104" i="12"/>
  <c r="N104" i="12"/>
  <c r="M104" i="12"/>
  <c r="L104" i="12"/>
  <c r="K104" i="12"/>
  <c r="J104" i="12"/>
  <c r="I104" i="12"/>
  <c r="H104" i="12"/>
  <c r="G104" i="12"/>
  <c r="F104" i="12"/>
  <c r="E104" i="12"/>
  <c r="D104" i="12"/>
  <c r="O103" i="12"/>
  <c r="N103" i="12"/>
  <c r="M103" i="12"/>
  <c r="L103" i="12"/>
  <c r="K103" i="12"/>
  <c r="J103" i="12"/>
  <c r="I103" i="12"/>
  <c r="H103" i="12"/>
  <c r="G103" i="12"/>
  <c r="F103" i="12"/>
  <c r="E103" i="12"/>
  <c r="D103" i="12"/>
  <c r="O102" i="12"/>
  <c r="N102" i="12"/>
  <c r="M102" i="12"/>
  <c r="L102" i="12"/>
  <c r="K102" i="12"/>
  <c r="J102" i="12"/>
  <c r="I102" i="12"/>
  <c r="H102" i="12"/>
  <c r="G102" i="12"/>
  <c r="F102" i="12"/>
  <c r="E102" i="12"/>
  <c r="D102" i="12"/>
  <c r="O101" i="12"/>
  <c r="N101" i="12"/>
  <c r="M101" i="12"/>
  <c r="L101" i="12"/>
  <c r="K101" i="12"/>
  <c r="J101" i="12"/>
  <c r="I101" i="12"/>
  <c r="H101" i="12"/>
  <c r="G101" i="12"/>
  <c r="F101" i="12"/>
  <c r="E101" i="12"/>
  <c r="D101" i="12"/>
  <c r="O97" i="12"/>
  <c r="O32" i="52" s="1"/>
  <c r="N97" i="12"/>
  <c r="N32" i="52" s="1"/>
  <c r="M97" i="12"/>
  <c r="M32" i="52" s="1"/>
  <c r="L97" i="12"/>
  <c r="L32" i="52" s="1"/>
  <c r="K97" i="12"/>
  <c r="K32" i="52" s="1"/>
  <c r="J97" i="12"/>
  <c r="I97" i="12"/>
  <c r="H97" i="12"/>
  <c r="G97" i="12"/>
  <c r="F97" i="12"/>
  <c r="E97" i="12"/>
  <c r="D97" i="12"/>
  <c r="O93" i="12"/>
  <c r="N93" i="12"/>
  <c r="M93" i="12"/>
  <c r="L93" i="12"/>
  <c r="K93" i="12"/>
  <c r="J93" i="12"/>
  <c r="I93" i="12"/>
  <c r="H93" i="12"/>
  <c r="G93" i="12"/>
  <c r="F93" i="12"/>
  <c r="E93" i="12"/>
  <c r="D93" i="12"/>
  <c r="O92" i="12"/>
  <c r="N92" i="12"/>
  <c r="M92" i="12"/>
  <c r="L92" i="12"/>
  <c r="K92" i="12"/>
  <c r="J92" i="12"/>
  <c r="I92" i="12"/>
  <c r="H92" i="12"/>
  <c r="G92" i="12"/>
  <c r="F92" i="12"/>
  <c r="E92" i="12"/>
  <c r="D92" i="12"/>
  <c r="O91" i="12"/>
  <c r="N91" i="12"/>
  <c r="M91" i="12"/>
  <c r="L91" i="12"/>
  <c r="K91" i="12"/>
  <c r="J91" i="12"/>
  <c r="I91" i="12"/>
  <c r="H91" i="12"/>
  <c r="G91" i="12"/>
  <c r="F91" i="12"/>
  <c r="E91" i="12"/>
  <c r="D91" i="12"/>
  <c r="O90" i="12"/>
  <c r="N90" i="12"/>
  <c r="M90" i="12"/>
  <c r="L90" i="12"/>
  <c r="K90" i="12"/>
  <c r="J90" i="12"/>
  <c r="I90" i="12"/>
  <c r="H90" i="12"/>
  <c r="G90" i="12"/>
  <c r="F90" i="12"/>
  <c r="E90" i="12"/>
  <c r="D90" i="12"/>
  <c r="O89" i="12"/>
  <c r="N89" i="12"/>
  <c r="M89" i="12"/>
  <c r="L89" i="12"/>
  <c r="K89" i="12"/>
  <c r="J89" i="12"/>
  <c r="I89" i="12"/>
  <c r="H89" i="12"/>
  <c r="G89" i="12"/>
  <c r="F89" i="12"/>
  <c r="E89" i="12"/>
  <c r="D89" i="12"/>
  <c r="O88" i="12"/>
  <c r="N88" i="12"/>
  <c r="M88" i="12"/>
  <c r="L88" i="12"/>
  <c r="K88" i="12"/>
  <c r="J88" i="12"/>
  <c r="I88" i="12"/>
  <c r="H88" i="12"/>
  <c r="G88" i="12"/>
  <c r="F88" i="12"/>
  <c r="E88" i="12"/>
  <c r="D88" i="12"/>
  <c r="O87" i="12"/>
  <c r="N87" i="12"/>
  <c r="M87" i="12"/>
  <c r="L87" i="12"/>
  <c r="K87" i="12"/>
  <c r="J87" i="12"/>
  <c r="I87" i="12"/>
  <c r="H87" i="12"/>
  <c r="G87" i="12"/>
  <c r="F87" i="12"/>
  <c r="E87" i="12"/>
  <c r="D87" i="12"/>
  <c r="O83" i="12"/>
  <c r="O19" i="52" s="1"/>
  <c r="O58" i="52" s="1"/>
  <c r="N83" i="12"/>
  <c r="N19" i="52" s="1"/>
  <c r="N58" i="52" s="1"/>
  <c r="M83" i="12"/>
  <c r="M19" i="52" s="1"/>
  <c r="M58" i="52" s="1"/>
  <c r="L83" i="12"/>
  <c r="L19" i="52" s="1"/>
  <c r="L58" i="52" s="1"/>
  <c r="K83" i="12"/>
  <c r="K19" i="52" s="1"/>
  <c r="K58" i="52" s="1"/>
  <c r="J83" i="12"/>
  <c r="I83" i="12"/>
  <c r="H83" i="12"/>
  <c r="G83" i="12"/>
  <c r="F83" i="12"/>
  <c r="E83" i="12"/>
  <c r="D83" i="12"/>
  <c r="D19" i="52" s="1"/>
  <c r="O79" i="12"/>
  <c r="N79" i="12"/>
  <c r="M79" i="12"/>
  <c r="L79" i="12"/>
  <c r="K79" i="12"/>
  <c r="J79" i="12"/>
  <c r="I79" i="12"/>
  <c r="H79" i="12"/>
  <c r="G79" i="12"/>
  <c r="F79" i="12"/>
  <c r="E79" i="12"/>
  <c r="D79" i="12"/>
  <c r="O78" i="12"/>
  <c r="N78" i="12"/>
  <c r="M78" i="12"/>
  <c r="L78" i="12"/>
  <c r="K78" i="12"/>
  <c r="J78" i="12"/>
  <c r="I78" i="12"/>
  <c r="H78" i="12"/>
  <c r="G78" i="12"/>
  <c r="F78" i="12"/>
  <c r="E78" i="12"/>
  <c r="D78" i="12"/>
  <c r="O77" i="12"/>
  <c r="N77" i="12"/>
  <c r="M77" i="12"/>
  <c r="L77" i="12"/>
  <c r="K77" i="12"/>
  <c r="J77" i="12"/>
  <c r="I77" i="12"/>
  <c r="H77" i="12"/>
  <c r="G77" i="12"/>
  <c r="F77" i="12"/>
  <c r="E77" i="12"/>
  <c r="D77" i="12"/>
  <c r="O76" i="12"/>
  <c r="N76" i="12"/>
  <c r="M76" i="12"/>
  <c r="L76" i="12"/>
  <c r="K76" i="12"/>
  <c r="J76" i="12"/>
  <c r="I76" i="12"/>
  <c r="H76" i="12"/>
  <c r="G76" i="12"/>
  <c r="F76" i="12"/>
  <c r="E76" i="12"/>
  <c r="D76" i="12"/>
  <c r="O75" i="12"/>
  <c r="N75" i="12"/>
  <c r="M75" i="12"/>
  <c r="L75" i="12"/>
  <c r="K75" i="12"/>
  <c r="J75" i="12"/>
  <c r="I75" i="12"/>
  <c r="H75" i="12"/>
  <c r="G75" i="12"/>
  <c r="F75" i="12"/>
  <c r="E75" i="12"/>
  <c r="D75" i="12"/>
  <c r="O74" i="12"/>
  <c r="N74" i="12"/>
  <c r="M74" i="12"/>
  <c r="L74" i="12"/>
  <c r="K74" i="12"/>
  <c r="J74" i="12"/>
  <c r="I74" i="12"/>
  <c r="H74" i="12"/>
  <c r="G74" i="12"/>
  <c r="F74" i="12"/>
  <c r="E74" i="12"/>
  <c r="D74" i="12"/>
  <c r="O73" i="12"/>
  <c r="N73" i="12"/>
  <c r="M73" i="12"/>
  <c r="L73" i="12"/>
  <c r="K73" i="12"/>
  <c r="J73" i="12"/>
  <c r="I73" i="12"/>
  <c r="H73" i="12"/>
  <c r="G73" i="12"/>
  <c r="F73" i="12"/>
  <c r="E73" i="12"/>
  <c r="D73" i="12"/>
  <c r="O111" i="15"/>
  <c r="O46" i="52" s="1"/>
  <c r="N111" i="15"/>
  <c r="N46" i="52" s="1"/>
  <c r="M111" i="15"/>
  <c r="M46" i="52" s="1"/>
  <c r="L111" i="15"/>
  <c r="L46" i="52" s="1"/>
  <c r="K111" i="15"/>
  <c r="K46" i="52" s="1"/>
  <c r="J111" i="15"/>
  <c r="I111" i="15"/>
  <c r="H111" i="15"/>
  <c r="G111" i="15"/>
  <c r="F111" i="15"/>
  <c r="E111" i="15"/>
  <c r="D111" i="15"/>
  <c r="O107" i="15"/>
  <c r="N107" i="15"/>
  <c r="M107" i="15"/>
  <c r="L107" i="15"/>
  <c r="K107" i="15"/>
  <c r="J107" i="15"/>
  <c r="I107" i="15"/>
  <c r="H107" i="15"/>
  <c r="G107" i="15"/>
  <c r="F107" i="15"/>
  <c r="E107" i="15"/>
  <c r="D107" i="15"/>
  <c r="O106" i="15"/>
  <c r="N106" i="15"/>
  <c r="M106" i="15"/>
  <c r="L106" i="15"/>
  <c r="K106" i="15"/>
  <c r="J106" i="15"/>
  <c r="I106" i="15"/>
  <c r="H106" i="15"/>
  <c r="G106" i="15"/>
  <c r="F106" i="15"/>
  <c r="E106" i="15"/>
  <c r="D106" i="15"/>
  <c r="O105" i="15"/>
  <c r="N105" i="15"/>
  <c r="M105" i="15"/>
  <c r="L105" i="15"/>
  <c r="K105" i="15"/>
  <c r="J105" i="15"/>
  <c r="I105" i="15"/>
  <c r="H105" i="15"/>
  <c r="G105" i="15"/>
  <c r="F105" i="15"/>
  <c r="E105" i="15"/>
  <c r="D105" i="15"/>
  <c r="O104" i="15"/>
  <c r="N104" i="15"/>
  <c r="M104" i="15"/>
  <c r="L104" i="15"/>
  <c r="K104" i="15"/>
  <c r="J104" i="15"/>
  <c r="I104" i="15"/>
  <c r="H104" i="15"/>
  <c r="G104" i="15"/>
  <c r="F104" i="15"/>
  <c r="E104" i="15"/>
  <c r="D104" i="15"/>
  <c r="O103" i="15"/>
  <c r="N103" i="15"/>
  <c r="M103" i="15"/>
  <c r="L103" i="15"/>
  <c r="K103" i="15"/>
  <c r="J103" i="15"/>
  <c r="I103" i="15"/>
  <c r="H103" i="15"/>
  <c r="G103" i="15"/>
  <c r="F103" i="15"/>
  <c r="E103" i="15"/>
  <c r="D103" i="15"/>
  <c r="O102" i="15"/>
  <c r="N102" i="15"/>
  <c r="M102" i="15"/>
  <c r="L102" i="15"/>
  <c r="K102" i="15"/>
  <c r="J102" i="15"/>
  <c r="I102" i="15"/>
  <c r="H102" i="15"/>
  <c r="G102" i="15"/>
  <c r="F102" i="15"/>
  <c r="E102" i="15"/>
  <c r="D102" i="15"/>
  <c r="O101" i="15"/>
  <c r="N101" i="15"/>
  <c r="M101" i="15"/>
  <c r="L101" i="15"/>
  <c r="K101" i="15"/>
  <c r="J101" i="15"/>
  <c r="I101" i="15"/>
  <c r="H101" i="15"/>
  <c r="G101" i="15"/>
  <c r="F101" i="15"/>
  <c r="E101" i="15"/>
  <c r="D101" i="15"/>
  <c r="O97" i="15"/>
  <c r="O33" i="52" s="1"/>
  <c r="N97" i="15"/>
  <c r="N33" i="52" s="1"/>
  <c r="M97" i="15"/>
  <c r="M33" i="52" s="1"/>
  <c r="L97" i="15"/>
  <c r="L33" i="52" s="1"/>
  <c r="K97" i="15"/>
  <c r="K33" i="52" s="1"/>
  <c r="J97" i="15"/>
  <c r="I97" i="15"/>
  <c r="H97" i="15"/>
  <c r="G97" i="15"/>
  <c r="F97" i="15"/>
  <c r="E97" i="15"/>
  <c r="D97" i="15"/>
  <c r="O93" i="15"/>
  <c r="N93" i="15"/>
  <c r="M93" i="15"/>
  <c r="L93" i="15"/>
  <c r="K93" i="15"/>
  <c r="J93" i="15"/>
  <c r="I93" i="15"/>
  <c r="H93" i="15"/>
  <c r="G93" i="15"/>
  <c r="F93" i="15"/>
  <c r="E93" i="15"/>
  <c r="D93" i="15"/>
  <c r="O92" i="15"/>
  <c r="N92" i="15"/>
  <c r="M92" i="15"/>
  <c r="L92" i="15"/>
  <c r="K92" i="15"/>
  <c r="J92" i="15"/>
  <c r="I92" i="15"/>
  <c r="H92" i="15"/>
  <c r="G92" i="15"/>
  <c r="F92" i="15"/>
  <c r="E92" i="15"/>
  <c r="D92" i="15"/>
  <c r="O91" i="15"/>
  <c r="N91" i="15"/>
  <c r="M91" i="15"/>
  <c r="L91" i="15"/>
  <c r="K91" i="15"/>
  <c r="J91" i="15"/>
  <c r="I91" i="15"/>
  <c r="H91" i="15"/>
  <c r="G91" i="15"/>
  <c r="F91" i="15"/>
  <c r="E91" i="15"/>
  <c r="D91" i="15"/>
  <c r="O90" i="15"/>
  <c r="N90" i="15"/>
  <c r="M90" i="15"/>
  <c r="L90" i="15"/>
  <c r="K90" i="15"/>
  <c r="J90" i="15"/>
  <c r="I90" i="15"/>
  <c r="H90" i="15"/>
  <c r="G90" i="15"/>
  <c r="F90" i="15"/>
  <c r="E90" i="15"/>
  <c r="D90" i="15"/>
  <c r="O89" i="15"/>
  <c r="N89" i="15"/>
  <c r="M89" i="15"/>
  <c r="L89" i="15"/>
  <c r="K89" i="15"/>
  <c r="J89" i="15"/>
  <c r="I89" i="15"/>
  <c r="H89" i="15"/>
  <c r="G89" i="15"/>
  <c r="F89" i="15"/>
  <c r="E89" i="15"/>
  <c r="D89" i="15"/>
  <c r="O88" i="15"/>
  <c r="N88" i="15"/>
  <c r="M88" i="15"/>
  <c r="L88" i="15"/>
  <c r="K88" i="15"/>
  <c r="J88" i="15"/>
  <c r="I88" i="15"/>
  <c r="H88" i="15"/>
  <c r="G88" i="15"/>
  <c r="F88" i="15"/>
  <c r="E88" i="15"/>
  <c r="D88" i="15"/>
  <c r="O87" i="15"/>
  <c r="N87" i="15"/>
  <c r="M87" i="15"/>
  <c r="L87" i="15"/>
  <c r="K87" i="15"/>
  <c r="J87" i="15"/>
  <c r="I87" i="15"/>
  <c r="H87" i="15"/>
  <c r="G87" i="15"/>
  <c r="F87" i="15"/>
  <c r="E87" i="15"/>
  <c r="D87" i="15"/>
  <c r="D73" i="15"/>
  <c r="O83" i="15"/>
  <c r="O20" i="52" s="1"/>
  <c r="N83" i="15"/>
  <c r="N20" i="52" s="1"/>
  <c r="M83" i="15"/>
  <c r="M20" i="52" s="1"/>
  <c r="L83" i="15"/>
  <c r="L20" i="52" s="1"/>
  <c r="K83" i="15"/>
  <c r="K20" i="52" s="1"/>
  <c r="J83" i="15"/>
  <c r="I83" i="15"/>
  <c r="H83" i="15"/>
  <c r="G83" i="15"/>
  <c r="F83" i="15"/>
  <c r="E83" i="15"/>
  <c r="D83" i="15"/>
  <c r="D20" i="52" s="1"/>
  <c r="O79" i="15"/>
  <c r="N79" i="15"/>
  <c r="M79" i="15"/>
  <c r="L79" i="15"/>
  <c r="K79" i="15"/>
  <c r="J79" i="15"/>
  <c r="I79" i="15"/>
  <c r="H79" i="15"/>
  <c r="G79" i="15"/>
  <c r="F79" i="15"/>
  <c r="E79" i="15"/>
  <c r="D79" i="15"/>
  <c r="O78" i="15"/>
  <c r="N78" i="15"/>
  <c r="M78" i="15"/>
  <c r="L78" i="15"/>
  <c r="K78" i="15"/>
  <c r="J78" i="15"/>
  <c r="I78" i="15"/>
  <c r="H78" i="15"/>
  <c r="G78" i="15"/>
  <c r="F78" i="15"/>
  <c r="E78" i="15"/>
  <c r="D78" i="15"/>
  <c r="O77" i="15"/>
  <c r="N77" i="15"/>
  <c r="M77" i="15"/>
  <c r="L77" i="15"/>
  <c r="K77" i="15"/>
  <c r="J77" i="15"/>
  <c r="I77" i="15"/>
  <c r="H77" i="15"/>
  <c r="G77" i="15"/>
  <c r="F77" i="15"/>
  <c r="E77" i="15"/>
  <c r="D77" i="15"/>
  <c r="O76" i="15"/>
  <c r="N76" i="15"/>
  <c r="M76" i="15"/>
  <c r="L76" i="15"/>
  <c r="K76" i="15"/>
  <c r="J76" i="15"/>
  <c r="I76" i="15"/>
  <c r="H76" i="15"/>
  <c r="G76" i="15"/>
  <c r="F76" i="15"/>
  <c r="E76" i="15"/>
  <c r="D76" i="15"/>
  <c r="O75" i="15"/>
  <c r="N75" i="15"/>
  <c r="M75" i="15"/>
  <c r="L75" i="15"/>
  <c r="K75" i="15"/>
  <c r="J75" i="15"/>
  <c r="I75" i="15"/>
  <c r="H75" i="15"/>
  <c r="G75" i="15"/>
  <c r="F75" i="15"/>
  <c r="E75" i="15"/>
  <c r="D75" i="15"/>
  <c r="O74" i="15"/>
  <c r="N74" i="15"/>
  <c r="M74" i="15"/>
  <c r="L74" i="15"/>
  <c r="K74" i="15"/>
  <c r="J74" i="15"/>
  <c r="I74" i="15"/>
  <c r="H74" i="15"/>
  <c r="G74" i="15"/>
  <c r="F74" i="15"/>
  <c r="E74" i="15"/>
  <c r="D74" i="15"/>
  <c r="O73" i="15"/>
  <c r="N73" i="15"/>
  <c r="M73" i="15"/>
  <c r="L73" i="15"/>
  <c r="K73" i="15"/>
  <c r="J73" i="15"/>
  <c r="I73" i="15"/>
  <c r="H73" i="15"/>
  <c r="G73" i="15"/>
  <c r="F73" i="15"/>
  <c r="E73" i="15"/>
  <c r="O111" i="19"/>
  <c r="O47" i="52" s="1"/>
  <c r="N111" i="19"/>
  <c r="N47" i="52" s="1"/>
  <c r="M111" i="19"/>
  <c r="M47" i="52" s="1"/>
  <c r="L111" i="19"/>
  <c r="L47" i="52" s="1"/>
  <c r="K111" i="19"/>
  <c r="K47" i="52" s="1"/>
  <c r="J111" i="19"/>
  <c r="I111" i="19"/>
  <c r="H111" i="19"/>
  <c r="G111" i="19"/>
  <c r="F111" i="19"/>
  <c r="E111" i="19"/>
  <c r="D111" i="19"/>
  <c r="O107" i="19"/>
  <c r="N107" i="19"/>
  <c r="M107" i="19"/>
  <c r="L107" i="19"/>
  <c r="K107" i="19"/>
  <c r="J107" i="19"/>
  <c r="I107" i="19"/>
  <c r="H107" i="19"/>
  <c r="G107" i="19"/>
  <c r="F107" i="19"/>
  <c r="E107" i="19"/>
  <c r="D107" i="19"/>
  <c r="O106" i="19"/>
  <c r="N106" i="19"/>
  <c r="M106" i="19"/>
  <c r="L106" i="19"/>
  <c r="K106" i="19"/>
  <c r="J106" i="19"/>
  <c r="I106" i="19"/>
  <c r="H106" i="19"/>
  <c r="G106" i="19"/>
  <c r="F106" i="19"/>
  <c r="E106" i="19"/>
  <c r="D106" i="19"/>
  <c r="O105" i="19"/>
  <c r="N105" i="19"/>
  <c r="M105" i="19"/>
  <c r="L105" i="19"/>
  <c r="K105" i="19"/>
  <c r="J105" i="19"/>
  <c r="I105" i="19"/>
  <c r="H105" i="19"/>
  <c r="G105" i="19"/>
  <c r="F105" i="19"/>
  <c r="E105" i="19"/>
  <c r="D105" i="19"/>
  <c r="O104" i="19"/>
  <c r="N104" i="19"/>
  <c r="M104" i="19"/>
  <c r="L104" i="19"/>
  <c r="K104" i="19"/>
  <c r="J104" i="19"/>
  <c r="I104" i="19"/>
  <c r="H104" i="19"/>
  <c r="G104" i="19"/>
  <c r="F104" i="19"/>
  <c r="E104" i="19"/>
  <c r="D104" i="19"/>
  <c r="O103" i="19"/>
  <c r="N103" i="19"/>
  <c r="M103" i="19"/>
  <c r="L103" i="19"/>
  <c r="K103" i="19"/>
  <c r="J103" i="19"/>
  <c r="I103" i="19"/>
  <c r="H103" i="19"/>
  <c r="G103" i="19"/>
  <c r="F103" i="19"/>
  <c r="E103" i="19"/>
  <c r="D103" i="19"/>
  <c r="O102" i="19"/>
  <c r="N102" i="19"/>
  <c r="M102" i="19"/>
  <c r="L102" i="19"/>
  <c r="K102" i="19"/>
  <c r="J102" i="19"/>
  <c r="I102" i="19"/>
  <c r="H102" i="19"/>
  <c r="G102" i="19"/>
  <c r="F102" i="19"/>
  <c r="E102" i="19"/>
  <c r="D102" i="19"/>
  <c r="O101" i="19"/>
  <c r="N101" i="19"/>
  <c r="M101" i="19"/>
  <c r="L101" i="19"/>
  <c r="K101" i="19"/>
  <c r="J101" i="19"/>
  <c r="I101" i="19"/>
  <c r="H101" i="19"/>
  <c r="G101" i="19"/>
  <c r="F101" i="19"/>
  <c r="E101" i="19"/>
  <c r="D101" i="19"/>
  <c r="O97" i="19"/>
  <c r="O34" i="52" s="1"/>
  <c r="N97" i="19"/>
  <c r="N34" i="52" s="1"/>
  <c r="M97" i="19"/>
  <c r="M34" i="52" s="1"/>
  <c r="L97" i="19"/>
  <c r="L34" i="52" s="1"/>
  <c r="K97" i="19"/>
  <c r="K34" i="52" s="1"/>
  <c r="J97" i="19"/>
  <c r="I97" i="19"/>
  <c r="H97" i="19"/>
  <c r="G97" i="19"/>
  <c r="F97" i="19"/>
  <c r="E97" i="19"/>
  <c r="D97" i="19"/>
  <c r="O93" i="19"/>
  <c r="N93" i="19"/>
  <c r="M93" i="19"/>
  <c r="L93" i="19"/>
  <c r="K93" i="19"/>
  <c r="J93" i="19"/>
  <c r="I93" i="19"/>
  <c r="H93" i="19"/>
  <c r="G93" i="19"/>
  <c r="F93" i="19"/>
  <c r="E93" i="19"/>
  <c r="D93" i="19"/>
  <c r="O92" i="19"/>
  <c r="N92" i="19"/>
  <c r="M92" i="19"/>
  <c r="L92" i="19"/>
  <c r="K92" i="19"/>
  <c r="J92" i="19"/>
  <c r="I92" i="19"/>
  <c r="H92" i="19"/>
  <c r="G92" i="19"/>
  <c r="F92" i="19"/>
  <c r="E92" i="19"/>
  <c r="D92" i="19"/>
  <c r="O91" i="19"/>
  <c r="N91" i="19"/>
  <c r="M91" i="19"/>
  <c r="L91" i="19"/>
  <c r="K91" i="19"/>
  <c r="J91" i="19"/>
  <c r="I91" i="19"/>
  <c r="H91" i="19"/>
  <c r="G91" i="19"/>
  <c r="F91" i="19"/>
  <c r="E91" i="19"/>
  <c r="D91" i="19"/>
  <c r="O90" i="19"/>
  <c r="N90" i="19"/>
  <c r="M90" i="19"/>
  <c r="L90" i="19"/>
  <c r="K90" i="19"/>
  <c r="J90" i="19"/>
  <c r="I90" i="19"/>
  <c r="H90" i="19"/>
  <c r="G90" i="19"/>
  <c r="F90" i="19"/>
  <c r="E90" i="19"/>
  <c r="D90" i="19"/>
  <c r="O89" i="19"/>
  <c r="N89" i="19"/>
  <c r="M89" i="19"/>
  <c r="L89" i="19"/>
  <c r="K89" i="19"/>
  <c r="J89" i="19"/>
  <c r="I89" i="19"/>
  <c r="H89" i="19"/>
  <c r="G89" i="19"/>
  <c r="F89" i="19"/>
  <c r="E89" i="19"/>
  <c r="D89" i="19"/>
  <c r="O88" i="19"/>
  <c r="N88" i="19"/>
  <c r="M88" i="19"/>
  <c r="L88" i="19"/>
  <c r="K88" i="19"/>
  <c r="J88" i="19"/>
  <c r="I88" i="19"/>
  <c r="H88" i="19"/>
  <c r="G88" i="19"/>
  <c r="F88" i="19"/>
  <c r="E88" i="19"/>
  <c r="D88" i="19"/>
  <c r="O87" i="19"/>
  <c r="N87" i="19"/>
  <c r="M87" i="19"/>
  <c r="L87" i="19"/>
  <c r="K87" i="19"/>
  <c r="J87" i="19"/>
  <c r="I87" i="19"/>
  <c r="H87" i="19"/>
  <c r="G87" i="19"/>
  <c r="F87" i="19"/>
  <c r="E87" i="19"/>
  <c r="D87" i="19"/>
  <c r="O83" i="19"/>
  <c r="O21" i="52" s="1"/>
  <c r="O60" i="52" s="1"/>
  <c r="N83" i="19"/>
  <c r="N21" i="52" s="1"/>
  <c r="N60" i="52" s="1"/>
  <c r="M83" i="19"/>
  <c r="M21" i="52" s="1"/>
  <c r="M60" i="52" s="1"/>
  <c r="L83" i="19"/>
  <c r="L21" i="52" s="1"/>
  <c r="L60" i="52" s="1"/>
  <c r="K83" i="19"/>
  <c r="K21" i="52" s="1"/>
  <c r="K60" i="52" s="1"/>
  <c r="J83" i="19"/>
  <c r="I83" i="19"/>
  <c r="H83" i="19"/>
  <c r="G83" i="19"/>
  <c r="F83" i="19"/>
  <c r="E83" i="19"/>
  <c r="D83" i="19"/>
  <c r="D21" i="52" s="1"/>
  <c r="O79" i="19"/>
  <c r="N79" i="19"/>
  <c r="M79" i="19"/>
  <c r="L79" i="19"/>
  <c r="K79" i="19"/>
  <c r="J79" i="19"/>
  <c r="I79" i="19"/>
  <c r="H79" i="19"/>
  <c r="G79" i="19"/>
  <c r="F79" i="19"/>
  <c r="E79" i="19"/>
  <c r="D79" i="19"/>
  <c r="O78" i="19"/>
  <c r="N78" i="19"/>
  <c r="M78" i="19"/>
  <c r="L78" i="19"/>
  <c r="K78" i="19"/>
  <c r="J78" i="19"/>
  <c r="I78" i="19"/>
  <c r="H78" i="19"/>
  <c r="G78" i="19"/>
  <c r="F78" i="19"/>
  <c r="E78" i="19"/>
  <c r="D78" i="19"/>
  <c r="O77" i="19"/>
  <c r="N77" i="19"/>
  <c r="M77" i="19"/>
  <c r="L77" i="19"/>
  <c r="K77" i="19"/>
  <c r="J77" i="19"/>
  <c r="I77" i="19"/>
  <c r="H77" i="19"/>
  <c r="G77" i="19"/>
  <c r="F77" i="19"/>
  <c r="E77" i="19"/>
  <c r="D77" i="19"/>
  <c r="O76" i="19"/>
  <c r="N76" i="19"/>
  <c r="M76" i="19"/>
  <c r="L76" i="19"/>
  <c r="K76" i="19"/>
  <c r="J76" i="19"/>
  <c r="I76" i="19"/>
  <c r="H76" i="19"/>
  <c r="G76" i="19"/>
  <c r="F76" i="19"/>
  <c r="E76" i="19"/>
  <c r="D76" i="19"/>
  <c r="O75" i="19"/>
  <c r="N75" i="19"/>
  <c r="M75" i="19"/>
  <c r="L75" i="19"/>
  <c r="K75" i="19"/>
  <c r="J75" i="19"/>
  <c r="I75" i="19"/>
  <c r="H75" i="19"/>
  <c r="G75" i="19"/>
  <c r="F75" i="19"/>
  <c r="E75" i="19"/>
  <c r="D75" i="19"/>
  <c r="O74" i="19"/>
  <c r="N74" i="19"/>
  <c r="M74" i="19"/>
  <c r="L74" i="19"/>
  <c r="K74" i="19"/>
  <c r="J74" i="19"/>
  <c r="I74" i="19"/>
  <c r="H74" i="19"/>
  <c r="G74" i="19"/>
  <c r="F74" i="19"/>
  <c r="E74" i="19"/>
  <c r="D74" i="19"/>
  <c r="O73" i="19"/>
  <c r="N73" i="19"/>
  <c r="M73" i="19"/>
  <c r="L73" i="19"/>
  <c r="K73" i="19"/>
  <c r="J73" i="19"/>
  <c r="I73" i="19"/>
  <c r="H73" i="19"/>
  <c r="G73" i="19"/>
  <c r="F73" i="19"/>
  <c r="E73" i="19"/>
  <c r="D73" i="19"/>
  <c r="DI35" i="56" l="1"/>
  <c r="BW35" i="56" s="1"/>
  <c r="DI36" i="56"/>
  <c r="BW36" i="56" s="1"/>
  <c r="DI34" i="56"/>
  <c r="BW34" i="56" s="1"/>
  <c r="L16" i="52"/>
  <c r="DH34" i="56"/>
  <c r="BO34" i="56" s="1"/>
  <c r="L29" i="52"/>
  <c r="DH35" i="56"/>
  <c r="BO35" i="56" s="1"/>
  <c r="BQ35" i="56" s="1"/>
  <c r="BR35" i="56" s="1"/>
  <c r="L42" i="52"/>
  <c r="DH36" i="56"/>
  <c r="BO36" i="56" s="1"/>
  <c r="BQ36" i="56" s="1"/>
  <c r="BR36" i="56" s="1"/>
  <c r="K29" i="52"/>
  <c r="DG35" i="56"/>
  <c r="BG35" i="56" s="1"/>
  <c r="BI35" i="56" s="1"/>
  <c r="BJ35" i="56" s="1"/>
  <c r="K16" i="52"/>
  <c r="K55" i="52" s="1"/>
  <c r="DG34" i="56"/>
  <c r="BG34" i="56" s="1"/>
  <c r="K42" i="52"/>
  <c r="DG36" i="56"/>
  <c r="BG36" i="56" s="1"/>
  <c r="BI36" i="56" s="1"/>
  <c r="BJ36" i="56" s="1"/>
  <c r="BA34" i="56"/>
  <c r="AY37" i="56"/>
  <c r="AQ37" i="56"/>
  <c r="AS34" i="56"/>
  <c r="AI37" i="56"/>
  <c r="AK34" i="56"/>
  <c r="AA37" i="56"/>
  <c r="AC34" i="56"/>
  <c r="U34" i="56"/>
  <c r="S37" i="56"/>
  <c r="M34" i="56"/>
  <c r="K37" i="56"/>
  <c r="BS36" i="56"/>
  <c r="BT36" i="56" s="1"/>
  <c r="BU36" i="56" s="1"/>
  <c r="BV36" i="56" s="1"/>
  <c r="G35" i="56"/>
  <c r="I35" i="56" s="1"/>
  <c r="J35" i="56" s="1"/>
  <c r="E35" i="56"/>
  <c r="F35" i="56" s="1"/>
  <c r="O35" i="56"/>
  <c r="Q35" i="56" s="1"/>
  <c r="R35" i="56" s="1"/>
  <c r="W35" i="56"/>
  <c r="Y35" i="56" s="1"/>
  <c r="Z35" i="56" s="1"/>
  <c r="AE35" i="56"/>
  <c r="AG35" i="56" s="1"/>
  <c r="AH35" i="56" s="1"/>
  <c r="AM35" i="56"/>
  <c r="AO35" i="56" s="1"/>
  <c r="AP35" i="56" s="1"/>
  <c r="AU35" i="56"/>
  <c r="AW35" i="56" s="1"/>
  <c r="AX35" i="56" s="1"/>
  <c r="BC35" i="56"/>
  <c r="BE35" i="56" s="1"/>
  <c r="BF35" i="56" s="1"/>
  <c r="BK35" i="56"/>
  <c r="BM35" i="56" s="1"/>
  <c r="BN35" i="56" s="1"/>
  <c r="BS35" i="56"/>
  <c r="BU35" i="56" s="1"/>
  <c r="BV35" i="56" s="1"/>
  <c r="D16" i="52"/>
  <c r="CZ34" i="56"/>
  <c r="C34" i="56" s="1"/>
  <c r="BK34" i="56" s="1"/>
  <c r="G36" i="56"/>
  <c r="I36" i="56" s="1"/>
  <c r="J36" i="56" s="1"/>
  <c r="E36" i="56"/>
  <c r="F36" i="56" s="1"/>
  <c r="O36" i="56"/>
  <c r="Q36" i="56" s="1"/>
  <c r="R36" i="56" s="1"/>
  <c r="W36" i="56"/>
  <c r="Y36" i="56" s="1"/>
  <c r="Z36" i="56" s="1"/>
  <c r="AE36" i="56"/>
  <c r="AG36" i="56" s="1"/>
  <c r="AH36" i="56" s="1"/>
  <c r="AM36" i="56"/>
  <c r="AO36" i="56" s="1"/>
  <c r="AP36" i="56" s="1"/>
  <c r="AU36" i="56"/>
  <c r="AW36" i="56" s="1"/>
  <c r="AX36" i="56" s="1"/>
  <c r="BC36" i="56"/>
  <c r="BE36" i="56" s="1"/>
  <c r="BF36" i="56" s="1"/>
  <c r="O11" i="52"/>
  <c r="DK9" i="56"/>
  <c r="BY60" i="56"/>
  <c r="BZ60" i="56" s="1"/>
  <c r="CA60" i="56" s="1"/>
  <c r="CB60" i="56" s="1"/>
  <c r="CC60" i="56" s="1"/>
  <c r="CD60" i="56" s="1"/>
  <c r="BW62" i="56"/>
  <c r="AA42" i="56"/>
  <c r="AC39" i="56"/>
  <c r="DU39" i="54"/>
  <c r="BH39" i="54" s="1"/>
  <c r="BI39" i="54" s="1"/>
  <c r="DG39" i="56"/>
  <c r="BG39" i="56" s="1"/>
  <c r="K30" i="52"/>
  <c r="DG40" i="56"/>
  <c r="BG40" i="56" s="1"/>
  <c r="BI40" i="56" s="1"/>
  <c r="BJ40" i="56" s="1"/>
  <c r="BK40" i="56" s="1"/>
  <c r="BL40" i="56" s="1"/>
  <c r="BM40" i="56" s="1"/>
  <c r="BN40" i="56" s="1"/>
  <c r="K43" i="52"/>
  <c r="DG41" i="56"/>
  <c r="BG41" i="56" s="1"/>
  <c r="BI41" i="56" s="1"/>
  <c r="BJ41" i="56" s="1"/>
  <c r="BK41" i="56" s="1"/>
  <c r="BM41" i="56" s="1"/>
  <c r="BN41" i="56" s="1"/>
  <c r="DI41" i="56"/>
  <c r="BW41" i="56" s="1"/>
  <c r="D17" i="52"/>
  <c r="CZ39" i="56"/>
  <c r="C39" i="56" s="1"/>
  <c r="O39" i="56" s="1"/>
  <c r="AI42" i="56"/>
  <c r="AK39" i="56"/>
  <c r="L17" i="52"/>
  <c r="DH39" i="56"/>
  <c r="BO39" i="56" s="1"/>
  <c r="E40" i="56"/>
  <c r="F40" i="56" s="1"/>
  <c r="G40" i="56"/>
  <c r="I40" i="56" s="1"/>
  <c r="J40" i="56" s="1"/>
  <c r="AE40" i="56"/>
  <c r="AG40" i="56" s="1"/>
  <c r="AH40" i="56" s="1"/>
  <c r="AM40" i="56"/>
  <c r="AO40" i="56" s="1"/>
  <c r="AP40" i="56" s="1"/>
  <c r="AU40" i="56"/>
  <c r="L30" i="52"/>
  <c r="DH40" i="56"/>
  <c r="BO40" i="56" s="1"/>
  <c r="BQ40" i="56" s="1"/>
  <c r="BR40" i="56" s="1"/>
  <c r="BS40" i="56" s="1"/>
  <c r="BT40" i="56" s="1"/>
  <c r="BU40" i="56" s="1"/>
  <c r="BV40" i="56" s="1"/>
  <c r="G41" i="56"/>
  <c r="I41" i="56" s="1"/>
  <c r="J41" i="56" s="1"/>
  <c r="E41" i="56"/>
  <c r="F41" i="56" s="1"/>
  <c r="O41" i="56"/>
  <c r="Q41" i="56" s="1"/>
  <c r="R41" i="56" s="1"/>
  <c r="AE41" i="56"/>
  <c r="BC41" i="56"/>
  <c r="BD41" i="56" s="1"/>
  <c r="AM41" i="56"/>
  <c r="AO41" i="56" s="1"/>
  <c r="AP41" i="56" s="1"/>
  <c r="AK41" i="56"/>
  <c r="AL41" i="56" s="1"/>
  <c r="L43" i="52"/>
  <c r="DH41" i="56"/>
  <c r="BO41" i="56" s="1"/>
  <c r="BQ41" i="56" s="1"/>
  <c r="BR41" i="56" s="1"/>
  <c r="DI39" i="56"/>
  <c r="BW39" i="56" s="1"/>
  <c r="M39" i="56"/>
  <c r="K42" i="56"/>
  <c r="AQ42" i="56"/>
  <c r="AS39" i="56"/>
  <c r="O40" i="56"/>
  <c r="Q40" i="56" s="1"/>
  <c r="R40" i="56" s="1"/>
  <c r="M40" i="56"/>
  <c r="N40" i="56" s="1"/>
  <c r="AU41" i="56"/>
  <c r="AW41" i="56" s="1"/>
  <c r="AX41" i="56" s="1"/>
  <c r="AS41" i="56"/>
  <c r="AT41" i="56" s="1"/>
  <c r="S42" i="56"/>
  <c r="U39" i="56"/>
  <c r="BA39" i="56"/>
  <c r="AY42" i="56"/>
  <c r="W40" i="56"/>
  <c r="Y40" i="56" s="1"/>
  <c r="Z40" i="56" s="1"/>
  <c r="U40" i="56"/>
  <c r="V40" i="56" s="1"/>
  <c r="BC40" i="56"/>
  <c r="BD40" i="56" s="1"/>
  <c r="W41" i="56"/>
  <c r="Y41" i="56" s="1"/>
  <c r="Z41" i="56" s="1"/>
  <c r="U41" i="56"/>
  <c r="V41" i="56" s="1"/>
  <c r="DI40" i="56"/>
  <c r="BW40" i="56" s="1"/>
  <c r="BY40" i="56" s="1"/>
  <c r="BZ40" i="56" s="1"/>
  <c r="BY35" i="56"/>
  <c r="BZ35" i="56" s="1"/>
  <c r="CA35" i="56" s="1"/>
  <c r="CB35" i="56" s="1"/>
  <c r="CC35" i="56" s="1"/>
  <c r="CD35" i="56" s="1"/>
  <c r="BU30" i="56"/>
  <c r="BV30" i="56" s="1"/>
  <c r="BN27" i="56"/>
  <c r="BT22" i="56"/>
  <c r="CB50" i="56"/>
  <c r="CC50" i="56" s="1"/>
  <c r="CD50" i="56" s="1"/>
  <c r="BY30" i="56"/>
  <c r="BZ30" i="56" s="1"/>
  <c r="CA30" i="56" s="1"/>
  <c r="CB30" i="56" s="1"/>
  <c r="CC30" i="56" s="1"/>
  <c r="CD30" i="56" s="1"/>
  <c r="BK47" i="56"/>
  <c r="BM44" i="56"/>
  <c r="BW12" i="56"/>
  <c r="BX64" i="56"/>
  <c r="BX12" i="56"/>
  <c r="BY9" i="56"/>
  <c r="BR44" i="56"/>
  <c r="BS44" i="56" s="1"/>
  <c r="BQ47" i="56"/>
  <c r="BR47" i="56" s="1"/>
  <c r="BW47" i="56"/>
  <c r="BR49" i="56"/>
  <c r="BS49" i="56" s="1"/>
  <c r="BQ52" i="56"/>
  <c r="BR52" i="56" s="1"/>
  <c r="BR29" i="56"/>
  <c r="BS29" i="56" s="1"/>
  <c r="BQ32" i="56"/>
  <c r="BR32" i="56" s="1"/>
  <c r="BQ12" i="56"/>
  <c r="BR12" i="56" s="1"/>
  <c r="BR9" i="56"/>
  <c r="BS9" i="56" s="1"/>
  <c r="BX65" i="56"/>
  <c r="BY10" i="56"/>
  <c r="BY21" i="56"/>
  <c r="BZ21" i="56" s="1"/>
  <c r="CA21" i="56" s="1"/>
  <c r="CB21" i="56" s="1"/>
  <c r="CC21" i="56" s="1"/>
  <c r="CD21" i="56" s="1"/>
  <c r="BY26" i="56"/>
  <c r="BZ26" i="56" s="1"/>
  <c r="CA26" i="56" s="1"/>
  <c r="CB26" i="56" s="1"/>
  <c r="CC26" i="56" s="1"/>
  <c r="CD26" i="56" s="1"/>
  <c r="BX42" i="56"/>
  <c r="BY39" i="56"/>
  <c r="BY45" i="56"/>
  <c r="BZ45" i="56" s="1"/>
  <c r="CA45" i="56" s="1"/>
  <c r="CB45" i="56" s="1"/>
  <c r="CC45" i="56" s="1"/>
  <c r="CD45" i="56" s="1"/>
  <c r="BX47" i="56"/>
  <c r="BY44" i="56"/>
  <c r="BX57" i="56"/>
  <c r="BY54" i="56"/>
  <c r="BX62" i="56"/>
  <c r="BY59" i="56"/>
  <c r="BQ27" i="56"/>
  <c r="BR27" i="56" s="1"/>
  <c r="BR24" i="56"/>
  <c r="BS24" i="56" s="1"/>
  <c r="BL14" i="56"/>
  <c r="BK52" i="56"/>
  <c r="BL49" i="56"/>
  <c r="BY20" i="56"/>
  <c r="BZ20" i="56" s="1"/>
  <c r="CA20" i="56" s="1"/>
  <c r="CB20" i="56" s="1"/>
  <c r="CC20" i="56" s="1"/>
  <c r="CD20" i="56" s="1"/>
  <c r="BU10" i="56"/>
  <c r="BQ62" i="56"/>
  <c r="BR62" i="56" s="1"/>
  <c r="BR59" i="56"/>
  <c r="BR10" i="56"/>
  <c r="BK62" i="56"/>
  <c r="BL59" i="56"/>
  <c r="BW22" i="56"/>
  <c r="BW27" i="56"/>
  <c r="BW57" i="56"/>
  <c r="BK12" i="56"/>
  <c r="BT62" i="56"/>
  <c r="BU59" i="56"/>
  <c r="BX66" i="56"/>
  <c r="BY11" i="56"/>
  <c r="CF61" i="56"/>
  <c r="CF60" i="56"/>
  <c r="CF55" i="56"/>
  <c r="CF56" i="56"/>
  <c r="CF51" i="56"/>
  <c r="CF54" i="56"/>
  <c r="CF50" i="56"/>
  <c r="CF49" i="56"/>
  <c r="CF46" i="56"/>
  <c r="CF41" i="56"/>
  <c r="CF59" i="56"/>
  <c r="CF45" i="56"/>
  <c r="CF44" i="56"/>
  <c r="CF39" i="56"/>
  <c r="CF35" i="56"/>
  <c r="CF36" i="56"/>
  <c r="CF40" i="56"/>
  <c r="CF34" i="56"/>
  <c r="CF26" i="56"/>
  <c r="CF31" i="56"/>
  <c r="CF25" i="56"/>
  <c r="CF24" i="56"/>
  <c r="CF21" i="56"/>
  <c r="CF20" i="56"/>
  <c r="CF30" i="56"/>
  <c r="CF15" i="56"/>
  <c r="CF16" i="56"/>
  <c r="DY7" i="56"/>
  <c r="CF14" i="56"/>
  <c r="CF11" i="56"/>
  <c r="CF10" i="56"/>
  <c r="CF9" i="56"/>
  <c r="CF29" i="56"/>
  <c r="CF19" i="56"/>
  <c r="BY24" i="56"/>
  <c r="BX27" i="56"/>
  <c r="BX37" i="56"/>
  <c r="BY34" i="56"/>
  <c r="BY41" i="56"/>
  <c r="BZ41" i="56" s="1"/>
  <c r="BY36" i="56"/>
  <c r="BZ36" i="56" s="1"/>
  <c r="CA36" i="56" s="1"/>
  <c r="CB36" i="56" s="1"/>
  <c r="CC36" i="56" s="1"/>
  <c r="CD36" i="56" s="1"/>
  <c r="BY46" i="56"/>
  <c r="BZ46" i="56" s="1"/>
  <c r="CA46" i="56" s="1"/>
  <c r="CC46" i="56" s="1"/>
  <c r="CD46" i="56" s="1"/>
  <c r="BY50" i="56"/>
  <c r="BZ50" i="56" s="1"/>
  <c r="BE12" i="56"/>
  <c r="BF12" i="56" s="1"/>
  <c r="BF9" i="56"/>
  <c r="BL11" i="56"/>
  <c r="BX22" i="56"/>
  <c r="BY19" i="56"/>
  <c r="BY25" i="56"/>
  <c r="BZ25" i="56" s="1"/>
  <c r="CA25" i="56" s="1"/>
  <c r="CB25" i="56" s="1"/>
  <c r="CC25" i="56" s="1"/>
  <c r="CD25" i="56" s="1"/>
  <c r="BL10" i="56"/>
  <c r="BM32" i="56"/>
  <c r="BN32" i="56" s="1"/>
  <c r="BN29" i="56"/>
  <c r="BF11" i="56"/>
  <c r="BE22" i="56"/>
  <c r="BF22" i="56" s="1"/>
  <c r="BF19" i="56"/>
  <c r="BR11" i="56"/>
  <c r="BS11" i="56" s="1"/>
  <c r="BN9" i="56"/>
  <c r="BQ57" i="56"/>
  <c r="BR57" i="56" s="1"/>
  <c r="BR54" i="56"/>
  <c r="BS54" i="56" s="1"/>
  <c r="DJ61" i="56"/>
  <c r="CE61" i="56" s="1"/>
  <c r="DJ60" i="56"/>
  <c r="CE60" i="56" s="1"/>
  <c r="DJ59" i="56"/>
  <c r="CE59" i="56" s="1"/>
  <c r="DJ55" i="56"/>
  <c r="CE55" i="56" s="1"/>
  <c r="DJ56" i="56"/>
  <c r="CE56" i="56" s="1"/>
  <c r="DJ50" i="56"/>
  <c r="CE50" i="56" s="1"/>
  <c r="DJ54" i="56"/>
  <c r="CE54" i="56" s="1"/>
  <c r="DJ39" i="56"/>
  <c r="CE39" i="56" s="1"/>
  <c r="DJ46" i="56"/>
  <c r="CE46" i="56" s="1"/>
  <c r="DJ44" i="56"/>
  <c r="CE44" i="56" s="1"/>
  <c r="DJ36" i="56"/>
  <c r="CE36" i="56" s="1"/>
  <c r="DJ35" i="56"/>
  <c r="CE35" i="56" s="1"/>
  <c r="DJ40" i="56"/>
  <c r="CE40" i="56" s="1"/>
  <c r="DJ51" i="56"/>
  <c r="CE51" i="56" s="1"/>
  <c r="DJ49" i="56"/>
  <c r="CE49" i="56" s="1"/>
  <c r="DJ45" i="56"/>
  <c r="CE45" i="56" s="1"/>
  <c r="DJ41" i="56"/>
  <c r="CE41" i="56" s="1"/>
  <c r="DJ30" i="56"/>
  <c r="CE30" i="56" s="1"/>
  <c r="DJ29" i="56"/>
  <c r="CE29" i="56" s="1"/>
  <c r="DJ26" i="56"/>
  <c r="CE26" i="56" s="1"/>
  <c r="DJ34" i="56"/>
  <c r="CE34" i="56" s="1"/>
  <c r="DJ31" i="56"/>
  <c r="CE31" i="56" s="1"/>
  <c r="DJ25" i="56"/>
  <c r="CE25" i="56" s="1"/>
  <c r="DJ24" i="56"/>
  <c r="CE24" i="56" s="1"/>
  <c r="DJ21" i="56"/>
  <c r="CE21" i="56" s="1"/>
  <c r="DJ20" i="56"/>
  <c r="CE20" i="56" s="1"/>
  <c r="DJ19" i="56"/>
  <c r="CE19" i="56" s="1"/>
  <c r="DJ11" i="56"/>
  <c r="CE11" i="56" s="1"/>
  <c r="DJ10" i="56"/>
  <c r="CE10" i="56" s="1"/>
  <c r="DK7" i="56"/>
  <c r="CE9" i="56"/>
  <c r="BW32" i="56"/>
  <c r="BW37" i="56"/>
  <c r="BW52" i="56"/>
  <c r="BS62" i="56"/>
  <c r="BM22" i="56"/>
  <c r="BN22" i="56" s="1"/>
  <c r="BN19" i="56"/>
  <c r="BQ22" i="56"/>
  <c r="BR22" i="56" s="1"/>
  <c r="BR19" i="56"/>
  <c r="BS19" i="56" s="1"/>
  <c r="BP67" i="56"/>
  <c r="BX17" i="56"/>
  <c r="BY31" i="56"/>
  <c r="BZ31" i="56" s="1"/>
  <c r="CA31" i="56" s="1"/>
  <c r="CB31" i="56" s="1"/>
  <c r="CC31" i="56" s="1"/>
  <c r="CD31" i="56" s="1"/>
  <c r="BY29" i="56"/>
  <c r="BX32" i="56"/>
  <c r="BY51" i="56"/>
  <c r="BZ51" i="56" s="1"/>
  <c r="CA51" i="56" s="1"/>
  <c r="CB51" i="56" s="1"/>
  <c r="CC51" i="56" s="1"/>
  <c r="CD51" i="56" s="1"/>
  <c r="BX52" i="56"/>
  <c r="BY49" i="56"/>
  <c r="BY61" i="56"/>
  <c r="BZ61" i="56" s="1"/>
  <c r="CA61" i="56" s="1"/>
  <c r="CB61" i="56" s="1"/>
  <c r="CC61" i="56" s="1"/>
  <c r="CD61" i="56" s="1"/>
  <c r="BY55" i="56"/>
  <c r="BZ55" i="56" s="1"/>
  <c r="CA55" i="56" s="1"/>
  <c r="CB55" i="56" s="1"/>
  <c r="CC55" i="56" s="1"/>
  <c r="CD55" i="56" s="1"/>
  <c r="BM54" i="56"/>
  <c r="DU41" i="54"/>
  <c r="BH41" i="54" s="1"/>
  <c r="DU61" i="54"/>
  <c r="BH61" i="54" s="1"/>
  <c r="DG59" i="54"/>
  <c r="BG59" i="54" s="1"/>
  <c r="DA59" i="54"/>
  <c r="K59" i="54" s="1"/>
  <c r="DO59" i="54"/>
  <c r="L59" i="54" s="1"/>
  <c r="DO60" i="54"/>
  <c r="L60" i="54" s="1"/>
  <c r="DA60" i="54"/>
  <c r="K60" i="54" s="1"/>
  <c r="I47" i="52"/>
  <c r="DE61" i="54"/>
  <c r="AQ61" i="54" s="1"/>
  <c r="DS61" i="54"/>
  <c r="AR61" i="54" s="1"/>
  <c r="DP59" i="54"/>
  <c r="T59" i="54" s="1"/>
  <c r="DB59" i="54"/>
  <c r="S59" i="54" s="1"/>
  <c r="J21" i="52"/>
  <c r="DF59" i="54"/>
  <c r="AY59" i="54" s="1"/>
  <c r="DT59" i="54"/>
  <c r="AZ59" i="54" s="1"/>
  <c r="DP60" i="54"/>
  <c r="T60" i="54" s="1"/>
  <c r="DB60" i="54"/>
  <c r="S60" i="54" s="1"/>
  <c r="J34" i="52"/>
  <c r="DT60" i="54"/>
  <c r="AZ60" i="54" s="1"/>
  <c r="DF60" i="54"/>
  <c r="AY60" i="54" s="1"/>
  <c r="DP61" i="54"/>
  <c r="T61" i="54" s="1"/>
  <c r="DB61" i="54"/>
  <c r="S61" i="54" s="1"/>
  <c r="J47" i="52"/>
  <c r="DT61" i="54"/>
  <c r="AZ61" i="54" s="1"/>
  <c r="DF61" i="54"/>
  <c r="AY61" i="54" s="1"/>
  <c r="DG60" i="54"/>
  <c r="BG60" i="54" s="1"/>
  <c r="I21" i="52"/>
  <c r="DE59" i="54"/>
  <c r="AQ59" i="54" s="1"/>
  <c r="DS59" i="54"/>
  <c r="AR59" i="54" s="1"/>
  <c r="DA61" i="54"/>
  <c r="K61" i="54" s="1"/>
  <c r="DO61" i="54"/>
  <c r="L61" i="54" s="1"/>
  <c r="G21" i="52"/>
  <c r="DC59" i="54"/>
  <c r="AA59" i="54" s="1"/>
  <c r="DQ59" i="54"/>
  <c r="AB59" i="54" s="1"/>
  <c r="G34" i="52"/>
  <c r="DC60" i="54"/>
  <c r="AA60" i="54" s="1"/>
  <c r="DQ60" i="54"/>
  <c r="AB60" i="54" s="1"/>
  <c r="G47" i="52"/>
  <c r="DC61" i="54"/>
  <c r="AA61" i="54" s="1"/>
  <c r="DQ61" i="54"/>
  <c r="AB61" i="54" s="1"/>
  <c r="DU59" i="54"/>
  <c r="BH59" i="54" s="1"/>
  <c r="DG61" i="54"/>
  <c r="BG61" i="54" s="1"/>
  <c r="I34" i="52"/>
  <c r="DE60" i="54"/>
  <c r="AQ60" i="54" s="1"/>
  <c r="DS60" i="54"/>
  <c r="AR60" i="54" s="1"/>
  <c r="DN59" i="54"/>
  <c r="D59" i="54" s="1"/>
  <c r="CZ59" i="54"/>
  <c r="C59" i="54" s="1"/>
  <c r="H21" i="52"/>
  <c r="DR59" i="54"/>
  <c r="AJ59" i="54" s="1"/>
  <c r="DD59" i="54"/>
  <c r="AI59" i="54" s="1"/>
  <c r="DN60" i="54"/>
  <c r="D60" i="54" s="1"/>
  <c r="CZ60" i="54"/>
  <c r="C60" i="54" s="1"/>
  <c r="H34" i="52"/>
  <c r="DR60" i="54"/>
  <c r="AJ60" i="54" s="1"/>
  <c r="DD60" i="54"/>
  <c r="AI60" i="54" s="1"/>
  <c r="DN61" i="54"/>
  <c r="D61" i="54" s="1"/>
  <c r="CZ61" i="54"/>
  <c r="C61" i="54" s="1"/>
  <c r="H47" i="52"/>
  <c r="DR61" i="54"/>
  <c r="AJ61" i="54" s="1"/>
  <c r="DD61" i="54"/>
  <c r="AI61" i="54" s="1"/>
  <c r="DU60" i="54"/>
  <c r="BH60" i="54" s="1"/>
  <c r="DU55" i="54"/>
  <c r="BH55" i="54" s="1"/>
  <c r="DU54" i="54"/>
  <c r="BH54" i="54" s="1"/>
  <c r="DG56" i="54"/>
  <c r="BG56" i="54" s="1"/>
  <c r="DO54" i="54"/>
  <c r="L54" i="54" s="1"/>
  <c r="DA54" i="54"/>
  <c r="K54" i="54" s="1"/>
  <c r="I20" i="52"/>
  <c r="DE54" i="54"/>
  <c r="AQ54" i="54" s="1"/>
  <c r="DS54" i="54"/>
  <c r="AR54" i="54" s="1"/>
  <c r="CZ55" i="54"/>
  <c r="C55" i="54" s="1"/>
  <c r="DN55" i="54"/>
  <c r="D55" i="54" s="1"/>
  <c r="H33" i="52"/>
  <c r="DR55" i="54"/>
  <c r="AJ55" i="54" s="1"/>
  <c r="DD55" i="54"/>
  <c r="AI55" i="54" s="1"/>
  <c r="DN56" i="54"/>
  <c r="D56" i="54" s="1"/>
  <c r="CZ56" i="54"/>
  <c r="C56" i="54" s="1"/>
  <c r="H46" i="52"/>
  <c r="DR56" i="54"/>
  <c r="AJ56" i="54" s="1"/>
  <c r="DD56" i="54"/>
  <c r="AI56" i="54" s="1"/>
  <c r="DB54" i="54"/>
  <c r="S54" i="54" s="1"/>
  <c r="DP54" i="54"/>
  <c r="T54" i="54" s="1"/>
  <c r="J20" i="52"/>
  <c r="DF54" i="54"/>
  <c r="AY54" i="54" s="1"/>
  <c r="DT54" i="54"/>
  <c r="AZ54" i="54" s="1"/>
  <c r="DA55" i="54"/>
  <c r="K55" i="54" s="1"/>
  <c r="DO55" i="54"/>
  <c r="L55" i="54" s="1"/>
  <c r="I33" i="52"/>
  <c r="DE55" i="54"/>
  <c r="AQ55" i="54" s="1"/>
  <c r="DS55" i="54"/>
  <c r="AR55" i="54" s="1"/>
  <c r="DO56" i="54"/>
  <c r="L56" i="54" s="1"/>
  <c r="DA56" i="54"/>
  <c r="K56" i="54" s="1"/>
  <c r="I46" i="52"/>
  <c r="DE56" i="54"/>
  <c r="AQ56" i="54" s="1"/>
  <c r="DS56" i="54"/>
  <c r="AR56" i="54" s="1"/>
  <c r="G20" i="52"/>
  <c r="DQ54" i="54"/>
  <c r="AB54" i="54" s="1"/>
  <c r="DC54" i="54"/>
  <c r="AA54" i="54" s="1"/>
  <c r="DP55" i="54"/>
  <c r="T55" i="54" s="1"/>
  <c r="DB55" i="54"/>
  <c r="S55" i="54" s="1"/>
  <c r="J33" i="52"/>
  <c r="DT55" i="54"/>
  <c r="AZ55" i="54" s="1"/>
  <c r="DF55" i="54"/>
  <c r="AY55" i="54" s="1"/>
  <c r="DP56" i="54"/>
  <c r="T56" i="54" s="1"/>
  <c r="DB56" i="54"/>
  <c r="S56" i="54" s="1"/>
  <c r="J46" i="52"/>
  <c r="DT56" i="54"/>
  <c r="AZ56" i="54" s="1"/>
  <c r="DF56" i="54"/>
  <c r="AY56" i="54" s="1"/>
  <c r="DG54" i="54"/>
  <c r="BG54" i="54" s="1"/>
  <c r="DN54" i="54"/>
  <c r="D54" i="54" s="1"/>
  <c r="CZ54" i="54"/>
  <c r="C54" i="54" s="1"/>
  <c r="H20" i="52"/>
  <c r="DR54" i="54"/>
  <c r="AJ54" i="54" s="1"/>
  <c r="DD54" i="54"/>
  <c r="AI54" i="54" s="1"/>
  <c r="G33" i="52"/>
  <c r="DC55" i="54"/>
  <c r="AA55" i="54" s="1"/>
  <c r="DQ55" i="54"/>
  <c r="AB55" i="54" s="1"/>
  <c r="G46" i="52"/>
  <c r="DQ56" i="54"/>
  <c r="AB56" i="54" s="1"/>
  <c r="DC56" i="54"/>
  <c r="AA56" i="54" s="1"/>
  <c r="DU56" i="54"/>
  <c r="BH56" i="54" s="1"/>
  <c r="DG55" i="54"/>
  <c r="BG55" i="54" s="1"/>
  <c r="DU50" i="54"/>
  <c r="BH50" i="54" s="1"/>
  <c r="DG49" i="54"/>
  <c r="BG49" i="54" s="1"/>
  <c r="H32" i="52"/>
  <c r="DD50" i="54"/>
  <c r="AI50" i="54" s="1"/>
  <c r="DR50" i="54"/>
  <c r="AJ50" i="54" s="1"/>
  <c r="DN51" i="54"/>
  <c r="D51" i="54" s="1"/>
  <c r="CZ51" i="54"/>
  <c r="C51" i="54" s="1"/>
  <c r="DO49" i="54"/>
  <c r="L49" i="54" s="1"/>
  <c r="DA49" i="54"/>
  <c r="K49" i="54" s="1"/>
  <c r="I19" i="52"/>
  <c r="DS49" i="54"/>
  <c r="AR49" i="54" s="1"/>
  <c r="DE49" i="54"/>
  <c r="AQ49" i="54" s="1"/>
  <c r="DA50" i="54"/>
  <c r="K50" i="54" s="1"/>
  <c r="DO50" i="54"/>
  <c r="L50" i="54" s="1"/>
  <c r="I32" i="52"/>
  <c r="DS50" i="54"/>
  <c r="AR50" i="54" s="1"/>
  <c r="DE50" i="54"/>
  <c r="AQ50" i="54" s="1"/>
  <c r="DO51" i="54"/>
  <c r="L51" i="54" s="1"/>
  <c r="DA51" i="54"/>
  <c r="K51" i="54" s="1"/>
  <c r="I45" i="52"/>
  <c r="DS51" i="54"/>
  <c r="AR51" i="54" s="1"/>
  <c r="DE51" i="54"/>
  <c r="AQ51" i="54" s="1"/>
  <c r="DU51" i="54"/>
  <c r="BH51" i="54" s="1"/>
  <c r="DG50" i="54"/>
  <c r="BG50" i="54" s="1"/>
  <c r="DN49" i="54"/>
  <c r="D49" i="54" s="1"/>
  <c r="CZ49" i="54"/>
  <c r="C49" i="54" s="1"/>
  <c r="DN50" i="54"/>
  <c r="D50" i="54" s="1"/>
  <c r="CZ50" i="54"/>
  <c r="C50" i="54" s="1"/>
  <c r="H45" i="52"/>
  <c r="DR51" i="54"/>
  <c r="AJ51" i="54" s="1"/>
  <c r="DD51" i="54"/>
  <c r="AI51" i="54" s="1"/>
  <c r="DP49" i="54"/>
  <c r="T49" i="54" s="1"/>
  <c r="DB49" i="54"/>
  <c r="S49" i="54" s="1"/>
  <c r="J19" i="52"/>
  <c r="DT49" i="54"/>
  <c r="AZ49" i="54" s="1"/>
  <c r="DF49" i="54"/>
  <c r="AY49" i="54" s="1"/>
  <c r="DP50" i="54"/>
  <c r="T50" i="54" s="1"/>
  <c r="DB50" i="54"/>
  <c r="S50" i="54" s="1"/>
  <c r="J32" i="52"/>
  <c r="DF50" i="54"/>
  <c r="AY50" i="54" s="1"/>
  <c r="DT50" i="54"/>
  <c r="AZ50" i="54" s="1"/>
  <c r="DB51" i="54"/>
  <c r="S51" i="54" s="1"/>
  <c r="DP51" i="54"/>
  <c r="T51" i="54" s="1"/>
  <c r="J45" i="52"/>
  <c r="DT51" i="54"/>
  <c r="AZ51" i="54" s="1"/>
  <c r="DF51" i="54"/>
  <c r="AY51" i="54" s="1"/>
  <c r="DU49" i="54"/>
  <c r="BH49" i="54" s="1"/>
  <c r="DG51" i="54"/>
  <c r="BG51" i="54" s="1"/>
  <c r="H19" i="52"/>
  <c r="DR49" i="54"/>
  <c r="AJ49" i="54" s="1"/>
  <c r="DD49" i="54"/>
  <c r="AI49" i="54" s="1"/>
  <c r="G19" i="52"/>
  <c r="DQ49" i="54"/>
  <c r="AB49" i="54" s="1"/>
  <c r="DC49" i="54"/>
  <c r="AA49" i="54" s="1"/>
  <c r="G32" i="52"/>
  <c r="DQ50" i="54"/>
  <c r="AB50" i="54" s="1"/>
  <c r="DC50" i="54"/>
  <c r="AA50" i="54" s="1"/>
  <c r="G45" i="52"/>
  <c r="DC51" i="54"/>
  <c r="AA51" i="54" s="1"/>
  <c r="DQ51" i="54"/>
  <c r="AB51" i="54" s="1"/>
  <c r="G18" i="52"/>
  <c r="DQ44" i="54"/>
  <c r="AB44" i="54" s="1"/>
  <c r="DC44" i="54"/>
  <c r="AA44" i="54" s="1"/>
  <c r="G31" i="52"/>
  <c r="DC45" i="54"/>
  <c r="AA45" i="54" s="1"/>
  <c r="DQ45" i="54"/>
  <c r="AB45" i="54" s="1"/>
  <c r="G44" i="52"/>
  <c r="DC46" i="54"/>
  <c r="AA46" i="54" s="1"/>
  <c r="DQ46" i="54"/>
  <c r="AB46" i="54" s="1"/>
  <c r="DG45" i="54"/>
  <c r="BG45" i="54" s="1"/>
  <c r="CZ44" i="54"/>
  <c r="C44" i="54" s="1"/>
  <c r="DN44" i="54"/>
  <c r="D44" i="54" s="1"/>
  <c r="H18" i="52"/>
  <c r="DR44" i="54"/>
  <c r="AJ44" i="54" s="1"/>
  <c r="DD44" i="54"/>
  <c r="AI44" i="54" s="1"/>
  <c r="DN45" i="54"/>
  <c r="D45" i="54" s="1"/>
  <c r="CZ45" i="54"/>
  <c r="C45" i="54" s="1"/>
  <c r="H31" i="52"/>
  <c r="DR45" i="54"/>
  <c r="AJ45" i="54" s="1"/>
  <c r="DD45" i="54"/>
  <c r="AI45" i="54" s="1"/>
  <c r="CZ46" i="54"/>
  <c r="C46" i="54" s="1"/>
  <c r="DN46" i="54"/>
  <c r="D46" i="54" s="1"/>
  <c r="H44" i="52"/>
  <c r="DR46" i="54"/>
  <c r="AJ46" i="54" s="1"/>
  <c r="DD46" i="54"/>
  <c r="AI46" i="54" s="1"/>
  <c r="DG46" i="54"/>
  <c r="BG46" i="54" s="1"/>
  <c r="DA44" i="54"/>
  <c r="K44" i="54" s="1"/>
  <c r="DO44" i="54"/>
  <c r="L44" i="54" s="1"/>
  <c r="I18" i="52"/>
  <c r="DE44" i="54"/>
  <c r="AQ44" i="54" s="1"/>
  <c r="DS44" i="54"/>
  <c r="AR44" i="54" s="1"/>
  <c r="DO45" i="54"/>
  <c r="L45" i="54" s="1"/>
  <c r="DA45" i="54"/>
  <c r="K45" i="54" s="1"/>
  <c r="I31" i="52"/>
  <c r="DE45" i="54"/>
  <c r="AQ45" i="54" s="1"/>
  <c r="DS45" i="54"/>
  <c r="AR45" i="54" s="1"/>
  <c r="DO46" i="54"/>
  <c r="L46" i="54" s="1"/>
  <c r="DA46" i="54"/>
  <c r="K46" i="54" s="1"/>
  <c r="I44" i="52"/>
  <c r="DE46" i="54"/>
  <c r="AQ46" i="54" s="1"/>
  <c r="DS46" i="54"/>
  <c r="AR46" i="54" s="1"/>
  <c r="DU45" i="54"/>
  <c r="BH45" i="54" s="1"/>
  <c r="BI45" i="54" s="1"/>
  <c r="BJ45" i="54" s="1"/>
  <c r="DU44" i="54"/>
  <c r="BH44" i="54" s="1"/>
  <c r="DG44" i="54"/>
  <c r="BG44" i="54" s="1"/>
  <c r="DB44" i="54"/>
  <c r="S44" i="54" s="1"/>
  <c r="DP44" i="54"/>
  <c r="T44" i="54" s="1"/>
  <c r="J18" i="52"/>
  <c r="DT44" i="54"/>
  <c r="AZ44" i="54" s="1"/>
  <c r="DF44" i="54"/>
  <c r="AY44" i="54" s="1"/>
  <c r="DB45" i="54"/>
  <c r="S45" i="54" s="1"/>
  <c r="DP45" i="54"/>
  <c r="T45" i="54" s="1"/>
  <c r="J31" i="52"/>
  <c r="DT45" i="54"/>
  <c r="AZ45" i="54" s="1"/>
  <c r="DF45" i="54"/>
  <c r="AY45" i="54" s="1"/>
  <c r="DP46" i="54"/>
  <c r="T46" i="54" s="1"/>
  <c r="DB46" i="54"/>
  <c r="S46" i="54" s="1"/>
  <c r="J44" i="52"/>
  <c r="DT46" i="54"/>
  <c r="AZ46" i="54" s="1"/>
  <c r="DF46" i="54"/>
  <c r="AY46" i="54" s="1"/>
  <c r="DU46" i="54"/>
  <c r="BH46" i="54" s="1"/>
  <c r="DG41" i="54"/>
  <c r="BG41" i="54" s="1"/>
  <c r="CZ39" i="54"/>
  <c r="C39" i="54" s="1"/>
  <c r="DN39" i="54"/>
  <c r="D39" i="54" s="1"/>
  <c r="DN40" i="54"/>
  <c r="D40" i="54" s="1"/>
  <c r="CZ40" i="54"/>
  <c r="C40" i="54" s="1"/>
  <c r="H30" i="52"/>
  <c r="DR40" i="54"/>
  <c r="AJ40" i="54" s="1"/>
  <c r="DD40" i="54"/>
  <c r="AI40" i="54" s="1"/>
  <c r="CZ41" i="54"/>
  <c r="C41" i="54" s="1"/>
  <c r="DN41" i="54"/>
  <c r="D41" i="54" s="1"/>
  <c r="H43" i="52"/>
  <c r="DR41" i="54"/>
  <c r="AJ41" i="54" s="1"/>
  <c r="DD41" i="54"/>
  <c r="AI41" i="54" s="1"/>
  <c r="DA39" i="54"/>
  <c r="K39" i="54" s="1"/>
  <c r="DO39" i="54"/>
  <c r="L39" i="54" s="1"/>
  <c r="I17" i="52"/>
  <c r="DE39" i="54"/>
  <c r="AQ39" i="54" s="1"/>
  <c r="DS39" i="54"/>
  <c r="AR39" i="54" s="1"/>
  <c r="DA40" i="54"/>
  <c r="K40" i="54" s="1"/>
  <c r="DO40" i="54"/>
  <c r="L40" i="54" s="1"/>
  <c r="I30" i="52"/>
  <c r="DE40" i="54"/>
  <c r="AQ40" i="54" s="1"/>
  <c r="DS40" i="54"/>
  <c r="AR40" i="54" s="1"/>
  <c r="DA41" i="54"/>
  <c r="K41" i="54" s="1"/>
  <c r="DO41" i="54"/>
  <c r="L41" i="54" s="1"/>
  <c r="I43" i="52"/>
  <c r="DE41" i="54"/>
  <c r="AQ41" i="54" s="1"/>
  <c r="DS41" i="54"/>
  <c r="AR41" i="54" s="1"/>
  <c r="DU40" i="54"/>
  <c r="BH40" i="54" s="1"/>
  <c r="DG40" i="54"/>
  <c r="BG40" i="54" s="1"/>
  <c r="DP41" i="54"/>
  <c r="T41" i="54" s="1"/>
  <c r="DB41" i="54"/>
  <c r="S41" i="54" s="1"/>
  <c r="J43" i="52"/>
  <c r="DT41" i="54"/>
  <c r="AZ41" i="54" s="1"/>
  <c r="DF41" i="54"/>
  <c r="AY41" i="54" s="1"/>
  <c r="H17" i="52"/>
  <c r="DR39" i="54"/>
  <c r="AJ39" i="54" s="1"/>
  <c r="DD39" i="54"/>
  <c r="AI39" i="54" s="1"/>
  <c r="DP39" i="54"/>
  <c r="T39" i="54" s="1"/>
  <c r="DB39" i="54"/>
  <c r="S39" i="54" s="1"/>
  <c r="DF39" i="54"/>
  <c r="AY39" i="54" s="1"/>
  <c r="DT39" i="54"/>
  <c r="AZ39" i="54" s="1"/>
  <c r="DB40" i="54"/>
  <c r="S40" i="54" s="1"/>
  <c r="DP40" i="54"/>
  <c r="T40" i="54" s="1"/>
  <c r="J30" i="52"/>
  <c r="DT40" i="54"/>
  <c r="AZ40" i="54" s="1"/>
  <c r="DF40" i="54"/>
  <c r="AY40" i="54" s="1"/>
  <c r="G17" i="52"/>
  <c r="DQ39" i="54"/>
  <c r="AB39" i="54" s="1"/>
  <c r="DC39" i="54"/>
  <c r="AA39" i="54" s="1"/>
  <c r="G30" i="52"/>
  <c r="DQ40" i="54"/>
  <c r="AB40" i="54" s="1"/>
  <c r="DC40" i="54"/>
  <c r="AA40" i="54" s="1"/>
  <c r="G43" i="52"/>
  <c r="DQ41" i="54"/>
  <c r="AB41" i="54" s="1"/>
  <c r="DC41" i="54"/>
  <c r="AA41" i="54" s="1"/>
  <c r="DG36" i="54"/>
  <c r="BG36" i="54" s="1"/>
  <c r="DA34" i="54"/>
  <c r="K34" i="54" s="1"/>
  <c r="DO34" i="54"/>
  <c r="L34" i="54" s="1"/>
  <c r="I29" i="52"/>
  <c r="DE35" i="54"/>
  <c r="AQ35" i="54" s="1"/>
  <c r="DS35" i="54"/>
  <c r="AR35" i="54" s="1"/>
  <c r="I42" i="52"/>
  <c r="DE36" i="54"/>
  <c r="AQ36" i="54" s="1"/>
  <c r="DS36" i="54"/>
  <c r="AR36" i="54" s="1"/>
  <c r="DP34" i="54"/>
  <c r="T34" i="54" s="1"/>
  <c r="DB34" i="54"/>
  <c r="S34" i="54" s="1"/>
  <c r="DN34" i="54"/>
  <c r="D34" i="54" s="1"/>
  <c r="CZ34" i="54"/>
  <c r="C34" i="54" s="1"/>
  <c r="H16" i="52"/>
  <c r="DR34" i="54"/>
  <c r="AJ34" i="54" s="1"/>
  <c r="DD34" i="54"/>
  <c r="AI34" i="54" s="1"/>
  <c r="CZ35" i="54"/>
  <c r="C35" i="54" s="1"/>
  <c r="DN35" i="54"/>
  <c r="D35" i="54" s="1"/>
  <c r="H29" i="52"/>
  <c r="DD35" i="54"/>
  <c r="AI35" i="54" s="1"/>
  <c r="DR35" i="54"/>
  <c r="AJ35" i="54" s="1"/>
  <c r="DN36" i="54"/>
  <c r="D36" i="54" s="1"/>
  <c r="CZ36" i="54"/>
  <c r="C36" i="54" s="1"/>
  <c r="H42" i="52"/>
  <c r="DR36" i="54"/>
  <c r="AJ36" i="54" s="1"/>
  <c r="DD36" i="54"/>
  <c r="AI36" i="54" s="1"/>
  <c r="DU36" i="54"/>
  <c r="BH36" i="54" s="1"/>
  <c r="DG34" i="54"/>
  <c r="BG34" i="54" s="1"/>
  <c r="I16" i="52"/>
  <c r="DE34" i="54"/>
  <c r="AQ34" i="54" s="1"/>
  <c r="DS34" i="54"/>
  <c r="AR34" i="54" s="1"/>
  <c r="DA35" i="54"/>
  <c r="K35" i="54" s="1"/>
  <c r="DO35" i="54"/>
  <c r="L35" i="54" s="1"/>
  <c r="DP35" i="54"/>
  <c r="T35" i="54" s="1"/>
  <c r="DB35" i="54"/>
  <c r="S35" i="54" s="1"/>
  <c r="J29" i="52"/>
  <c r="DT35" i="54"/>
  <c r="AZ35" i="54" s="1"/>
  <c r="DF35" i="54"/>
  <c r="AY35" i="54" s="1"/>
  <c r="DB36" i="54"/>
  <c r="S36" i="54" s="1"/>
  <c r="DP36" i="54"/>
  <c r="T36" i="54" s="1"/>
  <c r="J42" i="52"/>
  <c r="DF36" i="54"/>
  <c r="AY36" i="54" s="1"/>
  <c r="DT36" i="54"/>
  <c r="AZ36" i="54" s="1"/>
  <c r="DU34" i="54"/>
  <c r="BH34" i="54" s="1"/>
  <c r="BI34" i="54" s="1"/>
  <c r="DA36" i="54"/>
  <c r="K36" i="54" s="1"/>
  <c r="DO36" i="54"/>
  <c r="L36" i="54" s="1"/>
  <c r="J16" i="52"/>
  <c r="DT34" i="54"/>
  <c r="AZ34" i="54" s="1"/>
  <c r="DF34" i="54"/>
  <c r="AY34" i="54" s="1"/>
  <c r="DC34" i="54"/>
  <c r="AA34" i="54" s="1"/>
  <c r="DQ34" i="54"/>
  <c r="AB34" i="54" s="1"/>
  <c r="G29" i="52"/>
  <c r="DQ35" i="54"/>
  <c r="AB35" i="54" s="1"/>
  <c r="DC35" i="54"/>
  <c r="AA35" i="54" s="1"/>
  <c r="G42" i="52"/>
  <c r="DQ36" i="54"/>
  <c r="AB36" i="54" s="1"/>
  <c r="DC36" i="54"/>
  <c r="AA36" i="54" s="1"/>
  <c r="DU35" i="54"/>
  <c r="BH35" i="54" s="1"/>
  <c r="BI35" i="54" s="1"/>
  <c r="BJ35" i="54" s="1"/>
  <c r="DA29" i="54"/>
  <c r="K29" i="54" s="1"/>
  <c r="DO29" i="54"/>
  <c r="L29" i="54" s="1"/>
  <c r="I15" i="52"/>
  <c r="DE29" i="54"/>
  <c r="AQ29" i="54" s="1"/>
  <c r="DS29" i="54"/>
  <c r="AR29" i="54" s="1"/>
  <c r="DO30" i="54"/>
  <c r="L30" i="54" s="1"/>
  <c r="DA30" i="54"/>
  <c r="K30" i="54" s="1"/>
  <c r="DA31" i="54"/>
  <c r="K31" i="54" s="1"/>
  <c r="DO31" i="54"/>
  <c r="L31" i="54" s="1"/>
  <c r="I41" i="52"/>
  <c r="DS31" i="54"/>
  <c r="AR31" i="54" s="1"/>
  <c r="DE31" i="54"/>
  <c r="AQ31" i="54" s="1"/>
  <c r="DU31" i="54"/>
  <c r="BH31" i="54" s="1"/>
  <c r="DG31" i="54"/>
  <c r="BG31" i="54" s="1"/>
  <c r="DB29" i="54"/>
  <c r="S29" i="54" s="1"/>
  <c r="DP29" i="54"/>
  <c r="T29" i="54" s="1"/>
  <c r="J15" i="52"/>
  <c r="DT29" i="54"/>
  <c r="AZ29" i="54" s="1"/>
  <c r="DF29" i="54"/>
  <c r="AY29" i="54" s="1"/>
  <c r="DP30" i="54"/>
  <c r="T30" i="54" s="1"/>
  <c r="DB30" i="54"/>
  <c r="S30" i="54" s="1"/>
  <c r="J28" i="52"/>
  <c r="DT30" i="54"/>
  <c r="AZ30" i="54" s="1"/>
  <c r="DF30" i="54"/>
  <c r="AY30" i="54" s="1"/>
  <c r="DB31" i="54"/>
  <c r="S31" i="54" s="1"/>
  <c r="DP31" i="54"/>
  <c r="T31" i="54" s="1"/>
  <c r="J41" i="52"/>
  <c r="DF31" i="54"/>
  <c r="AY31" i="54" s="1"/>
  <c r="DT31" i="54"/>
  <c r="AZ31" i="54" s="1"/>
  <c r="DU29" i="54"/>
  <c r="BH29" i="54" s="1"/>
  <c r="I28" i="52"/>
  <c r="DS30" i="54"/>
  <c r="AR30" i="54" s="1"/>
  <c r="DE30" i="54"/>
  <c r="AQ30" i="54" s="1"/>
  <c r="G15" i="52"/>
  <c r="DQ29" i="54"/>
  <c r="AB29" i="54" s="1"/>
  <c r="DC29" i="54"/>
  <c r="AA29" i="54" s="1"/>
  <c r="G28" i="52"/>
  <c r="DC30" i="54"/>
  <c r="AA30" i="54" s="1"/>
  <c r="DQ30" i="54"/>
  <c r="AB30" i="54" s="1"/>
  <c r="G41" i="52"/>
  <c r="DC31" i="54"/>
  <c r="AA31" i="54" s="1"/>
  <c r="DQ31" i="54"/>
  <c r="AB31" i="54" s="1"/>
  <c r="DG29" i="54"/>
  <c r="BG29" i="54" s="1"/>
  <c r="DN29" i="54"/>
  <c r="D29" i="54" s="1"/>
  <c r="CZ29" i="54"/>
  <c r="C29" i="54" s="1"/>
  <c r="H15" i="52"/>
  <c r="DR29" i="54"/>
  <c r="AJ29" i="54" s="1"/>
  <c r="DD29" i="54"/>
  <c r="AI29" i="54" s="1"/>
  <c r="CZ30" i="54"/>
  <c r="C30" i="54" s="1"/>
  <c r="DN30" i="54"/>
  <c r="D30" i="54" s="1"/>
  <c r="H28" i="52"/>
  <c r="DR30" i="54"/>
  <c r="AJ30" i="54" s="1"/>
  <c r="DD30" i="54"/>
  <c r="AI30" i="54" s="1"/>
  <c r="DN31" i="54"/>
  <c r="D31" i="54" s="1"/>
  <c r="CZ31" i="54"/>
  <c r="C31" i="54" s="1"/>
  <c r="H41" i="52"/>
  <c r="DD31" i="54"/>
  <c r="AI31" i="54" s="1"/>
  <c r="DR31" i="54"/>
  <c r="AJ31" i="54" s="1"/>
  <c r="DU30" i="54"/>
  <c r="BH30" i="54" s="1"/>
  <c r="DG30" i="54"/>
  <c r="BG30" i="54" s="1"/>
  <c r="M53" i="52"/>
  <c r="DG24" i="54"/>
  <c r="BG24" i="54" s="1"/>
  <c r="BI24" i="54" s="1"/>
  <c r="DG26" i="54"/>
  <c r="BG26" i="54" s="1"/>
  <c r="DU25" i="54"/>
  <c r="BH25" i="54" s="1"/>
  <c r="DP24" i="54"/>
  <c r="T24" i="54" s="1"/>
  <c r="DB24" i="54"/>
  <c r="S24" i="54" s="1"/>
  <c r="J14" i="52"/>
  <c r="DT24" i="54"/>
  <c r="AZ24" i="54" s="1"/>
  <c r="DF24" i="54"/>
  <c r="AY24" i="54" s="1"/>
  <c r="DB25" i="54"/>
  <c r="S25" i="54" s="1"/>
  <c r="DP25" i="54"/>
  <c r="T25" i="54" s="1"/>
  <c r="J27" i="52"/>
  <c r="DF25" i="54"/>
  <c r="AY25" i="54" s="1"/>
  <c r="DT25" i="54"/>
  <c r="AZ25" i="54" s="1"/>
  <c r="DB26" i="54"/>
  <c r="S26" i="54" s="1"/>
  <c r="DP26" i="54"/>
  <c r="T26" i="54" s="1"/>
  <c r="J40" i="52"/>
  <c r="DT26" i="54"/>
  <c r="AZ26" i="54" s="1"/>
  <c r="DF26" i="54"/>
  <c r="AY26" i="54" s="1"/>
  <c r="G14" i="52"/>
  <c r="DQ24" i="54"/>
  <c r="AB24" i="54" s="1"/>
  <c r="DC24" i="54"/>
  <c r="AA24" i="54" s="1"/>
  <c r="G27" i="52"/>
  <c r="DC25" i="54"/>
  <c r="AA25" i="54" s="1"/>
  <c r="DQ25" i="54"/>
  <c r="AB25" i="54" s="1"/>
  <c r="G40" i="52"/>
  <c r="DC26" i="54"/>
  <c r="AA26" i="54" s="1"/>
  <c r="DQ26" i="54"/>
  <c r="AB26" i="54" s="1"/>
  <c r="DU26" i="54"/>
  <c r="BH26" i="54" s="1"/>
  <c r="DG25" i="54"/>
  <c r="BG25" i="54" s="1"/>
  <c r="CZ24" i="54"/>
  <c r="C24" i="54" s="1"/>
  <c r="DN24" i="54"/>
  <c r="D24" i="54" s="1"/>
  <c r="H14" i="52"/>
  <c r="DD24" i="54"/>
  <c r="AI24" i="54" s="1"/>
  <c r="DR24" i="54"/>
  <c r="AJ24" i="54" s="1"/>
  <c r="CZ25" i="54"/>
  <c r="C25" i="54" s="1"/>
  <c r="DN25" i="54"/>
  <c r="D25" i="54" s="1"/>
  <c r="H27" i="52"/>
  <c r="DR25" i="54"/>
  <c r="AJ25" i="54" s="1"/>
  <c r="DD25" i="54"/>
  <c r="AI25" i="54" s="1"/>
  <c r="DN26" i="54"/>
  <c r="D26" i="54" s="1"/>
  <c r="CZ26" i="54"/>
  <c r="C26" i="54" s="1"/>
  <c r="H40" i="52"/>
  <c r="DD26" i="54"/>
  <c r="AI26" i="54" s="1"/>
  <c r="DR26" i="54"/>
  <c r="AJ26" i="54" s="1"/>
  <c r="DO24" i="54"/>
  <c r="L24" i="54" s="1"/>
  <c r="DA24" i="54"/>
  <c r="K24" i="54" s="1"/>
  <c r="I14" i="52"/>
  <c r="DE24" i="54"/>
  <c r="AQ24" i="54" s="1"/>
  <c r="DS24" i="54"/>
  <c r="AR24" i="54" s="1"/>
  <c r="DO25" i="54"/>
  <c r="L25" i="54" s="1"/>
  <c r="DA25" i="54"/>
  <c r="K25" i="54" s="1"/>
  <c r="O25" i="54" s="1"/>
  <c r="I27" i="52"/>
  <c r="DS25" i="54"/>
  <c r="AR25" i="54" s="1"/>
  <c r="DE25" i="54"/>
  <c r="AQ25" i="54" s="1"/>
  <c r="DA26" i="54"/>
  <c r="K26" i="54" s="1"/>
  <c r="DO26" i="54"/>
  <c r="L26" i="54" s="1"/>
  <c r="I40" i="52"/>
  <c r="DS26" i="54"/>
  <c r="AR26" i="54" s="1"/>
  <c r="DE26" i="54"/>
  <c r="AQ26" i="54" s="1"/>
  <c r="K52" i="52"/>
  <c r="DN20" i="54"/>
  <c r="D20" i="54" s="1"/>
  <c r="CZ20" i="54"/>
  <c r="C20" i="54" s="1"/>
  <c r="DN21" i="54"/>
  <c r="D21" i="54" s="1"/>
  <c r="CZ21" i="54"/>
  <c r="C21" i="54" s="1"/>
  <c r="H39" i="52"/>
  <c r="DD21" i="54"/>
  <c r="AI21" i="54" s="1"/>
  <c r="DR21" i="54"/>
  <c r="AJ21" i="54" s="1"/>
  <c r="DU20" i="54"/>
  <c r="BH20" i="54" s="1"/>
  <c r="DG19" i="54"/>
  <c r="BG19" i="54" s="1"/>
  <c r="DA19" i="54"/>
  <c r="K19" i="54" s="1"/>
  <c r="DO19" i="54"/>
  <c r="L19" i="54" s="1"/>
  <c r="I13" i="52"/>
  <c r="DS19" i="54"/>
  <c r="AR19" i="54" s="1"/>
  <c r="DE19" i="54"/>
  <c r="AQ19" i="54" s="1"/>
  <c r="DO20" i="54"/>
  <c r="L20" i="54" s="1"/>
  <c r="DA20" i="54"/>
  <c r="K20" i="54" s="1"/>
  <c r="I26" i="52"/>
  <c r="DE20" i="54"/>
  <c r="AQ20" i="54" s="1"/>
  <c r="DS20" i="54"/>
  <c r="AR20" i="54" s="1"/>
  <c r="DA21" i="54"/>
  <c r="K21" i="54" s="1"/>
  <c r="DO21" i="54"/>
  <c r="L21" i="54" s="1"/>
  <c r="I39" i="52"/>
  <c r="DS21" i="54"/>
  <c r="AR21" i="54" s="1"/>
  <c r="DE21" i="54"/>
  <c r="AQ21" i="54" s="1"/>
  <c r="DU21" i="54"/>
  <c r="BH21" i="54" s="1"/>
  <c r="DG20" i="54"/>
  <c r="BG20" i="54" s="1"/>
  <c r="G13" i="52"/>
  <c r="DC19" i="54"/>
  <c r="AA19" i="54" s="1"/>
  <c r="DQ19" i="54"/>
  <c r="AB19" i="54" s="1"/>
  <c r="G26" i="52"/>
  <c r="DQ20" i="54"/>
  <c r="AB20" i="54" s="1"/>
  <c r="DC20" i="54"/>
  <c r="AA20" i="54" s="1"/>
  <c r="G39" i="52"/>
  <c r="DC21" i="54"/>
  <c r="AA21" i="54" s="1"/>
  <c r="DQ21" i="54"/>
  <c r="AB21" i="54" s="1"/>
  <c r="DU19" i="54"/>
  <c r="BH19" i="54" s="1"/>
  <c r="DN19" i="54"/>
  <c r="D19" i="54" s="1"/>
  <c r="CZ19" i="54"/>
  <c r="C19" i="54" s="1"/>
  <c r="H13" i="52"/>
  <c r="DR19" i="54"/>
  <c r="AJ19" i="54" s="1"/>
  <c r="DD19" i="54"/>
  <c r="AI19" i="54" s="1"/>
  <c r="H26" i="52"/>
  <c r="DR20" i="54"/>
  <c r="AJ20" i="54" s="1"/>
  <c r="DD20" i="54"/>
  <c r="AI20" i="54" s="1"/>
  <c r="DP19" i="54"/>
  <c r="T19" i="54" s="1"/>
  <c r="DB19" i="54"/>
  <c r="S19" i="54" s="1"/>
  <c r="J13" i="52"/>
  <c r="DT19" i="54"/>
  <c r="AZ19" i="54" s="1"/>
  <c r="DF19" i="54"/>
  <c r="AY19" i="54" s="1"/>
  <c r="DP20" i="54"/>
  <c r="T20" i="54" s="1"/>
  <c r="DB20" i="54"/>
  <c r="S20" i="54" s="1"/>
  <c r="J26" i="52"/>
  <c r="DT20" i="54"/>
  <c r="AZ20" i="54" s="1"/>
  <c r="DF20" i="54"/>
  <c r="AY20" i="54" s="1"/>
  <c r="DB21" i="54"/>
  <c r="S21" i="54" s="1"/>
  <c r="DP21" i="54"/>
  <c r="T21" i="54" s="1"/>
  <c r="J39" i="52"/>
  <c r="DT21" i="54"/>
  <c r="AZ21" i="54" s="1"/>
  <c r="DF21" i="54"/>
  <c r="AY21" i="54" s="1"/>
  <c r="DG21" i="54"/>
  <c r="BG21" i="54" s="1"/>
  <c r="DG10" i="54"/>
  <c r="BG10" i="54" s="1"/>
  <c r="DU10" i="54"/>
  <c r="BH10" i="54" s="1"/>
  <c r="G11" i="52"/>
  <c r="DC9" i="54"/>
  <c r="AA9" i="54" s="1"/>
  <c r="DQ9" i="54"/>
  <c r="AB9" i="54" s="1"/>
  <c r="J24" i="52"/>
  <c r="DT10" i="54"/>
  <c r="AZ10" i="54" s="1"/>
  <c r="DF10" i="54"/>
  <c r="AY10" i="54" s="1"/>
  <c r="DA11" i="54"/>
  <c r="K11" i="54" s="1"/>
  <c r="DO11" i="54"/>
  <c r="L11" i="54" s="1"/>
  <c r="I37" i="52"/>
  <c r="DE11" i="54"/>
  <c r="AQ11" i="54" s="1"/>
  <c r="DS11" i="54"/>
  <c r="AR11" i="54" s="1"/>
  <c r="F9" i="54"/>
  <c r="H11" i="52"/>
  <c r="DR9" i="54"/>
  <c r="AJ9" i="54" s="1"/>
  <c r="DD9" i="54"/>
  <c r="AI9" i="54" s="1"/>
  <c r="DP11" i="54"/>
  <c r="T11" i="54" s="1"/>
  <c r="DB11" i="54"/>
  <c r="S11" i="54" s="1"/>
  <c r="DA9" i="54"/>
  <c r="K9" i="54" s="1"/>
  <c r="DO9" i="54"/>
  <c r="L9" i="54" s="1"/>
  <c r="DB10" i="54"/>
  <c r="S10" i="54" s="1"/>
  <c r="DP10" i="54"/>
  <c r="T10" i="54" s="1"/>
  <c r="G24" i="52"/>
  <c r="DC10" i="54"/>
  <c r="AA10" i="54" s="1"/>
  <c r="DQ10" i="54"/>
  <c r="AB10" i="54" s="1"/>
  <c r="J37" i="52"/>
  <c r="DF11" i="54"/>
  <c r="AY11" i="54" s="1"/>
  <c r="DT11" i="54"/>
  <c r="AZ11" i="54" s="1"/>
  <c r="I11" i="52"/>
  <c r="DE9" i="54"/>
  <c r="AQ9" i="54" s="1"/>
  <c r="DS9" i="54"/>
  <c r="AR9" i="54" s="1"/>
  <c r="DN10" i="54"/>
  <c r="D10" i="54" s="1"/>
  <c r="CZ10" i="54"/>
  <c r="C10" i="54" s="1"/>
  <c r="H24" i="52"/>
  <c r="DR10" i="54"/>
  <c r="AJ10" i="54" s="1"/>
  <c r="DD10" i="54"/>
  <c r="AI10" i="54" s="1"/>
  <c r="G37" i="52"/>
  <c r="DC11" i="54"/>
  <c r="AA11" i="54" s="1"/>
  <c r="DQ11" i="54"/>
  <c r="AB11" i="54" s="1"/>
  <c r="DG11" i="54"/>
  <c r="BG11" i="54" s="1"/>
  <c r="DG9" i="54"/>
  <c r="BG9" i="54" s="1"/>
  <c r="I9" i="54"/>
  <c r="DP9" i="54"/>
  <c r="T9" i="54" s="1"/>
  <c r="DB9" i="54"/>
  <c r="S9" i="54" s="1"/>
  <c r="J11" i="52"/>
  <c r="DT9" i="54"/>
  <c r="AZ9" i="54" s="1"/>
  <c r="DF9" i="54"/>
  <c r="AY9" i="54" s="1"/>
  <c r="DA10" i="54"/>
  <c r="K10" i="54" s="1"/>
  <c r="DO10" i="54"/>
  <c r="L10" i="54" s="1"/>
  <c r="I24" i="52"/>
  <c r="DE10" i="54"/>
  <c r="AQ10" i="54" s="1"/>
  <c r="DS10" i="54"/>
  <c r="AR10" i="54" s="1"/>
  <c r="CZ11" i="54"/>
  <c r="C11" i="54" s="1"/>
  <c r="DN11" i="54"/>
  <c r="D11" i="54" s="1"/>
  <c r="H37" i="52"/>
  <c r="DD11" i="54"/>
  <c r="AI11" i="54" s="1"/>
  <c r="DR11" i="54"/>
  <c r="AJ11" i="54" s="1"/>
  <c r="DU11" i="54"/>
  <c r="BH11" i="54" s="1"/>
  <c r="DU9" i="54"/>
  <c r="BH9" i="54" s="1"/>
  <c r="DV59" i="54"/>
  <c r="BP59" i="54" s="1"/>
  <c r="DV56" i="54"/>
  <c r="BP56" i="54" s="1"/>
  <c r="DV61" i="54"/>
  <c r="BP61" i="54" s="1"/>
  <c r="DV60" i="54"/>
  <c r="BP60" i="54" s="1"/>
  <c r="DV49" i="54"/>
  <c r="BP49" i="54" s="1"/>
  <c r="DV51" i="54"/>
  <c r="BP51" i="54" s="1"/>
  <c r="DV39" i="54"/>
  <c r="BP39" i="54" s="1"/>
  <c r="DV55" i="54"/>
  <c r="BP55" i="54" s="1"/>
  <c r="DV50" i="54"/>
  <c r="BP50" i="54" s="1"/>
  <c r="DV46" i="54"/>
  <c r="BP46" i="54" s="1"/>
  <c r="DV45" i="54"/>
  <c r="BP45" i="54" s="1"/>
  <c r="DV44" i="54"/>
  <c r="BP44" i="54" s="1"/>
  <c r="DV40" i="54"/>
  <c r="BP40" i="54" s="1"/>
  <c r="DV54" i="54"/>
  <c r="BP54" i="54" s="1"/>
  <c r="DV41" i="54"/>
  <c r="BP41" i="54" s="1"/>
  <c r="DV34" i="54"/>
  <c r="BP34" i="54" s="1"/>
  <c r="DV35" i="54"/>
  <c r="BP35" i="54" s="1"/>
  <c r="DV24" i="54"/>
  <c r="BP24" i="54" s="1"/>
  <c r="DV21" i="54"/>
  <c r="BP21" i="54" s="1"/>
  <c r="DV20" i="54"/>
  <c r="BP20" i="54" s="1"/>
  <c r="DV31" i="54"/>
  <c r="BP31" i="54" s="1"/>
  <c r="DV30" i="54"/>
  <c r="BP30" i="54" s="1"/>
  <c r="DV11" i="54"/>
  <c r="BP11" i="54" s="1"/>
  <c r="DV10" i="54"/>
  <c r="BP10" i="54" s="1"/>
  <c r="DW7" i="54"/>
  <c r="DV36" i="54"/>
  <c r="BP36" i="54" s="1"/>
  <c r="DV29" i="54"/>
  <c r="BP29" i="54" s="1"/>
  <c r="DV26" i="54"/>
  <c r="BP26" i="54" s="1"/>
  <c r="DV25" i="54"/>
  <c r="BP25" i="54" s="1"/>
  <c r="DV9" i="54"/>
  <c r="BP9" i="54" s="1"/>
  <c r="DV19" i="54"/>
  <c r="BP19" i="54" s="1"/>
  <c r="DH59" i="54"/>
  <c r="BO59" i="54" s="1"/>
  <c r="DH56" i="54"/>
  <c r="BO56" i="54" s="1"/>
  <c r="DH60" i="54"/>
  <c r="BO60" i="54" s="1"/>
  <c r="DH61" i="54"/>
  <c r="BO61" i="54" s="1"/>
  <c r="DH49" i="54"/>
  <c r="BO49" i="54" s="1"/>
  <c r="DH39" i="54"/>
  <c r="BO39" i="54" s="1"/>
  <c r="DH46" i="54"/>
  <c r="BO46" i="54" s="1"/>
  <c r="DH45" i="54"/>
  <c r="BO45" i="54" s="1"/>
  <c r="DH55" i="54"/>
  <c r="BO55" i="54" s="1"/>
  <c r="DH51" i="54"/>
  <c r="BO51" i="54" s="1"/>
  <c r="DH34" i="54"/>
  <c r="BO34" i="54" s="1"/>
  <c r="DH40" i="54"/>
  <c r="BO40" i="54" s="1"/>
  <c r="DH24" i="54"/>
  <c r="BO24" i="54" s="1"/>
  <c r="DH21" i="54"/>
  <c r="BO21" i="54" s="1"/>
  <c r="DH20" i="54"/>
  <c r="BO20" i="54" s="1"/>
  <c r="DH54" i="54"/>
  <c r="BO54" i="54" s="1"/>
  <c r="DH44" i="54"/>
  <c r="BO44" i="54" s="1"/>
  <c r="DH31" i="54"/>
  <c r="BO31" i="54" s="1"/>
  <c r="DH30" i="54"/>
  <c r="BO30" i="54" s="1"/>
  <c r="DH11" i="54"/>
  <c r="BO11" i="54" s="1"/>
  <c r="DH10" i="54"/>
  <c r="BO10" i="54" s="1"/>
  <c r="DH35" i="54"/>
  <c r="BO35" i="54" s="1"/>
  <c r="DH29" i="54"/>
  <c r="BO29" i="54" s="1"/>
  <c r="DH26" i="54"/>
  <c r="BO26" i="54" s="1"/>
  <c r="DH25" i="54"/>
  <c r="BO25" i="54" s="1"/>
  <c r="DH50" i="54"/>
  <c r="BO50" i="54" s="1"/>
  <c r="DH36" i="54"/>
  <c r="BO36" i="54" s="1"/>
  <c r="DI7" i="54"/>
  <c r="DH41" i="54"/>
  <c r="BO41" i="54" s="1"/>
  <c r="DH19" i="54"/>
  <c r="BO19" i="54" s="1"/>
  <c r="DH9" i="54"/>
  <c r="BO9" i="54" s="1"/>
  <c r="O57" i="51"/>
  <c r="O18" i="52"/>
  <c r="O57" i="52" s="1"/>
  <c r="O59" i="52"/>
  <c r="O50" i="52"/>
  <c r="N59" i="52"/>
  <c r="N50" i="52"/>
  <c r="M50" i="52"/>
  <c r="M59" i="52"/>
  <c r="L59" i="52"/>
  <c r="L50" i="52"/>
  <c r="K53" i="51"/>
  <c r="K14" i="52"/>
  <c r="K53" i="52" s="1"/>
  <c r="K50" i="52"/>
  <c r="K56" i="51"/>
  <c r="K17" i="52"/>
  <c r="K56" i="52" s="1"/>
  <c r="K59" i="52"/>
  <c r="J56" i="51"/>
  <c r="J17" i="52"/>
  <c r="DQ9" i="53"/>
  <c r="AB9" i="53" s="1"/>
  <c r="AC9" i="53" s="1"/>
  <c r="DQ11" i="53"/>
  <c r="AB11" i="53" s="1"/>
  <c r="AC11" i="53" s="1"/>
  <c r="DQ10" i="53"/>
  <c r="AB10" i="53" s="1"/>
  <c r="DQ19" i="53"/>
  <c r="AB19" i="53" s="1"/>
  <c r="AC19" i="53" s="1"/>
  <c r="DQ21" i="53"/>
  <c r="AB21" i="53" s="1"/>
  <c r="AC21" i="53" s="1"/>
  <c r="AD21" i="53" s="1"/>
  <c r="DQ20" i="53"/>
  <c r="AB20" i="53" s="1"/>
  <c r="AC20" i="53" s="1"/>
  <c r="AD20" i="53" s="1"/>
  <c r="DQ29" i="53"/>
  <c r="AB29" i="53" s="1"/>
  <c r="AC29" i="53" s="1"/>
  <c r="DQ30" i="53"/>
  <c r="AB30" i="53" s="1"/>
  <c r="AC30" i="53" s="1"/>
  <c r="AD30" i="53" s="1"/>
  <c r="DQ31" i="53"/>
  <c r="AB31" i="53" s="1"/>
  <c r="AC31" i="53" s="1"/>
  <c r="AD31" i="53" s="1"/>
  <c r="DQ25" i="53"/>
  <c r="AB25" i="53" s="1"/>
  <c r="AC25" i="53" s="1"/>
  <c r="AD25" i="53" s="1"/>
  <c r="DQ24" i="53"/>
  <c r="AB24" i="53" s="1"/>
  <c r="AC24" i="53" s="1"/>
  <c r="DQ26" i="53"/>
  <c r="AB26" i="53" s="1"/>
  <c r="AC26" i="53" s="1"/>
  <c r="AD26" i="53" s="1"/>
  <c r="DQ46" i="53"/>
  <c r="AB46" i="53" s="1"/>
  <c r="AC46" i="53" s="1"/>
  <c r="AD46" i="53" s="1"/>
  <c r="DQ44" i="53"/>
  <c r="AB44" i="53" s="1"/>
  <c r="AC44" i="53" s="1"/>
  <c r="DQ45" i="53"/>
  <c r="AB45" i="53" s="1"/>
  <c r="AC45" i="53" s="1"/>
  <c r="AD45" i="53" s="1"/>
  <c r="DQ35" i="53"/>
  <c r="AB35" i="53" s="1"/>
  <c r="AC35" i="53" s="1"/>
  <c r="AD35" i="53" s="1"/>
  <c r="G55" i="51"/>
  <c r="G16" i="52"/>
  <c r="DQ34" i="53"/>
  <c r="AB34" i="53" s="1"/>
  <c r="AC34" i="53" s="1"/>
  <c r="DQ36" i="53"/>
  <c r="AB36" i="53" s="1"/>
  <c r="DQ41" i="53"/>
  <c r="AB41" i="53" s="1"/>
  <c r="AC41" i="53" s="1"/>
  <c r="AD41" i="53" s="1"/>
  <c r="DQ39" i="53"/>
  <c r="AB39" i="53" s="1"/>
  <c r="AC39" i="53" s="1"/>
  <c r="DQ40" i="53"/>
  <c r="AB40" i="53" s="1"/>
  <c r="AC40" i="53" s="1"/>
  <c r="AD40" i="53" s="1"/>
  <c r="DQ59" i="53"/>
  <c r="AB59" i="53" s="1"/>
  <c r="AC59" i="53" s="1"/>
  <c r="DQ60" i="53"/>
  <c r="AB60" i="53" s="1"/>
  <c r="AC60" i="53" s="1"/>
  <c r="AD60" i="53" s="1"/>
  <c r="DQ61" i="53"/>
  <c r="AB61" i="53" s="1"/>
  <c r="AC61" i="53" s="1"/>
  <c r="AD61" i="53" s="1"/>
  <c r="DQ54" i="53"/>
  <c r="AB54" i="53" s="1"/>
  <c r="DQ56" i="53"/>
  <c r="AB56" i="53" s="1"/>
  <c r="AC56" i="53" s="1"/>
  <c r="AD56" i="53" s="1"/>
  <c r="DQ55" i="53"/>
  <c r="AB55" i="53" s="1"/>
  <c r="AC55" i="53" s="1"/>
  <c r="AD55" i="53" s="1"/>
  <c r="DQ50" i="53"/>
  <c r="AB50" i="53" s="1"/>
  <c r="AC50" i="53" s="1"/>
  <c r="AD50" i="53" s="1"/>
  <c r="DQ51" i="53"/>
  <c r="AB51" i="53" s="1"/>
  <c r="AC51" i="53" s="1"/>
  <c r="AD51" i="53" s="1"/>
  <c r="DQ49" i="53"/>
  <c r="AB49" i="53" s="1"/>
  <c r="AC49" i="53" s="1"/>
  <c r="F16" i="52"/>
  <c r="DP34" i="53"/>
  <c r="T34" i="53" s="1"/>
  <c r="F29" i="52"/>
  <c r="DP35" i="53"/>
  <c r="T35" i="53" s="1"/>
  <c r="U35" i="53" s="1"/>
  <c r="V35" i="53" s="1"/>
  <c r="F42" i="52"/>
  <c r="DP36" i="53"/>
  <c r="T36" i="53" s="1"/>
  <c r="U36" i="53" s="1"/>
  <c r="V36" i="53" s="1"/>
  <c r="F11" i="52"/>
  <c r="DP9" i="53"/>
  <c r="T9" i="53" s="1"/>
  <c r="F24" i="52"/>
  <c r="DP10" i="53"/>
  <c r="T10" i="53" s="1"/>
  <c r="U10" i="53" s="1"/>
  <c r="V10" i="53" s="1"/>
  <c r="F37" i="52"/>
  <c r="DP11" i="53"/>
  <c r="T11" i="53" s="1"/>
  <c r="U11" i="53" s="1"/>
  <c r="V11" i="53" s="1"/>
  <c r="F27" i="52"/>
  <c r="DP25" i="53"/>
  <c r="T25" i="53" s="1"/>
  <c r="U25" i="53" s="1"/>
  <c r="V25" i="53" s="1"/>
  <c r="F40" i="52"/>
  <c r="DP26" i="53"/>
  <c r="T26" i="53" s="1"/>
  <c r="U26" i="53" s="1"/>
  <c r="V26" i="53" s="1"/>
  <c r="F14" i="52"/>
  <c r="DP24" i="53"/>
  <c r="T24" i="53" s="1"/>
  <c r="F26" i="52"/>
  <c r="DP20" i="53"/>
  <c r="T20" i="53" s="1"/>
  <c r="U20" i="53" s="1"/>
  <c r="V20" i="53" s="1"/>
  <c r="F39" i="52"/>
  <c r="DP21" i="53"/>
  <c r="T21" i="53" s="1"/>
  <c r="U21" i="53" s="1"/>
  <c r="V21" i="53" s="1"/>
  <c r="F13" i="52"/>
  <c r="DP19" i="53"/>
  <c r="T19" i="53" s="1"/>
  <c r="F17" i="52"/>
  <c r="DP39" i="53"/>
  <c r="T39" i="53" s="1"/>
  <c r="F43" i="52"/>
  <c r="DP41" i="53"/>
  <c r="T41" i="53" s="1"/>
  <c r="U41" i="53" s="1"/>
  <c r="V41" i="53" s="1"/>
  <c r="F30" i="52"/>
  <c r="DP40" i="53"/>
  <c r="T40" i="53" s="1"/>
  <c r="U40" i="53" s="1"/>
  <c r="V40" i="53" s="1"/>
  <c r="F15" i="52"/>
  <c r="DP29" i="53"/>
  <c r="T29" i="53" s="1"/>
  <c r="F28" i="52"/>
  <c r="DP30" i="53"/>
  <c r="T30" i="53" s="1"/>
  <c r="U30" i="53" s="1"/>
  <c r="V30" i="53" s="1"/>
  <c r="F41" i="52"/>
  <c r="DP31" i="53"/>
  <c r="T31" i="53" s="1"/>
  <c r="U31" i="53" s="1"/>
  <c r="V31" i="53" s="1"/>
  <c r="F21" i="52"/>
  <c r="DP59" i="53"/>
  <c r="T59" i="53" s="1"/>
  <c r="F47" i="52"/>
  <c r="DP61" i="53"/>
  <c r="T61" i="53" s="1"/>
  <c r="U61" i="53" s="1"/>
  <c r="V61" i="53" s="1"/>
  <c r="F34" i="52"/>
  <c r="DP60" i="53"/>
  <c r="T60" i="53" s="1"/>
  <c r="U60" i="53" s="1"/>
  <c r="V60" i="53" s="1"/>
  <c r="F33" i="52"/>
  <c r="DP55" i="53"/>
  <c r="T55" i="53" s="1"/>
  <c r="U55" i="53" s="1"/>
  <c r="V55" i="53" s="1"/>
  <c r="F46" i="52"/>
  <c r="DP56" i="53"/>
  <c r="T56" i="53" s="1"/>
  <c r="U56" i="53" s="1"/>
  <c r="V56" i="53" s="1"/>
  <c r="F20" i="52"/>
  <c r="DP54" i="53"/>
  <c r="T54" i="53" s="1"/>
  <c r="F45" i="52"/>
  <c r="DP51" i="53"/>
  <c r="T51" i="53" s="1"/>
  <c r="U51" i="53" s="1"/>
  <c r="V51" i="53" s="1"/>
  <c r="F19" i="52"/>
  <c r="DP49" i="53"/>
  <c r="T49" i="53" s="1"/>
  <c r="F32" i="52"/>
  <c r="DP50" i="53"/>
  <c r="T50" i="53" s="1"/>
  <c r="U50" i="53" s="1"/>
  <c r="V50" i="53" s="1"/>
  <c r="F18" i="52"/>
  <c r="DP44" i="53"/>
  <c r="T44" i="53" s="1"/>
  <c r="F31" i="52"/>
  <c r="DP45" i="53"/>
  <c r="T45" i="53" s="1"/>
  <c r="U45" i="53" s="1"/>
  <c r="V45" i="53" s="1"/>
  <c r="F44" i="52"/>
  <c r="DP46" i="53"/>
  <c r="T46" i="53" s="1"/>
  <c r="U46" i="53" s="1"/>
  <c r="V46" i="53" s="1"/>
  <c r="E29" i="52"/>
  <c r="DO35" i="53"/>
  <c r="L35" i="53" s="1"/>
  <c r="M35" i="53" s="1"/>
  <c r="N35" i="53" s="1"/>
  <c r="E42" i="52"/>
  <c r="DO36" i="53"/>
  <c r="L36" i="53" s="1"/>
  <c r="M36" i="53" s="1"/>
  <c r="N36" i="53" s="1"/>
  <c r="E16" i="52"/>
  <c r="DO34" i="53"/>
  <c r="L34" i="53" s="1"/>
  <c r="E11" i="52"/>
  <c r="DO9" i="53"/>
  <c r="L9" i="53" s="1"/>
  <c r="E24" i="52"/>
  <c r="DO10" i="53"/>
  <c r="L10" i="53" s="1"/>
  <c r="M10" i="53" s="1"/>
  <c r="N10" i="53" s="1"/>
  <c r="E37" i="52"/>
  <c r="DO11" i="53"/>
  <c r="L11" i="53" s="1"/>
  <c r="M11" i="53" s="1"/>
  <c r="N11" i="53" s="1"/>
  <c r="E13" i="52"/>
  <c r="DO19" i="53"/>
  <c r="L19" i="53" s="1"/>
  <c r="E26" i="52"/>
  <c r="DO20" i="53"/>
  <c r="L20" i="53" s="1"/>
  <c r="M20" i="53" s="1"/>
  <c r="N20" i="53" s="1"/>
  <c r="E39" i="52"/>
  <c r="DO21" i="53"/>
  <c r="L21" i="53" s="1"/>
  <c r="M21" i="53" s="1"/>
  <c r="N21" i="53" s="1"/>
  <c r="E17" i="52"/>
  <c r="DO39" i="53"/>
  <c r="L39" i="53" s="1"/>
  <c r="E30" i="52"/>
  <c r="DO40" i="53"/>
  <c r="L40" i="53" s="1"/>
  <c r="M40" i="53" s="1"/>
  <c r="N40" i="53" s="1"/>
  <c r="E43" i="52"/>
  <c r="DO41" i="53"/>
  <c r="L41" i="53" s="1"/>
  <c r="M41" i="53" s="1"/>
  <c r="N41" i="53" s="1"/>
  <c r="E27" i="52"/>
  <c r="DO25" i="53"/>
  <c r="L25" i="53" s="1"/>
  <c r="M25" i="53" s="1"/>
  <c r="N25" i="53" s="1"/>
  <c r="E40" i="52"/>
  <c r="DO26" i="53"/>
  <c r="L26" i="53" s="1"/>
  <c r="M26" i="53" s="1"/>
  <c r="N26" i="53" s="1"/>
  <c r="E14" i="52"/>
  <c r="DO24" i="53"/>
  <c r="L24" i="53" s="1"/>
  <c r="E41" i="52"/>
  <c r="DO31" i="53"/>
  <c r="L31" i="53" s="1"/>
  <c r="M31" i="53" s="1"/>
  <c r="N31" i="53" s="1"/>
  <c r="E15" i="52"/>
  <c r="DO29" i="53"/>
  <c r="L29" i="53" s="1"/>
  <c r="E28" i="52"/>
  <c r="DO30" i="53"/>
  <c r="L30" i="53" s="1"/>
  <c r="M30" i="53" s="1"/>
  <c r="N30" i="53" s="1"/>
  <c r="E18" i="52"/>
  <c r="DO44" i="53"/>
  <c r="L44" i="53" s="1"/>
  <c r="E44" i="52"/>
  <c r="DO46" i="53"/>
  <c r="L46" i="53" s="1"/>
  <c r="M46" i="53" s="1"/>
  <c r="N46" i="53" s="1"/>
  <c r="E31" i="52"/>
  <c r="DO45" i="53"/>
  <c r="L45" i="53" s="1"/>
  <c r="M45" i="53" s="1"/>
  <c r="N45" i="53" s="1"/>
  <c r="E34" i="52"/>
  <c r="DO60" i="53"/>
  <c r="L60" i="53" s="1"/>
  <c r="M60" i="53" s="1"/>
  <c r="N60" i="53" s="1"/>
  <c r="E47" i="52"/>
  <c r="DO61" i="53"/>
  <c r="L61" i="53" s="1"/>
  <c r="M61" i="53" s="1"/>
  <c r="N61" i="53" s="1"/>
  <c r="E21" i="52"/>
  <c r="DO59" i="53"/>
  <c r="L59" i="53" s="1"/>
  <c r="E20" i="52"/>
  <c r="DO54" i="53"/>
  <c r="L54" i="53" s="1"/>
  <c r="E33" i="52"/>
  <c r="DO55" i="53"/>
  <c r="L55" i="53" s="1"/>
  <c r="M55" i="53" s="1"/>
  <c r="N55" i="53" s="1"/>
  <c r="E46" i="52"/>
  <c r="DO56" i="53"/>
  <c r="L56" i="53" s="1"/>
  <c r="M56" i="53" s="1"/>
  <c r="N56" i="53" s="1"/>
  <c r="E19" i="52"/>
  <c r="DO49" i="53"/>
  <c r="L49" i="53" s="1"/>
  <c r="E32" i="52"/>
  <c r="DO50" i="53"/>
  <c r="L50" i="53" s="1"/>
  <c r="M50" i="53" s="1"/>
  <c r="N50" i="53" s="1"/>
  <c r="E45" i="52"/>
  <c r="DO51" i="53"/>
  <c r="L51" i="53" s="1"/>
  <c r="M51" i="53" s="1"/>
  <c r="N51" i="53" s="1"/>
  <c r="S67" i="53"/>
  <c r="D41" i="52"/>
  <c r="DN31" i="53"/>
  <c r="D31" i="53" s="1"/>
  <c r="DN29" i="53"/>
  <c r="D29" i="53" s="1"/>
  <c r="D28" i="52"/>
  <c r="DN30" i="53"/>
  <c r="D30" i="53" s="1"/>
  <c r="DN24" i="53"/>
  <c r="D24" i="53" s="1"/>
  <c r="D40" i="52"/>
  <c r="DN26" i="53"/>
  <c r="D26" i="53" s="1"/>
  <c r="D27" i="52"/>
  <c r="DN25" i="53"/>
  <c r="D25" i="53" s="1"/>
  <c r="DN34" i="53"/>
  <c r="D34" i="53" s="1"/>
  <c r="D29" i="52"/>
  <c r="DN35" i="53"/>
  <c r="D35" i="53" s="1"/>
  <c r="D42" i="52"/>
  <c r="DN36" i="53"/>
  <c r="D36" i="53" s="1"/>
  <c r="D34" i="52"/>
  <c r="DN60" i="53"/>
  <c r="D60" i="53" s="1"/>
  <c r="D47" i="52"/>
  <c r="DN61" i="53"/>
  <c r="D61" i="53" s="1"/>
  <c r="DN59" i="53"/>
  <c r="D59" i="53" s="1"/>
  <c r="DN54" i="53"/>
  <c r="D54" i="53" s="1"/>
  <c r="D33" i="52"/>
  <c r="DN55" i="53"/>
  <c r="D55" i="53" s="1"/>
  <c r="D46" i="52"/>
  <c r="DN56" i="53"/>
  <c r="D56" i="53" s="1"/>
  <c r="W57" i="53"/>
  <c r="DN49" i="53"/>
  <c r="D49" i="53" s="1"/>
  <c r="D32" i="52"/>
  <c r="DN50" i="53"/>
  <c r="D50" i="53" s="1"/>
  <c r="D45" i="52"/>
  <c r="DN51" i="53"/>
  <c r="D51" i="53" s="1"/>
  <c r="D31" i="52"/>
  <c r="DN45" i="53"/>
  <c r="D45" i="53" s="1"/>
  <c r="D44" i="52"/>
  <c r="DN46" i="53"/>
  <c r="D46" i="53" s="1"/>
  <c r="DN44" i="53"/>
  <c r="D44" i="53" s="1"/>
  <c r="D26" i="52"/>
  <c r="DN20" i="53"/>
  <c r="D20" i="53" s="1"/>
  <c r="D39" i="52"/>
  <c r="DN21" i="53"/>
  <c r="D21" i="53" s="1"/>
  <c r="DN19" i="53"/>
  <c r="D19" i="53" s="1"/>
  <c r="DN39" i="53"/>
  <c r="D39" i="53" s="1"/>
  <c r="D43" i="52"/>
  <c r="DN41" i="53"/>
  <c r="D41" i="53" s="1"/>
  <c r="D30" i="52"/>
  <c r="DN40" i="53"/>
  <c r="D40" i="53" s="1"/>
  <c r="D37" i="52"/>
  <c r="DN11" i="53"/>
  <c r="D11" i="53" s="1"/>
  <c r="I9" i="53"/>
  <c r="D24" i="52"/>
  <c r="DN10" i="53"/>
  <c r="D10" i="53" s="1"/>
  <c r="F9" i="53"/>
  <c r="W42" i="53"/>
  <c r="AA62" i="53"/>
  <c r="W37" i="53"/>
  <c r="O67" i="53"/>
  <c r="W32" i="53"/>
  <c r="AA52" i="53"/>
  <c r="AE56" i="53"/>
  <c r="W47" i="53"/>
  <c r="W66" i="53"/>
  <c r="W65" i="53"/>
  <c r="W52" i="53"/>
  <c r="AA66" i="53"/>
  <c r="AE21" i="53"/>
  <c r="AA22" i="53"/>
  <c r="AE19" i="53"/>
  <c r="AA37" i="53"/>
  <c r="AE34" i="53"/>
  <c r="AA57" i="53"/>
  <c r="AE25" i="53"/>
  <c r="AE59" i="53"/>
  <c r="AE60" i="53"/>
  <c r="DD61" i="53"/>
  <c r="AI61" i="53" s="1"/>
  <c r="DD59" i="53"/>
  <c r="AI59" i="53" s="1"/>
  <c r="AM59" i="53" s="1"/>
  <c r="DD51" i="53"/>
  <c r="AI51" i="53" s="1"/>
  <c r="DD50" i="53"/>
  <c r="AI50" i="53" s="1"/>
  <c r="DD49" i="53"/>
  <c r="AI49" i="53" s="1"/>
  <c r="DD46" i="53"/>
  <c r="AI46" i="53" s="1"/>
  <c r="DD45" i="53"/>
  <c r="AI45" i="53" s="1"/>
  <c r="DD55" i="53"/>
  <c r="AI55" i="53" s="1"/>
  <c r="DD54" i="53"/>
  <c r="AI54" i="53" s="1"/>
  <c r="AM54" i="53" s="1"/>
  <c r="DD44" i="53"/>
  <c r="AI44" i="53" s="1"/>
  <c r="DD41" i="53"/>
  <c r="AI41" i="53" s="1"/>
  <c r="DD40" i="53"/>
  <c r="AI40" i="53" s="1"/>
  <c r="AM40" i="53" s="1"/>
  <c r="DD39" i="53"/>
  <c r="AI39" i="53" s="1"/>
  <c r="DD34" i="53"/>
  <c r="AI34" i="53" s="1"/>
  <c r="DD29" i="53"/>
  <c r="AI29" i="53" s="1"/>
  <c r="DD26" i="53"/>
  <c r="AI26" i="53" s="1"/>
  <c r="AM26" i="53" s="1"/>
  <c r="DD25" i="53"/>
  <c r="AI25" i="53" s="1"/>
  <c r="AM25" i="53" s="1"/>
  <c r="DD36" i="53"/>
  <c r="AI36" i="53" s="1"/>
  <c r="AM36" i="53" s="1"/>
  <c r="DD35" i="53"/>
  <c r="AI35" i="53" s="1"/>
  <c r="DD31" i="53"/>
  <c r="AI31" i="53" s="1"/>
  <c r="DD24" i="53"/>
  <c r="AI24" i="53" s="1"/>
  <c r="AM24" i="53" s="1"/>
  <c r="DD21" i="53"/>
  <c r="AI21" i="53" s="1"/>
  <c r="AM21" i="53" s="1"/>
  <c r="DD20" i="53"/>
  <c r="AI20" i="53" s="1"/>
  <c r="DE7" i="53"/>
  <c r="DD60" i="53"/>
  <c r="AI60" i="53" s="1"/>
  <c r="AM60" i="53" s="1"/>
  <c r="DD11" i="53"/>
  <c r="AI11" i="53" s="1"/>
  <c r="DD30" i="53"/>
  <c r="AI30" i="53" s="1"/>
  <c r="DD14" i="53"/>
  <c r="AI14" i="53" s="1"/>
  <c r="AM14" i="53" s="1"/>
  <c r="DD56" i="53"/>
  <c r="AI56" i="53" s="1"/>
  <c r="AM56" i="53" s="1"/>
  <c r="DD15" i="53"/>
  <c r="AI15" i="53" s="1"/>
  <c r="AM15" i="53" s="1"/>
  <c r="DD10" i="53"/>
  <c r="AI10" i="53" s="1"/>
  <c r="DD9" i="53"/>
  <c r="AI9" i="53" s="1"/>
  <c r="DD16" i="53"/>
  <c r="AI16" i="53" s="1"/>
  <c r="DD19" i="53"/>
  <c r="AI19" i="53" s="1"/>
  <c r="AM19" i="53" s="1"/>
  <c r="AA32" i="53"/>
  <c r="AA47" i="53"/>
  <c r="AA42" i="53"/>
  <c r="AE39" i="53"/>
  <c r="AE42" i="53" s="1"/>
  <c r="AE50" i="53"/>
  <c r="W27" i="53"/>
  <c r="W64" i="53"/>
  <c r="W12" i="53"/>
  <c r="AE15" i="53"/>
  <c r="AE44" i="53"/>
  <c r="AA27" i="53"/>
  <c r="AA64" i="53"/>
  <c r="AA12" i="53"/>
  <c r="AE9" i="53"/>
  <c r="AE36" i="53"/>
  <c r="AE31" i="53"/>
  <c r="DR61" i="53"/>
  <c r="AJ61" i="53" s="1"/>
  <c r="DR59" i="53"/>
  <c r="AJ59" i="53" s="1"/>
  <c r="DR60" i="53"/>
  <c r="AJ60" i="53" s="1"/>
  <c r="DR54" i="53"/>
  <c r="AJ54" i="53" s="1"/>
  <c r="DR51" i="53"/>
  <c r="AJ51" i="53" s="1"/>
  <c r="DR50" i="53"/>
  <c r="AJ50" i="53" s="1"/>
  <c r="DR56" i="53"/>
  <c r="AJ56" i="53" s="1"/>
  <c r="DR46" i="53"/>
  <c r="AJ46" i="53" s="1"/>
  <c r="DR45" i="53"/>
  <c r="AJ45" i="53" s="1"/>
  <c r="DR49" i="53"/>
  <c r="AJ49" i="53" s="1"/>
  <c r="DR44" i="53"/>
  <c r="AJ44" i="53" s="1"/>
  <c r="DR41" i="53"/>
  <c r="AJ41" i="53" s="1"/>
  <c r="DR40" i="53"/>
  <c r="AJ40" i="53" s="1"/>
  <c r="DR34" i="53"/>
  <c r="AJ34" i="53" s="1"/>
  <c r="DR29" i="53"/>
  <c r="AJ29" i="53" s="1"/>
  <c r="DR26" i="53"/>
  <c r="AJ26" i="53" s="1"/>
  <c r="DR25" i="53"/>
  <c r="AJ25" i="53" s="1"/>
  <c r="DR31" i="53"/>
  <c r="AJ31" i="53" s="1"/>
  <c r="DR24" i="53"/>
  <c r="AJ24" i="53" s="1"/>
  <c r="DR55" i="53"/>
  <c r="AJ55" i="53" s="1"/>
  <c r="DR39" i="53"/>
  <c r="AJ39" i="53" s="1"/>
  <c r="DR21" i="53"/>
  <c r="AJ21" i="53" s="1"/>
  <c r="DR20" i="53"/>
  <c r="AJ20" i="53" s="1"/>
  <c r="DS7" i="53"/>
  <c r="DR9" i="53"/>
  <c r="AJ9" i="53" s="1"/>
  <c r="DR19" i="53"/>
  <c r="AJ19" i="53" s="1"/>
  <c r="DR35" i="53"/>
  <c r="AJ35" i="53" s="1"/>
  <c r="DR36" i="53"/>
  <c r="AJ36" i="53" s="1"/>
  <c r="DR30" i="53"/>
  <c r="AJ30" i="53" s="1"/>
  <c r="DR10" i="53"/>
  <c r="AJ10" i="53" s="1"/>
  <c r="DR11" i="53"/>
  <c r="AJ11" i="53" s="1"/>
  <c r="AA17" i="53"/>
  <c r="AE14" i="53"/>
  <c r="AA65" i="53"/>
  <c r="AE55" i="53"/>
  <c r="AE26" i="53"/>
  <c r="AE49" i="53"/>
  <c r="AE11" i="53"/>
  <c r="AE35" i="53"/>
  <c r="AE46" i="53"/>
  <c r="AE24" i="53"/>
  <c r="CM49" i="32"/>
  <c r="EU49" i="32"/>
  <c r="P80" i="32"/>
  <c r="FJ80" i="32"/>
  <c r="DQ80" i="32"/>
  <c r="BI80" i="32"/>
  <c r="DB49" i="32"/>
  <c r="BX49" i="32"/>
  <c r="EF49" i="32"/>
  <c r="AT49" i="32"/>
  <c r="EF80" i="32"/>
  <c r="EU80" i="32"/>
  <c r="CM80" i="32"/>
  <c r="BX80" i="32"/>
  <c r="AE49" i="32"/>
  <c r="I50" i="51"/>
  <c r="DB80" i="32"/>
  <c r="E53" i="51"/>
  <c r="AT80" i="32"/>
  <c r="S111" i="11"/>
  <c r="CZ10" i="48"/>
  <c r="BI49" i="32"/>
  <c r="W111" i="11"/>
  <c r="G50" i="51"/>
  <c r="AE80" i="32"/>
  <c r="O52" i="51"/>
  <c r="AD111" i="11"/>
  <c r="O54" i="51"/>
  <c r="O56" i="51"/>
  <c r="N56" i="51"/>
  <c r="N53" i="51"/>
  <c r="N54" i="51"/>
  <c r="M55" i="51"/>
  <c r="L50" i="51"/>
  <c r="L60" i="51"/>
  <c r="L58" i="51"/>
  <c r="K50" i="51"/>
  <c r="K55" i="51"/>
  <c r="J59" i="51"/>
  <c r="J52" i="51"/>
  <c r="J53" i="51"/>
  <c r="I53" i="51"/>
  <c r="I56" i="51"/>
  <c r="I54" i="51"/>
  <c r="I59" i="51"/>
  <c r="I58" i="51"/>
  <c r="H55" i="51"/>
  <c r="X24" i="51"/>
  <c r="H58" i="51"/>
  <c r="G60" i="51"/>
  <c r="G59" i="51"/>
  <c r="G58" i="51"/>
  <c r="V26" i="51"/>
  <c r="W14" i="51"/>
  <c r="U27" i="51"/>
  <c r="F55" i="51"/>
  <c r="W37" i="51"/>
  <c r="U17" i="51"/>
  <c r="V47" i="51"/>
  <c r="F59" i="51"/>
  <c r="E52" i="51"/>
  <c r="U18" i="51"/>
  <c r="V44" i="51"/>
  <c r="T21" i="51"/>
  <c r="V20" i="51"/>
  <c r="U33" i="51"/>
  <c r="Z46" i="51"/>
  <c r="U19" i="51"/>
  <c r="T32" i="51"/>
  <c r="T15" i="51"/>
  <c r="T41" i="51"/>
  <c r="DO34" i="50"/>
  <c r="L34" i="50" s="1"/>
  <c r="W16" i="51"/>
  <c r="T29" i="51"/>
  <c r="AC11" i="51"/>
  <c r="E50" i="51"/>
  <c r="W11" i="51"/>
  <c r="X11" i="51"/>
  <c r="Y11" i="51"/>
  <c r="V11" i="51"/>
  <c r="AD11" i="51"/>
  <c r="AA11" i="51"/>
  <c r="T11" i="51"/>
  <c r="AB11" i="51"/>
  <c r="U11" i="51"/>
  <c r="P11" i="51"/>
  <c r="Z11" i="51"/>
  <c r="D53" i="51"/>
  <c r="S14" i="51"/>
  <c r="T14" i="51"/>
  <c r="U14" i="51"/>
  <c r="S27" i="51"/>
  <c r="T27" i="51"/>
  <c r="AD40" i="51"/>
  <c r="S40" i="51"/>
  <c r="AB40" i="51"/>
  <c r="U40" i="51"/>
  <c r="AC40" i="51"/>
  <c r="V40" i="51"/>
  <c r="AA40" i="51"/>
  <c r="X40" i="51"/>
  <c r="Y40" i="51"/>
  <c r="P40" i="51"/>
  <c r="Z40" i="51"/>
  <c r="W40" i="51"/>
  <c r="T40" i="51"/>
  <c r="D52" i="51"/>
  <c r="S13" i="51"/>
  <c r="T13" i="51"/>
  <c r="S26" i="51"/>
  <c r="U26" i="51"/>
  <c r="T26" i="51"/>
  <c r="S39" i="51"/>
  <c r="T39" i="51"/>
  <c r="D60" i="51"/>
  <c r="S21" i="51"/>
  <c r="S34" i="51"/>
  <c r="S47" i="51"/>
  <c r="T47" i="51"/>
  <c r="D59" i="51"/>
  <c r="S20" i="51"/>
  <c r="S33" i="51"/>
  <c r="V33" i="51"/>
  <c r="S46" i="51"/>
  <c r="D58" i="51"/>
  <c r="S19" i="51"/>
  <c r="S32" i="51"/>
  <c r="T45" i="51"/>
  <c r="S45" i="51"/>
  <c r="S31" i="51"/>
  <c r="D57" i="51"/>
  <c r="S18" i="51"/>
  <c r="S44" i="51"/>
  <c r="D54" i="51"/>
  <c r="S15" i="51"/>
  <c r="S28" i="51"/>
  <c r="S41" i="51"/>
  <c r="D56" i="51"/>
  <c r="S17" i="51"/>
  <c r="T17" i="51"/>
  <c r="S30" i="51"/>
  <c r="AC43" i="51"/>
  <c r="T43" i="51"/>
  <c r="P43" i="51"/>
  <c r="Z43" i="51"/>
  <c r="S43" i="51"/>
  <c r="AA43" i="51"/>
  <c r="Y43" i="51"/>
  <c r="AB43" i="51"/>
  <c r="V43" i="51"/>
  <c r="AD43" i="51"/>
  <c r="W43" i="51"/>
  <c r="X43" i="51"/>
  <c r="U43" i="51"/>
  <c r="D55" i="51"/>
  <c r="S16" i="51"/>
  <c r="S29" i="51"/>
  <c r="AD42" i="51"/>
  <c r="S42" i="51"/>
  <c r="AA42" i="51"/>
  <c r="T42" i="51"/>
  <c r="AB42" i="51"/>
  <c r="Y42" i="51"/>
  <c r="V42" i="51"/>
  <c r="W42" i="51"/>
  <c r="X42" i="51"/>
  <c r="U42" i="51"/>
  <c r="AC42" i="51"/>
  <c r="P42" i="51"/>
  <c r="Z42" i="51"/>
  <c r="V37" i="51"/>
  <c r="S37" i="51"/>
  <c r="T37" i="51"/>
  <c r="U24" i="51"/>
  <c r="V24" i="51"/>
  <c r="S24" i="51"/>
  <c r="D50" i="51"/>
  <c r="T24" i="51"/>
  <c r="AD111" i="12"/>
  <c r="DO59" i="50"/>
  <c r="L59" i="50" s="1"/>
  <c r="DA59" i="50"/>
  <c r="K59" i="50" s="1"/>
  <c r="DO60" i="50"/>
  <c r="L60" i="50" s="1"/>
  <c r="DA61" i="50"/>
  <c r="K61" i="50" s="1"/>
  <c r="DO61" i="50"/>
  <c r="L61" i="50" s="1"/>
  <c r="DN59" i="50"/>
  <c r="D59" i="50" s="1"/>
  <c r="CZ59" i="50"/>
  <c r="C59" i="50" s="1"/>
  <c r="CZ60" i="50"/>
  <c r="C60" i="50" s="1"/>
  <c r="DN60" i="50"/>
  <c r="D60" i="50" s="1"/>
  <c r="CZ61" i="50"/>
  <c r="C61" i="50" s="1"/>
  <c r="DN61" i="50"/>
  <c r="D61" i="50" s="1"/>
  <c r="DA60" i="50"/>
  <c r="K60" i="50" s="1"/>
  <c r="DN54" i="50"/>
  <c r="D54" i="50" s="1"/>
  <c r="CZ54" i="50"/>
  <c r="C54" i="50" s="1"/>
  <c r="DA56" i="50"/>
  <c r="K56" i="50" s="1"/>
  <c r="DO54" i="50"/>
  <c r="L54" i="50" s="1"/>
  <c r="CZ55" i="50"/>
  <c r="C55" i="50" s="1"/>
  <c r="G55" i="50" s="1"/>
  <c r="DN55" i="50"/>
  <c r="D55" i="50" s="1"/>
  <c r="CZ56" i="50"/>
  <c r="C56" i="50" s="1"/>
  <c r="G56" i="50" s="1"/>
  <c r="DN56" i="50"/>
  <c r="D56" i="50" s="1"/>
  <c r="DO55" i="50"/>
  <c r="L55" i="50" s="1"/>
  <c r="DA54" i="50"/>
  <c r="K54" i="50" s="1"/>
  <c r="DO56" i="50"/>
  <c r="L56" i="50" s="1"/>
  <c r="DA55" i="50"/>
  <c r="K55" i="50" s="1"/>
  <c r="DA49" i="50"/>
  <c r="K49" i="50" s="1"/>
  <c r="DA50" i="50"/>
  <c r="K50" i="50" s="1"/>
  <c r="DO51" i="50"/>
  <c r="L51" i="50" s="1"/>
  <c r="CZ49" i="50"/>
  <c r="C49" i="50" s="1"/>
  <c r="DN49" i="50"/>
  <c r="D49" i="50" s="1"/>
  <c r="CZ50" i="50"/>
  <c r="C50" i="50" s="1"/>
  <c r="DN50" i="50"/>
  <c r="D50" i="50" s="1"/>
  <c r="DN51" i="50"/>
  <c r="D51" i="50" s="1"/>
  <c r="CZ51" i="50"/>
  <c r="C51" i="50" s="1"/>
  <c r="G51" i="50" s="1"/>
  <c r="DO49" i="50"/>
  <c r="L49" i="50" s="1"/>
  <c r="DA51" i="50"/>
  <c r="K51" i="50" s="1"/>
  <c r="DO50" i="50"/>
  <c r="L50" i="50" s="1"/>
  <c r="DN44" i="50"/>
  <c r="D44" i="50" s="1"/>
  <c r="CZ44" i="50"/>
  <c r="C44" i="50" s="1"/>
  <c r="DN45" i="50"/>
  <c r="D45" i="50" s="1"/>
  <c r="CZ45" i="50"/>
  <c r="C45" i="50" s="1"/>
  <c r="DN46" i="50"/>
  <c r="D46" i="50" s="1"/>
  <c r="CZ46" i="50"/>
  <c r="C46" i="50" s="1"/>
  <c r="DA44" i="50"/>
  <c r="K44" i="50" s="1"/>
  <c r="DO45" i="50"/>
  <c r="L45" i="50" s="1"/>
  <c r="DO46" i="50"/>
  <c r="L46" i="50" s="1"/>
  <c r="DA45" i="50"/>
  <c r="K45" i="50" s="1"/>
  <c r="DA46" i="50"/>
  <c r="K46" i="50" s="1"/>
  <c r="DO44" i="50"/>
  <c r="L44" i="50" s="1"/>
  <c r="DA41" i="50"/>
  <c r="K41" i="50" s="1"/>
  <c r="CZ39" i="50"/>
  <c r="C39" i="50" s="1"/>
  <c r="DN39" i="50"/>
  <c r="D39" i="50" s="1"/>
  <c r="DN40" i="50"/>
  <c r="D40" i="50" s="1"/>
  <c r="CZ40" i="50"/>
  <c r="C40" i="50" s="1"/>
  <c r="G40" i="50" s="1"/>
  <c r="CZ41" i="50"/>
  <c r="C41" i="50" s="1"/>
  <c r="G41" i="50" s="1"/>
  <c r="DN41" i="50"/>
  <c r="D41" i="50" s="1"/>
  <c r="DA40" i="50"/>
  <c r="K40" i="50" s="1"/>
  <c r="DO40" i="50"/>
  <c r="L40" i="50" s="1"/>
  <c r="DO41" i="50"/>
  <c r="L41" i="50" s="1"/>
  <c r="DA39" i="50"/>
  <c r="K39" i="50" s="1"/>
  <c r="DO39" i="50"/>
  <c r="L39" i="50" s="1"/>
  <c r="DN34" i="50"/>
  <c r="D34" i="50" s="1"/>
  <c r="CZ34" i="50"/>
  <c r="C34" i="50" s="1"/>
  <c r="CZ35" i="50"/>
  <c r="C35" i="50" s="1"/>
  <c r="G35" i="50" s="1"/>
  <c r="DN35" i="50"/>
  <c r="D35" i="50" s="1"/>
  <c r="CZ36" i="50"/>
  <c r="C36" i="50" s="1"/>
  <c r="G36" i="50" s="1"/>
  <c r="DN36" i="50"/>
  <c r="D36" i="50" s="1"/>
  <c r="DA34" i="50"/>
  <c r="K34" i="50" s="1"/>
  <c r="DN35" i="48"/>
  <c r="DO35" i="50"/>
  <c r="L35" i="50" s="1"/>
  <c r="DA36" i="50"/>
  <c r="K36" i="50" s="1"/>
  <c r="DO36" i="50"/>
  <c r="L36" i="50" s="1"/>
  <c r="DN34" i="48"/>
  <c r="DA35" i="50"/>
  <c r="K35" i="50" s="1"/>
  <c r="DA31" i="50"/>
  <c r="K31" i="50" s="1"/>
  <c r="DO30" i="50"/>
  <c r="L30" i="50" s="1"/>
  <c r="DA29" i="50"/>
  <c r="K29" i="50" s="1"/>
  <c r="DA30" i="50"/>
  <c r="K30" i="50" s="1"/>
  <c r="DO31" i="50"/>
  <c r="L31" i="50" s="1"/>
  <c r="M31" i="50" s="1"/>
  <c r="N31" i="50" s="1"/>
  <c r="DN29" i="50"/>
  <c r="D29" i="50" s="1"/>
  <c r="CZ29" i="50"/>
  <c r="C29" i="50" s="1"/>
  <c r="O29" i="50" s="1"/>
  <c r="CZ30" i="50"/>
  <c r="C30" i="50" s="1"/>
  <c r="G30" i="50" s="1"/>
  <c r="DN30" i="50"/>
  <c r="D30" i="50" s="1"/>
  <c r="DN31" i="50"/>
  <c r="D31" i="50" s="1"/>
  <c r="CZ31" i="50"/>
  <c r="C31" i="50" s="1"/>
  <c r="G31" i="50" s="1"/>
  <c r="DO29" i="50"/>
  <c r="L29" i="50" s="1"/>
  <c r="DA26" i="50"/>
  <c r="K26" i="50" s="1"/>
  <c r="DA24" i="50"/>
  <c r="K24" i="50" s="1"/>
  <c r="DO25" i="50"/>
  <c r="L25" i="50" s="1"/>
  <c r="DO26" i="50"/>
  <c r="L26" i="50" s="1"/>
  <c r="DN24" i="50"/>
  <c r="D24" i="50" s="1"/>
  <c r="CZ24" i="50"/>
  <c r="C24" i="50" s="1"/>
  <c r="CZ25" i="50"/>
  <c r="C25" i="50" s="1"/>
  <c r="G25" i="50" s="1"/>
  <c r="DN25" i="50"/>
  <c r="D25" i="50" s="1"/>
  <c r="DN26" i="50"/>
  <c r="D26" i="50" s="1"/>
  <c r="CZ26" i="50"/>
  <c r="C26" i="50" s="1"/>
  <c r="G26" i="50" s="1"/>
  <c r="DA25" i="50"/>
  <c r="K25" i="50" s="1"/>
  <c r="DO24" i="50"/>
  <c r="L24" i="50" s="1"/>
  <c r="DO21" i="50"/>
  <c r="L21" i="50" s="1"/>
  <c r="CZ19" i="50"/>
  <c r="C19" i="50" s="1"/>
  <c r="DN19" i="50"/>
  <c r="D19" i="50" s="1"/>
  <c r="CZ20" i="50"/>
  <c r="C20" i="50" s="1"/>
  <c r="G20" i="50" s="1"/>
  <c r="DN20" i="50"/>
  <c r="D20" i="50" s="1"/>
  <c r="CZ21" i="50"/>
  <c r="C21" i="50" s="1"/>
  <c r="G21" i="50" s="1"/>
  <c r="DN21" i="50"/>
  <c r="D21" i="50" s="1"/>
  <c r="DA21" i="50"/>
  <c r="K21" i="50" s="1"/>
  <c r="DO19" i="50"/>
  <c r="L19" i="50" s="1"/>
  <c r="DA19" i="50"/>
  <c r="K19" i="50" s="1"/>
  <c r="DO20" i="50"/>
  <c r="L20" i="50" s="1"/>
  <c r="DA20" i="50"/>
  <c r="K20" i="50" s="1"/>
  <c r="DA9" i="50"/>
  <c r="K9" i="50" s="1"/>
  <c r="DO11" i="50"/>
  <c r="L11" i="50" s="1"/>
  <c r="DN9" i="50"/>
  <c r="D9" i="50" s="1"/>
  <c r="CZ9" i="50"/>
  <c r="C9" i="50" s="1"/>
  <c r="CZ10" i="50"/>
  <c r="C10" i="50" s="1"/>
  <c r="DN10" i="50"/>
  <c r="D10" i="50" s="1"/>
  <c r="DN11" i="50"/>
  <c r="D11" i="50" s="1"/>
  <c r="CZ11" i="50"/>
  <c r="C11" i="50" s="1"/>
  <c r="DA10" i="50"/>
  <c r="K10" i="50" s="1"/>
  <c r="DA11" i="50"/>
  <c r="K11" i="50" s="1"/>
  <c r="DO9" i="50"/>
  <c r="L9" i="50" s="1"/>
  <c r="DO10" i="50"/>
  <c r="L10" i="50" s="1"/>
  <c r="DB60" i="50"/>
  <c r="S60" i="50" s="1"/>
  <c r="DB61" i="50"/>
  <c r="S61" i="50" s="1"/>
  <c r="DB56" i="50"/>
  <c r="S56" i="50" s="1"/>
  <c r="DB59" i="50"/>
  <c r="S59" i="50" s="1"/>
  <c r="DB55" i="50"/>
  <c r="S55" i="50" s="1"/>
  <c r="DB51" i="50"/>
  <c r="S51" i="50" s="1"/>
  <c r="DB49" i="50"/>
  <c r="S49" i="50" s="1"/>
  <c r="DB54" i="50"/>
  <c r="S54" i="50" s="1"/>
  <c r="DB50" i="50"/>
  <c r="S50" i="50" s="1"/>
  <c r="DB44" i="50"/>
  <c r="S44" i="50" s="1"/>
  <c r="DB41" i="50"/>
  <c r="S41" i="50" s="1"/>
  <c r="DB46" i="50"/>
  <c r="S46" i="50" s="1"/>
  <c r="DB45" i="50"/>
  <c r="S45" i="50" s="1"/>
  <c r="DB40" i="50"/>
  <c r="S40" i="50" s="1"/>
  <c r="DB36" i="50"/>
  <c r="S36" i="50" s="1"/>
  <c r="DB39" i="50"/>
  <c r="S39" i="50" s="1"/>
  <c r="DB35" i="50"/>
  <c r="S35" i="50" s="1"/>
  <c r="DB30" i="50"/>
  <c r="S30" i="50" s="1"/>
  <c r="DB29" i="50"/>
  <c r="S29" i="50" s="1"/>
  <c r="DB34" i="50"/>
  <c r="S34" i="50" s="1"/>
  <c r="DB31" i="50"/>
  <c r="S31" i="50" s="1"/>
  <c r="DB26" i="50"/>
  <c r="S26" i="50" s="1"/>
  <c r="DB25" i="50"/>
  <c r="S25" i="50" s="1"/>
  <c r="DB24" i="50"/>
  <c r="S24" i="50" s="1"/>
  <c r="DB9" i="50"/>
  <c r="S9" i="50" s="1"/>
  <c r="DB21" i="50"/>
  <c r="S21" i="50" s="1"/>
  <c r="DC7" i="50"/>
  <c r="DB20" i="50"/>
  <c r="S20" i="50" s="1"/>
  <c r="DB19" i="50"/>
  <c r="S19" i="50" s="1"/>
  <c r="DB11" i="50"/>
  <c r="S11" i="50" s="1"/>
  <c r="DB10" i="50"/>
  <c r="S10" i="50" s="1"/>
  <c r="DP60" i="50"/>
  <c r="T60" i="50" s="1"/>
  <c r="DP61" i="50"/>
  <c r="T61" i="50" s="1"/>
  <c r="DP56" i="50"/>
  <c r="T56" i="50" s="1"/>
  <c r="DP59" i="50"/>
  <c r="T59" i="50" s="1"/>
  <c r="DP55" i="50"/>
  <c r="T55" i="50" s="1"/>
  <c r="DP54" i="50"/>
  <c r="T54" i="50" s="1"/>
  <c r="DP49" i="50"/>
  <c r="T49" i="50" s="1"/>
  <c r="DP50" i="50"/>
  <c r="T50" i="50" s="1"/>
  <c r="DP51" i="50"/>
  <c r="T51" i="50" s="1"/>
  <c r="DP45" i="50"/>
  <c r="T45" i="50" s="1"/>
  <c r="DP44" i="50"/>
  <c r="T44" i="50" s="1"/>
  <c r="DP41" i="50"/>
  <c r="T41" i="50" s="1"/>
  <c r="DP46" i="50"/>
  <c r="T46" i="50" s="1"/>
  <c r="DP39" i="50"/>
  <c r="T39" i="50" s="1"/>
  <c r="DP40" i="50"/>
  <c r="T40" i="50" s="1"/>
  <c r="DP35" i="50"/>
  <c r="T35" i="50" s="1"/>
  <c r="DP36" i="50"/>
  <c r="T36" i="50" s="1"/>
  <c r="DP31" i="50"/>
  <c r="T31" i="50" s="1"/>
  <c r="DP26" i="50"/>
  <c r="T26" i="50" s="1"/>
  <c r="DP25" i="50"/>
  <c r="T25" i="50" s="1"/>
  <c r="DP34" i="50"/>
  <c r="T34" i="50" s="1"/>
  <c r="DP30" i="50"/>
  <c r="T30" i="50" s="1"/>
  <c r="DP29" i="50"/>
  <c r="T29" i="50" s="1"/>
  <c r="DP24" i="50"/>
  <c r="T24" i="50" s="1"/>
  <c r="DP9" i="50"/>
  <c r="T9" i="50" s="1"/>
  <c r="DP20" i="50"/>
  <c r="T20" i="50" s="1"/>
  <c r="DP19" i="50"/>
  <c r="T19" i="50" s="1"/>
  <c r="DP21" i="50"/>
  <c r="T21" i="50" s="1"/>
  <c r="DP11" i="50"/>
  <c r="T11" i="50" s="1"/>
  <c r="DP10" i="50"/>
  <c r="T10" i="50" s="1"/>
  <c r="DQ7" i="50"/>
  <c r="AD83" i="16"/>
  <c r="AD97" i="11"/>
  <c r="AD83" i="11"/>
  <c r="AD97" i="18"/>
  <c r="AD83" i="12"/>
  <c r="AD97" i="17"/>
  <c r="AD83" i="17"/>
  <c r="T111" i="8"/>
  <c r="AD78" i="9"/>
  <c r="AD92" i="9"/>
  <c r="AD83" i="13"/>
  <c r="AD97" i="13"/>
  <c r="DN19" i="48"/>
  <c r="AD111" i="14"/>
  <c r="AB111" i="14"/>
  <c r="T111" i="14"/>
  <c r="AD83" i="14"/>
  <c r="AD97" i="14"/>
  <c r="AD111" i="18"/>
  <c r="AD83" i="18"/>
  <c r="AD97" i="12"/>
  <c r="DN49" i="48"/>
  <c r="AD97" i="8"/>
  <c r="X111" i="8"/>
  <c r="AD111" i="8"/>
  <c r="W97" i="8"/>
  <c r="AD97" i="16"/>
  <c r="S92" i="9"/>
  <c r="W92" i="9"/>
  <c r="AA92" i="9"/>
  <c r="T92" i="9"/>
  <c r="X92" i="9"/>
  <c r="AB92" i="9"/>
  <c r="U92" i="9"/>
  <c r="Y92" i="9"/>
  <c r="AC92" i="9"/>
  <c r="P92" i="9"/>
  <c r="V92" i="9"/>
  <c r="Z92" i="9"/>
  <c r="S78" i="9"/>
  <c r="W78" i="9"/>
  <c r="AA78" i="9"/>
  <c r="T78" i="9"/>
  <c r="X78" i="9"/>
  <c r="AB78" i="9"/>
  <c r="U78" i="9"/>
  <c r="Y78" i="9"/>
  <c r="AC78" i="9"/>
  <c r="P78" i="9"/>
  <c r="V78" i="9"/>
  <c r="Z78" i="9"/>
  <c r="S111" i="8"/>
  <c r="W111" i="8"/>
  <c r="AA111" i="8"/>
  <c r="AB111" i="8"/>
  <c r="U111" i="8"/>
  <c r="Y111" i="8"/>
  <c r="AC111" i="8"/>
  <c r="P111" i="8"/>
  <c r="V111" i="8"/>
  <c r="Z111" i="8"/>
  <c r="AA97" i="8"/>
  <c r="T97" i="8"/>
  <c r="X97" i="8"/>
  <c r="AB97" i="8"/>
  <c r="U97" i="8"/>
  <c r="Y97" i="8"/>
  <c r="AC97" i="8"/>
  <c r="AD83" i="8"/>
  <c r="P97" i="8"/>
  <c r="V97" i="8"/>
  <c r="Z97" i="8"/>
  <c r="S83" i="8"/>
  <c r="W83" i="8"/>
  <c r="AA83" i="8"/>
  <c r="T83" i="8"/>
  <c r="X83" i="8"/>
  <c r="AB83" i="8"/>
  <c r="U83" i="8"/>
  <c r="Y83" i="8"/>
  <c r="AC83" i="8"/>
  <c r="P83" i="8"/>
  <c r="V83" i="8"/>
  <c r="Z83" i="8"/>
  <c r="AA111" i="11"/>
  <c r="T111" i="11"/>
  <c r="X111" i="11"/>
  <c r="AB111" i="11"/>
  <c r="U111" i="11"/>
  <c r="Y111" i="11"/>
  <c r="AC111" i="11"/>
  <c r="P111" i="11"/>
  <c r="V111" i="11"/>
  <c r="Z111" i="11"/>
  <c r="S97" i="11"/>
  <c r="W97" i="11"/>
  <c r="AA97" i="11"/>
  <c r="T97" i="11"/>
  <c r="X97" i="11"/>
  <c r="AB97" i="11"/>
  <c r="U97" i="11"/>
  <c r="Y97" i="11"/>
  <c r="AC97" i="11"/>
  <c r="P97" i="11"/>
  <c r="V97" i="11"/>
  <c r="Z97" i="11"/>
  <c r="S83" i="11"/>
  <c r="W83" i="11"/>
  <c r="AA83" i="11"/>
  <c r="T83" i="11"/>
  <c r="X83" i="11"/>
  <c r="AB83" i="11"/>
  <c r="U83" i="11"/>
  <c r="Y83" i="11"/>
  <c r="AC83" i="11"/>
  <c r="P83" i="11"/>
  <c r="V83" i="11"/>
  <c r="Z83" i="11"/>
  <c r="S97" i="13"/>
  <c r="W97" i="13"/>
  <c r="AA97" i="13"/>
  <c r="T97" i="13"/>
  <c r="X97" i="13"/>
  <c r="AB97" i="13"/>
  <c r="U97" i="13"/>
  <c r="Y97" i="13"/>
  <c r="AC97" i="13"/>
  <c r="P97" i="13"/>
  <c r="V97" i="13"/>
  <c r="Z97" i="13"/>
  <c r="S83" i="13"/>
  <c r="W83" i="13"/>
  <c r="AA83" i="13"/>
  <c r="T83" i="13"/>
  <c r="X83" i="13"/>
  <c r="AB83" i="13"/>
  <c r="U83" i="13"/>
  <c r="Y83" i="13"/>
  <c r="AC83" i="13"/>
  <c r="P83" i="13"/>
  <c r="V83" i="13"/>
  <c r="Z83" i="13"/>
  <c r="X111" i="14"/>
  <c r="S111" i="14"/>
  <c r="W111" i="14"/>
  <c r="AA111" i="14"/>
  <c r="U111" i="14"/>
  <c r="Y111" i="14"/>
  <c r="AC111" i="14"/>
  <c r="P111" i="14"/>
  <c r="V111" i="14"/>
  <c r="Z111" i="14"/>
  <c r="S97" i="14"/>
  <c r="W97" i="14"/>
  <c r="AA97" i="14"/>
  <c r="T97" i="14"/>
  <c r="X97" i="14"/>
  <c r="AB97" i="14"/>
  <c r="U97" i="14"/>
  <c r="Y97" i="14"/>
  <c r="AC97" i="14"/>
  <c r="P97" i="14"/>
  <c r="V97" i="14"/>
  <c r="Z97" i="14"/>
  <c r="S83" i="14"/>
  <c r="W83" i="14"/>
  <c r="AA83" i="14"/>
  <c r="T83" i="14"/>
  <c r="X83" i="14"/>
  <c r="AB83" i="14"/>
  <c r="U83" i="14"/>
  <c r="Y83" i="14"/>
  <c r="AC83" i="14"/>
  <c r="P83" i="14"/>
  <c r="V83" i="14"/>
  <c r="Z83" i="14"/>
  <c r="Y97" i="16"/>
  <c r="U97" i="16"/>
  <c r="AC97" i="16"/>
  <c r="S97" i="16"/>
  <c r="W97" i="16"/>
  <c r="AA97" i="16"/>
  <c r="T97" i="16"/>
  <c r="X97" i="16"/>
  <c r="AB97" i="16"/>
  <c r="P97" i="16"/>
  <c r="V97" i="16"/>
  <c r="Z97" i="16"/>
  <c r="S83" i="16"/>
  <c r="W83" i="16"/>
  <c r="AA83" i="16"/>
  <c r="T83" i="16"/>
  <c r="X83" i="16"/>
  <c r="AB83" i="16"/>
  <c r="U83" i="16"/>
  <c r="Y83" i="16"/>
  <c r="AC83" i="16"/>
  <c r="P83" i="16"/>
  <c r="V83" i="16"/>
  <c r="Z83" i="16"/>
  <c r="T83" i="17"/>
  <c r="AB83" i="17"/>
  <c r="S97" i="17"/>
  <c r="W97" i="17"/>
  <c r="AA97" i="17"/>
  <c r="T97" i="17"/>
  <c r="X97" i="17"/>
  <c r="AB97" i="17"/>
  <c r="U97" i="17"/>
  <c r="Y97" i="17"/>
  <c r="AC97" i="17"/>
  <c r="P97" i="17"/>
  <c r="V97" i="17"/>
  <c r="Z97" i="17"/>
  <c r="X83" i="17"/>
  <c r="S83" i="17"/>
  <c r="W83" i="17"/>
  <c r="AA83" i="17"/>
  <c r="U83" i="17"/>
  <c r="Y83" i="17"/>
  <c r="AC83" i="17"/>
  <c r="P83" i="17"/>
  <c r="V83" i="17"/>
  <c r="Z83" i="17"/>
  <c r="S111" i="18"/>
  <c r="W111" i="18"/>
  <c r="AA111" i="18"/>
  <c r="T111" i="18"/>
  <c r="X111" i="18"/>
  <c r="AB111" i="18"/>
  <c r="U111" i="18"/>
  <c r="Y111" i="18"/>
  <c r="AC111" i="18"/>
  <c r="P111" i="18"/>
  <c r="V111" i="18"/>
  <c r="Z111" i="18"/>
  <c r="S97" i="18"/>
  <c r="W97" i="18"/>
  <c r="AA97" i="18"/>
  <c r="T97" i="18"/>
  <c r="X97" i="18"/>
  <c r="AB97" i="18"/>
  <c r="U97" i="18"/>
  <c r="Y97" i="18"/>
  <c r="AC97" i="18"/>
  <c r="P97" i="18"/>
  <c r="V97" i="18"/>
  <c r="Z97" i="18"/>
  <c r="S83" i="18"/>
  <c r="W83" i="18"/>
  <c r="AA83" i="18"/>
  <c r="T83" i="18"/>
  <c r="X83" i="18"/>
  <c r="AB83" i="18"/>
  <c r="U83" i="18"/>
  <c r="Y83" i="18"/>
  <c r="AC83" i="18"/>
  <c r="P83" i="18"/>
  <c r="V83" i="18"/>
  <c r="Z83" i="18"/>
  <c r="S111" i="12"/>
  <c r="W111" i="12"/>
  <c r="AA111" i="12"/>
  <c r="T111" i="12"/>
  <c r="X111" i="12"/>
  <c r="AB111" i="12"/>
  <c r="U111" i="12"/>
  <c r="Y111" i="12"/>
  <c r="AC111" i="12"/>
  <c r="P111" i="12"/>
  <c r="V111" i="12"/>
  <c r="Z111" i="12"/>
  <c r="S97" i="12"/>
  <c r="W97" i="12"/>
  <c r="AA97" i="12"/>
  <c r="T97" i="12"/>
  <c r="X97" i="12"/>
  <c r="AB97" i="12"/>
  <c r="U97" i="12"/>
  <c r="Y97" i="12"/>
  <c r="AC97" i="12"/>
  <c r="P97" i="12"/>
  <c r="V97" i="12"/>
  <c r="Z97" i="12"/>
  <c r="S83" i="12"/>
  <c r="W83" i="12"/>
  <c r="AA83" i="12"/>
  <c r="T83" i="12"/>
  <c r="X83" i="12"/>
  <c r="AB83" i="12"/>
  <c r="U83" i="12"/>
  <c r="Y83" i="12"/>
  <c r="AC83" i="12"/>
  <c r="P83" i="12"/>
  <c r="V83" i="12"/>
  <c r="Z83" i="12"/>
  <c r="AD97" i="15"/>
  <c r="AD83" i="15"/>
  <c r="AD97" i="19"/>
  <c r="AD83" i="19"/>
  <c r="AD97" i="7"/>
  <c r="AD83" i="7"/>
  <c r="O64" i="7"/>
  <c r="N64" i="7"/>
  <c r="M64" i="7"/>
  <c r="L64" i="7"/>
  <c r="K64" i="7"/>
  <c r="J64" i="7"/>
  <c r="I64" i="7"/>
  <c r="H64" i="7"/>
  <c r="G64" i="7"/>
  <c r="F64" i="7"/>
  <c r="E64" i="7"/>
  <c r="D64" i="7"/>
  <c r="AD63" i="7"/>
  <c r="O63" i="32" s="1"/>
  <c r="AC63" i="7"/>
  <c r="N63" i="32" s="1"/>
  <c r="AB63" i="7"/>
  <c r="M63" i="32" s="1"/>
  <c r="AA63" i="7"/>
  <c r="L63" i="32" s="1"/>
  <c r="Z63" i="7"/>
  <c r="K63" i="32" s="1"/>
  <c r="Y63" i="7"/>
  <c r="J63" i="32" s="1"/>
  <c r="X63" i="7"/>
  <c r="I63" i="32" s="1"/>
  <c r="W63" i="7"/>
  <c r="H63" i="32" s="1"/>
  <c r="V63" i="7"/>
  <c r="G63" i="32" s="1"/>
  <c r="U63" i="7"/>
  <c r="F63" i="32" s="1"/>
  <c r="T63" i="7"/>
  <c r="E63" i="32" s="1"/>
  <c r="S63" i="7"/>
  <c r="D63" i="32" s="1"/>
  <c r="P63" i="7"/>
  <c r="AD62" i="7"/>
  <c r="O62" i="32" s="1"/>
  <c r="AC62" i="7"/>
  <c r="N62" i="32" s="1"/>
  <c r="AB62" i="7"/>
  <c r="M62" i="32" s="1"/>
  <c r="AA62" i="7"/>
  <c r="L62" i="32" s="1"/>
  <c r="Z62" i="7"/>
  <c r="K62" i="32" s="1"/>
  <c r="Y62" i="7"/>
  <c r="J62" i="32" s="1"/>
  <c r="X62" i="7"/>
  <c r="I62" i="32" s="1"/>
  <c r="W62" i="7"/>
  <c r="H62" i="32" s="1"/>
  <c r="V62" i="7"/>
  <c r="G62" i="32" s="1"/>
  <c r="U62" i="7"/>
  <c r="F62" i="32" s="1"/>
  <c r="T62" i="7"/>
  <c r="E62" i="32" s="1"/>
  <c r="S62" i="7"/>
  <c r="D62" i="32" s="1"/>
  <c r="P62" i="7"/>
  <c r="AD61" i="7"/>
  <c r="AC61" i="7"/>
  <c r="AB61" i="7"/>
  <c r="AA61" i="7"/>
  <c r="Z61" i="7"/>
  <c r="Y61" i="7"/>
  <c r="X61" i="7"/>
  <c r="W61" i="7"/>
  <c r="V61" i="7"/>
  <c r="U61" i="7"/>
  <c r="T61" i="7"/>
  <c r="S61" i="7"/>
  <c r="P61" i="7"/>
  <c r="O110" i="10"/>
  <c r="O38" i="52" s="1"/>
  <c r="O48" i="52" s="1"/>
  <c r="N110" i="10"/>
  <c r="N38" i="52" s="1"/>
  <c r="N48" i="52" s="1"/>
  <c r="M110" i="10"/>
  <c r="L110" i="10"/>
  <c r="K110" i="10"/>
  <c r="DG16" i="56" s="1"/>
  <c r="BG16" i="56" s="1"/>
  <c r="J110" i="10"/>
  <c r="DF16" i="56" s="1"/>
  <c r="AY16" i="56" s="1"/>
  <c r="I110" i="10"/>
  <c r="DE16" i="56" s="1"/>
  <c r="AQ16" i="56" s="1"/>
  <c r="H110" i="10"/>
  <c r="DD16" i="56" s="1"/>
  <c r="AI16" i="56" s="1"/>
  <c r="G110" i="10"/>
  <c r="DC16" i="56" s="1"/>
  <c r="AA16" i="56" s="1"/>
  <c r="F110" i="10"/>
  <c r="DB16" i="56" s="1"/>
  <c r="S16" i="56" s="1"/>
  <c r="E110" i="10"/>
  <c r="DA16" i="56" s="1"/>
  <c r="K16" i="56" s="1"/>
  <c r="D110" i="10"/>
  <c r="CZ16" i="56" s="1"/>
  <c r="C16" i="56" s="1"/>
  <c r="O97" i="10"/>
  <c r="O25" i="52" s="1"/>
  <c r="O35" i="52" s="1"/>
  <c r="N97" i="10"/>
  <c r="N25" i="52" s="1"/>
  <c r="N35" i="52" s="1"/>
  <c r="M97" i="10"/>
  <c r="L97" i="10"/>
  <c r="K97" i="10"/>
  <c r="DG15" i="56" s="1"/>
  <c r="BG15" i="56" s="1"/>
  <c r="J97" i="10"/>
  <c r="DF15" i="56" s="1"/>
  <c r="AY15" i="56" s="1"/>
  <c r="I97" i="10"/>
  <c r="DE15" i="56" s="1"/>
  <c r="AQ15" i="56" s="1"/>
  <c r="H97" i="10"/>
  <c r="DD15" i="56" s="1"/>
  <c r="AI15" i="56" s="1"/>
  <c r="G97" i="10"/>
  <c r="DC15" i="56" s="1"/>
  <c r="AA15" i="56" s="1"/>
  <c r="F97" i="10"/>
  <c r="DB15" i="56" s="1"/>
  <c r="S15" i="56" s="1"/>
  <c r="E97" i="10"/>
  <c r="DA15" i="56" s="1"/>
  <c r="K15" i="56" s="1"/>
  <c r="D97" i="10"/>
  <c r="CZ15" i="56" s="1"/>
  <c r="C15" i="56" s="1"/>
  <c r="O64" i="9"/>
  <c r="N64" i="9"/>
  <c r="M64" i="9"/>
  <c r="L64" i="9"/>
  <c r="K64" i="9"/>
  <c r="J64" i="9"/>
  <c r="I64" i="9"/>
  <c r="H64" i="9"/>
  <c r="G64" i="9"/>
  <c r="F64" i="9"/>
  <c r="E64" i="9"/>
  <c r="D64" i="9"/>
  <c r="AD63" i="9"/>
  <c r="AC63" i="9"/>
  <c r="AB63" i="9"/>
  <c r="AA63" i="9"/>
  <c r="Z63" i="9"/>
  <c r="Y63" i="9"/>
  <c r="X63" i="9"/>
  <c r="W63" i="9"/>
  <c r="V63" i="9"/>
  <c r="U63" i="9"/>
  <c r="T63" i="9"/>
  <c r="S63" i="9"/>
  <c r="P63" i="9"/>
  <c r="AD62" i="9"/>
  <c r="AC62" i="9"/>
  <c r="AB62" i="9"/>
  <c r="AA62" i="9"/>
  <c r="Z62" i="9"/>
  <c r="Y62" i="9"/>
  <c r="X62" i="9"/>
  <c r="W62" i="9"/>
  <c r="V62" i="9"/>
  <c r="U62" i="9"/>
  <c r="T62" i="9"/>
  <c r="S62" i="9"/>
  <c r="P62" i="9"/>
  <c r="AD61" i="9"/>
  <c r="AC61" i="9"/>
  <c r="AB61" i="9"/>
  <c r="AA61" i="9"/>
  <c r="Z61" i="9"/>
  <c r="Y61" i="9"/>
  <c r="X61" i="9"/>
  <c r="W61" i="9"/>
  <c r="V61" i="9"/>
  <c r="U61" i="9"/>
  <c r="T61" i="9"/>
  <c r="S61" i="9"/>
  <c r="P61" i="9"/>
  <c r="O64" i="8"/>
  <c r="N64" i="8"/>
  <c r="M64" i="8"/>
  <c r="L64" i="8"/>
  <c r="K64" i="8"/>
  <c r="J64" i="8"/>
  <c r="I64" i="8"/>
  <c r="H64" i="8"/>
  <c r="G64" i="8"/>
  <c r="F64" i="8"/>
  <c r="E64" i="8"/>
  <c r="D64" i="8"/>
  <c r="AD63" i="8"/>
  <c r="AC63" i="8"/>
  <c r="AB63" i="8"/>
  <c r="AA63" i="8"/>
  <c r="Z63" i="8"/>
  <c r="Y63" i="8"/>
  <c r="X63" i="8"/>
  <c r="W63" i="8"/>
  <c r="V63" i="8"/>
  <c r="U63" i="8"/>
  <c r="T63" i="8"/>
  <c r="S63" i="8"/>
  <c r="P63" i="8"/>
  <c r="AD62" i="8"/>
  <c r="AC62" i="8"/>
  <c r="AB62" i="8"/>
  <c r="AA62" i="8"/>
  <c r="Z62" i="8"/>
  <c r="Y62" i="8"/>
  <c r="X62" i="8"/>
  <c r="W62" i="8"/>
  <c r="V62" i="8"/>
  <c r="U62" i="8"/>
  <c r="T62" i="8"/>
  <c r="S62" i="8"/>
  <c r="P62" i="8"/>
  <c r="AD61" i="8"/>
  <c r="AC61" i="8"/>
  <c r="AB61" i="8"/>
  <c r="AA61" i="8"/>
  <c r="Z61" i="8"/>
  <c r="Y61" i="8"/>
  <c r="X61" i="8"/>
  <c r="W61" i="8"/>
  <c r="V61" i="8"/>
  <c r="U61" i="8"/>
  <c r="T61" i="8"/>
  <c r="S61" i="8"/>
  <c r="P61" i="8"/>
  <c r="O64" i="11"/>
  <c r="N64" i="11"/>
  <c r="M64" i="11"/>
  <c r="L64" i="11"/>
  <c r="K64" i="11"/>
  <c r="J64" i="11"/>
  <c r="I64" i="11"/>
  <c r="H64" i="11"/>
  <c r="G64" i="11"/>
  <c r="F64" i="11"/>
  <c r="E64" i="11"/>
  <c r="D64" i="11"/>
  <c r="AD63" i="11"/>
  <c r="AS63" i="32" s="1"/>
  <c r="AC63" i="11"/>
  <c r="AR63" i="32" s="1"/>
  <c r="AB63" i="11"/>
  <c r="AQ63" i="32" s="1"/>
  <c r="AA63" i="11"/>
  <c r="AP63" i="32" s="1"/>
  <c r="Z63" i="11"/>
  <c r="AO63" i="32" s="1"/>
  <c r="Y63" i="11"/>
  <c r="AN63" i="32" s="1"/>
  <c r="X63" i="11"/>
  <c r="AM63" i="32" s="1"/>
  <c r="W63" i="11"/>
  <c r="AL63" i="32" s="1"/>
  <c r="V63" i="11"/>
  <c r="AK63" i="32" s="1"/>
  <c r="U63" i="11"/>
  <c r="AJ63" i="32" s="1"/>
  <c r="T63" i="11"/>
  <c r="AI63" i="32" s="1"/>
  <c r="S63" i="11"/>
  <c r="AH63" i="32" s="1"/>
  <c r="P63" i="11"/>
  <c r="AD62" i="11"/>
  <c r="AS62" i="32" s="1"/>
  <c r="AC62" i="11"/>
  <c r="AR62" i="32" s="1"/>
  <c r="AB62" i="11"/>
  <c r="AQ62" i="32" s="1"/>
  <c r="AA62" i="11"/>
  <c r="AP62" i="32" s="1"/>
  <c r="Z62" i="11"/>
  <c r="AO62" i="32" s="1"/>
  <c r="Y62" i="11"/>
  <c r="AN62" i="32" s="1"/>
  <c r="X62" i="11"/>
  <c r="AM62" i="32" s="1"/>
  <c r="W62" i="11"/>
  <c r="AL62" i="32" s="1"/>
  <c r="V62" i="11"/>
  <c r="AK62" i="32" s="1"/>
  <c r="U62" i="11"/>
  <c r="AJ62" i="32" s="1"/>
  <c r="T62" i="11"/>
  <c r="AI62" i="32" s="1"/>
  <c r="S62" i="11"/>
  <c r="AH62" i="32" s="1"/>
  <c r="P62" i="11"/>
  <c r="AD61" i="11"/>
  <c r="AC61" i="11"/>
  <c r="AB61" i="11"/>
  <c r="AA61" i="11"/>
  <c r="Z61" i="11"/>
  <c r="Y61" i="11"/>
  <c r="X61" i="11"/>
  <c r="W61" i="11"/>
  <c r="V61" i="11"/>
  <c r="U61" i="11"/>
  <c r="T61" i="11"/>
  <c r="S61" i="11"/>
  <c r="P61" i="11"/>
  <c r="O64" i="13"/>
  <c r="N64" i="13"/>
  <c r="M64" i="13"/>
  <c r="L64" i="13"/>
  <c r="K64" i="13"/>
  <c r="J64" i="13"/>
  <c r="I64" i="13"/>
  <c r="H64" i="13"/>
  <c r="G64" i="13"/>
  <c r="F64" i="13"/>
  <c r="E64" i="13"/>
  <c r="D64" i="13"/>
  <c r="AD63" i="13"/>
  <c r="BH63" i="32" s="1"/>
  <c r="AC63" i="13"/>
  <c r="BG63" i="32" s="1"/>
  <c r="AB63" i="13"/>
  <c r="BF63" i="32" s="1"/>
  <c r="AA63" i="13"/>
  <c r="BE63" i="32" s="1"/>
  <c r="Z63" i="13"/>
  <c r="BD63" i="32" s="1"/>
  <c r="Y63" i="13"/>
  <c r="BC63" i="32" s="1"/>
  <c r="X63" i="13"/>
  <c r="BB63" i="32" s="1"/>
  <c r="W63" i="13"/>
  <c r="BA63" i="32" s="1"/>
  <c r="V63" i="13"/>
  <c r="AZ63" i="32" s="1"/>
  <c r="U63" i="13"/>
  <c r="AY63" i="32" s="1"/>
  <c r="T63" i="13"/>
  <c r="AX63" i="32" s="1"/>
  <c r="S63" i="13"/>
  <c r="AW63" i="32" s="1"/>
  <c r="P63" i="13"/>
  <c r="AD62" i="13"/>
  <c r="BH62" i="32" s="1"/>
  <c r="AC62" i="13"/>
  <c r="BG62" i="32" s="1"/>
  <c r="AB62" i="13"/>
  <c r="BF62" i="32" s="1"/>
  <c r="AA62" i="13"/>
  <c r="BE62" i="32" s="1"/>
  <c r="Z62" i="13"/>
  <c r="BD62" i="32" s="1"/>
  <c r="Y62" i="13"/>
  <c r="BC62" i="32" s="1"/>
  <c r="X62" i="13"/>
  <c r="BB62" i="32" s="1"/>
  <c r="W62" i="13"/>
  <c r="BA62" i="32" s="1"/>
  <c r="V62" i="13"/>
  <c r="AZ62" i="32" s="1"/>
  <c r="U62" i="13"/>
  <c r="AY62" i="32" s="1"/>
  <c r="T62" i="13"/>
  <c r="AX62" i="32" s="1"/>
  <c r="S62" i="13"/>
  <c r="AW62" i="32" s="1"/>
  <c r="P62" i="13"/>
  <c r="AD61" i="13"/>
  <c r="AC61" i="13"/>
  <c r="AB61" i="13"/>
  <c r="AA61" i="13"/>
  <c r="Z61" i="13"/>
  <c r="Y61" i="13"/>
  <c r="X61" i="13"/>
  <c r="W61" i="13"/>
  <c r="V61" i="13"/>
  <c r="U61" i="13"/>
  <c r="T61" i="13"/>
  <c r="S61" i="13"/>
  <c r="P61" i="13"/>
  <c r="O64" i="14"/>
  <c r="N64" i="14"/>
  <c r="M64" i="14"/>
  <c r="L64" i="14"/>
  <c r="K64" i="14"/>
  <c r="J64" i="14"/>
  <c r="I64" i="14"/>
  <c r="H64" i="14"/>
  <c r="G64" i="14"/>
  <c r="F64" i="14"/>
  <c r="E64" i="14"/>
  <c r="D64" i="14"/>
  <c r="AD63" i="14"/>
  <c r="BW63" i="32" s="1"/>
  <c r="AC63" i="14"/>
  <c r="BV63" i="32" s="1"/>
  <c r="AB63" i="14"/>
  <c r="BU63" i="32" s="1"/>
  <c r="AA63" i="14"/>
  <c r="BT63" i="32" s="1"/>
  <c r="Z63" i="14"/>
  <c r="BS63" i="32" s="1"/>
  <c r="Y63" i="14"/>
  <c r="BR63" i="32" s="1"/>
  <c r="X63" i="14"/>
  <c r="BQ63" i="32" s="1"/>
  <c r="W63" i="14"/>
  <c r="BP63" i="32" s="1"/>
  <c r="V63" i="14"/>
  <c r="BO63" i="32" s="1"/>
  <c r="U63" i="14"/>
  <c r="BN63" i="32" s="1"/>
  <c r="T63" i="14"/>
  <c r="BM63" i="32" s="1"/>
  <c r="S63" i="14"/>
  <c r="BL63" i="32" s="1"/>
  <c r="P63" i="14"/>
  <c r="AD62" i="14"/>
  <c r="BW62" i="32" s="1"/>
  <c r="AC62" i="14"/>
  <c r="BV62" i="32" s="1"/>
  <c r="AB62" i="14"/>
  <c r="BU62" i="32" s="1"/>
  <c r="AA62" i="14"/>
  <c r="BT62" i="32" s="1"/>
  <c r="Z62" i="14"/>
  <c r="BS62" i="32" s="1"/>
  <c r="Y62" i="14"/>
  <c r="BR62" i="32" s="1"/>
  <c r="X62" i="14"/>
  <c r="BQ62" i="32" s="1"/>
  <c r="W62" i="14"/>
  <c r="BP62" i="32" s="1"/>
  <c r="V62" i="14"/>
  <c r="BO62" i="32" s="1"/>
  <c r="U62" i="14"/>
  <c r="BN62" i="32" s="1"/>
  <c r="T62" i="14"/>
  <c r="BM62" i="32" s="1"/>
  <c r="S62" i="14"/>
  <c r="BL62" i="32" s="1"/>
  <c r="P62" i="14"/>
  <c r="AD61" i="14"/>
  <c r="AC61" i="14"/>
  <c r="BV61" i="32" s="1"/>
  <c r="AB61" i="14"/>
  <c r="AA61" i="14"/>
  <c r="Z61" i="14"/>
  <c r="Y61" i="14"/>
  <c r="BR61" i="32" s="1"/>
  <c r="X61" i="14"/>
  <c r="W61" i="14"/>
  <c r="V61" i="14"/>
  <c r="U61" i="14"/>
  <c r="BN61" i="32" s="1"/>
  <c r="T61" i="14"/>
  <c r="S61" i="14"/>
  <c r="P61" i="14"/>
  <c r="O64" i="16"/>
  <c r="N64" i="16"/>
  <c r="M64" i="16"/>
  <c r="L64" i="16"/>
  <c r="K64" i="16"/>
  <c r="J64" i="16"/>
  <c r="I64" i="16"/>
  <c r="H64" i="16"/>
  <c r="G64" i="16"/>
  <c r="F64" i="16"/>
  <c r="E64" i="16"/>
  <c r="D64" i="16"/>
  <c r="AD63" i="16"/>
  <c r="CL63" i="32" s="1"/>
  <c r="AC63" i="16"/>
  <c r="CK63" i="32" s="1"/>
  <c r="AB63" i="16"/>
  <c r="CJ63" i="32" s="1"/>
  <c r="AA63" i="16"/>
  <c r="CI63" i="32" s="1"/>
  <c r="Z63" i="16"/>
  <c r="CH63" i="32" s="1"/>
  <c r="Y63" i="16"/>
  <c r="CG63" i="32" s="1"/>
  <c r="X63" i="16"/>
  <c r="CF63" i="32" s="1"/>
  <c r="W63" i="16"/>
  <c r="CE63" i="32" s="1"/>
  <c r="V63" i="16"/>
  <c r="CD63" i="32" s="1"/>
  <c r="U63" i="16"/>
  <c r="CC63" i="32" s="1"/>
  <c r="T63" i="16"/>
  <c r="CB63" i="32" s="1"/>
  <c r="S63" i="16"/>
  <c r="CA63" i="32" s="1"/>
  <c r="P63" i="16"/>
  <c r="AD62" i="16"/>
  <c r="CL62" i="32" s="1"/>
  <c r="AC62" i="16"/>
  <c r="CK62" i="32" s="1"/>
  <c r="AB62" i="16"/>
  <c r="CJ62" i="32" s="1"/>
  <c r="AA62" i="16"/>
  <c r="CI62" i="32" s="1"/>
  <c r="Z62" i="16"/>
  <c r="CH62" i="32" s="1"/>
  <c r="Y62" i="16"/>
  <c r="CG62" i="32" s="1"/>
  <c r="X62" i="16"/>
  <c r="CF62" i="32" s="1"/>
  <c r="W62" i="16"/>
  <c r="CE62" i="32" s="1"/>
  <c r="V62" i="16"/>
  <c r="CD62" i="32" s="1"/>
  <c r="U62" i="16"/>
  <c r="CC62" i="32" s="1"/>
  <c r="T62" i="16"/>
  <c r="CB62" i="32" s="1"/>
  <c r="S62" i="16"/>
  <c r="CA62" i="32" s="1"/>
  <c r="P62" i="16"/>
  <c r="AD61" i="16"/>
  <c r="CL61" i="32" s="1"/>
  <c r="AC61" i="16"/>
  <c r="AB61" i="16"/>
  <c r="AA61" i="16"/>
  <c r="CI61" i="32" s="1"/>
  <c r="Z61" i="16"/>
  <c r="CH61" i="32" s="1"/>
  <c r="Y61" i="16"/>
  <c r="X61" i="16"/>
  <c r="W61" i="16"/>
  <c r="CE61" i="32" s="1"/>
  <c r="V61" i="16"/>
  <c r="CD61" i="32" s="1"/>
  <c r="U61" i="16"/>
  <c r="T61" i="16"/>
  <c r="S61" i="16"/>
  <c r="CA61" i="32" s="1"/>
  <c r="P61" i="16"/>
  <c r="O69" i="17"/>
  <c r="N69" i="17"/>
  <c r="M69" i="17"/>
  <c r="L69" i="17"/>
  <c r="K69" i="17"/>
  <c r="J69" i="17"/>
  <c r="I69" i="17"/>
  <c r="H69" i="17"/>
  <c r="G69" i="17"/>
  <c r="F69" i="17"/>
  <c r="E69" i="17"/>
  <c r="D69" i="17"/>
  <c r="AD68" i="17"/>
  <c r="DA63" i="32" s="1"/>
  <c r="AC68" i="17"/>
  <c r="CZ63" i="32" s="1"/>
  <c r="AB68" i="17"/>
  <c r="CY63" i="32" s="1"/>
  <c r="AA68" i="17"/>
  <c r="CX63" i="32" s="1"/>
  <c r="Z68" i="17"/>
  <c r="CW63" i="32" s="1"/>
  <c r="Y68" i="17"/>
  <c r="CV63" i="32" s="1"/>
  <c r="X68" i="17"/>
  <c r="CU63" i="32" s="1"/>
  <c r="W68" i="17"/>
  <c r="CT63" i="32" s="1"/>
  <c r="V68" i="17"/>
  <c r="CS63" i="32" s="1"/>
  <c r="U68" i="17"/>
  <c r="CR63" i="32" s="1"/>
  <c r="T68" i="17"/>
  <c r="CQ63" i="32" s="1"/>
  <c r="S68" i="17"/>
  <c r="CP63" i="32" s="1"/>
  <c r="P68" i="17"/>
  <c r="AD67" i="17"/>
  <c r="DA62" i="32" s="1"/>
  <c r="AC67" i="17"/>
  <c r="CZ62" i="32" s="1"/>
  <c r="AB67" i="17"/>
  <c r="CY62" i="32" s="1"/>
  <c r="AA67" i="17"/>
  <c r="CX62" i="32" s="1"/>
  <c r="Z67" i="17"/>
  <c r="CW62" i="32" s="1"/>
  <c r="Y67" i="17"/>
  <c r="CV62" i="32" s="1"/>
  <c r="X67" i="17"/>
  <c r="CU62" i="32" s="1"/>
  <c r="W67" i="17"/>
  <c r="CT62" i="32" s="1"/>
  <c r="V67" i="17"/>
  <c r="CS62" i="32" s="1"/>
  <c r="U67" i="17"/>
  <c r="CR62" i="32" s="1"/>
  <c r="T67" i="17"/>
  <c r="CQ62" i="32" s="1"/>
  <c r="S67" i="17"/>
  <c r="CP62" i="32" s="1"/>
  <c r="P67" i="17"/>
  <c r="AD66" i="17"/>
  <c r="AC66" i="17"/>
  <c r="AB66" i="17"/>
  <c r="AA66" i="17"/>
  <c r="Z66" i="17"/>
  <c r="Y66" i="17"/>
  <c r="X66" i="17"/>
  <c r="W66" i="17"/>
  <c r="V66" i="17"/>
  <c r="U66" i="17"/>
  <c r="T66" i="17"/>
  <c r="S66" i="17"/>
  <c r="P66" i="17"/>
  <c r="O64" i="18"/>
  <c r="N64" i="18"/>
  <c r="M64" i="18"/>
  <c r="L64" i="18"/>
  <c r="K64" i="18"/>
  <c r="J64" i="18"/>
  <c r="I64" i="18"/>
  <c r="H64" i="18"/>
  <c r="G64" i="18"/>
  <c r="F64" i="18"/>
  <c r="E64" i="18"/>
  <c r="D64" i="18"/>
  <c r="AD63" i="18"/>
  <c r="DP63" i="32" s="1"/>
  <c r="AC63" i="18"/>
  <c r="DO63" i="32" s="1"/>
  <c r="AB63" i="18"/>
  <c r="DN63" i="32" s="1"/>
  <c r="AA63" i="18"/>
  <c r="DM63" i="32" s="1"/>
  <c r="Z63" i="18"/>
  <c r="DL63" i="32" s="1"/>
  <c r="Y63" i="18"/>
  <c r="DK63" i="32" s="1"/>
  <c r="X63" i="18"/>
  <c r="DJ63" i="32" s="1"/>
  <c r="W63" i="18"/>
  <c r="DI63" i="32" s="1"/>
  <c r="V63" i="18"/>
  <c r="DH63" i="32" s="1"/>
  <c r="U63" i="18"/>
  <c r="DG63" i="32" s="1"/>
  <c r="T63" i="18"/>
  <c r="DF63" i="32" s="1"/>
  <c r="S63" i="18"/>
  <c r="DE63" i="32" s="1"/>
  <c r="P63" i="18"/>
  <c r="AD62" i="18"/>
  <c r="DP62" i="32" s="1"/>
  <c r="AC62" i="18"/>
  <c r="DO62" i="32" s="1"/>
  <c r="AB62" i="18"/>
  <c r="DN62" i="32" s="1"/>
  <c r="AA62" i="18"/>
  <c r="DM62" i="32" s="1"/>
  <c r="Z62" i="18"/>
  <c r="DL62" i="32" s="1"/>
  <c r="Y62" i="18"/>
  <c r="DK62" i="32" s="1"/>
  <c r="X62" i="18"/>
  <c r="DJ62" i="32" s="1"/>
  <c r="W62" i="18"/>
  <c r="DI62" i="32" s="1"/>
  <c r="V62" i="18"/>
  <c r="DH62" i="32" s="1"/>
  <c r="U62" i="18"/>
  <c r="DG62" i="32" s="1"/>
  <c r="T62" i="18"/>
  <c r="DF62" i="32" s="1"/>
  <c r="S62" i="18"/>
  <c r="DE62" i="32" s="1"/>
  <c r="P62" i="18"/>
  <c r="AD61" i="18"/>
  <c r="AC61" i="18"/>
  <c r="AB61" i="18"/>
  <c r="AA61" i="18"/>
  <c r="Z61" i="18"/>
  <c r="Y61" i="18"/>
  <c r="X61" i="18"/>
  <c r="W61" i="18"/>
  <c r="V61" i="18"/>
  <c r="U61" i="18"/>
  <c r="T61" i="18"/>
  <c r="S61" i="18"/>
  <c r="P61" i="18"/>
  <c r="O64" i="12"/>
  <c r="N64" i="12"/>
  <c r="M64" i="12"/>
  <c r="L64" i="12"/>
  <c r="K64" i="12"/>
  <c r="J64" i="12"/>
  <c r="I64" i="12"/>
  <c r="H64" i="12"/>
  <c r="G64" i="12"/>
  <c r="F64" i="12"/>
  <c r="E64" i="12"/>
  <c r="D64" i="12"/>
  <c r="AD63" i="12"/>
  <c r="EE63" i="32" s="1"/>
  <c r="AC63" i="12"/>
  <c r="ED63" i="32" s="1"/>
  <c r="AB63" i="12"/>
  <c r="EC63" i="32" s="1"/>
  <c r="AA63" i="12"/>
  <c r="EB63" i="32" s="1"/>
  <c r="Z63" i="12"/>
  <c r="EA63" i="32" s="1"/>
  <c r="Y63" i="12"/>
  <c r="DZ63" i="32" s="1"/>
  <c r="X63" i="12"/>
  <c r="DY63" i="32" s="1"/>
  <c r="W63" i="12"/>
  <c r="DX63" i="32" s="1"/>
  <c r="V63" i="12"/>
  <c r="DW63" i="32" s="1"/>
  <c r="U63" i="12"/>
  <c r="DV63" i="32" s="1"/>
  <c r="T63" i="12"/>
  <c r="DU63" i="32" s="1"/>
  <c r="S63" i="12"/>
  <c r="DT63" i="32" s="1"/>
  <c r="P63" i="12"/>
  <c r="AD62" i="12"/>
  <c r="EE62" i="32" s="1"/>
  <c r="AC62" i="12"/>
  <c r="ED62" i="32" s="1"/>
  <c r="AB62" i="12"/>
  <c r="EC62" i="32" s="1"/>
  <c r="AA62" i="12"/>
  <c r="EB62" i="32" s="1"/>
  <c r="Z62" i="12"/>
  <c r="EA62" i="32" s="1"/>
  <c r="Y62" i="12"/>
  <c r="DZ62" i="32" s="1"/>
  <c r="X62" i="12"/>
  <c r="DY62" i="32" s="1"/>
  <c r="W62" i="12"/>
  <c r="DX62" i="32" s="1"/>
  <c r="V62" i="12"/>
  <c r="DW62" i="32" s="1"/>
  <c r="U62" i="12"/>
  <c r="DV62" i="32" s="1"/>
  <c r="T62" i="12"/>
  <c r="DU62" i="32" s="1"/>
  <c r="S62" i="12"/>
  <c r="DT62" i="32" s="1"/>
  <c r="P62" i="12"/>
  <c r="AD61" i="12"/>
  <c r="AC61" i="12"/>
  <c r="AB61" i="12"/>
  <c r="AA61" i="12"/>
  <c r="Z61" i="12"/>
  <c r="Y61" i="12"/>
  <c r="X61" i="12"/>
  <c r="W61" i="12"/>
  <c r="V61" i="12"/>
  <c r="U61" i="12"/>
  <c r="T61" i="12"/>
  <c r="S61" i="12"/>
  <c r="P61" i="12"/>
  <c r="O64" i="15"/>
  <c r="N64" i="15"/>
  <c r="M64" i="15"/>
  <c r="L64" i="15"/>
  <c r="K64" i="15"/>
  <c r="J64" i="15"/>
  <c r="I64" i="15"/>
  <c r="H64" i="15"/>
  <c r="G64" i="15"/>
  <c r="F64" i="15"/>
  <c r="E64" i="15"/>
  <c r="D64" i="15"/>
  <c r="AD63" i="15"/>
  <c r="ET63" i="32" s="1"/>
  <c r="AC63" i="15"/>
  <c r="ES63" i="32" s="1"/>
  <c r="AB63" i="15"/>
  <c r="ER63" i="32" s="1"/>
  <c r="AA63" i="15"/>
  <c r="EQ63" i="32" s="1"/>
  <c r="Z63" i="15"/>
  <c r="EP63" i="32" s="1"/>
  <c r="Y63" i="15"/>
  <c r="EO63" i="32" s="1"/>
  <c r="X63" i="15"/>
  <c r="EN63" i="32" s="1"/>
  <c r="W63" i="15"/>
  <c r="EM63" i="32" s="1"/>
  <c r="V63" i="15"/>
  <c r="EL63" i="32" s="1"/>
  <c r="U63" i="15"/>
  <c r="EK63" i="32" s="1"/>
  <c r="T63" i="15"/>
  <c r="EJ63" i="32" s="1"/>
  <c r="S63" i="15"/>
  <c r="EI63" i="32" s="1"/>
  <c r="P63" i="15"/>
  <c r="AD62" i="15"/>
  <c r="ET62" i="32" s="1"/>
  <c r="AC62" i="15"/>
  <c r="ES62" i="32" s="1"/>
  <c r="AB62" i="15"/>
  <c r="ER62" i="32" s="1"/>
  <c r="AA62" i="15"/>
  <c r="EQ62" i="32" s="1"/>
  <c r="Z62" i="15"/>
  <c r="EP62" i="32" s="1"/>
  <c r="Y62" i="15"/>
  <c r="EO62" i="32" s="1"/>
  <c r="X62" i="15"/>
  <c r="EN62" i="32" s="1"/>
  <c r="W62" i="15"/>
  <c r="EM62" i="32" s="1"/>
  <c r="V62" i="15"/>
  <c r="EL62" i="32" s="1"/>
  <c r="U62" i="15"/>
  <c r="EK62" i="32" s="1"/>
  <c r="T62" i="15"/>
  <c r="EJ62" i="32" s="1"/>
  <c r="S62" i="15"/>
  <c r="EI62" i="32" s="1"/>
  <c r="P62" i="15"/>
  <c r="AD61" i="15"/>
  <c r="AC61" i="15"/>
  <c r="AB61" i="15"/>
  <c r="AA61" i="15"/>
  <c r="Z61" i="15"/>
  <c r="Y61" i="15"/>
  <c r="X61" i="15"/>
  <c r="W61" i="15"/>
  <c r="V61" i="15"/>
  <c r="U61" i="15"/>
  <c r="T61" i="15"/>
  <c r="S61" i="15"/>
  <c r="P61" i="15"/>
  <c r="O64" i="19"/>
  <c r="N64" i="19"/>
  <c r="M64" i="19"/>
  <c r="L64" i="19"/>
  <c r="K64" i="19"/>
  <c r="J64" i="19"/>
  <c r="I64" i="19"/>
  <c r="H64" i="19"/>
  <c r="G64" i="19"/>
  <c r="F64" i="19"/>
  <c r="E64" i="19"/>
  <c r="D64" i="19"/>
  <c r="AD63" i="19"/>
  <c r="FI63" i="32" s="1"/>
  <c r="AC63" i="19"/>
  <c r="FH63" i="32" s="1"/>
  <c r="AB63" i="19"/>
  <c r="FG63" i="32" s="1"/>
  <c r="AA63" i="19"/>
  <c r="FF63" i="32" s="1"/>
  <c r="Z63" i="19"/>
  <c r="FE63" i="32" s="1"/>
  <c r="Y63" i="19"/>
  <c r="FD63" i="32" s="1"/>
  <c r="X63" i="19"/>
  <c r="FC63" i="32" s="1"/>
  <c r="W63" i="19"/>
  <c r="FB63" i="32" s="1"/>
  <c r="V63" i="19"/>
  <c r="FA63" i="32" s="1"/>
  <c r="U63" i="19"/>
  <c r="EZ63" i="32" s="1"/>
  <c r="T63" i="19"/>
  <c r="EY63" i="32" s="1"/>
  <c r="S63" i="19"/>
  <c r="EX63" i="32" s="1"/>
  <c r="P63" i="19"/>
  <c r="AD62" i="19"/>
  <c r="FI62" i="32" s="1"/>
  <c r="AC62" i="19"/>
  <c r="FH62" i="32" s="1"/>
  <c r="AB62" i="19"/>
  <c r="FG62" i="32" s="1"/>
  <c r="AA62" i="19"/>
  <c r="FF62" i="32" s="1"/>
  <c r="Z62" i="19"/>
  <c r="FE62" i="32" s="1"/>
  <c r="Y62" i="19"/>
  <c r="FD62" i="32" s="1"/>
  <c r="X62" i="19"/>
  <c r="FC62" i="32" s="1"/>
  <c r="W62" i="19"/>
  <c r="FB62" i="32" s="1"/>
  <c r="V62" i="19"/>
  <c r="FA62" i="32" s="1"/>
  <c r="U62" i="19"/>
  <c r="EZ62" i="32" s="1"/>
  <c r="T62" i="19"/>
  <c r="EY62" i="32" s="1"/>
  <c r="S62" i="19"/>
  <c r="EX62" i="32" s="1"/>
  <c r="P62" i="19"/>
  <c r="AD61" i="19"/>
  <c r="AC61" i="19"/>
  <c r="AB61" i="19"/>
  <c r="AA61" i="19"/>
  <c r="Z61" i="19"/>
  <c r="Y61" i="19"/>
  <c r="X61" i="19"/>
  <c r="W61" i="19"/>
  <c r="V61" i="19"/>
  <c r="U61" i="19"/>
  <c r="T61" i="19"/>
  <c r="S61" i="19"/>
  <c r="P61" i="19"/>
  <c r="N27" i="31"/>
  <c r="N45" i="31" s="1"/>
  <c r="N63" i="31" s="1"/>
  <c r="A60" i="48"/>
  <c r="A55" i="48"/>
  <c r="A50" i="48"/>
  <c r="A45" i="48"/>
  <c r="A40" i="48"/>
  <c r="A35" i="48"/>
  <c r="A30" i="48"/>
  <c r="A25" i="48"/>
  <c r="A20" i="48"/>
  <c r="A15" i="48"/>
  <c r="A10" i="48"/>
  <c r="CR8" i="48"/>
  <c r="CQ8" i="48"/>
  <c r="CN8" i="48"/>
  <c r="CM8" i="48"/>
  <c r="CJ8" i="48"/>
  <c r="CI8" i="48"/>
  <c r="CF8" i="48"/>
  <c r="CE8" i="48"/>
  <c r="CB8" i="48"/>
  <c r="CA8" i="48"/>
  <c r="BX8" i="48"/>
  <c r="BW8" i="48"/>
  <c r="BT8" i="48"/>
  <c r="BS8" i="48"/>
  <c r="BP8" i="48"/>
  <c r="BO8" i="48"/>
  <c r="BL8" i="48"/>
  <c r="BK8" i="48"/>
  <c r="BH8" i="48"/>
  <c r="BG8" i="48"/>
  <c r="BD8" i="48"/>
  <c r="BC8" i="48"/>
  <c r="AZ8" i="48"/>
  <c r="AY8" i="48"/>
  <c r="AV8" i="48"/>
  <c r="AU8" i="48"/>
  <c r="AR8" i="48"/>
  <c r="AQ8" i="48"/>
  <c r="AN8" i="48"/>
  <c r="AM8" i="48"/>
  <c r="AJ8" i="48"/>
  <c r="AI8" i="48"/>
  <c r="AF8" i="48"/>
  <c r="AE8" i="48"/>
  <c r="AB8" i="48"/>
  <c r="AA8" i="48"/>
  <c r="X8" i="48"/>
  <c r="W8" i="48"/>
  <c r="T8" i="48"/>
  <c r="S8" i="48"/>
  <c r="P8" i="48"/>
  <c r="O8" i="48"/>
  <c r="L8" i="48"/>
  <c r="K8" i="48"/>
  <c r="H8" i="48"/>
  <c r="G8" i="48"/>
  <c r="DN7" i="48"/>
  <c r="DN29" i="48" s="1"/>
  <c r="CZ7" i="48"/>
  <c r="CZ46" i="48" s="1"/>
  <c r="D43" i="10"/>
  <c r="D106" i="10" s="1"/>
  <c r="J27" i="31"/>
  <c r="J45" i="31" s="1"/>
  <c r="J63" i="31" s="1"/>
  <c r="O47" i="47"/>
  <c r="N47" i="47"/>
  <c r="M47" i="47"/>
  <c r="L47" i="47"/>
  <c r="K47" i="47"/>
  <c r="J47" i="47"/>
  <c r="I47" i="47"/>
  <c r="H47" i="47"/>
  <c r="F47" i="47"/>
  <c r="D47" i="47"/>
  <c r="S47" i="47" s="1"/>
  <c r="P106" i="19"/>
  <c r="P105" i="19"/>
  <c r="P104" i="19"/>
  <c r="P103" i="19"/>
  <c r="P102" i="19"/>
  <c r="P101" i="19"/>
  <c r="O34" i="47"/>
  <c r="N34" i="47"/>
  <c r="M34" i="47"/>
  <c r="L34" i="47"/>
  <c r="K34" i="47"/>
  <c r="J34" i="47"/>
  <c r="I34" i="47"/>
  <c r="G34" i="47"/>
  <c r="E34" i="47"/>
  <c r="AC34" i="49"/>
  <c r="P92" i="19"/>
  <c r="P91" i="19"/>
  <c r="P90" i="19"/>
  <c r="P89" i="19"/>
  <c r="P88" i="19"/>
  <c r="P87" i="19"/>
  <c r="O60" i="49"/>
  <c r="N60" i="49"/>
  <c r="N21" i="47"/>
  <c r="M60" i="49"/>
  <c r="L60" i="49"/>
  <c r="K60" i="49"/>
  <c r="J60" i="49"/>
  <c r="I60" i="49"/>
  <c r="H60" i="49"/>
  <c r="G60" i="49"/>
  <c r="F60" i="49"/>
  <c r="E60" i="49"/>
  <c r="D60" i="49"/>
  <c r="P78" i="19"/>
  <c r="P77" i="19"/>
  <c r="P76" i="19"/>
  <c r="P75" i="19"/>
  <c r="P74" i="19"/>
  <c r="P73" i="19"/>
  <c r="AD107" i="19"/>
  <c r="O44" i="19"/>
  <c r="N44" i="19"/>
  <c r="M44" i="19"/>
  <c r="L44" i="19"/>
  <c r="K44" i="19"/>
  <c r="J44" i="19"/>
  <c r="I44" i="19"/>
  <c r="H44" i="19"/>
  <c r="G44" i="19"/>
  <c r="F44" i="19"/>
  <c r="E44" i="19"/>
  <c r="D44" i="19"/>
  <c r="AD43" i="19"/>
  <c r="FI43" i="32" s="1"/>
  <c r="FI107" i="32" s="1"/>
  <c r="AC43" i="19"/>
  <c r="FH43" i="32" s="1"/>
  <c r="FH107" i="32" s="1"/>
  <c r="AB43" i="19"/>
  <c r="FG43" i="32" s="1"/>
  <c r="FG107" i="32" s="1"/>
  <c r="AA43" i="19"/>
  <c r="FF43" i="32" s="1"/>
  <c r="FF107" i="32" s="1"/>
  <c r="Z43" i="19"/>
  <c r="FE43" i="32" s="1"/>
  <c r="FE107" i="32" s="1"/>
  <c r="Y43" i="19"/>
  <c r="FD43" i="32" s="1"/>
  <c r="FD107" i="32" s="1"/>
  <c r="X43" i="19"/>
  <c r="FC43" i="32"/>
  <c r="FC107" i="32" s="1"/>
  <c r="W43" i="19"/>
  <c r="FB43" i="32"/>
  <c r="FB107" i="32" s="1"/>
  <c r="V43" i="19"/>
  <c r="FA43" i="32"/>
  <c r="FA107" i="32" s="1"/>
  <c r="U43" i="19"/>
  <c r="EZ43" i="32"/>
  <c r="EZ107" i="32" s="1"/>
  <c r="T43" i="19"/>
  <c r="EY43" i="32"/>
  <c r="EY107" i="32" s="1"/>
  <c r="S43" i="19"/>
  <c r="P43" i="19"/>
  <c r="AD42" i="19"/>
  <c r="FI42" i="32"/>
  <c r="FI93" i="32" s="1"/>
  <c r="AC42" i="19"/>
  <c r="FH42" i="32"/>
  <c r="FH93" i="32" s="1"/>
  <c r="AB42" i="19"/>
  <c r="FG42" i="32"/>
  <c r="FG93" i="32" s="1"/>
  <c r="AA42" i="19"/>
  <c r="FF42" i="32"/>
  <c r="FF93" i="32" s="1"/>
  <c r="Z42" i="19"/>
  <c r="FE42" i="32"/>
  <c r="FE93" i="32" s="1"/>
  <c r="Y42" i="19"/>
  <c r="FD42" i="32"/>
  <c r="FD93" i="32" s="1"/>
  <c r="X42" i="19"/>
  <c r="FC42" i="32"/>
  <c r="FC93" i="32" s="1"/>
  <c r="W42" i="19"/>
  <c r="FB42" i="32"/>
  <c r="FB93" i="32" s="1"/>
  <c r="V42" i="19"/>
  <c r="FA42" i="32"/>
  <c r="FA93" i="32" s="1"/>
  <c r="U42" i="19"/>
  <c r="EZ42" i="32" s="1"/>
  <c r="EZ93" i="32" s="1"/>
  <c r="T42" i="19"/>
  <c r="S42" i="19"/>
  <c r="EX42" i="32"/>
  <c r="EX93" i="32" s="1"/>
  <c r="P42" i="19"/>
  <c r="AD41" i="19"/>
  <c r="AD44" i="19" s="1"/>
  <c r="AC41" i="19"/>
  <c r="FH41" i="32" s="1"/>
  <c r="FH79" i="32" s="1"/>
  <c r="AB41" i="19"/>
  <c r="AA41" i="19"/>
  <c r="FF41" i="32"/>
  <c r="FF79" i="32" s="1"/>
  <c r="Z41" i="19"/>
  <c r="Y41" i="19"/>
  <c r="FD41" i="32" s="1"/>
  <c r="FD79" i="32" s="1"/>
  <c r="X41" i="19"/>
  <c r="X44" i="19" s="1"/>
  <c r="W41" i="19"/>
  <c r="FB41" i="32" s="1"/>
  <c r="FB79" i="32" s="1"/>
  <c r="V41" i="19"/>
  <c r="V44" i="19" s="1"/>
  <c r="U41" i="19"/>
  <c r="EZ41" i="32" s="1"/>
  <c r="EZ79" i="32" s="1"/>
  <c r="T41" i="19"/>
  <c r="EY41" i="32"/>
  <c r="EY79" i="32" s="1"/>
  <c r="S41" i="19"/>
  <c r="EX41" i="32"/>
  <c r="EX79" i="32" s="1"/>
  <c r="P41" i="19"/>
  <c r="AD46" i="49"/>
  <c r="K56" i="31" s="1"/>
  <c r="P106" i="15"/>
  <c r="P105" i="15"/>
  <c r="P104" i="15"/>
  <c r="P103" i="15"/>
  <c r="P102" i="15"/>
  <c r="P101" i="15"/>
  <c r="AD33" i="49"/>
  <c r="K38" i="31" s="1"/>
  <c r="P92" i="15"/>
  <c r="P91" i="15"/>
  <c r="P90" i="15"/>
  <c r="P89" i="15"/>
  <c r="P88" i="15"/>
  <c r="P87" i="15"/>
  <c r="O59" i="49"/>
  <c r="N59" i="49"/>
  <c r="M59" i="49"/>
  <c r="M20" i="47"/>
  <c r="K59" i="49"/>
  <c r="J59" i="49"/>
  <c r="I59" i="49"/>
  <c r="I20" i="47"/>
  <c r="H59" i="49"/>
  <c r="G59" i="49"/>
  <c r="F59" i="49"/>
  <c r="F20" i="47"/>
  <c r="E59" i="49"/>
  <c r="P79" i="15"/>
  <c r="P78" i="15"/>
  <c r="P77" i="15"/>
  <c r="P76" i="15"/>
  <c r="P75" i="15"/>
  <c r="P74" i="15"/>
  <c r="P73" i="15"/>
  <c r="AD107" i="15"/>
  <c r="AD93" i="15"/>
  <c r="O44" i="15"/>
  <c r="N44" i="15"/>
  <c r="M44" i="15"/>
  <c r="L44" i="15"/>
  <c r="K44" i="15"/>
  <c r="J44" i="15"/>
  <c r="I44" i="15"/>
  <c r="H44" i="15"/>
  <c r="G44" i="15"/>
  <c r="F44" i="15"/>
  <c r="E44" i="15"/>
  <c r="D44" i="15"/>
  <c r="AD43" i="15"/>
  <c r="ET43" i="32" s="1"/>
  <c r="ET107" i="32" s="1"/>
  <c r="AC43" i="15"/>
  <c r="ES43" i="32" s="1"/>
  <c r="ES107" i="32" s="1"/>
  <c r="AB43" i="15"/>
  <c r="ER43" i="32" s="1"/>
  <c r="AA43" i="15"/>
  <c r="EQ43" i="32" s="1"/>
  <c r="Z43" i="15"/>
  <c r="EP43" i="32" s="1"/>
  <c r="EP107" i="32" s="1"/>
  <c r="Y43" i="15"/>
  <c r="EO43" i="32" s="1"/>
  <c r="EO107" i="32" s="1"/>
  <c r="X43" i="15"/>
  <c r="EN43" i="32" s="1"/>
  <c r="EN107" i="32" s="1"/>
  <c r="W43" i="15"/>
  <c r="EM43" i="32" s="1"/>
  <c r="EM107" i="32" s="1"/>
  <c r="V43" i="15"/>
  <c r="EL43" i="32" s="1"/>
  <c r="EL107" i="32" s="1"/>
  <c r="U43" i="15"/>
  <c r="EK43" i="32" s="1"/>
  <c r="EK107" i="32" s="1"/>
  <c r="T43" i="15"/>
  <c r="EJ43" i="32" s="1"/>
  <c r="EJ107" i="32" s="1"/>
  <c r="S43" i="15"/>
  <c r="EI43" i="32" s="1"/>
  <c r="EI107" i="32" s="1"/>
  <c r="P43" i="15"/>
  <c r="AD42" i="15"/>
  <c r="ET42" i="32" s="1"/>
  <c r="ET93" i="32" s="1"/>
  <c r="AC42" i="15"/>
  <c r="AB42" i="15"/>
  <c r="ER42" i="32" s="1"/>
  <c r="ER93" i="32" s="1"/>
  <c r="AA42" i="15"/>
  <c r="EQ42" i="32" s="1"/>
  <c r="EQ93" i="32" s="1"/>
  <c r="Z42" i="15"/>
  <c r="EP42" i="32" s="1"/>
  <c r="EP93" i="32" s="1"/>
  <c r="Y42" i="15"/>
  <c r="EO42" i="32" s="1"/>
  <c r="EO93" i="32" s="1"/>
  <c r="X42" i="15"/>
  <c r="EN42" i="32" s="1"/>
  <c r="EN93" i="32" s="1"/>
  <c r="W42" i="15"/>
  <c r="EM42" i="32" s="1"/>
  <c r="EM93" i="32" s="1"/>
  <c r="V42" i="15"/>
  <c r="EL42" i="32" s="1"/>
  <c r="EL93" i="32" s="1"/>
  <c r="U42" i="15"/>
  <c r="EK42" i="32" s="1"/>
  <c r="EK93" i="32" s="1"/>
  <c r="T42" i="15"/>
  <c r="EJ42" i="32" s="1"/>
  <c r="EJ93" i="32" s="1"/>
  <c r="S42" i="15"/>
  <c r="P42" i="15"/>
  <c r="AD41" i="15"/>
  <c r="ET41" i="32" s="1"/>
  <c r="ET79" i="32" s="1"/>
  <c r="AC41" i="15"/>
  <c r="ES41" i="32" s="1"/>
  <c r="ES79" i="32" s="1"/>
  <c r="AB41" i="15"/>
  <c r="ER41" i="32" s="1"/>
  <c r="ER79" i="32" s="1"/>
  <c r="AA41" i="15"/>
  <c r="EQ41" i="32" s="1"/>
  <c r="EQ79" i="32" s="1"/>
  <c r="Z41" i="15"/>
  <c r="EP41" i="32" s="1"/>
  <c r="EP79" i="32" s="1"/>
  <c r="Y41" i="15"/>
  <c r="EO41" i="32" s="1"/>
  <c r="EO79" i="32" s="1"/>
  <c r="X41" i="15"/>
  <c r="EN41" i="32" s="1"/>
  <c r="EN79" i="32" s="1"/>
  <c r="W41" i="15"/>
  <c r="EM41" i="32" s="1"/>
  <c r="EM79" i="32" s="1"/>
  <c r="V41" i="15"/>
  <c r="EL41" i="32" s="1"/>
  <c r="EL79" i="32" s="1"/>
  <c r="U41" i="15"/>
  <c r="EK41" i="32" s="1"/>
  <c r="EK79" i="32" s="1"/>
  <c r="T41" i="15"/>
  <c r="EJ41" i="32" s="1"/>
  <c r="EJ79" i="32" s="1"/>
  <c r="S41" i="15"/>
  <c r="EI41" i="32" s="1"/>
  <c r="EI79" i="32" s="1"/>
  <c r="P41" i="15"/>
  <c r="O45" i="47"/>
  <c r="N45" i="47"/>
  <c r="M45" i="47"/>
  <c r="L45" i="47"/>
  <c r="K45" i="47"/>
  <c r="J45" i="47"/>
  <c r="I45" i="47"/>
  <c r="H45" i="47"/>
  <c r="G45" i="47"/>
  <c r="F45" i="47"/>
  <c r="E45" i="47"/>
  <c r="AA45" i="49"/>
  <c r="D45" i="47"/>
  <c r="P106" i="12"/>
  <c r="P105" i="12"/>
  <c r="P104" i="12"/>
  <c r="P103" i="12"/>
  <c r="P102" i="12"/>
  <c r="P101" i="12"/>
  <c r="O32" i="47"/>
  <c r="N32" i="47"/>
  <c r="L32" i="47"/>
  <c r="J32" i="47"/>
  <c r="H32" i="47"/>
  <c r="P92" i="12"/>
  <c r="P91" i="12"/>
  <c r="P90" i="12"/>
  <c r="P89" i="12"/>
  <c r="P88" i="12"/>
  <c r="P87" i="12"/>
  <c r="O58" i="49"/>
  <c r="N58" i="49"/>
  <c r="M19" i="47"/>
  <c r="L19" i="47"/>
  <c r="K58" i="49"/>
  <c r="I19" i="47"/>
  <c r="H19" i="47"/>
  <c r="F58" i="49"/>
  <c r="E19" i="47"/>
  <c r="D19" i="47"/>
  <c r="S19" i="47" s="1"/>
  <c r="P78" i="12"/>
  <c r="P77" i="12"/>
  <c r="P76" i="12"/>
  <c r="P75" i="12"/>
  <c r="P74" i="12"/>
  <c r="P73" i="12"/>
  <c r="O44" i="12"/>
  <c r="N44" i="12"/>
  <c r="M44" i="12"/>
  <c r="L44" i="12"/>
  <c r="K44" i="12"/>
  <c r="J44" i="12"/>
  <c r="I44" i="12"/>
  <c r="H44" i="12"/>
  <c r="G44" i="12"/>
  <c r="F44" i="12"/>
  <c r="E44" i="12"/>
  <c r="D44" i="12"/>
  <c r="AD43" i="12"/>
  <c r="EE43" i="32"/>
  <c r="EE107" i="32" s="1"/>
  <c r="AC43" i="12"/>
  <c r="ED43" i="32" s="1"/>
  <c r="AB43" i="12"/>
  <c r="EC43" i="32" s="1"/>
  <c r="EC107" i="32" s="1"/>
  <c r="AA43" i="12"/>
  <c r="EB43" i="32" s="1"/>
  <c r="EB107" i="32" s="1"/>
  <c r="Z43" i="12"/>
  <c r="EA43" i="32" s="1"/>
  <c r="EA107" i="32" s="1"/>
  <c r="Y43" i="12"/>
  <c r="DZ43" i="32" s="1"/>
  <c r="DZ107" i="32" s="1"/>
  <c r="X43" i="12"/>
  <c r="DY43" i="32" s="1"/>
  <c r="DY107" i="32" s="1"/>
  <c r="W43" i="12"/>
  <c r="DX43" i="32"/>
  <c r="DX107" i="32" s="1"/>
  <c r="V43" i="12"/>
  <c r="DW43" i="32" s="1"/>
  <c r="U43" i="12"/>
  <c r="DV43" i="32"/>
  <c r="DV107" i="32" s="1"/>
  <c r="T43" i="12"/>
  <c r="DU43" i="32" s="1"/>
  <c r="DU107" i="32" s="1"/>
  <c r="S43" i="12"/>
  <c r="DT43" i="32"/>
  <c r="DT107" i="32" s="1"/>
  <c r="P43" i="12"/>
  <c r="AD42" i="12"/>
  <c r="EE42" i="32" s="1"/>
  <c r="EE93" i="32" s="1"/>
  <c r="AC42" i="12"/>
  <c r="ED42" i="32" s="1"/>
  <c r="ED93" i="32" s="1"/>
  <c r="AB42" i="12"/>
  <c r="EC42" i="32" s="1"/>
  <c r="EC93" i="32" s="1"/>
  <c r="AA42" i="12"/>
  <c r="EB42" i="32" s="1"/>
  <c r="EB93" i="32" s="1"/>
  <c r="Z42" i="12"/>
  <c r="EA42" i="32" s="1"/>
  <c r="EA93" i="32" s="1"/>
  <c r="Y42" i="12"/>
  <c r="DZ42" i="32" s="1"/>
  <c r="DZ93" i="32" s="1"/>
  <c r="X42" i="12"/>
  <c r="DY42" i="32" s="1"/>
  <c r="DY93" i="32" s="1"/>
  <c r="W42" i="12"/>
  <c r="DX42" i="32" s="1"/>
  <c r="DX93" i="32" s="1"/>
  <c r="V42" i="12"/>
  <c r="DW42" i="32" s="1"/>
  <c r="DW93" i="32" s="1"/>
  <c r="U42" i="12"/>
  <c r="DV42" i="32"/>
  <c r="DV93" i="32" s="1"/>
  <c r="T42" i="12"/>
  <c r="T44" i="12" s="1"/>
  <c r="S42" i="12"/>
  <c r="DT42" i="32"/>
  <c r="DT93" i="32" s="1"/>
  <c r="P42" i="12"/>
  <c r="P44" i="12" s="1"/>
  <c r="AD41" i="12"/>
  <c r="EE41" i="32" s="1"/>
  <c r="EE79" i="32" s="1"/>
  <c r="AC41" i="12"/>
  <c r="ED41" i="32" s="1"/>
  <c r="ED79" i="32" s="1"/>
  <c r="AB41" i="12"/>
  <c r="EC41" i="32" s="1"/>
  <c r="EC79" i="32" s="1"/>
  <c r="AA41" i="12"/>
  <c r="EB41" i="32" s="1"/>
  <c r="EB79" i="32" s="1"/>
  <c r="Z41" i="12"/>
  <c r="EA41" i="32" s="1"/>
  <c r="EA79" i="32" s="1"/>
  <c r="Y41" i="12"/>
  <c r="DZ41" i="32" s="1"/>
  <c r="DZ79" i="32" s="1"/>
  <c r="X41" i="12"/>
  <c r="DY41" i="32" s="1"/>
  <c r="DY79" i="32" s="1"/>
  <c r="W41" i="12"/>
  <c r="DX41" i="32" s="1"/>
  <c r="DX79" i="32" s="1"/>
  <c r="V41" i="12"/>
  <c r="DW41" i="32" s="1"/>
  <c r="DW79" i="32" s="1"/>
  <c r="U41" i="12"/>
  <c r="DV41" i="32" s="1"/>
  <c r="DV79" i="32" s="1"/>
  <c r="T41" i="12"/>
  <c r="DU41" i="32" s="1"/>
  <c r="DU79" i="32" s="1"/>
  <c r="S41" i="12"/>
  <c r="DT41" i="32" s="1"/>
  <c r="DT79" i="32" s="1"/>
  <c r="P41" i="12"/>
  <c r="O44" i="47"/>
  <c r="N44" i="47"/>
  <c r="M44" i="47"/>
  <c r="L44" i="47"/>
  <c r="K44" i="47"/>
  <c r="J44" i="47"/>
  <c r="I44" i="47"/>
  <c r="H44" i="47"/>
  <c r="F44" i="47"/>
  <c r="P106" i="18"/>
  <c r="P105" i="18"/>
  <c r="P104" i="18"/>
  <c r="P103" i="18"/>
  <c r="P102" i="18"/>
  <c r="P101" i="18"/>
  <c r="O31" i="47"/>
  <c r="M31" i="47"/>
  <c r="P92" i="18"/>
  <c r="P91" i="18"/>
  <c r="P90" i="18"/>
  <c r="P89" i="18"/>
  <c r="P88" i="18"/>
  <c r="P87" i="18"/>
  <c r="O57" i="49"/>
  <c r="M57" i="49"/>
  <c r="J57" i="49"/>
  <c r="I57" i="49"/>
  <c r="E57" i="49"/>
  <c r="D18" i="47"/>
  <c r="S18" i="47" s="1"/>
  <c r="P78" i="18"/>
  <c r="P77" i="18"/>
  <c r="P76" i="18"/>
  <c r="P75" i="18"/>
  <c r="P74" i="18"/>
  <c r="P73" i="18"/>
  <c r="AD107" i="18"/>
  <c r="AD93" i="18"/>
  <c r="O44" i="18"/>
  <c r="N44" i="18"/>
  <c r="M44" i="18"/>
  <c r="L44" i="18"/>
  <c r="K44" i="18"/>
  <c r="J44" i="18"/>
  <c r="I44" i="18"/>
  <c r="H44" i="18"/>
  <c r="G44" i="18"/>
  <c r="F44" i="18"/>
  <c r="E44" i="18"/>
  <c r="AD43" i="18"/>
  <c r="DP43" i="32"/>
  <c r="DP107" i="32" s="1"/>
  <c r="AC43" i="18"/>
  <c r="DO43" i="32" s="1"/>
  <c r="DO107" i="32" s="1"/>
  <c r="AB43" i="18"/>
  <c r="DN43" i="32" s="1"/>
  <c r="DN107" i="32" s="1"/>
  <c r="AA43" i="18"/>
  <c r="DM43" i="32" s="1"/>
  <c r="DM107" i="32" s="1"/>
  <c r="Z43" i="18"/>
  <c r="DL43" i="32"/>
  <c r="DL107" i="32" s="1"/>
  <c r="Y43" i="18"/>
  <c r="X43" i="18"/>
  <c r="DJ43" i="32" s="1"/>
  <c r="DJ107" i="32" s="1"/>
  <c r="W43" i="18"/>
  <c r="DI43" i="32" s="1"/>
  <c r="DI107" i="32" s="1"/>
  <c r="V43" i="18"/>
  <c r="DH43" i="32" s="1"/>
  <c r="DH107" i="32" s="1"/>
  <c r="U43" i="18"/>
  <c r="DG43" i="32" s="1"/>
  <c r="DG107" i="32" s="1"/>
  <c r="T43" i="18"/>
  <c r="DF43" i="32" s="1"/>
  <c r="DF107" i="32" s="1"/>
  <c r="S43" i="18"/>
  <c r="DE43" i="32" s="1"/>
  <c r="DE107" i="32" s="1"/>
  <c r="P43" i="18"/>
  <c r="AD42" i="18"/>
  <c r="DP42" i="32"/>
  <c r="DP93" i="32" s="1"/>
  <c r="AC42" i="18"/>
  <c r="DO42" i="32"/>
  <c r="DO93" i="32" s="1"/>
  <c r="AB42" i="18"/>
  <c r="DN42" i="32"/>
  <c r="DN93" i="32" s="1"/>
  <c r="AA42" i="18"/>
  <c r="DM42" i="32" s="1"/>
  <c r="DM93" i="32" s="1"/>
  <c r="Z42" i="18"/>
  <c r="DL42" i="32" s="1"/>
  <c r="DL93" i="32" s="1"/>
  <c r="Y42" i="18"/>
  <c r="DK42" i="32" s="1"/>
  <c r="DK93" i="32" s="1"/>
  <c r="X42" i="18"/>
  <c r="DJ42" i="32"/>
  <c r="DJ93" i="32" s="1"/>
  <c r="W42" i="18"/>
  <c r="DI42" i="32" s="1"/>
  <c r="DI93" i="32" s="1"/>
  <c r="V42" i="18"/>
  <c r="DH42" i="32" s="1"/>
  <c r="DH93" i="32" s="1"/>
  <c r="U42" i="18"/>
  <c r="DG42" i="32" s="1"/>
  <c r="DG93" i="32" s="1"/>
  <c r="T42" i="18"/>
  <c r="DF42" i="32" s="1"/>
  <c r="DF93" i="32" s="1"/>
  <c r="S42" i="18"/>
  <c r="DE42" i="32" s="1"/>
  <c r="DE93" i="32" s="1"/>
  <c r="P42" i="18"/>
  <c r="AD41" i="18"/>
  <c r="DP41" i="32"/>
  <c r="DP79" i="32" s="1"/>
  <c r="AC41" i="18"/>
  <c r="DO41" i="32"/>
  <c r="DO79" i="32" s="1"/>
  <c r="AB41" i="18"/>
  <c r="AB44" i="18"/>
  <c r="AA41" i="18"/>
  <c r="DM41" i="32"/>
  <c r="DM79" i="32" s="1"/>
  <c r="Z41" i="18"/>
  <c r="DL41" i="32"/>
  <c r="DL79" i="32" s="1"/>
  <c r="Y41" i="18"/>
  <c r="DK41" i="32" s="1"/>
  <c r="DK79" i="32" s="1"/>
  <c r="X41" i="18"/>
  <c r="X44" i="18" s="1"/>
  <c r="W41" i="18"/>
  <c r="V41" i="18"/>
  <c r="DH41" i="32" s="1"/>
  <c r="DH79" i="32" s="1"/>
  <c r="U41" i="18"/>
  <c r="DG41" i="32" s="1"/>
  <c r="DG79" i="32" s="1"/>
  <c r="T41" i="18"/>
  <c r="S41" i="18"/>
  <c r="DE41" i="32" s="1"/>
  <c r="DE79" i="32" s="1"/>
  <c r="P41" i="18"/>
  <c r="P106" i="17"/>
  <c r="P102" i="17"/>
  <c r="P101" i="17"/>
  <c r="P92" i="17"/>
  <c r="P91" i="17"/>
  <c r="P89" i="17"/>
  <c r="P88" i="17"/>
  <c r="P87" i="17"/>
  <c r="P78" i="17"/>
  <c r="P75" i="17"/>
  <c r="P74" i="17"/>
  <c r="AD106" i="17"/>
  <c r="O44" i="17"/>
  <c r="N44" i="17"/>
  <c r="M44" i="17"/>
  <c r="L44" i="17"/>
  <c r="K44" i="17"/>
  <c r="J44" i="17"/>
  <c r="I44" i="17"/>
  <c r="H44" i="17"/>
  <c r="G44" i="17"/>
  <c r="F44" i="17"/>
  <c r="E44" i="17"/>
  <c r="D44" i="17"/>
  <c r="AD43" i="17"/>
  <c r="DA43" i="32"/>
  <c r="DA107" i="32" s="1"/>
  <c r="AC43" i="17"/>
  <c r="AB43" i="17"/>
  <c r="CY43" i="32" s="1"/>
  <c r="CY107" i="32" s="1"/>
  <c r="AA43" i="17"/>
  <c r="CX43" i="32" s="1"/>
  <c r="CX107" i="32" s="1"/>
  <c r="Z43" i="17"/>
  <c r="CW43" i="32" s="1"/>
  <c r="CW107" i="32" s="1"/>
  <c r="Y43" i="17"/>
  <c r="CV43" i="32" s="1"/>
  <c r="CV107" i="32" s="1"/>
  <c r="X43" i="17"/>
  <c r="CU43" i="32" s="1"/>
  <c r="CU107" i="32" s="1"/>
  <c r="W43" i="17"/>
  <c r="CT43" i="32" s="1"/>
  <c r="CT107" i="32" s="1"/>
  <c r="V43" i="17"/>
  <c r="CS43" i="32" s="1"/>
  <c r="CS107" i="32" s="1"/>
  <c r="U43" i="17"/>
  <c r="CR43" i="32" s="1"/>
  <c r="CR107" i="32" s="1"/>
  <c r="T43" i="17"/>
  <c r="CQ43" i="32" s="1"/>
  <c r="CQ107" i="32" s="1"/>
  <c r="S43" i="17"/>
  <c r="CP43" i="32" s="1"/>
  <c r="CP107" i="32" s="1"/>
  <c r="P43" i="17"/>
  <c r="AD42" i="17"/>
  <c r="DA42" i="32" s="1"/>
  <c r="DA93" i="32" s="1"/>
  <c r="AC42" i="17"/>
  <c r="CZ42" i="32" s="1"/>
  <c r="CZ93" i="32" s="1"/>
  <c r="AB42" i="17"/>
  <c r="CY42" i="32" s="1"/>
  <c r="CY93" i="32" s="1"/>
  <c r="AA42" i="17"/>
  <c r="CX42" i="32" s="1"/>
  <c r="CX93" i="32" s="1"/>
  <c r="Z42" i="17"/>
  <c r="CW42" i="32" s="1"/>
  <c r="CW93" i="32" s="1"/>
  <c r="Y42" i="17"/>
  <c r="CV42" i="32" s="1"/>
  <c r="CV93" i="32" s="1"/>
  <c r="X42" i="17"/>
  <c r="CU42" i="32" s="1"/>
  <c r="CU93" i="32" s="1"/>
  <c r="W42" i="17"/>
  <c r="CT42" i="32" s="1"/>
  <c r="CT93" i="32" s="1"/>
  <c r="V42" i="17"/>
  <c r="CS42" i="32" s="1"/>
  <c r="CS93" i="32" s="1"/>
  <c r="U42" i="17"/>
  <c r="CR42" i="32" s="1"/>
  <c r="CR93" i="32" s="1"/>
  <c r="T42" i="17"/>
  <c r="CQ42" i="32" s="1"/>
  <c r="CQ93" i="32" s="1"/>
  <c r="S42" i="17"/>
  <c r="CP42" i="32" s="1"/>
  <c r="CP93" i="32" s="1"/>
  <c r="P42" i="17"/>
  <c r="AD41" i="17"/>
  <c r="DA41" i="32" s="1"/>
  <c r="AC41" i="17"/>
  <c r="AB41" i="17"/>
  <c r="AA41" i="17"/>
  <c r="CX41" i="32" s="1"/>
  <c r="CX79" i="32" s="1"/>
  <c r="Z41" i="17"/>
  <c r="CW41" i="32" s="1"/>
  <c r="CW79" i="32" s="1"/>
  <c r="Y41" i="17"/>
  <c r="CV41" i="32" s="1"/>
  <c r="CV79" i="32" s="1"/>
  <c r="X41" i="17"/>
  <c r="W41" i="17"/>
  <c r="V41" i="17"/>
  <c r="CS41" i="32" s="1"/>
  <c r="CS79" i="32" s="1"/>
  <c r="U41" i="17"/>
  <c r="CR41" i="32" s="1"/>
  <c r="CR79" i="32" s="1"/>
  <c r="T41" i="17"/>
  <c r="T44" i="17" s="1"/>
  <c r="S41" i="17"/>
  <c r="P41" i="17"/>
  <c r="M42" i="47"/>
  <c r="L42" i="47"/>
  <c r="I42" i="47"/>
  <c r="H42" i="47"/>
  <c r="E42" i="47"/>
  <c r="P106" i="16"/>
  <c r="M42" i="33"/>
  <c r="I42" i="33"/>
  <c r="T104" i="16"/>
  <c r="M42" i="34"/>
  <c r="I42" i="34"/>
  <c r="Y103" i="16"/>
  <c r="M42" i="35"/>
  <c r="I42" i="35"/>
  <c r="X102" i="16"/>
  <c r="M42" i="36"/>
  <c r="I42" i="36"/>
  <c r="P101" i="16"/>
  <c r="O29" i="47"/>
  <c r="G29" i="47"/>
  <c r="O29" i="38"/>
  <c r="G29" i="38"/>
  <c r="AA91" i="16"/>
  <c r="P91" i="16"/>
  <c r="L29" i="33"/>
  <c r="H29" i="33"/>
  <c r="P90" i="16"/>
  <c r="L29" i="34"/>
  <c r="H29" i="34"/>
  <c r="P89" i="16"/>
  <c r="L29" i="35"/>
  <c r="H29" i="35"/>
  <c r="P88" i="16"/>
  <c r="L29" i="36"/>
  <c r="H29" i="36"/>
  <c r="AC87" i="16"/>
  <c r="M16" i="47"/>
  <c r="L16" i="47"/>
  <c r="H16" i="47"/>
  <c r="D16" i="47"/>
  <c r="N16" i="38"/>
  <c r="J16" i="38"/>
  <c r="N16" i="37"/>
  <c r="J16" i="37"/>
  <c r="Y77" i="16"/>
  <c r="N16" i="33"/>
  <c r="J16" i="33"/>
  <c r="F16" i="33"/>
  <c r="P76" i="16"/>
  <c r="O16" i="34"/>
  <c r="K16" i="34"/>
  <c r="Y75" i="16"/>
  <c r="O16" i="35"/>
  <c r="K16" i="35"/>
  <c r="AD74" i="16"/>
  <c r="O16" i="36"/>
  <c r="K16" i="36"/>
  <c r="W73" i="16"/>
  <c r="O44" i="16"/>
  <c r="N44" i="16"/>
  <c r="M44" i="16"/>
  <c r="L44" i="16"/>
  <c r="K44" i="16"/>
  <c r="J44" i="16"/>
  <c r="I44" i="16"/>
  <c r="H44" i="16"/>
  <c r="G44" i="16"/>
  <c r="F44" i="16"/>
  <c r="E44" i="16"/>
  <c r="D44" i="16"/>
  <c r="AD43" i="16"/>
  <c r="CL43" i="32" s="1"/>
  <c r="CL107" i="32" s="1"/>
  <c r="AC43" i="16"/>
  <c r="CK43" i="32" s="1"/>
  <c r="CK107" i="32" s="1"/>
  <c r="AB43" i="16"/>
  <c r="CJ43" i="32" s="1"/>
  <c r="CJ107" i="32" s="1"/>
  <c r="AA43" i="16"/>
  <c r="CI43" i="32" s="1"/>
  <c r="CI107" i="32" s="1"/>
  <c r="Z43" i="16"/>
  <c r="CH43" i="32" s="1"/>
  <c r="CH107" i="32" s="1"/>
  <c r="Y43" i="16"/>
  <c r="CG43" i="32" s="1"/>
  <c r="CG107" i="32" s="1"/>
  <c r="X43" i="16"/>
  <c r="CF43" i="32" s="1"/>
  <c r="CF107" i="32" s="1"/>
  <c r="W43" i="16"/>
  <c r="CE43" i="32" s="1"/>
  <c r="CE107" i="32" s="1"/>
  <c r="V43" i="16"/>
  <c r="CD43" i="32" s="1"/>
  <c r="CD107" i="32" s="1"/>
  <c r="U43" i="16"/>
  <c r="CC43" i="32" s="1"/>
  <c r="CC107" i="32" s="1"/>
  <c r="T43" i="16"/>
  <c r="CB43" i="32" s="1"/>
  <c r="CB107" i="32" s="1"/>
  <c r="S43" i="16"/>
  <c r="CA43" i="32" s="1"/>
  <c r="CA107" i="32" s="1"/>
  <c r="P43" i="16"/>
  <c r="AD42" i="16"/>
  <c r="CL42" i="32" s="1"/>
  <c r="CL93" i="32" s="1"/>
  <c r="AC42" i="16"/>
  <c r="CK42" i="32" s="1"/>
  <c r="CK93" i="32" s="1"/>
  <c r="AB42" i="16"/>
  <c r="CJ42" i="32" s="1"/>
  <c r="CJ93" i="32" s="1"/>
  <c r="AA42" i="16"/>
  <c r="CI42" i="32" s="1"/>
  <c r="CI93" i="32" s="1"/>
  <c r="Z42" i="16"/>
  <c r="CH42" i="32" s="1"/>
  <c r="CH93" i="32" s="1"/>
  <c r="Y42" i="16"/>
  <c r="CG42" i="32" s="1"/>
  <c r="CG93" i="32" s="1"/>
  <c r="X42" i="16"/>
  <c r="CF42" i="32"/>
  <c r="CF93" i="32" s="1"/>
  <c r="W42" i="16"/>
  <c r="CE42" i="32" s="1"/>
  <c r="CE93" i="32" s="1"/>
  <c r="V42" i="16"/>
  <c r="CD42" i="32" s="1"/>
  <c r="CD93" i="32" s="1"/>
  <c r="U42" i="16"/>
  <c r="CC42" i="32" s="1"/>
  <c r="CC93" i="32" s="1"/>
  <c r="T42" i="16"/>
  <c r="CB42" i="32" s="1"/>
  <c r="CB93" i="32" s="1"/>
  <c r="S42" i="16"/>
  <c r="CA42" i="32" s="1"/>
  <c r="CA93" i="32" s="1"/>
  <c r="P42" i="16"/>
  <c r="AD41" i="16"/>
  <c r="CL41" i="32"/>
  <c r="CL79" i="32" s="1"/>
  <c r="AC41" i="16"/>
  <c r="AB41" i="16"/>
  <c r="CJ41" i="32" s="1"/>
  <c r="CJ79" i="32" s="1"/>
  <c r="AA41" i="16"/>
  <c r="CI41" i="32" s="1"/>
  <c r="CI79" i="32" s="1"/>
  <c r="Z41" i="16"/>
  <c r="CH41" i="32" s="1"/>
  <c r="CH79" i="32" s="1"/>
  <c r="Y41" i="16"/>
  <c r="X41" i="16"/>
  <c r="CF41" i="32" s="1"/>
  <c r="CF79" i="32" s="1"/>
  <c r="W41" i="16"/>
  <c r="CE41" i="32" s="1"/>
  <c r="CE79" i="32" s="1"/>
  <c r="V41" i="16"/>
  <c r="CD41" i="32" s="1"/>
  <c r="CD79" i="32" s="1"/>
  <c r="U41" i="16"/>
  <c r="U44" i="16" s="1"/>
  <c r="T41" i="16"/>
  <c r="CB41" i="32" s="1"/>
  <c r="CB79" i="32" s="1"/>
  <c r="S41" i="16"/>
  <c r="CA41" i="32" s="1"/>
  <c r="CA79" i="32" s="1"/>
  <c r="P41" i="16"/>
  <c r="P106" i="14"/>
  <c r="P105" i="14"/>
  <c r="P104" i="14"/>
  <c r="P103" i="14"/>
  <c r="P102" i="14"/>
  <c r="P101" i="14"/>
  <c r="P92" i="14"/>
  <c r="P91" i="14"/>
  <c r="P90" i="14"/>
  <c r="P88" i="14"/>
  <c r="P87" i="14"/>
  <c r="D15" i="47"/>
  <c r="S15" i="47" s="1"/>
  <c r="P78" i="14"/>
  <c r="P77" i="14"/>
  <c r="P75" i="14"/>
  <c r="P74" i="14"/>
  <c r="P73" i="14"/>
  <c r="O44" i="14"/>
  <c r="N44" i="14"/>
  <c r="M44" i="14"/>
  <c r="L44" i="14"/>
  <c r="K44" i="14"/>
  <c r="J44" i="14"/>
  <c r="I44" i="14"/>
  <c r="H44" i="14"/>
  <c r="G44" i="14"/>
  <c r="F44" i="14"/>
  <c r="E44" i="14"/>
  <c r="D44" i="14"/>
  <c r="AD43" i="14"/>
  <c r="BW43" i="32"/>
  <c r="BW107" i="32" s="1"/>
  <c r="AC43" i="14"/>
  <c r="BV43" i="32"/>
  <c r="BV107" i="32" s="1"/>
  <c r="AB43" i="14"/>
  <c r="BU43" i="32"/>
  <c r="BU107" i="32" s="1"/>
  <c r="AA43" i="14"/>
  <c r="BT43" i="32" s="1"/>
  <c r="BT107" i="32" s="1"/>
  <c r="Z43" i="14"/>
  <c r="BS43" i="32" s="1"/>
  <c r="BS107" i="32" s="1"/>
  <c r="Y43" i="14"/>
  <c r="BR43" i="32" s="1"/>
  <c r="BR107" i="32" s="1"/>
  <c r="X43" i="14"/>
  <c r="BQ43" i="32" s="1"/>
  <c r="BQ107" i="32" s="1"/>
  <c r="W43" i="14"/>
  <c r="BP43" i="32" s="1"/>
  <c r="BP107" i="32" s="1"/>
  <c r="V43" i="14"/>
  <c r="BO43" i="32" s="1"/>
  <c r="BO107" i="32" s="1"/>
  <c r="U43" i="14"/>
  <c r="BN43" i="32"/>
  <c r="BN107" i="32" s="1"/>
  <c r="T43" i="14"/>
  <c r="BM43" i="32"/>
  <c r="BM107" i="32" s="1"/>
  <c r="S43" i="14"/>
  <c r="BL43" i="32"/>
  <c r="BL107" i="32" s="1"/>
  <c r="P43" i="14"/>
  <c r="AD42" i="14"/>
  <c r="BW42" i="32" s="1"/>
  <c r="BW93" i="32" s="1"/>
  <c r="AC42" i="14"/>
  <c r="BV42" i="32" s="1"/>
  <c r="BV93" i="32" s="1"/>
  <c r="AB42" i="14"/>
  <c r="BU42" i="32" s="1"/>
  <c r="BU93" i="32" s="1"/>
  <c r="AA42" i="14"/>
  <c r="BT42" i="32" s="1"/>
  <c r="BT93" i="32" s="1"/>
  <c r="Z42" i="14"/>
  <c r="BS42" i="32" s="1"/>
  <c r="BS93" i="32" s="1"/>
  <c r="Y42" i="14"/>
  <c r="BR42" i="32"/>
  <c r="BR93" i="32" s="1"/>
  <c r="X42" i="14"/>
  <c r="BQ42" i="32"/>
  <c r="BQ93" i="32" s="1"/>
  <c r="W42" i="14"/>
  <c r="BP42" i="32"/>
  <c r="BP93" i="32" s="1"/>
  <c r="V42" i="14"/>
  <c r="BO42" i="32"/>
  <c r="BO93" i="32" s="1"/>
  <c r="U42" i="14"/>
  <c r="BN42" i="32"/>
  <c r="BN93" i="32" s="1"/>
  <c r="T42" i="14"/>
  <c r="BM42" i="32"/>
  <c r="BM93" i="32" s="1"/>
  <c r="S42" i="14"/>
  <c r="P42" i="14"/>
  <c r="AD41" i="14"/>
  <c r="BW41" i="32"/>
  <c r="BW79" i="32" s="1"/>
  <c r="AC41" i="14"/>
  <c r="BV41" i="32"/>
  <c r="BV79" i="32" s="1"/>
  <c r="AB41" i="14"/>
  <c r="AA41" i="14"/>
  <c r="BT41" i="32" s="1"/>
  <c r="BT79" i="32" s="1"/>
  <c r="Z41" i="14"/>
  <c r="BS41" i="32" s="1"/>
  <c r="BS79" i="32" s="1"/>
  <c r="Y41" i="14"/>
  <c r="BR41" i="32" s="1"/>
  <c r="BR79" i="32" s="1"/>
  <c r="X41" i="14"/>
  <c r="W41" i="14"/>
  <c r="BP41" i="32" s="1"/>
  <c r="BP79" i="32" s="1"/>
  <c r="V41" i="14"/>
  <c r="BO41" i="32" s="1"/>
  <c r="BO79" i="32" s="1"/>
  <c r="U41" i="14"/>
  <c r="BN41" i="32" s="1"/>
  <c r="BN79" i="32" s="1"/>
  <c r="T41" i="14"/>
  <c r="T44" i="14" s="1"/>
  <c r="S41" i="14"/>
  <c r="BL41" i="32" s="1"/>
  <c r="BL79" i="32" s="1"/>
  <c r="P41" i="14"/>
  <c r="O40" i="47"/>
  <c r="N40" i="47"/>
  <c r="K40" i="47"/>
  <c r="J40" i="47"/>
  <c r="I40" i="47"/>
  <c r="H40" i="47"/>
  <c r="G40" i="47"/>
  <c r="F40" i="47"/>
  <c r="E40" i="47"/>
  <c r="AB40" i="49"/>
  <c r="D40" i="47"/>
  <c r="P106" i="13"/>
  <c r="P105" i="13"/>
  <c r="P103" i="13"/>
  <c r="O27" i="47"/>
  <c r="N27" i="47"/>
  <c r="M27" i="47"/>
  <c r="K27" i="47"/>
  <c r="AB27" i="49"/>
  <c r="P92" i="13"/>
  <c r="P91" i="13"/>
  <c r="P89" i="13"/>
  <c r="P88" i="13"/>
  <c r="P87" i="13"/>
  <c r="O53" i="49"/>
  <c r="O14" i="47"/>
  <c r="N53" i="49"/>
  <c r="M53" i="49"/>
  <c r="M14" i="47"/>
  <c r="L53" i="49"/>
  <c r="K53" i="49"/>
  <c r="K14" i="47"/>
  <c r="J53" i="49"/>
  <c r="I53" i="49"/>
  <c r="I14" i="47"/>
  <c r="H53" i="49"/>
  <c r="G53" i="49"/>
  <c r="F53" i="49"/>
  <c r="E53" i="49"/>
  <c r="D53" i="49"/>
  <c r="P78" i="13"/>
  <c r="P77" i="13"/>
  <c r="P76" i="13"/>
  <c r="AD106" i="13"/>
  <c r="AD93" i="13"/>
  <c r="AD79" i="13"/>
  <c r="O44" i="13"/>
  <c r="N44" i="13"/>
  <c r="M44" i="13"/>
  <c r="L44" i="13"/>
  <c r="K44" i="13"/>
  <c r="J44" i="13"/>
  <c r="I44" i="13"/>
  <c r="H44" i="13"/>
  <c r="G44" i="13"/>
  <c r="F44" i="13"/>
  <c r="E44" i="13"/>
  <c r="D44" i="13"/>
  <c r="AD43" i="13"/>
  <c r="BH43" i="32" s="1"/>
  <c r="BH107" i="32" s="1"/>
  <c r="AC43" i="13"/>
  <c r="BG43" i="32" s="1"/>
  <c r="BG107" i="32" s="1"/>
  <c r="AB43" i="13"/>
  <c r="BF43" i="32" s="1"/>
  <c r="BF107" i="32" s="1"/>
  <c r="AA43" i="13"/>
  <c r="BE43" i="32" s="1"/>
  <c r="BE107" i="32" s="1"/>
  <c r="Z43" i="13"/>
  <c r="BD43" i="32" s="1"/>
  <c r="BD107" i="32" s="1"/>
  <c r="Y43" i="13"/>
  <c r="BC43" i="32" s="1"/>
  <c r="BC107" i="32" s="1"/>
  <c r="X43" i="13"/>
  <c r="BB43" i="32" s="1"/>
  <c r="BB107" i="32" s="1"/>
  <c r="W43" i="13"/>
  <c r="BA43" i="32" s="1"/>
  <c r="BA107" i="32" s="1"/>
  <c r="V43" i="13"/>
  <c r="AZ43" i="32" s="1"/>
  <c r="AZ107" i="32" s="1"/>
  <c r="U43" i="13"/>
  <c r="AY43" i="32" s="1"/>
  <c r="AY107" i="32" s="1"/>
  <c r="T43" i="13"/>
  <c r="AX43" i="32" s="1"/>
  <c r="AX107" i="32" s="1"/>
  <c r="S43" i="13"/>
  <c r="AW43" i="32" s="1"/>
  <c r="AW107" i="32" s="1"/>
  <c r="P43" i="13"/>
  <c r="AD42" i="13"/>
  <c r="BH42" i="32" s="1"/>
  <c r="BH93" i="32" s="1"/>
  <c r="AC42" i="13"/>
  <c r="BG42" i="32" s="1"/>
  <c r="BG93" i="32" s="1"/>
  <c r="AB42" i="13"/>
  <c r="BF42" i="32" s="1"/>
  <c r="BF93" i="32" s="1"/>
  <c r="AA42" i="13"/>
  <c r="BE42" i="32" s="1"/>
  <c r="BE93" i="32" s="1"/>
  <c r="Z42" i="13"/>
  <c r="BD42" i="32" s="1"/>
  <c r="BD93" i="32" s="1"/>
  <c r="Y42" i="13"/>
  <c r="BC42" i="32" s="1"/>
  <c r="BC93" i="32" s="1"/>
  <c r="X42" i="13"/>
  <c r="BB42" i="32" s="1"/>
  <c r="BB93" i="32" s="1"/>
  <c r="W42" i="13"/>
  <c r="BA42" i="32" s="1"/>
  <c r="BA93" i="32" s="1"/>
  <c r="V42" i="13"/>
  <c r="AZ42" i="32" s="1"/>
  <c r="AZ93" i="32" s="1"/>
  <c r="U42" i="13"/>
  <c r="AY42" i="32" s="1"/>
  <c r="AY93" i="32" s="1"/>
  <c r="T42" i="13"/>
  <c r="AX42" i="32" s="1"/>
  <c r="AX93" i="32" s="1"/>
  <c r="S42" i="13"/>
  <c r="AW42" i="32" s="1"/>
  <c r="AW93" i="32" s="1"/>
  <c r="P42" i="13"/>
  <c r="AD41" i="13"/>
  <c r="AC41" i="13"/>
  <c r="AB41" i="13"/>
  <c r="BF41" i="32" s="1"/>
  <c r="BF79" i="32" s="1"/>
  <c r="AA41" i="13"/>
  <c r="BE41" i="32" s="1"/>
  <c r="BE79" i="32" s="1"/>
  <c r="Z41" i="13"/>
  <c r="BD41" i="32" s="1"/>
  <c r="BD79" i="32" s="1"/>
  <c r="Y41" i="13"/>
  <c r="X41" i="13"/>
  <c r="BB41" i="32" s="1"/>
  <c r="BB79" i="32" s="1"/>
  <c r="W41" i="13"/>
  <c r="V41" i="13"/>
  <c r="U41" i="13"/>
  <c r="T41" i="13"/>
  <c r="S41" i="13"/>
  <c r="AW41" i="32" s="1"/>
  <c r="AW79" i="32" s="1"/>
  <c r="P41" i="13"/>
  <c r="O39" i="47"/>
  <c r="M39" i="47"/>
  <c r="K39" i="47"/>
  <c r="I39" i="47"/>
  <c r="G39" i="47"/>
  <c r="E39" i="47"/>
  <c r="AC39" i="49"/>
  <c r="P106" i="11"/>
  <c r="P105" i="11"/>
  <c r="P104" i="11"/>
  <c r="P103" i="11"/>
  <c r="P102" i="11"/>
  <c r="P101" i="11"/>
  <c r="N26" i="47"/>
  <c r="L26" i="47"/>
  <c r="J26" i="47"/>
  <c r="H26" i="47"/>
  <c r="F26" i="47"/>
  <c r="D26" i="47"/>
  <c r="S26" i="47" s="1"/>
  <c r="P92" i="11"/>
  <c r="P91" i="11"/>
  <c r="P90" i="11"/>
  <c r="P89" i="11"/>
  <c r="P88" i="11"/>
  <c r="P87" i="11"/>
  <c r="O52" i="49"/>
  <c r="O13" i="47"/>
  <c r="N52" i="49"/>
  <c r="M52" i="49"/>
  <c r="M13" i="47"/>
  <c r="L52" i="49"/>
  <c r="K52" i="49"/>
  <c r="K13" i="47"/>
  <c r="J52" i="49"/>
  <c r="I52" i="49"/>
  <c r="H52" i="49"/>
  <c r="G52" i="49"/>
  <c r="F52" i="49"/>
  <c r="E52" i="49"/>
  <c r="D52" i="49"/>
  <c r="P78" i="11"/>
  <c r="P77" i="11"/>
  <c r="P76" i="11"/>
  <c r="P75" i="11"/>
  <c r="P74" i="11"/>
  <c r="P73" i="11"/>
  <c r="P107" i="8"/>
  <c r="P106" i="8"/>
  <c r="P105" i="8"/>
  <c r="P104" i="8"/>
  <c r="P103" i="8"/>
  <c r="P102" i="8"/>
  <c r="P101" i="8"/>
  <c r="P93" i="8"/>
  <c r="P92" i="8"/>
  <c r="P91" i="8"/>
  <c r="P90" i="8"/>
  <c r="P89" i="8"/>
  <c r="P88" i="8"/>
  <c r="P87" i="8"/>
  <c r="P78" i="8"/>
  <c r="P77" i="8"/>
  <c r="P76" i="8"/>
  <c r="P75" i="8"/>
  <c r="P74" i="8"/>
  <c r="P73" i="8"/>
  <c r="AD107" i="11"/>
  <c r="AD93" i="11"/>
  <c r="AD79" i="11"/>
  <c r="O44" i="11"/>
  <c r="N44" i="11"/>
  <c r="M44" i="11"/>
  <c r="L44" i="11"/>
  <c r="K44" i="11"/>
  <c r="J44" i="11"/>
  <c r="I44" i="11"/>
  <c r="H44" i="11"/>
  <c r="G44" i="11"/>
  <c r="F44" i="11"/>
  <c r="E44" i="11"/>
  <c r="D44" i="11"/>
  <c r="AD43" i="11"/>
  <c r="AS43" i="32" s="1"/>
  <c r="AS107" i="32" s="1"/>
  <c r="AC43" i="11"/>
  <c r="AR43" i="32" s="1"/>
  <c r="AR107" i="32" s="1"/>
  <c r="AB43" i="11"/>
  <c r="AQ43" i="32" s="1"/>
  <c r="AQ107" i="32" s="1"/>
  <c r="AA43" i="11"/>
  <c r="AP43" i="32" s="1"/>
  <c r="AP107" i="32" s="1"/>
  <c r="Z43" i="11"/>
  <c r="AO43" i="32" s="1"/>
  <c r="AO107" i="32" s="1"/>
  <c r="Y43" i="11"/>
  <c r="AN43" i="32" s="1"/>
  <c r="AN107" i="32" s="1"/>
  <c r="X43" i="11"/>
  <c r="AM43" i="32" s="1"/>
  <c r="AM107" i="32" s="1"/>
  <c r="W43" i="11"/>
  <c r="AL43" i="32" s="1"/>
  <c r="AL107" i="32" s="1"/>
  <c r="V43" i="11"/>
  <c r="AK43" i="32" s="1"/>
  <c r="AK107" i="32" s="1"/>
  <c r="U43" i="11"/>
  <c r="AJ43" i="32" s="1"/>
  <c r="AJ107" i="32" s="1"/>
  <c r="T43" i="11"/>
  <c r="S43" i="11"/>
  <c r="AH43" i="32" s="1"/>
  <c r="AH107" i="32" s="1"/>
  <c r="P43" i="11"/>
  <c r="AD42" i="11"/>
  <c r="AC42" i="11"/>
  <c r="AR42" i="32" s="1"/>
  <c r="AR93" i="32" s="1"/>
  <c r="AB42" i="11"/>
  <c r="AQ42" i="32" s="1"/>
  <c r="AQ93" i="32" s="1"/>
  <c r="AA42" i="11"/>
  <c r="AP42" i="32" s="1"/>
  <c r="AP93" i="32" s="1"/>
  <c r="Z42" i="11"/>
  <c r="AO42" i="32" s="1"/>
  <c r="AO93" i="32" s="1"/>
  <c r="Y42" i="11"/>
  <c r="AN42" i="32" s="1"/>
  <c r="AN93" i="32" s="1"/>
  <c r="X42" i="11"/>
  <c r="AM42" i="32" s="1"/>
  <c r="AM93" i="32" s="1"/>
  <c r="W42" i="11"/>
  <c r="AL42" i="32" s="1"/>
  <c r="AL93" i="32" s="1"/>
  <c r="V42" i="11"/>
  <c r="AK42" i="32" s="1"/>
  <c r="AK93" i="32" s="1"/>
  <c r="U42" i="11"/>
  <c r="AJ42" i="32" s="1"/>
  <c r="AJ93" i="32" s="1"/>
  <c r="T42" i="11"/>
  <c r="AI42" i="32" s="1"/>
  <c r="AI93" i="32" s="1"/>
  <c r="S42" i="11"/>
  <c r="AH42" i="32" s="1"/>
  <c r="AH93" i="32" s="1"/>
  <c r="P42" i="11"/>
  <c r="AD41" i="11"/>
  <c r="AS41" i="32"/>
  <c r="AS79" i="32" s="1"/>
  <c r="AC41" i="11"/>
  <c r="AC44" i="11"/>
  <c r="AB41" i="11"/>
  <c r="AA41" i="11"/>
  <c r="AP41" i="32" s="1"/>
  <c r="AP79" i="32" s="1"/>
  <c r="Z41" i="11"/>
  <c r="AO41" i="32" s="1"/>
  <c r="AO79" i="32" s="1"/>
  <c r="Y41" i="11"/>
  <c r="X41" i="11"/>
  <c r="W41" i="11"/>
  <c r="AL41" i="32" s="1"/>
  <c r="AL79" i="32" s="1"/>
  <c r="V41" i="11"/>
  <c r="AK41" i="32" s="1"/>
  <c r="AK79" i="32" s="1"/>
  <c r="U41" i="11"/>
  <c r="T41" i="11"/>
  <c r="AI41" i="32" s="1"/>
  <c r="AI79" i="32" s="1"/>
  <c r="S41" i="11"/>
  <c r="AH41" i="32" s="1"/>
  <c r="AH79" i="32" s="1"/>
  <c r="P41" i="11"/>
  <c r="I43" i="10"/>
  <c r="I106" i="10" s="1"/>
  <c r="I42" i="10"/>
  <c r="I93" i="10" s="1"/>
  <c r="DS15" i="46" s="1"/>
  <c r="AR15" i="46" s="1"/>
  <c r="I41" i="10"/>
  <c r="I79" i="10" s="1"/>
  <c r="DS14" i="46" s="1"/>
  <c r="AR14" i="46" s="1"/>
  <c r="I36" i="10"/>
  <c r="I38" i="10"/>
  <c r="I105" i="10" s="1"/>
  <c r="I38" i="38" s="1"/>
  <c r="I37" i="10"/>
  <c r="I92" i="10" s="1"/>
  <c r="I25" i="38" s="1"/>
  <c r="O43" i="10"/>
  <c r="O106" i="10" s="1"/>
  <c r="N43" i="10"/>
  <c r="N106" i="10" s="1"/>
  <c r="M43" i="10"/>
  <c r="M106" i="10" s="1"/>
  <c r="L43" i="10"/>
  <c r="L106" i="10" s="1"/>
  <c r="K43" i="10"/>
  <c r="K106" i="10" s="1"/>
  <c r="J43" i="10"/>
  <c r="J106" i="10" s="1"/>
  <c r="H43" i="10"/>
  <c r="H106" i="10" s="1"/>
  <c r="G43" i="10"/>
  <c r="G106" i="10" s="1"/>
  <c r="F43" i="10"/>
  <c r="F106" i="10" s="1"/>
  <c r="E43" i="10"/>
  <c r="O42" i="10"/>
  <c r="O93" i="10" s="1"/>
  <c r="O25" i="47" s="1"/>
  <c r="N42" i="10"/>
  <c r="N93" i="10" s="1"/>
  <c r="M42" i="10"/>
  <c r="M93" i="10" s="1"/>
  <c r="L42" i="10"/>
  <c r="L93" i="10" s="1"/>
  <c r="K42" i="10"/>
  <c r="K93" i="10" s="1"/>
  <c r="J42" i="10"/>
  <c r="J93" i="10" s="1"/>
  <c r="H42" i="10"/>
  <c r="H93" i="10" s="1"/>
  <c r="DR15" i="46" s="1"/>
  <c r="AJ15" i="46" s="1"/>
  <c r="G42" i="10"/>
  <c r="G93" i="10" s="1"/>
  <c r="F42" i="10"/>
  <c r="F93" i="10" s="1"/>
  <c r="DP15" i="46" s="1"/>
  <c r="T15" i="46" s="1"/>
  <c r="E42" i="10"/>
  <c r="E93" i="10" s="1"/>
  <c r="DO15" i="46" s="1"/>
  <c r="L15" i="46" s="1"/>
  <c r="D42" i="10"/>
  <c r="O41" i="10"/>
  <c r="N41" i="10"/>
  <c r="N79" i="10" s="1"/>
  <c r="M41" i="10"/>
  <c r="M79" i="10" s="1"/>
  <c r="L41" i="10"/>
  <c r="L79" i="10" s="1"/>
  <c r="K41" i="10"/>
  <c r="K79" i="10" s="1"/>
  <c r="J41" i="10"/>
  <c r="J79" i="10" s="1"/>
  <c r="DT14" i="46" s="1"/>
  <c r="AZ14" i="46" s="1"/>
  <c r="H41" i="10"/>
  <c r="H79" i="10" s="1"/>
  <c r="G41" i="10"/>
  <c r="G79" i="10" s="1"/>
  <c r="DQ14" i="46" s="1"/>
  <c r="AB14" i="46" s="1"/>
  <c r="F41" i="10"/>
  <c r="E41" i="10"/>
  <c r="E79" i="10" s="1"/>
  <c r="DO14" i="46" s="1"/>
  <c r="L14" i="46" s="1"/>
  <c r="D41" i="10"/>
  <c r="D79" i="10" s="1"/>
  <c r="CZ14" i="48" s="1"/>
  <c r="AD107" i="8"/>
  <c r="AD93" i="8"/>
  <c r="AD79" i="8"/>
  <c r="O44" i="8"/>
  <c r="N44" i="8"/>
  <c r="M44" i="8"/>
  <c r="L44" i="8"/>
  <c r="K44" i="8"/>
  <c r="J44" i="8"/>
  <c r="I44" i="8"/>
  <c r="H44" i="8"/>
  <c r="G44" i="8"/>
  <c r="F44" i="8"/>
  <c r="E44" i="8"/>
  <c r="D44" i="8"/>
  <c r="AD43" i="8"/>
  <c r="AC43" i="8"/>
  <c r="AB43" i="8"/>
  <c r="AB44" i="8" s="1"/>
  <c r="AA43" i="8"/>
  <c r="Z43" i="8"/>
  <c r="Y43" i="8"/>
  <c r="X43" i="8"/>
  <c r="X44" i="8" s="1"/>
  <c r="W43" i="8"/>
  <c r="V43" i="8"/>
  <c r="U43" i="8"/>
  <c r="T43" i="8"/>
  <c r="T44" i="8" s="1"/>
  <c r="S43" i="8"/>
  <c r="P43" i="8"/>
  <c r="AD42" i="8"/>
  <c r="AC42" i="8"/>
  <c r="AB42" i="8"/>
  <c r="AA42" i="8"/>
  <c r="Z42" i="8"/>
  <c r="Y42" i="8"/>
  <c r="X42" i="8"/>
  <c r="W42" i="8"/>
  <c r="V42" i="8"/>
  <c r="U42" i="8"/>
  <c r="T42" i="8"/>
  <c r="S42" i="8"/>
  <c r="P42" i="8"/>
  <c r="AD41" i="8"/>
  <c r="AD44" i="8" s="1"/>
  <c r="AC41" i="8"/>
  <c r="AB41" i="8"/>
  <c r="AA41" i="8"/>
  <c r="Z41" i="8"/>
  <c r="Z44" i="8" s="1"/>
  <c r="Y41" i="8"/>
  <c r="X41" i="8"/>
  <c r="W41" i="8"/>
  <c r="V41" i="8"/>
  <c r="V44" i="8" s="1"/>
  <c r="U41" i="8"/>
  <c r="T41" i="8"/>
  <c r="S41" i="8"/>
  <c r="P41" i="8"/>
  <c r="P44" i="8" s="1"/>
  <c r="D37" i="10"/>
  <c r="D92" i="10" s="1"/>
  <c r="S92" i="10" s="1"/>
  <c r="AD101" i="9"/>
  <c r="AD100" i="9"/>
  <c r="AD99" i="9"/>
  <c r="O44" i="9"/>
  <c r="N44" i="9"/>
  <c r="M44" i="9"/>
  <c r="L44" i="9"/>
  <c r="K44" i="9"/>
  <c r="J44" i="9"/>
  <c r="I44" i="9"/>
  <c r="H44" i="9"/>
  <c r="G44" i="9"/>
  <c r="F44" i="9"/>
  <c r="E44" i="9"/>
  <c r="D44" i="9"/>
  <c r="AD43" i="9"/>
  <c r="AC43" i="9"/>
  <c r="AB43" i="9"/>
  <c r="AA43" i="9"/>
  <c r="Z43" i="9"/>
  <c r="Y43" i="9"/>
  <c r="X43" i="9"/>
  <c r="W43" i="9"/>
  <c r="V43" i="9"/>
  <c r="U43" i="9"/>
  <c r="T43" i="9"/>
  <c r="S43" i="9"/>
  <c r="P43" i="9"/>
  <c r="AD42" i="9"/>
  <c r="AC42" i="9"/>
  <c r="AB42" i="9"/>
  <c r="AA42" i="9"/>
  <c r="Z42" i="9"/>
  <c r="Y42" i="9"/>
  <c r="X42" i="9"/>
  <c r="W42" i="9"/>
  <c r="V42" i="9"/>
  <c r="U42" i="9"/>
  <c r="T42" i="9"/>
  <c r="S42" i="9"/>
  <c r="P42" i="9"/>
  <c r="AD41" i="9"/>
  <c r="AC41" i="9"/>
  <c r="AB41" i="9"/>
  <c r="AA41" i="9"/>
  <c r="Z41" i="9"/>
  <c r="Y41" i="9"/>
  <c r="X41" i="9"/>
  <c r="W41" i="9"/>
  <c r="V41" i="9"/>
  <c r="U41" i="9"/>
  <c r="T41" i="9"/>
  <c r="T44" i="9" s="1"/>
  <c r="S41" i="9"/>
  <c r="P41" i="9"/>
  <c r="O37" i="47"/>
  <c r="N37" i="47"/>
  <c r="L37" i="47"/>
  <c r="J37" i="47"/>
  <c r="AA24" i="49"/>
  <c r="O44" i="7"/>
  <c r="N44" i="7"/>
  <c r="M44" i="7"/>
  <c r="L44" i="7"/>
  <c r="K44" i="7"/>
  <c r="J44" i="7"/>
  <c r="I44" i="7"/>
  <c r="G44" i="7"/>
  <c r="F44" i="7"/>
  <c r="V43" i="7"/>
  <c r="G43" i="32" s="1"/>
  <c r="U43" i="7"/>
  <c r="F43" i="32" s="1"/>
  <c r="P43" i="7"/>
  <c r="AA43" i="7"/>
  <c r="L43" i="32" s="1"/>
  <c r="L107" i="32" s="1"/>
  <c r="V42" i="7"/>
  <c r="G42" i="32" s="1"/>
  <c r="U42" i="7"/>
  <c r="F42" i="32" s="1"/>
  <c r="F93" i="32" s="1"/>
  <c r="Z42" i="7"/>
  <c r="K42" i="32" s="1"/>
  <c r="K93" i="32" s="1"/>
  <c r="AD42" i="7"/>
  <c r="O42" i="32" s="1"/>
  <c r="O93" i="32" s="1"/>
  <c r="AA42" i="7"/>
  <c r="L42" i="32" s="1"/>
  <c r="V41" i="7"/>
  <c r="G41" i="32" s="1"/>
  <c r="G79" i="32" s="1"/>
  <c r="U41" i="7"/>
  <c r="F41" i="32" s="1"/>
  <c r="F79" i="32" s="1"/>
  <c r="P41" i="7"/>
  <c r="H44" i="7"/>
  <c r="E44" i="7"/>
  <c r="D44" i="7"/>
  <c r="AD111" i="7" s="1"/>
  <c r="A60" i="46"/>
  <c r="A55" i="46"/>
  <c r="A50" i="46"/>
  <c r="A45" i="46"/>
  <c r="A40" i="46"/>
  <c r="A35" i="46"/>
  <c r="A30" i="46"/>
  <c r="A25" i="46"/>
  <c r="A20" i="46"/>
  <c r="A15" i="46"/>
  <c r="A10" i="46"/>
  <c r="CR8" i="46"/>
  <c r="CQ8" i="46"/>
  <c r="CN8" i="46"/>
  <c r="CM8" i="46"/>
  <c r="CJ8" i="46"/>
  <c r="CI8" i="46"/>
  <c r="CF8" i="46"/>
  <c r="CE8" i="46"/>
  <c r="CB8" i="46"/>
  <c r="CA8" i="46"/>
  <c r="BX8" i="46"/>
  <c r="BW8" i="46"/>
  <c r="BT8" i="46"/>
  <c r="BS8" i="46"/>
  <c r="BP8" i="46"/>
  <c r="BO8" i="46"/>
  <c r="BL8" i="46"/>
  <c r="BK8" i="46"/>
  <c r="BH8" i="46"/>
  <c r="BG8" i="46"/>
  <c r="BD8" i="46"/>
  <c r="BC8" i="46"/>
  <c r="AZ8" i="46"/>
  <c r="AY8" i="46"/>
  <c r="AV8" i="46"/>
  <c r="AU8" i="46"/>
  <c r="AR8" i="46"/>
  <c r="AQ8" i="46"/>
  <c r="AN8" i="46"/>
  <c r="AM8" i="46"/>
  <c r="AJ8" i="46"/>
  <c r="AI8" i="46"/>
  <c r="AF8" i="46"/>
  <c r="AE8" i="46"/>
  <c r="AB8" i="46"/>
  <c r="AA8" i="46"/>
  <c r="X8" i="46"/>
  <c r="W8" i="46"/>
  <c r="T8" i="46"/>
  <c r="S8" i="46"/>
  <c r="P8" i="46"/>
  <c r="O8" i="46"/>
  <c r="L8" i="46"/>
  <c r="K8" i="46"/>
  <c r="H8" i="46"/>
  <c r="G8" i="46"/>
  <c r="DN7" i="46"/>
  <c r="CZ7" i="46"/>
  <c r="A4" i="46"/>
  <c r="H38" i="7"/>
  <c r="H106" i="7" s="1"/>
  <c r="H37" i="38" s="1"/>
  <c r="H37" i="7"/>
  <c r="H92" i="7" s="1"/>
  <c r="H36" i="7"/>
  <c r="H78" i="7" s="1"/>
  <c r="H11" i="38" s="1"/>
  <c r="P11" i="19"/>
  <c r="S11" i="19"/>
  <c r="T11" i="19"/>
  <c r="U11" i="19"/>
  <c r="V11" i="19"/>
  <c r="W11" i="19"/>
  <c r="X11" i="19"/>
  <c r="Y11" i="19"/>
  <c r="Z11" i="19"/>
  <c r="AA11" i="19"/>
  <c r="AB11" i="19"/>
  <c r="FG11" i="32" s="1"/>
  <c r="FG73" i="32" s="1"/>
  <c r="AC11" i="19"/>
  <c r="AD11" i="19"/>
  <c r="FI11" i="32"/>
  <c r="FI73" i="32" s="1"/>
  <c r="P12" i="19"/>
  <c r="S12" i="19"/>
  <c r="T12" i="19"/>
  <c r="U12" i="19"/>
  <c r="V12" i="19"/>
  <c r="FA12" i="32" s="1"/>
  <c r="FA87" i="32" s="1"/>
  <c r="W12" i="19"/>
  <c r="X12" i="19"/>
  <c r="FC12" i="32"/>
  <c r="FC87" i="32" s="1"/>
  <c r="Y12" i="19"/>
  <c r="Z12" i="19"/>
  <c r="FE12" i="32" s="1"/>
  <c r="FE87" i="32" s="1"/>
  <c r="AA12" i="19"/>
  <c r="AB12" i="19"/>
  <c r="AC12" i="19"/>
  <c r="AC14" i="19" s="1"/>
  <c r="AD12" i="19"/>
  <c r="FI12" i="32" s="1"/>
  <c r="FI87" i="32" s="1"/>
  <c r="P13" i="19"/>
  <c r="S13" i="19"/>
  <c r="T13" i="19"/>
  <c r="EY13" i="32" s="1"/>
  <c r="EY101" i="32" s="1"/>
  <c r="U13" i="19"/>
  <c r="V13" i="19"/>
  <c r="FA13" i="32" s="1"/>
  <c r="FA101" i="32" s="1"/>
  <c r="W13" i="19"/>
  <c r="X13" i="19"/>
  <c r="FC13" i="32" s="1"/>
  <c r="FC101" i="32" s="1"/>
  <c r="Y13" i="19"/>
  <c r="Z13" i="19"/>
  <c r="FE13" i="32" s="1"/>
  <c r="FE101" i="32" s="1"/>
  <c r="AA13" i="19"/>
  <c r="AB13" i="19"/>
  <c r="AC13" i="19"/>
  <c r="AD13" i="19"/>
  <c r="D14" i="19"/>
  <c r="E14" i="19"/>
  <c r="F14" i="19"/>
  <c r="G14" i="19"/>
  <c r="H14" i="19"/>
  <c r="I14" i="19"/>
  <c r="J14" i="19"/>
  <c r="K14" i="19"/>
  <c r="L14" i="19"/>
  <c r="M14" i="19"/>
  <c r="N14" i="19"/>
  <c r="O14" i="19"/>
  <c r="P16" i="19"/>
  <c r="S16" i="19"/>
  <c r="T16" i="19"/>
  <c r="U16" i="19"/>
  <c r="V16" i="19"/>
  <c r="W16" i="19"/>
  <c r="X16" i="19"/>
  <c r="Y16" i="19"/>
  <c r="Z16" i="19"/>
  <c r="AA16" i="19"/>
  <c r="FF16" i="32" s="1"/>
  <c r="FF74" i="32" s="1"/>
  <c r="AB16" i="19"/>
  <c r="AC16" i="19"/>
  <c r="AD16" i="19"/>
  <c r="P17" i="19"/>
  <c r="S17" i="19"/>
  <c r="T17" i="19"/>
  <c r="EY17" i="32" s="1"/>
  <c r="EY88" i="32" s="1"/>
  <c r="U17" i="19"/>
  <c r="V17" i="19"/>
  <c r="FA17" i="32" s="1"/>
  <c r="FA88" i="32" s="1"/>
  <c r="W17" i="19"/>
  <c r="X17" i="19"/>
  <c r="FC17" i="32" s="1"/>
  <c r="FC88" i="32" s="1"/>
  <c r="Y17" i="19"/>
  <c r="Z17" i="19"/>
  <c r="FE17" i="32"/>
  <c r="FE88" i="32" s="1"/>
  <c r="AA17" i="19"/>
  <c r="AB17" i="19"/>
  <c r="FG17" i="32" s="1"/>
  <c r="FG88" i="32" s="1"/>
  <c r="AC17" i="19"/>
  <c r="AD17" i="19"/>
  <c r="P18" i="19"/>
  <c r="S18" i="19"/>
  <c r="T18" i="19"/>
  <c r="EY18" i="32" s="1"/>
  <c r="EY102" i="32" s="1"/>
  <c r="U18" i="19"/>
  <c r="U19" i="19"/>
  <c r="V18" i="19"/>
  <c r="FA18" i="32"/>
  <c r="FA102" i="32" s="1"/>
  <c r="W18" i="19"/>
  <c r="W19" i="19"/>
  <c r="X18" i="19"/>
  <c r="FC18" i="32"/>
  <c r="FC102" i="32" s="1"/>
  <c r="Y18" i="19"/>
  <c r="Z18" i="19"/>
  <c r="FE18" i="32" s="1"/>
  <c r="FE102" i="32" s="1"/>
  <c r="AA18" i="19"/>
  <c r="AB18" i="19"/>
  <c r="AC18" i="19"/>
  <c r="AD18" i="19"/>
  <c r="FI18" i="32" s="1"/>
  <c r="FI102" i="32" s="1"/>
  <c r="D19" i="19"/>
  <c r="E19" i="19"/>
  <c r="F19" i="19"/>
  <c r="G19" i="19"/>
  <c r="H19" i="19"/>
  <c r="I19" i="19"/>
  <c r="J19" i="19"/>
  <c r="K19" i="19"/>
  <c r="L19" i="19"/>
  <c r="M19" i="19"/>
  <c r="N19" i="19"/>
  <c r="O19" i="19"/>
  <c r="P21" i="19"/>
  <c r="S21" i="19"/>
  <c r="T21" i="19"/>
  <c r="U21" i="19"/>
  <c r="V21" i="19"/>
  <c r="W21" i="19"/>
  <c r="X21" i="19"/>
  <c r="Y21" i="19"/>
  <c r="Z21" i="19"/>
  <c r="AA21" i="19"/>
  <c r="AB21" i="19"/>
  <c r="AC21" i="19"/>
  <c r="FH21" i="32" s="1"/>
  <c r="FH75" i="32" s="1"/>
  <c r="AD21" i="19"/>
  <c r="P22" i="19"/>
  <c r="S22" i="19"/>
  <c r="EX22" i="32"/>
  <c r="EX89" i="32" s="1"/>
  <c r="T22" i="19"/>
  <c r="U22" i="19"/>
  <c r="V22" i="19"/>
  <c r="W22" i="19"/>
  <c r="FB22" i="32" s="1"/>
  <c r="FB89" i="32" s="1"/>
  <c r="X22" i="19"/>
  <c r="Y22" i="19"/>
  <c r="FD22" i="32" s="1"/>
  <c r="FD89" i="32" s="1"/>
  <c r="Z22" i="19"/>
  <c r="AA22" i="19"/>
  <c r="FF22" i="32"/>
  <c r="FF89" i="32" s="1"/>
  <c r="AB22" i="19"/>
  <c r="AC22" i="19"/>
  <c r="AD22" i="19"/>
  <c r="P23" i="19"/>
  <c r="S23" i="19"/>
  <c r="EX23" i="32" s="1"/>
  <c r="EX103" i="32" s="1"/>
  <c r="T23" i="19"/>
  <c r="U23" i="19"/>
  <c r="EZ23" i="32"/>
  <c r="EZ103" i="32" s="1"/>
  <c r="V23" i="19"/>
  <c r="W23" i="19"/>
  <c r="X23" i="19"/>
  <c r="Y23" i="19"/>
  <c r="FD23" i="32" s="1"/>
  <c r="FD103" i="32" s="1"/>
  <c r="Z23" i="19"/>
  <c r="Z24" i="19"/>
  <c r="AA23" i="19"/>
  <c r="AB23" i="19"/>
  <c r="AC23" i="19"/>
  <c r="FH23" i="32"/>
  <c r="FH103" i="32" s="1"/>
  <c r="AD23" i="19"/>
  <c r="D24" i="19"/>
  <c r="E24" i="19"/>
  <c r="F24" i="19"/>
  <c r="G24" i="19"/>
  <c r="H24" i="19"/>
  <c r="I24" i="19"/>
  <c r="J24" i="19"/>
  <c r="K24" i="19"/>
  <c r="L24" i="19"/>
  <c r="M24" i="19"/>
  <c r="N24" i="19"/>
  <c r="O24" i="19"/>
  <c r="P26" i="19"/>
  <c r="S26" i="19"/>
  <c r="T26" i="19"/>
  <c r="U26" i="19"/>
  <c r="V26" i="19"/>
  <c r="W26" i="19"/>
  <c r="X26" i="19"/>
  <c r="Y26" i="19"/>
  <c r="Z26" i="19"/>
  <c r="AA26" i="19"/>
  <c r="AA29" i="19" s="1"/>
  <c r="AB26" i="19"/>
  <c r="AC26" i="19"/>
  <c r="AD26" i="19"/>
  <c r="P27" i="19"/>
  <c r="P29" i="19" s="1"/>
  <c r="S27" i="19"/>
  <c r="T27" i="19"/>
  <c r="U27" i="19"/>
  <c r="U29" i="19"/>
  <c r="V27" i="19"/>
  <c r="W27" i="19"/>
  <c r="X27" i="19"/>
  <c r="Y27" i="19"/>
  <c r="Z27" i="19"/>
  <c r="AA27" i="19"/>
  <c r="AB27" i="19"/>
  <c r="AC27" i="19"/>
  <c r="AD27" i="19"/>
  <c r="P28" i="19"/>
  <c r="S28" i="19"/>
  <c r="T28" i="19"/>
  <c r="U28" i="19"/>
  <c r="V28" i="19"/>
  <c r="V29" i="19" s="1"/>
  <c r="W28" i="19"/>
  <c r="X28" i="19"/>
  <c r="Y28" i="19"/>
  <c r="Z28" i="19"/>
  <c r="AA28" i="19"/>
  <c r="AB28" i="19"/>
  <c r="AC28" i="19"/>
  <c r="AD28" i="19"/>
  <c r="D29" i="19"/>
  <c r="E29" i="19"/>
  <c r="F29" i="19"/>
  <c r="G29" i="19"/>
  <c r="H29" i="19"/>
  <c r="I29" i="19"/>
  <c r="J29" i="19"/>
  <c r="K29" i="19"/>
  <c r="L29" i="19"/>
  <c r="M29" i="19"/>
  <c r="N29" i="19"/>
  <c r="O29" i="19"/>
  <c r="P31" i="19"/>
  <c r="S31" i="19"/>
  <c r="T31" i="19"/>
  <c r="U31" i="19"/>
  <c r="V31" i="19"/>
  <c r="W31" i="19"/>
  <c r="X31" i="19"/>
  <c r="Y31" i="19"/>
  <c r="Z31" i="19"/>
  <c r="AA31" i="19"/>
  <c r="AB31" i="19"/>
  <c r="AC31" i="19"/>
  <c r="AD31" i="19"/>
  <c r="P32" i="19"/>
  <c r="S32" i="19"/>
  <c r="T32" i="19"/>
  <c r="U32" i="19"/>
  <c r="V32" i="19"/>
  <c r="W32" i="19"/>
  <c r="X32" i="19"/>
  <c r="Y32" i="19"/>
  <c r="Z32" i="19"/>
  <c r="Z34" i="19" s="1"/>
  <c r="AA32" i="19"/>
  <c r="AB32" i="19"/>
  <c r="AC32" i="19"/>
  <c r="AD32" i="19"/>
  <c r="P33" i="19"/>
  <c r="S33" i="19"/>
  <c r="T33" i="19"/>
  <c r="U33" i="19"/>
  <c r="V33" i="19"/>
  <c r="W33" i="19"/>
  <c r="X33" i="19"/>
  <c r="X34" i="19"/>
  <c r="Y33" i="19"/>
  <c r="Z33" i="19"/>
  <c r="AA33" i="19"/>
  <c r="AB33" i="19"/>
  <c r="AC33" i="19"/>
  <c r="AD33" i="19"/>
  <c r="D34" i="19"/>
  <c r="E34" i="19"/>
  <c r="F34" i="19"/>
  <c r="G34" i="19"/>
  <c r="H34" i="19"/>
  <c r="I34" i="19"/>
  <c r="J34" i="19"/>
  <c r="K34" i="19"/>
  <c r="L34" i="19"/>
  <c r="M34" i="19"/>
  <c r="N34" i="19"/>
  <c r="O34" i="19"/>
  <c r="P36" i="19"/>
  <c r="S36" i="19"/>
  <c r="T36" i="19"/>
  <c r="U36" i="19"/>
  <c r="V36" i="19"/>
  <c r="W36" i="19"/>
  <c r="X36" i="19"/>
  <c r="Y36" i="19"/>
  <c r="Z36" i="19"/>
  <c r="AA36" i="19"/>
  <c r="AB36" i="19"/>
  <c r="AC36" i="19"/>
  <c r="AD36" i="19"/>
  <c r="P37" i="19"/>
  <c r="S37" i="19"/>
  <c r="T37" i="19"/>
  <c r="U37" i="19"/>
  <c r="V37" i="19"/>
  <c r="W37" i="19"/>
  <c r="X37" i="19"/>
  <c r="Y37" i="19"/>
  <c r="Z37" i="19"/>
  <c r="AA37" i="19"/>
  <c r="AB37" i="19"/>
  <c r="AC37" i="19"/>
  <c r="AC39" i="19" s="1"/>
  <c r="AD37" i="19"/>
  <c r="P38" i="19"/>
  <c r="S38" i="19"/>
  <c r="T38" i="19"/>
  <c r="U38" i="19"/>
  <c r="V38" i="19"/>
  <c r="W38" i="19"/>
  <c r="X38" i="19"/>
  <c r="Y38" i="19"/>
  <c r="Z38" i="19"/>
  <c r="AA38" i="19"/>
  <c r="AB38" i="19"/>
  <c r="AC38" i="19"/>
  <c r="AD38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S73" i="19"/>
  <c r="T73" i="19"/>
  <c r="W73" i="19"/>
  <c r="X73" i="19"/>
  <c r="AA73" i="19"/>
  <c r="AB73" i="19"/>
  <c r="U74" i="19"/>
  <c r="S74" i="19"/>
  <c r="V74" i="19"/>
  <c r="W74" i="19"/>
  <c r="Z74" i="19"/>
  <c r="AA74" i="19"/>
  <c r="AD74" i="19"/>
  <c r="T75" i="19"/>
  <c r="U75" i="19"/>
  <c r="V75" i="19"/>
  <c r="Y75" i="19"/>
  <c r="Z75" i="19"/>
  <c r="AC75" i="19"/>
  <c r="AD75" i="19"/>
  <c r="S76" i="19"/>
  <c r="T76" i="19"/>
  <c r="U76" i="19"/>
  <c r="X76" i="19"/>
  <c r="Y76" i="19"/>
  <c r="AB76" i="19"/>
  <c r="AC76" i="19"/>
  <c r="S77" i="19"/>
  <c r="T77" i="19"/>
  <c r="W77" i="19"/>
  <c r="X77" i="19"/>
  <c r="AA77" i="19"/>
  <c r="AB77" i="19"/>
  <c r="S78" i="19"/>
  <c r="V78" i="19"/>
  <c r="W78" i="19"/>
  <c r="U87" i="19"/>
  <c r="S87" i="19"/>
  <c r="V87" i="19"/>
  <c r="W87" i="19"/>
  <c r="Z87" i="19"/>
  <c r="AA87" i="19"/>
  <c r="AD87" i="19"/>
  <c r="T88" i="19"/>
  <c r="U88" i="19"/>
  <c r="V88" i="19"/>
  <c r="Y88" i="19"/>
  <c r="Z88" i="19"/>
  <c r="AC88" i="19"/>
  <c r="AD88" i="19"/>
  <c r="S89" i="19"/>
  <c r="T89" i="19"/>
  <c r="U89" i="19"/>
  <c r="X89" i="19"/>
  <c r="Y89" i="19"/>
  <c r="AB89" i="19"/>
  <c r="AC89" i="19"/>
  <c r="V90" i="19"/>
  <c r="AA90" i="19"/>
  <c r="S90" i="19"/>
  <c r="T90" i="19"/>
  <c r="W90" i="19"/>
  <c r="X90" i="19"/>
  <c r="AB90" i="19"/>
  <c r="U91" i="19"/>
  <c r="S91" i="19"/>
  <c r="W91" i="19"/>
  <c r="AA91" i="19"/>
  <c r="V92" i="19"/>
  <c r="Z92" i="19"/>
  <c r="AD92" i="19"/>
  <c r="S101" i="19"/>
  <c r="X101" i="19"/>
  <c r="T101" i="19"/>
  <c r="U101" i="19"/>
  <c r="Y101" i="19"/>
  <c r="AC101" i="19"/>
  <c r="W102" i="19"/>
  <c r="X102" i="19"/>
  <c r="S102" i="19"/>
  <c r="U102" i="19"/>
  <c r="Y102" i="19"/>
  <c r="AC102" i="19"/>
  <c r="S103" i="19"/>
  <c r="V103" i="19"/>
  <c r="T103" i="19"/>
  <c r="X103" i="19"/>
  <c r="AB103" i="19"/>
  <c r="Y104" i="19"/>
  <c r="Z104" i="19"/>
  <c r="X104" i="19"/>
  <c r="AB104" i="19"/>
  <c r="S104" i="19"/>
  <c r="U104" i="19"/>
  <c r="AC104" i="19"/>
  <c r="S105" i="19"/>
  <c r="Y105" i="19"/>
  <c r="X105" i="19"/>
  <c r="AD105" i="19"/>
  <c r="T106" i="19"/>
  <c r="W106" i="19"/>
  <c r="Y106" i="19"/>
  <c r="S106" i="19"/>
  <c r="U106" i="19"/>
  <c r="V106" i="19"/>
  <c r="Z106" i="19"/>
  <c r="AD106" i="19"/>
  <c r="P11" i="15"/>
  <c r="S11" i="15"/>
  <c r="T11" i="15"/>
  <c r="U11" i="15"/>
  <c r="V11" i="15"/>
  <c r="W11" i="15"/>
  <c r="X11" i="15"/>
  <c r="Y11" i="15"/>
  <c r="Z11" i="15"/>
  <c r="EP11" i="32" s="1"/>
  <c r="AA11" i="15"/>
  <c r="AB11" i="15"/>
  <c r="AC11" i="15"/>
  <c r="AD11" i="15"/>
  <c r="P12" i="15"/>
  <c r="S12" i="15"/>
  <c r="T12" i="15"/>
  <c r="EJ12" i="32" s="1"/>
  <c r="U12" i="15"/>
  <c r="V12" i="15"/>
  <c r="EL12" i="32" s="1"/>
  <c r="EL87" i="32" s="1"/>
  <c r="W12" i="15"/>
  <c r="X12" i="15"/>
  <c r="Y12" i="15"/>
  <c r="Z12" i="15"/>
  <c r="AA12" i="15"/>
  <c r="AB12" i="15"/>
  <c r="ER12" i="32" s="1"/>
  <c r="ER87" i="32" s="1"/>
  <c r="AC12" i="15"/>
  <c r="AD12" i="15"/>
  <c r="ET12" i="32" s="1"/>
  <c r="ET87" i="32" s="1"/>
  <c r="P13" i="15"/>
  <c r="S13" i="15"/>
  <c r="EI13" i="32" s="1"/>
  <c r="EI101" i="32" s="1"/>
  <c r="T13" i="15"/>
  <c r="U13" i="15"/>
  <c r="EK13" i="32"/>
  <c r="EK101" i="32" s="1"/>
  <c r="V13" i="15"/>
  <c r="W13" i="15"/>
  <c r="EM13" i="32" s="1"/>
  <c r="EM101" i="32" s="1"/>
  <c r="X13" i="15"/>
  <c r="Y13" i="15"/>
  <c r="EO13" i="32" s="1"/>
  <c r="EO101" i="32" s="1"/>
  <c r="Z13" i="15"/>
  <c r="AA13" i="15"/>
  <c r="EQ13" i="32" s="1"/>
  <c r="EQ101" i="32" s="1"/>
  <c r="AB13" i="15"/>
  <c r="AC13" i="15"/>
  <c r="ES13" i="32" s="1"/>
  <c r="AD13" i="15"/>
  <c r="D14" i="15"/>
  <c r="E14" i="15"/>
  <c r="F14" i="15"/>
  <c r="G14" i="15"/>
  <c r="H14" i="15"/>
  <c r="I14" i="15"/>
  <c r="J14" i="15"/>
  <c r="K14" i="15"/>
  <c r="L14" i="15"/>
  <c r="M14" i="15"/>
  <c r="N14" i="15"/>
  <c r="O14" i="15"/>
  <c r="P16" i="15"/>
  <c r="S16" i="15"/>
  <c r="T16" i="15"/>
  <c r="EJ16" i="32" s="1"/>
  <c r="EJ74" i="32" s="1"/>
  <c r="U16" i="15"/>
  <c r="V16" i="15"/>
  <c r="W16" i="15"/>
  <c r="X16" i="15"/>
  <c r="Y16" i="15"/>
  <c r="Z16" i="15"/>
  <c r="AA16" i="15"/>
  <c r="EQ16" i="32" s="1"/>
  <c r="EQ74" i="32" s="1"/>
  <c r="AB16" i="15"/>
  <c r="AC16" i="15"/>
  <c r="AD16" i="15"/>
  <c r="P17" i="15"/>
  <c r="S17" i="15"/>
  <c r="T17" i="15"/>
  <c r="U17" i="15"/>
  <c r="V17" i="15"/>
  <c r="EL17" i="32" s="1"/>
  <c r="EL88" i="32" s="1"/>
  <c r="W17" i="15"/>
  <c r="X17" i="15"/>
  <c r="Y17" i="15"/>
  <c r="Z17" i="15"/>
  <c r="EP17" i="32" s="1"/>
  <c r="EP88" i="32" s="1"/>
  <c r="AA17" i="15"/>
  <c r="AB17" i="15"/>
  <c r="AC17" i="15"/>
  <c r="AD17" i="15"/>
  <c r="ET17" i="32" s="1"/>
  <c r="ET88" i="32" s="1"/>
  <c r="P18" i="15"/>
  <c r="S18" i="15"/>
  <c r="T18" i="15"/>
  <c r="EJ18" i="32" s="1"/>
  <c r="EJ102" i="32" s="1"/>
  <c r="U18" i="15"/>
  <c r="EK18" i="32" s="1"/>
  <c r="EK102" i="32" s="1"/>
  <c r="V18" i="15"/>
  <c r="W18" i="15"/>
  <c r="X18" i="15"/>
  <c r="Y18" i="15"/>
  <c r="EO18" i="32" s="1"/>
  <c r="EO102" i="32" s="1"/>
  <c r="Z18" i="15"/>
  <c r="AA18" i="15"/>
  <c r="EQ18" i="32" s="1"/>
  <c r="EQ102" i="32" s="1"/>
  <c r="AB18" i="15"/>
  <c r="AC18" i="15"/>
  <c r="ES18" i="32" s="1"/>
  <c r="AD18" i="15"/>
  <c r="D19" i="15"/>
  <c r="E19" i="15"/>
  <c r="F19" i="15"/>
  <c r="G19" i="15"/>
  <c r="H19" i="15"/>
  <c r="I19" i="15"/>
  <c r="J19" i="15"/>
  <c r="K19" i="15"/>
  <c r="L19" i="15"/>
  <c r="M19" i="15"/>
  <c r="N19" i="15"/>
  <c r="O19" i="15"/>
  <c r="P21" i="15"/>
  <c r="S21" i="15"/>
  <c r="T21" i="15"/>
  <c r="U21" i="15"/>
  <c r="V21" i="15"/>
  <c r="W21" i="15"/>
  <c r="X21" i="15"/>
  <c r="Y21" i="15"/>
  <c r="Z21" i="15"/>
  <c r="AA21" i="15"/>
  <c r="AB21" i="15"/>
  <c r="AC21" i="15"/>
  <c r="AD21" i="15"/>
  <c r="P22" i="15"/>
  <c r="S22" i="15"/>
  <c r="EI22" i="32" s="1"/>
  <c r="EI89" i="32" s="1"/>
  <c r="T22" i="15"/>
  <c r="U22" i="15"/>
  <c r="V22" i="15"/>
  <c r="W22" i="15"/>
  <c r="X22" i="15"/>
  <c r="Y22" i="15"/>
  <c r="Z22" i="15"/>
  <c r="AA22" i="15"/>
  <c r="AB22" i="15"/>
  <c r="AC22" i="15"/>
  <c r="AC24" i="15" s="1"/>
  <c r="AD22" i="15"/>
  <c r="P23" i="15"/>
  <c r="S23" i="15"/>
  <c r="T23" i="15"/>
  <c r="U23" i="15"/>
  <c r="V23" i="15"/>
  <c r="EL23" i="32" s="1"/>
  <c r="EL103" i="32" s="1"/>
  <c r="W23" i="15"/>
  <c r="EM23" i="32" s="1"/>
  <c r="EM103" i="32" s="1"/>
  <c r="X23" i="15"/>
  <c r="Y23" i="15"/>
  <c r="Z23" i="15"/>
  <c r="AA23" i="15"/>
  <c r="AB23" i="15"/>
  <c r="AC23" i="15"/>
  <c r="AD23" i="15"/>
  <c r="D24" i="15"/>
  <c r="E24" i="15"/>
  <c r="F24" i="15"/>
  <c r="G24" i="15"/>
  <c r="H24" i="15"/>
  <c r="I24" i="15"/>
  <c r="J24" i="15"/>
  <c r="K24" i="15"/>
  <c r="L24" i="15"/>
  <c r="M24" i="15"/>
  <c r="N24" i="15"/>
  <c r="O24" i="15"/>
  <c r="P26" i="15"/>
  <c r="S26" i="15"/>
  <c r="T26" i="15"/>
  <c r="U26" i="15"/>
  <c r="V26" i="15"/>
  <c r="W26" i="15"/>
  <c r="X26" i="15"/>
  <c r="Y26" i="15"/>
  <c r="Z26" i="15"/>
  <c r="AA26" i="15"/>
  <c r="AB26" i="15"/>
  <c r="AC26" i="15"/>
  <c r="AD26" i="15"/>
  <c r="P27" i="15"/>
  <c r="S27" i="15"/>
  <c r="T27" i="15"/>
  <c r="U27" i="15"/>
  <c r="V27" i="15"/>
  <c r="W27" i="15"/>
  <c r="X27" i="15"/>
  <c r="Y27" i="15"/>
  <c r="Z27" i="15"/>
  <c r="AA27" i="15"/>
  <c r="AB27" i="15"/>
  <c r="AC27" i="15"/>
  <c r="AD27" i="15"/>
  <c r="P28" i="15"/>
  <c r="S28" i="15"/>
  <c r="T28" i="15"/>
  <c r="U28" i="15"/>
  <c r="V28" i="15"/>
  <c r="W28" i="15"/>
  <c r="X28" i="15"/>
  <c r="Y28" i="15"/>
  <c r="Z28" i="15"/>
  <c r="AA28" i="15"/>
  <c r="AB28" i="15"/>
  <c r="AC28" i="15"/>
  <c r="AD28" i="15"/>
  <c r="AD29" i="15" s="1"/>
  <c r="D29" i="15"/>
  <c r="E29" i="15"/>
  <c r="F29" i="15"/>
  <c r="G29" i="15"/>
  <c r="H29" i="15"/>
  <c r="I29" i="15"/>
  <c r="J29" i="15"/>
  <c r="K29" i="15"/>
  <c r="L29" i="15"/>
  <c r="M29" i="15"/>
  <c r="N29" i="15"/>
  <c r="O29" i="15"/>
  <c r="P31" i="15"/>
  <c r="S31" i="15"/>
  <c r="T31" i="15"/>
  <c r="U31" i="15"/>
  <c r="V31" i="15"/>
  <c r="W31" i="15"/>
  <c r="X31" i="15"/>
  <c r="Y31" i="15"/>
  <c r="Z31" i="15"/>
  <c r="AA31" i="15"/>
  <c r="AB31" i="15"/>
  <c r="AC31" i="15"/>
  <c r="AD31" i="15"/>
  <c r="P32" i="15"/>
  <c r="S32" i="15"/>
  <c r="S34" i="15"/>
  <c r="T32" i="15"/>
  <c r="U32" i="15"/>
  <c r="V32" i="15"/>
  <c r="W32" i="15"/>
  <c r="W34" i="15" s="1"/>
  <c r="X32" i="15"/>
  <c r="Y32" i="15"/>
  <c r="Z32" i="15"/>
  <c r="AA32" i="15"/>
  <c r="AA34" i="15" s="1"/>
  <c r="AB32" i="15"/>
  <c r="AC32" i="15"/>
  <c r="AD32" i="15"/>
  <c r="P33" i="15"/>
  <c r="S33" i="15"/>
  <c r="T33" i="15"/>
  <c r="U33" i="15"/>
  <c r="V33" i="15"/>
  <c r="V34" i="15" s="1"/>
  <c r="W33" i="15"/>
  <c r="X33" i="15"/>
  <c r="Y33" i="15"/>
  <c r="Z33" i="15"/>
  <c r="AA33" i="15"/>
  <c r="AB33" i="15"/>
  <c r="AC33" i="15"/>
  <c r="AD33" i="15"/>
  <c r="D34" i="15"/>
  <c r="E34" i="15"/>
  <c r="F34" i="15"/>
  <c r="G34" i="15"/>
  <c r="H34" i="15"/>
  <c r="I34" i="15"/>
  <c r="J34" i="15"/>
  <c r="K34" i="15"/>
  <c r="L34" i="15"/>
  <c r="M34" i="15"/>
  <c r="N34" i="15"/>
  <c r="O34" i="15"/>
  <c r="P36" i="15"/>
  <c r="S36" i="15"/>
  <c r="T36" i="15"/>
  <c r="U36" i="15"/>
  <c r="V36" i="15"/>
  <c r="W36" i="15"/>
  <c r="X36" i="15"/>
  <c r="Y36" i="15"/>
  <c r="Z36" i="15"/>
  <c r="AA36" i="15"/>
  <c r="AB36" i="15"/>
  <c r="AC36" i="15"/>
  <c r="AD36" i="15"/>
  <c r="P37" i="15"/>
  <c r="S37" i="15"/>
  <c r="T37" i="15"/>
  <c r="U37" i="15"/>
  <c r="V37" i="15"/>
  <c r="V39" i="15" s="1"/>
  <c r="W37" i="15"/>
  <c r="X37" i="15"/>
  <c r="Y37" i="15"/>
  <c r="Z37" i="15"/>
  <c r="AA37" i="15"/>
  <c r="AB37" i="15"/>
  <c r="AC37" i="15"/>
  <c r="AD37" i="15"/>
  <c r="P38" i="15"/>
  <c r="S38" i="15"/>
  <c r="T38" i="15"/>
  <c r="U38" i="15"/>
  <c r="V38" i="15"/>
  <c r="W38" i="15"/>
  <c r="X38" i="15"/>
  <c r="Y38" i="15"/>
  <c r="Z38" i="15"/>
  <c r="AA38" i="15"/>
  <c r="AA39" i="15" s="1"/>
  <c r="AB38" i="15"/>
  <c r="AC38" i="15"/>
  <c r="AD38" i="15"/>
  <c r="D39" i="15"/>
  <c r="E39" i="15"/>
  <c r="F39" i="15"/>
  <c r="G39" i="15"/>
  <c r="H39" i="15"/>
  <c r="I39" i="15"/>
  <c r="J39" i="15"/>
  <c r="K39" i="15"/>
  <c r="L39" i="15"/>
  <c r="M39" i="15"/>
  <c r="N39" i="15"/>
  <c r="O39" i="15"/>
  <c r="V73" i="15"/>
  <c r="AC73" i="15"/>
  <c r="S73" i="15"/>
  <c r="T73" i="15"/>
  <c r="U73" i="15"/>
  <c r="X73" i="15"/>
  <c r="AB73" i="15"/>
  <c r="S74" i="15"/>
  <c r="T74" i="15"/>
  <c r="W74" i="15"/>
  <c r="X74" i="15"/>
  <c r="Y74" i="15"/>
  <c r="AB74" i="15"/>
  <c r="AC74" i="15"/>
  <c r="AA75" i="15"/>
  <c r="Z75" i="15"/>
  <c r="S75" i="15"/>
  <c r="W75" i="15"/>
  <c r="Y75" i="15"/>
  <c r="AD75" i="15"/>
  <c r="S76" i="15"/>
  <c r="AA76" i="15"/>
  <c r="T76" i="15"/>
  <c r="Z76" i="15"/>
  <c r="AB76" i="15"/>
  <c r="W77" i="15"/>
  <c r="U77" i="15"/>
  <c r="AC77" i="15"/>
  <c r="S78" i="15"/>
  <c r="AC78" i="15"/>
  <c r="T78" i="15"/>
  <c r="AA87" i="15"/>
  <c r="Y87" i="15"/>
  <c r="S88" i="15"/>
  <c r="V88" i="15"/>
  <c r="T88" i="15"/>
  <c r="Z88" i="15"/>
  <c r="AB88" i="15"/>
  <c r="W89" i="15"/>
  <c r="S89" i="15"/>
  <c r="AA89" i="15"/>
  <c r="AC89" i="15"/>
  <c r="S90" i="15"/>
  <c r="X90" i="15"/>
  <c r="T90" i="15"/>
  <c r="V90" i="15"/>
  <c r="AB90" i="15"/>
  <c r="AD90" i="15"/>
  <c r="AA91" i="15"/>
  <c r="S91" i="15"/>
  <c r="W91" i="15"/>
  <c r="Y91" i="15"/>
  <c r="Z92" i="15"/>
  <c r="V92" i="15"/>
  <c r="S101" i="15"/>
  <c r="Y101" i="15"/>
  <c r="AA101" i="15"/>
  <c r="S102" i="15"/>
  <c r="V102" i="15"/>
  <c r="T102" i="15"/>
  <c r="Z102" i="15"/>
  <c r="AB102" i="15"/>
  <c r="W103" i="15"/>
  <c r="S103" i="15"/>
  <c r="U103" i="15"/>
  <c r="AA103" i="15"/>
  <c r="AC103" i="15"/>
  <c r="S104" i="15"/>
  <c r="X104" i="15"/>
  <c r="T104" i="15"/>
  <c r="V104" i="15"/>
  <c r="AB104" i="15"/>
  <c r="AD104" i="15"/>
  <c r="Y105" i="15"/>
  <c r="S105" i="15"/>
  <c r="U105" i="15"/>
  <c r="W105" i="15"/>
  <c r="AC105" i="15"/>
  <c r="T106" i="15"/>
  <c r="AC106" i="15"/>
  <c r="S106" i="15"/>
  <c r="U106" i="15"/>
  <c r="P11" i="12"/>
  <c r="S11" i="12"/>
  <c r="T11" i="12"/>
  <c r="T14" i="12" s="1"/>
  <c r="U11" i="12"/>
  <c r="V11" i="12"/>
  <c r="DW11" i="32" s="1"/>
  <c r="DW73" i="32" s="1"/>
  <c r="W11" i="12"/>
  <c r="DX11" i="32" s="1"/>
  <c r="DX73" i="32" s="1"/>
  <c r="X11" i="12"/>
  <c r="DY11" i="32" s="1"/>
  <c r="Y11" i="12"/>
  <c r="Z11" i="12"/>
  <c r="AA11" i="12"/>
  <c r="EB11" i="32" s="1"/>
  <c r="EB73" i="32" s="1"/>
  <c r="AB11" i="12"/>
  <c r="EC11" i="32" s="1"/>
  <c r="EC73" i="32" s="1"/>
  <c r="AC11" i="12"/>
  <c r="AD11" i="12"/>
  <c r="P12" i="12"/>
  <c r="S12" i="12"/>
  <c r="DT12" i="32" s="1"/>
  <c r="DT87" i="32" s="1"/>
  <c r="T12" i="12"/>
  <c r="U12" i="12"/>
  <c r="V12" i="12"/>
  <c r="DW12" i="32" s="1"/>
  <c r="DW87" i="32" s="1"/>
  <c r="W12" i="12"/>
  <c r="W14" i="12" s="1"/>
  <c r="X12" i="12"/>
  <c r="DY12" i="32" s="1"/>
  <c r="DY87" i="32" s="1"/>
  <c r="Y12" i="12"/>
  <c r="Z12" i="12"/>
  <c r="EA12" i="32" s="1"/>
  <c r="EA87" i="32" s="1"/>
  <c r="AA12" i="12"/>
  <c r="EB12" i="32" s="1"/>
  <c r="EB87" i="32" s="1"/>
  <c r="AB12" i="12"/>
  <c r="EC12" i="32"/>
  <c r="EC87" i="32" s="1"/>
  <c r="AC12" i="12"/>
  <c r="AD12" i="12"/>
  <c r="AD14" i="12" s="1"/>
  <c r="P13" i="12"/>
  <c r="S13" i="12"/>
  <c r="T13" i="12"/>
  <c r="U13" i="12"/>
  <c r="DV13" i="32" s="1"/>
  <c r="DV101" i="32" s="1"/>
  <c r="V13" i="12"/>
  <c r="W13" i="12"/>
  <c r="X13" i="12"/>
  <c r="Y13" i="12"/>
  <c r="Y14" i="12" s="1"/>
  <c r="Z13" i="12"/>
  <c r="AA13" i="12"/>
  <c r="EB13" i="32" s="1"/>
  <c r="EB101" i="32" s="1"/>
  <c r="AB13" i="12"/>
  <c r="AC13" i="12"/>
  <c r="AC14" i="12" s="1"/>
  <c r="AD13" i="12"/>
  <c r="D14" i="12"/>
  <c r="E14" i="12"/>
  <c r="F14" i="12"/>
  <c r="G14" i="12"/>
  <c r="H14" i="12"/>
  <c r="I14" i="12"/>
  <c r="J14" i="12"/>
  <c r="K14" i="12"/>
  <c r="L14" i="12"/>
  <c r="M14" i="12"/>
  <c r="N14" i="12"/>
  <c r="O14" i="12"/>
  <c r="P16" i="12"/>
  <c r="S16" i="12"/>
  <c r="T16" i="12"/>
  <c r="T19" i="12" s="1"/>
  <c r="U16" i="12"/>
  <c r="V16" i="12"/>
  <c r="W16" i="12"/>
  <c r="X16" i="12"/>
  <c r="DY16" i="32" s="1"/>
  <c r="DY74" i="32" s="1"/>
  <c r="Y16" i="12"/>
  <c r="Z16" i="12"/>
  <c r="AA16" i="12"/>
  <c r="AB16" i="12"/>
  <c r="AB19" i="12" s="1"/>
  <c r="AC16" i="12"/>
  <c r="AD16" i="12"/>
  <c r="P17" i="12"/>
  <c r="S17" i="12"/>
  <c r="DT17" i="32" s="1"/>
  <c r="DT88" i="32" s="1"/>
  <c r="T17" i="12"/>
  <c r="U17" i="12"/>
  <c r="V17" i="12"/>
  <c r="W17" i="12"/>
  <c r="DX17" i="32" s="1"/>
  <c r="DX88" i="32" s="1"/>
  <c r="X17" i="12"/>
  <c r="Y17" i="12"/>
  <c r="Z17" i="12"/>
  <c r="EA17" i="32" s="1"/>
  <c r="EA88" i="32" s="1"/>
  <c r="AA17" i="12"/>
  <c r="EB17" i="32" s="1"/>
  <c r="EB88" i="32" s="1"/>
  <c r="AB17" i="12"/>
  <c r="AC17" i="12"/>
  <c r="AD17" i="12"/>
  <c r="P18" i="12"/>
  <c r="S18" i="12"/>
  <c r="T18" i="12"/>
  <c r="U18" i="12"/>
  <c r="V18" i="12"/>
  <c r="DW18" i="32" s="1"/>
  <c r="DW102" i="32" s="1"/>
  <c r="W18" i="12"/>
  <c r="DX18" i="32" s="1"/>
  <c r="DX102" i="32" s="1"/>
  <c r="X18" i="12"/>
  <c r="Y18" i="12"/>
  <c r="Z18" i="12"/>
  <c r="Z19" i="12" s="1"/>
  <c r="AA18" i="12"/>
  <c r="EB18" i="32" s="1"/>
  <c r="EB102" i="32" s="1"/>
  <c r="AB18" i="12"/>
  <c r="AC18" i="12"/>
  <c r="ED18" i="32" s="1"/>
  <c r="ED102" i="32" s="1"/>
  <c r="AD18" i="12"/>
  <c r="EE18" i="32" s="1"/>
  <c r="EE102" i="32" s="1"/>
  <c r="D19" i="12"/>
  <c r="E19" i="12"/>
  <c r="F19" i="12"/>
  <c r="G19" i="12"/>
  <c r="H19" i="12"/>
  <c r="I19" i="12"/>
  <c r="J19" i="12"/>
  <c r="K19" i="12"/>
  <c r="L19" i="12"/>
  <c r="M19" i="12"/>
  <c r="N19" i="12"/>
  <c r="O19" i="12"/>
  <c r="P21" i="12"/>
  <c r="S21" i="12"/>
  <c r="DT21" i="32" s="1"/>
  <c r="DT75" i="32" s="1"/>
  <c r="T21" i="12"/>
  <c r="U21" i="12"/>
  <c r="DV21" i="32" s="1"/>
  <c r="DV75" i="32" s="1"/>
  <c r="V21" i="12"/>
  <c r="W21" i="12"/>
  <c r="DX21" i="32" s="1"/>
  <c r="DX75" i="32" s="1"/>
  <c r="X21" i="12"/>
  <c r="Y21" i="12"/>
  <c r="DZ21" i="32" s="1"/>
  <c r="DZ75" i="32" s="1"/>
  <c r="Z21" i="12"/>
  <c r="EA21" i="32" s="1"/>
  <c r="AA21" i="12"/>
  <c r="EB21" i="32" s="1"/>
  <c r="EB75" i="32" s="1"/>
  <c r="AB21" i="12"/>
  <c r="AC21" i="12"/>
  <c r="ED21" i="32" s="1"/>
  <c r="ED75" i="32" s="1"/>
  <c r="AD21" i="12"/>
  <c r="EE21" i="32" s="1"/>
  <c r="EE75" i="32" s="1"/>
  <c r="P22" i="12"/>
  <c r="S22" i="12"/>
  <c r="T22" i="12"/>
  <c r="DU22" i="32" s="1"/>
  <c r="DU89" i="32" s="1"/>
  <c r="U22" i="12"/>
  <c r="V22" i="12"/>
  <c r="W22" i="12"/>
  <c r="X22" i="12"/>
  <c r="DY22" i="32" s="1"/>
  <c r="DY89" i="32" s="1"/>
  <c r="Y22" i="12"/>
  <c r="Z22" i="12"/>
  <c r="EA22" i="32"/>
  <c r="EA89" i="32" s="1"/>
  <c r="AA22" i="12"/>
  <c r="EB22" i="32" s="1"/>
  <c r="EB89" i="32" s="1"/>
  <c r="AB22" i="12"/>
  <c r="EC22" i="32" s="1"/>
  <c r="EC89" i="32" s="1"/>
  <c r="AC22" i="12"/>
  <c r="ED22" i="32"/>
  <c r="ED89" i="32" s="1"/>
  <c r="AD22" i="12"/>
  <c r="EE22" i="32" s="1"/>
  <c r="EE89" i="32" s="1"/>
  <c r="P23" i="12"/>
  <c r="S23" i="12"/>
  <c r="DT23" i="32" s="1"/>
  <c r="DT103" i="32" s="1"/>
  <c r="T23" i="12"/>
  <c r="U23" i="12"/>
  <c r="V23" i="12"/>
  <c r="DW23" i="32" s="1"/>
  <c r="DW103" i="32" s="1"/>
  <c r="W23" i="12"/>
  <c r="X23" i="12"/>
  <c r="Y23" i="12"/>
  <c r="DZ23" i="32" s="1"/>
  <c r="DZ103" i="32" s="1"/>
  <c r="Z23" i="12"/>
  <c r="EA23" i="32" s="1"/>
  <c r="EA103" i="32" s="1"/>
  <c r="AA23" i="12"/>
  <c r="EB23" i="32"/>
  <c r="EB103" i="32" s="1"/>
  <c r="AB23" i="12"/>
  <c r="AB24" i="12" s="1"/>
  <c r="AC23" i="12"/>
  <c r="ED23" i="32" s="1"/>
  <c r="AD23" i="12"/>
  <c r="D24" i="12"/>
  <c r="E24" i="12"/>
  <c r="F24" i="12"/>
  <c r="G24" i="12"/>
  <c r="H24" i="12"/>
  <c r="I24" i="12"/>
  <c r="J24" i="12"/>
  <c r="K24" i="12"/>
  <c r="L24" i="12"/>
  <c r="M24" i="12"/>
  <c r="N24" i="12"/>
  <c r="O24" i="12"/>
  <c r="W24" i="12"/>
  <c r="P26" i="12"/>
  <c r="S26" i="12"/>
  <c r="DT26" i="32" s="1"/>
  <c r="DT76" i="32" s="1"/>
  <c r="T26" i="12"/>
  <c r="U26" i="12"/>
  <c r="V26" i="12"/>
  <c r="DW26" i="32" s="1"/>
  <c r="DW76" i="32" s="1"/>
  <c r="W26" i="12"/>
  <c r="X26" i="12"/>
  <c r="Y26" i="12"/>
  <c r="Z26" i="12"/>
  <c r="EA26" i="32" s="1"/>
  <c r="EA76" i="32" s="1"/>
  <c r="AA26" i="12"/>
  <c r="EB26" i="32" s="1"/>
  <c r="EB76" i="32" s="1"/>
  <c r="AB26" i="12"/>
  <c r="AC26" i="12"/>
  <c r="AD26" i="12"/>
  <c r="P27" i="12"/>
  <c r="S27" i="12"/>
  <c r="T27" i="12"/>
  <c r="U27" i="12"/>
  <c r="DV27" i="32" s="1"/>
  <c r="DV90" i="32" s="1"/>
  <c r="V27" i="12"/>
  <c r="DW27" i="32" s="1"/>
  <c r="DW90" i="32" s="1"/>
  <c r="W27" i="12"/>
  <c r="X27" i="12"/>
  <c r="Y27" i="12"/>
  <c r="Z27" i="12"/>
  <c r="EA27" i="32" s="1"/>
  <c r="EA90" i="32" s="1"/>
  <c r="AA27" i="12"/>
  <c r="AB27" i="12"/>
  <c r="AC27" i="12"/>
  <c r="ED27" i="32" s="1"/>
  <c r="ED90" i="32" s="1"/>
  <c r="AD27" i="12"/>
  <c r="EE27" i="32" s="1"/>
  <c r="EE90" i="32" s="1"/>
  <c r="P28" i="12"/>
  <c r="S28" i="12"/>
  <c r="T28" i="12"/>
  <c r="DU28" i="32" s="1"/>
  <c r="DU104" i="32" s="1"/>
  <c r="U28" i="12"/>
  <c r="V28" i="12"/>
  <c r="W28" i="12"/>
  <c r="X28" i="12"/>
  <c r="DY28" i="32" s="1"/>
  <c r="DY104" i="32" s="1"/>
  <c r="Y28" i="12"/>
  <c r="Z28" i="12"/>
  <c r="AA28" i="12"/>
  <c r="AB28" i="12"/>
  <c r="EC28" i="32" s="1"/>
  <c r="EC104" i="32" s="1"/>
  <c r="AC28" i="12"/>
  <c r="AD28" i="12"/>
  <c r="D29" i="12"/>
  <c r="E29" i="12"/>
  <c r="F29" i="12"/>
  <c r="G29" i="12"/>
  <c r="H29" i="12"/>
  <c r="I29" i="12"/>
  <c r="J29" i="12"/>
  <c r="K29" i="12"/>
  <c r="L29" i="12"/>
  <c r="M29" i="12"/>
  <c r="N29" i="12"/>
  <c r="O29" i="12"/>
  <c r="P31" i="12"/>
  <c r="S31" i="12"/>
  <c r="DT31" i="32" s="1"/>
  <c r="DT77" i="32" s="1"/>
  <c r="T31" i="12"/>
  <c r="U31" i="12"/>
  <c r="V31" i="12"/>
  <c r="W31" i="12"/>
  <c r="DX31" i="32" s="1"/>
  <c r="DX77" i="32" s="1"/>
  <c r="X31" i="12"/>
  <c r="DY31" i="32" s="1"/>
  <c r="DY77" i="32" s="1"/>
  <c r="Y31" i="12"/>
  <c r="Z31" i="12"/>
  <c r="AA31" i="12"/>
  <c r="EB31" i="32" s="1"/>
  <c r="EB77" i="32" s="1"/>
  <c r="AB31" i="12"/>
  <c r="AC31" i="12"/>
  <c r="AD31" i="12"/>
  <c r="P32" i="12"/>
  <c r="P34" i="12" s="1"/>
  <c r="S32" i="12"/>
  <c r="T32" i="12"/>
  <c r="U32" i="12"/>
  <c r="V32" i="12"/>
  <c r="DW32" i="32" s="1"/>
  <c r="DW91" i="32" s="1"/>
  <c r="W32" i="12"/>
  <c r="X32" i="12"/>
  <c r="Y32" i="12"/>
  <c r="Z32" i="12"/>
  <c r="EA32" i="32" s="1"/>
  <c r="EA91" i="32" s="1"/>
  <c r="AA32" i="12"/>
  <c r="AB32" i="12"/>
  <c r="AC32" i="12"/>
  <c r="AD32" i="12"/>
  <c r="EE32" i="32" s="1"/>
  <c r="EE91" i="32" s="1"/>
  <c r="P33" i="12"/>
  <c r="S33" i="12"/>
  <c r="T33" i="12"/>
  <c r="U33" i="12"/>
  <c r="V33" i="12"/>
  <c r="W33" i="12"/>
  <c r="X33" i="12"/>
  <c r="Y33" i="12"/>
  <c r="Z33" i="12"/>
  <c r="AA33" i="12"/>
  <c r="AB33" i="12"/>
  <c r="AC33" i="12"/>
  <c r="AD33" i="12"/>
  <c r="D34" i="12"/>
  <c r="E34" i="12"/>
  <c r="F34" i="12"/>
  <c r="G34" i="12"/>
  <c r="H34" i="12"/>
  <c r="I34" i="12"/>
  <c r="J34" i="12"/>
  <c r="K34" i="12"/>
  <c r="L34" i="12"/>
  <c r="M34" i="12"/>
  <c r="N34" i="12"/>
  <c r="O34" i="12"/>
  <c r="P36" i="12"/>
  <c r="S36" i="12"/>
  <c r="T36" i="12"/>
  <c r="DU36" i="32" s="1"/>
  <c r="DU78" i="32" s="1"/>
  <c r="U36" i="12"/>
  <c r="V36" i="12"/>
  <c r="W36" i="12"/>
  <c r="X36" i="12"/>
  <c r="X39" i="12" s="1"/>
  <c r="Y36" i="12"/>
  <c r="Z36" i="12"/>
  <c r="AA36" i="12"/>
  <c r="AB36" i="12"/>
  <c r="AB39" i="12" s="1"/>
  <c r="AC36" i="12"/>
  <c r="AD36" i="12"/>
  <c r="P37" i="12"/>
  <c r="S37" i="12"/>
  <c r="DT37" i="32" s="1"/>
  <c r="DT92" i="32" s="1"/>
  <c r="T37" i="12"/>
  <c r="U37" i="12"/>
  <c r="V37" i="12"/>
  <c r="W37" i="12"/>
  <c r="DX37" i="32" s="1"/>
  <c r="DX92" i="32" s="1"/>
  <c r="X37" i="12"/>
  <c r="Y37" i="12"/>
  <c r="Z37" i="12"/>
  <c r="AA37" i="12"/>
  <c r="EB37" i="32" s="1"/>
  <c r="EB92" i="32" s="1"/>
  <c r="AB37" i="12"/>
  <c r="AC37" i="12"/>
  <c r="AD37" i="12"/>
  <c r="P38" i="12"/>
  <c r="S38" i="12"/>
  <c r="T38" i="12"/>
  <c r="U38" i="12"/>
  <c r="V38" i="12"/>
  <c r="DW38" i="32" s="1"/>
  <c r="DW106" i="32" s="1"/>
  <c r="W38" i="12"/>
  <c r="X38" i="12"/>
  <c r="Y38" i="12"/>
  <c r="Z38" i="12"/>
  <c r="EA38" i="32" s="1"/>
  <c r="EA106" i="32" s="1"/>
  <c r="AA38" i="12"/>
  <c r="AB38" i="12"/>
  <c r="AC38" i="12"/>
  <c r="AD38" i="12"/>
  <c r="EE38" i="32" s="1"/>
  <c r="EE106" i="32" s="1"/>
  <c r="D39" i="12"/>
  <c r="E39" i="12"/>
  <c r="F39" i="12"/>
  <c r="G39" i="12"/>
  <c r="H39" i="12"/>
  <c r="I39" i="12"/>
  <c r="J39" i="12"/>
  <c r="K39" i="12"/>
  <c r="L39" i="12"/>
  <c r="M39" i="12"/>
  <c r="N39" i="12"/>
  <c r="O39" i="12"/>
  <c r="T73" i="12"/>
  <c r="X73" i="12"/>
  <c r="Z73" i="12"/>
  <c r="Y74" i="12"/>
  <c r="S74" i="12"/>
  <c r="AA74" i="12"/>
  <c r="V75" i="12"/>
  <c r="S75" i="12"/>
  <c r="T75" i="12"/>
  <c r="Z75" i="12"/>
  <c r="AB75" i="12"/>
  <c r="S76" i="12"/>
  <c r="U76" i="12"/>
  <c r="S77" i="12"/>
  <c r="T77" i="12"/>
  <c r="V77" i="12"/>
  <c r="Y78" i="12"/>
  <c r="W78" i="12"/>
  <c r="S78" i="12"/>
  <c r="U78" i="12"/>
  <c r="S87" i="12"/>
  <c r="X87" i="12"/>
  <c r="AA88" i="12"/>
  <c r="S88" i="12"/>
  <c r="U88" i="12"/>
  <c r="Z89" i="12"/>
  <c r="Y90" i="12"/>
  <c r="W90" i="12"/>
  <c r="S90" i="12"/>
  <c r="U90" i="12"/>
  <c r="T91" i="12"/>
  <c r="U92" i="12"/>
  <c r="AA92" i="12"/>
  <c r="S92" i="12"/>
  <c r="V101" i="12"/>
  <c r="Z101" i="12"/>
  <c r="U102" i="12"/>
  <c r="S102" i="12"/>
  <c r="T102" i="12"/>
  <c r="AB102" i="12"/>
  <c r="AD102" i="12"/>
  <c r="AC103" i="12"/>
  <c r="S103" i="12"/>
  <c r="U103" i="12"/>
  <c r="W103" i="12"/>
  <c r="T104" i="12"/>
  <c r="X104" i="12"/>
  <c r="Z104" i="12"/>
  <c r="S105" i="12"/>
  <c r="Y105" i="12"/>
  <c r="AA105" i="12"/>
  <c r="S106" i="12"/>
  <c r="T106" i="12"/>
  <c r="U106" i="12"/>
  <c r="AA106" i="12"/>
  <c r="AC106" i="12"/>
  <c r="W106" i="12"/>
  <c r="Y106" i="12"/>
  <c r="P11" i="18"/>
  <c r="S11" i="18"/>
  <c r="T11" i="18"/>
  <c r="U11" i="18"/>
  <c r="V11" i="18"/>
  <c r="W11" i="18"/>
  <c r="X11" i="18"/>
  <c r="DJ11" i="32" s="1"/>
  <c r="DJ73" i="32" s="1"/>
  <c r="Y11" i="18"/>
  <c r="Z11" i="18"/>
  <c r="AA11" i="18"/>
  <c r="DM11" i="32" s="1"/>
  <c r="DM73" i="32" s="1"/>
  <c r="AB11" i="18"/>
  <c r="AC11" i="18"/>
  <c r="AD11" i="18"/>
  <c r="P12" i="18"/>
  <c r="S12" i="18"/>
  <c r="S14" i="18" s="1"/>
  <c r="T12" i="18"/>
  <c r="U12" i="18"/>
  <c r="V12" i="18"/>
  <c r="W12" i="18"/>
  <c r="X12" i="18"/>
  <c r="Y12" i="18"/>
  <c r="Z12" i="18"/>
  <c r="AA12" i="18"/>
  <c r="AB12" i="18"/>
  <c r="AC12" i="18"/>
  <c r="AD12" i="18"/>
  <c r="DP12" i="32" s="1"/>
  <c r="DP87" i="32" s="1"/>
  <c r="P13" i="18"/>
  <c r="S13" i="18"/>
  <c r="T13" i="18"/>
  <c r="U13" i="18"/>
  <c r="V13" i="18"/>
  <c r="W13" i="18"/>
  <c r="X13" i="18"/>
  <c r="Y13" i="18"/>
  <c r="DK13" i="32"/>
  <c r="DK101" i="32" s="1"/>
  <c r="Z13" i="18"/>
  <c r="AA13" i="18"/>
  <c r="AB13" i="18"/>
  <c r="AC13" i="18"/>
  <c r="DO13" i="32" s="1"/>
  <c r="DO101" i="32" s="1"/>
  <c r="AD13" i="18"/>
  <c r="D14" i="18"/>
  <c r="E14" i="18"/>
  <c r="F14" i="18"/>
  <c r="G14" i="18"/>
  <c r="H14" i="18"/>
  <c r="I14" i="18"/>
  <c r="J14" i="18"/>
  <c r="K14" i="18"/>
  <c r="L14" i="18"/>
  <c r="M14" i="18"/>
  <c r="N14" i="18"/>
  <c r="O14" i="18"/>
  <c r="P16" i="18"/>
  <c r="S16" i="18"/>
  <c r="T16" i="18"/>
  <c r="U16" i="18"/>
  <c r="DG16" i="32" s="1"/>
  <c r="DG74" i="32" s="1"/>
  <c r="V16" i="18"/>
  <c r="W16" i="18"/>
  <c r="X16" i="18"/>
  <c r="DJ16" i="32" s="1"/>
  <c r="DJ74" i="32" s="1"/>
  <c r="Y16" i="18"/>
  <c r="Z16" i="18"/>
  <c r="AA16" i="18"/>
  <c r="AB16" i="18"/>
  <c r="AC16" i="18"/>
  <c r="AD16" i="18"/>
  <c r="P17" i="18"/>
  <c r="S17" i="18"/>
  <c r="S19" i="18"/>
  <c r="T17" i="18"/>
  <c r="U17" i="18"/>
  <c r="V17" i="18"/>
  <c r="W17" i="18"/>
  <c r="DI17" i="32" s="1"/>
  <c r="DI88" i="32" s="1"/>
  <c r="X17" i="18"/>
  <c r="Y17" i="18"/>
  <c r="Z17" i="18"/>
  <c r="AA17" i="18"/>
  <c r="AA19" i="18" s="1"/>
  <c r="AB17" i="18"/>
  <c r="AC17" i="18"/>
  <c r="AD17" i="18"/>
  <c r="P18" i="18"/>
  <c r="S18" i="18"/>
  <c r="T18" i="18"/>
  <c r="DF18" i="32" s="1"/>
  <c r="DF102" i="32" s="1"/>
  <c r="U18" i="18"/>
  <c r="V18" i="18"/>
  <c r="DH18" i="32" s="1"/>
  <c r="DH102" i="32" s="1"/>
  <c r="W18" i="18"/>
  <c r="X18" i="18"/>
  <c r="Y18" i="18"/>
  <c r="Z18" i="18"/>
  <c r="AA18" i="18"/>
  <c r="AB18" i="18"/>
  <c r="AC18" i="18"/>
  <c r="AD18" i="18"/>
  <c r="D19" i="18"/>
  <c r="E19" i="18"/>
  <c r="F19" i="18"/>
  <c r="G19" i="18"/>
  <c r="H19" i="18"/>
  <c r="I19" i="18"/>
  <c r="J19" i="18"/>
  <c r="K19" i="18"/>
  <c r="L19" i="18"/>
  <c r="M19" i="18"/>
  <c r="N19" i="18"/>
  <c r="O19" i="18"/>
  <c r="P21" i="18"/>
  <c r="S21" i="18"/>
  <c r="T21" i="18"/>
  <c r="U21" i="18"/>
  <c r="V21" i="18"/>
  <c r="W21" i="18"/>
  <c r="X21" i="18"/>
  <c r="Y21" i="18"/>
  <c r="Z21" i="18"/>
  <c r="AA21" i="18"/>
  <c r="AB21" i="18"/>
  <c r="AB24" i="18" s="1"/>
  <c r="AC21" i="18"/>
  <c r="AD21" i="18"/>
  <c r="P22" i="18"/>
  <c r="S22" i="18"/>
  <c r="T22" i="18"/>
  <c r="U22" i="18"/>
  <c r="V22" i="18"/>
  <c r="W22" i="18"/>
  <c r="W24" i="18" s="1"/>
  <c r="X22" i="18"/>
  <c r="Y22" i="18"/>
  <c r="Z22" i="18"/>
  <c r="AA22" i="18"/>
  <c r="AB22" i="18"/>
  <c r="AC22" i="18"/>
  <c r="AD22" i="18"/>
  <c r="P23" i="18"/>
  <c r="S23" i="18"/>
  <c r="T23" i="18"/>
  <c r="U23" i="18"/>
  <c r="V23" i="18"/>
  <c r="W23" i="18"/>
  <c r="X23" i="18"/>
  <c r="Y23" i="18"/>
  <c r="DK23" i="32"/>
  <c r="DK103" i="32" s="1"/>
  <c r="Z23" i="18"/>
  <c r="AA23" i="18"/>
  <c r="AB23" i="18"/>
  <c r="AC23" i="18"/>
  <c r="DO23" i="32" s="1"/>
  <c r="DO103" i="32" s="1"/>
  <c r="AD23" i="18"/>
  <c r="D24" i="18"/>
  <c r="E24" i="18"/>
  <c r="F24" i="18"/>
  <c r="G24" i="18"/>
  <c r="H24" i="18"/>
  <c r="I24" i="18"/>
  <c r="J24" i="18"/>
  <c r="K24" i="18"/>
  <c r="L24" i="18"/>
  <c r="M24" i="18"/>
  <c r="N24" i="18"/>
  <c r="O24" i="18"/>
  <c r="P26" i="18"/>
  <c r="S26" i="18"/>
  <c r="DE26" i="32" s="1"/>
  <c r="DE76" i="32" s="1"/>
  <c r="T26" i="18"/>
  <c r="U26" i="18"/>
  <c r="V26" i="18"/>
  <c r="W26" i="18"/>
  <c r="DI26" i="32" s="1"/>
  <c r="DI76" i="32" s="1"/>
  <c r="X26" i="18"/>
  <c r="Y26" i="18"/>
  <c r="Z26" i="18"/>
  <c r="AA26" i="18"/>
  <c r="AB26" i="18"/>
  <c r="AC26" i="18"/>
  <c r="AD26" i="18"/>
  <c r="P27" i="18"/>
  <c r="S27" i="18"/>
  <c r="T27" i="18"/>
  <c r="U27" i="18"/>
  <c r="V27" i="18"/>
  <c r="DH27" i="32" s="1"/>
  <c r="DH90" i="32" s="1"/>
  <c r="W27" i="18"/>
  <c r="X27" i="18"/>
  <c r="Y27" i="18"/>
  <c r="Y29" i="18"/>
  <c r="Z27" i="18"/>
  <c r="AA27" i="18"/>
  <c r="AB27" i="18"/>
  <c r="AC27" i="18"/>
  <c r="DO27" i="32" s="1"/>
  <c r="DO90" i="32" s="1"/>
  <c r="AD27" i="18"/>
  <c r="P28" i="18"/>
  <c r="S28" i="18"/>
  <c r="T28" i="18"/>
  <c r="DF28" i="32" s="1"/>
  <c r="DF104" i="32" s="1"/>
  <c r="U28" i="18"/>
  <c r="V28" i="18"/>
  <c r="W28" i="18"/>
  <c r="X28" i="18"/>
  <c r="DJ28" i="32" s="1"/>
  <c r="DJ104" i="32" s="1"/>
  <c r="Y28" i="18"/>
  <c r="Z28" i="18"/>
  <c r="AA28" i="18"/>
  <c r="AB28" i="18"/>
  <c r="DN28" i="32" s="1"/>
  <c r="DN104" i="32" s="1"/>
  <c r="AC28" i="18"/>
  <c r="AD28" i="18"/>
  <c r="D29" i="18"/>
  <c r="E29" i="18"/>
  <c r="F29" i="18"/>
  <c r="G29" i="18"/>
  <c r="H29" i="18"/>
  <c r="I29" i="18"/>
  <c r="J29" i="18"/>
  <c r="K29" i="18"/>
  <c r="L29" i="18"/>
  <c r="M29" i="18"/>
  <c r="N29" i="18"/>
  <c r="O29" i="18"/>
  <c r="P31" i="18"/>
  <c r="S31" i="18"/>
  <c r="T31" i="18"/>
  <c r="U31" i="18"/>
  <c r="V31" i="18"/>
  <c r="W31" i="18"/>
  <c r="X31" i="18"/>
  <c r="Y31" i="18"/>
  <c r="Z31" i="18"/>
  <c r="AA31" i="18"/>
  <c r="AB31" i="18"/>
  <c r="AC31" i="18"/>
  <c r="AD31" i="18"/>
  <c r="P32" i="18"/>
  <c r="S32" i="18"/>
  <c r="T32" i="18"/>
  <c r="U32" i="18"/>
  <c r="V32" i="18"/>
  <c r="DH32" i="32" s="1"/>
  <c r="DH91" i="32" s="1"/>
  <c r="W32" i="18"/>
  <c r="X32" i="18"/>
  <c r="Y32" i="18"/>
  <c r="Z32" i="18"/>
  <c r="AA32" i="18"/>
  <c r="AB32" i="18"/>
  <c r="AB34" i="18" s="1"/>
  <c r="AC32" i="18"/>
  <c r="AD32" i="18"/>
  <c r="P33" i="18"/>
  <c r="S33" i="18"/>
  <c r="T33" i="18"/>
  <c r="U33" i="18"/>
  <c r="V33" i="18"/>
  <c r="W33" i="18"/>
  <c r="X33" i="18"/>
  <c r="Y33" i="18"/>
  <c r="Z33" i="18"/>
  <c r="AA33" i="18"/>
  <c r="AB33" i="18"/>
  <c r="AC33" i="18"/>
  <c r="AD33" i="18"/>
  <c r="D34" i="18"/>
  <c r="E34" i="18"/>
  <c r="F34" i="18"/>
  <c r="G34" i="18"/>
  <c r="H34" i="18"/>
  <c r="I34" i="18"/>
  <c r="J34" i="18"/>
  <c r="K34" i="18"/>
  <c r="L34" i="18"/>
  <c r="M34" i="18"/>
  <c r="N34" i="18"/>
  <c r="O34" i="18"/>
  <c r="P36" i="18"/>
  <c r="S36" i="18"/>
  <c r="S39" i="18" s="1"/>
  <c r="T36" i="18"/>
  <c r="U36" i="18"/>
  <c r="V36" i="18"/>
  <c r="W36" i="18"/>
  <c r="X36" i="18"/>
  <c r="Y36" i="18"/>
  <c r="Z36" i="18"/>
  <c r="AA36" i="18"/>
  <c r="AB36" i="18"/>
  <c r="AC36" i="18"/>
  <c r="AD36" i="18"/>
  <c r="P37" i="18"/>
  <c r="S37" i="18"/>
  <c r="T37" i="18"/>
  <c r="U37" i="18"/>
  <c r="V37" i="18"/>
  <c r="W37" i="18"/>
  <c r="X37" i="18"/>
  <c r="Y37" i="18"/>
  <c r="Z37" i="18"/>
  <c r="AA37" i="18"/>
  <c r="AB37" i="18"/>
  <c r="AC37" i="18"/>
  <c r="AD37" i="18"/>
  <c r="S38" i="18"/>
  <c r="T38" i="18"/>
  <c r="U38" i="18"/>
  <c r="V38" i="18"/>
  <c r="W38" i="18"/>
  <c r="X38" i="18"/>
  <c r="Y38" i="18"/>
  <c r="Y39" i="18"/>
  <c r="Z38" i="18"/>
  <c r="AA38" i="18"/>
  <c r="AB38" i="18"/>
  <c r="AC38" i="18"/>
  <c r="AD38" i="18"/>
  <c r="D39" i="18"/>
  <c r="E39" i="18"/>
  <c r="F39" i="18"/>
  <c r="G39" i="18"/>
  <c r="H39" i="18"/>
  <c r="I39" i="18"/>
  <c r="J39" i="18"/>
  <c r="K39" i="18"/>
  <c r="L39" i="18"/>
  <c r="M39" i="18"/>
  <c r="N39" i="18"/>
  <c r="O39" i="18"/>
  <c r="W73" i="18"/>
  <c r="T73" i="18"/>
  <c r="V73" i="18"/>
  <c r="Y73" i="18"/>
  <c r="Z73" i="18"/>
  <c r="AC73" i="18"/>
  <c r="AD73" i="18"/>
  <c r="S74" i="18"/>
  <c r="X74" i="18"/>
  <c r="T74" i="18"/>
  <c r="V74" i="18"/>
  <c r="AB74" i="18"/>
  <c r="AD74" i="18"/>
  <c r="Y75" i="18"/>
  <c r="AA75" i="18"/>
  <c r="S75" i="18"/>
  <c r="U75" i="18"/>
  <c r="W75" i="18"/>
  <c r="AC75" i="18"/>
  <c r="S76" i="18"/>
  <c r="V76" i="18"/>
  <c r="X76" i="18"/>
  <c r="AD76" i="18"/>
  <c r="S77" i="18"/>
  <c r="Y77" i="18"/>
  <c r="W77" i="18"/>
  <c r="T78" i="18"/>
  <c r="AD78" i="18"/>
  <c r="X78" i="18"/>
  <c r="Z78" i="18"/>
  <c r="W87" i="18"/>
  <c r="S87" i="18"/>
  <c r="U87" i="18"/>
  <c r="AA87" i="18"/>
  <c r="AC87" i="18"/>
  <c r="S88" i="18"/>
  <c r="X88" i="18"/>
  <c r="T88" i="18"/>
  <c r="V88" i="18"/>
  <c r="AB88" i="18"/>
  <c r="AD88" i="18"/>
  <c r="Y89" i="18"/>
  <c r="AA89" i="18"/>
  <c r="S89" i="18"/>
  <c r="U89" i="18"/>
  <c r="W89" i="18"/>
  <c r="AC89" i="18"/>
  <c r="S90" i="18"/>
  <c r="V90" i="18"/>
  <c r="X90" i="18"/>
  <c r="AD90" i="18"/>
  <c r="S91" i="18"/>
  <c r="W91" i="18"/>
  <c r="Y91" i="18"/>
  <c r="T92" i="18"/>
  <c r="X92" i="18"/>
  <c r="Z92" i="18"/>
  <c r="S101" i="18"/>
  <c r="Y101" i="18"/>
  <c r="AA101" i="18"/>
  <c r="V102" i="18"/>
  <c r="S102" i="18"/>
  <c r="X102" i="18"/>
  <c r="T102" i="18"/>
  <c r="Z102" i="18"/>
  <c r="AB102" i="18"/>
  <c r="W103" i="18"/>
  <c r="Y103" i="18"/>
  <c r="S103" i="18"/>
  <c r="U103" i="18"/>
  <c r="AA103" i="18"/>
  <c r="AC103" i="18"/>
  <c r="S104" i="18"/>
  <c r="X104" i="18"/>
  <c r="T104" i="18"/>
  <c r="V104" i="18"/>
  <c r="AB104" i="18"/>
  <c r="AD104" i="18"/>
  <c r="Y105" i="18"/>
  <c r="AA105" i="18"/>
  <c r="S105" i="18"/>
  <c r="U105" i="18"/>
  <c r="W105" i="18"/>
  <c r="AC105" i="18"/>
  <c r="T106" i="18"/>
  <c r="U106" i="18"/>
  <c r="W106" i="18"/>
  <c r="P11" i="17"/>
  <c r="S11" i="17"/>
  <c r="T11" i="17"/>
  <c r="U11" i="17"/>
  <c r="V11" i="17"/>
  <c r="W11" i="17"/>
  <c r="X11" i="17"/>
  <c r="Y11" i="17"/>
  <c r="Z11" i="17"/>
  <c r="AA11" i="17"/>
  <c r="AB11" i="17"/>
  <c r="AC11" i="17"/>
  <c r="AD11" i="17"/>
  <c r="P12" i="17"/>
  <c r="S12" i="17"/>
  <c r="T12" i="17"/>
  <c r="CQ12" i="32" s="1"/>
  <c r="CQ87" i="32" s="1"/>
  <c r="U12" i="17"/>
  <c r="V12" i="17"/>
  <c r="W12" i="17"/>
  <c r="CT12" i="32" s="1"/>
  <c r="CT87" i="32" s="1"/>
  <c r="X12" i="17"/>
  <c r="CU12" i="32" s="1"/>
  <c r="CU87" i="32" s="1"/>
  <c r="Y12" i="17"/>
  <c r="Z12" i="17"/>
  <c r="CW12" i="32"/>
  <c r="CW87" i="32" s="1"/>
  <c r="AA12" i="17"/>
  <c r="AB12" i="17"/>
  <c r="AC12" i="17"/>
  <c r="AD12" i="17"/>
  <c r="DA12" i="32" s="1"/>
  <c r="DA87" i="32" s="1"/>
  <c r="P13" i="17"/>
  <c r="S13" i="17"/>
  <c r="T13" i="17"/>
  <c r="U13" i="17"/>
  <c r="CR13" i="32" s="1"/>
  <c r="CR101" i="32" s="1"/>
  <c r="V13" i="17"/>
  <c r="W13" i="17"/>
  <c r="CT13" i="32" s="1"/>
  <c r="CT101" i="32" s="1"/>
  <c r="X13" i="17"/>
  <c r="Y13" i="17"/>
  <c r="CV13" i="32" s="1"/>
  <c r="CV101" i="32" s="1"/>
  <c r="Z13" i="17"/>
  <c r="Z14" i="17" s="1"/>
  <c r="AA13" i="17"/>
  <c r="AB13" i="17"/>
  <c r="AC13" i="17"/>
  <c r="AD13" i="17"/>
  <c r="D14" i="17"/>
  <c r="E14" i="17"/>
  <c r="F14" i="17"/>
  <c r="G14" i="17"/>
  <c r="H14" i="17"/>
  <c r="I14" i="17"/>
  <c r="J14" i="17"/>
  <c r="K14" i="17"/>
  <c r="L14" i="17"/>
  <c r="M14" i="17"/>
  <c r="N14" i="17"/>
  <c r="O14" i="17"/>
  <c r="P16" i="17"/>
  <c r="S16" i="17"/>
  <c r="T16" i="17"/>
  <c r="U16" i="17"/>
  <c r="V16" i="17"/>
  <c r="W16" i="17"/>
  <c r="X16" i="17"/>
  <c r="Y16" i="17"/>
  <c r="Z16" i="17"/>
  <c r="AA16" i="17"/>
  <c r="AB16" i="17"/>
  <c r="AC16" i="17"/>
  <c r="AD16" i="17"/>
  <c r="P17" i="17"/>
  <c r="S17" i="17"/>
  <c r="CP17" i="32" s="1"/>
  <c r="T17" i="17"/>
  <c r="CQ17" i="32" s="1"/>
  <c r="CQ88" i="32" s="1"/>
  <c r="U17" i="17"/>
  <c r="V17" i="17"/>
  <c r="W17" i="17"/>
  <c r="X17" i="17"/>
  <c r="CU17" i="32"/>
  <c r="CU88" i="32" s="1"/>
  <c r="Y17" i="17"/>
  <c r="Z17" i="17"/>
  <c r="AA17" i="17"/>
  <c r="AB17" i="17"/>
  <c r="AC17" i="17"/>
  <c r="AD17" i="17"/>
  <c r="P18" i="17"/>
  <c r="S18" i="17"/>
  <c r="T18" i="17"/>
  <c r="U18" i="17"/>
  <c r="CR18" i="32" s="1"/>
  <c r="CR102" i="32" s="1"/>
  <c r="V18" i="17"/>
  <c r="W18" i="17"/>
  <c r="X18" i="17"/>
  <c r="Y18" i="17"/>
  <c r="CV18" i="32" s="1"/>
  <c r="CV102" i="32" s="1"/>
  <c r="Z18" i="17"/>
  <c r="AA18" i="17"/>
  <c r="AA19" i="17" s="1"/>
  <c r="AB18" i="17"/>
  <c r="CY18" i="32" s="1"/>
  <c r="CY102" i="32" s="1"/>
  <c r="AC18" i="17"/>
  <c r="AD18" i="17"/>
  <c r="DA18" i="32" s="1"/>
  <c r="DA102" i="32" s="1"/>
  <c r="D19" i="17"/>
  <c r="E19" i="17"/>
  <c r="F19" i="17"/>
  <c r="G19" i="17"/>
  <c r="H19" i="17"/>
  <c r="I19" i="17"/>
  <c r="J19" i="17"/>
  <c r="K19" i="17"/>
  <c r="L19" i="17"/>
  <c r="M19" i="17"/>
  <c r="N19" i="17"/>
  <c r="O19" i="17"/>
  <c r="P21" i="17"/>
  <c r="S21" i="17"/>
  <c r="T21" i="17"/>
  <c r="U21" i="17"/>
  <c r="V21" i="17"/>
  <c r="W21" i="17"/>
  <c r="X21" i="17"/>
  <c r="Y21" i="17"/>
  <c r="Z21" i="17"/>
  <c r="AA21" i="17"/>
  <c r="AB21" i="17"/>
  <c r="AC21" i="17"/>
  <c r="AD21" i="17"/>
  <c r="P22" i="17"/>
  <c r="S22" i="17"/>
  <c r="T22" i="17"/>
  <c r="CQ22" i="32" s="1"/>
  <c r="CQ89" i="32" s="1"/>
  <c r="U22" i="17"/>
  <c r="V22" i="17"/>
  <c r="W22" i="17"/>
  <c r="X22" i="17"/>
  <c r="CU22" i="32" s="1"/>
  <c r="CU89" i="32" s="1"/>
  <c r="Y22" i="17"/>
  <c r="Z22" i="17"/>
  <c r="CW22" i="32" s="1"/>
  <c r="CW89" i="32" s="1"/>
  <c r="AA22" i="17"/>
  <c r="AB22" i="17"/>
  <c r="AC22" i="17"/>
  <c r="AD22" i="17"/>
  <c r="P23" i="17"/>
  <c r="S23" i="17"/>
  <c r="T23" i="17"/>
  <c r="U23" i="17"/>
  <c r="CR23" i="32" s="1"/>
  <c r="CR103" i="32" s="1"/>
  <c r="V23" i="17"/>
  <c r="W23" i="17"/>
  <c r="CT23" i="32" s="1"/>
  <c r="CT103" i="32" s="1"/>
  <c r="X23" i="17"/>
  <c r="Y23" i="17"/>
  <c r="CV23" i="32" s="1"/>
  <c r="CV103" i="32" s="1"/>
  <c r="Z23" i="17"/>
  <c r="AA23" i="17"/>
  <c r="AB23" i="17"/>
  <c r="AC23" i="17"/>
  <c r="AD23" i="17"/>
  <c r="D24" i="17"/>
  <c r="E24" i="17"/>
  <c r="F24" i="17"/>
  <c r="G24" i="17"/>
  <c r="H24" i="17"/>
  <c r="I24" i="17"/>
  <c r="J24" i="17"/>
  <c r="K24" i="17"/>
  <c r="L24" i="17"/>
  <c r="M24" i="17"/>
  <c r="N24" i="17"/>
  <c r="O24" i="17"/>
  <c r="P26" i="17"/>
  <c r="S26" i="17"/>
  <c r="T26" i="17"/>
  <c r="U26" i="17"/>
  <c r="V26" i="17"/>
  <c r="W26" i="17"/>
  <c r="X26" i="17"/>
  <c r="Y26" i="17"/>
  <c r="CV26" i="32" s="1"/>
  <c r="CV76" i="32" s="1"/>
  <c r="Z26" i="17"/>
  <c r="AA26" i="17"/>
  <c r="AB26" i="17"/>
  <c r="AC26" i="17"/>
  <c r="AD26" i="17"/>
  <c r="P27" i="17"/>
  <c r="S27" i="17"/>
  <c r="T27" i="17"/>
  <c r="U27" i="17"/>
  <c r="V27" i="17"/>
  <c r="W27" i="17"/>
  <c r="X27" i="17"/>
  <c r="Y27" i="17"/>
  <c r="Z27" i="17"/>
  <c r="AA27" i="17"/>
  <c r="AB27" i="17"/>
  <c r="AC27" i="17"/>
  <c r="AD27" i="17"/>
  <c r="P28" i="17"/>
  <c r="S28" i="17"/>
  <c r="S29" i="17" s="1"/>
  <c r="T28" i="17"/>
  <c r="U28" i="17"/>
  <c r="V28" i="17"/>
  <c r="W28" i="17"/>
  <c r="X28" i="17"/>
  <c r="Y28" i="17"/>
  <c r="Z28" i="17"/>
  <c r="AA28" i="17"/>
  <c r="AB28" i="17"/>
  <c r="AC28" i="17"/>
  <c r="AD28" i="17"/>
  <c r="D29" i="17"/>
  <c r="E29" i="17"/>
  <c r="F29" i="17"/>
  <c r="G29" i="17"/>
  <c r="H29" i="17"/>
  <c r="I29" i="17"/>
  <c r="J29" i="17"/>
  <c r="K29" i="17"/>
  <c r="L29" i="17"/>
  <c r="M29" i="17"/>
  <c r="N29" i="17"/>
  <c r="O29" i="17"/>
  <c r="P31" i="17"/>
  <c r="S31" i="17"/>
  <c r="T31" i="17"/>
  <c r="U31" i="17"/>
  <c r="V31" i="17"/>
  <c r="W31" i="17"/>
  <c r="X31" i="17"/>
  <c r="Y31" i="17"/>
  <c r="Z31" i="17"/>
  <c r="AA31" i="17"/>
  <c r="AB31" i="17"/>
  <c r="AC31" i="17"/>
  <c r="AD31" i="17"/>
  <c r="P32" i="17"/>
  <c r="S32" i="17"/>
  <c r="T32" i="17"/>
  <c r="U32" i="17"/>
  <c r="V32" i="17"/>
  <c r="W32" i="17"/>
  <c r="X32" i="17"/>
  <c r="Y32" i="17"/>
  <c r="Z32" i="17"/>
  <c r="AA32" i="17"/>
  <c r="AB32" i="17"/>
  <c r="AC32" i="17"/>
  <c r="AD32" i="17"/>
  <c r="P33" i="17"/>
  <c r="S33" i="17"/>
  <c r="S34" i="17"/>
  <c r="T33" i="17"/>
  <c r="U33" i="17"/>
  <c r="V33" i="17"/>
  <c r="W33" i="17"/>
  <c r="W34" i="17" s="1"/>
  <c r="X33" i="17"/>
  <c r="Y33" i="17"/>
  <c r="Z33" i="17"/>
  <c r="AA33" i="17"/>
  <c r="AB33" i="17"/>
  <c r="AC33" i="17"/>
  <c r="AD33" i="17"/>
  <c r="D34" i="17"/>
  <c r="E34" i="17"/>
  <c r="F34" i="17"/>
  <c r="G34" i="17"/>
  <c r="H34" i="17"/>
  <c r="I34" i="17"/>
  <c r="J34" i="17"/>
  <c r="K34" i="17"/>
  <c r="L34" i="17"/>
  <c r="M34" i="17"/>
  <c r="N34" i="17"/>
  <c r="O34" i="17"/>
  <c r="P36" i="17"/>
  <c r="S36" i="17"/>
  <c r="T36" i="17"/>
  <c r="U36" i="17"/>
  <c r="V36" i="17"/>
  <c r="W36" i="17"/>
  <c r="X36" i="17"/>
  <c r="Y36" i="17"/>
  <c r="Z36" i="17"/>
  <c r="AA36" i="17"/>
  <c r="AB36" i="17"/>
  <c r="AC36" i="17"/>
  <c r="AD36" i="17"/>
  <c r="P37" i="17"/>
  <c r="S37" i="17"/>
  <c r="T37" i="17"/>
  <c r="U37" i="17"/>
  <c r="V37" i="17"/>
  <c r="W37" i="17"/>
  <c r="X37" i="17"/>
  <c r="Y37" i="17"/>
  <c r="Z37" i="17"/>
  <c r="AA37" i="17"/>
  <c r="AB37" i="17"/>
  <c r="AC37" i="17"/>
  <c r="AD37" i="17"/>
  <c r="P38" i="17"/>
  <c r="S38" i="17"/>
  <c r="T38" i="17"/>
  <c r="U38" i="17"/>
  <c r="V38" i="17"/>
  <c r="W38" i="17"/>
  <c r="X38" i="17"/>
  <c r="Y38" i="17"/>
  <c r="Z38" i="17"/>
  <c r="AA38" i="17"/>
  <c r="AB38" i="17"/>
  <c r="AC38" i="17"/>
  <c r="AD38" i="17"/>
  <c r="D39" i="17"/>
  <c r="E39" i="17"/>
  <c r="F39" i="17"/>
  <c r="G39" i="17"/>
  <c r="H39" i="17"/>
  <c r="I39" i="17"/>
  <c r="J39" i="17"/>
  <c r="K39" i="17"/>
  <c r="L39" i="17"/>
  <c r="M39" i="17"/>
  <c r="N39" i="17"/>
  <c r="O39" i="17"/>
  <c r="V73" i="17"/>
  <c r="Z73" i="17"/>
  <c r="Y74" i="17"/>
  <c r="AA74" i="17"/>
  <c r="S74" i="17"/>
  <c r="U74" i="17"/>
  <c r="AC74" i="17"/>
  <c r="T75" i="17"/>
  <c r="Z75" i="17"/>
  <c r="X75" i="17"/>
  <c r="Y76" i="17"/>
  <c r="V77" i="17"/>
  <c r="S77" i="17"/>
  <c r="X77" i="17"/>
  <c r="AB77" i="17"/>
  <c r="T77" i="17"/>
  <c r="Z77" i="17"/>
  <c r="Y78" i="17"/>
  <c r="S78" i="17"/>
  <c r="AC78" i="17"/>
  <c r="S87" i="17"/>
  <c r="X87" i="17"/>
  <c r="V87" i="17"/>
  <c r="AD87" i="17"/>
  <c r="S88" i="17"/>
  <c r="Y88" i="17"/>
  <c r="W88" i="17"/>
  <c r="T89" i="17"/>
  <c r="X89" i="17"/>
  <c r="Y90" i="17"/>
  <c r="V91" i="17"/>
  <c r="S91" i="17"/>
  <c r="AD91" i="17"/>
  <c r="AB91" i="17"/>
  <c r="T91" i="17"/>
  <c r="Z91" i="17"/>
  <c r="W92" i="17"/>
  <c r="Y92" i="17"/>
  <c r="AA92" i="17"/>
  <c r="S92" i="17"/>
  <c r="AC92" i="17"/>
  <c r="S101" i="17"/>
  <c r="X101" i="17"/>
  <c r="V101" i="17"/>
  <c r="AD101" i="17"/>
  <c r="S102" i="17"/>
  <c r="Y102" i="17"/>
  <c r="W102" i="17"/>
  <c r="T103" i="17"/>
  <c r="X103" i="17"/>
  <c r="Y104" i="17"/>
  <c r="S111" i="17"/>
  <c r="P11" i="16"/>
  <c r="S11" i="16"/>
  <c r="T11" i="16"/>
  <c r="U11" i="16"/>
  <c r="V11" i="16"/>
  <c r="W11" i="16"/>
  <c r="CE11" i="32" s="1"/>
  <c r="CE73" i="32" s="1"/>
  <c r="X11" i="16"/>
  <c r="Y11" i="16"/>
  <c r="Z11" i="16"/>
  <c r="CH11" i="32" s="1"/>
  <c r="CH73" i="32" s="1"/>
  <c r="AA11" i="16"/>
  <c r="CI11" i="32" s="1"/>
  <c r="CI73" i="32" s="1"/>
  <c r="AB11" i="16"/>
  <c r="AC11" i="16"/>
  <c r="AD11" i="16"/>
  <c r="CL11" i="32" s="1"/>
  <c r="CL73" i="32" s="1"/>
  <c r="P12" i="16"/>
  <c r="S12" i="16"/>
  <c r="T12" i="16"/>
  <c r="CB12" i="32" s="1"/>
  <c r="CB87" i="32" s="1"/>
  <c r="U12" i="16"/>
  <c r="CC12" i="32" s="1"/>
  <c r="CC87" i="32" s="1"/>
  <c r="V12" i="16"/>
  <c r="CD12" i="32" s="1"/>
  <c r="CD87" i="32" s="1"/>
  <c r="W12" i="16"/>
  <c r="X12" i="16"/>
  <c r="Y12" i="16"/>
  <c r="CG12" i="32" s="1"/>
  <c r="CG87" i="32" s="1"/>
  <c r="Z12" i="16"/>
  <c r="AA12" i="16"/>
  <c r="AB12" i="16"/>
  <c r="AC12" i="16"/>
  <c r="CK12" i="32" s="1"/>
  <c r="CK87" i="32" s="1"/>
  <c r="AD12" i="16"/>
  <c r="CL12" i="32" s="1"/>
  <c r="CL87" i="32" s="1"/>
  <c r="P13" i="16"/>
  <c r="S13" i="16"/>
  <c r="T13" i="16"/>
  <c r="U13" i="16"/>
  <c r="V13" i="16"/>
  <c r="W13" i="16"/>
  <c r="X13" i="16"/>
  <c r="CF13" i="32" s="1"/>
  <c r="CF101" i="32" s="1"/>
  <c r="Y13" i="16"/>
  <c r="CG13" i="32" s="1"/>
  <c r="CG101" i="32" s="1"/>
  <c r="Z13" i="16"/>
  <c r="AA13" i="16"/>
  <c r="AB13" i="16"/>
  <c r="CJ13" i="32" s="1"/>
  <c r="CJ101" i="32" s="1"/>
  <c r="AC13" i="16"/>
  <c r="AD13" i="16"/>
  <c r="D14" i="16"/>
  <c r="E14" i="16"/>
  <c r="F14" i="16"/>
  <c r="G14" i="16"/>
  <c r="H14" i="16"/>
  <c r="I14" i="16"/>
  <c r="J14" i="16"/>
  <c r="K14" i="16"/>
  <c r="L14" i="16"/>
  <c r="M14" i="16"/>
  <c r="N14" i="16"/>
  <c r="O14" i="16"/>
  <c r="P16" i="16"/>
  <c r="S16" i="16"/>
  <c r="T16" i="16"/>
  <c r="CB16" i="32" s="1"/>
  <c r="CB74" i="32" s="1"/>
  <c r="U16" i="16"/>
  <c r="V16" i="16"/>
  <c r="CD16" i="32" s="1"/>
  <c r="CD74" i="32" s="1"/>
  <c r="W16" i="16"/>
  <c r="X16" i="16"/>
  <c r="Y16" i="16"/>
  <c r="Z16" i="16"/>
  <c r="CH16" i="32" s="1"/>
  <c r="CH74" i="32" s="1"/>
  <c r="AA16" i="16"/>
  <c r="AB16" i="16"/>
  <c r="AB19" i="16" s="1"/>
  <c r="AC16" i="16"/>
  <c r="AD16" i="16"/>
  <c r="CL16" i="32" s="1"/>
  <c r="CL74" i="32" s="1"/>
  <c r="P17" i="16"/>
  <c r="S17" i="16"/>
  <c r="CA17" i="32" s="1"/>
  <c r="CA88" i="32" s="1"/>
  <c r="T17" i="16"/>
  <c r="U17" i="16"/>
  <c r="V17" i="16"/>
  <c r="CD17" i="32" s="1"/>
  <c r="CD88" i="32" s="1"/>
  <c r="W17" i="16"/>
  <c r="CE17" i="32" s="1"/>
  <c r="X17" i="16"/>
  <c r="Y17" i="16"/>
  <c r="CG17" i="32" s="1"/>
  <c r="CG88" i="32" s="1"/>
  <c r="Z17" i="16"/>
  <c r="AA17" i="16"/>
  <c r="AB17" i="16"/>
  <c r="AC17" i="16"/>
  <c r="CK17" i="32" s="1"/>
  <c r="CK88" i="32" s="1"/>
  <c r="AD17" i="16"/>
  <c r="P18" i="16"/>
  <c r="S18" i="16"/>
  <c r="T18" i="16"/>
  <c r="CB18" i="32" s="1"/>
  <c r="CB102" i="32" s="1"/>
  <c r="U18" i="16"/>
  <c r="V18" i="16"/>
  <c r="CD18" i="32" s="1"/>
  <c r="CD102" i="32" s="1"/>
  <c r="W18" i="16"/>
  <c r="X18" i="16"/>
  <c r="CF18" i="32" s="1"/>
  <c r="CF102" i="32" s="1"/>
  <c r="Y18" i="16"/>
  <c r="Z18" i="16"/>
  <c r="CH18" i="32" s="1"/>
  <c r="CH102" i="32" s="1"/>
  <c r="AA18" i="16"/>
  <c r="AB18" i="16"/>
  <c r="CJ18" i="32" s="1"/>
  <c r="CJ102" i="32" s="1"/>
  <c r="AC18" i="16"/>
  <c r="AD18" i="16"/>
  <c r="CL18" i="32" s="1"/>
  <c r="CL102" i="32" s="1"/>
  <c r="D19" i="16"/>
  <c r="E19" i="16"/>
  <c r="F19" i="16"/>
  <c r="G19" i="16"/>
  <c r="H19" i="16"/>
  <c r="I19" i="16"/>
  <c r="J19" i="16"/>
  <c r="K19" i="16"/>
  <c r="L19" i="16"/>
  <c r="M19" i="16"/>
  <c r="N19" i="16"/>
  <c r="O19" i="16"/>
  <c r="P21" i="16"/>
  <c r="S21" i="16"/>
  <c r="CA21" i="32" s="1"/>
  <c r="CA75" i="32" s="1"/>
  <c r="T21" i="16"/>
  <c r="U21" i="16"/>
  <c r="V21" i="16"/>
  <c r="W21" i="16"/>
  <c r="X21" i="16"/>
  <c r="Y21" i="16"/>
  <c r="Z21" i="16"/>
  <c r="AA21" i="16"/>
  <c r="CI21" i="32" s="1"/>
  <c r="CI75" i="32" s="1"/>
  <c r="AB21" i="16"/>
  <c r="AC21" i="16"/>
  <c r="AD21" i="16"/>
  <c r="P22" i="16"/>
  <c r="S22" i="16"/>
  <c r="T22" i="16"/>
  <c r="CB22" i="32" s="1"/>
  <c r="CB89" i="32" s="1"/>
  <c r="U22" i="16"/>
  <c r="CC22" i="32" s="1"/>
  <c r="CC89" i="32" s="1"/>
  <c r="V22" i="16"/>
  <c r="CD22" i="32" s="1"/>
  <c r="CD89" i="32" s="1"/>
  <c r="W22" i="16"/>
  <c r="X22" i="16"/>
  <c r="Y22" i="16"/>
  <c r="Z22" i="16"/>
  <c r="CH22" i="32" s="1"/>
  <c r="CH89" i="32" s="1"/>
  <c r="AA22" i="16"/>
  <c r="AB22" i="16"/>
  <c r="AC22" i="16"/>
  <c r="AD22" i="16"/>
  <c r="CL22" i="32" s="1"/>
  <c r="CL89" i="32" s="1"/>
  <c r="P23" i="16"/>
  <c r="S23" i="16"/>
  <c r="T23" i="16"/>
  <c r="CB23" i="32" s="1"/>
  <c r="CB103" i="32" s="1"/>
  <c r="U23" i="16"/>
  <c r="CC23" i="32" s="1"/>
  <c r="CC103" i="32" s="1"/>
  <c r="V23" i="16"/>
  <c r="W23" i="16"/>
  <c r="X23" i="16"/>
  <c r="CF23" i="32" s="1"/>
  <c r="CF103" i="32" s="1"/>
  <c r="Y23" i="16"/>
  <c r="CG23" i="32" s="1"/>
  <c r="CG103" i="32" s="1"/>
  <c r="Z23" i="16"/>
  <c r="CH23" i="32" s="1"/>
  <c r="CH103" i="32" s="1"/>
  <c r="AA23" i="16"/>
  <c r="AB23" i="16"/>
  <c r="CJ23" i="32" s="1"/>
  <c r="CJ103" i="32" s="1"/>
  <c r="AC23" i="16"/>
  <c r="CK23" i="32" s="1"/>
  <c r="CK103" i="32" s="1"/>
  <c r="AD23" i="16"/>
  <c r="D24" i="16"/>
  <c r="E24" i="16"/>
  <c r="F24" i="16"/>
  <c r="G24" i="16"/>
  <c r="H24" i="16"/>
  <c r="I24" i="16"/>
  <c r="J24" i="16"/>
  <c r="K24" i="16"/>
  <c r="L24" i="16"/>
  <c r="M24" i="16"/>
  <c r="N24" i="16"/>
  <c r="O24" i="16"/>
  <c r="P26" i="16"/>
  <c r="S26" i="16"/>
  <c r="T26" i="16"/>
  <c r="CB26" i="32" s="1"/>
  <c r="CB76" i="32" s="1"/>
  <c r="U26" i="16"/>
  <c r="V26" i="16"/>
  <c r="CD26" i="32" s="1"/>
  <c r="CD76" i="32" s="1"/>
  <c r="W26" i="16"/>
  <c r="X26" i="16"/>
  <c r="CF26" i="32" s="1"/>
  <c r="CF76" i="32" s="1"/>
  <c r="Y26" i="16"/>
  <c r="Z26" i="16"/>
  <c r="CH26" i="32" s="1"/>
  <c r="CH76" i="32" s="1"/>
  <c r="AA26" i="16"/>
  <c r="AB26" i="16"/>
  <c r="CJ26" i="32" s="1"/>
  <c r="CJ76" i="32" s="1"/>
  <c r="AC26" i="16"/>
  <c r="AD26" i="16"/>
  <c r="CL26" i="32" s="1"/>
  <c r="CL76" i="32" s="1"/>
  <c r="P27" i="16"/>
  <c r="S27" i="16"/>
  <c r="CA27" i="32" s="1"/>
  <c r="CA90" i="32" s="1"/>
  <c r="T27" i="16"/>
  <c r="U27" i="16"/>
  <c r="V27" i="16"/>
  <c r="W27" i="16"/>
  <c r="CE27" i="32" s="1"/>
  <c r="CE90" i="32" s="1"/>
  <c r="X27" i="16"/>
  <c r="Y27" i="16"/>
  <c r="CG27" i="32" s="1"/>
  <c r="CG90" i="32" s="1"/>
  <c r="Z27" i="16"/>
  <c r="AA27" i="16"/>
  <c r="AB27" i="16"/>
  <c r="AC27" i="16"/>
  <c r="CK27" i="32" s="1"/>
  <c r="CK90" i="32" s="1"/>
  <c r="AD27" i="16"/>
  <c r="P28" i="16"/>
  <c r="S28" i="16"/>
  <c r="T28" i="16"/>
  <c r="CB28" i="32" s="1"/>
  <c r="CB104" i="32" s="1"/>
  <c r="U28" i="16"/>
  <c r="V28" i="16"/>
  <c r="CD28" i="32" s="1"/>
  <c r="CD104" i="32" s="1"/>
  <c r="W28" i="16"/>
  <c r="X28" i="16"/>
  <c r="Y28" i="16"/>
  <c r="Z28" i="16"/>
  <c r="CH28" i="32" s="1"/>
  <c r="CH104" i="32" s="1"/>
  <c r="AA28" i="16"/>
  <c r="AB28" i="16"/>
  <c r="AC28" i="16"/>
  <c r="AD28" i="16"/>
  <c r="CL28" i="32" s="1"/>
  <c r="CL104" i="32" s="1"/>
  <c r="D29" i="16"/>
  <c r="E29" i="16"/>
  <c r="F29" i="16"/>
  <c r="G29" i="16"/>
  <c r="H29" i="16"/>
  <c r="I29" i="16"/>
  <c r="J29" i="16"/>
  <c r="K29" i="16"/>
  <c r="L29" i="16"/>
  <c r="M29" i="16"/>
  <c r="N29" i="16"/>
  <c r="O29" i="16"/>
  <c r="P31" i="16"/>
  <c r="S31" i="16"/>
  <c r="T31" i="16"/>
  <c r="U31" i="16"/>
  <c r="CC31" i="32" s="1"/>
  <c r="CC77" i="32" s="1"/>
  <c r="V31" i="16"/>
  <c r="CD31" i="32" s="1"/>
  <c r="CD77" i="32" s="1"/>
  <c r="W31" i="16"/>
  <c r="X31" i="16"/>
  <c r="Y31" i="16"/>
  <c r="Z31" i="16"/>
  <c r="CH31" i="32" s="1"/>
  <c r="CH77" i="32" s="1"/>
  <c r="AA31" i="16"/>
  <c r="AB31" i="16"/>
  <c r="AC31" i="16"/>
  <c r="CK31" i="32" s="1"/>
  <c r="CK77" i="32" s="1"/>
  <c r="AD31" i="16"/>
  <c r="CL31" i="32" s="1"/>
  <c r="CL77" i="32" s="1"/>
  <c r="P32" i="16"/>
  <c r="S32" i="16"/>
  <c r="T32" i="16"/>
  <c r="CB32" i="32" s="1"/>
  <c r="CB91" i="32" s="1"/>
  <c r="U32" i="16"/>
  <c r="V32" i="16"/>
  <c r="W32" i="16"/>
  <c r="X32" i="16"/>
  <c r="CF32" i="32" s="1"/>
  <c r="CF91" i="32" s="1"/>
  <c r="Y32" i="16"/>
  <c r="Z32" i="16"/>
  <c r="AA32" i="16"/>
  <c r="AB32" i="16"/>
  <c r="CJ32" i="32" s="1"/>
  <c r="CJ91" i="32" s="1"/>
  <c r="AC32" i="16"/>
  <c r="AD32" i="16"/>
  <c r="P33" i="16"/>
  <c r="S33" i="16"/>
  <c r="T33" i="16"/>
  <c r="CB33" i="32" s="1"/>
  <c r="CB105" i="32" s="1"/>
  <c r="U33" i="16"/>
  <c r="V33" i="16"/>
  <c r="W33" i="16"/>
  <c r="CE33" i="32" s="1"/>
  <c r="CE105" i="32" s="1"/>
  <c r="X33" i="16"/>
  <c r="CF33" i="32" s="1"/>
  <c r="CF105" i="32" s="1"/>
  <c r="Y33" i="16"/>
  <c r="Z33" i="16"/>
  <c r="AA33" i="16"/>
  <c r="AB33" i="16"/>
  <c r="AC33" i="16"/>
  <c r="AD33" i="16"/>
  <c r="D34" i="16"/>
  <c r="E34" i="16"/>
  <c r="F34" i="16"/>
  <c r="G34" i="16"/>
  <c r="H34" i="16"/>
  <c r="I34" i="16"/>
  <c r="J34" i="16"/>
  <c r="K34" i="16"/>
  <c r="L34" i="16"/>
  <c r="M34" i="16"/>
  <c r="N34" i="16"/>
  <c r="O34" i="16"/>
  <c r="P36" i="16"/>
  <c r="S36" i="16"/>
  <c r="T36" i="16"/>
  <c r="U36" i="16"/>
  <c r="V36" i="16"/>
  <c r="CD36" i="32" s="1"/>
  <c r="CD78" i="32" s="1"/>
  <c r="W36" i="16"/>
  <c r="X36" i="16"/>
  <c r="Y36" i="16"/>
  <c r="Z36" i="16"/>
  <c r="CH36" i="32" s="1"/>
  <c r="CH78" i="32" s="1"/>
  <c r="AA36" i="16"/>
  <c r="AB36" i="16"/>
  <c r="AC36" i="16"/>
  <c r="AD36" i="16"/>
  <c r="P37" i="16"/>
  <c r="S37" i="16"/>
  <c r="T37" i="16"/>
  <c r="U37" i="16"/>
  <c r="CC37" i="32" s="1"/>
  <c r="CC92" i="32" s="1"/>
  <c r="V37" i="16"/>
  <c r="W37" i="16"/>
  <c r="X37" i="16"/>
  <c r="Y37" i="16"/>
  <c r="CG37" i="32" s="1"/>
  <c r="CG92" i="32" s="1"/>
  <c r="Z37" i="16"/>
  <c r="AA37" i="16"/>
  <c r="AB37" i="16"/>
  <c r="AC37" i="16"/>
  <c r="AD37" i="16"/>
  <c r="P38" i="16"/>
  <c r="S38" i="16"/>
  <c r="T38" i="16"/>
  <c r="CB38" i="32" s="1"/>
  <c r="CB106" i="32" s="1"/>
  <c r="U38" i="16"/>
  <c r="V38" i="16"/>
  <c r="W38" i="16"/>
  <c r="W39" i="16"/>
  <c r="X38" i="16"/>
  <c r="Y38" i="16"/>
  <c r="Z38" i="16"/>
  <c r="AA38" i="16"/>
  <c r="CI38" i="32" s="1"/>
  <c r="CI106" i="32" s="1"/>
  <c r="AB38" i="16"/>
  <c r="AC38" i="16"/>
  <c r="AD38" i="16"/>
  <c r="D39" i="16"/>
  <c r="E39" i="16"/>
  <c r="F39" i="16"/>
  <c r="G39" i="16"/>
  <c r="H39" i="16"/>
  <c r="I39" i="16"/>
  <c r="J39" i="16"/>
  <c r="K39" i="16"/>
  <c r="L39" i="16"/>
  <c r="M39" i="16"/>
  <c r="N39" i="16"/>
  <c r="O39" i="16"/>
  <c r="S73" i="16"/>
  <c r="U73" i="16"/>
  <c r="X74" i="16"/>
  <c r="S76" i="16"/>
  <c r="S77" i="16"/>
  <c r="S78" i="16"/>
  <c r="Y87" i="16"/>
  <c r="W87" i="16"/>
  <c r="Y89" i="16"/>
  <c r="S91" i="16"/>
  <c r="S92" i="16"/>
  <c r="S101" i="16"/>
  <c r="Y101" i="16"/>
  <c r="S102" i="16"/>
  <c r="S103" i="16"/>
  <c r="X104" i="16"/>
  <c r="E42" i="37"/>
  <c r="F42" i="37"/>
  <c r="G42" i="37"/>
  <c r="I42" i="37"/>
  <c r="J42" i="37"/>
  <c r="K42" i="37"/>
  <c r="M42" i="37"/>
  <c r="N42" i="37"/>
  <c r="O42" i="37"/>
  <c r="P11" i="14"/>
  <c r="S11" i="14"/>
  <c r="T11" i="14"/>
  <c r="U11" i="14"/>
  <c r="V11" i="14"/>
  <c r="W11" i="14"/>
  <c r="X11" i="14"/>
  <c r="Y11" i="14"/>
  <c r="Z11" i="14"/>
  <c r="AA11" i="14"/>
  <c r="AA14" i="14" s="1"/>
  <c r="AB11" i="14"/>
  <c r="AC11" i="14"/>
  <c r="AD11" i="14"/>
  <c r="P12" i="14"/>
  <c r="S12" i="14"/>
  <c r="T12" i="14"/>
  <c r="BM12" i="32" s="1"/>
  <c r="BM87" i="32" s="1"/>
  <c r="U12" i="14"/>
  <c r="V12" i="14"/>
  <c r="W12" i="14"/>
  <c r="X12" i="14"/>
  <c r="BQ12" i="32" s="1"/>
  <c r="Y12" i="14"/>
  <c r="Z12" i="14"/>
  <c r="BS12" i="32"/>
  <c r="BS87" i="32" s="1"/>
  <c r="AA12" i="14"/>
  <c r="AB12" i="14"/>
  <c r="AC12" i="14"/>
  <c r="AD12" i="14"/>
  <c r="P13" i="14"/>
  <c r="S13" i="14"/>
  <c r="T13" i="14"/>
  <c r="U13" i="14"/>
  <c r="V13" i="14"/>
  <c r="W13" i="14"/>
  <c r="X13" i="14"/>
  <c r="Y13" i="14"/>
  <c r="Z13" i="14"/>
  <c r="AA13" i="14"/>
  <c r="AB13" i="14"/>
  <c r="AC13" i="14"/>
  <c r="AD13" i="14"/>
  <c r="D14" i="14"/>
  <c r="E14" i="14"/>
  <c r="F14" i="14"/>
  <c r="G14" i="14"/>
  <c r="H14" i="14"/>
  <c r="I14" i="14"/>
  <c r="J14" i="14"/>
  <c r="K14" i="14"/>
  <c r="L14" i="14"/>
  <c r="M14" i="14"/>
  <c r="N14" i="14"/>
  <c r="O14" i="14"/>
  <c r="P16" i="14"/>
  <c r="S16" i="14"/>
  <c r="T16" i="14"/>
  <c r="U16" i="14"/>
  <c r="V16" i="14"/>
  <c r="W16" i="14"/>
  <c r="W19" i="14" s="1"/>
  <c r="X16" i="14"/>
  <c r="Y16" i="14"/>
  <c r="Z16" i="14"/>
  <c r="AA16" i="14"/>
  <c r="AB16" i="14"/>
  <c r="AC16" i="14"/>
  <c r="AD16" i="14"/>
  <c r="P17" i="14"/>
  <c r="S17" i="14"/>
  <c r="T17" i="14"/>
  <c r="BM17" i="32" s="1"/>
  <c r="BM88" i="32" s="1"/>
  <c r="U17" i="14"/>
  <c r="V17" i="14"/>
  <c r="BO17" i="32" s="1"/>
  <c r="BO88" i="32" s="1"/>
  <c r="W17" i="14"/>
  <c r="X17" i="14"/>
  <c r="BQ17" i="32" s="1"/>
  <c r="BQ88" i="32" s="1"/>
  <c r="Y17" i="14"/>
  <c r="Z17" i="14"/>
  <c r="BS17" i="32" s="1"/>
  <c r="BS88" i="32" s="1"/>
  <c r="AA17" i="14"/>
  <c r="AB17" i="14"/>
  <c r="AC17" i="14"/>
  <c r="AD17" i="14"/>
  <c r="P18" i="14"/>
  <c r="S18" i="14"/>
  <c r="T18" i="14"/>
  <c r="BM18" i="32"/>
  <c r="BM102" i="32" s="1"/>
  <c r="U18" i="14"/>
  <c r="V18" i="14"/>
  <c r="BO18" i="32" s="1"/>
  <c r="BO102" i="32" s="1"/>
  <c r="W18" i="14"/>
  <c r="X18" i="14"/>
  <c r="BQ18" i="32"/>
  <c r="BQ102" i="32" s="1"/>
  <c r="Y18" i="14"/>
  <c r="Z18" i="14"/>
  <c r="BS18" i="32" s="1"/>
  <c r="AA18" i="14"/>
  <c r="AB18" i="14"/>
  <c r="BU18" i="32" s="1"/>
  <c r="BU102" i="32" s="1"/>
  <c r="AC18" i="14"/>
  <c r="AD18" i="14"/>
  <c r="BW18" i="32" s="1"/>
  <c r="BW102" i="32" s="1"/>
  <c r="D19" i="14"/>
  <c r="E19" i="14"/>
  <c r="F19" i="14"/>
  <c r="G19" i="14"/>
  <c r="H19" i="14"/>
  <c r="I19" i="14"/>
  <c r="J19" i="14"/>
  <c r="K19" i="14"/>
  <c r="L19" i="14"/>
  <c r="M19" i="14"/>
  <c r="N19" i="14"/>
  <c r="O19" i="14"/>
  <c r="P21" i="14"/>
  <c r="S21" i="14"/>
  <c r="T21" i="14"/>
  <c r="U21" i="14"/>
  <c r="V21" i="14"/>
  <c r="W21" i="14"/>
  <c r="X21" i="14"/>
  <c r="Y21" i="14"/>
  <c r="Y24" i="14" s="1"/>
  <c r="Z21" i="14"/>
  <c r="BS21" i="32"/>
  <c r="BS75" i="32" s="1"/>
  <c r="AA21" i="14"/>
  <c r="AB21" i="14"/>
  <c r="AC21" i="14"/>
  <c r="AD21" i="14"/>
  <c r="P22" i="14"/>
  <c r="S22" i="14"/>
  <c r="T22" i="14"/>
  <c r="BM22" i="32" s="1"/>
  <c r="BM89" i="32" s="1"/>
  <c r="U22" i="14"/>
  <c r="V22" i="14"/>
  <c r="W22" i="14"/>
  <c r="X22" i="14"/>
  <c r="BQ22" i="32" s="1"/>
  <c r="BQ89" i="32" s="1"/>
  <c r="Y22" i="14"/>
  <c r="Z22" i="14"/>
  <c r="BS22" i="32" s="1"/>
  <c r="BS89" i="32" s="1"/>
  <c r="AA22" i="14"/>
  <c r="AB22" i="14"/>
  <c r="AC22" i="14"/>
  <c r="AD22" i="14"/>
  <c r="P23" i="14"/>
  <c r="S23" i="14"/>
  <c r="T23" i="14"/>
  <c r="U23" i="14"/>
  <c r="V23" i="14"/>
  <c r="BO23" i="32" s="1"/>
  <c r="BO103" i="32" s="1"/>
  <c r="W23" i="14"/>
  <c r="X23" i="14"/>
  <c r="BQ23" i="32"/>
  <c r="BQ103" i="32" s="1"/>
  <c r="Y23" i="14"/>
  <c r="Z23" i="14"/>
  <c r="AA23" i="14"/>
  <c r="AB23" i="14"/>
  <c r="AC23" i="14"/>
  <c r="AD23" i="14"/>
  <c r="BW23" i="32" s="1"/>
  <c r="BW103" i="32" s="1"/>
  <c r="D24" i="14"/>
  <c r="E24" i="14"/>
  <c r="F24" i="14"/>
  <c r="G24" i="14"/>
  <c r="H24" i="14"/>
  <c r="I24" i="14"/>
  <c r="J24" i="14"/>
  <c r="K24" i="14"/>
  <c r="L24" i="14"/>
  <c r="M24" i="14"/>
  <c r="N24" i="14"/>
  <c r="O24" i="14"/>
  <c r="P26" i="14"/>
  <c r="S26" i="14"/>
  <c r="T26" i="14"/>
  <c r="U26" i="14"/>
  <c r="V26" i="14"/>
  <c r="V29" i="14" s="1"/>
  <c r="W26" i="14"/>
  <c r="X26" i="14"/>
  <c r="Y26" i="14"/>
  <c r="Z26" i="14"/>
  <c r="AA26" i="14"/>
  <c r="AB26" i="14"/>
  <c r="AC26" i="14"/>
  <c r="AD26" i="14"/>
  <c r="P27" i="14"/>
  <c r="S27" i="14"/>
  <c r="T27" i="14"/>
  <c r="U27" i="14"/>
  <c r="V27" i="14"/>
  <c r="W27" i="14"/>
  <c r="X27" i="14"/>
  <c r="Y27" i="14"/>
  <c r="Z27" i="14"/>
  <c r="Z29" i="14" s="1"/>
  <c r="AA27" i="14"/>
  <c r="AB27" i="14"/>
  <c r="AC27" i="14"/>
  <c r="AD27" i="14"/>
  <c r="P28" i="14"/>
  <c r="S28" i="14"/>
  <c r="T28" i="14"/>
  <c r="U28" i="14"/>
  <c r="V28" i="14"/>
  <c r="W28" i="14"/>
  <c r="X28" i="14"/>
  <c r="Y28" i="14"/>
  <c r="Z28" i="14"/>
  <c r="AA28" i="14"/>
  <c r="AB28" i="14"/>
  <c r="AB29" i="14" s="1"/>
  <c r="AC28" i="14"/>
  <c r="AD28" i="14"/>
  <c r="D29" i="14"/>
  <c r="E29" i="14"/>
  <c r="F29" i="14"/>
  <c r="G29" i="14"/>
  <c r="H29" i="14"/>
  <c r="I29" i="14"/>
  <c r="J29" i="14"/>
  <c r="K29" i="14"/>
  <c r="L29" i="14"/>
  <c r="M29" i="14"/>
  <c r="N29" i="14"/>
  <c r="O29" i="14"/>
  <c r="P31" i="14"/>
  <c r="S31" i="14"/>
  <c r="T31" i="14"/>
  <c r="U31" i="14"/>
  <c r="V31" i="14"/>
  <c r="W31" i="14"/>
  <c r="X31" i="14"/>
  <c r="Y31" i="14"/>
  <c r="Y34" i="14" s="1"/>
  <c r="Z31" i="14"/>
  <c r="AA31" i="14"/>
  <c r="AB31" i="14"/>
  <c r="AC31" i="14"/>
  <c r="AD31" i="14"/>
  <c r="P32" i="14"/>
  <c r="S32" i="14"/>
  <c r="T32" i="14"/>
  <c r="U32" i="14"/>
  <c r="V32" i="14"/>
  <c r="W32" i="14"/>
  <c r="X32" i="14"/>
  <c r="Y32" i="14"/>
  <c r="Z32" i="14"/>
  <c r="AA32" i="14"/>
  <c r="AB32" i="14"/>
  <c r="AC32" i="14"/>
  <c r="AD32" i="14"/>
  <c r="P33" i="14"/>
  <c r="S33" i="14"/>
  <c r="T33" i="14"/>
  <c r="U33" i="14"/>
  <c r="V33" i="14"/>
  <c r="W33" i="14"/>
  <c r="W34" i="14" s="1"/>
  <c r="X33" i="14"/>
  <c r="Y33" i="14"/>
  <c r="Z33" i="14"/>
  <c r="AA33" i="14"/>
  <c r="AB33" i="14"/>
  <c r="AC33" i="14"/>
  <c r="AD33" i="14"/>
  <c r="D34" i="14"/>
  <c r="E34" i="14"/>
  <c r="F34" i="14"/>
  <c r="G34" i="14"/>
  <c r="H34" i="14"/>
  <c r="I34" i="14"/>
  <c r="J34" i="14"/>
  <c r="K34" i="14"/>
  <c r="L34" i="14"/>
  <c r="M34" i="14"/>
  <c r="N34" i="14"/>
  <c r="O34" i="14"/>
  <c r="P36" i="14"/>
  <c r="S36" i="14"/>
  <c r="T36" i="14"/>
  <c r="U36" i="14"/>
  <c r="V36" i="14"/>
  <c r="W36" i="14"/>
  <c r="X36" i="14"/>
  <c r="X39" i="14" s="1"/>
  <c r="Y36" i="14"/>
  <c r="Z36" i="14"/>
  <c r="AA36" i="14"/>
  <c r="AB36" i="14"/>
  <c r="AC36" i="14"/>
  <c r="AD36" i="14"/>
  <c r="P37" i="14"/>
  <c r="S37" i="14"/>
  <c r="T37" i="14"/>
  <c r="U37" i="14"/>
  <c r="V37" i="14"/>
  <c r="W37" i="14"/>
  <c r="X37" i="14"/>
  <c r="Y37" i="14"/>
  <c r="Z37" i="14"/>
  <c r="AA37" i="14"/>
  <c r="AB37" i="14"/>
  <c r="AC37" i="14"/>
  <c r="AD37" i="14"/>
  <c r="P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D39" i="14"/>
  <c r="E39" i="14"/>
  <c r="F39" i="14"/>
  <c r="G39" i="14"/>
  <c r="H39" i="14"/>
  <c r="I39" i="14"/>
  <c r="J39" i="14"/>
  <c r="K39" i="14"/>
  <c r="L39" i="14"/>
  <c r="M39" i="14"/>
  <c r="N39" i="14"/>
  <c r="O39" i="14"/>
  <c r="Y73" i="14"/>
  <c r="S73" i="14"/>
  <c r="U73" i="14"/>
  <c r="W73" i="14"/>
  <c r="AC73" i="14"/>
  <c r="S74" i="14"/>
  <c r="X74" i="14"/>
  <c r="V74" i="14"/>
  <c r="AD74" i="14"/>
  <c r="S75" i="14"/>
  <c r="Y75" i="14"/>
  <c r="W75" i="14"/>
  <c r="T76" i="14"/>
  <c r="X76" i="14"/>
  <c r="W77" i="14"/>
  <c r="S77" i="14"/>
  <c r="AA77" i="14"/>
  <c r="T78" i="14"/>
  <c r="V78" i="14"/>
  <c r="S87" i="14"/>
  <c r="AC87" i="14"/>
  <c r="Y87" i="14"/>
  <c r="S88" i="14"/>
  <c r="V88" i="14"/>
  <c r="T88" i="14"/>
  <c r="X88" i="14"/>
  <c r="AB88" i="14"/>
  <c r="W89" i="14"/>
  <c r="S89" i="14"/>
  <c r="AA89" i="14"/>
  <c r="S90" i="14"/>
  <c r="X90" i="14"/>
  <c r="T90" i="14"/>
  <c r="AB90" i="14"/>
  <c r="Y91" i="14"/>
  <c r="AA91" i="14"/>
  <c r="S91" i="14"/>
  <c r="U91" i="14"/>
  <c r="W91" i="14"/>
  <c r="AC91" i="14"/>
  <c r="S92" i="14"/>
  <c r="X92" i="14"/>
  <c r="V92" i="14"/>
  <c r="AD92" i="14"/>
  <c r="S101" i="14"/>
  <c r="Y101" i="14"/>
  <c r="W101" i="14"/>
  <c r="T102" i="14"/>
  <c r="X102" i="14"/>
  <c r="Y103" i="14"/>
  <c r="V104" i="14"/>
  <c r="S104" i="14"/>
  <c r="X104" i="14"/>
  <c r="AB104" i="14"/>
  <c r="T104" i="14"/>
  <c r="Z104" i="14"/>
  <c r="W105" i="14"/>
  <c r="Y105" i="14"/>
  <c r="S105" i="14"/>
  <c r="AA105" i="14"/>
  <c r="U106" i="14"/>
  <c r="AA106" i="14"/>
  <c r="S106" i="14"/>
  <c r="Y106" i="14"/>
  <c r="P11" i="13"/>
  <c r="S11" i="13"/>
  <c r="T11" i="13"/>
  <c r="U11" i="13"/>
  <c r="V11" i="13"/>
  <c r="V14" i="13" s="1"/>
  <c r="W11" i="13"/>
  <c r="X11" i="13"/>
  <c r="BB11" i="32" s="1"/>
  <c r="BB73" i="32" s="1"/>
  <c r="Y11" i="13"/>
  <c r="Z11" i="13"/>
  <c r="BD11" i="32" s="1"/>
  <c r="BD73" i="32" s="1"/>
  <c r="AA11" i="13"/>
  <c r="AB11" i="13"/>
  <c r="AC11" i="13"/>
  <c r="AD11" i="13"/>
  <c r="BH11" i="32" s="1"/>
  <c r="BH73" i="32" s="1"/>
  <c r="P12" i="13"/>
  <c r="S12" i="13"/>
  <c r="T12" i="13"/>
  <c r="U12" i="13"/>
  <c r="AY12" i="32" s="1"/>
  <c r="AY87" i="32" s="1"/>
  <c r="V12" i="13"/>
  <c r="W12" i="13"/>
  <c r="X12" i="13"/>
  <c r="Y12" i="13"/>
  <c r="BC12" i="32" s="1"/>
  <c r="BC87" i="32" s="1"/>
  <c r="Z12" i="13"/>
  <c r="BD12" i="32" s="1"/>
  <c r="BD87" i="32" s="1"/>
  <c r="AA12" i="13"/>
  <c r="AB12" i="13"/>
  <c r="BF12" i="32"/>
  <c r="BF87" i="32" s="1"/>
  <c r="AC12" i="13"/>
  <c r="AD12" i="13"/>
  <c r="BH12" i="32" s="1"/>
  <c r="BH87" i="32" s="1"/>
  <c r="P13" i="13"/>
  <c r="S13" i="13"/>
  <c r="AW13" i="32" s="1"/>
  <c r="AW101" i="32" s="1"/>
  <c r="T13" i="13"/>
  <c r="U13" i="13"/>
  <c r="V13" i="13"/>
  <c r="W13" i="13"/>
  <c r="X13" i="13"/>
  <c r="Y13" i="13"/>
  <c r="Z13" i="13"/>
  <c r="AA13" i="13"/>
  <c r="AB13" i="13"/>
  <c r="AC13" i="13"/>
  <c r="BG13" i="32" s="1"/>
  <c r="BG101" i="32" s="1"/>
  <c r="AD13" i="13"/>
  <c r="D14" i="13"/>
  <c r="E14" i="13"/>
  <c r="F14" i="13"/>
  <c r="G14" i="13"/>
  <c r="H14" i="13"/>
  <c r="I14" i="13"/>
  <c r="J14" i="13"/>
  <c r="K14" i="13"/>
  <c r="L14" i="13"/>
  <c r="M14" i="13"/>
  <c r="N14" i="13"/>
  <c r="O14" i="13"/>
  <c r="P16" i="13"/>
  <c r="S16" i="13"/>
  <c r="T16" i="13"/>
  <c r="U16" i="13"/>
  <c r="V16" i="13"/>
  <c r="W16" i="13"/>
  <c r="X16" i="13"/>
  <c r="Y16" i="13"/>
  <c r="Z16" i="13"/>
  <c r="AA16" i="13"/>
  <c r="AB16" i="13"/>
  <c r="AC16" i="13"/>
  <c r="AC19" i="13" s="1"/>
  <c r="AD16" i="13"/>
  <c r="P17" i="13"/>
  <c r="S17" i="13"/>
  <c r="T17" i="13"/>
  <c r="AX17" i="32" s="1"/>
  <c r="AX88" i="32" s="1"/>
  <c r="U17" i="13"/>
  <c r="V17" i="13"/>
  <c r="AZ17" i="32" s="1"/>
  <c r="AZ88" i="32" s="1"/>
  <c r="W17" i="13"/>
  <c r="X17" i="13"/>
  <c r="BB17" i="32" s="1"/>
  <c r="BB88" i="32" s="1"/>
  <c r="Y17" i="13"/>
  <c r="Z17" i="13"/>
  <c r="BD17" i="32" s="1"/>
  <c r="BD88" i="32" s="1"/>
  <c r="AA17" i="13"/>
  <c r="AB17" i="13"/>
  <c r="BF17" i="32" s="1"/>
  <c r="BF88" i="32" s="1"/>
  <c r="AC17" i="13"/>
  <c r="AD17" i="13"/>
  <c r="BH17" i="32" s="1"/>
  <c r="BH88" i="32" s="1"/>
  <c r="P18" i="13"/>
  <c r="S18" i="13"/>
  <c r="T18" i="13"/>
  <c r="U18" i="13"/>
  <c r="AY18" i="32" s="1"/>
  <c r="AY102" i="32" s="1"/>
  <c r="V18" i="13"/>
  <c r="W18" i="13"/>
  <c r="BA18" i="32" s="1"/>
  <c r="BA102" i="32" s="1"/>
  <c r="X18" i="13"/>
  <c r="Y18" i="13"/>
  <c r="BC18" i="32" s="1"/>
  <c r="BC102" i="32" s="1"/>
  <c r="Z18" i="13"/>
  <c r="AA18" i="13"/>
  <c r="BE18" i="32" s="1"/>
  <c r="BE102" i="32" s="1"/>
  <c r="AB18" i="13"/>
  <c r="AC18" i="13"/>
  <c r="BG18" i="32" s="1"/>
  <c r="BG102" i="32" s="1"/>
  <c r="AD18" i="13"/>
  <c r="D19" i="13"/>
  <c r="E19" i="13"/>
  <c r="F19" i="13"/>
  <c r="G19" i="13"/>
  <c r="H19" i="13"/>
  <c r="I19" i="13"/>
  <c r="J19" i="13"/>
  <c r="K19" i="13"/>
  <c r="L19" i="13"/>
  <c r="M19" i="13"/>
  <c r="N19" i="13"/>
  <c r="O19" i="13"/>
  <c r="P21" i="13"/>
  <c r="S21" i="13"/>
  <c r="T21" i="13"/>
  <c r="U21" i="13"/>
  <c r="V21" i="13"/>
  <c r="W21" i="13"/>
  <c r="X21" i="13"/>
  <c r="Y21" i="13"/>
  <c r="Z21" i="13"/>
  <c r="AA21" i="13"/>
  <c r="AB21" i="13"/>
  <c r="AC21" i="13"/>
  <c r="BG21" i="32" s="1"/>
  <c r="BG75" i="32" s="1"/>
  <c r="AD21" i="13"/>
  <c r="P22" i="13"/>
  <c r="S22" i="13"/>
  <c r="S24" i="13" s="1"/>
  <c r="T22" i="13"/>
  <c r="U22" i="13"/>
  <c r="V22" i="13"/>
  <c r="W22" i="13"/>
  <c r="X22" i="13"/>
  <c r="Y22" i="13"/>
  <c r="Z22" i="13"/>
  <c r="BD22" i="32"/>
  <c r="BD89" i="32" s="1"/>
  <c r="AA22" i="13"/>
  <c r="AB22" i="13"/>
  <c r="BF22" i="32" s="1"/>
  <c r="BF89" i="32" s="1"/>
  <c r="AC22" i="13"/>
  <c r="AD22" i="13"/>
  <c r="BH22" i="32" s="1"/>
  <c r="BH89" i="32" s="1"/>
  <c r="P23" i="13"/>
  <c r="S23" i="13"/>
  <c r="T23" i="13"/>
  <c r="AX23" i="32" s="1"/>
  <c r="AX103" i="32" s="1"/>
  <c r="U23" i="13"/>
  <c r="V23" i="13"/>
  <c r="W23" i="13"/>
  <c r="X23" i="13"/>
  <c r="BB23" i="32" s="1"/>
  <c r="BB103" i="32" s="1"/>
  <c r="Y23" i="13"/>
  <c r="Z23" i="13"/>
  <c r="AA23" i="13"/>
  <c r="AA24" i="13" s="1"/>
  <c r="AB23" i="13"/>
  <c r="BF23" i="32" s="1"/>
  <c r="BF103" i="32" s="1"/>
  <c r="AC23" i="13"/>
  <c r="AD23" i="13"/>
  <c r="D24" i="13"/>
  <c r="E24" i="13"/>
  <c r="F24" i="13"/>
  <c r="G24" i="13"/>
  <c r="H24" i="13"/>
  <c r="I24" i="13"/>
  <c r="J24" i="13"/>
  <c r="K24" i="13"/>
  <c r="L24" i="13"/>
  <c r="M24" i="13"/>
  <c r="N24" i="13"/>
  <c r="O24" i="13"/>
  <c r="P26" i="13"/>
  <c r="S26" i="13"/>
  <c r="AW26" i="32" s="1"/>
  <c r="AW76" i="32" s="1"/>
  <c r="T26" i="13"/>
  <c r="U26" i="13"/>
  <c r="V26" i="13"/>
  <c r="W26" i="13"/>
  <c r="BA26" i="32" s="1"/>
  <c r="BA76" i="32" s="1"/>
  <c r="X26" i="13"/>
  <c r="Y26" i="13"/>
  <c r="Z26" i="13"/>
  <c r="AA26" i="13"/>
  <c r="BE26" i="32" s="1"/>
  <c r="BE76" i="32" s="1"/>
  <c r="AB26" i="13"/>
  <c r="AC26" i="13"/>
  <c r="BG26" i="32" s="1"/>
  <c r="BG76" i="32" s="1"/>
  <c r="AD26" i="13"/>
  <c r="P27" i="13"/>
  <c r="S27" i="13"/>
  <c r="T27" i="13"/>
  <c r="T29" i="13" s="1"/>
  <c r="U27" i="13"/>
  <c r="V27" i="13"/>
  <c r="W27" i="13"/>
  <c r="X27" i="13"/>
  <c r="Y27" i="13"/>
  <c r="Z27" i="13"/>
  <c r="AA27" i="13"/>
  <c r="AB27" i="13"/>
  <c r="AC27" i="13"/>
  <c r="AD27" i="13"/>
  <c r="BH27" i="32" s="1"/>
  <c r="BH90" i="32" s="1"/>
  <c r="P28" i="13"/>
  <c r="S28" i="13"/>
  <c r="T28" i="13"/>
  <c r="U28" i="13"/>
  <c r="AY28" i="32" s="1"/>
  <c r="AY104" i="32" s="1"/>
  <c r="V28" i="13"/>
  <c r="W28" i="13"/>
  <c r="X28" i="13"/>
  <c r="Y28" i="13"/>
  <c r="Z28" i="13"/>
  <c r="AA28" i="13"/>
  <c r="AB28" i="13"/>
  <c r="AC28" i="13"/>
  <c r="BG28" i="32" s="1"/>
  <c r="BG104" i="32" s="1"/>
  <c r="AD28" i="13"/>
  <c r="D29" i="13"/>
  <c r="E29" i="13"/>
  <c r="F29" i="13"/>
  <c r="G29" i="13"/>
  <c r="H29" i="13"/>
  <c r="I29" i="13"/>
  <c r="J29" i="13"/>
  <c r="K29" i="13"/>
  <c r="L29" i="13"/>
  <c r="M29" i="13"/>
  <c r="N29" i="13"/>
  <c r="O29" i="13"/>
  <c r="P31" i="13"/>
  <c r="S31" i="13"/>
  <c r="T31" i="13"/>
  <c r="U31" i="13"/>
  <c r="V31" i="13"/>
  <c r="W31" i="13"/>
  <c r="X31" i="13"/>
  <c r="X34" i="13" s="1"/>
  <c r="Y31" i="13"/>
  <c r="Z31" i="13"/>
  <c r="AA31" i="13"/>
  <c r="AB31" i="13"/>
  <c r="AC31" i="13"/>
  <c r="AD31" i="13"/>
  <c r="P32" i="13"/>
  <c r="S32" i="13"/>
  <c r="S34" i="13" s="1"/>
  <c r="T32" i="13"/>
  <c r="U32" i="13"/>
  <c r="V32" i="13"/>
  <c r="W32" i="13"/>
  <c r="W34" i="13" s="1"/>
  <c r="X32" i="13"/>
  <c r="Y32" i="13"/>
  <c r="Y34" i="13" s="1"/>
  <c r="Z32" i="13"/>
  <c r="AA32" i="13"/>
  <c r="AA34" i="13" s="1"/>
  <c r="AB32" i="13"/>
  <c r="AC32" i="13"/>
  <c r="AD32" i="13"/>
  <c r="P33" i="13"/>
  <c r="S33" i="13"/>
  <c r="T33" i="13"/>
  <c r="U33" i="13"/>
  <c r="V33" i="13"/>
  <c r="AZ33" i="32" s="1"/>
  <c r="AZ105" i="32" s="1"/>
  <c r="W33" i="13"/>
  <c r="X33" i="13"/>
  <c r="Y33" i="13"/>
  <c r="Z33" i="13"/>
  <c r="BD33" i="32" s="1"/>
  <c r="BD105" i="32" s="1"/>
  <c r="AA33" i="13"/>
  <c r="AB33" i="13"/>
  <c r="AC33" i="13"/>
  <c r="AD33" i="13"/>
  <c r="D34" i="13"/>
  <c r="E34" i="13"/>
  <c r="F34" i="13"/>
  <c r="G34" i="13"/>
  <c r="H34" i="13"/>
  <c r="I34" i="13"/>
  <c r="J34" i="13"/>
  <c r="K34" i="13"/>
  <c r="L34" i="13"/>
  <c r="M34" i="13"/>
  <c r="N34" i="13"/>
  <c r="O34" i="13"/>
  <c r="P36" i="13"/>
  <c r="S36" i="13"/>
  <c r="T36" i="13"/>
  <c r="T39" i="13" s="1"/>
  <c r="U36" i="13"/>
  <c r="V36" i="13"/>
  <c r="W36" i="13"/>
  <c r="X36" i="13"/>
  <c r="Y36" i="13"/>
  <c r="Z36" i="13"/>
  <c r="AA36" i="13"/>
  <c r="AB36" i="13"/>
  <c r="AC36" i="13"/>
  <c r="AD36" i="13"/>
  <c r="P37" i="13"/>
  <c r="S37" i="13"/>
  <c r="T37" i="13"/>
  <c r="U37" i="13"/>
  <c r="U39" i="13" s="1"/>
  <c r="V37" i="13"/>
  <c r="W37" i="13"/>
  <c r="X37" i="13"/>
  <c r="Y37" i="13"/>
  <c r="Z37" i="13"/>
  <c r="AA37" i="13"/>
  <c r="AB37" i="13"/>
  <c r="AC37" i="13"/>
  <c r="AD37" i="13"/>
  <c r="P38" i="13"/>
  <c r="S38" i="13"/>
  <c r="T38" i="13"/>
  <c r="U38" i="13"/>
  <c r="V38" i="13"/>
  <c r="W38" i="13"/>
  <c r="X38" i="13"/>
  <c r="Y38" i="13"/>
  <c r="Z38" i="13"/>
  <c r="AA38" i="13"/>
  <c r="AB38" i="13"/>
  <c r="AC38" i="13"/>
  <c r="AD38" i="13"/>
  <c r="D39" i="13"/>
  <c r="E39" i="13"/>
  <c r="F39" i="13"/>
  <c r="G39" i="13"/>
  <c r="H39" i="13"/>
  <c r="I39" i="13"/>
  <c r="J39" i="13"/>
  <c r="K39" i="13"/>
  <c r="L39" i="13"/>
  <c r="M39" i="13"/>
  <c r="N39" i="13"/>
  <c r="O39" i="13"/>
  <c r="S76" i="13"/>
  <c r="S77" i="13"/>
  <c r="AB77" i="13"/>
  <c r="V77" i="13"/>
  <c r="AD77" i="13"/>
  <c r="AC78" i="13"/>
  <c r="S78" i="13"/>
  <c r="U78" i="13"/>
  <c r="W78" i="13"/>
  <c r="X87" i="13"/>
  <c r="S87" i="13"/>
  <c r="Z87" i="13"/>
  <c r="AA88" i="13"/>
  <c r="Y88" i="13"/>
  <c r="S88" i="13"/>
  <c r="S89" i="13"/>
  <c r="Z89" i="13"/>
  <c r="T89" i="13"/>
  <c r="AB89" i="13"/>
  <c r="AA90" i="13"/>
  <c r="S90" i="13"/>
  <c r="S91" i="13"/>
  <c r="AB91" i="13"/>
  <c r="V91" i="13"/>
  <c r="AD91" i="13"/>
  <c r="S92" i="13"/>
  <c r="U92" i="13"/>
  <c r="X101" i="13"/>
  <c r="S101" i="13"/>
  <c r="Z101" i="13"/>
  <c r="AA102" i="13"/>
  <c r="S102" i="13"/>
  <c r="Y102" i="13"/>
  <c r="AC102" i="13"/>
  <c r="T103" i="13"/>
  <c r="S103" i="13"/>
  <c r="X103" i="13"/>
  <c r="V103" i="13"/>
  <c r="Z103" i="13"/>
  <c r="AD103" i="13"/>
  <c r="Y104" i="13"/>
  <c r="S104" i="13"/>
  <c r="W104" i="13"/>
  <c r="AA104" i="13"/>
  <c r="S105" i="13"/>
  <c r="X105" i="13"/>
  <c r="T105" i="13"/>
  <c r="AB105" i="13"/>
  <c r="U111" i="13"/>
  <c r="G40" i="38"/>
  <c r="P11" i="11"/>
  <c r="S11" i="11"/>
  <c r="T11" i="11"/>
  <c r="U11" i="11"/>
  <c r="V11" i="11"/>
  <c r="W11" i="11"/>
  <c r="X11" i="11"/>
  <c r="AM11" i="32" s="1"/>
  <c r="AM73" i="32" s="1"/>
  <c r="Y11" i="11"/>
  <c r="Z11" i="11"/>
  <c r="AA11" i="11"/>
  <c r="AB11" i="11"/>
  <c r="AC11" i="11"/>
  <c r="AD11" i="11"/>
  <c r="P12" i="11"/>
  <c r="S12" i="11"/>
  <c r="T12" i="11"/>
  <c r="U12" i="11"/>
  <c r="V12" i="11"/>
  <c r="W12" i="11"/>
  <c r="X12" i="11"/>
  <c r="AM12" i="32" s="1"/>
  <c r="AM87" i="32" s="1"/>
  <c r="Y12" i="11"/>
  <c r="Z12" i="11"/>
  <c r="AO12" i="32" s="1"/>
  <c r="AO87" i="32" s="1"/>
  <c r="AA12" i="11"/>
  <c r="AA14" i="11" s="1"/>
  <c r="AB12" i="11"/>
  <c r="AC12" i="11"/>
  <c r="AD12" i="11"/>
  <c r="AS12" i="32" s="1"/>
  <c r="AS87" i="32" s="1"/>
  <c r="P13" i="11"/>
  <c r="S13" i="11"/>
  <c r="T13" i="11"/>
  <c r="T14" i="11"/>
  <c r="U13" i="11"/>
  <c r="V13" i="11"/>
  <c r="W13" i="11"/>
  <c r="X13" i="11"/>
  <c r="Y13" i="11"/>
  <c r="Z13" i="11"/>
  <c r="AA13" i="11"/>
  <c r="AB13" i="11"/>
  <c r="AC13" i="11"/>
  <c r="AD13" i="11"/>
  <c r="D14" i="11"/>
  <c r="E14" i="11"/>
  <c r="F14" i="11"/>
  <c r="G14" i="11"/>
  <c r="H14" i="11"/>
  <c r="I14" i="11"/>
  <c r="J14" i="11"/>
  <c r="K14" i="11"/>
  <c r="L14" i="11"/>
  <c r="M14" i="11"/>
  <c r="N14" i="11"/>
  <c r="O14" i="11"/>
  <c r="P16" i="11"/>
  <c r="S16" i="11"/>
  <c r="AH16" i="32" s="1"/>
  <c r="AH74" i="32" s="1"/>
  <c r="T16" i="11"/>
  <c r="U16" i="11"/>
  <c r="V16" i="11"/>
  <c r="W16" i="11"/>
  <c r="X16" i="11"/>
  <c r="Y16" i="11"/>
  <c r="Z16" i="11"/>
  <c r="AA16" i="11"/>
  <c r="AP16" i="32" s="1"/>
  <c r="AP74" i="32" s="1"/>
  <c r="AB16" i="11"/>
  <c r="AC16" i="11"/>
  <c r="AD16" i="11"/>
  <c r="P17" i="11"/>
  <c r="S17" i="11"/>
  <c r="T17" i="11"/>
  <c r="U17" i="11"/>
  <c r="AJ17" i="32" s="1"/>
  <c r="AJ88" i="32" s="1"/>
  <c r="V17" i="11"/>
  <c r="W17" i="11"/>
  <c r="AL17" i="32"/>
  <c r="AL88" i="32" s="1"/>
  <c r="X17" i="11"/>
  <c r="Y17" i="11"/>
  <c r="Z17" i="11"/>
  <c r="AA17" i="11"/>
  <c r="AP17" i="32" s="1"/>
  <c r="AP88" i="32" s="1"/>
  <c r="AB17" i="11"/>
  <c r="AC17" i="11"/>
  <c r="AR17" i="32" s="1"/>
  <c r="AR88" i="32" s="1"/>
  <c r="AD17" i="11"/>
  <c r="P18" i="11"/>
  <c r="S18" i="11"/>
  <c r="T18" i="11"/>
  <c r="U18" i="11"/>
  <c r="V18" i="11"/>
  <c r="W18" i="11"/>
  <c r="X18" i="11"/>
  <c r="Y18" i="11"/>
  <c r="Z18" i="11"/>
  <c r="AA18" i="11"/>
  <c r="AB18" i="11"/>
  <c r="AB19" i="11"/>
  <c r="AC18" i="11"/>
  <c r="AD18" i="11"/>
  <c r="D19" i="11"/>
  <c r="E19" i="11"/>
  <c r="F19" i="11"/>
  <c r="G19" i="11"/>
  <c r="H19" i="11"/>
  <c r="I19" i="11"/>
  <c r="J19" i="11"/>
  <c r="K19" i="11"/>
  <c r="L19" i="11"/>
  <c r="M19" i="11"/>
  <c r="N19" i="11"/>
  <c r="O19" i="11"/>
  <c r="P21" i="11"/>
  <c r="S21" i="11"/>
  <c r="T21" i="11"/>
  <c r="U21" i="11"/>
  <c r="V21" i="11"/>
  <c r="W21" i="11"/>
  <c r="AL21" i="32" s="1"/>
  <c r="AL75" i="32" s="1"/>
  <c r="X21" i="11"/>
  <c r="Y21" i="11"/>
  <c r="Z21" i="11"/>
  <c r="AO21" i="32" s="1"/>
  <c r="AA21" i="11"/>
  <c r="AB21" i="11"/>
  <c r="AC21" i="11"/>
  <c r="AD21" i="11"/>
  <c r="P22" i="11"/>
  <c r="S22" i="11"/>
  <c r="T22" i="11"/>
  <c r="AI22" i="32"/>
  <c r="AI89" i="32" s="1"/>
  <c r="U22" i="11"/>
  <c r="V22" i="11"/>
  <c r="AK22" i="32" s="1"/>
  <c r="AK89" i="32" s="1"/>
  <c r="W22" i="11"/>
  <c r="X22" i="11"/>
  <c r="Y22" i="11"/>
  <c r="Z22" i="11"/>
  <c r="AA22" i="11"/>
  <c r="AB22" i="11"/>
  <c r="AB24" i="11" s="1"/>
  <c r="AC22" i="11"/>
  <c r="AD22" i="11"/>
  <c r="P23" i="11"/>
  <c r="P24" i="11" s="1"/>
  <c r="S23" i="11"/>
  <c r="T23" i="11"/>
  <c r="AI23" i="32"/>
  <c r="AI103" i="32" s="1"/>
  <c r="U23" i="11"/>
  <c r="V23" i="11"/>
  <c r="W23" i="11"/>
  <c r="X23" i="11"/>
  <c r="Y23" i="11"/>
  <c r="Z23" i="11"/>
  <c r="AA23" i="11"/>
  <c r="AB23" i="11"/>
  <c r="AC23" i="11"/>
  <c r="AC24" i="11"/>
  <c r="AD23" i="11"/>
  <c r="D24" i="11"/>
  <c r="E24" i="11"/>
  <c r="F24" i="11"/>
  <c r="G24" i="11"/>
  <c r="H24" i="11"/>
  <c r="I24" i="11"/>
  <c r="J24" i="11"/>
  <c r="K24" i="11"/>
  <c r="L24" i="11"/>
  <c r="M24" i="11"/>
  <c r="N24" i="11"/>
  <c r="O24" i="11"/>
  <c r="P26" i="11"/>
  <c r="S26" i="11"/>
  <c r="T26" i="11"/>
  <c r="T29" i="11" s="1"/>
  <c r="U26" i="11"/>
  <c r="V26" i="11"/>
  <c r="W26" i="11"/>
  <c r="X26" i="11"/>
  <c r="AM26" i="32" s="1"/>
  <c r="AM76" i="32" s="1"/>
  <c r="Y26" i="11"/>
  <c r="Z26" i="11"/>
  <c r="AA26" i="11"/>
  <c r="AB26" i="11"/>
  <c r="AQ26" i="32" s="1"/>
  <c r="AQ76" i="32" s="1"/>
  <c r="AC26" i="11"/>
  <c r="AD26" i="11"/>
  <c r="P27" i="11"/>
  <c r="S27" i="11"/>
  <c r="T27" i="11"/>
  <c r="U27" i="11"/>
  <c r="V27" i="11"/>
  <c r="W27" i="11"/>
  <c r="W29" i="11" s="1"/>
  <c r="X27" i="11"/>
  <c r="Y27" i="11"/>
  <c r="Y29" i="11" s="1"/>
  <c r="Z27" i="11"/>
  <c r="AA27" i="11"/>
  <c r="AB27" i="11"/>
  <c r="AC27" i="11"/>
  <c r="AD27" i="11"/>
  <c r="P28" i="11"/>
  <c r="S28" i="11"/>
  <c r="T28" i="11"/>
  <c r="U28" i="11"/>
  <c r="V28" i="11"/>
  <c r="W28" i="11"/>
  <c r="X28" i="11"/>
  <c r="Y28" i="11"/>
  <c r="Z28" i="11"/>
  <c r="Z29" i="11" s="1"/>
  <c r="AA28" i="11"/>
  <c r="AB28" i="11"/>
  <c r="AC28" i="11"/>
  <c r="AD28" i="11"/>
  <c r="D29" i="11"/>
  <c r="E29" i="11"/>
  <c r="F29" i="11"/>
  <c r="G29" i="11"/>
  <c r="H29" i="11"/>
  <c r="I29" i="11"/>
  <c r="J29" i="11"/>
  <c r="K29" i="11"/>
  <c r="L29" i="11"/>
  <c r="M29" i="11"/>
  <c r="N29" i="11"/>
  <c r="O29" i="11"/>
  <c r="P31" i="11"/>
  <c r="S31" i="11"/>
  <c r="T31" i="11"/>
  <c r="T34" i="11" s="1"/>
  <c r="U31" i="11"/>
  <c r="V31" i="11"/>
  <c r="W31" i="11"/>
  <c r="X31" i="11"/>
  <c r="Y31" i="11"/>
  <c r="Z31" i="11"/>
  <c r="AA31" i="11"/>
  <c r="AB31" i="11"/>
  <c r="AB34" i="11" s="1"/>
  <c r="AC31" i="11"/>
  <c r="AD31" i="11"/>
  <c r="P32" i="11"/>
  <c r="S32" i="11"/>
  <c r="S34" i="11" s="1"/>
  <c r="T32" i="11"/>
  <c r="U32" i="11"/>
  <c r="U34" i="11" s="1"/>
  <c r="V32" i="11"/>
  <c r="W32" i="11"/>
  <c r="X32" i="11"/>
  <c r="Y32" i="11"/>
  <c r="Z32" i="11"/>
  <c r="AA32" i="11"/>
  <c r="AB32" i="11"/>
  <c r="AC32" i="11"/>
  <c r="AD32" i="11"/>
  <c r="P33" i="11"/>
  <c r="S33" i="11"/>
  <c r="T33" i="11"/>
  <c r="U33" i="11"/>
  <c r="V33" i="11"/>
  <c r="W33" i="11"/>
  <c r="X33" i="11"/>
  <c r="Y33" i="11"/>
  <c r="Z33" i="11"/>
  <c r="AA33" i="11"/>
  <c r="AB33" i="11"/>
  <c r="AC33" i="11"/>
  <c r="AD33" i="11"/>
  <c r="D34" i="11"/>
  <c r="E34" i="11"/>
  <c r="F34" i="11"/>
  <c r="G34" i="11"/>
  <c r="H34" i="11"/>
  <c r="I34" i="11"/>
  <c r="J34" i="11"/>
  <c r="K34" i="11"/>
  <c r="L34" i="11"/>
  <c r="M34" i="11"/>
  <c r="N34" i="11"/>
  <c r="O34" i="11"/>
  <c r="P36" i="11"/>
  <c r="S36" i="11"/>
  <c r="T36" i="11"/>
  <c r="AI36" i="32" s="1"/>
  <c r="AI78" i="32" s="1"/>
  <c r="U36" i="11"/>
  <c r="V36" i="11"/>
  <c r="W36" i="11"/>
  <c r="X36" i="11"/>
  <c r="AM36" i="32" s="1"/>
  <c r="AM78" i="32" s="1"/>
  <c r="Y36" i="11"/>
  <c r="Z36" i="11"/>
  <c r="AA36" i="11"/>
  <c r="AB36" i="11"/>
  <c r="AQ36" i="32" s="1"/>
  <c r="AQ78" i="32" s="1"/>
  <c r="AC36" i="11"/>
  <c r="AD36" i="11"/>
  <c r="P37" i="11"/>
  <c r="S37" i="11"/>
  <c r="AH37" i="32" s="1"/>
  <c r="AH92" i="32" s="1"/>
  <c r="T37" i="11"/>
  <c r="U37" i="11"/>
  <c r="U39" i="11" s="1"/>
  <c r="V37" i="11"/>
  <c r="W37" i="11"/>
  <c r="AL37" i="32" s="1"/>
  <c r="AL92" i="32" s="1"/>
  <c r="X37" i="11"/>
  <c r="Y37" i="11"/>
  <c r="Z37" i="11"/>
  <c r="AA37" i="11"/>
  <c r="AP37" i="32" s="1"/>
  <c r="AP92" i="32" s="1"/>
  <c r="AB37" i="11"/>
  <c r="AC37" i="11"/>
  <c r="AD37" i="11"/>
  <c r="P38" i="11"/>
  <c r="S38" i="11"/>
  <c r="T38" i="11"/>
  <c r="U38" i="11"/>
  <c r="V38" i="11"/>
  <c r="W38" i="11"/>
  <c r="X38" i="11"/>
  <c r="Y38" i="11"/>
  <c r="Z38" i="11"/>
  <c r="AO38" i="32" s="1"/>
  <c r="AO106" i="32" s="1"/>
  <c r="AA38" i="11"/>
  <c r="AB38" i="11"/>
  <c r="AC38" i="11"/>
  <c r="AD38" i="11"/>
  <c r="AS38" i="32" s="1"/>
  <c r="AS106" i="32" s="1"/>
  <c r="D39" i="11"/>
  <c r="E39" i="11"/>
  <c r="F39" i="11"/>
  <c r="G39" i="11"/>
  <c r="H39" i="11"/>
  <c r="I39" i="11"/>
  <c r="J39" i="11"/>
  <c r="K39" i="11"/>
  <c r="L39" i="11"/>
  <c r="M39" i="11"/>
  <c r="N39" i="11"/>
  <c r="O39" i="11"/>
  <c r="AA73" i="11"/>
  <c r="S73" i="11"/>
  <c r="W73" i="11"/>
  <c r="T74" i="11"/>
  <c r="X74" i="11"/>
  <c r="Y75" i="11"/>
  <c r="S76" i="11"/>
  <c r="X76" i="11"/>
  <c r="AD76" i="11"/>
  <c r="T76" i="11"/>
  <c r="V76" i="11"/>
  <c r="Z76" i="11"/>
  <c r="W77" i="11"/>
  <c r="S77" i="11"/>
  <c r="AA77" i="11"/>
  <c r="S78" i="11"/>
  <c r="X78" i="11"/>
  <c r="T78" i="11"/>
  <c r="AB78" i="11"/>
  <c r="AD87" i="11"/>
  <c r="S87" i="11"/>
  <c r="U87" i="11"/>
  <c r="AC87" i="11"/>
  <c r="S88" i="11"/>
  <c r="X88" i="11"/>
  <c r="T88" i="11"/>
  <c r="AB88" i="11"/>
  <c r="S89" i="11"/>
  <c r="Y89" i="11"/>
  <c r="U89" i="11"/>
  <c r="AC89" i="11"/>
  <c r="S90" i="11"/>
  <c r="T90" i="11"/>
  <c r="V90" i="11"/>
  <c r="AD90" i="11"/>
  <c r="AA91" i="11"/>
  <c r="S91" i="11"/>
  <c r="W91" i="11"/>
  <c r="T92" i="11"/>
  <c r="X92" i="11"/>
  <c r="Y101" i="11"/>
  <c r="S102" i="11"/>
  <c r="X102" i="11"/>
  <c r="AD102" i="11"/>
  <c r="T102" i="11"/>
  <c r="V102" i="11"/>
  <c r="Z102" i="11"/>
  <c r="W103" i="11"/>
  <c r="S103" i="11"/>
  <c r="AA103" i="11"/>
  <c r="S104" i="11"/>
  <c r="X104" i="11"/>
  <c r="T104" i="11"/>
  <c r="AB104" i="11"/>
  <c r="S105" i="11"/>
  <c r="Y105" i="11"/>
  <c r="U105" i="11"/>
  <c r="AC105" i="11"/>
  <c r="T106" i="11"/>
  <c r="AC106" i="11"/>
  <c r="S106" i="11"/>
  <c r="P11" i="8"/>
  <c r="S11" i="8"/>
  <c r="T11" i="8"/>
  <c r="T14" i="8" s="1"/>
  <c r="U11" i="8"/>
  <c r="V11" i="8"/>
  <c r="W11" i="8"/>
  <c r="X11" i="8"/>
  <c r="Y11" i="8"/>
  <c r="Z11" i="8"/>
  <c r="AA11" i="8"/>
  <c r="AB11" i="8"/>
  <c r="AB14" i="8" s="1"/>
  <c r="AC11" i="8"/>
  <c r="AD11" i="8"/>
  <c r="P12" i="8"/>
  <c r="S12" i="8"/>
  <c r="T12" i="8"/>
  <c r="U12" i="8"/>
  <c r="V12" i="8"/>
  <c r="W12" i="8"/>
  <c r="X12" i="8"/>
  <c r="Y12" i="8"/>
  <c r="Z12" i="8"/>
  <c r="AA12" i="8"/>
  <c r="AA14" i="8" s="1"/>
  <c r="AB12" i="8"/>
  <c r="AC12" i="8"/>
  <c r="AD12" i="8"/>
  <c r="P13" i="8"/>
  <c r="P14" i="8" s="1"/>
  <c r="S13" i="8"/>
  <c r="T13" i="8"/>
  <c r="U13" i="8"/>
  <c r="V13" i="8"/>
  <c r="W13" i="8"/>
  <c r="X13" i="8"/>
  <c r="Y13" i="8"/>
  <c r="Y14" i="8" s="1"/>
  <c r="Z13" i="8"/>
  <c r="Z14" i="8"/>
  <c r="AA13" i="8"/>
  <c r="AB13" i="8"/>
  <c r="AC13" i="8"/>
  <c r="AD13" i="8"/>
  <c r="D14" i="8"/>
  <c r="E14" i="8"/>
  <c r="F14" i="8"/>
  <c r="G14" i="8"/>
  <c r="H14" i="8"/>
  <c r="I14" i="8"/>
  <c r="J14" i="8"/>
  <c r="K14" i="8"/>
  <c r="L14" i="8"/>
  <c r="M14" i="8"/>
  <c r="N14" i="8"/>
  <c r="O14" i="8"/>
  <c r="P16" i="8"/>
  <c r="S16" i="8"/>
  <c r="T16" i="8"/>
  <c r="U16" i="8"/>
  <c r="V16" i="8"/>
  <c r="W16" i="8"/>
  <c r="X16" i="8"/>
  <c r="Y16" i="8"/>
  <c r="Z16" i="8"/>
  <c r="AA16" i="8"/>
  <c r="AB16" i="8"/>
  <c r="AC16" i="8"/>
  <c r="AD16" i="8"/>
  <c r="P17" i="8"/>
  <c r="S17" i="8"/>
  <c r="T17" i="8"/>
  <c r="T19" i="8" s="1"/>
  <c r="U17" i="8"/>
  <c r="V17" i="8"/>
  <c r="W17" i="8"/>
  <c r="X17" i="8"/>
  <c r="Y17" i="8"/>
  <c r="Z17" i="8"/>
  <c r="Z19" i="8" s="1"/>
  <c r="AA17" i="8"/>
  <c r="AB17" i="8"/>
  <c r="AB19" i="8" s="1"/>
  <c r="AC17" i="8"/>
  <c r="AD17" i="8"/>
  <c r="P18" i="8"/>
  <c r="S18" i="8"/>
  <c r="T18" i="8"/>
  <c r="U18" i="8"/>
  <c r="V18" i="8"/>
  <c r="W18" i="8"/>
  <c r="X18" i="8"/>
  <c r="Y18" i="8"/>
  <c r="Z18" i="8"/>
  <c r="AA18" i="8"/>
  <c r="AA19" i="8" s="1"/>
  <c r="AB18" i="8"/>
  <c r="AC18" i="8"/>
  <c r="AD18" i="8"/>
  <c r="D19" i="8"/>
  <c r="E19" i="8"/>
  <c r="F19" i="8"/>
  <c r="G19" i="8"/>
  <c r="H19" i="8"/>
  <c r="I19" i="8"/>
  <c r="J19" i="8"/>
  <c r="K19" i="8"/>
  <c r="L19" i="8"/>
  <c r="M19" i="8"/>
  <c r="N19" i="8"/>
  <c r="O19" i="8"/>
  <c r="W19" i="8"/>
  <c r="P21" i="8"/>
  <c r="S21" i="8"/>
  <c r="T21" i="8"/>
  <c r="U21" i="8"/>
  <c r="V21" i="8"/>
  <c r="W21" i="8"/>
  <c r="X21" i="8"/>
  <c r="Y21" i="8"/>
  <c r="Z21" i="8"/>
  <c r="AA21" i="8"/>
  <c r="AB21" i="8"/>
  <c r="AC21" i="8"/>
  <c r="AD21" i="8"/>
  <c r="P22" i="8"/>
  <c r="S22" i="8"/>
  <c r="T22" i="8"/>
  <c r="T24" i="8" s="1"/>
  <c r="U22" i="8"/>
  <c r="V22" i="8"/>
  <c r="W22" i="8"/>
  <c r="X22" i="8"/>
  <c r="Y22" i="8"/>
  <c r="Z22" i="8"/>
  <c r="AA22" i="8"/>
  <c r="AB22" i="8"/>
  <c r="AC22" i="8"/>
  <c r="AD22" i="8"/>
  <c r="P23" i="8"/>
  <c r="S23" i="8"/>
  <c r="T23" i="8"/>
  <c r="U23" i="8"/>
  <c r="V23" i="8"/>
  <c r="W23" i="8"/>
  <c r="X23" i="8"/>
  <c r="Y23" i="8"/>
  <c r="Z23" i="8"/>
  <c r="AA23" i="8"/>
  <c r="AB23" i="8"/>
  <c r="AC23" i="8"/>
  <c r="AD23" i="8"/>
  <c r="D24" i="8"/>
  <c r="E24" i="8"/>
  <c r="F24" i="8"/>
  <c r="G24" i="8"/>
  <c r="H24" i="8"/>
  <c r="I24" i="8"/>
  <c r="J24" i="8"/>
  <c r="K24" i="8"/>
  <c r="L24" i="8"/>
  <c r="M24" i="8"/>
  <c r="N24" i="8"/>
  <c r="O24" i="8"/>
  <c r="W24" i="8"/>
  <c r="P26" i="8"/>
  <c r="S26" i="8"/>
  <c r="S29" i="8" s="1"/>
  <c r="T26" i="8"/>
  <c r="U26" i="8"/>
  <c r="V26" i="8"/>
  <c r="W26" i="8"/>
  <c r="W29" i="8" s="1"/>
  <c r="X26" i="8"/>
  <c r="Y26" i="8"/>
  <c r="Z26" i="8"/>
  <c r="AA26" i="8"/>
  <c r="AB26" i="8"/>
  <c r="AC26" i="8"/>
  <c r="AC29" i="8" s="1"/>
  <c r="AD26" i="8"/>
  <c r="P27" i="8"/>
  <c r="S27" i="8"/>
  <c r="T27" i="8"/>
  <c r="T29" i="8" s="1"/>
  <c r="U27" i="8"/>
  <c r="V27" i="8"/>
  <c r="W27" i="8"/>
  <c r="X27" i="8"/>
  <c r="X29" i="8" s="1"/>
  <c r="Y27" i="8"/>
  <c r="Z27" i="8"/>
  <c r="AA27" i="8"/>
  <c r="AB27" i="8"/>
  <c r="AB29" i="8" s="1"/>
  <c r="AC27" i="8"/>
  <c r="AD27" i="8"/>
  <c r="P28" i="8"/>
  <c r="S28" i="8"/>
  <c r="T28" i="8"/>
  <c r="U28" i="8"/>
  <c r="V28" i="8"/>
  <c r="W28" i="8"/>
  <c r="X28" i="8"/>
  <c r="Y28" i="8"/>
  <c r="Z28" i="8"/>
  <c r="AA28" i="8"/>
  <c r="AA29" i="8" s="1"/>
  <c r="AB28" i="8"/>
  <c r="AC28" i="8"/>
  <c r="AD28" i="8"/>
  <c r="D29" i="8"/>
  <c r="E29" i="8"/>
  <c r="F29" i="8"/>
  <c r="G29" i="8"/>
  <c r="H29" i="8"/>
  <c r="I29" i="8"/>
  <c r="J29" i="8"/>
  <c r="K29" i="8"/>
  <c r="L29" i="8"/>
  <c r="M29" i="8"/>
  <c r="N29" i="8"/>
  <c r="O29" i="8"/>
  <c r="P31" i="8"/>
  <c r="S31" i="8"/>
  <c r="T31" i="8"/>
  <c r="U31" i="8"/>
  <c r="V31" i="8"/>
  <c r="W31" i="8"/>
  <c r="X31" i="8"/>
  <c r="Y31" i="8"/>
  <c r="Z31" i="8"/>
  <c r="AA31" i="8"/>
  <c r="AB31" i="8"/>
  <c r="AC31" i="8"/>
  <c r="AD31" i="8"/>
  <c r="P32" i="8"/>
  <c r="S32" i="8"/>
  <c r="T32" i="8"/>
  <c r="U32" i="8"/>
  <c r="U34" i="8" s="1"/>
  <c r="V32" i="8"/>
  <c r="W32" i="8"/>
  <c r="X32" i="8"/>
  <c r="Y32" i="8"/>
  <c r="Z32" i="8"/>
  <c r="AA32" i="8"/>
  <c r="AB32" i="8"/>
  <c r="AB34" i="8" s="1"/>
  <c r="AC32" i="8"/>
  <c r="AC34" i="8"/>
  <c r="AD32" i="8"/>
  <c r="P33" i="8"/>
  <c r="S33" i="8"/>
  <c r="T33" i="8"/>
  <c r="U33" i="8"/>
  <c r="V33" i="8"/>
  <c r="W33" i="8"/>
  <c r="X33" i="8"/>
  <c r="Y33" i="8"/>
  <c r="Z33" i="8"/>
  <c r="AA33" i="8"/>
  <c r="AA34" i="8" s="1"/>
  <c r="AB33" i="8"/>
  <c r="AC33" i="8"/>
  <c r="AD33" i="8"/>
  <c r="D34" i="8"/>
  <c r="E34" i="8"/>
  <c r="F34" i="8"/>
  <c r="G34" i="8"/>
  <c r="H34" i="8"/>
  <c r="I34" i="8"/>
  <c r="J34" i="8"/>
  <c r="K34" i="8"/>
  <c r="L34" i="8"/>
  <c r="M34" i="8"/>
  <c r="N34" i="8"/>
  <c r="O34" i="8"/>
  <c r="W34" i="8"/>
  <c r="P36" i="8"/>
  <c r="S36" i="8"/>
  <c r="T36" i="8"/>
  <c r="U36" i="8"/>
  <c r="V36" i="8"/>
  <c r="W36" i="8"/>
  <c r="X36" i="8"/>
  <c r="Y36" i="8"/>
  <c r="Z36" i="8"/>
  <c r="AA36" i="8"/>
  <c r="AB36" i="8"/>
  <c r="AC36" i="8"/>
  <c r="AD36" i="8"/>
  <c r="P37" i="8"/>
  <c r="S37" i="8"/>
  <c r="S39" i="8" s="1"/>
  <c r="T37" i="8"/>
  <c r="U37" i="8"/>
  <c r="V37" i="8"/>
  <c r="W37" i="8"/>
  <c r="X37" i="8"/>
  <c r="Y37" i="8"/>
  <c r="Z37" i="8"/>
  <c r="AA37" i="8"/>
  <c r="AB37" i="8"/>
  <c r="AC37" i="8"/>
  <c r="AD37" i="8"/>
  <c r="P38" i="8"/>
  <c r="S38" i="8"/>
  <c r="T38" i="8"/>
  <c r="U38" i="8"/>
  <c r="V38" i="8"/>
  <c r="V39" i="8"/>
  <c r="W38" i="8"/>
  <c r="X38" i="8"/>
  <c r="Y38" i="8"/>
  <c r="Z38" i="8"/>
  <c r="AA38" i="8"/>
  <c r="AA39" i="8"/>
  <c r="AB38" i="8"/>
  <c r="AC38" i="8"/>
  <c r="AD38" i="8"/>
  <c r="D39" i="8"/>
  <c r="E39" i="8"/>
  <c r="F39" i="8"/>
  <c r="G39" i="8"/>
  <c r="H39" i="8"/>
  <c r="I39" i="8"/>
  <c r="J39" i="8"/>
  <c r="K39" i="8"/>
  <c r="L39" i="8"/>
  <c r="M39" i="8"/>
  <c r="N39" i="8"/>
  <c r="O39" i="8"/>
  <c r="T39" i="8"/>
  <c r="T73" i="8"/>
  <c r="W73" i="8"/>
  <c r="S73" i="8"/>
  <c r="U73" i="8"/>
  <c r="Y73" i="8"/>
  <c r="AC73" i="8"/>
  <c r="S74" i="8"/>
  <c r="T74" i="8"/>
  <c r="X74" i="8"/>
  <c r="AB74" i="8"/>
  <c r="U75" i="8"/>
  <c r="S75" i="8"/>
  <c r="W75" i="8"/>
  <c r="AA75" i="8"/>
  <c r="T76" i="8"/>
  <c r="V76" i="8"/>
  <c r="Z76" i="8"/>
  <c r="AD76" i="8"/>
  <c r="X77" i="8"/>
  <c r="S77" i="8"/>
  <c r="V77" i="8"/>
  <c r="Z77" i="8"/>
  <c r="AD77" i="8"/>
  <c r="S78" i="8"/>
  <c r="W78" i="8"/>
  <c r="T78" i="8"/>
  <c r="Y78" i="8"/>
  <c r="AC78" i="8"/>
  <c r="Z87" i="8"/>
  <c r="S87" i="8"/>
  <c r="AA87" i="8"/>
  <c r="Y88" i="8"/>
  <c r="S88" i="8"/>
  <c r="AB88" i="8"/>
  <c r="AA88" i="8"/>
  <c r="T88" i="8"/>
  <c r="V88" i="8"/>
  <c r="AC88" i="8"/>
  <c r="AD89" i="8"/>
  <c r="W89" i="8"/>
  <c r="S89" i="8"/>
  <c r="AA89" i="8"/>
  <c r="S90" i="8"/>
  <c r="X90" i="8"/>
  <c r="T90" i="8"/>
  <c r="AB90" i="8"/>
  <c r="S91" i="8"/>
  <c r="Y91" i="8"/>
  <c r="U91" i="8"/>
  <c r="AC91" i="8"/>
  <c r="S92" i="8"/>
  <c r="T92" i="8"/>
  <c r="V92" i="8"/>
  <c r="AD92" i="8"/>
  <c r="AA101" i="8"/>
  <c r="S101" i="8"/>
  <c r="W101" i="8"/>
  <c r="T102" i="8"/>
  <c r="X102" i="8"/>
  <c r="Y103" i="8"/>
  <c r="S104" i="8"/>
  <c r="X104" i="8"/>
  <c r="AD104" i="8"/>
  <c r="T104" i="8"/>
  <c r="V104" i="8"/>
  <c r="Z104" i="8"/>
  <c r="W105" i="8"/>
  <c r="S105" i="8"/>
  <c r="AA105" i="8"/>
  <c r="T106" i="8"/>
  <c r="U106" i="8"/>
  <c r="AA106" i="8"/>
  <c r="Y106" i="8"/>
  <c r="P11" i="9"/>
  <c r="S11" i="9"/>
  <c r="T11" i="9"/>
  <c r="U11" i="9"/>
  <c r="V11" i="9"/>
  <c r="W11" i="9"/>
  <c r="X11" i="9"/>
  <c r="Y11" i="9"/>
  <c r="Z11" i="9"/>
  <c r="AA11" i="9"/>
  <c r="AB11" i="9"/>
  <c r="AC11" i="9"/>
  <c r="AD11" i="9"/>
  <c r="P12" i="9"/>
  <c r="S12" i="9"/>
  <c r="T12" i="9"/>
  <c r="U12" i="9"/>
  <c r="V12" i="9"/>
  <c r="W12" i="9"/>
  <c r="X12" i="9"/>
  <c r="Y12" i="9"/>
  <c r="Z12" i="9"/>
  <c r="AA12" i="9"/>
  <c r="AB12" i="9"/>
  <c r="AC12" i="9"/>
  <c r="AD12" i="9"/>
  <c r="P13" i="9"/>
  <c r="P14" i="9" s="1"/>
  <c r="S13" i="9"/>
  <c r="T13" i="9"/>
  <c r="U13" i="9"/>
  <c r="V13" i="9"/>
  <c r="V14" i="9" s="1"/>
  <c r="W13" i="9"/>
  <c r="X13" i="9"/>
  <c r="Y13" i="9"/>
  <c r="Z13" i="9"/>
  <c r="AA13" i="9"/>
  <c r="AB13" i="9"/>
  <c r="AC13" i="9"/>
  <c r="AD13" i="9"/>
  <c r="AD14" i="9" s="1"/>
  <c r="D14" i="9"/>
  <c r="E14" i="9"/>
  <c r="F14" i="9"/>
  <c r="G14" i="9"/>
  <c r="H14" i="9"/>
  <c r="I14" i="9"/>
  <c r="J14" i="9"/>
  <c r="K14" i="9"/>
  <c r="L14" i="9"/>
  <c r="M14" i="9"/>
  <c r="N14" i="9"/>
  <c r="O14" i="9"/>
  <c r="P16" i="9"/>
  <c r="S16" i="9"/>
  <c r="T16" i="9"/>
  <c r="U16" i="9"/>
  <c r="V16" i="9"/>
  <c r="W16" i="9"/>
  <c r="X16" i="9"/>
  <c r="Y16" i="9"/>
  <c r="Z16" i="9"/>
  <c r="AA16" i="9"/>
  <c r="AB16" i="9"/>
  <c r="AC16" i="9"/>
  <c r="AD16" i="9"/>
  <c r="P17" i="9"/>
  <c r="S17" i="9"/>
  <c r="T17" i="9"/>
  <c r="U17" i="9"/>
  <c r="V17" i="9"/>
  <c r="W17" i="9"/>
  <c r="X17" i="9"/>
  <c r="Y17" i="9"/>
  <c r="Z17" i="9"/>
  <c r="AA17" i="9"/>
  <c r="AB17" i="9"/>
  <c r="AC17" i="9"/>
  <c r="AD17" i="9"/>
  <c r="P18" i="9"/>
  <c r="S18" i="9"/>
  <c r="T18" i="9"/>
  <c r="U18" i="9"/>
  <c r="V18" i="9"/>
  <c r="W18" i="9"/>
  <c r="X18" i="9"/>
  <c r="Y18" i="9"/>
  <c r="Z18" i="9"/>
  <c r="AA18" i="9"/>
  <c r="AB18" i="9"/>
  <c r="AC18" i="9"/>
  <c r="AD18" i="9"/>
  <c r="D19" i="9"/>
  <c r="E19" i="9"/>
  <c r="F19" i="9"/>
  <c r="G19" i="9"/>
  <c r="H19" i="9"/>
  <c r="I19" i="9"/>
  <c r="J19" i="9"/>
  <c r="K19" i="9"/>
  <c r="L19" i="9"/>
  <c r="M19" i="9"/>
  <c r="N19" i="9"/>
  <c r="O19" i="9"/>
  <c r="P21" i="9"/>
  <c r="S21" i="9"/>
  <c r="T21" i="9"/>
  <c r="U21" i="9"/>
  <c r="V21" i="9"/>
  <c r="W21" i="9"/>
  <c r="X21" i="9"/>
  <c r="Y21" i="9"/>
  <c r="Z21" i="9"/>
  <c r="AA21" i="9"/>
  <c r="AB21" i="9"/>
  <c r="AC21" i="9"/>
  <c r="AD21" i="9"/>
  <c r="AD24" i="9" s="1"/>
  <c r="P22" i="9"/>
  <c r="S22" i="9"/>
  <c r="T22" i="9"/>
  <c r="U22" i="9"/>
  <c r="V22" i="9"/>
  <c r="W22" i="9"/>
  <c r="X22" i="9"/>
  <c r="Y22" i="9"/>
  <c r="Z22" i="9"/>
  <c r="AA22" i="9"/>
  <c r="AB22" i="9"/>
  <c r="AC22" i="9"/>
  <c r="AD22" i="9"/>
  <c r="P23" i="9"/>
  <c r="S23" i="9"/>
  <c r="T23" i="9"/>
  <c r="U23" i="9"/>
  <c r="V23" i="9"/>
  <c r="W23" i="9"/>
  <c r="X23" i="9"/>
  <c r="Y23" i="9"/>
  <c r="Z23" i="9"/>
  <c r="AA23" i="9"/>
  <c r="AB23" i="9"/>
  <c r="AC23" i="9"/>
  <c r="AD23" i="9"/>
  <c r="D24" i="9"/>
  <c r="E24" i="9"/>
  <c r="F24" i="9"/>
  <c r="G24" i="9"/>
  <c r="H24" i="9"/>
  <c r="I24" i="9"/>
  <c r="J24" i="9"/>
  <c r="K24" i="9"/>
  <c r="L24" i="9"/>
  <c r="M24" i="9"/>
  <c r="N24" i="9"/>
  <c r="O24" i="9"/>
  <c r="P26" i="9"/>
  <c r="S26" i="9"/>
  <c r="T26" i="9"/>
  <c r="U26" i="9"/>
  <c r="V26" i="9"/>
  <c r="W26" i="9"/>
  <c r="X26" i="9"/>
  <c r="Y26" i="9"/>
  <c r="Z26" i="9"/>
  <c r="AA26" i="9"/>
  <c r="AB26" i="9"/>
  <c r="AC26" i="9"/>
  <c r="AD26" i="9"/>
  <c r="P27" i="9"/>
  <c r="S27" i="9"/>
  <c r="T27" i="9"/>
  <c r="U27" i="9"/>
  <c r="V27" i="9"/>
  <c r="W27" i="9"/>
  <c r="X27" i="9"/>
  <c r="Y27" i="9"/>
  <c r="Z27" i="9"/>
  <c r="AA27" i="9"/>
  <c r="AB27" i="9"/>
  <c r="AC27" i="9"/>
  <c r="AD27" i="9"/>
  <c r="P28" i="9"/>
  <c r="S28" i="9"/>
  <c r="T28" i="9"/>
  <c r="U28" i="9"/>
  <c r="V28" i="9"/>
  <c r="W28" i="9"/>
  <c r="X28" i="9"/>
  <c r="Y28" i="9"/>
  <c r="Z28" i="9"/>
  <c r="AA28" i="9"/>
  <c r="AB28" i="9"/>
  <c r="AC28" i="9"/>
  <c r="AD28" i="9"/>
  <c r="D29" i="9"/>
  <c r="E29" i="9"/>
  <c r="F29" i="9"/>
  <c r="G29" i="9"/>
  <c r="H29" i="9"/>
  <c r="I29" i="9"/>
  <c r="J29" i="9"/>
  <c r="K29" i="9"/>
  <c r="L29" i="9"/>
  <c r="M29" i="9"/>
  <c r="N29" i="9"/>
  <c r="O29" i="9"/>
  <c r="P31" i="9"/>
  <c r="S31" i="9"/>
  <c r="T31" i="9"/>
  <c r="U31" i="9"/>
  <c r="V31" i="9"/>
  <c r="W31" i="9"/>
  <c r="X31" i="9"/>
  <c r="Y31" i="9"/>
  <c r="Z31" i="9"/>
  <c r="AA31" i="9"/>
  <c r="AB31" i="9"/>
  <c r="AC31" i="9"/>
  <c r="AD31" i="9"/>
  <c r="P32" i="9"/>
  <c r="S32" i="9"/>
  <c r="T32" i="9"/>
  <c r="U32" i="9"/>
  <c r="V32" i="9"/>
  <c r="W32" i="9"/>
  <c r="X32" i="9"/>
  <c r="Y32" i="9"/>
  <c r="Z32" i="9"/>
  <c r="AA32" i="9"/>
  <c r="AB32" i="9"/>
  <c r="AC32" i="9"/>
  <c r="AD32" i="9"/>
  <c r="P33" i="9"/>
  <c r="S33" i="9"/>
  <c r="T33" i="9"/>
  <c r="U33" i="9"/>
  <c r="V33" i="9"/>
  <c r="W33" i="9"/>
  <c r="X33" i="9"/>
  <c r="Y33" i="9"/>
  <c r="Z33" i="9"/>
  <c r="AA33" i="9"/>
  <c r="AB33" i="9"/>
  <c r="AC33" i="9"/>
  <c r="AD33" i="9"/>
  <c r="D34" i="9"/>
  <c r="E34" i="9"/>
  <c r="F34" i="9"/>
  <c r="G34" i="9"/>
  <c r="H34" i="9"/>
  <c r="I34" i="9"/>
  <c r="J34" i="9"/>
  <c r="K34" i="9"/>
  <c r="L34" i="9"/>
  <c r="M34" i="9"/>
  <c r="N34" i="9"/>
  <c r="O34" i="9"/>
  <c r="P36" i="9"/>
  <c r="S36" i="9"/>
  <c r="T36" i="9"/>
  <c r="U36" i="9"/>
  <c r="V36" i="9"/>
  <c r="W36" i="9"/>
  <c r="X36" i="9"/>
  <c r="Y36" i="9"/>
  <c r="Z36" i="9"/>
  <c r="AA36" i="9"/>
  <c r="AB36" i="9"/>
  <c r="AC36" i="9"/>
  <c r="AD36" i="9"/>
  <c r="P37" i="9"/>
  <c r="P39" i="9" s="1"/>
  <c r="S37" i="9"/>
  <c r="T37" i="9"/>
  <c r="U37" i="9"/>
  <c r="V37" i="9"/>
  <c r="W37" i="9"/>
  <c r="X37" i="9"/>
  <c r="Y37" i="9"/>
  <c r="Z37" i="9"/>
  <c r="Z39" i="9" s="1"/>
  <c r="AA37" i="9"/>
  <c r="AB37" i="9"/>
  <c r="AB39" i="9" s="1"/>
  <c r="AC37" i="9"/>
  <c r="AD37" i="9"/>
  <c r="AD39" i="9" s="1"/>
  <c r="P38" i="9"/>
  <c r="S38" i="9"/>
  <c r="T38" i="9"/>
  <c r="U38" i="9"/>
  <c r="V38" i="9"/>
  <c r="W38" i="9"/>
  <c r="X38" i="9"/>
  <c r="Y38" i="9"/>
  <c r="Z38" i="9"/>
  <c r="AA38" i="9"/>
  <c r="AB38" i="9"/>
  <c r="AC38" i="9"/>
  <c r="AD38" i="9"/>
  <c r="D39" i="9"/>
  <c r="E39" i="9"/>
  <c r="F39" i="9"/>
  <c r="G39" i="9"/>
  <c r="H39" i="9"/>
  <c r="I39" i="9"/>
  <c r="J39" i="9"/>
  <c r="K39" i="9"/>
  <c r="L39" i="9"/>
  <c r="M39" i="9"/>
  <c r="N39" i="9"/>
  <c r="O39" i="9"/>
  <c r="S71" i="9"/>
  <c r="AA71" i="9"/>
  <c r="S72" i="9"/>
  <c r="T72" i="9"/>
  <c r="AB72" i="9"/>
  <c r="S73" i="9"/>
  <c r="U73" i="9"/>
  <c r="X82" i="9"/>
  <c r="Y83" i="9"/>
  <c r="S84" i="9"/>
  <c r="Z84" i="9"/>
  <c r="P84" i="9"/>
  <c r="T84" i="9"/>
  <c r="V84" i="9"/>
  <c r="AD84" i="9"/>
  <c r="W85" i="9"/>
  <c r="AA85" i="9"/>
  <c r="S85" i="9"/>
  <c r="AB86" i="9"/>
  <c r="T86" i="9"/>
  <c r="X86" i="9"/>
  <c r="AC87" i="9"/>
  <c r="P87" i="9"/>
  <c r="Y87" i="9"/>
  <c r="V95" i="9"/>
  <c r="S95" i="9"/>
  <c r="X95" i="9"/>
  <c r="T95" i="9"/>
  <c r="AB95" i="9"/>
  <c r="W96" i="9"/>
  <c r="Y96" i="9"/>
  <c r="AA96" i="9"/>
  <c r="S96" i="9"/>
  <c r="U96" i="9"/>
  <c r="AC96" i="9"/>
  <c r="S97" i="9"/>
  <c r="P97" i="9"/>
  <c r="AB97" i="9"/>
  <c r="T97" i="9"/>
  <c r="V97" i="9"/>
  <c r="AD97" i="9"/>
  <c r="Y98" i="9"/>
  <c r="AA98" i="9"/>
  <c r="S98" i="9"/>
  <c r="W98" i="9"/>
  <c r="D11" i="10"/>
  <c r="S11" i="10" s="1"/>
  <c r="S11" i="32" s="1"/>
  <c r="S73" i="32" s="1"/>
  <c r="E11" i="10"/>
  <c r="E73" i="10" s="1"/>
  <c r="F11" i="10"/>
  <c r="F73" i="10" s="1"/>
  <c r="G11" i="10"/>
  <c r="G73" i="10" s="1"/>
  <c r="G12" i="36" s="1"/>
  <c r="H11" i="10"/>
  <c r="H73" i="10" s="1"/>
  <c r="I11" i="10"/>
  <c r="I73" i="10" s="1"/>
  <c r="J11" i="10"/>
  <c r="K11" i="10"/>
  <c r="K73" i="10" s="1"/>
  <c r="K12" i="36" s="1"/>
  <c r="L11" i="10"/>
  <c r="M11" i="10"/>
  <c r="M73" i="10" s="1"/>
  <c r="M12" i="36" s="1"/>
  <c r="N11" i="10"/>
  <c r="N73" i="10" s="1"/>
  <c r="N12" i="36" s="1"/>
  <c r="O11" i="10"/>
  <c r="O73" i="10" s="1"/>
  <c r="O12" i="36" s="1"/>
  <c r="D12" i="10"/>
  <c r="S12" i="10" s="1"/>
  <c r="S12" i="32" s="1"/>
  <c r="S87" i="32" s="1"/>
  <c r="E12" i="10"/>
  <c r="E87" i="10" s="1"/>
  <c r="F12" i="10"/>
  <c r="F87" i="10" s="1"/>
  <c r="F25" i="36" s="1"/>
  <c r="G12" i="10"/>
  <c r="G87" i="10" s="1"/>
  <c r="G25" i="36" s="1"/>
  <c r="H12" i="10"/>
  <c r="H87" i="10" s="1"/>
  <c r="H25" i="36" s="1"/>
  <c r="I12" i="10"/>
  <c r="J12" i="10"/>
  <c r="J87" i="10" s="1"/>
  <c r="J25" i="36" s="1"/>
  <c r="K12" i="10"/>
  <c r="K87" i="10" s="1"/>
  <c r="K25" i="36" s="1"/>
  <c r="L12" i="10"/>
  <c r="L87" i="10" s="1"/>
  <c r="L25" i="36" s="1"/>
  <c r="M12" i="10"/>
  <c r="N12" i="10"/>
  <c r="N87" i="10" s="1"/>
  <c r="N25" i="36" s="1"/>
  <c r="O12" i="10"/>
  <c r="O87" i="10" s="1"/>
  <c r="O25" i="36" s="1"/>
  <c r="D13" i="10"/>
  <c r="E13" i="10"/>
  <c r="F13" i="10"/>
  <c r="F100" i="10" s="1"/>
  <c r="F38" i="36" s="1"/>
  <c r="G13" i="10"/>
  <c r="G100" i="10" s="1"/>
  <c r="H13" i="10"/>
  <c r="H100" i="10" s="1"/>
  <c r="H38" i="36" s="1"/>
  <c r="I13" i="10"/>
  <c r="I100" i="10" s="1"/>
  <c r="J13" i="10"/>
  <c r="J100" i="10" s="1"/>
  <c r="J38" i="36" s="1"/>
  <c r="K13" i="10"/>
  <c r="K100" i="10" s="1"/>
  <c r="K38" i="36" s="1"/>
  <c r="L13" i="10"/>
  <c r="L100" i="10" s="1"/>
  <c r="L38" i="36" s="1"/>
  <c r="M13" i="10"/>
  <c r="N13" i="10"/>
  <c r="N100" i="10" s="1"/>
  <c r="N38" i="36" s="1"/>
  <c r="O13" i="10"/>
  <c r="O100" i="10" s="1"/>
  <c r="D16" i="10"/>
  <c r="S16" i="10" s="1"/>
  <c r="E16" i="10"/>
  <c r="E74" i="10" s="1"/>
  <c r="F16" i="10"/>
  <c r="F74" i="10" s="1"/>
  <c r="F12" i="35" s="1"/>
  <c r="G16" i="10"/>
  <c r="G74" i="10" s="1"/>
  <c r="DC14" i="41" s="1"/>
  <c r="AA14" i="41" s="1"/>
  <c r="H16" i="10"/>
  <c r="H74" i="10" s="1"/>
  <c r="H12" i="35" s="1"/>
  <c r="I16" i="10"/>
  <c r="I74" i="10" s="1"/>
  <c r="J16" i="10"/>
  <c r="J74" i="10" s="1"/>
  <c r="K16" i="10"/>
  <c r="K74" i="10" s="1"/>
  <c r="K12" i="35" s="1"/>
  <c r="L16" i="10"/>
  <c r="L74" i="10" s="1"/>
  <c r="L12" i="35" s="1"/>
  <c r="M16" i="10"/>
  <c r="M74" i="10" s="1"/>
  <c r="N16" i="10"/>
  <c r="N74" i="10" s="1"/>
  <c r="N12" i="35" s="1"/>
  <c r="O16" i="10"/>
  <c r="O74" i="10" s="1"/>
  <c r="O12" i="35" s="1"/>
  <c r="D17" i="10"/>
  <c r="E17" i="10"/>
  <c r="F17" i="10"/>
  <c r="F88" i="10" s="1"/>
  <c r="F25" i="35" s="1"/>
  <c r="G17" i="10"/>
  <c r="G88" i="10" s="1"/>
  <c r="G25" i="35" s="1"/>
  <c r="H17" i="10"/>
  <c r="H88" i="10" s="1"/>
  <c r="H25" i="35" s="1"/>
  <c r="I17" i="10"/>
  <c r="I88" i="10" s="1"/>
  <c r="J17" i="10"/>
  <c r="J88" i="10" s="1"/>
  <c r="J25" i="35" s="1"/>
  <c r="K17" i="10"/>
  <c r="K88" i="10" s="1"/>
  <c r="K25" i="35" s="1"/>
  <c r="L17" i="10"/>
  <c r="L88" i="10" s="1"/>
  <c r="L25" i="35" s="1"/>
  <c r="M17" i="10"/>
  <c r="N17" i="10"/>
  <c r="N88" i="10" s="1"/>
  <c r="N25" i="35" s="1"/>
  <c r="O17" i="10"/>
  <c r="O88" i="10" s="1"/>
  <c r="O25" i="35" s="1"/>
  <c r="D18" i="10"/>
  <c r="E18" i="10"/>
  <c r="F18" i="10"/>
  <c r="F101" i="10" s="1"/>
  <c r="F38" i="35" s="1"/>
  <c r="G18" i="10"/>
  <c r="G101" i="10" s="1"/>
  <c r="H18" i="10"/>
  <c r="H101" i="10" s="1"/>
  <c r="H38" i="35" s="1"/>
  <c r="I18" i="10"/>
  <c r="I101" i="10" s="1"/>
  <c r="J18" i="10"/>
  <c r="J101" i="10" s="1"/>
  <c r="J38" i="35" s="1"/>
  <c r="K18" i="10"/>
  <c r="K101" i="10" s="1"/>
  <c r="L18" i="10"/>
  <c r="L101" i="10" s="1"/>
  <c r="L38" i="35" s="1"/>
  <c r="M18" i="10"/>
  <c r="M101" i="10" s="1"/>
  <c r="N18" i="10"/>
  <c r="N101" i="10" s="1"/>
  <c r="N38" i="35" s="1"/>
  <c r="O18" i="10"/>
  <c r="O101" i="10" s="1"/>
  <c r="S18" i="10"/>
  <c r="S18" i="32" s="1"/>
  <c r="S102" i="32" s="1"/>
  <c r="D21" i="10"/>
  <c r="D75" i="10" s="1"/>
  <c r="D12" i="34" s="1"/>
  <c r="E21" i="10"/>
  <c r="F21" i="10"/>
  <c r="F75" i="10" s="1"/>
  <c r="G21" i="10"/>
  <c r="H21" i="10"/>
  <c r="H75" i="10" s="1"/>
  <c r="H12" i="34" s="1"/>
  <c r="I21" i="10"/>
  <c r="J21" i="10"/>
  <c r="J75" i="10" s="1"/>
  <c r="J12" i="34" s="1"/>
  <c r="K21" i="10"/>
  <c r="L21" i="10"/>
  <c r="L75" i="10" s="1"/>
  <c r="L12" i="34" s="1"/>
  <c r="M21" i="10"/>
  <c r="N21" i="10"/>
  <c r="N75" i="10" s="1"/>
  <c r="N12" i="34" s="1"/>
  <c r="O21" i="10"/>
  <c r="O75" i="10" s="1"/>
  <c r="S21" i="10"/>
  <c r="S21" i="32" s="1"/>
  <c r="S75" i="32" s="1"/>
  <c r="D22" i="10"/>
  <c r="D89" i="10" s="1"/>
  <c r="E22" i="10"/>
  <c r="E89" i="10" s="1"/>
  <c r="F22" i="10"/>
  <c r="F89" i="10" s="1"/>
  <c r="G22" i="10"/>
  <c r="H22" i="10"/>
  <c r="H89" i="10" s="1"/>
  <c r="H25" i="34" s="1"/>
  <c r="I22" i="10"/>
  <c r="J22" i="10"/>
  <c r="J89" i="10" s="1"/>
  <c r="K22" i="10"/>
  <c r="L22" i="10"/>
  <c r="L89" i="10" s="1"/>
  <c r="L25" i="34" s="1"/>
  <c r="M22" i="10"/>
  <c r="N22" i="10"/>
  <c r="N89" i="10" s="1"/>
  <c r="O22" i="10"/>
  <c r="O89" i="10" s="1"/>
  <c r="D23" i="10"/>
  <c r="D102" i="10" s="1"/>
  <c r="D38" i="34" s="1"/>
  <c r="S38" i="34" s="1"/>
  <c r="E23" i="10"/>
  <c r="F23" i="10"/>
  <c r="G23" i="10"/>
  <c r="G102" i="10" s="1"/>
  <c r="H23" i="10"/>
  <c r="H102" i="10" s="1"/>
  <c r="H38" i="34" s="1"/>
  <c r="I23" i="10"/>
  <c r="I102" i="10" s="1"/>
  <c r="I38" i="34" s="1"/>
  <c r="J23" i="10"/>
  <c r="K23" i="10"/>
  <c r="K102" i="10" s="1"/>
  <c r="K38" i="34" s="1"/>
  <c r="L23" i="10"/>
  <c r="L102" i="10" s="1"/>
  <c r="L38" i="34" s="1"/>
  <c r="M23" i="10"/>
  <c r="M102" i="10" s="1"/>
  <c r="N23" i="10"/>
  <c r="O23" i="10"/>
  <c r="O102" i="10" s="1"/>
  <c r="S23" i="10"/>
  <c r="S23" i="32" s="1"/>
  <c r="S103" i="32" s="1"/>
  <c r="D26" i="10"/>
  <c r="E26" i="10"/>
  <c r="E76" i="10" s="1"/>
  <c r="F26" i="10"/>
  <c r="F76" i="10" s="1"/>
  <c r="F12" i="33" s="1"/>
  <c r="G26" i="10"/>
  <c r="H26" i="10"/>
  <c r="I26" i="10"/>
  <c r="J26" i="10"/>
  <c r="J76" i="10" s="1"/>
  <c r="J12" i="33" s="1"/>
  <c r="K26" i="10"/>
  <c r="L26" i="10"/>
  <c r="L76" i="10" s="1"/>
  <c r="L12" i="33" s="1"/>
  <c r="M26" i="10"/>
  <c r="N26" i="10"/>
  <c r="N76" i="10" s="1"/>
  <c r="N12" i="33" s="1"/>
  <c r="O26" i="10"/>
  <c r="O76" i="10" s="1"/>
  <c r="O12" i="33" s="1"/>
  <c r="S26" i="10"/>
  <c r="S26" i="32" s="1"/>
  <c r="S76" i="32" s="1"/>
  <c r="D27" i="10"/>
  <c r="E27" i="10"/>
  <c r="E90" i="10" s="1"/>
  <c r="E25" i="33" s="1"/>
  <c r="F27" i="10"/>
  <c r="F90" i="10" s="1"/>
  <c r="DB15" i="29" s="1"/>
  <c r="S15" i="29" s="1"/>
  <c r="G27" i="10"/>
  <c r="G90" i="10" s="1"/>
  <c r="G25" i="33" s="1"/>
  <c r="H27" i="10"/>
  <c r="I27" i="10"/>
  <c r="I90" i="10" s="1"/>
  <c r="I25" i="33" s="1"/>
  <c r="J27" i="10"/>
  <c r="J90" i="10" s="1"/>
  <c r="J25" i="33" s="1"/>
  <c r="K27" i="10"/>
  <c r="L27" i="10"/>
  <c r="L90" i="10" s="1"/>
  <c r="M27" i="10"/>
  <c r="M90" i="10" s="1"/>
  <c r="M25" i="33" s="1"/>
  <c r="N27" i="10"/>
  <c r="N90" i="10" s="1"/>
  <c r="N25" i="33" s="1"/>
  <c r="O27" i="10"/>
  <c r="O90" i="10" s="1"/>
  <c r="O25" i="33" s="1"/>
  <c r="D28" i="10"/>
  <c r="S28" i="10" s="1"/>
  <c r="S28" i="32" s="1"/>
  <c r="S104" i="32" s="1"/>
  <c r="E28" i="10"/>
  <c r="E103" i="10" s="1"/>
  <c r="DA16" i="29" s="1"/>
  <c r="K16" i="29" s="1"/>
  <c r="F28" i="10"/>
  <c r="F103" i="10" s="1"/>
  <c r="DB16" i="29" s="1"/>
  <c r="S16" i="29" s="1"/>
  <c r="G28" i="10"/>
  <c r="G103" i="10" s="1"/>
  <c r="G38" i="33" s="1"/>
  <c r="H28" i="10"/>
  <c r="I28" i="10"/>
  <c r="I103" i="10" s="1"/>
  <c r="I38" i="33" s="1"/>
  <c r="J28" i="10"/>
  <c r="J103" i="10" s="1"/>
  <c r="J38" i="33" s="1"/>
  <c r="K28" i="10"/>
  <c r="K103" i="10" s="1"/>
  <c r="L28" i="10"/>
  <c r="M28" i="10"/>
  <c r="M103" i="10" s="1"/>
  <c r="N28" i="10"/>
  <c r="N103" i="10" s="1"/>
  <c r="N38" i="33" s="1"/>
  <c r="O28" i="10"/>
  <c r="O103" i="10" s="1"/>
  <c r="D31" i="10"/>
  <c r="E31" i="10"/>
  <c r="E77" i="10" s="1"/>
  <c r="DA14" i="45" s="1"/>
  <c r="K14" i="45" s="1"/>
  <c r="F31" i="10"/>
  <c r="F77" i="10" s="1"/>
  <c r="F12" i="37" s="1"/>
  <c r="G31" i="10"/>
  <c r="G77" i="10" s="1"/>
  <c r="G12" i="37" s="1"/>
  <c r="H31" i="10"/>
  <c r="H77" i="10" s="1"/>
  <c r="I31" i="10"/>
  <c r="J31" i="10"/>
  <c r="J77" i="10" s="1"/>
  <c r="J12" i="37" s="1"/>
  <c r="K31" i="10"/>
  <c r="K77" i="10" s="1"/>
  <c r="K12" i="37" s="1"/>
  <c r="L31" i="10"/>
  <c r="M31" i="10"/>
  <c r="N31" i="10"/>
  <c r="N77" i="10" s="1"/>
  <c r="N12" i="37" s="1"/>
  <c r="O31" i="10"/>
  <c r="O77" i="10" s="1"/>
  <c r="S31" i="10"/>
  <c r="S31" i="32" s="1"/>
  <c r="S77" i="32" s="1"/>
  <c r="D32" i="10"/>
  <c r="E32" i="10"/>
  <c r="E91" i="10" s="1"/>
  <c r="E25" i="37" s="1"/>
  <c r="F32" i="10"/>
  <c r="G32" i="10"/>
  <c r="G91" i="10" s="1"/>
  <c r="H32" i="10"/>
  <c r="H91" i="10" s="1"/>
  <c r="H25" i="37" s="1"/>
  <c r="I32" i="10"/>
  <c r="I91" i="10" s="1"/>
  <c r="I25" i="37" s="1"/>
  <c r="J32" i="10"/>
  <c r="J91" i="10" s="1"/>
  <c r="J25" i="37" s="1"/>
  <c r="K32" i="10"/>
  <c r="L32" i="10"/>
  <c r="L91" i="10" s="1"/>
  <c r="L25" i="37" s="1"/>
  <c r="M32" i="10"/>
  <c r="M91" i="10" s="1"/>
  <c r="M25" i="37" s="1"/>
  <c r="N32" i="10"/>
  <c r="N91" i="10" s="1"/>
  <c r="O32" i="10"/>
  <c r="D33" i="10"/>
  <c r="D104" i="10" s="1"/>
  <c r="E33" i="10"/>
  <c r="E104" i="10" s="1"/>
  <c r="E38" i="37" s="1"/>
  <c r="F33" i="10"/>
  <c r="F104" i="10" s="1"/>
  <c r="G33" i="10"/>
  <c r="G104" i="10" s="1"/>
  <c r="H33" i="10"/>
  <c r="H104" i="10" s="1"/>
  <c r="H38" i="37" s="1"/>
  <c r="I33" i="10"/>
  <c r="I104" i="10" s="1"/>
  <c r="I38" i="37" s="1"/>
  <c r="J33" i="10"/>
  <c r="J104" i="10" s="1"/>
  <c r="J38" i="37" s="1"/>
  <c r="K33" i="10"/>
  <c r="L33" i="10"/>
  <c r="L104" i="10" s="1"/>
  <c r="M33" i="10"/>
  <c r="M104" i="10" s="1"/>
  <c r="M38" i="37" s="1"/>
  <c r="N33" i="10"/>
  <c r="N104" i="10" s="1"/>
  <c r="N38" i="37" s="1"/>
  <c r="O33" i="10"/>
  <c r="D36" i="10"/>
  <c r="D78" i="10" s="1"/>
  <c r="D12" i="38" s="1"/>
  <c r="S12" i="38" s="1"/>
  <c r="E36" i="10"/>
  <c r="F36" i="10"/>
  <c r="G36" i="10"/>
  <c r="H36" i="10"/>
  <c r="H78" i="10" s="1"/>
  <c r="H12" i="38" s="1"/>
  <c r="J36" i="10"/>
  <c r="J78" i="10" s="1"/>
  <c r="K36" i="10"/>
  <c r="L36" i="10"/>
  <c r="M36" i="10"/>
  <c r="M78" i="10" s="1"/>
  <c r="M12" i="38" s="1"/>
  <c r="N36" i="10"/>
  <c r="N78" i="10" s="1"/>
  <c r="N12" i="38" s="1"/>
  <c r="O36" i="10"/>
  <c r="E37" i="10"/>
  <c r="E92" i="10" s="1"/>
  <c r="F37" i="10"/>
  <c r="G37" i="10"/>
  <c r="H37" i="10"/>
  <c r="H92" i="10" s="1"/>
  <c r="J37" i="10"/>
  <c r="J92" i="10" s="1"/>
  <c r="K37" i="10"/>
  <c r="K92" i="10" s="1"/>
  <c r="K25" i="38" s="1"/>
  <c r="L37" i="10"/>
  <c r="M37" i="10"/>
  <c r="M92" i="10" s="1"/>
  <c r="N37" i="10"/>
  <c r="N92" i="10" s="1"/>
  <c r="N25" i="38" s="1"/>
  <c r="O37" i="10"/>
  <c r="O92" i="10" s="1"/>
  <c r="O25" i="38" s="1"/>
  <c r="D38" i="10"/>
  <c r="S38" i="10" s="1"/>
  <c r="E38" i="10"/>
  <c r="E105" i="10" s="1"/>
  <c r="F38" i="10"/>
  <c r="F105" i="10" s="1"/>
  <c r="F38" i="38" s="1"/>
  <c r="G38" i="10"/>
  <c r="G105" i="10" s="1"/>
  <c r="G38" i="38" s="1"/>
  <c r="H38" i="10"/>
  <c r="H105" i="10" s="1"/>
  <c r="J38" i="10"/>
  <c r="J105" i="10" s="1"/>
  <c r="K38" i="10"/>
  <c r="K105" i="10" s="1"/>
  <c r="K38" i="38" s="1"/>
  <c r="L38" i="10"/>
  <c r="L105" i="10" s="1"/>
  <c r="M38" i="10"/>
  <c r="N38" i="10"/>
  <c r="N105" i="10" s="1"/>
  <c r="O38" i="10"/>
  <c r="O105" i="10" s="1"/>
  <c r="O38" i="38" s="1"/>
  <c r="P11" i="7"/>
  <c r="S11" i="7"/>
  <c r="T11" i="7"/>
  <c r="U11" i="7"/>
  <c r="F11" i="32" s="1"/>
  <c r="V11" i="7"/>
  <c r="G11" i="32" s="1"/>
  <c r="G73" i="32" s="1"/>
  <c r="W11" i="7"/>
  <c r="X11" i="7"/>
  <c r="Y11" i="7"/>
  <c r="Y14" i="7" s="1"/>
  <c r="Z11" i="7"/>
  <c r="K11" i="32" s="1"/>
  <c r="K73" i="32" s="1"/>
  <c r="AA11" i="7"/>
  <c r="AB11" i="7"/>
  <c r="AC11" i="7"/>
  <c r="N11" i="32" s="1"/>
  <c r="N73" i="32" s="1"/>
  <c r="AD11" i="7"/>
  <c r="O11" i="32" s="1"/>
  <c r="O73" i="32" s="1"/>
  <c r="P12" i="7"/>
  <c r="S12" i="7"/>
  <c r="T12" i="7"/>
  <c r="E12" i="32" s="1"/>
  <c r="U12" i="7"/>
  <c r="F12" i="32" s="1"/>
  <c r="F87" i="32" s="1"/>
  <c r="V12" i="7"/>
  <c r="G12" i="32" s="1"/>
  <c r="G87" i="32" s="1"/>
  <c r="W12" i="7"/>
  <c r="X12" i="7"/>
  <c r="I12" i="32" s="1"/>
  <c r="I87" i="32" s="1"/>
  <c r="Y12" i="7"/>
  <c r="Z12" i="7"/>
  <c r="AA12" i="7"/>
  <c r="AB12" i="7"/>
  <c r="M12" i="32" s="1"/>
  <c r="M87" i="32" s="1"/>
  <c r="AC12" i="7"/>
  <c r="AD12" i="7"/>
  <c r="P13" i="7"/>
  <c r="S13" i="7"/>
  <c r="D13" i="32" s="1"/>
  <c r="D101" i="32" s="1"/>
  <c r="T13" i="7"/>
  <c r="E13" i="32" s="1"/>
  <c r="U13" i="7"/>
  <c r="V13" i="7"/>
  <c r="W13" i="7"/>
  <c r="X13" i="7"/>
  <c r="Y13" i="7"/>
  <c r="J13" i="32" s="1"/>
  <c r="J101" i="32" s="1"/>
  <c r="Z13" i="7"/>
  <c r="AA13" i="7"/>
  <c r="AA14" i="7" s="1"/>
  <c r="AB13" i="7"/>
  <c r="M13" i="32" s="1"/>
  <c r="M101" i="32" s="1"/>
  <c r="AC13" i="7"/>
  <c r="AD13" i="7"/>
  <c r="D14" i="7"/>
  <c r="E14" i="7"/>
  <c r="F14" i="7"/>
  <c r="G14" i="7"/>
  <c r="H14" i="7"/>
  <c r="I14" i="7"/>
  <c r="J14" i="7"/>
  <c r="K14" i="7"/>
  <c r="L14" i="7"/>
  <c r="M14" i="7"/>
  <c r="N14" i="7"/>
  <c r="O14" i="7"/>
  <c r="U14" i="7"/>
  <c r="P16" i="7"/>
  <c r="S16" i="7"/>
  <c r="T16" i="7"/>
  <c r="U16" i="7"/>
  <c r="F16" i="32" s="1"/>
  <c r="F74" i="32" s="1"/>
  <c r="V16" i="7"/>
  <c r="G16" i="32" s="1"/>
  <c r="G74" i="32" s="1"/>
  <c r="W16" i="7"/>
  <c r="X16" i="7"/>
  <c r="I16" i="32" s="1"/>
  <c r="I74" i="32" s="1"/>
  <c r="Y16" i="7"/>
  <c r="J16" i="32" s="1"/>
  <c r="J74" i="32" s="1"/>
  <c r="Z16" i="7"/>
  <c r="K16" i="32" s="1"/>
  <c r="K74" i="32" s="1"/>
  <c r="AA16" i="7"/>
  <c r="AB16" i="7"/>
  <c r="AC16" i="7"/>
  <c r="N16" i="32" s="1"/>
  <c r="N74" i="32" s="1"/>
  <c r="AD16" i="7"/>
  <c r="O16" i="32" s="1"/>
  <c r="O74" i="32" s="1"/>
  <c r="P17" i="7"/>
  <c r="S17" i="7"/>
  <c r="T17" i="7"/>
  <c r="E17" i="32" s="1"/>
  <c r="E88" i="32" s="1"/>
  <c r="U17" i="7"/>
  <c r="F17" i="32" s="1"/>
  <c r="F88" i="32" s="1"/>
  <c r="V17" i="7"/>
  <c r="W17" i="7"/>
  <c r="X17" i="7"/>
  <c r="I17" i="32" s="1"/>
  <c r="Y17" i="7"/>
  <c r="J17" i="32" s="1"/>
  <c r="J88" i="32" s="1"/>
  <c r="Z17" i="7"/>
  <c r="K17" i="32" s="1"/>
  <c r="K88" i="32" s="1"/>
  <c r="AA17" i="7"/>
  <c r="AB17" i="7"/>
  <c r="M17" i="32" s="1"/>
  <c r="M88" i="32" s="1"/>
  <c r="AC17" i="7"/>
  <c r="AD17" i="7"/>
  <c r="O17" i="32" s="1"/>
  <c r="P18" i="7"/>
  <c r="P19" i="7"/>
  <c r="S18" i="7"/>
  <c r="D18" i="32" s="1"/>
  <c r="T18" i="7"/>
  <c r="E18" i="32" s="1"/>
  <c r="E102" i="32" s="1"/>
  <c r="U18" i="7"/>
  <c r="V18" i="7"/>
  <c r="G18" i="32" s="1"/>
  <c r="W18" i="7"/>
  <c r="X18" i="7"/>
  <c r="Y18" i="7"/>
  <c r="Z18" i="7"/>
  <c r="K18" i="32" s="1"/>
  <c r="K102" i="32" s="1"/>
  <c r="AA18" i="7"/>
  <c r="L18" i="32" s="1"/>
  <c r="L102" i="32" s="1"/>
  <c r="AB18" i="7"/>
  <c r="M18" i="32" s="1"/>
  <c r="AC18" i="7"/>
  <c r="AD18" i="7"/>
  <c r="O18" i="32" s="1"/>
  <c r="O102" i="32" s="1"/>
  <c r="D19" i="7"/>
  <c r="E19" i="7"/>
  <c r="F19" i="7"/>
  <c r="G19" i="7"/>
  <c r="H19" i="7"/>
  <c r="I19" i="7"/>
  <c r="J19" i="7"/>
  <c r="K19" i="7"/>
  <c r="L19" i="7"/>
  <c r="M19" i="7"/>
  <c r="N19" i="7"/>
  <c r="O19" i="7"/>
  <c r="P21" i="7"/>
  <c r="S21" i="7"/>
  <c r="T21" i="7"/>
  <c r="U21" i="7"/>
  <c r="F21" i="32" s="1"/>
  <c r="F75" i="32" s="1"/>
  <c r="V21" i="7"/>
  <c r="W21" i="7"/>
  <c r="X21" i="7"/>
  <c r="Y21" i="7"/>
  <c r="J21" i="32" s="1"/>
  <c r="J75" i="32" s="1"/>
  <c r="Z21" i="7"/>
  <c r="K21" i="32" s="1"/>
  <c r="K75" i="32" s="1"/>
  <c r="AA21" i="7"/>
  <c r="AB21" i="7"/>
  <c r="AC21" i="7"/>
  <c r="N21" i="32" s="1"/>
  <c r="N75" i="32" s="1"/>
  <c r="AD21" i="7"/>
  <c r="O21" i="32" s="1"/>
  <c r="O75" i="32" s="1"/>
  <c r="P22" i="7"/>
  <c r="S22" i="7"/>
  <c r="T22" i="7"/>
  <c r="E22" i="32" s="1"/>
  <c r="E89" i="32" s="1"/>
  <c r="U22" i="7"/>
  <c r="F22" i="32" s="1"/>
  <c r="V22" i="7"/>
  <c r="W22" i="7"/>
  <c r="X22" i="7"/>
  <c r="I22" i="32" s="1"/>
  <c r="Y22" i="7"/>
  <c r="Z22" i="7"/>
  <c r="AA22" i="7"/>
  <c r="L22" i="32"/>
  <c r="L89" i="32" s="1"/>
  <c r="AB22" i="7"/>
  <c r="M22" i="32" s="1"/>
  <c r="M89" i="32" s="1"/>
  <c r="AC22" i="7"/>
  <c r="AD22" i="7"/>
  <c r="P23" i="7"/>
  <c r="P24" i="7" s="1"/>
  <c r="S23" i="7"/>
  <c r="D23" i="32" s="1"/>
  <c r="D103" i="32" s="1"/>
  <c r="T23" i="7"/>
  <c r="U23" i="7"/>
  <c r="V23" i="7"/>
  <c r="G23" i="32" s="1"/>
  <c r="G103" i="32" s="1"/>
  <c r="W23" i="7"/>
  <c r="H23" i="32" s="1"/>
  <c r="H103" i="32" s="1"/>
  <c r="X23" i="7"/>
  <c r="Y23" i="7"/>
  <c r="J23" i="32" s="1"/>
  <c r="J103" i="32" s="1"/>
  <c r="Z23" i="7"/>
  <c r="K23" i="32" s="1"/>
  <c r="K103" i="32" s="1"/>
  <c r="AA23" i="7"/>
  <c r="AA24" i="7" s="1"/>
  <c r="AB23" i="7"/>
  <c r="AC23" i="7"/>
  <c r="AD23" i="7"/>
  <c r="O23" i="32" s="1"/>
  <c r="O103" i="32" s="1"/>
  <c r="D24" i="7"/>
  <c r="E24" i="7"/>
  <c r="F24" i="7"/>
  <c r="G24" i="7"/>
  <c r="H24" i="7"/>
  <c r="I24" i="7"/>
  <c r="J24" i="7"/>
  <c r="K24" i="7"/>
  <c r="L24" i="7"/>
  <c r="M24" i="7"/>
  <c r="N24" i="7"/>
  <c r="O24" i="7"/>
  <c r="P26" i="7"/>
  <c r="S26" i="7"/>
  <c r="T26" i="7"/>
  <c r="U26" i="7"/>
  <c r="F26" i="32" s="1"/>
  <c r="F76" i="32" s="1"/>
  <c r="V26" i="7"/>
  <c r="G26" i="32" s="1"/>
  <c r="G76" i="32" s="1"/>
  <c r="W26" i="7"/>
  <c r="X26" i="7"/>
  <c r="Y26" i="7"/>
  <c r="J26" i="32" s="1"/>
  <c r="J76" i="32" s="1"/>
  <c r="Z26" i="7"/>
  <c r="K26" i="32" s="1"/>
  <c r="AA26" i="7"/>
  <c r="AB26" i="7"/>
  <c r="AC26" i="7"/>
  <c r="AC29" i="7" s="1"/>
  <c r="AD26" i="7"/>
  <c r="P27" i="7"/>
  <c r="S27" i="7"/>
  <c r="T27" i="7"/>
  <c r="T29" i="7" s="1"/>
  <c r="U27" i="7"/>
  <c r="V27" i="7"/>
  <c r="W27" i="7"/>
  <c r="X27" i="7"/>
  <c r="Y27" i="7"/>
  <c r="Z27" i="7"/>
  <c r="AA27" i="7"/>
  <c r="AB27" i="7"/>
  <c r="AB29" i="7" s="1"/>
  <c r="AC27" i="7"/>
  <c r="AD27" i="7"/>
  <c r="P28" i="7"/>
  <c r="S28" i="7"/>
  <c r="D28" i="32" s="1"/>
  <c r="T28" i="7"/>
  <c r="E28" i="32" s="1"/>
  <c r="E104" i="32" s="1"/>
  <c r="U28" i="7"/>
  <c r="V28" i="7"/>
  <c r="W28" i="7"/>
  <c r="H28" i="32" s="1"/>
  <c r="H104" i="32" s="1"/>
  <c r="X28" i="7"/>
  <c r="I28" i="32" s="1"/>
  <c r="I104" i="32" s="1"/>
  <c r="Y28" i="7"/>
  <c r="Z28" i="7"/>
  <c r="AA28" i="7"/>
  <c r="L28" i="32" s="1"/>
  <c r="AB28" i="7"/>
  <c r="M28" i="32" s="1"/>
  <c r="M104" i="32" s="1"/>
  <c r="AC28" i="7"/>
  <c r="AD28" i="7"/>
  <c r="D29" i="7"/>
  <c r="E29" i="7"/>
  <c r="F29" i="7"/>
  <c r="G29" i="7"/>
  <c r="H29" i="7"/>
  <c r="I29" i="7"/>
  <c r="J29" i="7"/>
  <c r="K29" i="7"/>
  <c r="L29" i="7"/>
  <c r="M29" i="7"/>
  <c r="N29" i="7"/>
  <c r="O29" i="7"/>
  <c r="P31" i="7"/>
  <c r="P34" i="7" s="1"/>
  <c r="S31" i="7"/>
  <c r="T31" i="7"/>
  <c r="U31" i="7"/>
  <c r="V31" i="7"/>
  <c r="W31" i="7"/>
  <c r="X31" i="7"/>
  <c r="Y31" i="7"/>
  <c r="Z31" i="7"/>
  <c r="AA31" i="7"/>
  <c r="AB31" i="7"/>
  <c r="AC31" i="7"/>
  <c r="AD31" i="7"/>
  <c r="AD34" i="7" s="1"/>
  <c r="P32" i="7"/>
  <c r="S32" i="7"/>
  <c r="T32" i="7"/>
  <c r="U32" i="7"/>
  <c r="F32" i="32" s="1"/>
  <c r="F91" i="32" s="1"/>
  <c r="V32" i="7"/>
  <c r="W32" i="7"/>
  <c r="X32" i="7"/>
  <c r="Y32" i="7"/>
  <c r="J32" i="32" s="1"/>
  <c r="J91" i="32" s="1"/>
  <c r="Z32" i="7"/>
  <c r="AA32" i="7"/>
  <c r="AB32" i="7"/>
  <c r="AC32" i="7"/>
  <c r="N32" i="32" s="1"/>
  <c r="N91" i="32" s="1"/>
  <c r="AD32" i="7"/>
  <c r="P33" i="7"/>
  <c r="S33" i="7"/>
  <c r="T33" i="7"/>
  <c r="U33" i="7"/>
  <c r="V33" i="7"/>
  <c r="W33" i="7"/>
  <c r="X33" i="7"/>
  <c r="Y33" i="7"/>
  <c r="Z33" i="7"/>
  <c r="AA33" i="7"/>
  <c r="AB33" i="7"/>
  <c r="AB34" i="7" s="1"/>
  <c r="AC33" i="7"/>
  <c r="AD33" i="7"/>
  <c r="D34" i="7"/>
  <c r="E34" i="7"/>
  <c r="F34" i="7"/>
  <c r="G34" i="7"/>
  <c r="H34" i="7"/>
  <c r="I34" i="7"/>
  <c r="J34" i="7"/>
  <c r="K34" i="7"/>
  <c r="L34" i="7"/>
  <c r="M34" i="7"/>
  <c r="N34" i="7"/>
  <c r="O34" i="7"/>
  <c r="D36" i="7"/>
  <c r="D78" i="7" s="1"/>
  <c r="CZ9" i="46" s="1"/>
  <c r="C9" i="46" s="1"/>
  <c r="E36" i="7"/>
  <c r="E78" i="7" s="1"/>
  <c r="D37" i="7"/>
  <c r="E37" i="7"/>
  <c r="D38" i="7"/>
  <c r="E38" i="7"/>
  <c r="Y38" i="7" s="1"/>
  <c r="J38" i="32" s="1"/>
  <c r="J106" i="32" s="1"/>
  <c r="F39" i="7"/>
  <c r="G39" i="7"/>
  <c r="I39" i="7"/>
  <c r="J39" i="7"/>
  <c r="K39" i="7"/>
  <c r="L39" i="7"/>
  <c r="M39" i="7"/>
  <c r="N39" i="7"/>
  <c r="O39" i="7"/>
  <c r="Z73" i="7"/>
  <c r="T75" i="7"/>
  <c r="S76" i="7"/>
  <c r="Y76" i="7"/>
  <c r="S77" i="7"/>
  <c r="V77" i="7"/>
  <c r="T77" i="7"/>
  <c r="AB77" i="7"/>
  <c r="G11" i="38"/>
  <c r="I11" i="38"/>
  <c r="Z89" i="7"/>
  <c r="T89" i="7"/>
  <c r="S90" i="7"/>
  <c r="T91" i="7"/>
  <c r="H24" i="38"/>
  <c r="J24" i="38"/>
  <c r="V101" i="7"/>
  <c r="X101" i="7"/>
  <c r="W102" i="7"/>
  <c r="Y102" i="7"/>
  <c r="S103" i="7"/>
  <c r="X103" i="7"/>
  <c r="AB103" i="7"/>
  <c r="P103" i="7"/>
  <c r="T103" i="7"/>
  <c r="Z103" i="7"/>
  <c r="S104" i="7"/>
  <c r="T105" i="7"/>
  <c r="J11" i="38"/>
  <c r="G13" i="38"/>
  <c r="H13" i="38"/>
  <c r="I13" i="38"/>
  <c r="J13" i="38"/>
  <c r="G14" i="38"/>
  <c r="H14" i="38"/>
  <c r="I14" i="38"/>
  <c r="J14" i="38"/>
  <c r="G15" i="38"/>
  <c r="H15" i="38"/>
  <c r="I15" i="38"/>
  <c r="J15" i="38"/>
  <c r="D16" i="36"/>
  <c r="S16" i="36" s="1"/>
  <c r="E16" i="36"/>
  <c r="F16" i="36"/>
  <c r="H16" i="36"/>
  <c r="I16" i="36"/>
  <c r="J16" i="36"/>
  <c r="L16" i="36"/>
  <c r="M16" i="36"/>
  <c r="N16" i="36"/>
  <c r="D16" i="35"/>
  <c r="S16" i="35" s="1"/>
  <c r="E16" i="35"/>
  <c r="F16" i="35"/>
  <c r="H16" i="35"/>
  <c r="I16" i="35"/>
  <c r="J16" i="35"/>
  <c r="L16" i="35"/>
  <c r="M16" i="35"/>
  <c r="N16" i="35"/>
  <c r="D16" i="34"/>
  <c r="E16" i="34"/>
  <c r="F16" i="34"/>
  <c r="H16" i="34"/>
  <c r="I16" i="34"/>
  <c r="J16" i="34"/>
  <c r="L16" i="34"/>
  <c r="M16" i="34"/>
  <c r="N16" i="34"/>
  <c r="D16" i="33"/>
  <c r="S16" i="33" s="1"/>
  <c r="E16" i="33"/>
  <c r="G16" i="33"/>
  <c r="H16" i="33"/>
  <c r="I16" i="33"/>
  <c r="K16" i="33"/>
  <c r="L16" i="33"/>
  <c r="M16" i="33"/>
  <c r="O16" i="33"/>
  <c r="D16" i="37"/>
  <c r="S16" i="37" s="1"/>
  <c r="E16" i="37"/>
  <c r="G16" i="37"/>
  <c r="H16" i="37"/>
  <c r="I16" i="37"/>
  <c r="K16" i="37"/>
  <c r="L16" i="37"/>
  <c r="M16" i="37"/>
  <c r="O16" i="37"/>
  <c r="G16" i="38"/>
  <c r="H16" i="38"/>
  <c r="I16" i="38"/>
  <c r="D16" i="38"/>
  <c r="S16" i="38" s="1"/>
  <c r="E16" i="38"/>
  <c r="F16" i="38"/>
  <c r="K16" i="38"/>
  <c r="L16" i="38"/>
  <c r="M16" i="38"/>
  <c r="O16" i="38"/>
  <c r="F17" i="38"/>
  <c r="G17" i="38"/>
  <c r="H17" i="38"/>
  <c r="I17" i="38"/>
  <c r="J17" i="38"/>
  <c r="G18" i="38"/>
  <c r="H18" i="38"/>
  <c r="I18" i="38"/>
  <c r="J18" i="38"/>
  <c r="G19" i="38"/>
  <c r="H19" i="38"/>
  <c r="I19" i="38"/>
  <c r="J19" i="38"/>
  <c r="G20" i="38"/>
  <c r="H20" i="38"/>
  <c r="I20" i="38"/>
  <c r="J20" i="38"/>
  <c r="G21" i="38"/>
  <c r="H21" i="38"/>
  <c r="I21" i="38"/>
  <c r="J21" i="38"/>
  <c r="I27" i="31"/>
  <c r="I45" i="31" s="1"/>
  <c r="I63" i="31" s="1"/>
  <c r="G24" i="38"/>
  <c r="I24" i="38"/>
  <c r="G26" i="38"/>
  <c r="H26" i="38"/>
  <c r="I26" i="38"/>
  <c r="J26" i="38"/>
  <c r="G27" i="38"/>
  <c r="H27" i="38"/>
  <c r="I27" i="38"/>
  <c r="J27" i="38"/>
  <c r="G28" i="38"/>
  <c r="H28" i="38"/>
  <c r="I28" i="38"/>
  <c r="J28" i="38"/>
  <c r="E29" i="36"/>
  <c r="F29" i="36"/>
  <c r="G29" i="36"/>
  <c r="I29" i="36"/>
  <c r="J29" i="36"/>
  <c r="K29" i="36"/>
  <c r="M29" i="36"/>
  <c r="N29" i="36"/>
  <c r="O29" i="36"/>
  <c r="E29" i="35"/>
  <c r="F29" i="35"/>
  <c r="G29" i="35"/>
  <c r="I29" i="35"/>
  <c r="J29" i="35"/>
  <c r="K29" i="35"/>
  <c r="M29" i="35"/>
  <c r="N29" i="35"/>
  <c r="O29" i="35"/>
  <c r="E29" i="34"/>
  <c r="F29" i="34"/>
  <c r="G29" i="34"/>
  <c r="I29" i="34"/>
  <c r="J29" i="34"/>
  <c r="K29" i="34"/>
  <c r="M29" i="34"/>
  <c r="N29" i="34"/>
  <c r="O29" i="34"/>
  <c r="E29" i="33"/>
  <c r="F29" i="33"/>
  <c r="G29" i="33"/>
  <c r="I29" i="33"/>
  <c r="J29" i="33"/>
  <c r="K29" i="33"/>
  <c r="M29" i="33"/>
  <c r="N29" i="33"/>
  <c r="O29" i="33"/>
  <c r="D29" i="37"/>
  <c r="S29" i="37" s="1"/>
  <c r="E29" i="37"/>
  <c r="F29" i="37"/>
  <c r="G29" i="37"/>
  <c r="H29" i="37"/>
  <c r="I29" i="37"/>
  <c r="J29" i="37"/>
  <c r="K29" i="37"/>
  <c r="L29" i="37"/>
  <c r="M29" i="37"/>
  <c r="N29" i="37"/>
  <c r="O29" i="37"/>
  <c r="H29" i="38"/>
  <c r="I29" i="38"/>
  <c r="D29" i="38"/>
  <c r="E29" i="38"/>
  <c r="F29" i="38"/>
  <c r="J29" i="38"/>
  <c r="L29" i="38"/>
  <c r="M29" i="38"/>
  <c r="N29" i="38"/>
  <c r="F30" i="38"/>
  <c r="G30" i="38"/>
  <c r="H30" i="38"/>
  <c r="I30" i="38"/>
  <c r="J30" i="38"/>
  <c r="G31" i="38"/>
  <c r="H31" i="38"/>
  <c r="I31" i="38"/>
  <c r="J31" i="38"/>
  <c r="H32" i="37"/>
  <c r="G32" i="38"/>
  <c r="H32" i="38"/>
  <c r="I32" i="38"/>
  <c r="J32" i="38"/>
  <c r="G33" i="38"/>
  <c r="H33" i="38"/>
  <c r="I33" i="38"/>
  <c r="J33" i="38"/>
  <c r="G37" i="38"/>
  <c r="I37" i="38"/>
  <c r="J37" i="38"/>
  <c r="G39" i="38"/>
  <c r="H39" i="38"/>
  <c r="I39" i="38"/>
  <c r="J39" i="38"/>
  <c r="H40" i="38"/>
  <c r="I40" i="38"/>
  <c r="J40" i="38"/>
  <c r="G41" i="38"/>
  <c r="H41" i="38"/>
  <c r="I41" i="38"/>
  <c r="J41" i="38"/>
  <c r="D42" i="36"/>
  <c r="S42" i="36" s="1"/>
  <c r="F42" i="36"/>
  <c r="G42" i="36"/>
  <c r="H42" i="36"/>
  <c r="J42" i="36"/>
  <c r="K42" i="36"/>
  <c r="L42" i="36"/>
  <c r="N42" i="36"/>
  <c r="O42" i="36"/>
  <c r="D42" i="35"/>
  <c r="S42" i="35" s="1"/>
  <c r="F42" i="35"/>
  <c r="G42" i="35"/>
  <c r="H42" i="35"/>
  <c r="J42" i="35"/>
  <c r="K42" i="35"/>
  <c r="L42" i="35"/>
  <c r="N42" i="35"/>
  <c r="O42" i="35"/>
  <c r="D42" i="34"/>
  <c r="S42" i="34" s="1"/>
  <c r="F42" i="34"/>
  <c r="G42" i="34"/>
  <c r="H42" i="34"/>
  <c r="J42" i="34"/>
  <c r="K42" i="34"/>
  <c r="L42" i="34"/>
  <c r="N42" i="34"/>
  <c r="O42" i="34"/>
  <c r="D42" i="33"/>
  <c r="S42" i="33" s="1"/>
  <c r="F42" i="33"/>
  <c r="G42" i="33"/>
  <c r="H42" i="33"/>
  <c r="J42" i="33"/>
  <c r="K42" i="33"/>
  <c r="L42" i="33"/>
  <c r="N42" i="33"/>
  <c r="O42" i="33"/>
  <c r="D42" i="37"/>
  <c r="S42" i="37" s="1"/>
  <c r="H42" i="37"/>
  <c r="L42" i="37"/>
  <c r="F44" i="38"/>
  <c r="G44" i="38"/>
  <c r="H44" i="38"/>
  <c r="I44" i="38"/>
  <c r="J44" i="38"/>
  <c r="G45" i="38"/>
  <c r="H45" i="38"/>
  <c r="I45" i="38"/>
  <c r="J45" i="38"/>
  <c r="G46" i="38"/>
  <c r="H46" i="38"/>
  <c r="I46" i="38"/>
  <c r="J46" i="38"/>
  <c r="D7" i="32"/>
  <c r="S7" i="32"/>
  <c r="AH7" i="32"/>
  <c r="AW7" i="32"/>
  <c r="BL7" i="32"/>
  <c r="CP7" i="32"/>
  <c r="DE7" i="32"/>
  <c r="DT7" i="32"/>
  <c r="EI7" i="32"/>
  <c r="EX7" i="32"/>
  <c r="D11" i="32"/>
  <c r="D73" i="32" s="1"/>
  <c r="E11" i="32"/>
  <c r="E73" i="32" s="1"/>
  <c r="H11" i="32"/>
  <c r="H73" i="32" s="1"/>
  <c r="I11" i="32"/>
  <c r="I73" i="32" s="1"/>
  <c r="L11" i="32"/>
  <c r="L73" i="32" s="1"/>
  <c r="M11" i="32"/>
  <c r="M73" i="32" s="1"/>
  <c r="AH11" i="32"/>
  <c r="AH73" i="32" s="1"/>
  <c r="AI11" i="32"/>
  <c r="AI73" i="32" s="1"/>
  <c r="AJ11" i="32"/>
  <c r="AJ73" i="32" s="1"/>
  <c r="AL11" i="32"/>
  <c r="AL73" i="32" s="1"/>
  <c r="AN11" i="32"/>
  <c r="AN73" i="32" s="1"/>
  <c r="AP11" i="32"/>
  <c r="AP73" i="32" s="1"/>
  <c r="AQ11" i="32"/>
  <c r="AQ73" i="32" s="1"/>
  <c r="AR11" i="32"/>
  <c r="AR73" i="32" s="1"/>
  <c r="AW11" i="32"/>
  <c r="AW73" i="32" s="1"/>
  <c r="AY11" i="32"/>
  <c r="AY73" i="32" s="1"/>
  <c r="BA11" i="32"/>
  <c r="BA73" i="32" s="1"/>
  <c r="BC11" i="32"/>
  <c r="BC73" i="32" s="1"/>
  <c r="BE11" i="32"/>
  <c r="BE73" i="32" s="1"/>
  <c r="BG11" i="32"/>
  <c r="BG73" i="32" s="1"/>
  <c r="BM11" i="32"/>
  <c r="BM73" i="32" s="1"/>
  <c r="BN11" i="32"/>
  <c r="BN73" i="32" s="1"/>
  <c r="BO11" i="32"/>
  <c r="BO73" i="32" s="1"/>
  <c r="BP11" i="32"/>
  <c r="BP73" i="32" s="1"/>
  <c r="BQ11" i="32"/>
  <c r="BQ73" i="32" s="1"/>
  <c r="BS11" i="32"/>
  <c r="BS73" i="32" s="1"/>
  <c r="BT11" i="32"/>
  <c r="BT73" i="32" s="1"/>
  <c r="BU11" i="32"/>
  <c r="BU73" i="32" s="1"/>
  <c r="BW11" i="32"/>
  <c r="CB11" i="32"/>
  <c r="CB73" i="32" s="1"/>
  <c r="CC11" i="32"/>
  <c r="CC73" i="32" s="1"/>
  <c r="CD11" i="32"/>
  <c r="CD73" i="32" s="1"/>
  <c r="CF11" i="32"/>
  <c r="CF73" i="32" s="1"/>
  <c r="CJ11" i="32"/>
  <c r="CJ73" i="32" s="1"/>
  <c r="CP11" i="32"/>
  <c r="CP73" i="32" s="1"/>
  <c r="CR11" i="32"/>
  <c r="CR73" i="32" s="1"/>
  <c r="CS11" i="32"/>
  <c r="CS73" i="32" s="1"/>
  <c r="CT11" i="32"/>
  <c r="CT73" i="32" s="1"/>
  <c r="CV11" i="32"/>
  <c r="CV73" i="32" s="1"/>
  <c r="CW11" i="32"/>
  <c r="CW73" i="32" s="1"/>
  <c r="CX11" i="32"/>
  <c r="CX73" i="32" s="1"/>
  <c r="CY11" i="32"/>
  <c r="CY73" i="32" s="1"/>
  <c r="CZ11" i="32"/>
  <c r="CZ73" i="32" s="1"/>
  <c r="DE11" i="32"/>
  <c r="DE73" i="32" s="1"/>
  <c r="DG11" i="32"/>
  <c r="DG73" i="32" s="1"/>
  <c r="DH11" i="32"/>
  <c r="DH73" i="32" s="1"/>
  <c r="DI11" i="32"/>
  <c r="DI73" i="32" s="1"/>
  <c r="DK11" i="32"/>
  <c r="DK73" i="32" s="1"/>
  <c r="DL11" i="32"/>
  <c r="DL73" i="32" s="1"/>
  <c r="DN11" i="32"/>
  <c r="DN73" i="32" s="1"/>
  <c r="DO11" i="32"/>
  <c r="DO73" i="32" s="1"/>
  <c r="DT11" i="32"/>
  <c r="DT73" i="32" s="1"/>
  <c r="DV11" i="32"/>
  <c r="DV73" i="32" s="1"/>
  <c r="DZ11" i="32"/>
  <c r="DZ73" i="32" s="1"/>
  <c r="ED11" i="32"/>
  <c r="ED73" i="32" s="1"/>
  <c r="EI11" i="32"/>
  <c r="EI73" i="32" s="1"/>
  <c r="EK11" i="32"/>
  <c r="EK73" i="32" s="1"/>
  <c r="EM11" i="32"/>
  <c r="EM73" i="32" s="1"/>
  <c r="EO11" i="32"/>
  <c r="EO73" i="32" s="1"/>
  <c r="EQ11" i="32"/>
  <c r="EQ73" i="32" s="1"/>
  <c r="ES11" i="32"/>
  <c r="ES73" i="32" s="1"/>
  <c r="EX11" i="32"/>
  <c r="EX73" i="32" s="1"/>
  <c r="EY11" i="32"/>
  <c r="EY73" i="32" s="1"/>
  <c r="EZ11" i="32"/>
  <c r="EZ73" i="32" s="1"/>
  <c r="FA11" i="32"/>
  <c r="FA73" i="32" s="1"/>
  <c r="FB11" i="32"/>
  <c r="FB73" i="32" s="1"/>
  <c r="FD11" i="32"/>
  <c r="FD73" i="32" s="1"/>
  <c r="FF11" i="32"/>
  <c r="FF73" i="32" s="1"/>
  <c r="FH11" i="32"/>
  <c r="FH73" i="32" s="1"/>
  <c r="D12" i="32"/>
  <c r="D87" i="32" s="1"/>
  <c r="H12" i="32"/>
  <c r="H87" i="32" s="1"/>
  <c r="J12" i="32"/>
  <c r="J87" i="32" s="1"/>
  <c r="K12" i="32"/>
  <c r="K87" i="32" s="1"/>
  <c r="L12" i="32"/>
  <c r="L87" i="32" s="1"/>
  <c r="N12" i="32"/>
  <c r="N87" i="32" s="1"/>
  <c r="O12" i="32"/>
  <c r="O87" i="32" s="1"/>
  <c r="AH12" i="32"/>
  <c r="AH87" i="32" s="1"/>
  <c r="AI12" i="32"/>
  <c r="AI87" i="32" s="1"/>
  <c r="AJ12" i="32"/>
  <c r="AJ87" i="32" s="1"/>
  <c r="AK12" i="32"/>
  <c r="AK87" i="32" s="1"/>
  <c r="AL12" i="32"/>
  <c r="AL87" i="32" s="1"/>
  <c r="AN12" i="32"/>
  <c r="AN87" i="32" s="1"/>
  <c r="AP12" i="32"/>
  <c r="AP87" i="32" s="1"/>
  <c r="AQ12" i="32"/>
  <c r="AQ87" i="32" s="1"/>
  <c r="AR12" i="32"/>
  <c r="AR87" i="32" s="1"/>
  <c r="AW12" i="32"/>
  <c r="AW87" i="32" s="1"/>
  <c r="AX12" i="32"/>
  <c r="AX87" i="32" s="1"/>
  <c r="AZ12" i="32"/>
  <c r="AZ87" i="32" s="1"/>
  <c r="BA12" i="32"/>
  <c r="BA87" i="32" s="1"/>
  <c r="BB12" i="32"/>
  <c r="BB87" i="32" s="1"/>
  <c r="BE12" i="32"/>
  <c r="BE87" i="32" s="1"/>
  <c r="BG12" i="32"/>
  <c r="BG87" i="32" s="1"/>
  <c r="BL12" i="32"/>
  <c r="BL87" i="32" s="1"/>
  <c r="BN12" i="32"/>
  <c r="BN87" i="32" s="1"/>
  <c r="BO12" i="32"/>
  <c r="BO87" i="32" s="1"/>
  <c r="BP12" i="32"/>
  <c r="BP87" i="32" s="1"/>
  <c r="BR12" i="32"/>
  <c r="BR87" i="32" s="1"/>
  <c r="BT12" i="32"/>
  <c r="BT87" i="32" s="1"/>
  <c r="BV12" i="32"/>
  <c r="BV87" i="32" s="1"/>
  <c r="BW12" i="32"/>
  <c r="BW87" i="32" s="1"/>
  <c r="CA12" i="32"/>
  <c r="CA87" i="32" s="1"/>
  <c r="CE12" i="32"/>
  <c r="CE87" i="32" s="1"/>
  <c r="CF12" i="32"/>
  <c r="CF87" i="32" s="1"/>
  <c r="CH12" i="32"/>
  <c r="CH87" i="32" s="1"/>
  <c r="CI12" i="32"/>
  <c r="CI87" i="32" s="1"/>
  <c r="CJ12" i="32"/>
  <c r="CJ87" i="32" s="1"/>
  <c r="CP12" i="32"/>
  <c r="CP87" i="32" s="1"/>
  <c r="CR12" i="32"/>
  <c r="CR87" i="32" s="1"/>
  <c r="CS12" i="32"/>
  <c r="CS87" i="32" s="1"/>
  <c r="CV12" i="32"/>
  <c r="CV87" i="32" s="1"/>
  <c r="CX12" i="32"/>
  <c r="CX87" i="32" s="1"/>
  <c r="CZ12" i="32"/>
  <c r="CZ87" i="32" s="1"/>
  <c r="DE12" i="32"/>
  <c r="DE87" i="32" s="1"/>
  <c r="DF12" i="32"/>
  <c r="DF87" i="32" s="1"/>
  <c r="DG12" i="32"/>
  <c r="DG87" i="32" s="1"/>
  <c r="DI12" i="32"/>
  <c r="DI87" i="32" s="1"/>
  <c r="DJ12" i="32"/>
  <c r="DJ87" i="32" s="1"/>
  <c r="DK12" i="32"/>
  <c r="DK87" i="32" s="1"/>
  <c r="DM12" i="32"/>
  <c r="DM87" i="32" s="1"/>
  <c r="DN12" i="32"/>
  <c r="DN87" i="32" s="1"/>
  <c r="DO12" i="32"/>
  <c r="DO87" i="32" s="1"/>
  <c r="DU12" i="32"/>
  <c r="DU87" i="32" s="1"/>
  <c r="DV12" i="32"/>
  <c r="DV87" i="32" s="1"/>
  <c r="DX12" i="32"/>
  <c r="DX87" i="32" s="1"/>
  <c r="DZ12" i="32"/>
  <c r="DZ87" i="32" s="1"/>
  <c r="ED12" i="32"/>
  <c r="ED87" i="32" s="1"/>
  <c r="EE12" i="32"/>
  <c r="EE87" i="32" s="1"/>
  <c r="EI12" i="32"/>
  <c r="EI87" i="32" s="1"/>
  <c r="EK12" i="32"/>
  <c r="EK87" i="32" s="1"/>
  <c r="EM12" i="32"/>
  <c r="EM87" i="32" s="1"/>
  <c r="EN12" i="32"/>
  <c r="EN87" i="32" s="1"/>
  <c r="EO12" i="32"/>
  <c r="EO87" i="32" s="1"/>
  <c r="EP12" i="32"/>
  <c r="EP87" i="32" s="1"/>
  <c r="EQ12" i="32"/>
  <c r="EQ87" i="32" s="1"/>
  <c r="ES12" i="32"/>
  <c r="ES87" i="32" s="1"/>
  <c r="EX12" i="32"/>
  <c r="EX87" i="32" s="1"/>
  <c r="EZ12" i="32"/>
  <c r="EZ87" i="32" s="1"/>
  <c r="FB12" i="32"/>
  <c r="FB87" i="32" s="1"/>
  <c r="FD12" i="32"/>
  <c r="FD87" i="32" s="1"/>
  <c r="FF12" i="32"/>
  <c r="FF87" i="32" s="1"/>
  <c r="FH12" i="32"/>
  <c r="FH87" i="32" s="1"/>
  <c r="F13" i="32"/>
  <c r="F101" i="32" s="1"/>
  <c r="G13" i="32"/>
  <c r="G101" i="32" s="1"/>
  <c r="H13" i="32"/>
  <c r="H101" i="32" s="1"/>
  <c r="I13" i="32"/>
  <c r="I101" i="32" s="1"/>
  <c r="K13" i="32"/>
  <c r="K101" i="32" s="1"/>
  <c r="N13" i="32"/>
  <c r="N101" i="32" s="1"/>
  <c r="O13" i="32"/>
  <c r="O101" i="32" s="1"/>
  <c r="AH13" i="32"/>
  <c r="AH101" i="32" s="1"/>
  <c r="AI13" i="32"/>
  <c r="AI101" i="32" s="1"/>
  <c r="AJ13" i="32"/>
  <c r="AJ101" i="32" s="1"/>
  <c r="AK13" i="32"/>
  <c r="AK101" i="32" s="1"/>
  <c r="AL13" i="32"/>
  <c r="AL101" i="32" s="1"/>
  <c r="AM13" i="32"/>
  <c r="AM101" i="32" s="1"/>
  <c r="AN13" i="32"/>
  <c r="AN101" i="32" s="1"/>
  <c r="AO13" i="32"/>
  <c r="AO101" i="32" s="1"/>
  <c r="AP13" i="32"/>
  <c r="AP101" i="32" s="1"/>
  <c r="AQ13" i="32"/>
  <c r="AQ101" i="32" s="1"/>
  <c r="AR13" i="32"/>
  <c r="AR101" i="32" s="1"/>
  <c r="AS13" i="32"/>
  <c r="AS101" i="32" s="1"/>
  <c r="AX13" i="32"/>
  <c r="AX101" i="32" s="1"/>
  <c r="AZ13" i="32"/>
  <c r="AZ101" i="32" s="1"/>
  <c r="BB13" i="32"/>
  <c r="BB101" i="32" s="1"/>
  <c r="BD13" i="32"/>
  <c r="BD101" i="32" s="1"/>
  <c r="BF13" i="32"/>
  <c r="BF101" i="32" s="1"/>
  <c r="BH13" i="32"/>
  <c r="BH101" i="32" s="1"/>
  <c r="BL13" i="32"/>
  <c r="BM13" i="32"/>
  <c r="BM101" i="32" s="1"/>
  <c r="BN13" i="32"/>
  <c r="BN101" i="32" s="1"/>
  <c r="BO13" i="32"/>
  <c r="BO101" i="32" s="1"/>
  <c r="BP13" i="32"/>
  <c r="BQ13" i="32"/>
  <c r="BQ101" i="32" s="1"/>
  <c r="BR13" i="32"/>
  <c r="BR101" i="32" s="1"/>
  <c r="BS13" i="32"/>
  <c r="BS101" i="32" s="1"/>
  <c r="BT13" i="32"/>
  <c r="BT101" i="32" s="1"/>
  <c r="BU13" i="32"/>
  <c r="BU101" i="32" s="1"/>
  <c r="BV13" i="32"/>
  <c r="BV101" i="32" s="1"/>
  <c r="BW13" i="32"/>
  <c r="BW101" i="32" s="1"/>
  <c r="CA13" i="32"/>
  <c r="CA101" i="32" s="1"/>
  <c r="CC13" i="32"/>
  <c r="CC101" i="32" s="1"/>
  <c r="CD13" i="32"/>
  <c r="CD101" i="32" s="1"/>
  <c r="CE13" i="32"/>
  <c r="CE101" i="32" s="1"/>
  <c r="CH13" i="32"/>
  <c r="CH101" i="32" s="1"/>
  <c r="CI13" i="32"/>
  <c r="CI101" i="32" s="1"/>
  <c r="CK13" i="32"/>
  <c r="CK101" i="32" s="1"/>
  <c r="CL13" i="32"/>
  <c r="CL101" i="32" s="1"/>
  <c r="CQ13" i="32"/>
  <c r="CQ101" i="32" s="1"/>
  <c r="CS13" i="32"/>
  <c r="CS101" i="32" s="1"/>
  <c r="CU13" i="32"/>
  <c r="CU101" i="32" s="1"/>
  <c r="CW13" i="32"/>
  <c r="CW101" i="32" s="1"/>
  <c r="CX13" i="32"/>
  <c r="CX101" i="32" s="1"/>
  <c r="CY13" i="32"/>
  <c r="CY101" i="32" s="1"/>
  <c r="CZ13" i="32"/>
  <c r="CZ101" i="32" s="1"/>
  <c r="DA13" i="32"/>
  <c r="DA101" i="32" s="1"/>
  <c r="DE13" i="32"/>
  <c r="DE101" i="32" s="1"/>
  <c r="DF13" i="32"/>
  <c r="DF101" i="32" s="1"/>
  <c r="DG13" i="32"/>
  <c r="DG101" i="32" s="1"/>
  <c r="DH13" i="32"/>
  <c r="DH101" i="32" s="1"/>
  <c r="DI13" i="32"/>
  <c r="DI101" i="32" s="1"/>
  <c r="DJ13" i="32"/>
  <c r="DJ101" i="32" s="1"/>
  <c r="DL13" i="32"/>
  <c r="DL101" i="32" s="1"/>
  <c r="DN13" i="32"/>
  <c r="DN101" i="32" s="1"/>
  <c r="DP13" i="32"/>
  <c r="DP101" i="32" s="1"/>
  <c r="DT13" i="32"/>
  <c r="DT101" i="32" s="1"/>
  <c r="DU13" i="32"/>
  <c r="DU101" i="32" s="1"/>
  <c r="DW13" i="32"/>
  <c r="DW101" i="32" s="1"/>
  <c r="DX13" i="32"/>
  <c r="DX101" i="32" s="1"/>
  <c r="DY13" i="32"/>
  <c r="DY101" i="32" s="1"/>
  <c r="EA13" i="32"/>
  <c r="EA101" i="32" s="1"/>
  <c r="EC13" i="32"/>
  <c r="EC101" i="32" s="1"/>
  <c r="ED13" i="32"/>
  <c r="ED101" i="32" s="1"/>
  <c r="EE13" i="32"/>
  <c r="EE101" i="32" s="1"/>
  <c r="EJ13" i="32"/>
  <c r="EJ101" i="32" s="1"/>
  <c r="EL13" i="32"/>
  <c r="EL101" i="32" s="1"/>
  <c r="EN13" i="32"/>
  <c r="EN101" i="32" s="1"/>
  <c r="EP13" i="32"/>
  <c r="EP101" i="32" s="1"/>
  <c r="ER13" i="32"/>
  <c r="ER101" i="32" s="1"/>
  <c r="ET13" i="32"/>
  <c r="ET101" i="32" s="1"/>
  <c r="EX13" i="32"/>
  <c r="EX101" i="32" s="1"/>
  <c r="EZ13" i="32"/>
  <c r="EZ101" i="32" s="1"/>
  <c r="FB13" i="32"/>
  <c r="FB101" i="32" s="1"/>
  <c r="FD13" i="32"/>
  <c r="FD101" i="32" s="1"/>
  <c r="FF13" i="32"/>
  <c r="FF101" i="32" s="1"/>
  <c r="FG13" i="32"/>
  <c r="FG101" i="32" s="1"/>
  <c r="FH13" i="32"/>
  <c r="FH101" i="32" s="1"/>
  <c r="FI13" i="32"/>
  <c r="FI101" i="32" s="1"/>
  <c r="D16" i="32"/>
  <c r="D74" i="32" s="1"/>
  <c r="H16" i="32"/>
  <c r="H74" i="32" s="1"/>
  <c r="L16" i="32"/>
  <c r="L74" i="32" s="1"/>
  <c r="AI16" i="32"/>
  <c r="AI74" i="32" s="1"/>
  <c r="AK16" i="32"/>
  <c r="AK74" i="32" s="1"/>
  <c r="AM16" i="32"/>
  <c r="AM74" i="32" s="1"/>
  <c r="AO16" i="32"/>
  <c r="AO74" i="32" s="1"/>
  <c r="AQ16" i="32"/>
  <c r="AQ74" i="32" s="1"/>
  <c r="AS16" i="32"/>
  <c r="AS74" i="32" s="1"/>
  <c r="AW16" i="32"/>
  <c r="AW74" i="32" s="1"/>
  <c r="AX16" i="32"/>
  <c r="AX74" i="32" s="1"/>
  <c r="AZ16" i="32"/>
  <c r="AZ74" i="32" s="1"/>
  <c r="BA16" i="32"/>
  <c r="BA74" i="32" s="1"/>
  <c r="BB16" i="32"/>
  <c r="BB74" i="32" s="1"/>
  <c r="BD16" i="32"/>
  <c r="BD74" i="32" s="1"/>
  <c r="BF16" i="32"/>
  <c r="BF74" i="32" s="1"/>
  <c r="BG16" i="32"/>
  <c r="BG74" i="32" s="1"/>
  <c r="BH16" i="32"/>
  <c r="BH74" i="32" s="1"/>
  <c r="BM16" i="32"/>
  <c r="BM74" i="32" s="1"/>
  <c r="BN16" i="32"/>
  <c r="BN74" i="32" s="1"/>
  <c r="BO16" i="32"/>
  <c r="BO74" i="32" s="1"/>
  <c r="BQ16" i="32"/>
  <c r="BS16" i="32"/>
  <c r="BS74" i="32" s="1"/>
  <c r="BT16" i="32"/>
  <c r="BU16" i="32"/>
  <c r="BU74" i="32" s="1"/>
  <c r="BW16" i="32"/>
  <c r="BW74" i="32" s="1"/>
  <c r="CC16" i="32"/>
  <c r="CC74" i="32" s="1"/>
  <c r="CE16" i="32"/>
  <c r="CE74" i="32" s="1"/>
  <c r="CF16" i="32"/>
  <c r="CF74" i="32" s="1"/>
  <c r="CI16" i="32"/>
  <c r="CI74" i="32" s="1"/>
  <c r="CJ16" i="32"/>
  <c r="CJ74" i="32" s="1"/>
  <c r="CP16" i="32"/>
  <c r="CP74" i="32" s="1"/>
  <c r="CR16" i="32"/>
  <c r="CR74" i="32" s="1"/>
  <c r="CS16" i="32"/>
  <c r="CS74" i="32" s="1"/>
  <c r="CT16" i="32"/>
  <c r="CT74" i="32" s="1"/>
  <c r="CV16" i="32"/>
  <c r="CV74" i="32" s="1"/>
  <c r="CW16" i="32"/>
  <c r="CW74" i="32" s="1"/>
  <c r="CX16" i="32"/>
  <c r="CX74" i="32" s="1"/>
  <c r="CY16" i="32"/>
  <c r="CY74" i="32" s="1"/>
  <c r="CZ16" i="32"/>
  <c r="CZ74" i="32" s="1"/>
  <c r="DE16" i="32"/>
  <c r="DE74" i="32" s="1"/>
  <c r="DH16" i="32"/>
  <c r="DH74" i="32" s="1"/>
  <c r="DI16" i="32"/>
  <c r="DI74" i="32" s="1"/>
  <c r="DK16" i="32"/>
  <c r="DK74" i="32" s="1"/>
  <c r="DL16" i="32"/>
  <c r="DL74" i="32" s="1"/>
  <c r="DM16" i="32"/>
  <c r="DM74" i="32" s="1"/>
  <c r="DN16" i="32"/>
  <c r="DN74" i="32" s="1"/>
  <c r="DO16" i="32"/>
  <c r="DO74" i="32" s="1"/>
  <c r="DT16" i="32"/>
  <c r="DT74" i="32" s="1"/>
  <c r="DV16" i="32"/>
  <c r="DV74" i="32" s="1"/>
  <c r="DW16" i="32"/>
  <c r="DW74" i="32" s="1"/>
  <c r="DX16" i="32"/>
  <c r="DX74" i="32" s="1"/>
  <c r="DZ16" i="32"/>
  <c r="DZ74" i="32" s="1"/>
  <c r="EB16" i="32"/>
  <c r="EB74" i="32" s="1"/>
  <c r="EC16" i="32"/>
  <c r="EC74" i="32" s="1"/>
  <c r="ED16" i="32"/>
  <c r="ED74" i="32" s="1"/>
  <c r="EE16" i="32"/>
  <c r="EE74" i="32" s="1"/>
  <c r="EI16" i="32"/>
  <c r="EI74" i="32" s="1"/>
  <c r="EK16" i="32"/>
  <c r="EK74" i="32" s="1"/>
  <c r="EL16" i="32"/>
  <c r="EL74" i="32" s="1"/>
  <c r="EM16" i="32"/>
  <c r="EM74" i="32" s="1"/>
  <c r="EN16" i="32"/>
  <c r="EN74" i="32" s="1"/>
  <c r="EO16" i="32"/>
  <c r="EO74" i="32" s="1"/>
  <c r="EP16" i="32"/>
  <c r="EP74" i="32" s="1"/>
  <c r="ER16" i="32"/>
  <c r="ER74" i="32" s="1"/>
  <c r="ES16" i="32"/>
  <c r="ES74" i="32" s="1"/>
  <c r="EX16" i="32"/>
  <c r="EX74" i="32" s="1"/>
  <c r="EZ16" i="32"/>
  <c r="EZ74" i="32" s="1"/>
  <c r="FB16" i="32"/>
  <c r="FB74" i="32" s="1"/>
  <c r="FC16" i="32"/>
  <c r="FC74" i="32" s="1"/>
  <c r="FD16" i="32"/>
  <c r="FD74" i="32" s="1"/>
  <c r="FG16" i="32"/>
  <c r="FG74" i="32" s="1"/>
  <c r="FH16" i="32"/>
  <c r="FH74" i="32" s="1"/>
  <c r="FI16" i="32"/>
  <c r="FI74" i="32" s="1"/>
  <c r="D17" i="32"/>
  <c r="D88" i="32" s="1"/>
  <c r="G17" i="32"/>
  <c r="G88" i="32" s="1"/>
  <c r="H17" i="32"/>
  <c r="H88" i="32" s="1"/>
  <c r="L17" i="32"/>
  <c r="L88" i="32" s="1"/>
  <c r="N17" i="32"/>
  <c r="N88" i="32" s="1"/>
  <c r="AH17" i="32"/>
  <c r="AH88" i="32" s="1"/>
  <c r="AI17" i="32"/>
  <c r="AI88" i="32" s="1"/>
  <c r="AK17" i="32"/>
  <c r="AK88" i="32" s="1"/>
  <c r="AM17" i="32"/>
  <c r="AM88" i="32" s="1"/>
  <c r="AN17" i="32"/>
  <c r="AN88" i="32" s="1"/>
  <c r="AO17" i="32"/>
  <c r="AO88" i="32" s="1"/>
  <c r="AQ17" i="32"/>
  <c r="AQ88" i="32" s="1"/>
  <c r="AS17" i="32"/>
  <c r="AS88" i="32" s="1"/>
  <c r="AW17" i="32"/>
  <c r="AW88" i="32" s="1"/>
  <c r="AY17" i="32"/>
  <c r="AY88" i="32" s="1"/>
  <c r="BA17" i="32"/>
  <c r="BA88" i="32" s="1"/>
  <c r="BC17" i="32"/>
  <c r="BC88" i="32" s="1"/>
  <c r="BE17" i="32"/>
  <c r="BE88" i="32" s="1"/>
  <c r="BG17" i="32"/>
  <c r="BG88" i="32" s="1"/>
  <c r="BL17" i="32"/>
  <c r="BL88" i="32" s="1"/>
  <c r="BN17" i="32"/>
  <c r="BN88" i="32" s="1"/>
  <c r="BP17" i="32"/>
  <c r="BP88" i="32" s="1"/>
  <c r="BR17" i="32"/>
  <c r="BR88" i="32" s="1"/>
  <c r="BT17" i="32"/>
  <c r="BT88" i="32" s="1"/>
  <c r="BV17" i="32"/>
  <c r="BV88" i="32" s="1"/>
  <c r="BW17" i="32"/>
  <c r="BW88" i="32" s="1"/>
  <c r="CC17" i="32"/>
  <c r="CC88" i="32" s="1"/>
  <c r="CF17" i="32"/>
  <c r="CF88" i="32" s="1"/>
  <c r="CH17" i="32"/>
  <c r="CH88" i="32" s="1"/>
  <c r="CI17" i="32"/>
  <c r="CI88" i="32" s="1"/>
  <c r="CJ17" i="32"/>
  <c r="CJ88" i="32" s="1"/>
  <c r="CL17" i="32"/>
  <c r="CL88" i="32" s="1"/>
  <c r="CR17" i="32"/>
  <c r="CR88" i="32" s="1"/>
  <c r="CS17" i="32"/>
  <c r="CS88" i="32" s="1"/>
  <c r="CT17" i="32"/>
  <c r="CT88" i="32" s="1"/>
  <c r="CV17" i="32"/>
  <c r="CV88" i="32" s="1"/>
  <c r="CX17" i="32"/>
  <c r="CX88" i="32" s="1"/>
  <c r="CZ17" i="32"/>
  <c r="CZ88" i="32" s="1"/>
  <c r="DA17" i="32"/>
  <c r="DA88" i="32" s="1"/>
  <c r="DE17" i="32"/>
  <c r="DE88" i="32" s="1"/>
  <c r="DF17" i="32"/>
  <c r="DF88" i="32" s="1"/>
  <c r="DG17" i="32"/>
  <c r="DG88" i="32" s="1"/>
  <c r="DH17" i="32"/>
  <c r="DH88" i="32" s="1"/>
  <c r="DJ17" i="32"/>
  <c r="DJ88" i="32" s="1"/>
  <c r="DK17" i="32"/>
  <c r="DK88" i="32" s="1"/>
  <c r="DM17" i="32"/>
  <c r="DM88" i="32" s="1"/>
  <c r="DN17" i="32"/>
  <c r="DN88" i="32" s="1"/>
  <c r="DO17" i="32"/>
  <c r="DO88" i="32" s="1"/>
  <c r="DP17" i="32"/>
  <c r="DP88" i="32" s="1"/>
  <c r="DU17" i="32"/>
  <c r="DU88" i="32" s="1"/>
  <c r="DV17" i="32"/>
  <c r="DV88" i="32" s="1"/>
  <c r="DW17" i="32"/>
  <c r="DW88" i="32" s="1"/>
  <c r="DZ17" i="32"/>
  <c r="DZ88" i="32" s="1"/>
  <c r="EC17" i="32"/>
  <c r="EC88" i="32" s="1"/>
  <c r="ED17" i="32"/>
  <c r="ED88" i="32" s="1"/>
  <c r="EE17" i="32"/>
  <c r="EE88" i="32" s="1"/>
  <c r="EI17" i="32"/>
  <c r="EI88" i="32" s="1"/>
  <c r="EJ17" i="32"/>
  <c r="EJ88" i="32" s="1"/>
  <c r="EK17" i="32"/>
  <c r="EK88" i="32" s="1"/>
  <c r="EM17" i="32"/>
  <c r="EM88" i="32" s="1"/>
  <c r="EN17" i="32"/>
  <c r="EN88" i="32" s="1"/>
  <c r="EO17" i="32"/>
  <c r="EO88" i="32" s="1"/>
  <c r="EQ17" i="32"/>
  <c r="EQ88" i="32" s="1"/>
  <c r="ER17" i="32"/>
  <c r="ER88" i="32" s="1"/>
  <c r="ES17" i="32"/>
  <c r="ES88" i="32" s="1"/>
  <c r="EX17" i="32"/>
  <c r="EX88" i="32" s="1"/>
  <c r="EZ17" i="32"/>
  <c r="EZ88" i="32" s="1"/>
  <c r="FB17" i="32"/>
  <c r="FB88" i="32" s="1"/>
  <c r="FD17" i="32"/>
  <c r="FD88" i="32" s="1"/>
  <c r="FF17" i="32"/>
  <c r="FF88" i="32" s="1"/>
  <c r="FH17" i="32"/>
  <c r="FH88" i="32" s="1"/>
  <c r="F18" i="32"/>
  <c r="F102" i="32" s="1"/>
  <c r="H18" i="32"/>
  <c r="H102" i="32" s="1"/>
  <c r="I18" i="32"/>
  <c r="I102" i="32" s="1"/>
  <c r="J18" i="32"/>
  <c r="J102" i="32" s="1"/>
  <c r="N18" i="32"/>
  <c r="N102" i="32" s="1"/>
  <c r="AH18" i="32"/>
  <c r="AH102" i="32" s="1"/>
  <c r="AI18" i="32"/>
  <c r="AI102" i="32" s="1"/>
  <c r="AJ18" i="32"/>
  <c r="AJ102" i="32" s="1"/>
  <c r="AK18" i="32"/>
  <c r="AK102" i="32" s="1"/>
  <c r="AL18" i="32"/>
  <c r="AL102" i="32" s="1"/>
  <c r="AM18" i="32"/>
  <c r="AM102" i="32" s="1"/>
  <c r="AN18" i="32"/>
  <c r="AN102" i="32" s="1"/>
  <c r="AO18" i="32"/>
  <c r="AO102" i="32" s="1"/>
  <c r="AP18" i="32"/>
  <c r="AP102" i="32" s="1"/>
  <c r="AQ18" i="32"/>
  <c r="AQ102" i="32" s="1"/>
  <c r="AR18" i="32"/>
  <c r="AR102" i="32" s="1"/>
  <c r="AS18" i="32"/>
  <c r="AS102" i="32" s="1"/>
  <c r="AX18" i="32"/>
  <c r="AX102" i="32" s="1"/>
  <c r="AZ18" i="32"/>
  <c r="AZ102" i="32" s="1"/>
  <c r="BB18" i="32"/>
  <c r="BB102" i="32" s="1"/>
  <c r="BD18" i="32"/>
  <c r="BD102" i="32" s="1"/>
  <c r="BF18" i="32"/>
  <c r="BF102" i="32" s="1"/>
  <c r="BH18" i="32"/>
  <c r="BH102" i="32" s="1"/>
  <c r="BL18" i="32"/>
  <c r="BL102" i="32" s="1"/>
  <c r="BN18" i="32"/>
  <c r="BN102" i="32" s="1"/>
  <c r="BP18" i="32"/>
  <c r="BR18" i="32"/>
  <c r="BR102" i="32" s="1"/>
  <c r="BT18" i="32"/>
  <c r="BT102" i="32" s="1"/>
  <c r="BV18" i="32"/>
  <c r="BV102" i="32" s="1"/>
  <c r="CA18" i="32"/>
  <c r="CA102" i="32" s="1"/>
  <c r="CC18" i="32"/>
  <c r="CC102" i="32" s="1"/>
  <c r="CE18" i="32"/>
  <c r="CE102" i="32" s="1"/>
  <c r="CG18" i="32"/>
  <c r="CG102" i="32" s="1"/>
  <c r="CI18" i="32"/>
  <c r="CI102" i="32" s="1"/>
  <c r="CK18" i="32"/>
  <c r="CK102" i="32" s="1"/>
  <c r="CP18" i="32"/>
  <c r="CP102" i="32" s="1"/>
  <c r="CQ18" i="32"/>
  <c r="CQ102" i="32" s="1"/>
  <c r="CS18" i="32"/>
  <c r="CS102" i="32" s="1"/>
  <c r="CT18" i="32"/>
  <c r="CT102" i="32" s="1"/>
  <c r="CU18" i="32"/>
  <c r="CU102" i="32" s="1"/>
  <c r="CW18" i="32"/>
  <c r="CW102" i="32" s="1"/>
  <c r="CX18" i="32"/>
  <c r="CX102" i="32" s="1"/>
  <c r="CZ18" i="32"/>
  <c r="CZ102" i="32" s="1"/>
  <c r="DE18" i="32"/>
  <c r="DE102" i="32" s="1"/>
  <c r="DG18" i="32"/>
  <c r="DG102" i="32" s="1"/>
  <c r="DI18" i="32"/>
  <c r="DI102" i="32" s="1"/>
  <c r="DJ18" i="32"/>
  <c r="DJ102" i="32" s="1"/>
  <c r="DK18" i="32"/>
  <c r="DL18" i="32"/>
  <c r="DL102" i="32" s="1"/>
  <c r="DM18" i="32"/>
  <c r="DM102" i="32" s="1"/>
  <c r="DN18" i="32"/>
  <c r="DN102" i="32" s="1"/>
  <c r="DO18" i="32"/>
  <c r="DO102" i="32" s="1"/>
  <c r="DP18" i="32"/>
  <c r="DP102" i="32" s="1"/>
  <c r="DT18" i="32"/>
  <c r="DT102" i="32" s="1"/>
  <c r="DU18" i="32"/>
  <c r="DU102" i="32" s="1"/>
  <c r="DV18" i="32"/>
  <c r="DV102" i="32" s="1"/>
  <c r="DY18" i="32"/>
  <c r="DY102" i="32" s="1"/>
  <c r="DZ18" i="32"/>
  <c r="DZ102" i="32" s="1"/>
  <c r="EC18" i="32"/>
  <c r="EC102" i="32" s="1"/>
  <c r="EI18" i="32"/>
  <c r="EI102" i="32" s="1"/>
  <c r="EM18" i="32"/>
  <c r="EM102" i="32" s="1"/>
  <c r="EN18" i="32"/>
  <c r="EN102" i="32" s="1"/>
  <c r="EP18" i="32"/>
  <c r="EP102" i="32" s="1"/>
  <c r="ER18" i="32"/>
  <c r="ER102" i="32" s="1"/>
  <c r="ET18" i="32"/>
  <c r="ET102" i="32" s="1"/>
  <c r="EX18" i="32"/>
  <c r="EX102" i="32" s="1"/>
  <c r="EZ18" i="32"/>
  <c r="EZ102" i="32" s="1"/>
  <c r="FB18" i="32"/>
  <c r="FB102" i="32" s="1"/>
  <c r="FD18" i="32"/>
  <c r="FD102" i="32" s="1"/>
  <c r="FF18" i="32"/>
  <c r="FF102" i="32" s="1"/>
  <c r="FG18" i="32"/>
  <c r="FG102" i="32" s="1"/>
  <c r="FH18" i="32"/>
  <c r="FH102" i="32" s="1"/>
  <c r="D21" i="32"/>
  <c r="D75" i="32" s="1"/>
  <c r="G21" i="32"/>
  <c r="G75" i="32" s="1"/>
  <c r="H21" i="32"/>
  <c r="H75" i="32" s="1"/>
  <c r="L21" i="32"/>
  <c r="L75" i="32" s="1"/>
  <c r="AI21" i="32"/>
  <c r="AK21" i="32"/>
  <c r="AK75" i="32" s="1"/>
  <c r="AM21" i="32"/>
  <c r="AM75" i="32" s="1"/>
  <c r="AQ21" i="32"/>
  <c r="AQ75" i="32" s="1"/>
  <c r="AR21" i="32"/>
  <c r="AR75" i="32" s="1"/>
  <c r="AS21" i="32"/>
  <c r="AS75" i="32" s="1"/>
  <c r="AW21" i="32"/>
  <c r="AW75" i="32" s="1"/>
  <c r="AX21" i="32"/>
  <c r="AX75" i="32" s="1"/>
  <c r="AZ21" i="32"/>
  <c r="AZ75" i="32" s="1"/>
  <c r="BA21" i="32"/>
  <c r="BA75" i="32" s="1"/>
  <c r="BB21" i="32"/>
  <c r="BB75" i="32" s="1"/>
  <c r="BC21" i="32"/>
  <c r="BC75" i="32" s="1"/>
  <c r="BD21" i="32"/>
  <c r="BD75" i="32" s="1"/>
  <c r="BE21" i="32"/>
  <c r="BE75" i="32" s="1"/>
  <c r="BF21" i="32"/>
  <c r="BF75" i="32" s="1"/>
  <c r="BH21" i="32"/>
  <c r="BH75" i="32" s="1"/>
  <c r="BL21" i="32"/>
  <c r="BL75" i="32" s="1"/>
  <c r="BN21" i="32"/>
  <c r="BN75" i="32" s="1"/>
  <c r="BO21" i="32"/>
  <c r="BO75" i="32" s="1"/>
  <c r="BP21" i="32"/>
  <c r="BR21" i="32"/>
  <c r="BR75" i="32" s="1"/>
  <c r="BT21" i="32"/>
  <c r="BT75" i="32" s="1"/>
  <c r="BU21" i="32"/>
  <c r="BU75" i="32" s="1"/>
  <c r="BV21" i="32"/>
  <c r="CC21" i="32"/>
  <c r="CC75" i="32" s="1"/>
  <c r="CD21" i="32"/>
  <c r="CD75" i="32" s="1"/>
  <c r="CE21" i="32"/>
  <c r="CE75" i="32" s="1"/>
  <c r="CG21" i="32"/>
  <c r="CG75" i="32" s="1"/>
  <c r="CJ21" i="32"/>
  <c r="CJ75" i="32" s="1"/>
  <c r="CK21" i="32"/>
  <c r="CK75" i="32" s="1"/>
  <c r="CP21" i="32"/>
  <c r="CP75" i="32" s="1"/>
  <c r="CR21" i="32"/>
  <c r="CR75" i="32" s="1"/>
  <c r="CS21" i="32"/>
  <c r="CS75" i="32" s="1"/>
  <c r="CT21" i="32"/>
  <c r="CT75" i="32" s="1"/>
  <c r="CV21" i="32"/>
  <c r="CV75" i="32" s="1"/>
  <c r="CW21" i="32"/>
  <c r="CW75" i="32" s="1"/>
  <c r="CX21" i="32"/>
  <c r="CX75" i="32" s="1"/>
  <c r="CY21" i="32"/>
  <c r="CY75" i="32" s="1"/>
  <c r="CZ21" i="32"/>
  <c r="CZ75" i="32" s="1"/>
  <c r="DE21" i="32"/>
  <c r="DE75" i="32" s="1"/>
  <c r="DG21" i="32"/>
  <c r="DG75" i="32" s="1"/>
  <c r="DH21" i="32"/>
  <c r="DH75" i="32" s="1"/>
  <c r="DI21" i="32"/>
  <c r="DI75" i="32" s="1"/>
  <c r="DK21" i="32"/>
  <c r="DK75" i="32" s="1"/>
  <c r="DL21" i="32"/>
  <c r="DL75" i="32" s="1"/>
  <c r="DM21" i="32"/>
  <c r="DM75" i="32" s="1"/>
  <c r="DN21" i="32"/>
  <c r="DN75" i="32" s="1"/>
  <c r="DO21" i="32"/>
  <c r="DO75" i="32" s="1"/>
  <c r="DU21" i="32"/>
  <c r="DU75" i="32" s="1"/>
  <c r="DW21" i="32"/>
  <c r="DW75" i="32" s="1"/>
  <c r="DY21" i="32"/>
  <c r="DY75" i="32" s="1"/>
  <c r="EC21" i="32"/>
  <c r="EC75" i="32" s="1"/>
  <c r="EI21" i="32"/>
  <c r="EI75" i="32" s="1"/>
  <c r="EJ21" i="32"/>
  <c r="EK21" i="32"/>
  <c r="EK75" i="32" s="1"/>
  <c r="EL21" i="32"/>
  <c r="EL75" i="32" s="1"/>
  <c r="EM21" i="32"/>
  <c r="EM75" i="32" s="1"/>
  <c r="EN21" i="32"/>
  <c r="EN75" i="32" s="1"/>
  <c r="EO21" i="32"/>
  <c r="EO75" i="32" s="1"/>
  <c r="EP21" i="32"/>
  <c r="EP75" i="32" s="1"/>
  <c r="EQ21" i="32"/>
  <c r="EQ75" i="32" s="1"/>
  <c r="ER21" i="32"/>
  <c r="ER75" i="32" s="1"/>
  <c r="ES21" i="32"/>
  <c r="ES75" i="32" s="1"/>
  <c r="ET21" i="32"/>
  <c r="ET75" i="32" s="1"/>
  <c r="EY21" i="32"/>
  <c r="EY75" i="32" s="1"/>
  <c r="EZ21" i="32"/>
  <c r="EZ75" i="32" s="1"/>
  <c r="FA21" i="32"/>
  <c r="FA75" i="32" s="1"/>
  <c r="FB21" i="32"/>
  <c r="FB75" i="32" s="1"/>
  <c r="FC21" i="32"/>
  <c r="FC75" i="32" s="1"/>
  <c r="FE21" i="32"/>
  <c r="FE75" i="32" s="1"/>
  <c r="FG21" i="32"/>
  <c r="FG75" i="32" s="1"/>
  <c r="FI21" i="32"/>
  <c r="FI75" i="32" s="1"/>
  <c r="G22" i="32"/>
  <c r="G89" i="32" s="1"/>
  <c r="K22" i="32"/>
  <c r="K89" i="32" s="1"/>
  <c r="N22" i="32"/>
  <c r="N89" i="32" s="1"/>
  <c r="O22" i="32"/>
  <c r="O89" i="32" s="1"/>
  <c r="AH22" i="32"/>
  <c r="AH89" i="32" s="1"/>
  <c r="AJ22" i="32"/>
  <c r="AJ89" i="32" s="1"/>
  <c r="AL22" i="32"/>
  <c r="AL89" i="32" s="1"/>
  <c r="AM22" i="32"/>
  <c r="AM89" i="32" s="1"/>
  <c r="AN22" i="32"/>
  <c r="AN89" i="32" s="1"/>
  <c r="AO22" i="32"/>
  <c r="AO89" i="32" s="1"/>
  <c r="AP22" i="32"/>
  <c r="AP89" i="32" s="1"/>
  <c r="AQ22" i="32"/>
  <c r="AQ89" i="32" s="1"/>
  <c r="AR22" i="32"/>
  <c r="AR89" i="32" s="1"/>
  <c r="AS22" i="32"/>
  <c r="AS89" i="32" s="1"/>
  <c r="AW22" i="32"/>
  <c r="AW89" i="32" s="1"/>
  <c r="AX22" i="32"/>
  <c r="AX89" i="32" s="1"/>
  <c r="AY22" i="32"/>
  <c r="AY89" i="32" s="1"/>
  <c r="AZ22" i="32"/>
  <c r="AZ89" i="32" s="1"/>
  <c r="BA22" i="32"/>
  <c r="BA89" i="32" s="1"/>
  <c r="BB22" i="32"/>
  <c r="BB89" i="32" s="1"/>
  <c r="BC22" i="32"/>
  <c r="BC89" i="32" s="1"/>
  <c r="BE22" i="32"/>
  <c r="BE89" i="32" s="1"/>
  <c r="BG22" i="32"/>
  <c r="BG89" i="32" s="1"/>
  <c r="BL22" i="32"/>
  <c r="BL89" i="32" s="1"/>
  <c r="BN22" i="32"/>
  <c r="BN89" i="32" s="1"/>
  <c r="BO22" i="32"/>
  <c r="BP22" i="32"/>
  <c r="BP89" i="32" s="1"/>
  <c r="BR22" i="32"/>
  <c r="BR89" i="32" s="1"/>
  <c r="BT22" i="32"/>
  <c r="BT89" i="32" s="1"/>
  <c r="BV22" i="32"/>
  <c r="BV89" i="32" s="1"/>
  <c r="BW22" i="32"/>
  <c r="BW89" i="32" s="1"/>
  <c r="CA22" i="32"/>
  <c r="CA89" i="32" s="1"/>
  <c r="CE22" i="32"/>
  <c r="CE89" i="32" s="1"/>
  <c r="CF22" i="32"/>
  <c r="CF89" i="32" s="1"/>
  <c r="CG22" i="32"/>
  <c r="CG89" i="32" s="1"/>
  <c r="CI22" i="32"/>
  <c r="CI89" i="32" s="1"/>
  <c r="CJ22" i="32"/>
  <c r="CJ89" i="32" s="1"/>
  <c r="CK22" i="32"/>
  <c r="CK89" i="32" s="1"/>
  <c r="CP22" i="32"/>
  <c r="CP89" i="32" s="1"/>
  <c r="CR22" i="32"/>
  <c r="CR89" i="32" s="1"/>
  <c r="CS22" i="32"/>
  <c r="CS89" i="32" s="1"/>
  <c r="CT22" i="32"/>
  <c r="CT89" i="32" s="1"/>
  <c r="CV22" i="32"/>
  <c r="CV89" i="32" s="1"/>
  <c r="CX22" i="32"/>
  <c r="CX89" i="32" s="1"/>
  <c r="CZ22" i="32"/>
  <c r="CZ89" i="32" s="1"/>
  <c r="DA22" i="32"/>
  <c r="DA89" i="32" s="1"/>
  <c r="DE22" i="32"/>
  <c r="DE89" i="32" s="1"/>
  <c r="DF22" i="32"/>
  <c r="DF89" i="32" s="1"/>
  <c r="DG22" i="32"/>
  <c r="DG89" i="32" s="1"/>
  <c r="DH22" i="32"/>
  <c r="DH89" i="32" s="1"/>
  <c r="DI22" i="32"/>
  <c r="DI89" i="32" s="1"/>
  <c r="DJ22" i="32"/>
  <c r="DJ89" i="32" s="1"/>
  <c r="DK22" i="32"/>
  <c r="DK89" i="32" s="1"/>
  <c r="DM22" i="32"/>
  <c r="DM89" i="32" s="1"/>
  <c r="DN22" i="32"/>
  <c r="DN89" i="32" s="1"/>
  <c r="DO22" i="32"/>
  <c r="DO89" i="32" s="1"/>
  <c r="DP22" i="32"/>
  <c r="DP89" i="32" s="1"/>
  <c r="DT22" i="32"/>
  <c r="DT89" i="32" s="1"/>
  <c r="DV22" i="32"/>
  <c r="DV89" i="32" s="1"/>
  <c r="DW22" i="32"/>
  <c r="DW89" i="32" s="1"/>
  <c r="DX22" i="32"/>
  <c r="DX89" i="32" s="1"/>
  <c r="EJ22" i="32"/>
  <c r="EJ89" i="32" s="1"/>
  <c r="EL22" i="32"/>
  <c r="EL89" i="32" s="1"/>
  <c r="EN22" i="32"/>
  <c r="EN89" i="32" s="1"/>
  <c r="EO22" i="32"/>
  <c r="EO89" i="32" s="1"/>
  <c r="EP22" i="32"/>
  <c r="EP89" i="32" s="1"/>
  <c r="EQ22" i="32"/>
  <c r="EQ89" i="32" s="1"/>
  <c r="ER22" i="32"/>
  <c r="ER89" i="32" s="1"/>
  <c r="ES22" i="32"/>
  <c r="ES89" i="32" s="1"/>
  <c r="ET22" i="32"/>
  <c r="ET89" i="32" s="1"/>
  <c r="EY22" i="32"/>
  <c r="EY89" i="32" s="1"/>
  <c r="FA22" i="32"/>
  <c r="FA89" i="32" s="1"/>
  <c r="FC22" i="32"/>
  <c r="FC89" i="32" s="1"/>
  <c r="FE22" i="32"/>
  <c r="FE89" i="32" s="1"/>
  <c r="FG22" i="32"/>
  <c r="FG89" i="32" s="1"/>
  <c r="FI22" i="32"/>
  <c r="FI89" i="32" s="1"/>
  <c r="E23" i="32"/>
  <c r="E103" i="32" s="1"/>
  <c r="I23" i="32"/>
  <c r="I103" i="32" s="1"/>
  <c r="M23" i="32"/>
  <c r="M103" i="32" s="1"/>
  <c r="N23" i="32"/>
  <c r="N103" i="32" s="1"/>
  <c r="AH23" i="32"/>
  <c r="AH103" i="32" s="1"/>
  <c r="AJ23" i="32"/>
  <c r="AJ103" i="32" s="1"/>
  <c r="AL23" i="32"/>
  <c r="AL103" i="32" s="1"/>
  <c r="AN23" i="32"/>
  <c r="AN103" i="32" s="1"/>
  <c r="AO23" i="32"/>
  <c r="AO103" i="32" s="1"/>
  <c r="AP23" i="32"/>
  <c r="AP103" i="32" s="1"/>
  <c r="AQ23" i="32"/>
  <c r="AQ103" i="32" s="1"/>
  <c r="AR23" i="32"/>
  <c r="AR103" i="32" s="1"/>
  <c r="AS23" i="32"/>
  <c r="AS103" i="32" s="1"/>
  <c r="AW23" i="32"/>
  <c r="AW103" i="32" s="1"/>
  <c r="AY23" i="32"/>
  <c r="AY103" i="32" s="1"/>
  <c r="AZ23" i="32"/>
  <c r="AZ103" i="32" s="1"/>
  <c r="BA23" i="32"/>
  <c r="BA103" i="32" s="1"/>
  <c r="BC23" i="32"/>
  <c r="BC103" i="32" s="1"/>
  <c r="BD23" i="32"/>
  <c r="BD103" i="32" s="1"/>
  <c r="BE23" i="32"/>
  <c r="BE103" i="32" s="1"/>
  <c r="BG23" i="32"/>
  <c r="BG103" i="32" s="1"/>
  <c r="BH23" i="32"/>
  <c r="BH103" i="32" s="1"/>
  <c r="BL23" i="32"/>
  <c r="BL103" i="32" s="1"/>
  <c r="BM23" i="32"/>
  <c r="BM103" i="32" s="1"/>
  <c r="BN23" i="32"/>
  <c r="BN103" i="32" s="1"/>
  <c r="BP23" i="32"/>
  <c r="BP103" i="32" s="1"/>
  <c r="BR23" i="32"/>
  <c r="BR103" i="32" s="1"/>
  <c r="BS23" i="32"/>
  <c r="BS103" i="32" s="1"/>
  <c r="BT23" i="32"/>
  <c r="BT103" i="32" s="1"/>
  <c r="BU23" i="32"/>
  <c r="BU103" i="32" s="1"/>
  <c r="BV23" i="32"/>
  <c r="BV103" i="32" s="1"/>
  <c r="CA23" i="32"/>
  <c r="CA103" i="32" s="1"/>
  <c r="CD23" i="32"/>
  <c r="CD103" i="32" s="1"/>
  <c r="CE23" i="32"/>
  <c r="CE103" i="32" s="1"/>
  <c r="CI23" i="32"/>
  <c r="CI103" i="32" s="1"/>
  <c r="CL23" i="32"/>
  <c r="CL103" i="32" s="1"/>
  <c r="CQ23" i="32"/>
  <c r="CQ103" i="32" s="1"/>
  <c r="CS23" i="32"/>
  <c r="CS103" i="32" s="1"/>
  <c r="CU23" i="32"/>
  <c r="CU103" i="32" s="1"/>
  <c r="CW23" i="32"/>
  <c r="CW103" i="32" s="1"/>
  <c r="CX23" i="32"/>
  <c r="CX103" i="32" s="1"/>
  <c r="CY23" i="32"/>
  <c r="CY103" i="32" s="1"/>
  <c r="CZ23" i="32"/>
  <c r="CZ103" i="32" s="1"/>
  <c r="DA23" i="32"/>
  <c r="DA103" i="32" s="1"/>
  <c r="DE23" i="32"/>
  <c r="DE103" i="32" s="1"/>
  <c r="DF23" i="32"/>
  <c r="DF103" i="32" s="1"/>
  <c r="DG23" i="32"/>
  <c r="DG103" i="32" s="1"/>
  <c r="DH23" i="32"/>
  <c r="DH103" i="32" s="1"/>
  <c r="DI23" i="32"/>
  <c r="DI103" i="32" s="1"/>
  <c r="DJ23" i="32"/>
  <c r="DJ103" i="32" s="1"/>
  <c r="DL23" i="32"/>
  <c r="DL103" i="32" s="1"/>
  <c r="DN23" i="32"/>
  <c r="DN103" i="32" s="1"/>
  <c r="DP23" i="32"/>
  <c r="DP103" i="32" s="1"/>
  <c r="DU23" i="32"/>
  <c r="DU103" i="32" s="1"/>
  <c r="DX23" i="32"/>
  <c r="DX103" i="32" s="1"/>
  <c r="DY23" i="32"/>
  <c r="DY103" i="32" s="1"/>
  <c r="EC23" i="32"/>
  <c r="EC103" i="32" s="1"/>
  <c r="EE23" i="32"/>
  <c r="EE103" i="32" s="1"/>
  <c r="EI23" i="32"/>
  <c r="EI103" i="32" s="1"/>
  <c r="EJ23" i="32"/>
  <c r="EJ103" i="32" s="1"/>
  <c r="EK23" i="32"/>
  <c r="EK103" i="32" s="1"/>
  <c r="EN23" i="32"/>
  <c r="EN103" i="32" s="1"/>
  <c r="EP23" i="32"/>
  <c r="EP103" i="32" s="1"/>
  <c r="EQ23" i="32"/>
  <c r="EQ103" i="32" s="1"/>
  <c r="ER23" i="32"/>
  <c r="ER103" i="32" s="1"/>
  <c r="ES23" i="32"/>
  <c r="ES103" i="32" s="1"/>
  <c r="ET23" i="32"/>
  <c r="ET103" i="32" s="1"/>
  <c r="EY23" i="32"/>
  <c r="EY103" i="32" s="1"/>
  <c r="FA23" i="32"/>
  <c r="FA103" i="32" s="1"/>
  <c r="FB23" i="32"/>
  <c r="FB103" i="32" s="1"/>
  <c r="FC23" i="32"/>
  <c r="FC103" i="32" s="1"/>
  <c r="FE23" i="32"/>
  <c r="FE103" i="32" s="1"/>
  <c r="FF23" i="32"/>
  <c r="FF103" i="32" s="1"/>
  <c r="FG23" i="32"/>
  <c r="FG103" i="32" s="1"/>
  <c r="FI23" i="32"/>
  <c r="FI103" i="32" s="1"/>
  <c r="D26" i="32"/>
  <c r="D76" i="32" s="1"/>
  <c r="H26" i="32"/>
  <c r="H76" i="32" s="1"/>
  <c r="L26" i="32"/>
  <c r="L76" i="32" s="1"/>
  <c r="O26" i="32"/>
  <c r="O76" i="32" s="1"/>
  <c r="AJ26" i="32"/>
  <c r="AJ76" i="32" s="1"/>
  <c r="AK26" i="32"/>
  <c r="AK76" i="32" s="1"/>
  <c r="AL26" i="32"/>
  <c r="AL76" i="32" s="1"/>
  <c r="AN26" i="32"/>
  <c r="AN76" i="32" s="1"/>
  <c r="AO26" i="32"/>
  <c r="AO76" i="32" s="1"/>
  <c r="AP26" i="32"/>
  <c r="AP76" i="32" s="1"/>
  <c r="AS26" i="32"/>
  <c r="AS76" i="32" s="1"/>
  <c r="AX26" i="32"/>
  <c r="AX76" i="32" s="1"/>
  <c r="AZ26" i="32"/>
  <c r="AZ76" i="32" s="1"/>
  <c r="BB26" i="32"/>
  <c r="BB76" i="32" s="1"/>
  <c r="BC26" i="32"/>
  <c r="BC76" i="32" s="1"/>
  <c r="BD26" i="32"/>
  <c r="BD76" i="32" s="1"/>
  <c r="BF26" i="32"/>
  <c r="BF76" i="32" s="1"/>
  <c r="BH26" i="32"/>
  <c r="BH76" i="32" s="1"/>
  <c r="BM26" i="32"/>
  <c r="BN26" i="32"/>
  <c r="BN76" i="32" s="1"/>
  <c r="BO26" i="32"/>
  <c r="BO76" i="32" s="1"/>
  <c r="BP26" i="32"/>
  <c r="BP76" i="32" s="1"/>
  <c r="BQ26" i="32"/>
  <c r="BQ76" i="32" s="1"/>
  <c r="BS26" i="32"/>
  <c r="BS76" i="32" s="1"/>
  <c r="BT26" i="32"/>
  <c r="BT76" i="32" s="1"/>
  <c r="BU26" i="32"/>
  <c r="BU76" i="32" s="1"/>
  <c r="BW26" i="32"/>
  <c r="BW76" i="32" s="1"/>
  <c r="CC26" i="32"/>
  <c r="CC76" i="32" s="1"/>
  <c r="CE26" i="32"/>
  <c r="CE76" i="32" s="1"/>
  <c r="CI26" i="32"/>
  <c r="CI76" i="32" s="1"/>
  <c r="CP26" i="32"/>
  <c r="CP76" i="32" s="1"/>
  <c r="CQ26" i="32"/>
  <c r="CQ76" i="32" s="1"/>
  <c r="CR26" i="32"/>
  <c r="CR76" i="32" s="1"/>
  <c r="CS26" i="32"/>
  <c r="CS76" i="32" s="1"/>
  <c r="CT26" i="32"/>
  <c r="CT76" i="32" s="1"/>
  <c r="CU26" i="32"/>
  <c r="CU76" i="32" s="1"/>
  <c r="CW26" i="32"/>
  <c r="CW76" i="32" s="1"/>
  <c r="CY26" i="32"/>
  <c r="CY76" i="32" s="1"/>
  <c r="CZ26" i="32"/>
  <c r="CZ76" i="32" s="1"/>
  <c r="DA26" i="32"/>
  <c r="DA76" i="32" s="1"/>
  <c r="DF26" i="32"/>
  <c r="DF76" i="32" s="1"/>
  <c r="DG26" i="32"/>
  <c r="DG76" i="32" s="1"/>
  <c r="DH26" i="32"/>
  <c r="DH76" i="32" s="1"/>
  <c r="DJ26" i="32"/>
  <c r="DJ76" i="32" s="1"/>
  <c r="DK26" i="32"/>
  <c r="DK76" i="32" s="1"/>
  <c r="DL26" i="32"/>
  <c r="DL76" i="32" s="1"/>
  <c r="DN26" i="32"/>
  <c r="DN76" i="32" s="1"/>
  <c r="DO26" i="32"/>
  <c r="DO76" i="32" s="1"/>
  <c r="DP26" i="32"/>
  <c r="DP76" i="32" s="1"/>
  <c r="DU26" i="32"/>
  <c r="DU76" i="32" s="1"/>
  <c r="DV26" i="32"/>
  <c r="DV76" i="32" s="1"/>
  <c r="DY26" i="32"/>
  <c r="DY76" i="32" s="1"/>
  <c r="DZ26" i="32"/>
  <c r="DZ76" i="32" s="1"/>
  <c r="EC26" i="32"/>
  <c r="EC76" i="32" s="1"/>
  <c r="ED26" i="32"/>
  <c r="ED76" i="32" s="1"/>
  <c r="EE26" i="32"/>
  <c r="EE76" i="32" s="1"/>
  <c r="EI26" i="32"/>
  <c r="EI76" i="32" s="1"/>
  <c r="EJ26" i="32"/>
  <c r="EJ76" i="32" s="1"/>
  <c r="EK26" i="32"/>
  <c r="EK76" i="32" s="1"/>
  <c r="EL26" i="32"/>
  <c r="EL76" i="32" s="1"/>
  <c r="EM26" i="32"/>
  <c r="EM76" i="32" s="1"/>
  <c r="EN26" i="32"/>
  <c r="EN76" i="32" s="1"/>
  <c r="EO26" i="32"/>
  <c r="EO76" i="32" s="1"/>
  <c r="EP26" i="32"/>
  <c r="EP76" i="32" s="1"/>
  <c r="EQ26" i="32"/>
  <c r="EQ76" i="32" s="1"/>
  <c r="ER26" i="32"/>
  <c r="ER76" i="32" s="1"/>
  <c r="ES26" i="32"/>
  <c r="ET26" i="32"/>
  <c r="ET76" i="32" s="1"/>
  <c r="EX26" i="32"/>
  <c r="EX76" i="32" s="1"/>
  <c r="EY26" i="32"/>
  <c r="EY76" i="32" s="1"/>
  <c r="EZ26" i="32"/>
  <c r="FA26" i="32"/>
  <c r="FA76" i="32" s="1"/>
  <c r="FB26" i="32"/>
  <c r="FB76" i="32" s="1"/>
  <c r="FC26" i="32"/>
  <c r="FC76" i="32" s="1"/>
  <c r="FD26" i="32"/>
  <c r="FD76" i="32" s="1"/>
  <c r="FE26" i="32"/>
  <c r="FE76" i="32" s="1"/>
  <c r="FF26" i="32"/>
  <c r="FF76" i="32" s="1"/>
  <c r="FG26" i="32"/>
  <c r="FG76" i="32" s="1"/>
  <c r="FH26" i="32"/>
  <c r="FI26" i="32"/>
  <c r="FI76" i="32" s="1"/>
  <c r="D27" i="32"/>
  <c r="D90" i="32" s="1"/>
  <c r="E27" i="32"/>
  <c r="E90" i="32" s="1"/>
  <c r="F27" i="32"/>
  <c r="F90" i="32" s="1"/>
  <c r="G27" i="32"/>
  <c r="G90" i="32" s="1"/>
  <c r="H27" i="32"/>
  <c r="H90" i="32" s="1"/>
  <c r="I27" i="32"/>
  <c r="I90" i="32" s="1"/>
  <c r="J27" i="32"/>
  <c r="J90" i="32" s="1"/>
  <c r="K27" i="32"/>
  <c r="K90" i="32" s="1"/>
  <c r="L27" i="32"/>
  <c r="L90" i="32" s="1"/>
  <c r="M27" i="32"/>
  <c r="M90" i="32" s="1"/>
  <c r="N27" i="32"/>
  <c r="N90" i="32" s="1"/>
  <c r="O27" i="32"/>
  <c r="O90" i="32" s="1"/>
  <c r="AH27" i="32"/>
  <c r="AH90" i="32" s="1"/>
  <c r="AI27" i="32"/>
  <c r="AI90" i="32" s="1"/>
  <c r="AJ27" i="32"/>
  <c r="AJ90" i="32" s="1"/>
  <c r="AK27" i="32"/>
  <c r="AK90" i="32" s="1"/>
  <c r="AL27" i="32"/>
  <c r="AL90" i="32" s="1"/>
  <c r="AM27" i="32"/>
  <c r="AM90" i="32" s="1"/>
  <c r="AN27" i="32"/>
  <c r="AN90" i="32" s="1"/>
  <c r="AO27" i="32"/>
  <c r="AO90" i="32" s="1"/>
  <c r="AP27" i="32"/>
  <c r="AP90" i="32" s="1"/>
  <c r="AQ27" i="32"/>
  <c r="AQ90" i="32" s="1"/>
  <c r="AR27" i="32"/>
  <c r="AR90" i="32" s="1"/>
  <c r="AS27" i="32"/>
  <c r="AS90" i="32" s="1"/>
  <c r="AW27" i="32"/>
  <c r="AW90" i="32" s="1"/>
  <c r="AX27" i="32"/>
  <c r="AX90" i="32" s="1"/>
  <c r="AY27" i="32"/>
  <c r="AY90" i="32" s="1"/>
  <c r="BA27" i="32"/>
  <c r="BA90" i="32" s="1"/>
  <c r="BB27" i="32"/>
  <c r="BB90" i="32" s="1"/>
  <c r="BC27" i="32"/>
  <c r="BC90" i="32" s="1"/>
  <c r="BE27" i="32"/>
  <c r="BE90" i="32" s="1"/>
  <c r="BF27" i="32"/>
  <c r="BF90" i="32" s="1"/>
  <c r="BG27" i="32"/>
  <c r="BG90" i="32" s="1"/>
  <c r="BL27" i="32"/>
  <c r="BL90" i="32" s="1"/>
  <c r="BM27" i="32"/>
  <c r="BM90" i="32" s="1"/>
  <c r="BN27" i="32"/>
  <c r="BN90" i="32" s="1"/>
  <c r="BO27" i="32"/>
  <c r="BP27" i="32"/>
  <c r="BP90" i="32" s="1"/>
  <c r="BQ27" i="32"/>
  <c r="BQ90" i="32" s="1"/>
  <c r="BR27" i="32"/>
  <c r="BR90" i="32" s="1"/>
  <c r="BS27" i="32"/>
  <c r="BS90" i="32" s="1"/>
  <c r="BT27" i="32"/>
  <c r="BT90" i="32" s="1"/>
  <c r="BU27" i="32"/>
  <c r="BU90" i="32" s="1"/>
  <c r="BV27" i="32"/>
  <c r="BV90" i="32" s="1"/>
  <c r="BW27" i="32"/>
  <c r="BW90" i="32" s="1"/>
  <c r="CB27" i="32"/>
  <c r="CB90" i="32" s="1"/>
  <c r="CD27" i="32"/>
  <c r="CF27" i="32"/>
  <c r="CF90" i="32" s="1"/>
  <c r="CH27" i="32"/>
  <c r="CH90" i="32" s="1"/>
  <c r="CI27" i="32"/>
  <c r="CI90" i="32" s="1"/>
  <c r="CJ27" i="32"/>
  <c r="CJ90" i="32" s="1"/>
  <c r="CL27" i="32"/>
  <c r="CL90" i="32" s="1"/>
  <c r="CP27" i="32"/>
  <c r="CP90" i="32" s="1"/>
  <c r="CQ27" i="32"/>
  <c r="CQ90" i="32" s="1"/>
  <c r="CR27" i="32"/>
  <c r="CR90" i="32" s="1"/>
  <c r="CS27" i="32"/>
  <c r="CS90" i="32" s="1"/>
  <c r="CT27" i="32"/>
  <c r="CT90" i="32" s="1"/>
  <c r="CU27" i="32"/>
  <c r="CU90" i="32" s="1"/>
  <c r="CV27" i="32"/>
  <c r="CV90" i="32" s="1"/>
  <c r="CW27" i="32"/>
  <c r="CW90" i="32" s="1"/>
  <c r="CX27" i="32"/>
  <c r="CX90" i="32" s="1"/>
  <c r="CY27" i="32"/>
  <c r="CY90" i="32" s="1"/>
  <c r="CZ27" i="32"/>
  <c r="CZ90" i="32" s="1"/>
  <c r="DA27" i="32"/>
  <c r="DA90" i="32" s="1"/>
  <c r="DE27" i="32"/>
  <c r="DE90" i="32" s="1"/>
  <c r="DF27" i="32"/>
  <c r="DF90" i="32" s="1"/>
  <c r="DG27" i="32"/>
  <c r="DG90" i="32" s="1"/>
  <c r="DI27" i="32"/>
  <c r="DI90" i="32" s="1"/>
  <c r="DJ27" i="32"/>
  <c r="DJ90" i="32" s="1"/>
  <c r="DK27" i="32"/>
  <c r="DK90" i="32" s="1"/>
  <c r="DL27" i="32"/>
  <c r="DL90" i="32" s="1"/>
  <c r="DM27" i="32"/>
  <c r="DM90" i="32" s="1"/>
  <c r="DN27" i="32"/>
  <c r="DN90" i="32" s="1"/>
  <c r="DP27" i="32"/>
  <c r="DP90" i="32" s="1"/>
  <c r="DT27" i="32"/>
  <c r="DT90" i="32" s="1"/>
  <c r="DU27" i="32"/>
  <c r="DU90" i="32" s="1"/>
  <c r="DX27" i="32"/>
  <c r="DX90" i="32" s="1"/>
  <c r="DY27" i="32"/>
  <c r="DY90" i="32" s="1"/>
  <c r="DZ27" i="32"/>
  <c r="DZ90" i="32" s="1"/>
  <c r="EB27" i="32"/>
  <c r="EB90" i="32" s="1"/>
  <c r="EC27" i="32"/>
  <c r="EC90" i="32" s="1"/>
  <c r="EI27" i="32"/>
  <c r="EI90" i="32" s="1"/>
  <c r="EJ27" i="32"/>
  <c r="EK27" i="32"/>
  <c r="EK90" i="32" s="1"/>
  <c r="EL27" i="32"/>
  <c r="EL90" i="32" s="1"/>
  <c r="EM27" i="32"/>
  <c r="EM90" i="32" s="1"/>
  <c r="EN27" i="32"/>
  <c r="EN90" i="32" s="1"/>
  <c r="EO27" i="32"/>
  <c r="EO90" i="32" s="1"/>
  <c r="EP27" i="32"/>
  <c r="EP90" i="32" s="1"/>
  <c r="EQ27" i="32"/>
  <c r="EQ90" i="32" s="1"/>
  <c r="ER27" i="32"/>
  <c r="ER90" i="32" s="1"/>
  <c r="ES27" i="32"/>
  <c r="ES90" i="32" s="1"/>
  <c r="ET27" i="32"/>
  <c r="ET90" i="32" s="1"/>
  <c r="EX27" i="32"/>
  <c r="EX90" i="32" s="1"/>
  <c r="EY27" i="32"/>
  <c r="EY90" i="32" s="1"/>
  <c r="EZ27" i="32"/>
  <c r="EZ90" i="32" s="1"/>
  <c r="FA27" i="32"/>
  <c r="FA90" i="32" s="1"/>
  <c r="FB27" i="32"/>
  <c r="FB90" i="32" s="1"/>
  <c r="FC27" i="32"/>
  <c r="FC90" i="32" s="1"/>
  <c r="FD27" i="32"/>
  <c r="FD90" i="32" s="1"/>
  <c r="FE27" i="32"/>
  <c r="FE90" i="32" s="1"/>
  <c r="FF27" i="32"/>
  <c r="FF90" i="32" s="1"/>
  <c r="FG27" i="32"/>
  <c r="FG90" i="32" s="1"/>
  <c r="FH27" i="32"/>
  <c r="FH90" i="32" s="1"/>
  <c r="FI27" i="32"/>
  <c r="FI90" i="32" s="1"/>
  <c r="F28" i="32"/>
  <c r="F104" i="32" s="1"/>
  <c r="G28" i="32"/>
  <c r="G104" i="32" s="1"/>
  <c r="J28" i="32"/>
  <c r="J104" i="32" s="1"/>
  <c r="K28" i="32"/>
  <c r="K104" i="32" s="1"/>
  <c r="N28" i="32"/>
  <c r="N104" i="32" s="1"/>
  <c r="O28" i="32"/>
  <c r="O104" i="32" s="1"/>
  <c r="AH28" i="32"/>
  <c r="AH104" i="32" s="1"/>
  <c r="AI28" i="32"/>
  <c r="AI104" i="32" s="1"/>
  <c r="AJ28" i="32"/>
  <c r="AJ104" i="32" s="1"/>
  <c r="AK28" i="32"/>
  <c r="AK104" i="32" s="1"/>
  <c r="AL28" i="32"/>
  <c r="AL104" i="32" s="1"/>
  <c r="AM28" i="32"/>
  <c r="AM104" i="32" s="1"/>
  <c r="AN28" i="32"/>
  <c r="AN104" i="32" s="1"/>
  <c r="AO28" i="32"/>
  <c r="AO104" i="32" s="1"/>
  <c r="AP28" i="32"/>
  <c r="AP104" i="32" s="1"/>
  <c r="AQ28" i="32"/>
  <c r="AQ104" i="32" s="1"/>
  <c r="AR28" i="32"/>
  <c r="AR104" i="32" s="1"/>
  <c r="AS28" i="32"/>
  <c r="AS104" i="32" s="1"/>
  <c r="AW28" i="32"/>
  <c r="AW104" i="32" s="1"/>
  <c r="AX28" i="32"/>
  <c r="AX104" i="32" s="1"/>
  <c r="AZ28" i="32"/>
  <c r="AZ104" i="32" s="1"/>
  <c r="BA28" i="32"/>
  <c r="BA104" i="32" s="1"/>
  <c r="BB28" i="32"/>
  <c r="BB104" i="32" s="1"/>
  <c r="BD28" i="32"/>
  <c r="BD104" i="32" s="1"/>
  <c r="BE28" i="32"/>
  <c r="BE104" i="32" s="1"/>
  <c r="BF28" i="32"/>
  <c r="BF104" i="32" s="1"/>
  <c r="BH28" i="32"/>
  <c r="BH104" i="32" s="1"/>
  <c r="BL28" i="32"/>
  <c r="BL104" i="32" s="1"/>
  <c r="BM28" i="32"/>
  <c r="BM104" i="32" s="1"/>
  <c r="BN28" i="32"/>
  <c r="BN104" i="32" s="1"/>
  <c r="BO28" i="32"/>
  <c r="BO104" i="32" s="1"/>
  <c r="BP28" i="32"/>
  <c r="BP104" i="32" s="1"/>
  <c r="BQ28" i="32"/>
  <c r="BQ104" i="32" s="1"/>
  <c r="BR28" i="32"/>
  <c r="BR104" i="32" s="1"/>
  <c r="BS28" i="32"/>
  <c r="BS104" i="32" s="1"/>
  <c r="BT28" i="32"/>
  <c r="BU28" i="32"/>
  <c r="BU104" i="32" s="1"/>
  <c r="BV28" i="32"/>
  <c r="BV104" i="32" s="1"/>
  <c r="BW28" i="32"/>
  <c r="BW104" i="32" s="1"/>
  <c r="CA28" i="32"/>
  <c r="CA104" i="32" s="1"/>
  <c r="CC28" i="32"/>
  <c r="CC104" i="32" s="1"/>
  <c r="CE28" i="32"/>
  <c r="CE104" i="32" s="1"/>
  <c r="CF28" i="32"/>
  <c r="CF104" i="32" s="1"/>
  <c r="CG28" i="32"/>
  <c r="CG104" i="32" s="1"/>
  <c r="CI28" i="32"/>
  <c r="CI104" i="32" s="1"/>
  <c r="CJ28" i="32"/>
  <c r="CJ104" i="32" s="1"/>
  <c r="CK28" i="32"/>
  <c r="CK104" i="32" s="1"/>
  <c r="CP28" i="32"/>
  <c r="CP104" i="32" s="1"/>
  <c r="CQ28" i="32"/>
  <c r="CQ104" i="32" s="1"/>
  <c r="CR28" i="32"/>
  <c r="CR104" i="32" s="1"/>
  <c r="CS28" i="32"/>
  <c r="CS104" i="32" s="1"/>
  <c r="CT28" i="32"/>
  <c r="CT104" i="32" s="1"/>
  <c r="CU28" i="32"/>
  <c r="CU104" i="32" s="1"/>
  <c r="CV28" i="32"/>
  <c r="CV104" i="32" s="1"/>
  <c r="CW28" i="32"/>
  <c r="CW104" i="32" s="1"/>
  <c r="CX28" i="32"/>
  <c r="CX104" i="32" s="1"/>
  <c r="CY28" i="32"/>
  <c r="CY104" i="32" s="1"/>
  <c r="CZ28" i="32"/>
  <c r="CZ104" i="32" s="1"/>
  <c r="DA28" i="32"/>
  <c r="DA104" i="32" s="1"/>
  <c r="DE28" i="32"/>
  <c r="DE104" i="32" s="1"/>
  <c r="DG28" i="32"/>
  <c r="DG104" i="32" s="1"/>
  <c r="DH28" i="32"/>
  <c r="DH104" i="32" s="1"/>
  <c r="DI28" i="32"/>
  <c r="DI104" i="32" s="1"/>
  <c r="DK28" i="32"/>
  <c r="DK104" i="32" s="1"/>
  <c r="DL28" i="32"/>
  <c r="DL104" i="32" s="1"/>
  <c r="DM28" i="32"/>
  <c r="DM104" i="32" s="1"/>
  <c r="DO28" i="32"/>
  <c r="DO104" i="32" s="1"/>
  <c r="DP28" i="32"/>
  <c r="DP104" i="32" s="1"/>
  <c r="DT28" i="32"/>
  <c r="DT104" i="32" s="1"/>
  <c r="DV28" i="32"/>
  <c r="DV104" i="32" s="1"/>
  <c r="DW28" i="32"/>
  <c r="DW104" i="32" s="1"/>
  <c r="DX28" i="32"/>
  <c r="DX104" i="32" s="1"/>
  <c r="DZ28" i="32"/>
  <c r="DZ104" i="32" s="1"/>
  <c r="EA28" i="32"/>
  <c r="EA104" i="32" s="1"/>
  <c r="EB28" i="32"/>
  <c r="EB104" i="32" s="1"/>
  <c r="ED28" i="32"/>
  <c r="ED104" i="32" s="1"/>
  <c r="EE28" i="32"/>
  <c r="EE104" i="32" s="1"/>
  <c r="EI28" i="32"/>
  <c r="EI104" i="32" s="1"/>
  <c r="EJ28" i="32"/>
  <c r="EJ104" i="32" s="1"/>
  <c r="EK28" i="32"/>
  <c r="EK104" i="32" s="1"/>
  <c r="EL28" i="32"/>
  <c r="EL104" i="32" s="1"/>
  <c r="EM28" i="32"/>
  <c r="EM104" i="32" s="1"/>
  <c r="EN28" i="32"/>
  <c r="EN104" i="32" s="1"/>
  <c r="EO28" i="32"/>
  <c r="EO104" i="32" s="1"/>
  <c r="EP28" i="32"/>
  <c r="EP104" i="32" s="1"/>
  <c r="EQ28" i="32"/>
  <c r="EQ104" i="32" s="1"/>
  <c r="ER28" i="32"/>
  <c r="ER104" i="32" s="1"/>
  <c r="ES28" i="32"/>
  <c r="ES104" i="32" s="1"/>
  <c r="ET28" i="32"/>
  <c r="ET104" i="32" s="1"/>
  <c r="EX28" i="32"/>
  <c r="EX104" i="32" s="1"/>
  <c r="EY28" i="32"/>
  <c r="EY104" i="32" s="1"/>
  <c r="EZ28" i="32"/>
  <c r="EZ104" i="32" s="1"/>
  <c r="FA28" i="32"/>
  <c r="FA104" i="32" s="1"/>
  <c r="FB28" i="32"/>
  <c r="FB104" i="32" s="1"/>
  <c r="FC28" i="32"/>
  <c r="FC104" i="32" s="1"/>
  <c r="FD28" i="32"/>
  <c r="FD104" i="32" s="1"/>
  <c r="FE28" i="32"/>
  <c r="FE104" i="32" s="1"/>
  <c r="FF28" i="32"/>
  <c r="FF104" i="32" s="1"/>
  <c r="FG28" i="32"/>
  <c r="FG104" i="32" s="1"/>
  <c r="FH28" i="32"/>
  <c r="FH104" i="32" s="1"/>
  <c r="FI28" i="32"/>
  <c r="FI104" i="32" s="1"/>
  <c r="D31" i="32"/>
  <c r="D77" i="32" s="1"/>
  <c r="E31" i="32"/>
  <c r="E77" i="32" s="1"/>
  <c r="F31" i="32"/>
  <c r="F77" i="32" s="1"/>
  <c r="G31" i="32"/>
  <c r="G77" i="32" s="1"/>
  <c r="H31" i="32"/>
  <c r="H77" i="32" s="1"/>
  <c r="I31" i="32"/>
  <c r="J31" i="32"/>
  <c r="J77" i="32" s="1"/>
  <c r="K31" i="32"/>
  <c r="K77" i="32" s="1"/>
  <c r="L31" i="32"/>
  <c r="L77" i="32" s="1"/>
  <c r="M31" i="32"/>
  <c r="M77" i="32" s="1"/>
  <c r="N31" i="32"/>
  <c r="N77" i="32" s="1"/>
  <c r="O31" i="32"/>
  <c r="O77" i="32" s="1"/>
  <c r="AH31" i="32"/>
  <c r="AH77" i="32" s="1"/>
  <c r="AI31" i="32"/>
  <c r="AI77" i="32" s="1"/>
  <c r="AJ31" i="32"/>
  <c r="AJ77" i="32" s="1"/>
  <c r="AK31" i="32"/>
  <c r="AK77" i="32" s="1"/>
  <c r="AL31" i="32"/>
  <c r="AL77" i="32" s="1"/>
  <c r="AM31" i="32"/>
  <c r="AM77" i="32" s="1"/>
  <c r="AN31" i="32"/>
  <c r="AN77" i="32" s="1"/>
  <c r="AO31" i="32"/>
  <c r="AO77" i="32" s="1"/>
  <c r="AP31" i="32"/>
  <c r="AP77" i="32" s="1"/>
  <c r="AQ31" i="32"/>
  <c r="AQ77" i="32" s="1"/>
  <c r="AR31" i="32"/>
  <c r="AR77" i="32" s="1"/>
  <c r="AS31" i="32"/>
  <c r="AS77" i="32" s="1"/>
  <c r="AW31" i="32"/>
  <c r="AW77" i="32" s="1"/>
  <c r="AX31" i="32"/>
  <c r="AX77" i="32" s="1"/>
  <c r="AY31" i="32"/>
  <c r="AY77" i="32" s="1"/>
  <c r="AZ31" i="32"/>
  <c r="AZ77" i="32" s="1"/>
  <c r="BA31" i="32"/>
  <c r="BA77" i="32" s="1"/>
  <c r="BB31" i="32"/>
  <c r="BB77" i="32" s="1"/>
  <c r="BC31" i="32"/>
  <c r="BC77" i="32" s="1"/>
  <c r="BD31" i="32"/>
  <c r="BD77" i="32" s="1"/>
  <c r="BE31" i="32"/>
  <c r="BE77" i="32" s="1"/>
  <c r="BF31" i="32"/>
  <c r="BF77" i="32" s="1"/>
  <c r="BG31" i="32"/>
  <c r="BG77" i="32" s="1"/>
  <c r="BH31" i="32"/>
  <c r="BH77" i="32" s="1"/>
  <c r="BL31" i="32"/>
  <c r="BL77" i="32" s="1"/>
  <c r="BM31" i="32"/>
  <c r="BM77" i="32" s="1"/>
  <c r="BN31" i="32"/>
  <c r="BN77" i="32" s="1"/>
  <c r="BO31" i="32"/>
  <c r="BO77" i="32" s="1"/>
  <c r="BP31" i="32"/>
  <c r="BP77" i="32" s="1"/>
  <c r="BQ31" i="32"/>
  <c r="BQ77" i="32" s="1"/>
  <c r="BR31" i="32"/>
  <c r="BR77" i="32" s="1"/>
  <c r="BS31" i="32"/>
  <c r="BS77" i="32" s="1"/>
  <c r="BT31" i="32"/>
  <c r="BT77" i="32" s="1"/>
  <c r="BU31" i="32"/>
  <c r="BU77" i="32" s="1"/>
  <c r="BV31" i="32"/>
  <c r="BV77" i="32" s="1"/>
  <c r="BW31" i="32"/>
  <c r="BW77" i="32" s="1"/>
  <c r="CA31" i="32"/>
  <c r="CA77" i="32" s="1"/>
  <c r="CB31" i="32"/>
  <c r="CB77" i="32" s="1"/>
  <c r="CE31" i="32"/>
  <c r="CE77" i="32" s="1"/>
  <c r="CF31" i="32"/>
  <c r="CF77" i="32" s="1"/>
  <c r="CG31" i="32"/>
  <c r="CG77" i="32" s="1"/>
  <c r="CI31" i="32"/>
  <c r="CI77" i="32" s="1"/>
  <c r="CJ31" i="32"/>
  <c r="CJ77" i="32" s="1"/>
  <c r="CP31" i="32"/>
  <c r="CP77" i="32" s="1"/>
  <c r="CQ31" i="32"/>
  <c r="CQ77" i="32" s="1"/>
  <c r="CR31" i="32"/>
  <c r="CR77" i="32" s="1"/>
  <c r="CS31" i="32"/>
  <c r="CS77" i="32" s="1"/>
  <c r="CT31" i="32"/>
  <c r="CT77" i="32" s="1"/>
  <c r="CU31" i="32"/>
  <c r="CU77" i="32" s="1"/>
  <c r="CV31" i="32"/>
  <c r="CV77" i="32" s="1"/>
  <c r="CW31" i="32"/>
  <c r="CW77" i="32" s="1"/>
  <c r="CX31" i="32"/>
  <c r="CX77" i="32" s="1"/>
  <c r="CY31" i="32"/>
  <c r="CY77" i="32" s="1"/>
  <c r="CZ31" i="32"/>
  <c r="CZ77" i="32" s="1"/>
  <c r="DA31" i="32"/>
  <c r="DA77" i="32" s="1"/>
  <c r="DE31" i="32"/>
  <c r="DE77" i="32" s="1"/>
  <c r="DF31" i="32"/>
  <c r="DF77" i="32" s="1"/>
  <c r="DG31" i="32"/>
  <c r="DG77" i="32" s="1"/>
  <c r="DH31" i="32"/>
  <c r="DH77" i="32" s="1"/>
  <c r="DI31" i="32"/>
  <c r="DI77" i="32" s="1"/>
  <c r="DJ31" i="32"/>
  <c r="DJ77" i="32" s="1"/>
  <c r="DK31" i="32"/>
  <c r="DK77" i="32" s="1"/>
  <c r="DL31" i="32"/>
  <c r="DL77" i="32" s="1"/>
  <c r="DM31" i="32"/>
  <c r="DM77" i="32" s="1"/>
  <c r="DN31" i="32"/>
  <c r="DN77" i="32" s="1"/>
  <c r="DO31" i="32"/>
  <c r="DO77" i="32" s="1"/>
  <c r="DP31" i="32"/>
  <c r="DP77" i="32" s="1"/>
  <c r="DV31" i="32"/>
  <c r="DV77" i="32" s="1"/>
  <c r="DW31" i="32"/>
  <c r="DW77" i="32" s="1"/>
  <c r="DZ31" i="32"/>
  <c r="DZ77" i="32" s="1"/>
  <c r="EA31" i="32"/>
  <c r="EA77" i="32" s="1"/>
  <c r="ED31" i="32"/>
  <c r="ED77" i="32" s="1"/>
  <c r="EE31" i="32"/>
  <c r="EE77" i="32" s="1"/>
  <c r="EI31" i="32"/>
  <c r="EI77" i="32" s="1"/>
  <c r="EJ31" i="32"/>
  <c r="EJ77" i="32" s="1"/>
  <c r="EK31" i="32"/>
  <c r="EK77" i="32" s="1"/>
  <c r="EL31" i="32"/>
  <c r="EL77" i="32" s="1"/>
  <c r="EM31" i="32"/>
  <c r="EM77" i="32" s="1"/>
  <c r="EN31" i="32"/>
  <c r="EN77" i="32" s="1"/>
  <c r="EO31" i="32"/>
  <c r="EO77" i="32" s="1"/>
  <c r="EP31" i="32"/>
  <c r="EP77" i="32" s="1"/>
  <c r="EQ31" i="32"/>
  <c r="EQ77" i="32" s="1"/>
  <c r="ER31" i="32"/>
  <c r="ER77" i="32" s="1"/>
  <c r="ES31" i="32"/>
  <c r="ES77" i="32" s="1"/>
  <c r="ET31" i="32"/>
  <c r="ET77" i="32" s="1"/>
  <c r="EX31" i="32"/>
  <c r="EX77" i="32" s="1"/>
  <c r="EY31" i="32"/>
  <c r="EY77" i="32" s="1"/>
  <c r="EZ31" i="32"/>
  <c r="EZ77" i="32" s="1"/>
  <c r="FA31" i="32"/>
  <c r="FA77" i="32" s="1"/>
  <c r="FB31" i="32"/>
  <c r="FB77" i="32" s="1"/>
  <c r="FC31" i="32"/>
  <c r="FC77" i="32" s="1"/>
  <c r="FD31" i="32"/>
  <c r="FD77" i="32" s="1"/>
  <c r="FE31" i="32"/>
  <c r="FE77" i="32" s="1"/>
  <c r="FF31" i="32"/>
  <c r="FF77" i="32" s="1"/>
  <c r="FG31" i="32"/>
  <c r="FG77" i="32" s="1"/>
  <c r="FH31" i="32"/>
  <c r="FI31" i="32"/>
  <c r="FI77" i="32" s="1"/>
  <c r="D32" i="32"/>
  <c r="D91" i="32" s="1"/>
  <c r="E32" i="32"/>
  <c r="E91" i="32" s="1"/>
  <c r="G32" i="32"/>
  <c r="G91" i="32" s="1"/>
  <c r="H32" i="32"/>
  <c r="H91" i="32" s="1"/>
  <c r="I32" i="32"/>
  <c r="I91" i="32" s="1"/>
  <c r="K32" i="32"/>
  <c r="K91" i="32" s="1"/>
  <c r="L32" i="32"/>
  <c r="M32" i="32"/>
  <c r="M91" i="32" s="1"/>
  <c r="O32" i="32"/>
  <c r="O91" i="32" s="1"/>
  <c r="AH32" i="32"/>
  <c r="AI32" i="32"/>
  <c r="AI91" i="32" s="1"/>
  <c r="AJ32" i="32"/>
  <c r="AJ91" i="32" s="1"/>
  <c r="AK32" i="32"/>
  <c r="AK91" i="32" s="1"/>
  <c r="AL32" i="32"/>
  <c r="AM32" i="32"/>
  <c r="AM91" i="32" s="1"/>
  <c r="AN32" i="32"/>
  <c r="AN91" i="32" s="1"/>
  <c r="AO32" i="32"/>
  <c r="AO91" i="32" s="1"/>
  <c r="AP32" i="32"/>
  <c r="AP91" i="32" s="1"/>
  <c r="AQ32" i="32"/>
  <c r="AQ91" i="32" s="1"/>
  <c r="AR32" i="32"/>
  <c r="AR91" i="32" s="1"/>
  <c r="AS32" i="32"/>
  <c r="AS91" i="32" s="1"/>
  <c r="AW32" i="32"/>
  <c r="AX32" i="32"/>
  <c r="AX91" i="32" s="1"/>
  <c r="AY32" i="32"/>
  <c r="AY91" i="32" s="1"/>
  <c r="AZ32" i="32"/>
  <c r="AZ91" i="32" s="1"/>
  <c r="BA32" i="32"/>
  <c r="BA91" i="32" s="1"/>
  <c r="BB32" i="32"/>
  <c r="BB91" i="32" s="1"/>
  <c r="BC32" i="32"/>
  <c r="BC91" i="32" s="1"/>
  <c r="BD32" i="32"/>
  <c r="BD91" i="32" s="1"/>
  <c r="BE32" i="32"/>
  <c r="BE91" i="32" s="1"/>
  <c r="BF32" i="32"/>
  <c r="BF91" i="32" s="1"/>
  <c r="BG32" i="32"/>
  <c r="BG91" i="32" s="1"/>
  <c r="BH32" i="32"/>
  <c r="BH91" i="32" s="1"/>
  <c r="BL32" i="32"/>
  <c r="BM32" i="32"/>
  <c r="BM91" i="32" s="1"/>
  <c r="BN32" i="32"/>
  <c r="BN91" i="32" s="1"/>
  <c r="BO32" i="32"/>
  <c r="BO91" i="32" s="1"/>
  <c r="BP32" i="32"/>
  <c r="BP91" i="32" s="1"/>
  <c r="BQ32" i="32"/>
  <c r="BQ91" i="32" s="1"/>
  <c r="BR32" i="32"/>
  <c r="BR91" i="32" s="1"/>
  <c r="BS32" i="32"/>
  <c r="BS91" i="32" s="1"/>
  <c r="BT32" i="32"/>
  <c r="BT91" i="32" s="1"/>
  <c r="BU32" i="32"/>
  <c r="BU91" i="32" s="1"/>
  <c r="BV32" i="32"/>
  <c r="BV91" i="32" s="1"/>
  <c r="BW32" i="32"/>
  <c r="BW91" i="32" s="1"/>
  <c r="CA32" i="32"/>
  <c r="CA91" i="32" s="1"/>
  <c r="CC32" i="32"/>
  <c r="CC91" i="32" s="1"/>
  <c r="CD32" i="32"/>
  <c r="CD91" i="32" s="1"/>
  <c r="CE32" i="32"/>
  <c r="CE91" i="32" s="1"/>
  <c r="CG32" i="32"/>
  <c r="CG91" i="32" s="1"/>
  <c r="CH32" i="32"/>
  <c r="CH91" i="32" s="1"/>
  <c r="CI32" i="32"/>
  <c r="CI91" i="32" s="1"/>
  <c r="CK32" i="32"/>
  <c r="CK91" i="32" s="1"/>
  <c r="CL32" i="32"/>
  <c r="CL91" i="32" s="1"/>
  <c r="CP32" i="32"/>
  <c r="CP91" i="32" s="1"/>
  <c r="CQ32" i="32"/>
  <c r="CQ91" i="32" s="1"/>
  <c r="CR32" i="32"/>
  <c r="CR91" i="32" s="1"/>
  <c r="CS32" i="32"/>
  <c r="CS91" i="32" s="1"/>
  <c r="CT32" i="32"/>
  <c r="CT91" i="32" s="1"/>
  <c r="CU32" i="32"/>
  <c r="CU91" i="32" s="1"/>
  <c r="CV32" i="32"/>
  <c r="CV91" i="32" s="1"/>
  <c r="CW32" i="32"/>
  <c r="CW91" i="32" s="1"/>
  <c r="CX32" i="32"/>
  <c r="CX91" i="32" s="1"/>
  <c r="CY32" i="32"/>
  <c r="CY91" i="32" s="1"/>
  <c r="CZ32" i="32"/>
  <c r="CZ91" i="32" s="1"/>
  <c r="DA32" i="32"/>
  <c r="DA91" i="32" s="1"/>
  <c r="DE32" i="32"/>
  <c r="DE91" i="32" s="1"/>
  <c r="DF32" i="32"/>
  <c r="DF91" i="32" s="1"/>
  <c r="DG32" i="32"/>
  <c r="DG91" i="32" s="1"/>
  <c r="DI32" i="32"/>
  <c r="DI91" i="32" s="1"/>
  <c r="DJ32" i="32"/>
  <c r="DJ91" i="32" s="1"/>
  <c r="DK32" i="32"/>
  <c r="DK91" i="32" s="1"/>
  <c r="DM32" i="32"/>
  <c r="DM91" i="32" s="1"/>
  <c r="DN32" i="32"/>
  <c r="DN91" i="32" s="1"/>
  <c r="DO32" i="32"/>
  <c r="DO91" i="32" s="1"/>
  <c r="DT32" i="32"/>
  <c r="DT91" i="32" s="1"/>
  <c r="DU32" i="32"/>
  <c r="DU91" i="32" s="1"/>
  <c r="DV32" i="32"/>
  <c r="DV91" i="32" s="1"/>
  <c r="DX32" i="32"/>
  <c r="DX91" i="32" s="1"/>
  <c r="DY32" i="32"/>
  <c r="DY91" i="32" s="1"/>
  <c r="DZ32" i="32"/>
  <c r="DZ91" i="32" s="1"/>
  <c r="EB32" i="32"/>
  <c r="EB91" i="32" s="1"/>
  <c r="EC32" i="32"/>
  <c r="EC91" i="32" s="1"/>
  <c r="ED32" i="32"/>
  <c r="ED91" i="32" s="1"/>
  <c r="EI32" i="32"/>
  <c r="EI91" i="32" s="1"/>
  <c r="EJ32" i="32"/>
  <c r="EJ91" i="32" s="1"/>
  <c r="EK32" i="32"/>
  <c r="EK91" i="32" s="1"/>
  <c r="EL32" i="32"/>
  <c r="EL91" i="32" s="1"/>
  <c r="EM32" i="32"/>
  <c r="EM91" i="32" s="1"/>
  <c r="EN32" i="32"/>
  <c r="EN91" i="32" s="1"/>
  <c r="EO32" i="32"/>
  <c r="EO91" i="32" s="1"/>
  <c r="EP32" i="32"/>
  <c r="EP91" i="32" s="1"/>
  <c r="EQ32" i="32"/>
  <c r="EQ91" i="32" s="1"/>
  <c r="ER32" i="32"/>
  <c r="ER91" i="32" s="1"/>
  <c r="ES32" i="32"/>
  <c r="ES91" i="32" s="1"/>
  <c r="ET32" i="32"/>
  <c r="ET91" i="32" s="1"/>
  <c r="EX32" i="32"/>
  <c r="EX91" i="32" s="1"/>
  <c r="EY32" i="32"/>
  <c r="EY91" i="32" s="1"/>
  <c r="EZ32" i="32"/>
  <c r="EZ91" i="32" s="1"/>
  <c r="FA32" i="32"/>
  <c r="FA91" i="32" s="1"/>
  <c r="FB32" i="32"/>
  <c r="FB91" i="32" s="1"/>
  <c r="FC32" i="32"/>
  <c r="FC91" i="32" s="1"/>
  <c r="FD32" i="32"/>
  <c r="FD91" i="32" s="1"/>
  <c r="FE32" i="32"/>
  <c r="FE91" i="32" s="1"/>
  <c r="FF32" i="32"/>
  <c r="FF91" i="32" s="1"/>
  <c r="FG32" i="32"/>
  <c r="FG91" i="32" s="1"/>
  <c r="FH32" i="32"/>
  <c r="FH91" i="32" s="1"/>
  <c r="FI32" i="32"/>
  <c r="FI91" i="32" s="1"/>
  <c r="D33" i="32"/>
  <c r="D105" i="32" s="1"/>
  <c r="E33" i="32"/>
  <c r="E105" i="32" s="1"/>
  <c r="F33" i="32"/>
  <c r="F105" i="32" s="1"/>
  <c r="G33" i="32"/>
  <c r="G105" i="32" s="1"/>
  <c r="H33" i="32"/>
  <c r="H105" i="32" s="1"/>
  <c r="I33" i="32"/>
  <c r="I105" i="32" s="1"/>
  <c r="J33" i="32"/>
  <c r="J105" i="32" s="1"/>
  <c r="K33" i="32"/>
  <c r="K105" i="32" s="1"/>
  <c r="L33" i="32"/>
  <c r="L105" i="32" s="1"/>
  <c r="M33" i="32"/>
  <c r="M105" i="32" s="1"/>
  <c r="N33" i="32"/>
  <c r="N105" i="32" s="1"/>
  <c r="O33" i="32"/>
  <c r="O105" i="32" s="1"/>
  <c r="AH33" i="32"/>
  <c r="AH105" i="32" s="1"/>
  <c r="AI33" i="32"/>
  <c r="AI105" i="32" s="1"/>
  <c r="AJ33" i="32"/>
  <c r="AJ105" i="32" s="1"/>
  <c r="AK33" i="32"/>
  <c r="AK105" i="32" s="1"/>
  <c r="AL33" i="32"/>
  <c r="AL105" i="32" s="1"/>
  <c r="AM33" i="32"/>
  <c r="AM105" i="32" s="1"/>
  <c r="AN33" i="32"/>
  <c r="AN105" i="32" s="1"/>
  <c r="AO33" i="32"/>
  <c r="AO105" i="32" s="1"/>
  <c r="AP33" i="32"/>
  <c r="AP105" i="32" s="1"/>
  <c r="AQ33" i="32"/>
  <c r="AQ105" i="32" s="1"/>
  <c r="AR33" i="32"/>
  <c r="AR105" i="32" s="1"/>
  <c r="AS33" i="32"/>
  <c r="AS105" i="32" s="1"/>
  <c r="AW33" i="32"/>
  <c r="AW105" i="32" s="1"/>
  <c r="AX33" i="32"/>
  <c r="AX105" i="32" s="1"/>
  <c r="AY33" i="32"/>
  <c r="AY105" i="32" s="1"/>
  <c r="BA33" i="32"/>
  <c r="BA105" i="32" s="1"/>
  <c r="BB33" i="32"/>
  <c r="BB105" i="32" s="1"/>
  <c r="BC33" i="32"/>
  <c r="BC105" i="32" s="1"/>
  <c r="BE33" i="32"/>
  <c r="BE105" i="32" s="1"/>
  <c r="BF33" i="32"/>
  <c r="BF105" i="32" s="1"/>
  <c r="BG33" i="32"/>
  <c r="BG105" i="32" s="1"/>
  <c r="BH33" i="32"/>
  <c r="BH105" i="32" s="1"/>
  <c r="BL33" i="32"/>
  <c r="BL105" i="32" s="1"/>
  <c r="BM33" i="32"/>
  <c r="BM105" i="32" s="1"/>
  <c r="BN33" i="32"/>
  <c r="BN105" i="32" s="1"/>
  <c r="BO33" i="32"/>
  <c r="BO105" i="32" s="1"/>
  <c r="BP33" i="32"/>
  <c r="BP105" i="32" s="1"/>
  <c r="BQ33" i="32"/>
  <c r="BQ105" i="32" s="1"/>
  <c r="BR33" i="32"/>
  <c r="BR105" i="32" s="1"/>
  <c r="BS33" i="32"/>
  <c r="BS105" i="32" s="1"/>
  <c r="BT33" i="32"/>
  <c r="BT105" i="32" s="1"/>
  <c r="BU33" i="32"/>
  <c r="BU105" i="32" s="1"/>
  <c r="BV33" i="32"/>
  <c r="BV105" i="32" s="1"/>
  <c r="BW33" i="32"/>
  <c r="BW105" i="32" s="1"/>
  <c r="CA33" i="32"/>
  <c r="CA105" i="32" s="1"/>
  <c r="CC33" i="32"/>
  <c r="CC105" i="32" s="1"/>
  <c r="CD33" i="32"/>
  <c r="CD105" i="32" s="1"/>
  <c r="CG33" i="32"/>
  <c r="CG105" i="32" s="1"/>
  <c r="CH33" i="32"/>
  <c r="CH105" i="32" s="1"/>
  <c r="CI33" i="32"/>
  <c r="CI105" i="32" s="1"/>
  <c r="CJ33" i="32"/>
  <c r="CJ105" i="32" s="1"/>
  <c r="CK33" i="32"/>
  <c r="CK105" i="32" s="1"/>
  <c r="CL33" i="32"/>
  <c r="CL105" i="32" s="1"/>
  <c r="CP33" i="32"/>
  <c r="CP105" i="32" s="1"/>
  <c r="CQ33" i="32"/>
  <c r="CQ105" i="32" s="1"/>
  <c r="CR33" i="32"/>
  <c r="CR105" i="32" s="1"/>
  <c r="CS33" i="32"/>
  <c r="CS105" i="32" s="1"/>
  <c r="CT33" i="32"/>
  <c r="CT105" i="32" s="1"/>
  <c r="CU33" i="32"/>
  <c r="CU105" i="32" s="1"/>
  <c r="CV33" i="32"/>
  <c r="CW33" i="32"/>
  <c r="CW105" i="32" s="1"/>
  <c r="CX33" i="32"/>
  <c r="CX105" i="32" s="1"/>
  <c r="CY33" i="32"/>
  <c r="CY105" i="32" s="1"/>
  <c r="CZ33" i="32"/>
  <c r="DA33" i="32"/>
  <c r="DA105" i="32" s="1"/>
  <c r="DE33" i="32"/>
  <c r="DE105" i="32" s="1"/>
  <c r="DF33" i="32"/>
  <c r="DF105" i="32" s="1"/>
  <c r="DG33" i="32"/>
  <c r="DG105" i="32" s="1"/>
  <c r="DH33" i="32"/>
  <c r="DH105" i="32" s="1"/>
  <c r="DI33" i="32"/>
  <c r="DI105" i="32" s="1"/>
  <c r="DJ33" i="32"/>
  <c r="DJ105" i="32" s="1"/>
  <c r="DK33" i="32"/>
  <c r="DL33" i="32"/>
  <c r="DL105" i="32" s="1"/>
  <c r="DM33" i="32"/>
  <c r="DM105" i="32" s="1"/>
  <c r="DN33" i="32"/>
  <c r="DN105" i="32" s="1"/>
  <c r="DO33" i="32"/>
  <c r="DP33" i="32"/>
  <c r="DP105" i="32" s="1"/>
  <c r="DT33" i="32"/>
  <c r="DT105" i="32" s="1"/>
  <c r="DU33" i="32"/>
  <c r="DU105" i="32" s="1"/>
  <c r="DV33" i="32"/>
  <c r="DV105" i="32" s="1"/>
  <c r="DW33" i="32"/>
  <c r="DW105" i="32" s="1"/>
  <c r="DX33" i="32"/>
  <c r="DY33" i="32"/>
  <c r="DY105" i="32" s="1"/>
  <c r="DZ33" i="32"/>
  <c r="DZ105" i="32" s="1"/>
  <c r="EA33" i="32"/>
  <c r="EA105" i="32" s="1"/>
  <c r="EB33" i="32"/>
  <c r="EB105" i="32" s="1"/>
  <c r="EC33" i="32"/>
  <c r="EC105" i="32" s="1"/>
  <c r="ED33" i="32"/>
  <c r="ED105" i="32" s="1"/>
  <c r="EE33" i="32"/>
  <c r="EE105" i="32" s="1"/>
  <c r="EI33" i="32"/>
  <c r="EJ33" i="32"/>
  <c r="EJ105" i="32" s="1"/>
  <c r="EK33" i="32"/>
  <c r="EL33" i="32"/>
  <c r="EL105" i="32" s="1"/>
  <c r="EM33" i="32"/>
  <c r="EM105" i="32" s="1"/>
  <c r="EN33" i="32"/>
  <c r="EN105" i="32" s="1"/>
  <c r="EO33" i="32"/>
  <c r="EO105" i="32" s="1"/>
  <c r="EP33" i="32"/>
  <c r="EP105" i="32" s="1"/>
  <c r="EQ33" i="32"/>
  <c r="EQ105" i="32" s="1"/>
  <c r="ER33" i="32"/>
  <c r="ER105" i="32" s="1"/>
  <c r="ES33" i="32"/>
  <c r="ET33" i="32"/>
  <c r="ET105" i="32" s="1"/>
  <c r="EX33" i="32"/>
  <c r="EX105" i="32" s="1"/>
  <c r="EY33" i="32"/>
  <c r="EY105" i="32" s="1"/>
  <c r="EZ33" i="32"/>
  <c r="EZ105" i="32" s="1"/>
  <c r="FA33" i="32"/>
  <c r="FA105" i="32" s="1"/>
  <c r="FB33" i="32"/>
  <c r="FB105" i="32" s="1"/>
  <c r="FC33" i="32"/>
  <c r="FC105" i="32" s="1"/>
  <c r="FD33" i="32"/>
  <c r="FD105" i="32" s="1"/>
  <c r="FE33" i="32"/>
  <c r="FE105" i="32" s="1"/>
  <c r="FF33" i="32"/>
  <c r="FF105" i="32" s="1"/>
  <c r="FG33" i="32"/>
  <c r="FG105" i="32" s="1"/>
  <c r="FH33" i="32"/>
  <c r="FH105" i="32" s="1"/>
  <c r="FI33" i="32"/>
  <c r="FI105" i="32" s="1"/>
  <c r="AH36" i="32"/>
  <c r="AJ36" i="32"/>
  <c r="AJ78" i="32" s="1"/>
  <c r="AK36" i="32"/>
  <c r="AK78" i="32" s="1"/>
  <c r="AL36" i="32"/>
  <c r="AL78" i="32" s="1"/>
  <c r="AN36" i="32"/>
  <c r="AN78" i="32" s="1"/>
  <c r="AO36" i="32"/>
  <c r="AO78" i="32" s="1"/>
  <c r="AP36" i="32"/>
  <c r="AP78" i="32" s="1"/>
  <c r="AR36" i="32"/>
  <c r="AR78" i="32" s="1"/>
  <c r="AS36" i="32"/>
  <c r="AS78" i="32" s="1"/>
  <c r="AW36" i="32"/>
  <c r="AX36" i="32"/>
  <c r="AX78" i="32" s="1"/>
  <c r="AY36" i="32"/>
  <c r="AY78" i="32" s="1"/>
  <c r="AZ36" i="32"/>
  <c r="AZ78" i="32" s="1"/>
  <c r="BA36" i="32"/>
  <c r="BB36" i="32"/>
  <c r="BB78" i="32" s="1"/>
  <c r="BC36" i="32"/>
  <c r="BC78" i="32" s="1"/>
  <c r="BD36" i="32"/>
  <c r="BD78" i="32" s="1"/>
  <c r="BE36" i="32"/>
  <c r="BE78" i="32" s="1"/>
  <c r="BF36" i="32"/>
  <c r="BF78" i="32" s="1"/>
  <c r="BG36" i="32"/>
  <c r="BG78" i="32" s="1"/>
  <c r="BH36" i="32"/>
  <c r="BH78" i="32" s="1"/>
  <c r="BL36" i="32"/>
  <c r="BM36" i="32"/>
  <c r="BM78" i="32" s="1"/>
  <c r="BN36" i="32"/>
  <c r="BN78" i="32" s="1"/>
  <c r="BO36" i="32"/>
  <c r="BO78" i="32" s="1"/>
  <c r="BP36" i="32"/>
  <c r="BP78" i="32" s="1"/>
  <c r="BQ36" i="32"/>
  <c r="BQ78" i="32" s="1"/>
  <c r="BR36" i="32"/>
  <c r="BR78" i="32" s="1"/>
  <c r="BS36" i="32"/>
  <c r="BS78" i="32" s="1"/>
  <c r="BT36" i="32"/>
  <c r="BT78" i="32" s="1"/>
  <c r="BU36" i="32"/>
  <c r="BU78" i="32" s="1"/>
  <c r="BV36" i="32"/>
  <c r="BV78" i="32" s="1"/>
  <c r="BW36" i="32"/>
  <c r="BW78" i="32" s="1"/>
  <c r="CA36" i="32"/>
  <c r="CB36" i="32"/>
  <c r="CB78" i="32" s="1"/>
  <c r="CC36" i="32"/>
  <c r="CE36" i="32"/>
  <c r="CE78" i="32" s="1"/>
  <c r="CF36" i="32"/>
  <c r="CF78" i="32" s="1"/>
  <c r="CG36" i="32"/>
  <c r="CG78" i="32" s="1"/>
  <c r="CI36" i="32"/>
  <c r="CI78" i="32" s="1"/>
  <c r="CJ36" i="32"/>
  <c r="CJ78" i="32" s="1"/>
  <c r="CK36" i="32"/>
  <c r="CK78" i="32" s="1"/>
  <c r="CP36" i="32"/>
  <c r="CP78" i="32" s="1"/>
  <c r="CQ36" i="32"/>
  <c r="CQ78" i="32" s="1"/>
  <c r="CR36" i="32"/>
  <c r="CR78" i="32" s="1"/>
  <c r="CS36" i="32"/>
  <c r="CS78" i="32" s="1"/>
  <c r="CT36" i="32"/>
  <c r="CT78" i="32" s="1"/>
  <c r="CU36" i="32"/>
  <c r="CU78" i="32" s="1"/>
  <c r="CV36" i="32"/>
  <c r="CV78" i="32" s="1"/>
  <c r="CW36" i="32"/>
  <c r="CW78" i="32" s="1"/>
  <c r="CX36" i="32"/>
  <c r="CX78" i="32" s="1"/>
  <c r="CY36" i="32"/>
  <c r="CY78" i="32" s="1"/>
  <c r="CZ36" i="32"/>
  <c r="CZ78" i="32" s="1"/>
  <c r="DA36" i="32"/>
  <c r="DA78" i="32" s="1"/>
  <c r="DE36" i="32"/>
  <c r="DE78" i="32" s="1"/>
  <c r="DF36" i="32"/>
  <c r="DF78" i="32" s="1"/>
  <c r="DG36" i="32"/>
  <c r="DG78" i="32" s="1"/>
  <c r="DH36" i="32"/>
  <c r="DI36" i="32"/>
  <c r="DI78" i="32" s="1"/>
  <c r="DJ36" i="32"/>
  <c r="DJ78" i="32" s="1"/>
  <c r="DK36" i="32"/>
  <c r="DK78" i="32" s="1"/>
  <c r="DL36" i="32"/>
  <c r="DL78" i="32" s="1"/>
  <c r="DM36" i="32"/>
  <c r="DM78" i="32" s="1"/>
  <c r="DN36" i="32"/>
  <c r="DN78" i="32" s="1"/>
  <c r="DO36" i="32"/>
  <c r="DO78" i="32" s="1"/>
  <c r="DP36" i="32"/>
  <c r="DP78" i="32" s="1"/>
  <c r="DT36" i="32"/>
  <c r="DT78" i="32" s="1"/>
  <c r="DV36" i="32"/>
  <c r="DV78" i="32" s="1"/>
  <c r="DW36" i="32"/>
  <c r="DW78" i="32" s="1"/>
  <c r="DX36" i="32"/>
  <c r="DX78" i="32" s="1"/>
  <c r="DZ36" i="32"/>
  <c r="DZ78" i="32" s="1"/>
  <c r="EA36" i="32"/>
  <c r="EA78" i="32" s="1"/>
  <c r="EB36" i="32"/>
  <c r="EB78" i="32" s="1"/>
  <c r="ED36" i="32"/>
  <c r="ED78" i="32" s="1"/>
  <c r="EE36" i="32"/>
  <c r="EE78" i="32" s="1"/>
  <c r="EI36" i="32"/>
  <c r="EI78" i="32" s="1"/>
  <c r="EJ36" i="32"/>
  <c r="EJ78" i="32" s="1"/>
  <c r="EK36" i="32"/>
  <c r="EK78" i="32" s="1"/>
  <c r="EL36" i="32"/>
  <c r="EL78" i="32" s="1"/>
  <c r="EM36" i="32"/>
  <c r="EM78" i="32" s="1"/>
  <c r="EN36" i="32"/>
  <c r="EN78" i="32" s="1"/>
  <c r="EO36" i="32"/>
  <c r="EO78" i="32" s="1"/>
  <c r="EP36" i="32"/>
  <c r="EP78" i="32" s="1"/>
  <c r="EQ36" i="32"/>
  <c r="EQ78" i="32" s="1"/>
  <c r="ER36" i="32"/>
  <c r="ER78" i="32" s="1"/>
  <c r="ES36" i="32"/>
  <c r="ES78" i="32" s="1"/>
  <c r="ET36" i="32"/>
  <c r="ET78" i="32" s="1"/>
  <c r="EX36" i="32"/>
  <c r="EX78" i="32" s="1"/>
  <c r="EY36" i="32"/>
  <c r="EY78" i="32" s="1"/>
  <c r="EZ36" i="32"/>
  <c r="EZ78" i="32" s="1"/>
  <c r="FA36" i="32"/>
  <c r="FA78" i="32" s="1"/>
  <c r="FB36" i="32"/>
  <c r="FB78" i="32" s="1"/>
  <c r="FC36" i="32"/>
  <c r="FC78" i="32" s="1"/>
  <c r="FD36" i="32"/>
  <c r="FD78" i="32" s="1"/>
  <c r="FE36" i="32"/>
  <c r="FE78" i="32" s="1"/>
  <c r="FF36" i="32"/>
  <c r="FF78" i="32" s="1"/>
  <c r="FG36" i="32"/>
  <c r="FG78" i="32" s="1"/>
  <c r="FH36" i="32"/>
  <c r="FH78" i="32" s="1"/>
  <c r="FI36" i="32"/>
  <c r="FI78" i="32" s="1"/>
  <c r="AI37" i="32"/>
  <c r="AI92" i="32" s="1"/>
  <c r="AJ37" i="32"/>
  <c r="AJ92" i="32" s="1"/>
  <c r="AK37" i="32"/>
  <c r="AK92" i="32" s="1"/>
  <c r="AM37" i="32"/>
  <c r="AM92" i="32" s="1"/>
  <c r="AN37" i="32"/>
  <c r="AN92" i="32" s="1"/>
  <c r="AO37" i="32"/>
  <c r="AO92" i="32" s="1"/>
  <c r="AQ37" i="32"/>
  <c r="AQ92" i="32" s="1"/>
  <c r="AR37" i="32"/>
  <c r="AR92" i="32" s="1"/>
  <c r="AS37" i="32"/>
  <c r="AS92" i="32" s="1"/>
  <c r="AW37" i="32"/>
  <c r="AW92" i="32" s="1"/>
  <c r="AX37" i="32"/>
  <c r="AX92" i="32" s="1"/>
  <c r="AY37" i="32"/>
  <c r="AY92" i="32" s="1"/>
  <c r="AZ37" i="32"/>
  <c r="AZ92" i="32" s="1"/>
  <c r="BA37" i="32"/>
  <c r="BA92" i="32" s="1"/>
  <c r="BB37" i="32"/>
  <c r="BB92" i="32" s="1"/>
  <c r="BC37" i="32"/>
  <c r="BC92" i="32" s="1"/>
  <c r="BD37" i="32"/>
  <c r="BD92" i="32" s="1"/>
  <c r="BE37" i="32"/>
  <c r="BE92" i="32" s="1"/>
  <c r="BF37" i="32"/>
  <c r="BF92" i="32" s="1"/>
  <c r="BG37" i="32"/>
  <c r="BG92" i="32" s="1"/>
  <c r="BH37" i="32"/>
  <c r="BH92" i="32" s="1"/>
  <c r="BL37" i="32"/>
  <c r="BL92" i="32" s="1"/>
  <c r="BM37" i="32"/>
  <c r="BM92" i="32" s="1"/>
  <c r="BN37" i="32"/>
  <c r="BN92" i="32" s="1"/>
  <c r="BO37" i="32"/>
  <c r="BO92" i="32" s="1"/>
  <c r="BP37" i="32"/>
  <c r="BP92" i="32" s="1"/>
  <c r="BQ37" i="32"/>
  <c r="BQ92" i="32" s="1"/>
  <c r="BR37" i="32"/>
  <c r="BR92" i="32" s="1"/>
  <c r="BS37" i="32"/>
  <c r="BS92" i="32" s="1"/>
  <c r="BT37" i="32"/>
  <c r="BT92" i="32" s="1"/>
  <c r="BU37" i="32"/>
  <c r="BU92" i="32" s="1"/>
  <c r="BV37" i="32"/>
  <c r="BV92" i="32" s="1"/>
  <c r="BW37" i="32"/>
  <c r="BW92" i="32" s="1"/>
  <c r="CA37" i="32"/>
  <c r="CA92" i="32" s="1"/>
  <c r="CB37" i="32"/>
  <c r="CB92" i="32" s="1"/>
  <c r="CD37" i="32"/>
  <c r="CD92" i="32" s="1"/>
  <c r="CE37" i="32"/>
  <c r="CE92" i="32" s="1"/>
  <c r="CF37" i="32"/>
  <c r="CF92" i="32" s="1"/>
  <c r="CH37" i="32"/>
  <c r="CH92" i="32" s="1"/>
  <c r="CI37" i="32"/>
  <c r="CI92" i="32" s="1"/>
  <c r="CJ37" i="32"/>
  <c r="CJ92" i="32" s="1"/>
  <c r="CL37" i="32"/>
  <c r="CL92" i="32" s="1"/>
  <c r="CP37" i="32"/>
  <c r="CP92" i="32" s="1"/>
  <c r="CQ37" i="32"/>
  <c r="CQ92" i="32" s="1"/>
  <c r="CR37" i="32"/>
  <c r="CR92" i="32" s="1"/>
  <c r="CS37" i="32"/>
  <c r="CS92" i="32" s="1"/>
  <c r="CT37" i="32"/>
  <c r="CT92" i="32" s="1"/>
  <c r="CU37" i="32"/>
  <c r="CU92" i="32" s="1"/>
  <c r="CV37" i="32"/>
  <c r="CV92" i="32" s="1"/>
  <c r="CW37" i="32"/>
  <c r="CW92" i="32" s="1"/>
  <c r="CX37" i="32"/>
  <c r="CX92" i="32" s="1"/>
  <c r="CY37" i="32"/>
  <c r="CY92" i="32" s="1"/>
  <c r="CZ37" i="32"/>
  <c r="CZ92" i="32" s="1"/>
  <c r="DA37" i="32"/>
  <c r="DA92" i="32" s="1"/>
  <c r="DE37" i="32"/>
  <c r="DE92" i="32" s="1"/>
  <c r="DF37" i="32"/>
  <c r="DF92" i="32" s="1"/>
  <c r="DG37" i="32"/>
  <c r="DG92" i="32" s="1"/>
  <c r="DH37" i="32"/>
  <c r="DH92" i="32" s="1"/>
  <c r="DI37" i="32"/>
  <c r="DI92" i="32" s="1"/>
  <c r="DJ37" i="32"/>
  <c r="DJ92" i="32" s="1"/>
  <c r="DK37" i="32"/>
  <c r="DK92" i="32" s="1"/>
  <c r="DL37" i="32"/>
  <c r="DL92" i="32" s="1"/>
  <c r="DM37" i="32"/>
  <c r="DM92" i="32" s="1"/>
  <c r="DN37" i="32"/>
  <c r="DN92" i="32" s="1"/>
  <c r="DO37" i="32"/>
  <c r="DO92" i="32" s="1"/>
  <c r="DP37" i="32"/>
  <c r="DP92" i="32" s="1"/>
  <c r="DU37" i="32"/>
  <c r="DU92" i="32" s="1"/>
  <c r="DV37" i="32"/>
  <c r="DV92" i="32" s="1"/>
  <c r="DW37" i="32"/>
  <c r="DW92" i="32" s="1"/>
  <c r="DY37" i="32"/>
  <c r="DY92" i="32" s="1"/>
  <c r="DZ37" i="32"/>
  <c r="DZ92" i="32" s="1"/>
  <c r="EA37" i="32"/>
  <c r="EA92" i="32" s="1"/>
  <c r="EC37" i="32"/>
  <c r="EC92" i="32" s="1"/>
  <c r="ED37" i="32"/>
  <c r="ED92" i="32" s="1"/>
  <c r="EE37" i="32"/>
  <c r="EE92" i="32" s="1"/>
  <c r="EI37" i="32"/>
  <c r="EI92" i="32" s="1"/>
  <c r="EJ37" i="32"/>
  <c r="EJ92" i="32" s="1"/>
  <c r="EK37" i="32"/>
  <c r="EK92" i="32" s="1"/>
  <c r="EL37" i="32"/>
  <c r="EL92" i="32" s="1"/>
  <c r="EM37" i="32"/>
  <c r="EM92" i="32" s="1"/>
  <c r="EN37" i="32"/>
  <c r="EN92" i="32" s="1"/>
  <c r="EO37" i="32"/>
  <c r="EO92" i="32" s="1"/>
  <c r="EP37" i="32"/>
  <c r="EP92" i="32" s="1"/>
  <c r="EQ37" i="32"/>
  <c r="EQ92" i="32" s="1"/>
  <c r="ER37" i="32"/>
  <c r="ER92" i="32" s="1"/>
  <c r="ES37" i="32"/>
  <c r="ES92" i="32" s="1"/>
  <c r="ET37" i="32"/>
  <c r="ET92" i="32" s="1"/>
  <c r="EX37" i="32"/>
  <c r="EX92" i="32" s="1"/>
  <c r="EY37" i="32"/>
  <c r="EY92" i="32" s="1"/>
  <c r="EZ37" i="32"/>
  <c r="EZ92" i="32" s="1"/>
  <c r="FA37" i="32"/>
  <c r="FA92" i="32" s="1"/>
  <c r="FB37" i="32"/>
  <c r="FB92" i="32" s="1"/>
  <c r="FC37" i="32"/>
  <c r="FC92" i="32" s="1"/>
  <c r="FD37" i="32"/>
  <c r="FD92" i="32" s="1"/>
  <c r="FE37" i="32"/>
  <c r="FE92" i="32" s="1"/>
  <c r="FF37" i="32"/>
  <c r="FF92" i="32" s="1"/>
  <c r="FG37" i="32"/>
  <c r="FG92" i="32" s="1"/>
  <c r="FH37" i="32"/>
  <c r="FH92" i="32" s="1"/>
  <c r="FI37" i="32"/>
  <c r="FI92" i="32" s="1"/>
  <c r="AH38" i="32"/>
  <c r="AI38" i="32"/>
  <c r="AI106" i="32" s="1"/>
  <c r="AJ38" i="32"/>
  <c r="AJ106" i="32" s="1"/>
  <c r="AL38" i="32"/>
  <c r="AL106" i="32" s="1"/>
  <c r="AM38" i="32"/>
  <c r="AM106" i="32" s="1"/>
  <c r="AN38" i="32"/>
  <c r="AN106" i="32" s="1"/>
  <c r="AP38" i="32"/>
  <c r="AP106" i="32" s="1"/>
  <c r="AQ38" i="32"/>
  <c r="AQ106" i="32" s="1"/>
  <c r="AR38" i="32"/>
  <c r="AR106" i="32" s="1"/>
  <c r="AW38" i="32"/>
  <c r="AW106" i="32" s="1"/>
  <c r="AX38" i="32"/>
  <c r="AX106" i="32" s="1"/>
  <c r="AY38" i="32"/>
  <c r="AY106" i="32" s="1"/>
  <c r="AZ38" i="32"/>
  <c r="AZ106" i="32" s="1"/>
  <c r="BA38" i="32"/>
  <c r="BA106" i="32" s="1"/>
  <c r="BB38" i="32"/>
  <c r="BB106" i="32" s="1"/>
  <c r="BC38" i="32"/>
  <c r="BC106" i="32" s="1"/>
  <c r="BD38" i="32"/>
  <c r="BD106" i="32" s="1"/>
  <c r="BE38" i="32"/>
  <c r="BF38" i="32"/>
  <c r="BF106" i="32" s="1"/>
  <c r="BG38" i="32"/>
  <c r="BG106" i="32" s="1"/>
  <c r="BH38" i="32"/>
  <c r="BH106" i="32" s="1"/>
  <c r="BL38" i="32"/>
  <c r="BL106" i="32" s="1"/>
  <c r="BM38" i="32"/>
  <c r="BN38" i="32"/>
  <c r="BN106" i="32" s="1"/>
  <c r="BO38" i="32"/>
  <c r="BO106" i="32" s="1"/>
  <c r="BP38" i="32"/>
  <c r="BP106" i="32" s="1"/>
  <c r="BQ38" i="32"/>
  <c r="BQ106" i="32" s="1"/>
  <c r="BR38" i="32"/>
  <c r="BR106" i="32" s="1"/>
  <c r="BS38" i="32"/>
  <c r="BS106" i="32" s="1"/>
  <c r="BT38" i="32"/>
  <c r="BT106" i="32" s="1"/>
  <c r="BU38" i="32"/>
  <c r="BU106" i="32" s="1"/>
  <c r="BV38" i="32"/>
  <c r="BV106" i="32" s="1"/>
  <c r="BW38" i="32"/>
  <c r="BW106" i="32" s="1"/>
  <c r="CA38" i="32"/>
  <c r="CA106" i="32" s="1"/>
  <c r="CC38" i="32"/>
  <c r="CC106" i="32" s="1"/>
  <c r="CD38" i="32"/>
  <c r="CD106" i="32" s="1"/>
  <c r="CE38" i="32"/>
  <c r="CE106" i="32" s="1"/>
  <c r="CF38" i="32"/>
  <c r="CF106" i="32" s="1"/>
  <c r="CG38" i="32"/>
  <c r="CG106" i="32" s="1"/>
  <c r="CH38" i="32"/>
  <c r="CH106" i="32" s="1"/>
  <c r="CK38" i="32"/>
  <c r="CK106" i="32" s="1"/>
  <c r="CL38" i="32"/>
  <c r="CL106" i="32" s="1"/>
  <c r="CP38" i="32"/>
  <c r="CP106" i="32" s="1"/>
  <c r="CQ38" i="32"/>
  <c r="CQ106" i="32" s="1"/>
  <c r="CR38" i="32"/>
  <c r="CR106" i="32" s="1"/>
  <c r="CS38" i="32"/>
  <c r="CS106" i="32" s="1"/>
  <c r="CT38" i="32"/>
  <c r="CT106" i="32" s="1"/>
  <c r="CU38" i="32"/>
  <c r="CU106" i="32" s="1"/>
  <c r="CV38" i="32"/>
  <c r="CW38" i="32"/>
  <c r="CW106" i="32" s="1"/>
  <c r="CX38" i="32"/>
  <c r="CX106" i="32" s="1"/>
  <c r="CY38" i="32"/>
  <c r="CY106" i="32" s="1"/>
  <c r="CZ38" i="32"/>
  <c r="CZ106" i="32" s="1"/>
  <c r="DA38" i="32"/>
  <c r="DA106" i="32" s="1"/>
  <c r="DE38" i="32"/>
  <c r="DE106" i="32" s="1"/>
  <c r="DF38" i="32"/>
  <c r="DF106" i="32" s="1"/>
  <c r="DG38" i="32"/>
  <c r="DG106" i="32" s="1"/>
  <c r="DH38" i="32"/>
  <c r="DH106" i="32" s="1"/>
  <c r="DI38" i="32"/>
  <c r="DI106" i="32" s="1"/>
  <c r="DJ38" i="32"/>
  <c r="DJ106" i="32" s="1"/>
  <c r="DK38" i="32"/>
  <c r="DK106" i="32" s="1"/>
  <c r="DL38" i="32"/>
  <c r="DL106" i="32" s="1"/>
  <c r="DM38" i="32"/>
  <c r="DM106" i="32" s="1"/>
  <c r="DN38" i="32"/>
  <c r="DN106" i="32" s="1"/>
  <c r="DO38" i="32"/>
  <c r="DO106" i="32" s="1"/>
  <c r="DP38" i="32"/>
  <c r="DP106" i="32" s="1"/>
  <c r="DT38" i="32"/>
  <c r="DT106" i="32" s="1"/>
  <c r="DU38" i="32"/>
  <c r="DU106" i="32" s="1"/>
  <c r="DV38" i="32"/>
  <c r="DV106" i="32" s="1"/>
  <c r="DX38" i="32"/>
  <c r="DX106" i="32" s="1"/>
  <c r="DY38" i="32"/>
  <c r="DY106" i="32" s="1"/>
  <c r="DZ38" i="32"/>
  <c r="EB38" i="32"/>
  <c r="EB106" i="32" s="1"/>
  <c r="EC38" i="32"/>
  <c r="EC106" i="32" s="1"/>
  <c r="ED38" i="32"/>
  <c r="ED106" i="32" s="1"/>
  <c r="EI38" i="32"/>
  <c r="EI106" i="32" s="1"/>
  <c r="EJ38" i="32"/>
  <c r="EJ106" i="32" s="1"/>
  <c r="EK38" i="32"/>
  <c r="EL38" i="32"/>
  <c r="EL106" i="32" s="1"/>
  <c r="EM38" i="32"/>
  <c r="EM106" i="32" s="1"/>
  <c r="EN38" i="32"/>
  <c r="EN106" i="32" s="1"/>
  <c r="EO38" i="32"/>
  <c r="EP38" i="32"/>
  <c r="EP106" i="32" s="1"/>
  <c r="EQ38" i="32"/>
  <c r="EQ106" i="32" s="1"/>
  <c r="ER38" i="32"/>
  <c r="ER106" i="32" s="1"/>
  <c r="ES38" i="32"/>
  <c r="ES106" i="32" s="1"/>
  <c r="ET38" i="32"/>
  <c r="ET106" i="32" s="1"/>
  <c r="EX38" i="32"/>
  <c r="EX106" i="32" s="1"/>
  <c r="EY38" i="32"/>
  <c r="EY106" i="32" s="1"/>
  <c r="EZ38" i="32"/>
  <c r="EZ106" i="32" s="1"/>
  <c r="FA38" i="32"/>
  <c r="FB38" i="32"/>
  <c r="FB106" i="32" s="1"/>
  <c r="FC38" i="32"/>
  <c r="FC106" i="32" s="1"/>
  <c r="FD38" i="32"/>
  <c r="FD106" i="32" s="1"/>
  <c r="FE38" i="32"/>
  <c r="FE106" i="32" s="1"/>
  <c r="FF38" i="32"/>
  <c r="FF106" i="32" s="1"/>
  <c r="FG38" i="32"/>
  <c r="FG106" i="32" s="1"/>
  <c r="FH38" i="32"/>
  <c r="FI38" i="32"/>
  <c r="FI106" i="32" s="1"/>
  <c r="D11" i="36"/>
  <c r="E11" i="36"/>
  <c r="F11" i="36"/>
  <c r="G11" i="36"/>
  <c r="H11" i="36"/>
  <c r="I11" i="36"/>
  <c r="J11" i="36"/>
  <c r="K11" i="36"/>
  <c r="L11" i="36"/>
  <c r="M11" i="36"/>
  <c r="N11" i="36"/>
  <c r="O11" i="36"/>
  <c r="D13" i="36"/>
  <c r="E13" i="36"/>
  <c r="F13" i="36"/>
  <c r="G13" i="36"/>
  <c r="H13" i="36"/>
  <c r="I13" i="36"/>
  <c r="J13" i="36"/>
  <c r="K13" i="36"/>
  <c r="L13" i="36"/>
  <c r="M13" i="36"/>
  <c r="N13" i="36"/>
  <c r="O13" i="36"/>
  <c r="D14" i="36"/>
  <c r="S14" i="36" s="1"/>
  <c r="E14" i="36"/>
  <c r="F14" i="36"/>
  <c r="G14" i="36"/>
  <c r="H14" i="36"/>
  <c r="I14" i="36"/>
  <c r="J14" i="36"/>
  <c r="K14" i="36"/>
  <c r="L14" i="36"/>
  <c r="M14" i="36"/>
  <c r="N14" i="36"/>
  <c r="O14" i="36"/>
  <c r="D15" i="36"/>
  <c r="E15" i="36"/>
  <c r="F15" i="36"/>
  <c r="G15" i="36"/>
  <c r="H15" i="36"/>
  <c r="I15" i="36"/>
  <c r="J15" i="36"/>
  <c r="K15" i="36"/>
  <c r="L15" i="36"/>
  <c r="M15" i="36"/>
  <c r="N15" i="36"/>
  <c r="O15" i="36"/>
  <c r="D17" i="36"/>
  <c r="S17" i="36" s="1"/>
  <c r="E17" i="36"/>
  <c r="F17" i="36"/>
  <c r="G17" i="36"/>
  <c r="H17" i="36"/>
  <c r="I17" i="36"/>
  <c r="J17" i="36"/>
  <c r="K17" i="36"/>
  <c r="L17" i="36"/>
  <c r="M17" i="36"/>
  <c r="N17" i="36"/>
  <c r="O17" i="36"/>
  <c r="D18" i="36"/>
  <c r="S18" i="36" s="1"/>
  <c r="E18" i="36"/>
  <c r="F18" i="36"/>
  <c r="G18" i="36"/>
  <c r="H18" i="36"/>
  <c r="I18" i="36"/>
  <c r="J18" i="36"/>
  <c r="K18" i="36"/>
  <c r="L18" i="36"/>
  <c r="M18" i="36"/>
  <c r="N18" i="36"/>
  <c r="O18" i="36"/>
  <c r="D19" i="36"/>
  <c r="E19" i="36"/>
  <c r="F19" i="36"/>
  <c r="G19" i="36"/>
  <c r="H19" i="36"/>
  <c r="I19" i="36"/>
  <c r="J19" i="36"/>
  <c r="K19" i="36"/>
  <c r="L19" i="36"/>
  <c r="M19" i="36"/>
  <c r="N19" i="36"/>
  <c r="O19" i="36"/>
  <c r="D20" i="36"/>
  <c r="S20" i="36" s="1"/>
  <c r="E20" i="36"/>
  <c r="F20" i="36"/>
  <c r="G20" i="36"/>
  <c r="H20" i="36"/>
  <c r="I20" i="36"/>
  <c r="J20" i="36"/>
  <c r="K20" i="36"/>
  <c r="L20" i="36"/>
  <c r="M20" i="36"/>
  <c r="N20" i="36"/>
  <c r="O20" i="36"/>
  <c r="D21" i="36"/>
  <c r="S21" i="36" s="1"/>
  <c r="E21" i="36"/>
  <c r="F21" i="36"/>
  <c r="G21" i="36"/>
  <c r="H21" i="36"/>
  <c r="I21" i="36"/>
  <c r="J21" i="36"/>
  <c r="K21" i="36"/>
  <c r="L21" i="36"/>
  <c r="M21" i="36"/>
  <c r="N21" i="36"/>
  <c r="O21" i="36"/>
  <c r="D24" i="36"/>
  <c r="E24" i="36"/>
  <c r="F24" i="36"/>
  <c r="G24" i="36"/>
  <c r="H24" i="36"/>
  <c r="I24" i="36"/>
  <c r="J24" i="36"/>
  <c r="K24" i="36"/>
  <c r="L24" i="36"/>
  <c r="M24" i="36"/>
  <c r="N24" i="36"/>
  <c r="O24" i="36"/>
  <c r="D26" i="36"/>
  <c r="E26" i="36"/>
  <c r="F26" i="36"/>
  <c r="G26" i="36"/>
  <c r="H26" i="36"/>
  <c r="I26" i="36"/>
  <c r="J26" i="36"/>
  <c r="K26" i="36"/>
  <c r="L26" i="36"/>
  <c r="M26" i="36"/>
  <c r="N26" i="36"/>
  <c r="O26" i="36"/>
  <c r="D27" i="36"/>
  <c r="E27" i="36"/>
  <c r="F27" i="36"/>
  <c r="G27" i="36"/>
  <c r="H27" i="36"/>
  <c r="I27" i="36"/>
  <c r="J27" i="36"/>
  <c r="K27" i="36"/>
  <c r="L27" i="36"/>
  <c r="M27" i="36"/>
  <c r="N27" i="36"/>
  <c r="O27" i="36"/>
  <c r="D28" i="36"/>
  <c r="E28" i="36"/>
  <c r="F28" i="36"/>
  <c r="G28" i="36"/>
  <c r="H28" i="36"/>
  <c r="I28" i="36"/>
  <c r="J28" i="36"/>
  <c r="K28" i="36"/>
  <c r="L28" i="36"/>
  <c r="M28" i="36"/>
  <c r="N28" i="36"/>
  <c r="O28" i="36"/>
  <c r="D30" i="36"/>
  <c r="S30" i="36" s="1"/>
  <c r="E30" i="36"/>
  <c r="F30" i="36"/>
  <c r="G30" i="36"/>
  <c r="H30" i="36"/>
  <c r="I30" i="36"/>
  <c r="J30" i="36"/>
  <c r="K30" i="36"/>
  <c r="L30" i="36"/>
  <c r="M30" i="36"/>
  <c r="N30" i="36"/>
  <c r="O30" i="36"/>
  <c r="D31" i="36"/>
  <c r="E31" i="36"/>
  <c r="F31" i="36"/>
  <c r="G31" i="36"/>
  <c r="H31" i="36"/>
  <c r="I31" i="36"/>
  <c r="J31" i="36"/>
  <c r="K31" i="36"/>
  <c r="L31" i="36"/>
  <c r="M31" i="36"/>
  <c r="N31" i="36"/>
  <c r="O31" i="36"/>
  <c r="D32" i="36"/>
  <c r="E32" i="36"/>
  <c r="F32" i="36"/>
  <c r="G32" i="36"/>
  <c r="H32" i="36"/>
  <c r="I32" i="36"/>
  <c r="J32" i="36"/>
  <c r="K32" i="36"/>
  <c r="L32" i="36"/>
  <c r="M32" i="36"/>
  <c r="N32" i="36"/>
  <c r="O32" i="36"/>
  <c r="D33" i="36"/>
  <c r="E33" i="36"/>
  <c r="F33" i="36"/>
  <c r="G33" i="36"/>
  <c r="H33" i="36"/>
  <c r="I33" i="36"/>
  <c r="J33" i="36"/>
  <c r="K33" i="36"/>
  <c r="L33" i="36"/>
  <c r="M33" i="36"/>
  <c r="N33" i="36"/>
  <c r="O33" i="36"/>
  <c r="D34" i="36"/>
  <c r="S34" i="36" s="1"/>
  <c r="E34" i="36"/>
  <c r="F34" i="36"/>
  <c r="G34" i="36"/>
  <c r="H34" i="36"/>
  <c r="I34" i="36"/>
  <c r="J34" i="36"/>
  <c r="K34" i="36"/>
  <c r="L34" i="36"/>
  <c r="M34" i="36"/>
  <c r="N34" i="36"/>
  <c r="O34" i="36"/>
  <c r="D37" i="36"/>
  <c r="E37" i="36"/>
  <c r="F37" i="36"/>
  <c r="G37" i="36"/>
  <c r="H37" i="36"/>
  <c r="I37" i="36"/>
  <c r="J37" i="36"/>
  <c r="K37" i="36"/>
  <c r="L37" i="36"/>
  <c r="M37" i="36"/>
  <c r="N37" i="36"/>
  <c r="O37" i="36"/>
  <c r="D39" i="36"/>
  <c r="S39" i="36" s="1"/>
  <c r="E39" i="36"/>
  <c r="F39" i="36"/>
  <c r="G39" i="36"/>
  <c r="H39" i="36"/>
  <c r="I39" i="36"/>
  <c r="J39" i="36"/>
  <c r="K39" i="36"/>
  <c r="L39" i="36"/>
  <c r="M39" i="36"/>
  <c r="N39" i="36"/>
  <c r="O39" i="36"/>
  <c r="D40" i="36"/>
  <c r="S40" i="36" s="1"/>
  <c r="E40" i="36"/>
  <c r="F40" i="36"/>
  <c r="G40" i="36"/>
  <c r="H40" i="36"/>
  <c r="I40" i="36"/>
  <c r="J40" i="36"/>
  <c r="K40" i="36"/>
  <c r="L40" i="36"/>
  <c r="M40" i="36"/>
  <c r="N40" i="36"/>
  <c r="O40" i="36"/>
  <c r="D41" i="36"/>
  <c r="S41" i="36" s="1"/>
  <c r="E41" i="36"/>
  <c r="F41" i="36"/>
  <c r="G41" i="36"/>
  <c r="H41" i="36"/>
  <c r="I41" i="36"/>
  <c r="J41" i="36"/>
  <c r="K41" i="36"/>
  <c r="L41" i="36"/>
  <c r="M41" i="36"/>
  <c r="N41" i="36"/>
  <c r="O41" i="36"/>
  <c r="D43" i="36"/>
  <c r="E43" i="36"/>
  <c r="F43" i="36"/>
  <c r="G43" i="36"/>
  <c r="H43" i="36"/>
  <c r="I43" i="36"/>
  <c r="J43" i="36"/>
  <c r="K43" i="36"/>
  <c r="L43" i="36"/>
  <c r="M43" i="36"/>
  <c r="N43" i="36"/>
  <c r="O43" i="36"/>
  <c r="D44" i="36"/>
  <c r="S44" i="36" s="1"/>
  <c r="E44" i="36"/>
  <c r="F44" i="36"/>
  <c r="G44" i="36"/>
  <c r="H44" i="36"/>
  <c r="I44" i="36"/>
  <c r="J44" i="36"/>
  <c r="K44" i="36"/>
  <c r="L44" i="36"/>
  <c r="M44" i="36"/>
  <c r="N44" i="36"/>
  <c r="O44" i="36"/>
  <c r="D45" i="36"/>
  <c r="E45" i="36"/>
  <c r="F45" i="36"/>
  <c r="G45" i="36"/>
  <c r="H45" i="36"/>
  <c r="I45" i="36"/>
  <c r="J45" i="36"/>
  <c r="K45" i="36"/>
  <c r="L45" i="36"/>
  <c r="M45" i="36"/>
  <c r="N45" i="36"/>
  <c r="O45" i="36"/>
  <c r="D46" i="36"/>
  <c r="E46" i="36"/>
  <c r="F46" i="36"/>
  <c r="G46" i="36"/>
  <c r="H46" i="36"/>
  <c r="I46" i="36"/>
  <c r="J46" i="36"/>
  <c r="K46" i="36"/>
  <c r="L46" i="36"/>
  <c r="M46" i="36"/>
  <c r="N46" i="36"/>
  <c r="O46" i="36"/>
  <c r="D47" i="36"/>
  <c r="S47" i="36" s="1"/>
  <c r="E47" i="36"/>
  <c r="F47" i="36"/>
  <c r="G47" i="36"/>
  <c r="H47" i="36"/>
  <c r="I47" i="36"/>
  <c r="J47" i="36"/>
  <c r="K47" i="36"/>
  <c r="L47" i="36"/>
  <c r="M47" i="36"/>
  <c r="N47" i="36"/>
  <c r="O47" i="36"/>
  <c r="D11" i="35"/>
  <c r="S11" i="35" s="1"/>
  <c r="E11" i="35"/>
  <c r="F11" i="35"/>
  <c r="G11" i="35"/>
  <c r="H11" i="35"/>
  <c r="I11" i="35"/>
  <c r="J11" i="35"/>
  <c r="K11" i="35"/>
  <c r="L11" i="35"/>
  <c r="M11" i="35"/>
  <c r="N11" i="35"/>
  <c r="O11" i="35"/>
  <c r="D13" i="35"/>
  <c r="S13" i="35" s="1"/>
  <c r="E13" i="35"/>
  <c r="F13" i="35"/>
  <c r="G13" i="35"/>
  <c r="H13" i="35"/>
  <c r="I13" i="35"/>
  <c r="J13" i="35"/>
  <c r="K13" i="35"/>
  <c r="L13" i="35"/>
  <c r="M13" i="35"/>
  <c r="N13" i="35"/>
  <c r="O13" i="35"/>
  <c r="D14" i="35"/>
  <c r="E14" i="35"/>
  <c r="F14" i="35"/>
  <c r="G14" i="35"/>
  <c r="H14" i="35"/>
  <c r="I14" i="35"/>
  <c r="J14" i="35"/>
  <c r="K14" i="35"/>
  <c r="L14" i="35"/>
  <c r="M14" i="35"/>
  <c r="N14" i="35"/>
  <c r="O14" i="35"/>
  <c r="S14" i="35"/>
  <c r="D15" i="35"/>
  <c r="S15" i="35" s="1"/>
  <c r="E15" i="35"/>
  <c r="F15" i="35"/>
  <c r="G15" i="35"/>
  <c r="H15" i="35"/>
  <c r="I15" i="35"/>
  <c r="J15" i="35"/>
  <c r="K15" i="35"/>
  <c r="L15" i="35"/>
  <c r="M15" i="35"/>
  <c r="N15" i="35"/>
  <c r="O15" i="35"/>
  <c r="D17" i="35"/>
  <c r="E17" i="35"/>
  <c r="F17" i="35"/>
  <c r="G17" i="35"/>
  <c r="H17" i="35"/>
  <c r="I17" i="35"/>
  <c r="J17" i="35"/>
  <c r="K17" i="35"/>
  <c r="L17" i="35"/>
  <c r="M17" i="35"/>
  <c r="N17" i="35"/>
  <c r="O17" i="35"/>
  <c r="D18" i="35"/>
  <c r="S18" i="35" s="1"/>
  <c r="E18" i="35"/>
  <c r="F18" i="35"/>
  <c r="G18" i="35"/>
  <c r="H18" i="35"/>
  <c r="I18" i="35"/>
  <c r="J18" i="35"/>
  <c r="K18" i="35"/>
  <c r="L18" i="35"/>
  <c r="M18" i="35"/>
  <c r="N18" i="35"/>
  <c r="O18" i="35"/>
  <c r="D19" i="35"/>
  <c r="S19" i="35" s="1"/>
  <c r="E19" i="35"/>
  <c r="F19" i="35"/>
  <c r="G19" i="35"/>
  <c r="H19" i="35"/>
  <c r="I19" i="35"/>
  <c r="J19" i="35"/>
  <c r="K19" i="35"/>
  <c r="L19" i="35"/>
  <c r="M19" i="35"/>
  <c r="N19" i="35"/>
  <c r="O19" i="35"/>
  <c r="D20" i="35"/>
  <c r="E20" i="35"/>
  <c r="F20" i="35"/>
  <c r="G20" i="35"/>
  <c r="H20" i="35"/>
  <c r="I20" i="35"/>
  <c r="J20" i="35"/>
  <c r="K20" i="35"/>
  <c r="L20" i="35"/>
  <c r="M20" i="35"/>
  <c r="N20" i="35"/>
  <c r="O20" i="35"/>
  <c r="D21" i="35"/>
  <c r="E21" i="35"/>
  <c r="F21" i="35"/>
  <c r="G21" i="35"/>
  <c r="H21" i="35"/>
  <c r="I21" i="35"/>
  <c r="J21" i="35"/>
  <c r="K21" i="35"/>
  <c r="L21" i="35"/>
  <c r="M21" i="35"/>
  <c r="N21" i="35"/>
  <c r="O21" i="35"/>
  <c r="D24" i="35"/>
  <c r="E24" i="35"/>
  <c r="F24" i="35"/>
  <c r="G24" i="35"/>
  <c r="H24" i="35"/>
  <c r="I24" i="35"/>
  <c r="J24" i="35"/>
  <c r="K24" i="35"/>
  <c r="L24" i="35"/>
  <c r="M24" i="35"/>
  <c r="N24" i="35"/>
  <c r="O24" i="35"/>
  <c r="S24" i="35"/>
  <c r="D26" i="35"/>
  <c r="E26" i="35"/>
  <c r="F26" i="35"/>
  <c r="G26" i="35"/>
  <c r="H26" i="35"/>
  <c r="I26" i="35"/>
  <c r="J26" i="35"/>
  <c r="K26" i="35"/>
  <c r="L26" i="35"/>
  <c r="M26" i="35"/>
  <c r="N26" i="35"/>
  <c r="O26" i="35"/>
  <c r="D27" i="35"/>
  <c r="E27" i="35"/>
  <c r="F27" i="35"/>
  <c r="G27" i="35"/>
  <c r="H27" i="35"/>
  <c r="I27" i="35"/>
  <c r="J27" i="35"/>
  <c r="K27" i="35"/>
  <c r="L27" i="35"/>
  <c r="M27" i="35"/>
  <c r="N27" i="35"/>
  <c r="O27" i="35"/>
  <c r="S27" i="35"/>
  <c r="D28" i="35"/>
  <c r="S28" i="35" s="1"/>
  <c r="E28" i="35"/>
  <c r="F28" i="35"/>
  <c r="G28" i="35"/>
  <c r="H28" i="35"/>
  <c r="I28" i="35"/>
  <c r="J28" i="35"/>
  <c r="K28" i="35"/>
  <c r="L28" i="35"/>
  <c r="M28" i="35"/>
  <c r="N28" i="35"/>
  <c r="O28" i="35"/>
  <c r="D30" i="35"/>
  <c r="S30" i="35" s="1"/>
  <c r="E30" i="35"/>
  <c r="F30" i="35"/>
  <c r="G30" i="35"/>
  <c r="H30" i="35"/>
  <c r="I30" i="35"/>
  <c r="J30" i="35"/>
  <c r="K30" i="35"/>
  <c r="L30" i="35"/>
  <c r="M30" i="35"/>
  <c r="N30" i="35"/>
  <c r="O30" i="35"/>
  <c r="D31" i="35"/>
  <c r="E31" i="35"/>
  <c r="F31" i="35"/>
  <c r="G31" i="35"/>
  <c r="H31" i="35"/>
  <c r="I31" i="35"/>
  <c r="J31" i="35"/>
  <c r="K31" i="35"/>
  <c r="L31" i="35"/>
  <c r="M31" i="35"/>
  <c r="N31" i="35"/>
  <c r="O31" i="35"/>
  <c r="D32" i="35"/>
  <c r="E32" i="35"/>
  <c r="F32" i="35"/>
  <c r="G32" i="35"/>
  <c r="H32" i="35"/>
  <c r="I32" i="35"/>
  <c r="J32" i="35"/>
  <c r="K32" i="35"/>
  <c r="L32" i="35"/>
  <c r="M32" i="35"/>
  <c r="N32" i="35"/>
  <c r="O32" i="35"/>
  <c r="S32" i="35"/>
  <c r="D33" i="35"/>
  <c r="S33" i="35" s="1"/>
  <c r="E33" i="35"/>
  <c r="F33" i="35"/>
  <c r="G33" i="35"/>
  <c r="H33" i="35"/>
  <c r="I33" i="35"/>
  <c r="J33" i="35"/>
  <c r="K33" i="35"/>
  <c r="L33" i="35"/>
  <c r="M33" i="35"/>
  <c r="N33" i="35"/>
  <c r="O33" i="35"/>
  <c r="D34" i="35"/>
  <c r="E34" i="35"/>
  <c r="F34" i="35"/>
  <c r="G34" i="35"/>
  <c r="H34" i="35"/>
  <c r="I34" i="35"/>
  <c r="J34" i="35"/>
  <c r="K34" i="35"/>
  <c r="L34" i="35"/>
  <c r="M34" i="35"/>
  <c r="N34" i="35"/>
  <c r="O34" i="35"/>
  <c r="S34" i="35"/>
  <c r="D37" i="35"/>
  <c r="S37" i="35" s="1"/>
  <c r="E37" i="35"/>
  <c r="F37" i="35"/>
  <c r="G37" i="35"/>
  <c r="H37" i="35"/>
  <c r="I37" i="35"/>
  <c r="J37" i="35"/>
  <c r="K37" i="35"/>
  <c r="L37" i="35"/>
  <c r="M37" i="35"/>
  <c r="N37" i="35"/>
  <c r="O37" i="35"/>
  <c r="D39" i="35"/>
  <c r="E39" i="35"/>
  <c r="F39" i="35"/>
  <c r="G39" i="35"/>
  <c r="H39" i="35"/>
  <c r="I39" i="35"/>
  <c r="J39" i="35"/>
  <c r="K39" i="35"/>
  <c r="L39" i="35"/>
  <c r="M39" i="35"/>
  <c r="N39" i="35"/>
  <c r="O39" i="35"/>
  <c r="D40" i="35"/>
  <c r="S40" i="35" s="1"/>
  <c r="E40" i="35"/>
  <c r="F40" i="35"/>
  <c r="G40" i="35"/>
  <c r="H40" i="35"/>
  <c r="I40" i="35"/>
  <c r="J40" i="35"/>
  <c r="K40" i="35"/>
  <c r="L40" i="35"/>
  <c r="M40" i="35"/>
  <c r="N40" i="35"/>
  <c r="O40" i="35"/>
  <c r="D41" i="35"/>
  <c r="S41" i="35" s="1"/>
  <c r="E41" i="35"/>
  <c r="F41" i="35"/>
  <c r="G41" i="35"/>
  <c r="H41" i="35"/>
  <c r="I41" i="35"/>
  <c r="J41" i="35"/>
  <c r="K41" i="35"/>
  <c r="L41" i="35"/>
  <c r="M41" i="35"/>
  <c r="N41" i="35"/>
  <c r="O41" i="35"/>
  <c r="D43" i="35"/>
  <c r="E43" i="35"/>
  <c r="F43" i="35"/>
  <c r="G43" i="35"/>
  <c r="H43" i="35"/>
  <c r="I43" i="35"/>
  <c r="J43" i="35"/>
  <c r="K43" i="35"/>
  <c r="L43" i="35"/>
  <c r="M43" i="35"/>
  <c r="N43" i="35"/>
  <c r="O43" i="35"/>
  <c r="S43" i="35"/>
  <c r="D44" i="35"/>
  <c r="E44" i="35"/>
  <c r="F44" i="35"/>
  <c r="G44" i="35"/>
  <c r="H44" i="35"/>
  <c r="I44" i="35"/>
  <c r="J44" i="35"/>
  <c r="K44" i="35"/>
  <c r="L44" i="35"/>
  <c r="M44" i="35"/>
  <c r="N44" i="35"/>
  <c r="O44" i="35"/>
  <c r="D45" i="35"/>
  <c r="S45" i="35" s="1"/>
  <c r="E45" i="35"/>
  <c r="F45" i="35"/>
  <c r="G45" i="35"/>
  <c r="H45" i="35"/>
  <c r="I45" i="35"/>
  <c r="J45" i="35"/>
  <c r="K45" i="35"/>
  <c r="L45" i="35"/>
  <c r="M45" i="35"/>
  <c r="N45" i="35"/>
  <c r="O45" i="35"/>
  <c r="D46" i="35"/>
  <c r="E46" i="35"/>
  <c r="F46" i="35"/>
  <c r="G46" i="35"/>
  <c r="H46" i="35"/>
  <c r="I46" i="35"/>
  <c r="J46" i="35"/>
  <c r="K46" i="35"/>
  <c r="L46" i="35"/>
  <c r="M46" i="35"/>
  <c r="N46" i="35"/>
  <c r="O46" i="35"/>
  <c r="D47" i="35"/>
  <c r="E47" i="35"/>
  <c r="F47" i="35"/>
  <c r="G47" i="35"/>
  <c r="H47" i="35"/>
  <c r="I47" i="35"/>
  <c r="J47" i="35"/>
  <c r="K47" i="35"/>
  <c r="L47" i="35"/>
  <c r="M47" i="35"/>
  <c r="N47" i="35"/>
  <c r="O47" i="35"/>
  <c r="S47" i="35"/>
  <c r="D11" i="34"/>
  <c r="E11" i="34"/>
  <c r="F11" i="34"/>
  <c r="G11" i="34"/>
  <c r="H11" i="34"/>
  <c r="I11" i="34"/>
  <c r="J11" i="34"/>
  <c r="K11" i="34"/>
  <c r="L11" i="34"/>
  <c r="M11" i="34"/>
  <c r="N11" i="34"/>
  <c r="O11" i="34"/>
  <c r="D13" i="34"/>
  <c r="E13" i="34"/>
  <c r="F13" i="34"/>
  <c r="G13" i="34"/>
  <c r="H13" i="34"/>
  <c r="I13" i="34"/>
  <c r="J13" i="34"/>
  <c r="K13" i="34"/>
  <c r="L13" i="34"/>
  <c r="M13" i="34"/>
  <c r="N13" i="34"/>
  <c r="O13" i="34"/>
  <c r="D14" i="34"/>
  <c r="E14" i="34"/>
  <c r="F14" i="34"/>
  <c r="G14" i="34"/>
  <c r="H14" i="34"/>
  <c r="I14" i="34"/>
  <c r="J14" i="34"/>
  <c r="K14" i="34"/>
  <c r="L14" i="34"/>
  <c r="M14" i="34"/>
  <c r="N14" i="34"/>
  <c r="O14" i="34"/>
  <c r="D15" i="34"/>
  <c r="E15" i="34"/>
  <c r="F15" i="34"/>
  <c r="G15" i="34"/>
  <c r="H15" i="34"/>
  <c r="I15" i="34"/>
  <c r="J15" i="34"/>
  <c r="K15" i="34"/>
  <c r="L15" i="34"/>
  <c r="M15" i="34"/>
  <c r="N15" i="34"/>
  <c r="O15" i="34"/>
  <c r="D17" i="34"/>
  <c r="E17" i="34"/>
  <c r="F17" i="34"/>
  <c r="G17" i="34"/>
  <c r="H17" i="34"/>
  <c r="I17" i="34"/>
  <c r="J17" i="34"/>
  <c r="K17" i="34"/>
  <c r="L17" i="34"/>
  <c r="M17" i="34"/>
  <c r="N17" i="34"/>
  <c r="O17" i="34"/>
  <c r="S17" i="34"/>
  <c r="D18" i="34"/>
  <c r="E18" i="34"/>
  <c r="F18" i="34"/>
  <c r="G18" i="34"/>
  <c r="H18" i="34"/>
  <c r="I18" i="34"/>
  <c r="J18" i="34"/>
  <c r="K18" i="34"/>
  <c r="L18" i="34"/>
  <c r="M18" i="34"/>
  <c r="N18" i="34"/>
  <c r="O18" i="34"/>
  <c r="D19" i="34"/>
  <c r="E19" i="34"/>
  <c r="F19" i="34"/>
  <c r="G19" i="34"/>
  <c r="H19" i="34"/>
  <c r="I19" i="34"/>
  <c r="J19" i="34"/>
  <c r="K19" i="34"/>
  <c r="L19" i="34"/>
  <c r="M19" i="34"/>
  <c r="N19" i="34"/>
  <c r="O19" i="34"/>
  <c r="D20" i="34"/>
  <c r="S20" i="34" s="1"/>
  <c r="E20" i="34"/>
  <c r="F20" i="34"/>
  <c r="G20" i="34"/>
  <c r="H20" i="34"/>
  <c r="I20" i="34"/>
  <c r="J20" i="34"/>
  <c r="K20" i="34"/>
  <c r="L20" i="34"/>
  <c r="M20" i="34"/>
  <c r="N20" i="34"/>
  <c r="O20" i="34"/>
  <c r="D21" i="34"/>
  <c r="S21" i="34" s="1"/>
  <c r="E21" i="34"/>
  <c r="F21" i="34"/>
  <c r="G21" i="34"/>
  <c r="H21" i="34"/>
  <c r="I21" i="34"/>
  <c r="J21" i="34"/>
  <c r="K21" i="34"/>
  <c r="L21" i="34"/>
  <c r="M21" i="34"/>
  <c r="N21" i="34"/>
  <c r="O21" i="34"/>
  <c r="D24" i="34"/>
  <c r="S24" i="34" s="1"/>
  <c r="E24" i="34"/>
  <c r="F24" i="34"/>
  <c r="G24" i="34"/>
  <c r="H24" i="34"/>
  <c r="I24" i="34"/>
  <c r="J24" i="34"/>
  <c r="K24" i="34"/>
  <c r="L24" i="34"/>
  <c r="M24" i="34"/>
  <c r="N24" i="34"/>
  <c r="O24" i="34"/>
  <c r="D26" i="34"/>
  <c r="S26" i="34" s="1"/>
  <c r="E26" i="34"/>
  <c r="F26" i="34"/>
  <c r="G26" i="34"/>
  <c r="H26" i="34"/>
  <c r="I26" i="34"/>
  <c r="J26" i="34"/>
  <c r="K26" i="34"/>
  <c r="L26" i="34"/>
  <c r="M26" i="34"/>
  <c r="N26" i="34"/>
  <c r="O26" i="34"/>
  <c r="D27" i="34"/>
  <c r="E27" i="34"/>
  <c r="F27" i="34"/>
  <c r="G27" i="34"/>
  <c r="H27" i="34"/>
  <c r="I27" i="34"/>
  <c r="J27" i="34"/>
  <c r="K27" i="34"/>
  <c r="L27" i="34"/>
  <c r="M27" i="34"/>
  <c r="N27" i="34"/>
  <c r="O27" i="34"/>
  <c r="D28" i="34"/>
  <c r="S28" i="34" s="1"/>
  <c r="E28" i="34"/>
  <c r="F28" i="34"/>
  <c r="G28" i="34"/>
  <c r="H28" i="34"/>
  <c r="I28" i="34"/>
  <c r="J28" i="34"/>
  <c r="K28" i="34"/>
  <c r="L28" i="34"/>
  <c r="M28" i="34"/>
  <c r="N28" i="34"/>
  <c r="O28" i="34"/>
  <c r="D30" i="34"/>
  <c r="S30" i="34" s="1"/>
  <c r="E30" i="34"/>
  <c r="F30" i="34"/>
  <c r="G30" i="34"/>
  <c r="H30" i="34"/>
  <c r="I30" i="34"/>
  <c r="J30" i="34"/>
  <c r="K30" i="34"/>
  <c r="L30" i="34"/>
  <c r="M30" i="34"/>
  <c r="N30" i="34"/>
  <c r="O30" i="34"/>
  <c r="D31" i="34"/>
  <c r="E31" i="34"/>
  <c r="F31" i="34"/>
  <c r="G31" i="34"/>
  <c r="H31" i="34"/>
  <c r="I31" i="34"/>
  <c r="J31" i="34"/>
  <c r="K31" i="34"/>
  <c r="L31" i="34"/>
  <c r="M31" i="34"/>
  <c r="N31" i="34"/>
  <c r="O31" i="34"/>
  <c r="S31" i="34"/>
  <c r="D32" i="34"/>
  <c r="S32" i="34" s="1"/>
  <c r="E32" i="34"/>
  <c r="F32" i="34"/>
  <c r="G32" i="34"/>
  <c r="H32" i="34"/>
  <c r="I32" i="34"/>
  <c r="J32" i="34"/>
  <c r="K32" i="34"/>
  <c r="L32" i="34"/>
  <c r="M32" i="34"/>
  <c r="N32" i="34"/>
  <c r="O32" i="34"/>
  <c r="D33" i="34"/>
  <c r="S33" i="34" s="1"/>
  <c r="E33" i="34"/>
  <c r="F33" i="34"/>
  <c r="G33" i="34"/>
  <c r="H33" i="34"/>
  <c r="I33" i="34"/>
  <c r="J33" i="34"/>
  <c r="K33" i="34"/>
  <c r="L33" i="34"/>
  <c r="M33" i="34"/>
  <c r="N33" i="34"/>
  <c r="O33" i="34"/>
  <c r="D34" i="34"/>
  <c r="S34" i="34" s="1"/>
  <c r="E34" i="34"/>
  <c r="F34" i="34"/>
  <c r="G34" i="34"/>
  <c r="H34" i="34"/>
  <c r="I34" i="34"/>
  <c r="J34" i="34"/>
  <c r="K34" i="34"/>
  <c r="L34" i="34"/>
  <c r="M34" i="34"/>
  <c r="N34" i="34"/>
  <c r="O34" i="34"/>
  <c r="D37" i="34"/>
  <c r="S37" i="34" s="1"/>
  <c r="E37" i="34"/>
  <c r="F37" i="34"/>
  <c r="G37" i="34"/>
  <c r="H37" i="34"/>
  <c r="I37" i="34"/>
  <c r="J37" i="34"/>
  <c r="K37" i="34"/>
  <c r="L37" i="34"/>
  <c r="M37" i="34"/>
  <c r="N37" i="34"/>
  <c r="O37" i="34"/>
  <c r="D39" i="34"/>
  <c r="S39" i="34" s="1"/>
  <c r="E39" i="34"/>
  <c r="F39" i="34"/>
  <c r="G39" i="34"/>
  <c r="H39" i="34"/>
  <c r="I39" i="34"/>
  <c r="J39" i="34"/>
  <c r="K39" i="34"/>
  <c r="L39" i="34"/>
  <c r="M39" i="34"/>
  <c r="N39" i="34"/>
  <c r="O39" i="34"/>
  <c r="D40" i="34"/>
  <c r="E40" i="34"/>
  <c r="F40" i="34"/>
  <c r="G40" i="34"/>
  <c r="H40" i="34"/>
  <c r="I40" i="34"/>
  <c r="J40" i="34"/>
  <c r="K40" i="34"/>
  <c r="L40" i="34"/>
  <c r="M40" i="34"/>
  <c r="N40" i="34"/>
  <c r="O40" i="34"/>
  <c r="D41" i="34"/>
  <c r="S41" i="34" s="1"/>
  <c r="E41" i="34"/>
  <c r="F41" i="34"/>
  <c r="G41" i="34"/>
  <c r="H41" i="34"/>
  <c r="I41" i="34"/>
  <c r="J41" i="34"/>
  <c r="K41" i="34"/>
  <c r="L41" i="34"/>
  <c r="M41" i="34"/>
  <c r="N41" i="34"/>
  <c r="O41" i="34"/>
  <c r="D43" i="34"/>
  <c r="S43" i="34" s="1"/>
  <c r="E43" i="34"/>
  <c r="F43" i="34"/>
  <c r="G43" i="34"/>
  <c r="H43" i="34"/>
  <c r="I43" i="34"/>
  <c r="J43" i="34"/>
  <c r="K43" i="34"/>
  <c r="L43" i="34"/>
  <c r="M43" i="34"/>
  <c r="N43" i="34"/>
  <c r="O43" i="34"/>
  <c r="D44" i="34"/>
  <c r="E44" i="34"/>
  <c r="F44" i="34"/>
  <c r="G44" i="34"/>
  <c r="H44" i="34"/>
  <c r="I44" i="34"/>
  <c r="J44" i="34"/>
  <c r="K44" i="34"/>
  <c r="L44" i="34"/>
  <c r="M44" i="34"/>
  <c r="N44" i="34"/>
  <c r="O44" i="34"/>
  <c r="D45" i="34"/>
  <c r="E45" i="34"/>
  <c r="F45" i="34"/>
  <c r="G45" i="34"/>
  <c r="H45" i="34"/>
  <c r="I45" i="34"/>
  <c r="J45" i="34"/>
  <c r="K45" i="34"/>
  <c r="L45" i="34"/>
  <c r="M45" i="34"/>
  <c r="N45" i="34"/>
  <c r="O45" i="34"/>
  <c r="D46" i="34"/>
  <c r="E46" i="34"/>
  <c r="F46" i="34"/>
  <c r="G46" i="34"/>
  <c r="H46" i="34"/>
  <c r="I46" i="34"/>
  <c r="J46" i="34"/>
  <c r="K46" i="34"/>
  <c r="L46" i="34"/>
  <c r="M46" i="34"/>
  <c r="N46" i="34"/>
  <c r="O46" i="34"/>
  <c r="D47" i="34"/>
  <c r="S47" i="34" s="1"/>
  <c r="E47" i="34"/>
  <c r="F47" i="34"/>
  <c r="G47" i="34"/>
  <c r="H47" i="34"/>
  <c r="I47" i="34"/>
  <c r="J47" i="34"/>
  <c r="K47" i="34"/>
  <c r="L47" i="34"/>
  <c r="M47" i="34"/>
  <c r="N47" i="34"/>
  <c r="O47" i="34"/>
  <c r="D11" i="33"/>
  <c r="S11" i="33" s="1"/>
  <c r="E11" i="33"/>
  <c r="F11" i="33"/>
  <c r="G11" i="33"/>
  <c r="H11" i="33"/>
  <c r="I11" i="33"/>
  <c r="J11" i="33"/>
  <c r="K11" i="33"/>
  <c r="L11" i="33"/>
  <c r="M11" i="33"/>
  <c r="N11" i="33"/>
  <c r="O11" i="33"/>
  <c r="D13" i="33"/>
  <c r="E13" i="33"/>
  <c r="F13" i="33"/>
  <c r="G13" i="33"/>
  <c r="H13" i="33"/>
  <c r="I13" i="33"/>
  <c r="J13" i="33"/>
  <c r="K13" i="33"/>
  <c r="L13" i="33"/>
  <c r="M13" i="33"/>
  <c r="N13" i="33"/>
  <c r="O13" i="33"/>
  <c r="D14" i="33"/>
  <c r="S14" i="33" s="1"/>
  <c r="E14" i="33"/>
  <c r="F14" i="33"/>
  <c r="G14" i="33"/>
  <c r="H14" i="33"/>
  <c r="I14" i="33"/>
  <c r="J14" i="33"/>
  <c r="K14" i="33"/>
  <c r="L14" i="33"/>
  <c r="M14" i="33"/>
  <c r="N14" i="33"/>
  <c r="O14" i="33"/>
  <c r="D15" i="33"/>
  <c r="S15" i="33" s="1"/>
  <c r="E15" i="33"/>
  <c r="F15" i="33"/>
  <c r="G15" i="33"/>
  <c r="H15" i="33"/>
  <c r="I15" i="33"/>
  <c r="J15" i="33"/>
  <c r="K15" i="33"/>
  <c r="L15" i="33"/>
  <c r="M15" i="33"/>
  <c r="N15" i="33"/>
  <c r="O15" i="33"/>
  <c r="D17" i="33"/>
  <c r="E17" i="33"/>
  <c r="F17" i="33"/>
  <c r="G17" i="33"/>
  <c r="H17" i="33"/>
  <c r="I17" i="33"/>
  <c r="J17" i="33"/>
  <c r="K17" i="33"/>
  <c r="L17" i="33"/>
  <c r="M17" i="33"/>
  <c r="N17" i="33"/>
  <c r="O17" i="33"/>
  <c r="D18" i="33"/>
  <c r="E18" i="33"/>
  <c r="F18" i="33"/>
  <c r="G18" i="33"/>
  <c r="H18" i="33"/>
  <c r="I18" i="33"/>
  <c r="J18" i="33"/>
  <c r="K18" i="33"/>
  <c r="L18" i="33"/>
  <c r="M18" i="33"/>
  <c r="N18" i="33"/>
  <c r="O18" i="33"/>
  <c r="D19" i="33"/>
  <c r="E19" i="33"/>
  <c r="F19" i="33"/>
  <c r="G19" i="33"/>
  <c r="H19" i="33"/>
  <c r="I19" i="33"/>
  <c r="J19" i="33"/>
  <c r="K19" i="33"/>
  <c r="L19" i="33"/>
  <c r="M19" i="33"/>
  <c r="N19" i="33"/>
  <c r="O19" i="33"/>
  <c r="D20" i="33"/>
  <c r="E20" i="33"/>
  <c r="F20" i="33"/>
  <c r="G20" i="33"/>
  <c r="H20" i="33"/>
  <c r="I20" i="33"/>
  <c r="J20" i="33"/>
  <c r="K20" i="33"/>
  <c r="L20" i="33"/>
  <c r="M20" i="33"/>
  <c r="N20" i="33"/>
  <c r="O20" i="33"/>
  <c r="D21" i="33"/>
  <c r="E21" i="33"/>
  <c r="F21" i="33"/>
  <c r="G21" i="33"/>
  <c r="H21" i="33"/>
  <c r="I21" i="33"/>
  <c r="J21" i="33"/>
  <c r="K21" i="33"/>
  <c r="L21" i="33"/>
  <c r="M21" i="33"/>
  <c r="N21" i="33"/>
  <c r="O21" i="33"/>
  <c r="D24" i="33"/>
  <c r="E24" i="33"/>
  <c r="F24" i="33"/>
  <c r="G24" i="33"/>
  <c r="H24" i="33"/>
  <c r="I24" i="33"/>
  <c r="J24" i="33"/>
  <c r="K24" i="33"/>
  <c r="L24" i="33"/>
  <c r="M24" i="33"/>
  <c r="N24" i="33"/>
  <c r="O24" i="33"/>
  <c r="D26" i="33"/>
  <c r="E26" i="33"/>
  <c r="F26" i="33"/>
  <c r="G26" i="33"/>
  <c r="H26" i="33"/>
  <c r="I26" i="33"/>
  <c r="J26" i="33"/>
  <c r="K26" i="33"/>
  <c r="L26" i="33"/>
  <c r="M26" i="33"/>
  <c r="N26" i="33"/>
  <c r="O26" i="33"/>
  <c r="D27" i="33"/>
  <c r="E27" i="33"/>
  <c r="F27" i="33"/>
  <c r="G27" i="33"/>
  <c r="H27" i="33"/>
  <c r="I27" i="33"/>
  <c r="J27" i="33"/>
  <c r="K27" i="33"/>
  <c r="L27" i="33"/>
  <c r="M27" i="33"/>
  <c r="N27" i="33"/>
  <c r="O27" i="33"/>
  <c r="S27" i="33"/>
  <c r="D28" i="33"/>
  <c r="E28" i="33"/>
  <c r="F28" i="33"/>
  <c r="G28" i="33"/>
  <c r="H28" i="33"/>
  <c r="I28" i="33"/>
  <c r="J28" i="33"/>
  <c r="K28" i="33"/>
  <c r="L28" i="33"/>
  <c r="M28" i="33"/>
  <c r="N28" i="33"/>
  <c r="O28" i="33"/>
  <c r="D30" i="33"/>
  <c r="S30" i="33" s="1"/>
  <c r="E30" i="33"/>
  <c r="F30" i="33"/>
  <c r="G30" i="33"/>
  <c r="H30" i="33"/>
  <c r="I30" i="33"/>
  <c r="J30" i="33"/>
  <c r="K30" i="33"/>
  <c r="L30" i="33"/>
  <c r="M30" i="33"/>
  <c r="N30" i="33"/>
  <c r="O30" i="33"/>
  <c r="D31" i="33"/>
  <c r="S31" i="33" s="1"/>
  <c r="E31" i="33"/>
  <c r="F31" i="33"/>
  <c r="G31" i="33"/>
  <c r="H31" i="33"/>
  <c r="I31" i="33"/>
  <c r="J31" i="33"/>
  <c r="K31" i="33"/>
  <c r="L31" i="33"/>
  <c r="M31" i="33"/>
  <c r="N31" i="33"/>
  <c r="O31" i="33"/>
  <c r="D32" i="33"/>
  <c r="E32" i="33"/>
  <c r="F32" i="33"/>
  <c r="G32" i="33"/>
  <c r="H32" i="33"/>
  <c r="I32" i="33"/>
  <c r="J32" i="33"/>
  <c r="K32" i="33"/>
  <c r="L32" i="33"/>
  <c r="M32" i="33"/>
  <c r="N32" i="33"/>
  <c r="O32" i="33"/>
  <c r="S32" i="33"/>
  <c r="D33" i="33"/>
  <c r="E33" i="33"/>
  <c r="F33" i="33"/>
  <c r="G33" i="33"/>
  <c r="H33" i="33"/>
  <c r="I33" i="33"/>
  <c r="J33" i="33"/>
  <c r="K33" i="33"/>
  <c r="L33" i="33"/>
  <c r="M33" i="33"/>
  <c r="N33" i="33"/>
  <c r="O33" i="33"/>
  <c r="D34" i="33"/>
  <c r="S34" i="33" s="1"/>
  <c r="E34" i="33"/>
  <c r="F34" i="33"/>
  <c r="G34" i="33"/>
  <c r="H34" i="33"/>
  <c r="I34" i="33"/>
  <c r="J34" i="33"/>
  <c r="K34" i="33"/>
  <c r="L34" i="33"/>
  <c r="M34" i="33"/>
  <c r="N34" i="33"/>
  <c r="O34" i="33"/>
  <c r="D37" i="33"/>
  <c r="E37" i="33"/>
  <c r="F37" i="33"/>
  <c r="G37" i="33"/>
  <c r="H37" i="33"/>
  <c r="I37" i="33"/>
  <c r="J37" i="33"/>
  <c r="K37" i="33"/>
  <c r="L37" i="33"/>
  <c r="M37" i="33"/>
  <c r="N37" i="33"/>
  <c r="O37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D40" i="33"/>
  <c r="E40" i="33"/>
  <c r="F40" i="33"/>
  <c r="G40" i="33"/>
  <c r="H40" i="33"/>
  <c r="I40" i="33"/>
  <c r="J40" i="33"/>
  <c r="K40" i="33"/>
  <c r="L40" i="33"/>
  <c r="M40" i="33"/>
  <c r="N40" i="33"/>
  <c r="O40" i="33"/>
  <c r="D41" i="33"/>
  <c r="E41" i="33"/>
  <c r="F41" i="33"/>
  <c r="G41" i="33"/>
  <c r="H41" i="33"/>
  <c r="I41" i="33"/>
  <c r="J41" i="33"/>
  <c r="K41" i="33"/>
  <c r="L41" i="33"/>
  <c r="M41" i="33"/>
  <c r="N41" i="33"/>
  <c r="O41" i="33"/>
  <c r="D43" i="33"/>
  <c r="S43" i="33" s="1"/>
  <c r="E43" i="33"/>
  <c r="F43" i="33"/>
  <c r="G43" i="33"/>
  <c r="H43" i="33"/>
  <c r="I43" i="33"/>
  <c r="J43" i="33"/>
  <c r="K43" i="33"/>
  <c r="L43" i="33"/>
  <c r="M43" i="33"/>
  <c r="N43" i="33"/>
  <c r="O43" i="33"/>
  <c r="D44" i="33"/>
  <c r="S44" i="33" s="1"/>
  <c r="E44" i="33"/>
  <c r="F44" i="33"/>
  <c r="G44" i="33"/>
  <c r="H44" i="33"/>
  <c r="I44" i="33"/>
  <c r="J44" i="33"/>
  <c r="K44" i="33"/>
  <c r="L44" i="33"/>
  <c r="M44" i="33"/>
  <c r="N44" i="33"/>
  <c r="O44" i="33"/>
  <c r="D45" i="33"/>
  <c r="S45" i="33" s="1"/>
  <c r="E45" i="33"/>
  <c r="F45" i="33"/>
  <c r="G45" i="33"/>
  <c r="H45" i="33"/>
  <c r="I45" i="33"/>
  <c r="J45" i="33"/>
  <c r="K45" i="33"/>
  <c r="L45" i="33"/>
  <c r="M45" i="33"/>
  <c r="N45" i="33"/>
  <c r="O45" i="33"/>
  <c r="D46" i="33"/>
  <c r="S46" i="33" s="1"/>
  <c r="E46" i="33"/>
  <c r="F46" i="33"/>
  <c r="G46" i="33"/>
  <c r="H46" i="33"/>
  <c r="I46" i="33"/>
  <c r="J46" i="33"/>
  <c r="K46" i="33"/>
  <c r="L46" i="33"/>
  <c r="M46" i="33"/>
  <c r="N46" i="33"/>
  <c r="O46" i="33"/>
  <c r="D47" i="33"/>
  <c r="S47" i="33" s="1"/>
  <c r="E47" i="33"/>
  <c r="F47" i="33"/>
  <c r="G47" i="33"/>
  <c r="H47" i="33"/>
  <c r="I47" i="33"/>
  <c r="J47" i="33"/>
  <c r="K47" i="33"/>
  <c r="L47" i="33"/>
  <c r="M47" i="33"/>
  <c r="N47" i="33"/>
  <c r="O47" i="33"/>
  <c r="D11" i="37"/>
  <c r="S11" i="37" s="1"/>
  <c r="E11" i="37"/>
  <c r="F11" i="37"/>
  <c r="G11" i="37"/>
  <c r="H11" i="37"/>
  <c r="I11" i="37"/>
  <c r="J11" i="37"/>
  <c r="K11" i="37"/>
  <c r="L11" i="37"/>
  <c r="M11" i="37"/>
  <c r="N11" i="37"/>
  <c r="O11" i="37"/>
  <c r="D13" i="37"/>
  <c r="S13" i="37" s="1"/>
  <c r="E13" i="37"/>
  <c r="F13" i="37"/>
  <c r="G13" i="37"/>
  <c r="H13" i="37"/>
  <c r="I13" i="37"/>
  <c r="J13" i="37"/>
  <c r="K13" i="37"/>
  <c r="L13" i="37"/>
  <c r="M13" i="37"/>
  <c r="N13" i="37"/>
  <c r="O13" i="37"/>
  <c r="D14" i="37"/>
  <c r="E14" i="37"/>
  <c r="F14" i="37"/>
  <c r="G14" i="37"/>
  <c r="H14" i="37"/>
  <c r="I14" i="37"/>
  <c r="J14" i="37"/>
  <c r="K14" i="37"/>
  <c r="L14" i="37"/>
  <c r="M14" i="37"/>
  <c r="N14" i="37"/>
  <c r="O14" i="37"/>
  <c r="D15" i="37"/>
  <c r="S15" i="37" s="1"/>
  <c r="E15" i="37"/>
  <c r="F15" i="37"/>
  <c r="G15" i="37"/>
  <c r="H15" i="37"/>
  <c r="I15" i="37"/>
  <c r="J15" i="37"/>
  <c r="K15" i="37"/>
  <c r="L15" i="37"/>
  <c r="M15" i="37"/>
  <c r="N15" i="37"/>
  <c r="O15" i="37"/>
  <c r="D17" i="37"/>
  <c r="S17" i="37" s="1"/>
  <c r="E17" i="37"/>
  <c r="F17" i="37"/>
  <c r="G17" i="37"/>
  <c r="H17" i="37"/>
  <c r="I17" i="37"/>
  <c r="J17" i="37"/>
  <c r="K17" i="37"/>
  <c r="L17" i="37"/>
  <c r="M17" i="37"/>
  <c r="N17" i="37"/>
  <c r="O17" i="37"/>
  <c r="D18" i="37"/>
  <c r="E18" i="37"/>
  <c r="F18" i="37"/>
  <c r="G18" i="37"/>
  <c r="H18" i="37"/>
  <c r="I18" i="37"/>
  <c r="J18" i="37"/>
  <c r="K18" i="37"/>
  <c r="L18" i="37"/>
  <c r="M18" i="37"/>
  <c r="N18" i="37"/>
  <c r="O18" i="37"/>
  <c r="D19" i="37"/>
  <c r="E19" i="37"/>
  <c r="F19" i="37"/>
  <c r="G19" i="37"/>
  <c r="H19" i="37"/>
  <c r="I19" i="37"/>
  <c r="J19" i="37"/>
  <c r="K19" i="37"/>
  <c r="L19" i="37"/>
  <c r="M19" i="37"/>
  <c r="N19" i="37"/>
  <c r="O19" i="37"/>
  <c r="S19" i="37"/>
  <c r="D20" i="37"/>
  <c r="E20" i="37"/>
  <c r="F20" i="37"/>
  <c r="G20" i="37"/>
  <c r="H20" i="37"/>
  <c r="I20" i="37"/>
  <c r="J20" i="37"/>
  <c r="K20" i="37"/>
  <c r="L20" i="37"/>
  <c r="M20" i="37"/>
  <c r="N20" i="37"/>
  <c r="O20" i="37"/>
  <c r="D21" i="37"/>
  <c r="E21" i="37"/>
  <c r="F21" i="37"/>
  <c r="G21" i="37"/>
  <c r="H21" i="37"/>
  <c r="I21" i="37"/>
  <c r="J21" i="37"/>
  <c r="K21" i="37"/>
  <c r="L21" i="37"/>
  <c r="M21" i="37"/>
  <c r="N21" i="37"/>
  <c r="O21" i="37"/>
  <c r="D24" i="37"/>
  <c r="E24" i="37"/>
  <c r="F24" i="37"/>
  <c r="G24" i="37"/>
  <c r="H24" i="37"/>
  <c r="I24" i="37"/>
  <c r="J24" i="37"/>
  <c r="K24" i="37"/>
  <c r="L24" i="37"/>
  <c r="M24" i="37"/>
  <c r="N24" i="37"/>
  <c r="O24" i="37"/>
  <c r="S24" i="37"/>
  <c r="D26" i="37"/>
  <c r="E26" i="37"/>
  <c r="F26" i="37"/>
  <c r="G26" i="37"/>
  <c r="H26" i="37"/>
  <c r="I26" i="37"/>
  <c r="J26" i="37"/>
  <c r="K26" i="37"/>
  <c r="L26" i="37"/>
  <c r="M26" i="37"/>
  <c r="N26" i="37"/>
  <c r="O26" i="37"/>
  <c r="S26" i="37"/>
  <c r="D27" i="37"/>
  <c r="E27" i="37"/>
  <c r="F27" i="37"/>
  <c r="G27" i="37"/>
  <c r="H27" i="37"/>
  <c r="I27" i="37"/>
  <c r="J27" i="37"/>
  <c r="K27" i="37"/>
  <c r="L27" i="37"/>
  <c r="M27" i="37"/>
  <c r="N27" i="37"/>
  <c r="O27" i="37"/>
  <c r="D28" i="37"/>
  <c r="S28" i="37" s="1"/>
  <c r="E28" i="37"/>
  <c r="F28" i="37"/>
  <c r="G28" i="37"/>
  <c r="H28" i="37"/>
  <c r="I28" i="37"/>
  <c r="J28" i="37"/>
  <c r="K28" i="37"/>
  <c r="L28" i="37"/>
  <c r="M28" i="37"/>
  <c r="N28" i="37"/>
  <c r="O28" i="37"/>
  <c r="D30" i="37"/>
  <c r="E30" i="37"/>
  <c r="F30" i="37"/>
  <c r="G30" i="37"/>
  <c r="H30" i="37"/>
  <c r="I30" i="37"/>
  <c r="J30" i="37"/>
  <c r="K30" i="37"/>
  <c r="L30" i="37"/>
  <c r="M30" i="37"/>
  <c r="N30" i="37"/>
  <c r="O30" i="37"/>
  <c r="D31" i="37"/>
  <c r="E31" i="37"/>
  <c r="F31" i="37"/>
  <c r="G31" i="37"/>
  <c r="H31" i="37"/>
  <c r="I31" i="37"/>
  <c r="J31" i="37"/>
  <c r="K31" i="37"/>
  <c r="L31" i="37"/>
  <c r="M31" i="37"/>
  <c r="N31" i="37"/>
  <c r="O31" i="37"/>
  <c r="S31" i="37"/>
  <c r="D32" i="37"/>
  <c r="S32" i="37" s="1"/>
  <c r="E32" i="37"/>
  <c r="F32" i="37"/>
  <c r="G32" i="37"/>
  <c r="I32" i="37"/>
  <c r="J32" i="37"/>
  <c r="K32" i="37"/>
  <c r="L32" i="37"/>
  <c r="M32" i="37"/>
  <c r="N32" i="37"/>
  <c r="O32" i="37"/>
  <c r="D33" i="37"/>
  <c r="E33" i="37"/>
  <c r="F33" i="37"/>
  <c r="G33" i="37"/>
  <c r="H33" i="37"/>
  <c r="I33" i="37"/>
  <c r="J33" i="37"/>
  <c r="K33" i="37"/>
  <c r="L33" i="37"/>
  <c r="M33" i="37"/>
  <c r="N33" i="37"/>
  <c r="O33" i="37"/>
  <c r="S33" i="37"/>
  <c r="D34" i="37"/>
  <c r="S34" i="37" s="1"/>
  <c r="E34" i="37"/>
  <c r="F34" i="37"/>
  <c r="G34" i="37"/>
  <c r="H34" i="37"/>
  <c r="I34" i="37"/>
  <c r="J34" i="37"/>
  <c r="K34" i="37"/>
  <c r="L34" i="37"/>
  <c r="M34" i="37"/>
  <c r="N34" i="37"/>
  <c r="O34" i="37"/>
  <c r="D37" i="37"/>
  <c r="S37" i="37" s="1"/>
  <c r="E37" i="37"/>
  <c r="F37" i="37"/>
  <c r="G37" i="37"/>
  <c r="H37" i="37"/>
  <c r="I37" i="37"/>
  <c r="J37" i="37"/>
  <c r="K37" i="37"/>
  <c r="L37" i="37"/>
  <c r="M37" i="37"/>
  <c r="N37" i="37"/>
  <c r="O37" i="37"/>
  <c r="D39" i="37"/>
  <c r="E39" i="37"/>
  <c r="F39" i="37"/>
  <c r="G39" i="37"/>
  <c r="H39" i="37"/>
  <c r="I39" i="37"/>
  <c r="J39" i="37"/>
  <c r="K39" i="37"/>
  <c r="L39" i="37"/>
  <c r="M39" i="37"/>
  <c r="N39" i="37"/>
  <c r="O39" i="37"/>
  <c r="D40" i="37"/>
  <c r="E40" i="37"/>
  <c r="F40" i="37"/>
  <c r="G40" i="37"/>
  <c r="H40" i="37"/>
  <c r="I40" i="37"/>
  <c r="J40" i="37"/>
  <c r="K40" i="37"/>
  <c r="L40" i="37"/>
  <c r="M40" i="37"/>
  <c r="N40" i="37"/>
  <c r="O40" i="37"/>
  <c r="D41" i="37"/>
  <c r="S41" i="37" s="1"/>
  <c r="E41" i="37"/>
  <c r="F41" i="37"/>
  <c r="G41" i="37"/>
  <c r="H41" i="37"/>
  <c r="I41" i="37"/>
  <c r="J41" i="37"/>
  <c r="K41" i="37"/>
  <c r="L41" i="37"/>
  <c r="M41" i="37"/>
  <c r="N41" i="37"/>
  <c r="O41" i="37"/>
  <c r="D43" i="37"/>
  <c r="S43" i="37" s="1"/>
  <c r="E43" i="37"/>
  <c r="F43" i="37"/>
  <c r="G43" i="37"/>
  <c r="H43" i="37"/>
  <c r="I43" i="37"/>
  <c r="J43" i="37"/>
  <c r="K43" i="37"/>
  <c r="L43" i="37"/>
  <c r="M43" i="37"/>
  <c r="N43" i="37"/>
  <c r="O43" i="37"/>
  <c r="D44" i="37"/>
  <c r="S44" i="37" s="1"/>
  <c r="E44" i="37"/>
  <c r="F44" i="37"/>
  <c r="G44" i="37"/>
  <c r="H44" i="37"/>
  <c r="I44" i="37"/>
  <c r="J44" i="37"/>
  <c r="K44" i="37"/>
  <c r="L44" i="37"/>
  <c r="M44" i="37"/>
  <c r="N44" i="37"/>
  <c r="O44" i="37"/>
  <c r="D45" i="37"/>
  <c r="E45" i="37"/>
  <c r="F45" i="37"/>
  <c r="G45" i="37"/>
  <c r="H45" i="37"/>
  <c r="I45" i="37"/>
  <c r="J45" i="37"/>
  <c r="K45" i="37"/>
  <c r="L45" i="37"/>
  <c r="M45" i="37"/>
  <c r="N45" i="37"/>
  <c r="O45" i="37"/>
  <c r="D46" i="37"/>
  <c r="E46" i="37"/>
  <c r="F46" i="37"/>
  <c r="G46" i="37"/>
  <c r="H46" i="37"/>
  <c r="I46" i="37"/>
  <c r="J46" i="37"/>
  <c r="K46" i="37"/>
  <c r="L46" i="37"/>
  <c r="M46" i="37"/>
  <c r="N46" i="37"/>
  <c r="O46" i="37"/>
  <c r="S46" i="37"/>
  <c r="D47" i="37"/>
  <c r="S47" i="37" s="1"/>
  <c r="E47" i="37"/>
  <c r="F47" i="37"/>
  <c r="G47" i="37"/>
  <c r="H47" i="37"/>
  <c r="I47" i="37"/>
  <c r="J47" i="37"/>
  <c r="K47" i="37"/>
  <c r="L47" i="37"/>
  <c r="M47" i="37"/>
  <c r="N47" i="37"/>
  <c r="O47" i="37"/>
  <c r="F11" i="38"/>
  <c r="K11" i="38"/>
  <c r="L11" i="38"/>
  <c r="M11" i="38"/>
  <c r="N11" i="38"/>
  <c r="O11" i="38"/>
  <c r="D13" i="38"/>
  <c r="E13" i="38"/>
  <c r="F13" i="38"/>
  <c r="K13" i="38"/>
  <c r="L13" i="38"/>
  <c r="M13" i="38"/>
  <c r="N13" i="38"/>
  <c r="O13" i="38"/>
  <c r="D14" i="38"/>
  <c r="E14" i="38"/>
  <c r="F14" i="38"/>
  <c r="K14" i="38"/>
  <c r="L14" i="38"/>
  <c r="M14" i="38"/>
  <c r="N14" i="38"/>
  <c r="O14" i="38"/>
  <c r="D15" i="38"/>
  <c r="E15" i="38"/>
  <c r="F15" i="38"/>
  <c r="K15" i="38"/>
  <c r="L15" i="38"/>
  <c r="M15" i="38"/>
  <c r="N15" i="38"/>
  <c r="O15" i="38"/>
  <c r="D17" i="38"/>
  <c r="S17" i="38" s="1"/>
  <c r="E17" i="38"/>
  <c r="K17" i="38"/>
  <c r="L17" i="38"/>
  <c r="M17" i="38"/>
  <c r="N17" i="38"/>
  <c r="O17" i="38"/>
  <c r="D18" i="38"/>
  <c r="S18" i="38" s="1"/>
  <c r="E18" i="38"/>
  <c r="F18" i="38"/>
  <c r="K18" i="38"/>
  <c r="L18" i="38"/>
  <c r="M18" i="38"/>
  <c r="N18" i="38"/>
  <c r="O18" i="38"/>
  <c r="D19" i="38"/>
  <c r="S19" i="38" s="1"/>
  <c r="E19" i="38"/>
  <c r="F19" i="38"/>
  <c r="K19" i="38"/>
  <c r="L19" i="38"/>
  <c r="M19" i="38"/>
  <c r="N19" i="38"/>
  <c r="O19" i="38"/>
  <c r="D20" i="38"/>
  <c r="E20" i="38"/>
  <c r="F20" i="38"/>
  <c r="K20" i="38"/>
  <c r="L20" i="38"/>
  <c r="M20" i="38"/>
  <c r="N20" i="38"/>
  <c r="O20" i="38"/>
  <c r="D21" i="38"/>
  <c r="S21" i="38" s="1"/>
  <c r="E21" i="38"/>
  <c r="F21" i="38"/>
  <c r="K21" i="38"/>
  <c r="L21" i="38"/>
  <c r="M21" i="38"/>
  <c r="N21" i="38"/>
  <c r="O21" i="38"/>
  <c r="F24" i="38"/>
  <c r="K24" i="38"/>
  <c r="L24" i="38"/>
  <c r="M24" i="38"/>
  <c r="N24" i="38"/>
  <c r="O24" i="38"/>
  <c r="D26" i="38"/>
  <c r="S26" i="38" s="1"/>
  <c r="E26" i="38"/>
  <c r="F26" i="38"/>
  <c r="K26" i="38"/>
  <c r="L26" i="38"/>
  <c r="M26" i="38"/>
  <c r="N26" i="38"/>
  <c r="O26" i="38"/>
  <c r="D27" i="38"/>
  <c r="S27" i="38" s="1"/>
  <c r="E27" i="38"/>
  <c r="F27" i="38"/>
  <c r="K27" i="38"/>
  <c r="L27" i="38"/>
  <c r="M27" i="38"/>
  <c r="N27" i="38"/>
  <c r="O27" i="38"/>
  <c r="D28" i="38"/>
  <c r="S28" i="38" s="1"/>
  <c r="E28" i="38"/>
  <c r="F28" i="38"/>
  <c r="K28" i="38"/>
  <c r="L28" i="38"/>
  <c r="M28" i="38"/>
  <c r="N28" i="38"/>
  <c r="O28" i="38"/>
  <c r="D30" i="38"/>
  <c r="S30" i="38" s="1"/>
  <c r="E30" i="38"/>
  <c r="K30" i="38"/>
  <c r="L30" i="38"/>
  <c r="M30" i="38"/>
  <c r="N30" i="38"/>
  <c r="O30" i="38"/>
  <c r="D31" i="38"/>
  <c r="S31" i="38" s="1"/>
  <c r="E31" i="38"/>
  <c r="F31" i="38"/>
  <c r="K31" i="38"/>
  <c r="L31" i="38"/>
  <c r="M31" i="38"/>
  <c r="N31" i="38"/>
  <c r="O31" i="38"/>
  <c r="D32" i="38"/>
  <c r="E32" i="38"/>
  <c r="F32" i="38"/>
  <c r="K32" i="38"/>
  <c r="L32" i="38"/>
  <c r="M32" i="38"/>
  <c r="N32" i="38"/>
  <c r="O32" i="38"/>
  <c r="S32" i="38"/>
  <c r="D33" i="38"/>
  <c r="E33" i="38"/>
  <c r="F33" i="38"/>
  <c r="K33" i="38"/>
  <c r="L33" i="38"/>
  <c r="M33" i="38"/>
  <c r="N33" i="38"/>
  <c r="O33" i="38"/>
  <c r="S33" i="38"/>
  <c r="D34" i="38"/>
  <c r="S34" i="38" s="1"/>
  <c r="E34" i="38"/>
  <c r="F34" i="38"/>
  <c r="G34" i="38"/>
  <c r="H34" i="38"/>
  <c r="I34" i="38"/>
  <c r="J34" i="38"/>
  <c r="K34" i="38"/>
  <c r="L34" i="38"/>
  <c r="M34" i="38"/>
  <c r="N34" i="38"/>
  <c r="O34" i="38"/>
  <c r="F37" i="38"/>
  <c r="K37" i="38"/>
  <c r="L37" i="38"/>
  <c r="M37" i="38"/>
  <c r="N37" i="38"/>
  <c r="O37" i="38"/>
  <c r="D39" i="38"/>
  <c r="E39" i="38"/>
  <c r="F39" i="38"/>
  <c r="K39" i="38"/>
  <c r="L39" i="38"/>
  <c r="M39" i="38"/>
  <c r="N39" i="38"/>
  <c r="O39" i="38"/>
  <c r="D40" i="38"/>
  <c r="E40" i="38"/>
  <c r="F40" i="38"/>
  <c r="K40" i="38"/>
  <c r="L40" i="38"/>
  <c r="M40" i="38"/>
  <c r="N40" i="38"/>
  <c r="O40" i="38"/>
  <c r="D41" i="38"/>
  <c r="S41" i="38" s="1"/>
  <c r="E41" i="38"/>
  <c r="F41" i="38"/>
  <c r="K41" i="38"/>
  <c r="L41" i="38"/>
  <c r="M41" i="38"/>
  <c r="N41" i="38"/>
  <c r="O41" i="38"/>
  <c r="S43" i="38"/>
  <c r="D44" i="38"/>
  <c r="S44" i="38" s="1"/>
  <c r="E44" i="38"/>
  <c r="K44" i="38"/>
  <c r="L44" i="38"/>
  <c r="M44" i="38"/>
  <c r="N44" i="38"/>
  <c r="O44" i="38"/>
  <c r="D45" i="38"/>
  <c r="E45" i="38"/>
  <c r="F45" i="38"/>
  <c r="K45" i="38"/>
  <c r="L45" i="38"/>
  <c r="M45" i="38"/>
  <c r="N45" i="38"/>
  <c r="O45" i="38"/>
  <c r="S45" i="38"/>
  <c r="D46" i="38"/>
  <c r="E46" i="38"/>
  <c r="F46" i="38"/>
  <c r="K46" i="38"/>
  <c r="L46" i="38"/>
  <c r="M46" i="38"/>
  <c r="N46" i="38"/>
  <c r="O46" i="38"/>
  <c r="S46" i="38"/>
  <c r="D47" i="38"/>
  <c r="S47" i="38" s="1"/>
  <c r="E47" i="38"/>
  <c r="F47" i="38"/>
  <c r="G47" i="38"/>
  <c r="H47" i="38"/>
  <c r="I47" i="38"/>
  <c r="J47" i="38"/>
  <c r="K47" i="38"/>
  <c r="L47" i="38"/>
  <c r="M47" i="38"/>
  <c r="N47" i="38"/>
  <c r="O47" i="38"/>
  <c r="A4" i="42"/>
  <c r="CZ7" i="42"/>
  <c r="DN7" i="42"/>
  <c r="G8" i="42"/>
  <c r="H8" i="42"/>
  <c r="K8" i="42"/>
  <c r="L8" i="42"/>
  <c r="O8" i="42"/>
  <c r="P8" i="42"/>
  <c r="S8" i="42"/>
  <c r="T8" i="42"/>
  <c r="W8" i="42"/>
  <c r="X8" i="42"/>
  <c r="AA8" i="42"/>
  <c r="AB8" i="42"/>
  <c r="AE8" i="42"/>
  <c r="AF8" i="42"/>
  <c r="AI8" i="42"/>
  <c r="AJ8" i="42"/>
  <c r="AM8" i="42"/>
  <c r="AN8" i="42"/>
  <c r="AQ8" i="42"/>
  <c r="AR8" i="42"/>
  <c r="AU8" i="42"/>
  <c r="AV8" i="42"/>
  <c r="AY8" i="42"/>
  <c r="AZ8" i="42"/>
  <c r="BC8" i="42"/>
  <c r="BD8" i="42"/>
  <c r="BG8" i="42"/>
  <c r="BH8" i="42"/>
  <c r="BK8" i="42"/>
  <c r="BL8" i="42"/>
  <c r="BO8" i="42"/>
  <c r="BP8" i="42"/>
  <c r="BS8" i="42"/>
  <c r="BT8" i="42"/>
  <c r="BW8" i="42"/>
  <c r="BX8" i="42"/>
  <c r="CA8" i="42"/>
  <c r="CB8" i="42"/>
  <c r="CE8" i="42"/>
  <c r="CF8" i="42"/>
  <c r="CI8" i="42"/>
  <c r="CJ8" i="42"/>
  <c r="CM8" i="42"/>
  <c r="CN8" i="42"/>
  <c r="CQ8" i="42"/>
  <c r="CR8" i="42"/>
  <c r="CZ9" i="42"/>
  <c r="C9" i="42" s="1"/>
  <c r="G9" i="42" s="1"/>
  <c r="A10" i="42"/>
  <c r="DN10" i="42"/>
  <c r="D10" i="42" s="1"/>
  <c r="A15" i="42"/>
  <c r="DN19" i="42"/>
  <c r="D19" i="42" s="1"/>
  <c r="H19" i="42" s="1"/>
  <c r="A20" i="42"/>
  <c r="CZ20" i="42"/>
  <c r="C20" i="42" s="1"/>
  <c r="G20" i="42" s="1"/>
  <c r="CZ21" i="42"/>
  <c r="C21" i="42" s="1"/>
  <c r="CZ24" i="42"/>
  <c r="C24" i="42" s="1"/>
  <c r="A25" i="42"/>
  <c r="DN26" i="42"/>
  <c r="D26" i="42" s="1"/>
  <c r="DN29" i="42"/>
  <c r="D29" i="42" s="1"/>
  <c r="A30" i="42"/>
  <c r="CZ30" i="42"/>
  <c r="C30" i="42" s="1"/>
  <c r="G30" i="42" s="1"/>
  <c r="CZ31" i="42"/>
  <c r="C31" i="42" s="1"/>
  <c r="G31" i="42" s="1"/>
  <c r="CZ34" i="42"/>
  <c r="C34" i="42" s="1"/>
  <c r="G34" i="42" s="1"/>
  <c r="A35" i="42"/>
  <c r="CZ35" i="42"/>
  <c r="C35" i="42" s="1"/>
  <c r="G35" i="42" s="1"/>
  <c r="DN36" i="42"/>
  <c r="D36" i="42" s="1"/>
  <c r="H36" i="42" s="1"/>
  <c r="CZ39" i="42"/>
  <c r="C39" i="42" s="1"/>
  <c r="A40" i="42"/>
  <c r="CZ40" i="42"/>
  <c r="C40" i="42" s="1"/>
  <c r="CZ44" i="42"/>
  <c r="C44" i="42" s="1"/>
  <c r="G44" i="42" s="1"/>
  <c r="A45" i="42"/>
  <c r="CZ45" i="42"/>
  <c r="C45" i="42" s="1"/>
  <c r="G45" i="42" s="1"/>
  <c r="DN46" i="42"/>
  <c r="D46" i="42" s="1"/>
  <c r="CZ49" i="42"/>
  <c r="C49" i="42" s="1"/>
  <c r="A50" i="42"/>
  <c r="CZ50" i="42"/>
  <c r="C50" i="42" s="1"/>
  <c r="G50" i="42" s="1"/>
  <c r="DN51" i="42"/>
  <c r="D51" i="42" s="1"/>
  <c r="H51" i="42" s="1"/>
  <c r="CZ54" i="42"/>
  <c r="C54" i="42" s="1"/>
  <c r="G54" i="42" s="1"/>
  <c r="A55" i="42"/>
  <c r="CZ55" i="42"/>
  <c r="C55" i="42" s="1"/>
  <c r="DN56" i="42"/>
  <c r="D56" i="42" s="1"/>
  <c r="CZ59" i="42"/>
  <c r="C59" i="42" s="1"/>
  <c r="G59" i="42" s="1"/>
  <c r="A60" i="42"/>
  <c r="CZ60" i="42"/>
  <c r="C60" i="42" s="1"/>
  <c r="DN61" i="42"/>
  <c r="D61" i="42" s="1"/>
  <c r="H61" i="42" s="1"/>
  <c r="A4" i="41"/>
  <c r="CZ7" i="41"/>
  <c r="CZ40" i="41" s="1"/>
  <c r="C40" i="41" s="1"/>
  <c r="G40" i="41" s="1"/>
  <c r="DA7" i="41"/>
  <c r="DN7" i="41"/>
  <c r="DO7" i="41" s="1"/>
  <c r="G8" i="41"/>
  <c r="H8" i="41"/>
  <c r="K8" i="41"/>
  <c r="L8" i="41"/>
  <c r="O8" i="41"/>
  <c r="P8" i="41"/>
  <c r="S8" i="41"/>
  <c r="T8" i="41"/>
  <c r="W8" i="41"/>
  <c r="X8" i="41"/>
  <c r="AA8" i="41"/>
  <c r="AB8" i="41"/>
  <c r="AE8" i="41"/>
  <c r="AF8" i="41"/>
  <c r="AI8" i="41"/>
  <c r="AJ8" i="41"/>
  <c r="AM8" i="41"/>
  <c r="AN8" i="41"/>
  <c r="AQ8" i="41"/>
  <c r="AR8" i="41"/>
  <c r="AU8" i="41"/>
  <c r="AV8" i="41"/>
  <c r="AY8" i="41"/>
  <c r="AZ8" i="41"/>
  <c r="BC8" i="41"/>
  <c r="BD8" i="41"/>
  <c r="BG8" i="41"/>
  <c r="BH8" i="41"/>
  <c r="BK8" i="41"/>
  <c r="BL8" i="41"/>
  <c r="BO8" i="41"/>
  <c r="BP8" i="41"/>
  <c r="BS8" i="41"/>
  <c r="BT8" i="41"/>
  <c r="BW8" i="41"/>
  <c r="BX8" i="41"/>
  <c r="CA8" i="41"/>
  <c r="CB8" i="41"/>
  <c r="CE8" i="41"/>
  <c r="CF8" i="41"/>
  <c r="CI8" i="41"/>
  <c r="CJ8" i="41"/>
  <c r="CM8" i="41"/>
  <c r="CN8" i="41"/>
  <c r="CQ8" i="41"/>
  <c r="CR8" i="41"/>
  <c r="CZ9" i="41"/>
  <c r="C9" i="41" s="1"/>
  <c r="G9" i="41" s="1"/>
  <c r="A10" i="41"/>
  <c r="A15" i="41"/>
  <c r="CZ19" i="41"/>
  <c r="C19" i="41" s="1"/>
  <c r="G19" i="41" s="1"/>
  <c r="DN19" i="41"/>
  <c r="D19" i="41" s="1"/>
  <c r="A20" i="41"/>
  <c r="A25" i="41"/>
  <c r="CZ25" i="41"/>
  <c r="C25" i="41" s="1"/>
  <c r="G25" i="41" s="1"/>
  <c r="DN25" i="41"/>
  <c r="D25" i="41" s="1"/>
  <c r="CZ26" i="41"/>
  <c r="C26" i="41" s="1"/>
  <c r="G26" i="41" s="1"/>
  <c r="DN26" i="41"/>
  <c r="D26" i="41" s="1"/>
  <c r="H26" i="41" s="1"/>
  <c r="CZ29" i="41"/>
  <c r="C29" i="41" s="1"/>
  <c r="G29" i="41" s="1"/>
  <c r="A30" i="41"/>
  <c r="DN34" i="41"/>
  <c r="D34" i="41" s="1"/>
  <c r="A35" i="41"/>
  <c r="A40" i="41"/>
  <c r="DN40" i="41"/>
  <c r="D40" i="41" s="1"/>
  <c r="CZ41" i="41"/>
  <c r="C41" i="41" s="1"/>
  <c r="DN41" i="41"/>
  <c r="D41" i="41" s="1"/>
  <c r="H41" i="41" s="1"/>
  <c r="DN44" i="41"/>
  <c r="D44" i="41" s="1"/>
  <c r="A45" i="41"/>
  <c r="A50" i="41"/>
  <c r="DN50" i="41"/>
  <c r="D50" i="41" s="1"/>
  <c r="H50" i="41" s="1"/>
  <c r="CZ51" i="41"/>
  <c r="C51" i="41" s="1"/>
  <c r="DN51" i="41"/>
  <c r="D51" i="41" s="1"/>
  <c r="H51" i="41" s="1"/>
  <c r="DN54" i="41"/>
  <c r="D54" i="41" s="1"/>
  <c r="H54" i="41" s="1"/>
  <c r="A55" i="41"/>
  <c r="CZ59" i="41"/>
  <c r="C59" i="41" s="1"/>
  <c r="DN59" i="41"/>
  <c r="D59" i="41" s="1"/>
  <c r="A60" i="41"/>
  <c r="CZ60" i="41"/>
  <c r="C60" i="41" s="1"/>
  <c r="DN60" i="41"/>
  <c r="D60" i="41" s="1"/>
  <c r="DN61" i="41"/>
  <c r="D61" i="41" s="1"/>
  <c r="A4" i="40"/>
  <c r="CZ7" i="40"/>
  <c r="DN7" i="40"/>
  <c r="DN24" i="40" s="1"/>
  <c r="D24" i="40" s="1"/>
  <c r="H24" i="40" s="1"/>
  <c r="G8" i="40"/>
  <c r="H8" i="40"/>
  <c r="K8" i="40"/>
  <c r="L8" i="40"/>
  <c r="O8" i="40"/>
  <c r="P8" i="40"/>
  <c r="S8" i="40"/>
  <c r="T8" i="40"/>
  <c r="W8" i="40"/>
  <c r="X8" i="40"/>
  <c r="AA8" i="40"/>
  <c r="AB8" i="40"/>
  <c r="AE8" i="40"/>
  <c r="AF8" i="40"/>
  <c r="AI8" i="40"/>
  <c r="AJ8" i="40"/>
  <c r="AM8" i="40"/>
  <c r="AN8" i="40"/>
  <c r="AQ8" i="40"/>
  <c r="AR8" i="40"/>
  <c r="AU8" i="40"/>
  <c r="AV8" i="40"/>
  <c r="AY8" i="40"/>
  <c r="AZ8" i="40"/>
  <c r="BC8" i="40"/>
  <c r="BD8" i="40"/>
  <c r="BG8" i="40"/>
  <c r="BH8" i="40"/>
  <c r="BK8" i="40"/>
  <c r="BL8" i="40"/>
  <c r="BO8" i="40"/>
  <c r="BP8" i="40"/>
  <c r="BS8" i="40"/>
  <c r="BT8" i="40"/>
  <c r="BW8" i="40"/>
  <c r="BX8" i="40"/>
  <c r="CA8" i="40"/>
  <c r="CB8" i="40"/>
  <c r="CE8" i="40"/>
  <c r="CF8" i="40"/>
  <c r="CI8" i="40"/>
  <c r="CJ8" i="40"/>
  <c r="CM8" i="40"/>
  <c r="CN8" i="40"/>
  <c r="CQ8" i="40"/>
  <c r="CR8" i="40"/>
  <c r="A10" i="40"/>
  <c r="DN10" i="40"/>
  <c r="D10" i="40" s="1"/>
  <c r="DN11" i="40"/>
  <c r="D11" i="40" s="1"/>
  <c r="H11" i="40" s="1"/>
  <c r="A15" i="40"/>
  <c r="DN19" i="40"/>
  <c r="D19" i="40" s="1"/>
  <c r="H19" i="40" s="1"/>
  <c r="A20" i="40"/>
  <c r="DN20" i="40"/>
  <c r="D20" i="40" s="1"/>
  <c r="H20" i="40" s="1"/>
  <c r="A25" i="40"/>
  <c r="CZ25" i="40"/>
  <c r="C25" i="40" s="1"/>
  <c r="G25" i="40" s="1"/>
  <c r="DN25" i="40"/>
  <c r="D25" i="40" s="1"/>
  <c r="H25" i="40" s="1"/>
  <c r="DN29" i="40"/>
  <c r="D29" i="40" s="1"/>
  <c r="H29" i="40" s="1"/>
  <c r="A30" i="40"/>
  <c r="CZ30" i="40"/>
  <c r="C30" i="40" s="1"/>
  <c r="DN31" i="40"/>
  <c r="D31" i="40" s="1"/>
  <c r="CZ34" i="40"/>
  <c r="C34" i="40" s="1"/>
  <c r="G34" i="40" s="1"/>
  <c r="A35" i="40"/>
  <c r="DN35" i="40"/>
  <c r="D35" i="40" s="1"/>
  <c r="H35" i="40" s="1"/>
  <c r="DN36" i="40"/>
  <c r="D36" i="40" s="1"/>
  <c r="H36" i="40" s="1"/>
  <c r="DN39" i="40"/>
  <c r="D39" i="40" s="1"/>
  <c r="A40" i="40"/>
  <c r="DN40" i="40"/>
  <c r="D40" i="40" s="1"/>
  <c r="H40" i="40" s="1"/>
  <c r="CZ41" i="40"/>
  <c r="C41" i="40" s="1"/>
  <c r="G41" i="40" s="1"/>
  <c r="CZ44" i="40"/>
  <c r="C44" i="40" s="1"/>
  <c r="G44" i="40" s="1"/>
  <c r="DN44" i="40"/>
  <c r="D44" i="40" s="1"/>
  <c r="A45" i="40"/>
  <c r="DN45" i="40"/>
  <c r="D45" i="40" s="1"/>
  <c r="DN46" i="40"/>
  <c r="D46" i="40" s="1"/>
  <c r="H46" i="40" s="1"/>
  <c r="DN49" i="40"/>
  <c r="D49" i="40" s="1"/>
  <c r="H49" i="40" s="1"/>
  <c r="A50" i="40"/>
  <c r="CZ50" i="40"/>
  <c r="C50" i="40" s="1"/>
  <c r="G50" i="40" s="1"/>
  <c r="CZ51" i="40"/>
  <c r="C51" i="40" s="1"/>
  <c r="DN51" i="40"/>
  <c r="D51" i="40" s="1"/>
  <c r="H51" i="40" s="1"/>
  <c r="CZ54" i="40"/>
  <c r="C54" i="40" s="1"/>
  <c r="A55" i="40"/>
  <c r="DN55" i="40"/>
  <c r="D55" i="40" s="1"/>
  <c r="H55" i="40" s="1"/>
  <c r="DN56" i="40"/>
  <c r="D56" i="40" s="1"/>
  <c r="H56" i="40" s="1"/>
  <c r="DN59" i="40"/>
  <c r="D59" i="40" s="1"/>
  <c r="A60" i="40"/>
  <c r="CZ60" i="40"/>
  <c r="C60" i="40" s="1"/>
  <c r="G60" i="40" s="1"/>
  <c r="DN60" i="40"/>
  <c r="D60" i="40" s="1"/>
  <c r="H60" i="40" s="1"/>
  <c r="CZ61" i="40"/>
  <c r="C61" i="40" s="1"/>
  <c r="A4" i="29"/>
  <c r="CZ7" i="29"/>
  <c r="CZ9" i="29" s="1"/>
  <c r="C9" i="29" s="1"/>
  <c r="G9" i="29" s="1"/>
  <c r="DA7" i="29"/>
  <c r="DN7" i="29"/>
  <c r="DO7" i="29"/>
  <c r="G8" i="29"/>
  <c r="H8" i="29"/>
  <c r="K8" i="29"/>
  <c r="L8" i="29"/>
  <c r="O8" i="29"/>
  <c r="P8" i="29"/>
  <c r="S8" i="29"/>
  <c r="T8" i="29"/>
  <c r="W8" i="29"/>
  <c r="X8" i="29"/>
  <c r="AA8" i="29"/>
  <c r="AB8" i="29"/>
  <c r="AE8" i="29"/>
  <c r="AF8" i="29"/>
  <c r="AI8" i="29"/>
  <c r="AJ8" i="29"/>
  <c r="AM8" i="29"/>
  <c r="AN8" i="29"/>
  <c r="AQ8" i="29"/>
  <c r="AR8" i="29"/>
  <c r="AU8" i="29"/>
  <c r="AV8" i="29"/>
  <c r="AY8" i="29"/>
  <c r="AZ8" i="29"/>
  <c r="BC8" i="29"/>
  <c r="BD8" i="29"/>
  <c r="BG8" i="29"/>
  <c r="BH8" i="29"/>
  <c r="BK8" i="29"/>
  <c r="BL8" i="29"/>
  <c r="BO8" i="29"/>
  <c r="BP8" i="29"/>
  <c r="BS8" i="29"/>
  <c r="BT8" i="29"/>
  <c r="BW8" i="29"/>
  <c r="BX8" i="29"/>
  <c r="CA8" i="29"/>
  <c r="CB8" i="29"/>
  <c r="CE8" i="29"/>
  <c r="CF8" i="29"/>
  <c r="CI8" i="29"/>
  <c r="CJ8" i="29"/>
  <c r="CM8" i="29"/>
  <c r="CN8" i="29"/>
  <c r="CQ8" i="29"/>
  <c r="CR8" i="29"/>
  <c r="DN9" i="29"/>
  <c r="D9" i="29" s="1"/>
  <c r="A10" i="29"/>
  <c r="A15" i="29"/>
  <c r="DN19" i="29"/>
  <c r="D19" i="29" s="1"/>
  <c r="H19" i="29" s="1"/>
  <c r="A20" i="29"/>
  <c r="A25" i="29"/>
  <c r="A30" i="29"/>
  <c r="CZ30" i="29"/>
  <c r="C30" i="29" s="1"/>
  <c r="G30" i="29" s="1"/>
  <c r="DN30" i="29"/>
  <c r="D30" i="29" s="1"/>
  <c r="H30" i="29" s="1"/>
  <c r="CZ34" i="29"/>
  <c r="C34" i="29" s="1"/>
  <c r="G34" i="29" s="1"/>
  <c r="DN34" i="29"/>
  <c r="D34" i="29" s="1"/>
  <c r="H34" i="29" s="1"/>
  <c r="A35" i="29"/>
  <c r="CZ35" i="29"/>
  <c r="C35" i="29" s="1"/>
  <c r="DN35" i="29"/>
  <c r="D35" i="29" s="1"/>
  <c r="DN36" i="29"/>
  <c r="D36" i="29" s="1"/>
  <c r="H36" i="29" s="1"/>
  <c r="CZ39" i="29"/>
  <c r="C39" i="29" s="1"/>
  <c r="G39" i="29" s="1"/>
  <c r="DN39" i="29"/>
  <c r="D39" i="29" s="1"/>
  <c r="A40" i="29"/>
  <c r="CZ40" i="29"/>
  <c r="C40" i="29" s="1"/>
  <c r="DN40" i="29"/>
  <c r="D40" i="29" s="1"/>
  <c r="CZ41" i="29"/>
  <c r="C41" i="29" s="1"/>
  <c r="G41" i="29" s="1"/>
  <c r="DN41" i="29"/>
  <c r="D41" i="29" s="1"/>
  <c r="CZ44" i="29"/>
  <c r="C44" i="29" s="1"/>
  <c r="G44" i="29" s="1"/>
  <c r="DN44" i="29"/>
  <c r="D44" i="29" s="1"/>
  <c r="H44" i="29" s="1"/>
  <c r="A45" i="29"/>
  <c r="A50" i="29"/>
  <c r="CZ50" i="29"/>
  <c r="C50" i="29" s="1"/>
  <c r="DN50" i="29"/>
  <c r="D50" i="29" s="1"/>
  <c r="CZ51" i="29"/>
  <c r="C51" i="29" s="1"/>
  <c r="DN51" i="29"/>
  <c r="D51" i="29" s="1"/>
  <c r="CZ54" i="29"/>
  <c r="C54" i="29" s="1"/>
  <c r="G54" i="29" s="1"/>
  <c r="DN54" i="29"/>
  <c r="D54" i="29" s="1"/>
  <c r="A55" i="29"/>
  <c r="DN55" i="29"/>
  <c r="D55" i="29" s="1"/>
  <c r="H55" i="29" s="1"/>
  <c r="A60" i="29"/>
  <c r="DN60" i="29"/>
  <c r="D60" i="29" s="1"/>
  <c r="CZ61" i="29"/>
  <c r="C61" i="29" s="1"/>
  <c r="DN61" i="29"/>
  <c r="D61" i="29" s="1"/>
  <c r="H61" i="29" s="1"/>
  <c r="A4" i="45"/>
  <c r="CZ7" i="45"/>
  <c r="CZ40" i="45" s="1"/>
  <c r="C40" i="45" s="1"/>
  <c r="G40" i="45" s="1"/>
  <c r="CZ11" i="45"/>
  <c r="C11" i="45" s="1"/>
  <c r="G11" i="45" s="1"/>
  <c r="DN7" i="45"/>
  <c r="G8" i="45"/>
  <c r="H8" i="45"/>
  <c r="K8" i="45"/>
  <c r="L8" i="45"/>
  <c r="O8" i="45"/>
  <c r="P8" i="45"/>
  <c r="S8" i="45"/>
  <c r="T8" i="45"/>
  <c r="W8" i="45"/>
  <c r="X8" i="45"/>
  <c r="AA8" i="45"/>
  <c r="AB8" i="45"/>
  <c r="AE8" i="45"/>
  <c r="AF8" i="45"/>
  <c r="AI8" i="45"/>
  <c r="AJ8" i="45"/>
  <c r="AM8" i="45"/>
  <c r="AN8" i="45"/>
  <c r="AQ8" i="45"/>
  <c r="AR8" i="45"/>
  <c r="AU8" i="45"/>
  <c r="AV8" i="45"/>
  <c r="AY8" i="45"/>
  <c r="AZ8" i="45"/>
  <c r="BC8" i="45"/>
  <c r="BD8" i="45"/>
  <c r="BG8" i="45"/>
  <c r="BH8" i="45"/>
  <c r="BK8" i="45"/>
  <c r="BL8" i="45"/>
  <c r="BO8" i="45"/>
  <c r="BP8" i="45"/>
  <c r="BS8" i="45"/>
  <c r="BT8" i="45"/>
  <c r="BW8" i="45"/>
  <c r="BX8" i="45"/>
  <c r="CA8" i="45"/>
  <c r="CB8" i="45"/>
  <c r="CE8" i="45"/>
  <c r="CF8" i="45"/>
  <c r="CI8" i="45"/>
  <c r="CJ8" i="45"/>
  <c r="CM8" i="45"/>
  <c r="CN8" i="45"/>
  <c r="CQ8" i="45"/>
  <c r="CR8" i="45"/>
  <c r="A10" i="45"/>
  <c r="A15" i="45"/>
  <c r="CZ19" i="45"/>
  <c r="C19" i="45" s="1"/>
  <c r="G19" i="45" s="1"/>
  <c r="DN19" i="45"/>
  <c r="D19" i="45" s="1"/>
  <c r="A20" i="45"/>
  <c r="DN20" i="45"/>
  <c r="D20" i="45" s="1"/>
  <c r="DN24" i="45"/>
  <c r="D24" i="45" s="1"/>
  <c r="A25" i="45"/>
  <c r="DN26" i="45"/>
  <c r="D26" i="45" s="1"/>
  <c r="H26" i="45" s="1"/>
  <c r="DN29" i="45"/>
  <c r="D29" i="45" s="1"/>
  <c r="A30" i="45"/>
  <c r="DN30" i="45"/>
  <c r="D30" i="45" s="1"/>
  <c r="H30" i="45" s="1"/>
  <c r="DN31" i="45"/>
  <c r="D31" i="45" s="1"/>
  <c r="H31" i="45" s="1"/>
  <c r="A35" i="45"/>
  <c r="CZ35" i="45"/>
  <c r="C35" i="45" s="1"/>
  <c r="DN35" i="45"/>
  <c r="D35" i="45" s="1"/>
  <c r="H35" i="45" s="1"/>
  <c r="CZ36" i="45"/>
  <c r="C36" i="45" s="1"/>
  <c r="G36" i="45" s="1"/>
  <c r="DN36" i="45"/>
  <c r="D36" i="45" s="1"/>
  <c r="CZ39" i="45"/>
  <c r="C39" i="45" s="1"/>
  <c r="G39" i="45" s="1"/>
  <c r="DN39" i="45"/>
  <c r="D39" i="45" s="1"/>
  <c r="H39" i="45" s="1"/>
  <c r="A40" i="45"/>
  <c r="DN40" i="45"/>
  <c r="D40" i="45" s="1"/>
  <c r="H40" i="45" s="1"/>
  <c r="CZ41" i="45"/>
  <c r="C41" i="45" s="1"/>
  <c r="G41" i="45" s="1"/>
  <c r="DN41" i="45"/>
  <c r="D41" i="45" s="1"/>
  <c r="DN44" i="45"/>
  <c r="D44" i="45" s="1"/>
  <c r="A45" i="45"/>
  <c r="CZ45" i="45"/>
  <c r="C45" i="45" s="1"/>
  <c r="G45" i="45" s="1"/>
  <c r="DN45" i="45"/>
  <c r="D45" i="45" s="1"/>
  <c r="H45" i="45" s="1"/>
  <c r="DN46" i="45"/>
  <c r="D46" i="45" s="1"/>
  <c r="H46" i="45" s="1"/>
  <c r="CZ49" i="45"/>
  <c r="C49" i="45" s="1"/>
  <c r="DN49" i="45"/>
  <c r="D49" i="45" s="1"/>
  <c r="H49" i="45" s="1"/>
  <c r="A50" i="45"/>
  <c r="DN50" i="45"/>
  <c r="D50" i="45" s="1"/>
  <c r="CZ51" i="45"/>
  <c r="C51" i="45" s="1"/>
  <c r="G51" i="45" s="1"/>
  <c r="DN51" i="45"/>
  <c r="D51" i="45" s="1"/>
  <c r="H51" i="45" s="1"/>
  <c r="DN54" i="45"/>
  <c r="D54" i="45" s="1"/>
  <c r="A55" i="45"/>
  <c r="DN55" i="45"/>
  <c r="D55" i="45" s="1"/>
  <c r="H55" i="45" s="1"/>
  <c r="DN56" i="45"/>
  <c r="D56" i="45" s="1"/>
  <c r="H56" i="45" s="1"/>
  <c r="DN59" i="45"/>
  <c r="D59" i="45" s="1"/>
  <c r="A60" i="45"/>
  <c r="CZ60" i="45"/>
  <c r="C60" i="45" s="1"/>
  <c r="G60" i="45" s="1"/>
  <c r="DN60" i="45"/>
  <c r="D60" i="45" s="1"/>
  <c r="H60" i="45" s="1"/>
  <c r="CZ61" i="45"/>
  <c r="C61" i="45" s="1"/>
  <c r="G61" i="45" s="1"/>
  <c r="DN61" i="45"/>
  <c r="D61" i="45" s="1"/>
  <c r="AD39" i="13"/>
  <c r="AB39" i="13"/>
  <c r="Z39" i="13"/>
  <c r="P39" i="13"/>
  <c r="AB43" i="38"/>
  <c r="T43" i="38"/>
  <c r="AC105" i="7"/>
  <c r="AA105" i="7"/>
  <c r="Y105" i="7"/>
  <c r="W105" i="7"/>
  <c r="U105" i="7"/>
  <c r="AD104" i="7"/>
  <c r="AB104" i="7"/>
  <c r="Z104" i="7"/>
  <c r="X104" i="7"/>
  <c r="V104" i="7"/>
  <c r="T104" i="7"/>
  <c r="AC103" i="7"/>
  <c r="AA103" i="7"/>
  <c r="Y103" i="7"/>
  <c r="W103" i="7"/>
  <c r="U103" i="7"/>
  <c r="AD102" i="7"/>
  <c r="AB102" i="7"/>
  <c r="Z102" i="7"/>
  <c r="X102" i="7"/>
  <c r="V102" i="7"/>
  <c r="T102" i="7"/>
  <c r="AC101" i="7"/>
  <c r="AA101" i="7"/>
  <c r="Y101" i="7"/>
  <c r="W101" i="7"/>
  <c r="U101" i="7"/>
  <c r="AC91" i="7"/>
  <c r="AA91" i="7"/>
  <c r="Y91" i="7"/>
  <c r="W91" i="7"/>
  <c r="U91" i="7"/>
  <c r="AD90" i="7"/>
  <c r="AB90" i="7"/>
  <c r="Z90" i="7"/>
  <c r="X90" i="7"/>
  <c r="V90" i="7"/>
  <c r="T90" i="7"/>
  <c r="AC89" i="7"/>
  <c r="AA89" i="7"/>
  <c r="Y89" i="7"/>
  <c r="W89" i="7"/>
  <c r="U89" i="7"/>
  <c r="AD88" i="7"/>
  <c r="AB88" i="7"/>
  <c r="Z88" i="7"/>
  <c r="X88" i="7"/>
  <c r="V88" i="7"/>
  <c r="T88" i="7"/>
  <c r="AC87" i="7"/>
  <c r="AA87" i="7"/>
  <c r="Y87" i="7"/>
  <c r="W87" i="7"/>
  <c r="U87" i="7"/>
  <c r="AC77" i="7"/>
  <c r="AA77" i="7"/>
  <c r="Y77" i="7"/>
  <c r="W77" i="7"/>
  <c r="U77" i="7"/>
  <c r="AD76" i="7"/>
  <c r="AB76" i="7"/>
  <c r="Z76" i="7"/>
  <c r="X76" i="7"/>
  <c r="V76" i="7"/>
  <c r="T76" i="7"/>
  <c r="AC75" i="7"/>
  <c r="AA75" i="7"/>
  <c r="Y75" i="7"/>
  <c r="W75" i="7"/>
  <c r="U75" i="7"/>
  <c r="AD74" i="7"/>
  <c r="AB74" i="7"/>
  <c r="Z74" i="7"/>
  <c r="X74" i="7"/>
  <c r="V74" i="7"/>
  <c r="T74" i="7"/>
  <c r="AC73" i="7"/>
  <c r="AA73" i="7"/>
  <c r="Y73" i="7"/>
  <c r="W73" i="7"/>
  <c r="U73" i="7"/>
  <c r="D39" i="7"/>
  <c r="AA38" i="7"/>
  <c r="L38" i="32" s="1"/>
  <c r="L106" i="32" s="1"/>
  <c r="AD37" i="7"/>
  <c r="O37" i="32" s="1"/>
  <c r="O92" i="32" s="1"/>
  <c r="V37" i="7"/>
  <c r="G37" i="32" s="1"/>
  <c r="G92" i="32" s="1"/>
  <c r="T37" i="7"/>
  <c r="E37" i="32" s="1"/>
  <c r="E92" i="32" s="1"/>
  <c r="Y36" i="7"/>
  <c r="J36" i="32" s="1"/>
  <c r="J78" i="32" s="1"/>
  <c r="AD106" i="11"/>
  <c r="AB106" i="11"/>
  <c r="Z106" i="11"/>
  <c r="X106" i="11"/>
  <c r="V106" i="11"/>
  <c r="AD105" i="11"/>
  <c r="AB105" i="11"/>
  <c r="Z105" i="11"/>
  <c r="X105" i="11"/>
  <c r="V105" i="11"/>
  <c r="T105" i="11"/>
  <c r="AC104" i="11"/>
  <c r="AA104" i="11"/>
  <c r="Y104" i="11"/>
  <c r="W104" i="11"/>
  <c r="U104" i="11"/>
  <c r="AD103" i="11"/>
  <c r="AB103" i="11"/>
  <c r="Z103" i="11"/>
  <c r="X103" i="11"/>
  <c r="V103" i="11"/>
  <c r="T103" i="11"/>
  <c r="AC102" i="11"/>
  <c r="AA102" i="11"/>
  <c r="Y102" i="11"/>
  <c r="W102" i="11"/>
  <c r="U102" i="11"/>
  <c r="AD101" i="11"/>
  <c r="AB101" i="11"/>
  <c r="Z101" i="11"/>
  <c r="X101" i="11"/>
  <c r="V101" i="11"/>
  <c r="T101" i="11"/>
  <c r="AC92" i="11"/>
  <c r="AA92" i="11"/>
  <c r="Y92" i="11"/>
  <c r="W92" i="11"/>
  <c r="U92" i="11"/>
  <c r="AD91" i="11"/>
  <c r="AB91" i="11"/>
  <c r="Z91" i="11"/>
  <c r="X91" i="11"/>
  <c r="V91" i="11"/>
  <c r="T91" i="11"/>
  <c r="AC90" i="11"/>
  <c r="AA90" i="11"/>
  <c r="Y90" i="11"/>
  <c r="W90" i="11"/>
  <c r="U90" i="11"/>
  <c r="AD89" i="11"/>
  <c r="AB89" i="11"/>
  <c r="Z89" i="11"/>
  <c r="X89" i="11"/>
  <c r="V89" i="11"/>
  <c r="T89" i="11"/>
  <c r="AA88" i="11"/>
  <c r="Y88" i="11"/>
  <c r="W88" i="11"/>
  <c r="U88" i="11"/>
  <c r="AB87" i="11"/>
  <c r="Z87" i="11"/>
  <c r="X87" i="11"/>
  <c r="V87" i="11"/>
  <c r="T87" i="11"/>
  <c r="AC78" i="11"/>
  <c r="AA78" i="11"/>
  <c r="Y78" i="11"/>
  <c r="W78" i="11"/>
  <c r="U78" i="11"/>
  <c r="AD77" i="11"/>
  <c r="AB77" i="11"/>
  <c r="Z77" i="11"/>
  <c r="X77" i="11"/>
  <c r="V77" i="11"/>
  <c r="T77" i="11"/>
  <c r="AC76" i="11"/>
  <c r="AA76" i="11"/>
  <c r="Y76" i="11"/>
  <c r="W76" i="11"/>
  <c r="U76" i="11"/>
  <c r="AD75" i="11"/>
  <c r="AB75" i="11"/>
  <c r="Z75" i="11"/>
  <c r="X75" i="11"/>
  <c r="V75" i="11"/>
  <c r="T75" i="11"/>
  <c r="AC74" i="11"/>
  <c r="AA74" i="11"/>
  <c r="Y74" i="11"/>
  <c r="W74" i="11"/>
  <c r="U74" i="11"/>
  <c r="AD73" i="11"/>
  <c r="AB73" i="11"/>
  <c r="Z73" i="11"/>
  <c r="X73" i="11"/>
  <c r="V73" i="11"/>
  <c r="T73" i="11"/>
  <c r="AC111" i="13"/>
  <c r="AA111" i="13"/>
  <c r="Y111" i="13"/>
  <c r="W111" i="13"/>
  <c r="AC105" i="13"/>
  <c r="AA105" i="13"/>
  <c r="Y105" i="13"/>
  <c r="W105" i="13"/>
  <c r="U105" i="13"/>
  <c r="AD104" i="13"/>
  <c r="AB104" i="13"/>
  <c r="Z104" i="13"/>
  <c r="X104" i="13"/>
  <c r="V104" i="13"/>
  <c r="T104" i="13"/>
  <c r="AC103" i="13"/>
  <c r="AA103" i="13"/>
  <c r="Y103" i="13"/>
  <c r="W103" i="13"/>
  <c r="U103" i="13"/>
  <c r="AD102" i="13"/>
  <c r="AB102" i="13"/>
  <c r="Z102" i="13"/>
  <c r="X102" i="13"/>
  <c r="V102" i="13"/>
  <c r="T102" i="13"/>
  <c r="AC101" i="13"/>
  <c r="AA101" i="13"/>
  <c r="Y101" i="13"/>
  <c r="W101" i="13"/>
  <c r="U101" i="13"/>
  <c r="AD92" i="13"/>
  <c r="AB92" i="13"/>
  <c r="Z92" i="13"/>
  <c r="X92" i="13"/>
  <c r="V92" i="13"/>
  <c r="T92" i="13"/>
  <c r="AC91" i="13"/>
  <c r="AA91" i="13"/>
  <c r="Y91" i="13"/>
  <c r="W91" i="13"/>
  <c r="U91" i="13"/>
  <c r="AD90" i="13"/>
  <c r="AB90" i="13"/>
  <c r="Z90" i="13"/>
  <c r="X90" i="13"/>
  <c r="V90" i="13"/>
  <c r="T90" i="13"/>
  <c r="AC89" i="13"/>
  <c r="AA89" i="13"/>
  <c r="Y89" i="13"/>
  <c r="W89" i="13"/>
  <c r="U89" i="13"/>
  <c r="AD88" i="13"/>
  <c r="AB88" i="13"/>
  <c r="Z88" i="13"/>
  <c r="X88" i="13"/>
  <c r="V88" i="13"/>
  <c r="T88" i="13"/>
  <c r="AC87" i="13"/>
  <c r="AA87" i="13"/>
  <c r="Y87" i="13"/>
  <c r="W87" i="13"/>
  <c r="U87" i="13"/>
  <c r="AD78" i="13"/>
  <c r="AB78" i="13"/>
  <c r="Z78" i="13"/>
  <c r="X78" i="13"/>
  <c r="V78" i="13"/>
  <c r="T78" i="13"/>
  <c r="AC77" i="13"/>
  <c r="AA77" i="13"/>
  <c r="Y77" i="13"/>
  <c r="W77" i="13"/>
  <c r="U77" i="13"/>
  <c r="AD76" i="13"/>
  <c r="AB76" i="13"/>
  <c r="Z76" i="13"/>
  <c r="X76" i="13"/>
  <c r="V76" i="13"/>
  <c r="T76" i="13"/>
  <c r="AD106" i="14"/>
  <c r="AB106" i="14"/>
  <c r="Z106" i="14"/>
  <c r="X106" i="14"/>
  <c r="V106" i="14"/>
  <c r="AD105" i="14"/>
  <c r="AB105" i="14"/>
  <c r="Z105" i="14"/>
  <c r="X105" i="14"/>
  <c r="V105" i="14"/>
  <c r="T105" i="14"/>
  <c r="AC104" i="14"/>
  <c r="AA104" i="14"/>
  <c r="Y104" i="14"/>
  <c r="W104" i="14"/>
  <c r="U104" i="14"/>
  <c r="AD103" i="14"/>
  <c r="AB103" i="14"/>
  <c r="Z103" i="14"/>
  <c r="X103" i="14"/>
  <c r="V103" i="14"/>
  <c r="T103" i="14"/>
  <c r="AC102" i="14"/>
  <c r="AA102" i="14"/>
  <c r="Y102" i="14"/>
  <c r="W102" i="14"/>
  <c r="U102" i="14"/>
  <c r="AD101" i="14"/>
  <c r="AB101" i="14"/>
  <c r="Z101" i="14"/>
  <c r="X101" i="14"/>
  <c r="V101" i="14"/>
  <c r="T101" i="14"/>
  <c r="AC92" i="14"/>
  <c r="AA92" i="14"/>
  <c r="Y92" i="14"/>
  <c r="W92" i="14"/>
  <c r="U92" i="14"/>
  <c r="AD91" i="14"/>
  <c r="AB91" i="14"/>
  <c r="Z91" i="14"/>
  <c r="X91" i="14"/>
  <c r="V91" i="14"/>
  <c r="T91" i="14"/>
  <c r="AC90" i="14"/>
  <c r="AA90" i="14"/>
  <c r="Y90" i="14"/>
  <c r="W90" i="14"/>
  <c r="U90" i="14"/>
  <c r="AD89" i="14"/>
  <c r="AB89" i="14"/>
  <c r="Z89" i="14"/>
  <c r="X89" i="14"/>
  <c r="V89" i="14"/>
  <c r="T89" i="14"/>
  <c r="AA87" i="14"/>
  <c r="AB78" i="14"/>
  <c r="X78" i="14"/>
  <c r="T77" i="14"/>
  <c r="V77" i="14"/>
  <c r="X77" i="14"/>
  <c r="Z77" i="14"/>
  <c r="AB77" i="14"/>
  <c r="AD77" i="14"/>
  <c r="AC105" i="9"/>
  <c r="AA105" i="9"/>
  <c r="Y105" i="9"/>
  <c r="W105" i="9"/>
  <c r="U105" i="9"/>
  <c r="AD98" i="9"/>
  <c r="AB98" i="9"/>
  <c r="Z98" i="9"/>
  <c r="X98" i="9"/>
  <c r="V98" i="9"/>
  <c r="T98" i="9"/>
  <c r="AC97" i="9"/>
  <c r="AA97" i="9"/>
  <c r="Y97" i="9"/>
  <c r="W97" i="9"/>
  <c r="U97" i="9"/>
  <c r="AD96" i="9"/>
  <c r="AB96" i="9"/>
  <c r="Z96" i="9"/>
  <c r="X96" i="9"/>
  <c r="V96" i="9"/>
  <c r="T96" i="9"/>
  <c r="AC95" i="9"/>
  <c r="AA95" i="9"/>
  <c r="Y95" i="9"/>
  <c r="W95" i="9"/>
  <c r="U95" i="9"/>
  <c r="AD87" i="9"/>
  <c r="AB87" i="9"/>
  <c r="Z87" i="9"/>
  <c r="X87" i="9"/>
  <c r="V87" i="9"/>
  <c r="T87" i="9"/>
  <c r="AC86" i="9"/>
  <c r="AA86" i="9"/>
  <c r="Y86" i="9"/>
  <c r="W86" i="9"/>
  <c r="U86" i="9"/>
  <c r="AD85" i="9"/>
  <c r="AB85" i="9"/>
  <c r="Z85" i="9"/>
  <c r="X85" i="9"/>
  <c r="V85" i="9"/>
  <c r="T85" i="9"/>
  <c r="AC84" i="9"/>
  <c r="AA84" i="9"/>
  <c r="Y84" i="9"/>
  <c r="W84" i="9"/>
  <c r="U84" i="9"/>
  <c r="AD83" i="9"/>
  <c r="AB83" i="9"/>
  <c r="Z83" i="9"/>
  <c r="X83" i="9"/>
  <c r="V83" i="9"/>
  <c r="T83" i="9"/>
  <c r="AC82" i="9"/>
  <c r="AA82" i="9"/>
  <c r="Y82" i="9"/>
  <c r="W82" i="9"/>
  <c r="U82" i="9"/>
  <c r="AD73" i="9"/>
  <c r="AB73" i="9"/>
  <c r="Z73" i="9"/>
  <c r="X73" i="9"/>
  <c r="V73" i="9"/>
  <c r="T73" i="9"/>
  <c r="AC72" i="9"/>
  <c r="AA72" i="9"/>
  <c r="Y72" i="9"/>
  <c r="W72" i="9"/>
  <c r="U72" i="9"/>
  <c r="AD71" i="9"/>
  <c r="AB71" i="9"/>
  <c r="Z71" i="9"/>
  <c r="X71" i="9"/>
  <c r="V71" i="9"/>
  <c r="T71" i="9"/>
  <c r="AD106" i="8"/>
  <c r="AB106" i="8"/>
  <c r="Z106" i="8"/>
  <c r="X106" i="8"/>
  <c r="V106" i="8"/>
  <c r="AD105" i="8"/>
  <c r="AB105" i="8"/>
  <c r="Z105" i="8"/>
  <c r="X105" i="8"/>
  <c r="V105" i="8"/>
  <c r="T105" i="8"/>
  <c r="AC104" i="8"/>
  <c r="AA104" i="8"/>
  <c r="Y104" i="8"/>
  <c r="W104" i="8"/>
  <c r="U104" i="8"/>
  <c r="AD103" i="8"/>
  <c r="AB103" i="8"/>
  <c r="Z103" i="8"/>
  <c r="X103" i="8"/>
  <c r="V103" i="8"/>
  <c r="T103" i="8"/>
  <c r="AC102" i="8"/>
  <c r="AA102" i="8"/>
  <c r="Y102" i="8"/>
  <c r="W102" i="8"/>
  <c r="U102" i="8"/>
  <c r="AD101" i="8"/>
  <c r="AB101" i="8"/>
  <c r="Z101" i="8"/>
  <c r="X101" i="8"/>
  <c r="V101" i="8"/>
  <c r="T101" i="8"/>
  <c r="AC92" i="8"/>
  <c r="AA92" i="8"/>
  <c r="Y92" i="8"/>
  <c r="W92" i="8"/>
  <c r="U92" i="8"/>
  <c r="AD91" i="8"/>
  <c r="AB91" i="8"/>
  <c r="Z91" i="8"/>
  <c r="X91" i="8"/>
  <c r="V91" i="8"/>
  <c r="T91" i="8"/>
  <c r="AC90" i="8"/>
  <c r="AA90" i="8"/>
  <c r="Y90" i="8"/>
  <c r="W90" i="8"/>
  <c r="U90" i="8"/>
  <c r="AB89" i="8"/>
  <c r="Z89" i="8"/>
  <c r="X89" i="8"/>
  <c r="V89" i="8"/>
  <c r="T89" i="8"/>
  <c r="W88" i="8"/>
  <c r="U88" i="8"/>
  <c r="X87" i="8"/>
  <c r="V87" i="8"/>
  <c r="T87" i="8"/>
  <c r="T77" i="8"/>
  <c r="T87" i="14"/>
  <c r="V87" i="14"/>
  <c r="X87" i="14"/>
  <c r="Z87" i="14"/>
  <c r="AB87" i="14"/>
  <c r="AD87" i="14"/>
  <c r="S78" i="14"/>
  <c r="U78" i="14"/>
  <c r="W78" i="14"/>
  <c r="Y78" i="14"/>
  <c r="AA78" i="14"/>
  <c r="AC78" i="14"/>
  <c r="AC76" i="14"/>
  <c r="AA76" i="14"/>
  <c r="Y76" i="14"/>
  <c r="W76" i="14"/>
  <c r="U76" i="14"/>
  <c r="AD75" i="14"/>
  <c r="AB75" i="14"/>
  <c r="Z75" i="14"/>
  <c r="X75" i="14"/>
  <c r="V75" i="14"/>
  <c r="T75" i="14"/>
  <c r="AC74" i="14"/>
  <c r="AA74" i="14"/>
  <c r="Y74" i="14"/>
  <c r="W74" i="14"/>
  <c r="U74" i="14"/>
  <c r="AD73" i="14"/>
  <c r="AB73" i="14"/>
  <c r="Z73" i="14"/>
  <c r="X73" i="14"/>
  <c r="V73" i="14"/>
  <c r="T73" i="14"/>
  <c r="AD111" i="16"/>
  <c r="AB111" i="16"/>
  <c r="Z111" i="16"/>
  <c r="X111" i="16"/>
  <c r="V111" i="16"/>
  <c r="T111" i="16"/>
  <c r="AC104" i="16"/>
  <c r="AA104" i="16"/>
  <c r="Y104" i="16"/>
  <c r="W104" i="16"/>
  <c r="U104" i="16"/>
  <c r="AD103" i="16"/>
  <c r="AB103" i="16"/>
  <c r="Z103" i="16"/>
  <c r="X103" i="16"/>
  <c r="V103" i="16"/>
  <c r="T103" i="16"/>
  <c r="AC102" i="16"/>
  <c r="AA102" i="16"/>
  <c r="Y102" i="16"/>
  <c r="W102" i="16"/>
  <c r="U102" i="16"/>
  <c r="AD101" i="16"/>
  <c r="AB101" i="16"/>
  <c r="Z101" i="16"/>
  <c r="X101" i="16"/>
  <c r="V101" i="16"/>
  <c r="T101" i="16"/>
  <c r="AC92" i="16"/>
  <c r="AA92" i="16"/>
  <c r="Y92" i="16"/>
  <c r="W92" i="16"/>
  <c r="U92" i="16"/>
  <c r="AD91" i="16"/>
  <c r="AB91" i="16"/>
  <c r="Z91" i="16"/>
  <c r="X91" i="16"/>
  <c r="V91" i="16"/>
  <c r="T91" i="16"/>
  <c r="AC90" i="16"/>
  <c r="AA90" i="16"/>
  <c r="Y90" i="16"/>
  <c r="W90" i="16"/>
  <c r="U90" i="16"/>
  <c r="AD89" i="16"/>
  <c r="AB89" i="16"/>
  <c r="Z89" i="16"/>
  <c r="X89" i="16"/>
  <c r="V89" i="16"/>
  <c r="T89" i="16"/>
  <c r="AC88" i="16"/>
  <c r="AA88" i="16"/>
  <c r="Y88" i="16"/>
  <c r="W88" i="16"/>
  <c r="U88" i="16"/>
  <c r="AD87" i="16"/>
  <c r="AB87" i="16"/>
  <c r="Z87" i="16"/>
  <c r="X87" i="16"/>
  <c r="V87" i="16"/>
  <c r="T87" i="16"/>
  <c r="AC78" i="16"/>
  <c r="AA78" i="16"/>
  <c r="Y78" i="16"/>
  <c r="W78" i="16"/>
  <c r="U78" i="16"/>
  <c r="AD77" i="16"/>
  <c r="AB77" i="16"/>
  <c r="Z77" i="16"/>
  <c r="X77" i="16"/>
  <c r="V77" i="16"/>
  <c r="T77" i="16"/>
  <c r="AC76" i="16"/>
  <c r="AA76" i="16"/>
  <c r="Y76" i="16"/>
  <c r="W76" i="16"/>
  <c r="U76" i="16"/>
  <c r="AD75" i="16"/>
  <c r="AB75" i="16"/>
  <c r="Z75" i="16"/>
  <c r="X75" i="16"/>
  <c r="V75" i="16"/>
  <c r="T75" i="16"/>
  <c r="AC74" i="16"/>
  <c r="AA74" i="16"/>
  <c r="Y74" i="16"/>
  <c r="W74" i="16"/>
  <c r="U74" i="16"/>
  <c r="AD73" i="16"/>
  <c r="AB73" i="16"/>
  <c r="Z73" i="16"/>
  <c r="X73" i="16"/>
  <c r="V73" i="16"/>
  <c r="T73" i="16"/>
  <c r="AC111" i="17"/>
  <c r="AA111" i="17"/>
  <c r="Y111" i="17"/>
  <c r="W111" i="17"/>
  <c r="U111" i="17"/>
  <c r="AD104" i="17"/>
  <c r="AB104" i="17"/>
  <c r="Z104" i="17"/>
  <c r="X104" i="17"/>
  <c r="V104" i="17"/>
  <c r="T104" i="17"/>
  <c r="AC103" i="17"/>
  <c r="AA103" i="17"/>
  <c r="Y103" i="17"/>
  <c r="W103" i="17"/>
  <c r="U103" i="17"/>
  <c r="AD102" i="17"/>
  <c r="AB102" i="17"/>
  <c r="Z102" i="17"/>
  <c r="X102" i="17"/>
  <c r="V102" i="17"/>
  <c r="T102" i="17"/>
  <c r="AC101" i="17"/>
  <c r="AA101" i="17"/>
  <c r="Y101" i="17"/>
  <c r="W101" i="17"/>
  <c r="U101" i="17"/>
  <c r="AD92" i="17"/>
  <c r="AB92" i="17"/>
  <c r="Z92" i="17"/>
  <c r="X92" i="17"/>
  <c r="V92" i="17"/>
  <c r="T92" i="17"/>
  <c r="AC91" i="17"/>
  <c r="AA91" i="17"/>
  <c r="Y91" i="17"/>
  <c r="W91" i="17"/>
  <c r="U91" i="17"/>
  <c r="AD90" i="17"/>
  <c r="AB90" i="17"/>
  <c r="Z90" i="17"/>
  <c r="X90" i="17"/>
  <c r="V90" i="17"/>
  <c r="T90" i="17"/>
  <c r="AC89" i="17"/>
  <c r="AA89" i="17"/>
  <c r="Y89" i="17"/>
  <c r="W89" i="17"/>
  <c r="U89" i="17"/>
  <c r="AD88" i="17"/>
  <c r="AB88" i="17"/>
  <c r="Z88" i="17"/>
  <c r="X88" i="17"/>
  <c r="V88" i="17"/>
  <c r="T88" i="17"/>
  <c r="AC87" i="17"/>
  <c r="AA87" i="17"/>
  <c r="Y87" i="17"/>
  <c r="W87" i="17"/>
  <c r="U87" i="17"/>
  <c r="AD78" i="17"/>
  <c r="AB78" i="17"/>
  <c r="Z78" i="17"/>
  <c r="X78" i="17"/>
  <c r="V78" i="17"/>
  <c r="T78" i="17"/>
  <c r="AC77" i="17"/>
  <c r="AA77" i="17"/>
  <c r="Y77" i="17"/>
  <c r="W77" i="17"/>
  <c r="U77" i="17"/>
  <c r="AD76" i="17"/>
  <c r="AB76" i="17"/>
  <c r="Z76" i="17"/>
  <c r="X76" i="17"/>
  <c r="V76" i="17"/>
  <c r="T76" i="17"/>
  <c r="AC75" i="17"/>
  <c r="AA75" i="17"/>
  <c r="Y75" i="17"/>
  <c r="W75" i="17"/>
  <c r="T74" i="17"/>
  <c r="V74" i="17"/>
  <c r="X74" i="17"/>
  <c r="Z74" i="17"/>
  <c r="AB74" i="17"/>
  <c r="AD74" i="17"/>
  <c r="S73" i="17"/>
  <c r="U73" i="17"/>
  <c r="W73" i="17"/>
  <c r="Y73" i="17"/>
  <c r="AA73" i="17"/>
  <c r="AC73" i="17"/>
  <c r="S75" i="17"/>
  <c r="U75" i="17"/>
  <c r="AD39" i="17"/>
  <c r="AB39" i="17"/>
  <c r="Z39" i="17"/>
  <c r="X39" i="17"/>
  <c r="V39" i="17"/>
  <c r="T39" i="17"/>
  <c r="P39" i="17"/>
  <c r="AD106" i="18"/>
  <c r="AB106" i="18"/>
  <c r="Z106" i="18"/>
  <c r="X106" i="18"/>
  <c r="V106" i="18"/>
  <c r="AD105" i="18"/>
  <c r="AB105" i="18"/>
  <c r="Z105" i="18"/>
  <c r="X105" i="18"/>
  <c r="V105" i="18"/>
  <c r="T105" i="18"/>
  <c r="AC104" i="18"/>
  <c r="AA104" i="18"/>
  <c r="Y104" i="18"/>
  <c r="W104" i="18"/>
  <c r="U104" i="18"/>
  <c r="AD103" i="18"/>
  <c r="AB103" i="18"/>
  <c r="Z103" i="18"/>
  <c r="X103" i="18"/>
  <c r="V103" i="18"/>
  <c r="T103" i="18"/>
  <c r="AC102" i="18"/>
  <c r="AA102" i="18"/>
  <c r="Y102" i="18"/>
  <c r="W102" i="18"/>
  <c r="U102" i="18"/>
  <c r="AD101" i="18"/>
  <c r="AB101" i="18"/>
  <c r="Z101" i="18"/>
  <c r="X101" i="18"/>
  <c r="V101" i="18"/>
  <c r="T101" i="18"/>
  <c r="AC92" i="18"/>
  <c r="AA92" i="18"/>
  <c r="Y92" i="18"/>
  <c r="W92" i="18"/>
  <c r="U92" i="18"/>
  <c r="AD91" i="18"/>
  <c r="AB91" i="18"/>
  <c r="Z91" i="18"/>
  <c r="X91" i="18"/>
  <c r="V91" i="18"/>
  <c r="T91" i="18"/>
  <c r="AC90" i="18"/>
  <c r="AA90" i="18"/>
  <c r="Y90" i="18"/>
  <c r="W90" i="18"/>
  <c r="U90" i="18"/>
  <c r="AD89" i="18"/>
  <c r="AB89" i="18"/>
  <c r="Z89" i="18"/>
  <c r="X89" i="18"/>
  <c r="V89" i="18"/>
  <c r="T89" i="18"/>
  <c r="AC88" i="18"/>
  <c r="AA88" i="18"/>
  <c r="Y88" i="18"/>
  <c r="W88" i="18"/>
  <c r="U88" i="18"/>
  <c r="AD87" i="18"/>
  <c r="AB87" i="18"/>
  <c r="Z87" i="18"/>
  <c r="X87" i="18"/>
  <c r="V87" i="18"/>
  <c r="T87" i="18"/>
  <c r="AC78" i="18"/>
  <c r="AA78" i="18"/>
  <c r="Y78" i="18"/>
  <c r="W78" i="18"/>
  <c r="U78" i="18"/>
  <c r="AD77" i="18"/>
  <c r="AB77" i="18"/>
  <c r="Z77" i="18"/>
  <c r="X77" i="18"/>
  <c r="V77" i="18"/>
  <c r="T77" i="18"/>
  <c r="AC76" i="18"/>
  <c r="AA76" i="18"/>
  <c r="Y76" i="18"/>
  <c r="W76" i="18"/>
  <c r="U76" i="18"/>
  <c r="AD75" i="18"/>
  <c r="AB75" i="18"/>
  <c r="Z75" i="18"/>
  <c r="X75" i="18"/>
  <c r="V75" i="18"/>
  <c r="T75" i="18"/>
  <c r="AC74" i="18"/>
  <c r="AA74" i="18"/>
  <c r="Y74" i="18"/>
  <c r="W74" i="18"/>
  <c r="U74" i="18"/>
  <c r="S73" i="18"/>
  <c r="U73" i="18"/>
  <c r="AD39" i="18"/>
  <c r="AB39" i="18"/>
  <c r="Z39" i="18"/>
  <c r="X39" i="18"/>
  <c r="V39" i="18"/>
  <c r="T39" i="18"/>
  <c r="P39" i="18"/>
  <c r="AD106" i="12"/>
  <c r="AB106" i="12"/>
  <c r="Z106" i="12"/>
  <c r="X106" i="12"/>
  <c r="V106" i="12"/>
  <c r="AD105" i="12"/>
  <c r="AB105" i="12"/>
  <c r="Z105" i="12"/>
  <c r="X105" i="12"/>
  <c r="V105" i="12"/>
  <c r="T105" i="12"/>
  <c r="AC104" i="12"/>
  <c r="AA104" i="12"/>
  <c r="Y104" i="12"/>
  <c r="W104" i="12"/>
  <c r="U104" i="12"/>
  <c r="AD103" i="12"/>
  <c r="AB103" i="12"/>
  <c r="Z103" i="12"/>
  <c r="X103" i="12"/>
  <c r="V103" i="12"/>
  <c r="T103" i="12"/>
  <c r="AC102" i="12"/>
  <c r="AA102" i="12"/>
  <c r="Y102" i="12"/>
  <c r="W102" i="12"/>
  <c r="AB101" i="12"/>
  <c r="X101" i="12"/>
  <c r="T92" i="12"/>
  <c r="V92" i="12"/>
  <c r="X92" i="12"/>
  <c r="Z92" i="12"/>
  <c r="AB92" i="12"/>
  <c r="AD92" i="12"/>
  <c r="S91" i="12"/>
  <c r="U91" i="12"/>
  <c r="W91" i="12"/>
  <c r="Y91" i="12"/>
  <c r="AA91" i="12"/>
  <c r="AC91" i="12"/>
  <c r="AA90" i="12"/>
  <c r="AB89" i="12"/>
  <c r="X89" i="12"/>
  <c r="S101" i="12"/>
  <c r="U101" i="12"/>
  <c r="W101" i="12"/>
  <c r="Y101" i="12"/>
  <c r="AA101" i="12"/>
  <c r="AC101" i="12"/>
  <c r="T90" i="12"/>
  <c r="V90" i="12"/>
  <c r="X90" i="12"/>
  <c r="Z90" i="12"/>
  <c r="AB90" i="12"/>
  <c r="AD90" i="12"/>
  <c r="S89" i="12"/>
  <c r="U89" i="12"/>
  <c r="W89" i="12"/>
  <c r="Y89" i="12"/>
  <c r="AA89" i="12"/>
  <c r="AC89" i="12"/>
  <c r="S92" i="15"/>
  <c r="U92" i="15"/>
  <c r="W92" i="15"/>
  <c r="Y92" i="15"/>
  <c r="AD88" i="12"/>
  <c r="AB88" i="12"/>
  <c r="Z88" i="12"/>
  <c r="X88" i="12"/>
  <c r="V88" i="12"/>
  <c r="T88" i="12"/>
  <c r="AC87" i="12"/>
  <c r="AA87" i="12"/>
  <c r="Y87" i="12"/>
  <c r="W87" i="12"/>
  <c r="U87" i="12"/>
  <c r="AD78" i="12"/>
  <c r="AB78" i="12"/>
  <c r="Z78" i="12"/>
  <c r="X78" i="12"/>
  <c r="V78" i="12"/>
  <c r="T78" i="12"/>
  <c r="AC77" i="12"/>
  <c r="AA77" i="12"/>
  <c r="Y77" i="12"/>
  <c r="W77" i="12"/>
  <c r="U77" i="12"/>
  <c r="AD76" i="12"/>
  <c r="AB76" i="12"/>
  <c r="Z76" i="12"/>
  <c r="X76" i="12"/>
  <c r="V76" i="12"/>
  <c r="T76" i="12"/>
  <c r="AC75" i="12"/>
  <c r="AA75" i="12"/>
  <c r="Y75" i="12"/>
  <c r="W75" i="12"/>
  <c r="U75" i="12"/>
  <c r="AD74" i="12"/>
  <c r="AB74" i="12"/>
  <c r="Z74" i="12"/>
  <c r="X74" i="12"/>
  <c r="V74" i="12"/>
  <c r="T74" i="12"/>
  <c r="AC73" i="12"/>
  <c r="AA73" i="12"/>
  <c r="Y73" i="12"/>
  <c r="W73" i="12"/>
  <c r="U73" i="12"/>
  <c r="AD106" i="15"/>
  <c r="AB106" i="15"/>
  <c r="Z106" i="15"/>
  <c r="X106" i="15"/>
  <c r="V106" i="15"/>
  <c r="AD105" i="15"/>
  <c r="AB105" i="15"/>
  <c r="Z105" i="15"/>
  <c r="X105" i="15"/>
  <c r="V105" i="15"/>
  <c r="T105" i="15"/>
  <c r="AC104" i="15"/>
  <c r="AA104" i="15"/>
  <c r="Y104" i="15"/>
  <c r="W104" i="15"/>
  <c r="U104" i="15"/>
  <c r="AD103" i="15"/>
  <c r="AB103" i="15"/>
  <c r="Z103" i="15"/>
  <c r="X103" i="15"/>
  <c r="V103" i="15"/>
  <c r="T103" i="15"/>
  <c r="AC102" i="15"/>
  <c r="AA102" i="15"/>
  <c r="Y102" i="15"/>
  <c r="W102" i="15"/>
  <c r="U102" i="15"/>
  <c r="AD101" i="15"/>
  <c r="AB101" i="15"/>
  <c r="Z101" i="15"/>
  <c r="X101" i="15"/>
  <c r="V101" i="15"/>
  <c r="T101" i="15"/>
  <c r="AC92" i="15"/>
  <c r="AA92" i="15"/>
  <c r="X92" i="15"/>
  <c r="T92" i="15"/>
  <c r="T91" i="15"/>
  <c r="V91" i="15"/>
  <c r="X91" i="15"/>
  <c r="Z91" i="15"/>
  <c r="AB91" i="15"/>
  <c r="AD91" i="15"/>
  <c r="AC90" i="15"/>
  <c r="AA90" i="15"/>
  <c r="Y90" i="15"/>
  <c r="W90" i="15"/>
  <c r="U90" i="15"/>
  <c r="AD89" i="15"/>
  <c r="AB89" i="15"/>
  <c r="Z89" i="15"/>
  <c r="X89" i="15"/>
  <c r="V89" i="15"/>
  <c r="T89" i="15"/>
  <c r="AC88" i="15"/>
  <c r="AA88" i="15"/>
  <c r="Y88" i="15"/>
  <c r="W88" i="15"/>
  <c r="U88" i="15"/>
  <c r="AD87" i="15"/>
  <c r="AB87" i="15"/>
  <c r="Z87" i="15"/>
  <c r="X87" i="15"/>
  <c r="V87" i="15"/>
  <c r="T87" i="15"/>
  <c r="AA78" i="15"/>
  <c r="Y78" i="15"/>
  <c r="W78" i="15"/>
  <c r="U78" i="15"/>
  <c r="Z77" i="15"/>
  <c r="X77" i="15"/>
  <c r="V77" i="15"/>
  <c r="T77" i="15"/>
  <c r="W76" i="15"/>
  <c r="U76" i="15"/>
  <c r="X75" i="15"/>
  <c r="V75" i="15"/>
  <c r="T75" i="15"/>
  <c r="U74" i="15"/>
  <c r="W105" i="19"/>
  <c r="U105" i="19"/>
  <c r="V104" i="19"/>
  <c r="T104" i="19"/>
  <c r="T102" i="19"/>
  <c r="AD78" i="19"/>
  <c r="AB78" i="19"/>
  <c r="Z78" i="19"/>
  <c r="Z39" i="15"/>
  <c r="P39" i="12"/>
  <c r="AA78" i="17"/>
  <c r="AC106" i="18"/>
  <c r="CK37" i="32"/>
  <c r="CK92" i="32" s="1"/>
  <c r="AC39" i="16"/>
  <c r="AD39" i="16"/>
  <c r="CL36" i="32"/>
  <c r="CL78" i="32" s="1"/>
  <c r="Z92" i="16"/>
  <c r="AB92" i="16"/>
  <c r="K29" i="38"/>
  <c r="AD92" i="16"/>
  <c r="AD78" i="16"/>
  <c r="AA87" i="9"/>
  <c r="AA73" i="9"/>
  <c r="AA39" i="11"/>
  <c r="AB39" i="11"/>
  <c r="AC39" i="11"/>
  <c r="AB39" i="14"/>
  <c r="AA39" i="14"/>
  <c r="AC39" i="14"/>
  <c r="AD78" i="14"/>
  <c r="AD78" i="11"/>
  <c r="AA78" i="19"/>
  <c r="AA39" i="16"/>
  <c r="AD39" i="11"/>
  <c r="AB78" i="15"/>
  <c r="AC39" i="13"/>
  <c r="AD39" i="8"/>
  <c r="AC39" i="8"/>
  <c r="AD78" i="8"/>
  <c r="AC39" i="9"/>
  <c r="AC78" i="19"/>
  <c r="AD92" i="15"/>
  <c r="P39" i="8"/>
  <c r="AD39" i="15"/>
  <c r="P39" i="11"/>
  <c r="AD39" i="14"/>
  <c r="P39" i="14"/>
  <c r="U44" i="19"/>
  <c r="P93" i="19"/>
  <c r="W39" i="14"/>
  <c r="Z39" i="14"/>
  <c r="S39" i="14"/>
  <c r="V39" i="14"/>
  <c r="Y39" i="14"/>
  <c r="S107" i="19"/>
  <c r="W107" i="19"/>
  <c r="AA107" i="19"/>
  <c r="T107" i="19"/>
  <c r="X107" i="19"/>
  <c r="AB107" i="19"/>
  <c r="U107" i="19"/>
  <c r="Y107" i="19"/>
  <c r="AC107" i="19"/>
  <c r="V107" i="19"/>
  <c r="Z107" i="19"/>
  <c r="S93" i="19"/>
  <c r="W93" i="19"/>
  <c r="AA93" i="19"/>
  <c r="T93" i="19"/>
  <c r="X93" i="19"/>
  <c r="AB93" i="19"/>
  <c r="U93" i="19"/>
  <c r="Y93" i="19"/>
  <c r="AC93" i="19"/>
  <c r="V93" i="19"/>
  <c r="Z93" i="19"/>
  <c r="S79" i="19"/>
  <c r="W79" i="19"/>
  <c r="AA79" i="19"/>
  <c r="T79" i="19"/>
  <c r="X79" i="19"/>
  <c r="AB79" i="19"/>
  <c r="U79" i="19"/>
  <c r="Y79" i="19"/>
  <c r="AC79" i="19"/>
  <c r="V79" i="19"/>
  <c r="Z79" i="19"/>
  <c r="G61" i="40"/>
  <c r="AD79" i="15"/>
  <c r="S107" i="15"/>
  <c r="W107" i="15"/>
  <c r="AA107" i="15"/>
  <c r="T107" i="15"/>
  <c r="X107" i="15"/>
  <c r="AB107" i="15"/>
  <c r="U107" i="15"/>
  <c r="Y107" i="15"/>
  <c r="AC107" i="15"/>
  <c r="V107" i="15"/>
  <c r="Z107" i="15"/>
  <c r="S93" i="15"/>
  <c r="W93" i="15"/>
  <c r="AA93" i="15"/>
  <c r="T93" i="15"/>
  <c r="X93" i="15"/>
  <c r="AB93" i="15"/>
  <c r="U93" i="15"/>
  <c r="Y93" i="15"/>
  <c r="AC93" i="15"/>
  <c r="V93" i="15"/>
  <c r="Z93" i="15"/>
  <c r="S79" i="15"/>
  <c r="W79" i="15"/>
  <c r="AA79" i="15"/>
  <c r="T79" i="15"/>
  <c r="X79" i="15"/>
  <c r="AB79" i="15"/>
  <c r="U79" i="15"/>
  <c r="Y79" i="15"/>
  <c r="AC79" i="15"/>
  <c r="V79" i="15"/>
  <c r="Z79" i="15"/>
  <c r="AD79" i="12"/>
  <c r="P93" i="12"/>
  <c r="AD93" i="12"/>
  <c r="P107" i="12"/>
  <c r="AD107" i="12"/>
  <c r="V44" i="12"/>
  <c r="Z44" i="12"/>
  <c r="AD44" i="12"/>
  <c r="W44" i="12"/>
  <c r="S107" i="12"/>
  <c r="W107" i="12"/>
  <c r="AA107" i="12"/>
  <c r="T107" i="12"/>
  <c r="X107" i="12"/>
  <c r="AB107" i="12"/>
  <c r="U107" i="12"/>
  <c r="Y107" i="12"/>
  <c r="AC107" i="12"/>
  <c r="V107" i="12"/>
  <c r="Z107" i="12"/>
  <c r="S93" i="12"/>
  <c r="W93" i="12"/>
  <c r="AA93" i="12"/>
  <c r="T93" i="12"/>
  <c r="X93" i="12"/>
  <c r="AB93" i="12"/>
  <c r="U93" i="12"/>
  <c r="Y93" i="12"/>
  <c r="AC93" i="12"/>
  <c r="V93" i="12"/>
  <c r="Z93" i="12"/>
  <c r="S79" i="12"/>
  <c r="AA79" i="12"/>
  <c r="T79" i="12"/>
  <c r="U79" i="12"/>
  <c r="V79" i="12"/>
  <c r="AD79" i="18"/>
  <c r="S107" i="18"/>
  <c r="W107" i="18"/>
  <c r="AA107" i="18"/>
  <c r="T107" i="18"/>
  <c r="X107" i="18"/>
  <c r="AB107" i="18"/>
  <c r="U107" i="18"/>
  <c r="Y107" i="18"/>
  <c r="AC107" i="18"/>
  <c r="V107" i="18"/>
  <c r="Z107" i="18"/>
  <c r="S93" i="18"/>
  <c r="W93" i="18"/>
  <c r="AA93" i="18"/>
  <c r="T93" i="18"/>
  <c r="X93" i="18"/>
  <c r="AB93" i="18"/>
  <c r="U93" i="18"/>
  <c r="Y93" i="18"/>
  <c r="AC93" i="18"/>
  <c r="V93" i="18"/>
  <c r="Z93" i="18"/>
  <c r="S79" i="18"/>
  <c r="W79" i="18"/>
  <c r="AA79" i="18"/>
  <c r="T79" i="18"/>
  <c r="X79" i="18"/>
  <c r="AB79" i="18"/>
  <c r="U79" i="18"/>
  <c r="Y79" i="18"/>
  <c r="AC79" i="18"/>
  <c r="V79" i="18"/>
  <c r="Z79" i="18"/>
  <c r="S107" i="17"/>
  <c r="W107" i="17"/>
  <c r="AA107" i="17"/>
  <c r="T107" i="17"/>
  <c r="X107" i="17"/>
  <c r="AB107" i="17"/>
  <c r="U107" i="17"/>
  <c r="Y107" i="17"/>
  <c r="AC107" i="17"/>
  <c r="V107" i="17"/>
  <c r="Z107" i="17"/>
  <c r="S106" i="17"/>
  <c r="W106" i="17"/>
  <c r="AA106" i="17"/>
  <c r="T106" i="17"/>
  <c r="X106" i="17"/>
  <c r="AB106" i="17"/>
  <c r="U106" i="17"/>
  <c r="Y106" i="17"/>
  <c r="AC106" i="17"/>
  <c r="V106" i="17"/>
  <c r="Z106" i="17"/>
  <c r="S105" i="17"/>
  <c r="W105" i="17"/>
  <c r="AA105" i="17"/>
  <c r="T105" i="17"/>
  <c r="X105" i="17"/>
  <c r="AB105" i="17"/>
  <c r="U105" i="17"/>
  <c r="Y105" i="17"/>
  <c r="AC105" i="17"/>
  <c r="V105" i="17"/>
  <c r="Z105" i="17"/>
  <c r="S93" i="17"/>
  <c r="W93" i="17"/>
  <c r="AA93" i="17"/>
  <c r="T93" i="17"/>
  <c r="X93" i="17"/>
  <c r="AB93" i="17"/>
  <c r="U93" i="17"/>
  <c r="Y93" i="17"/>
  <c r="AC93" i="17"/>
  <c r="V93" i="17"/>
  <c r="Z93" i="17"/>
  <c r="S79" i="17"/>
  <c r="W79" i="17"/>
  <c r="AA79" i="17"/>
  <c r="T79" i="17"/>
  <c r="X79" i="17"/>
  <c r="AB79" i="17"/>
  <c r="U79" i="17"/>
  <c r="Y79" i="17"/>
  <c r="AC79" i="17"/>
  <c r="V79" i="17"/>
  <c r="Z79" i="17"/>
  <c r="S107" i="16"/>
  <c r="W107" i="16"/>
  <c r="AA107" i="16"/>
  <c r="T107" i="16"/>
  <c r="X107" i="16"/>
  <c r="AB107" i="16"/>
  <c r="U107" i="16"/>
  <c r="Y107" i="16"/>
  <c r="AC107" i="16"/>
  <c r="V107" i="16"/>
  <c r="Z107" i="16"/>
  <c r="S106" i="16"/>
  <c r="W106" i="16"/>
  <c r="AA106" i="16"/>
  <c r="V92" i="16"/>
  <c r="T106" i="16"/>
  <c r="X106" i="16"/>
  <c r="AB106" i="16"/>
  <c r="U106" i="16"/>
  <c r="Y106" i="16"/>
  <c r="AC106" i="16"/>
  <c r="V106" i="16"/>
  <c r="Z106" i="16"/>
  <c r="S105" i="16"/>
  <c r="W105" i="16"/>
  <c r="AA105" i="16"/>
  <c r="T105" i="16"/>
  <c r="X105" i="16"/>
  <c r="AB105" i="16"/>
  <c r="X92" i="16"/>
  <c r="U105" i="16"/>
  <c r="Y105" i="16"/>
  <c r="AC105" i="16"/>
  <c r="V105" i="16"/>
  <c r="Z105" i="16"/>
  <c r="S93" i="16"/>
  <c r="W93" i="16"/>
  <c r="AA93" i="16"/>
  <c r="T93" i="16"/>
  <c r="X93" i="16"/>
  <c r="AB93" i="16"/>
  <c r="V78" i="16"/>
  <c r="U93" i="16"/>
  <c r="Y93" i="16"/>
  <c r="AC93" i="16"/>
  <c r="X78" i="16"/>
  <c r="V93" i="16"/>
  <c r="Z93" i="16"/>
  <c r="S79" i="16"/>
  <c r="W79" i="16"/>
  <c r="AA79" i="16"/>
  <c r="T79" i="16"/>
  <c r="X79" i="16"/>
  <c r="AB79" i="16"/>
  <c r="U79" i="16"/>
  <c r="Y79" i="16"/>
  <c r="V79" i="16"/>
  <c r="Z79" i="16"/>
  <c r="S107" i="14"/>
  <c r="W107" i="14"/>
  <c r="AA107" i="14"/>
  <c r="T107" i="14"/>
  <c r="X107" i="14"/>
  <c r="AB107" i="14"/>
  <c r="U107" i="14"/>
  <c r="Y107" i="14"/>
  <c r="AC107" i="14"/>
  <c r="V107" i="14"/>
  <c r="Z107" i="14"/>
  <c r="S93" i="14"/>
  <c r="W93" i="14"/>
  <c r="AA93" i="14"/>
  <c r="T93" i="14"/>
  <c r="X93" i="14"/>
  <c r="AB93" i="14"/>
  <c r="U93" i="14"/>
  <c r="Y93" i="14"/>
  <c r="AC93" i="14"/>
  <c r="V93" i="14"/>
  <c r="Z93" i="14"/>
  <c r="S79" i="14"/>
  <c r="W79" i="14"/>
  <c r="AA79" i="14"/>
  <c r="T79" i="14"/>
  <c r="X79" i="14"/>
  <c r="AB79" i="14"/>
  <c r="U79" i="14"/>
  <c r="Y79" i="14"/>
  <c r="AC79" i="14"/>
  <c r="V79" i="14"/>
  <c r="Z79" i="14"/>
  <c r="S107" i="13"/>
  <c r="W107" i="13"/>
  <c r="AA107" i="13"/>
  <c r="T107" i="13"/>
  <c r="X107" i="13"/>
  <c r="AB107" i="13"/>
  <c r="U107" i="13"/>
  <c r="Y107" i="13"/>
  <c r="AC107" i="13"/>
  <c r="V107" i="13"/>
  <c r="Z107" i="13"/>
  <c r="S106" i="13"/>
  <c r="W106" i="13"/>
  <c r="AA106" i="13"/>
  <c r="T106" i="13"/>
  <c r="X106" i="13"/>
  <c r="AB106" i="13"/>
  <c r="U106" i="13"/>
  <c r="Y106" i="13"/>
  <c r="AC106" i="13"/>
  <c r="V106" i="13"/>
  <c r="Z106" i="13"/>
  <c r="S93" i="13"/>
  <c r="W93" i="13"/>
  <c r="AA93" i="13"/>
  <c r="T93" i="13"/>
  <c r="X93" i="13"/>
  <c r="AB93" i="13"/>
  <c r="U93" i="13"/>
  <c r="Y93" i="13"/>
  <c r="AC93" i="13"/>
  <c r="V93" i="13"/>
  <c r="Z93" i="13"/>
  <c r="S79" i="13"/>
  <c r="W79" i="13"/>
  <c r="AA79" i="13"/>
  <c r="T79" i="13"/>
  <c r="X79" i="13"/>
  <c r="AB79" i="13"/>
  <c r="U79" i="13"/>
  <c r="Y79" i="13"/>
  <c r="AC79" i="13"/>
  <c r="V79" i="13"/>
  <c r="Z79" i="13"/>
  <c r="S107" i="11"/>
  <c r="W107" i="11"/>
  <c r="AA107" i="11"/>
  <c r="T107" i="11"/>
  <c r="X107" i="11"/>
  <c r="AB107" i="11"/>
  <c r="U107" i="11"/>
  <c r="Y107" i="11"/>
  <c r="AC107" i="11"/>
  <c r="V107" i="11"/>
  <c r="Z107" i="11"/>
  <c r="S93" i="11"/>
  <c r="W93" i="11"/>
  <c r="AA93" i="11"/>
  <c r="T93" i="11"/>
  <c r="X93" i="11"/>
  <c r="AB93" i="11"/>
  <c r="U93" i="11"/>
  <c r="Y93" i="11"/>
  <c r="AC93" i="11"/>
  <c r="V93" i="11"/>
  <c r="Z93" i="11"/>
  <c r="S79" i="11"/>
  <c r="W79" i="11"/>
  <c r="AA79" i="11"/>
  <c r="T79" i="11"/>
  <c r="X79" i="11"/>
  <c r="AB79" i="11"/>
  <c r="U79" i="11"/>
  <c r="Y79" i="11"/>
  <c r="V79" i="11"/>
  <c r="Z79" i="11"/>
  <c r="S107" i="8"/>
  <c r="W107" i="8"/>
  <c r="AA107" i="8"/>
  <c r="T107" i="8"/>
  <c r="X107" i="8"/>
  <c r="AB107" i="8"/>
  <c r="U107" i="8"/>
  <c r="Y107" i="8"/>
  <c r="AC107" i="8"/>
  <c r="V107" i="8"/>
  <c r="Z107" i="8"/>
  <c r="S93" i="8"/>
  <c r="W93" i="8"/>
  <c r="AA93" i="8"/>
  <c r="T93" i="8"/>
  <c r="X93" i="8"/>
  <c r="AB93" i="8"/>
  <c r="U93" i="8"/>
  <c r="Y93" i="8"/>
  <c r="AC93" i="8"/>
  <c r="V93" i="8"/>
  <c r="Z93" i="8"/>
  <c r="S79" i="8"/>
  <c r="W79" i="8"/>
  <c r="AA79" i="8"/>
  <c r="T79" i="8"/>
  <c r="X79" i="8"/>
  <c r="AB79" i="8"/>
  <c r="U79" i="8"/>
  <c r="Y79" i="8"/>
  <c r="AC79" i="8"/>
  <c r="V79" i="8"/>
  <c r="Z79" i="8"/>
  <c r="S101" i="9"/>
  <c r="W101" i="9"/>
  <c r="AA101" i="9"/>
  <c r="T101" i="9"/>
  <c r="X101" i="9"/>
  <c r="AB101" i="9"/>
  <c r="U101" i="9"/>
  <c r="Y101" i="9"/>
  <c r="AC101" i="9"/>
  <c r="P101" i="9"/>
  <c r="V101" i="9"/>
  <c r="Z101" i="9"/>
  <c r="S100" i="9"/>
  <c r="W100" i="9"/>
  <c r="AA100" i="9"/>
  <c r="T100" i="9"/>
  <c r="X100" i="9"/>
  <c r="AB100" i="9"/>
  <c r="U100" i="9"/>
  <c r="Y100" i="9"/>
  <c r="AC100" i="9"/>
  <c r="P100" i="9"/>
  <c r="V100" i="9"/>
  <c r="Z100" i="9"/>
  <c r="S99" i="9"/>
  <c r="W99" i="9"/>
  <c r="AA99" i="9"/>
  <c r="T99" i="9"/>
  <c r="X99" i="9"/>
  <c r="AB99" i="9"/>
  <c r="U99" i="9"/>
  <c r="Y99" i="9"/>
  <c r="AC99" i="9"/>
  <c r="P99" i="9"/>
  <c r="V99" i="9"/>
  <c r="Z99" i="9"/>
  <c r="S88" i="9"/>
  <c r="W88" i="9"/>
  <c r="AA88" i="9"/>
  <c r="T88" i="9"/>
  <c r="X88" i="9"/>
  <c r="AB88" i="9"/>
  <c r="U88" i="9"/>
  <c r="Y88" i="9"/>
  <c r="AC88" i="9"/>
  <c r="V88" i="9"/>
  <c r="Z88" i="9"/>
  <c r="S74" i="9"/>
  <c r="W74" i="9"/>
  <c r="AA74" i="9"/>
  <c r="T74" i="9"/>
  <c r="X74" i="9"/>
  <c r="AB74" i="9"/>
  <c r="U74" i="9"/>
  <c r="Y74" i="9"/>
  <c r="AC74" i="9"/>
  <c r="V74" i="9"/>
  <c r="Z74" i="9"/>
  <c r="G14" i="10"/>
  <c r="U44" i="7"/>
  <c r="T41" i="7"/>
  <c r="E41" i="32" s="1"/>
  <c r="E79" i="32" s="1"/>
  <c r="X41" i="7"/>
  <c r="I41" i="32" s="1"/>
  <c r="I79" i="32" s="1"/>
  <c r="AB41" i="7"/>
  <c r="M41" i="32" s="1"/>
  <c r="M79" i="32" s="1"/>
  <c r="T42" i="7"/>
  <c r="E42" i="32" s="1"/>
  <c r="E93" i="32" s="1"/>
  <c r="X42" i="7"/>
  <c r="I42" i="32" s="1"/>
  <c r="I93" i="32" s="1"/>
  <c r="AB42" i="7"/>
  <c r="M42" i="32" s="1"/>
  <c r="M93" i="32" s="1"/>
  <c r="T43" i="7"/>
  <c r="E43" i="32" s="1"/>
  <c r="E107" i="32" s="1"/>
  <c r="X43" i="7"/>
  <c r="I43" i="32" s="1"/>
  <c r="I107" i="32" s="1"/>
  <c r="AB43" i="7"/>
  <c r="M43" i="32" s="1"/>
  <c r="M107" i="32" s="1"/>
  <c r="Y41" i="7"/>
  <c r="AC41" i="7"/>
  <c r="N41" i="32" s="1"/>
  <c r="N79" i="32" s="1"/>
  <c r="Y42" i="7"/>
  <c r="J42" i="32" s="1"/>
  <c r="J93" i="32" s="1"/>
  <c r="AC42" i="7"/>
  <c r="N42" i="32" s="1"/>
  <c r="N93" i="32" s="1"/>
  <c r="Y43" i="7"/>
  <c r="J43" i="32" s="1"/>
  <c r="J107" i="32" s="1"/>
  <c r="AC43" i="7"/>
  <c r="N43" i="32" s="1"/>
  <c r="N107" i="32" s="1"/>
  <c r="Z41" i="7"/>
  <c r="AD41" i="7"/>
  <c r="O41" i="32" s="1"/>
  <c r="P42" i="7"/>
  <c r="P44" i="7" s="1"/>
  <c r="Z43" i="7"/>
  <c r="K43" i="32" s="1"/>
  <c r="K107" i="32" s="1"/>
  <c r="AD43" i="7"/>
  <c r="O43" i="32" s="1"/>
  <c r="O107" i="32" s="1"/>
  <c r="AD79" i="7"/>
  <c r="S41" i="7"/>
  <c r="D41" i="32" s="1"/>
  <c r="D79" i="32" s="1"/>
  <c r="W41" i="7"/>
  <c r="H41" i="32" s="1"/>
  <c r="H79" i="32" s="1"/>
  <c r="AA41" i="7"/>
  <c r="L41" i="32" s="1"/>
  <c r="L79" i="32" s="1"/>
  <c r="S42" i="7"/>
  <c r="D42" i="32" s="1"/>
  <c r="D93" i="32" s="1"/>
  <c r="W42" i="7"/>
  <c r="H42" i="32" s="1"/>
  <c r="H93" i="32" s="1"/>
  <c r="S43" i="7"/>
  <c r="D43" i="32" s="1"/>
  <c r="D107" i="32" s="1"/>
  <c r="W43" i="7"/>
  <c r="H43" i="32" s="1"/>
  <c r="H107" i="32" s="1"/>
  <c r="S107" i="7"/>
  <c r="W107" i="7"/>
  <c r="AA107" i="7"/>
  <c r="T107" i="7"/>
  <c r="X107" i="7"/>
  <c r="AB107" i="7"/>
  <c r="U107" i="7"/>
  <c r="Y107" i="7"/>
  <c r="AC107" i="7"/>
  <c r="V107" i="7"/>
  <c r="Z107" i="7"/>
  <c r="S93" i="7"/>
  <c r="W93" i="7"/>
  <c r="AA93" i="7"/>
  <c r="T93" i="7"/>
  <c r="X93" i="7"/>
  <c r="AB93" i="7"/>
  <c r="U93" i="7"/>
  <c r="Y93" i="7"/>
  <c r="AC93" i="7"/>
  <c r="P93" i="7"/>
  <c r="V93" i="7"/>
  <c r="Z93" i="7"/>
  <c r="S79" i="7"/>
  <c r="W79" i="7"/>
  <c r="AA79" i="7"/>
  <c r="T79" i="7"/>
  <c r="X79" i="7"/>
  <c r="AB79" i="7"/>
  <c r="U79" i="7"/>
  <c r="Y79" i="7"/>
  <c r="AC79" i="7"/>
  <c r="P79" i="7"/>
  <c r="V79" i="7"/>
  <c r="Z79" i="7"/>
  <c r="DA7" i="46"/>
  <c r="DA56" i="46" s="1"/>
  <c r="K56" i="46" s="1"/>
  <c r="DO7" i="46"/>
  <c r="DO41" i="46" s="1"/>
  <c r="L41" i="46" s="1"/>
  <c r="CZ60" i="46"/>
  <c r="C60" i="46" s="1"/>
  <c r="CZ59" i="46"/>
  <c r="C59" i="46" s="1"/>
  <c r="CZ61" i="46"/>
  <c r="C61" i="46" s="1"/>
  <c r="CZ56" i="46"/>
  <c r="C56" i="46" s="1"/>
  <c r="G56" i="46" s="1"/>
  <c r="CZ55" i="46"/>
  <c r="C55" i="46" s="1"/>
  <c r="G55" i="46" s="1"/>
  <c r="CZ54" i="46"/>
  <c r="C54" i="46" s="1"/>
  <c r="G54" i="46" s="1"/>
  <c r="CZ51" i="46"/>
  <c r="C51" i="46" s="1"/>
  <c r="G51" i="46" s="1"/>
  <c r="CZ50" i="46"/>
  <c r="C50" i="46" s="1"/>
  <c r="CZ46" i="46"/>
  <c r="C46" i="46" s="1"/>
  <c r="G46" i="46" s="1"/>
  <c r="CZ45" i="46"/>
  <c r="C45" i="46" s="1"/>
  <c r="CZ49" i="46"/>
  <c r="C49" i="46" s="1"/>
  <c r="G49" i="46" s="1"/>
  <c r="CZ44" i="46"/>
  <c r="C44" i="46" s="1"/>
  <c r="G44" i="46" s="1"/>
  <c r="CZ40" i="46"/>
  <c r="C40" i="46" s="1"/>
  <c r="CZ41" i="46"/>
  <c r="C41" i="46" s="1"/>
  <c r="G41" i="46" s="1"/>
  <c r="CZ39" i="46"/>
  <c r="C39" i="46" s="1"/>
  <c r="CZ34" i="46"/>
  <c r="C34" i="46" s="1"/>
  <c r="CZ35" i="46"/>
  <c r="C35" i="46" s="1"/>
  <c r="CZ36" i="46"/>
  <c r="C36" i="46" s="1"/>
  <c r="G36" i="46" s="1"/>
  <c r="CZ31" i="46"/>
  <c r="C31" i="46" s="1"/>
  <c r="G31" i="46" s="1"/>
  <c r="CZ29" i="46"/>
  <c r="C29" i="46" s="1"/>
  <c r="G29" i="46" s="1"/>
  <c r="CZ26" i="46"/>
  <c r="C26" i="46" s="1"/>
  <c r="G26" i="46" s="1"/>
  <c r="CZ25" i="46"/>
  <c r="C25" i="46" s="1"/>
  <c r="G25" i="46" s="1"/>
  <c r="CZ24" i="46"/>
  <c r="C24" i="46" s="1"/>
  <c r="G24" i="46" s="1"/>
  <c r="CZ21" i="46"/>
  <c r="C21" i="46" s="1"/>
  <c r="CZ20" i="46"/>
  <c r="C20" i="46" s="1"/>
  <c r="G20" i="46" s="1"/>
  <c r="CZ19" i="46"/>
  <c r="C19" i="46" s="1"/>
  <c r="G19" i="46" s="1"/>
  <c r="CZ30" i="46"/>
  <c r="C30" i="46" s="1"/>
  <c r="DN41" i="46"/>
  <c r="D41" i="46" s="1"/>
  <c r="DN36" i="46"/>
  <c r="D36" i="46" s="1"/>
  <c r="DA7" i="45"/>
  <c r="DB7" i="45" s="1"/>
  <c r="CZ9" i="45"/>
  <c r="C9" i="45" s="1"/>
  <c r="G9" i="45" s="1"/>
  <c r="DB7" i="41"/>
  <c r="DA9" i="41"/>
  <c r="K9" i="41" s="1"/>
  <c r="DA20" i="41"/>
  <c r="K20" i="41" s="1"/>
  <c r="DA25" i="41"/>
  <c r="K25" i="41" s="1"/>
  <c r="DA30" i="41"/>
  <c r="K30" i="41" s="1"/>
  <c r="DA36" i="41"/>
  <c r="K36" i="41" s="1"/>
  <c r="DA39" i="41"/>
  <c r="K39" i="41" s="1"/>
  <c r="DA44" i="41"/>
  <c r="K44" i="41" s="1"/>
  <c r="DA59" i="41"/>
  <c r="K59" i="41" s="1"/>
  <c r="DA10" i="41"/>
  <c r="K10" i="41" s="1"/>
  <c r="DA26" i="41"/>
  <c r="K26" i="41" s="1"/>
  <c r="DA31" i="41"/>
  <c r="K31" i="41" s="1"/>
  <c r="DA40" i="41"/>
  <c r="K40" i="41" s="1"/>
  <c r="DA41" i="41"/>
  <c r="K41" i="41" s="1"/>
  <c r="DA49" i="41"/>
  <c r="K49" i="41" s="1"/>
  <c r="DA54" i="41"/>
  <c r="K54" i="41" s="1"/>
  <c r="DA11" i="41"/>
  <c r="K11" i="41" s="1"/>
  <c r="DA21" i="41"/>
  <c r="K21" i="41" s="1"/>
  <c r="DA24" i="41"/>
  <c r="K24" i="41" s="1"/>
  <c r="DA34" i="41"/>
  <c r="K34" i="41" s="1"/>
  <c r="DA35" i="41"/>
  <c r="K35" i="41" s="1"/>
  <c r="DA45" i="41"/>
  <c r="K45" i="41" s="1"/>
  <c r="DA51" i="41"/>
  <c r="K51" i="41" s="1"/>
  <c r="DA60" i="41"/>
  <c r="K60" i="41" s="1"/>
  <c r="DA61" i="41"/>
  <c r="K61" i="41" s="1"/>
  <c r="DA19" i="41"/>
  <c r="K19" i="41" s="1"/>
  <c r="DA29" i="41"/>
  <c r="K29" i="41" s="1"/>
  <c r="DA46" i="41"/>
  <c r="K46" i="41" s="1"/>
  <c r="DA50" i="41"/>
  <c r="K50" i="41" s="1"/>
  <c r="DA55" i="41"/>
  <c r="K55" i="41" s="1"/>
  <c r="DA56" i="41"/>
  <c r="K56" i="41" s="1"/>
  <c r="DO10" i="29"/>
  <c r="L10" i="29" s="1"/>
  <c r="DO20" i="29"/>
  <c r="L20" i="29" s="1"/>
  <c r="DO36" i="29"/>
  <c r="L36" i="29" s="1"/>
  <c r="DO40" i="29"/>
  <c r="L40" i="29" s="1"/>
  <c r="DO41" i="29"/>
  <c r="L41" i="29" s="1"/>
  <c r="DO59" i="29"/>
  <c r="L59" i="29" s="1"/>
  <c r="DO9" i="29"/>
  <c r="L9" i="29" s="1"/>
  <c r="DO21" i="29"/>
  <c r="L21" i="29" s="1"/>
  <c r="DO31" i="29"/>
  <c r="L31" i="29" s="1"/>
  <c r="DO50" i="29"/>
  <c r="L50" i="29" s="1"/>
  <c r="DO55" i="29"/>
  <c r="L55" i="29" s="1"/>
  <c r="DO29" i="29"/>
  <c r="L29" i="29" s="1"/>
  <c r="DO30" i="29"/>
  <c r="L30" i="29" s="1"/>
  <c r="DO44" i="29"/>
  <c r="L44" i="29" s="1"/>
  <c r="DO49" i="29"/>
  <c r="L49" i="29" s="1"/>
  <c r="DO56" i="29"/>
  <c r="L56" i="29" s="1"/>
  <c r="DO19" i="29"/>
  <c r="L19" i="29" s="1"/>
  <c r="DO24" i="29"/>
  <c r="L24" i="29" s="1"/>
  <c r="DO35" i="29"/>
  <c r="L35" i="29" s="1"/>
  <c r="DO45" i="29"/>
  <c r="L45" i="29" s="1"/>
  <c r="DO51" i="29"/>
  <c r="L51" i="29" s="1"/>
  <c r="DO54" i="29"/>
  <c r="L54" i="29" s="1"/>
  <c r="DO61" i="29"/>
  <c r="L61" i="29" s="1"/>
  <c r="DA19" i="29"/>
  <c r="K19" i="29" s="1"/>
  <c r="DA41" i="29"/>
  <c r="K41" i="29" s="1"/>
  <c r="DA44" i="29"/>
  <c r="K44" i="29" s="1"/>
  <c r="DA46" i="29"/>
  <c r="K46" i="29" s="1"/>
  <c r="DA59" i="29"/>
  <c r="K59" i="29" s="1"/>
  <c r="DA61" i="29"/>
  <c r="K61" i="29" s="1"/>
  <c r="DB7" i="29"/>
  <c r="DA21" i="29"/>
  <c r="K21" i="29" s="1"/>
  <c r="DA24" i="29"/>
  <c r="K24" i="29" s="1"/>
  <c r="DA25" i="29"/>
  <c r="K25" i="29" s="1"/>
  <c r="DA35" i="29"/>
  <c r="K35" i="29" s="1"/>
  <c r="DA45" i="29"/>
  <c r="K45" i="29" s="1"/>
  <c r="DA49" i="29"/>
  <c r="K49" i="29" s="1"/>
  <c r="DA50" i="29"/>
  <c r="K50" i="29" s="1"/>
  <c r="DA54" i="29"/>
  <c r="K54" i="29" s="1"/>
  <c r="DA9" i="29"/>
  <c r="K9" i="29" s="1"/>
  <c r="DA11" i="29"/>
  <c r="K11" i="29" s="1"/>
  <c r="DA26" i="29"/>
  <c r="K26" i="29" s="1"/>
  <c r="DA29" i="29"/>
  <c r="K29" i="29" s="1"/>
  <c r="DA31" i="29"/>
  <c r="K31" i="29" s="1"/>
  <c r="DA36" i="29"/>
  <c r="K36" i="29" s="1"/>
  <c r="DA39" i="29"/>
  <c r="K39" i="29" s="1"/>
  <c r="DA40" i="29"/>
  <c r="K40" i="29" s="1"/>
  <c r="DA51" i="29"/>
  <c r="K51" i="29" s="1"/>
  <c r="DA55" i="29"/>
  <c r="K55" i="29" s="1"/>
  <c r="DA56" i="29"/>
  <c r="K56" i="29" s="1"/>
  <c r="DA10" i="29"/>
  <c r="K10" i="29" s="1"/>
  <c r="DA20" i="29"/>
  <c r="K20" i="29" s="1"/>
  <c r="DA30" i="29"/>
  <c r="K30" i="29" s="1"/>
  <c r="DA34" i="29"/>
  <c r="K34" i="29" s="1"/>
  <c r="DA60" i="29"/>
  <c r="K60" i="29" s="1"/>
  <c r="CZ10" i="45"/>
  <c r="C10" i="45" s="1"/>
  <c r="G10" i="45" s="1"/>
  <c r="CZ9" i="40"/>
  <c r="C9" i="40" s="1"/>
  <c r="G9" i="40" s="1"/>
  <c r="U43" i="38"/>
  <c r="Y43" i="38"/>
  <c r="W43" i="38"/>
  <c r="X105" i="7"/>
  <c r="W104" i="7"/>
  <c r="AD103" i="7"/>
  <c r="V103" i="7"/>
  <c r="AC102" i="7"/>
  <c r="U102" i="7"/>
  <c r="P102" i="7"/>
  <c r="AB101" i="7"/>
  <c r="T101" i="7"/>
  <c r="X91" i="7"/>
  <c r="W90" i="7"/>
  <c r="AD89" i="7"/>
  <c r="AC88" i="7"/>
  <c r="U88" i="7"/>
  <c r="P88" i="7"/>
  <c r="AB87" i="7"/>
  <c r="T87" i="7"/>
  <c r="X77" i="7"/>
  <c r="W76" i="7"/>
  <c r="AD75" i="7"/>
  <c r="V75" i="7"/>
  <c r="AC74" i="7"/>
  <c r="U74" i="7"/>
  <c r="P74" i="7"/>
  <c r="AB73" i="7"/>
  <c r="T73" i="7"/>
  <c r="Z105" i="9"/>
  <c r="P105" i="9"/>
  <c r="S105" i="9"/>
  <c r="X97" i="9"/>
  <c r="AD95" i="9"/>
  <c r="Y85" i="9"/>
  <c r="P85" i="9"/>
  <c r="U85" i="9"/>
  <c r="AC85" i="9"/>
  <c r="X84" i="9"/>
  <c r="P83" i="9"/>
  <c r="U83" i="9"/>
  <c r="AC83" i="9"/>
  <c r="W83" i="9"/>
  <c r="S83" i="9"/>
  <c r="AA83" i="9"/>
  <c r="P73" i="9"/>
  <c r="Y73" i="9"/>
  <c r="AD105" i="7"/>
  <c r="AC104" i="7"/>
  <c r="U104" i="7"/>
  <c r="P104" i="7"/>
  <c r="AA102" i="7"/>
  <c r="S102" i="7"/>
  <c r="Z101" i="7"/>
  <c r="P101" i="7"/>
  <c r="S101" i="7"/>
  <c r="AD91" i="7"/>
  <c r="AC90" i="7"/>
  <c r="U90" i="7"/>
  <c r="P90" i="7"/>
  <c r="AA88" i="7"/>
  <c r="S88" i="7"/>
  <c r="Z87" i="7"/>
  <c r="P87" i="7"/>
  <c r="S87" i="7"/>
  <c r="AD77" i="7"/>
  <c r="AC76" i="7"/>
  <c r="U76" i="7"/>
  <c r="P76" i="7"/>
  <c r="AA74" i="7"/>
  <c r="S74" i="7"/>
  <c r="P73" i="7"/>
  <c r="S73" i="7"/>
  <c r="P96" i="9"/>
  <c r="T82" i="9"/>
  <c r="AB82" i="9"/>
  <c r="V82" i="9"/>
  <c r="AD82" i="9"/>
  <c r="S82" i="9"/>
  <c r="P82" i="9"/>
  <c r="Z82" i="9"/>
  <c r="W71" i="9"/>
  <c r="Y71" i="9"/>
  <c r="P71" i="9"/>
  <c r="U71" i="9"/>
  <c r="AC71" i="9"/>
  <c r="AB29" i="9"/>
  <c r="X29" i="9"/>
  <c r="AD105" i="9"/>
  <c r="V105" i="9"/>
  <c r="AC98" i="9"/>
  <c r="U98" i="9"/>
  <c r="P98" i="9"/>
  <c r="Z95" i="9"/>
  <c r="P95" i="9"/>
  <c r="U87" i="9"/>
  <c r="S86" i="9"/>
  <c r="P86" i="9"/>
  <c r="Z86" i="9"/>
  <c r="V86" i="9"/>
  <c r="AD86" i="9"/>
  <c r="T29" i="9"/>
  <c r="Z105" i="7"/>
  <c r="P105" i="7"/>
  <c r="AD101" i="7"/>
  <c r="Z91" i="7"/>
  <c r="P91" i="7"/>
  <c r="AD87" i="7"/>
  <c r="Z77" i="7"/>
  <c r="P77" i="7"/>
  <c r="AD73" i="7"/>
  <c r="AB105" i="9"/>
  <c r="Z97" i="9"/>
  <c r="S87" i="9"/>
  <c r="W87" i="9"/>
  <c r="X72" i="9"/>
  <c r="T34" i="9"/>
  <c r="AB84" i="9"/>
  <c r="W73" i="9"/>
  <c r="AD72" i="9"/>
  <c r="V72" i="9"/>
  <c r="S106" i="8"/>
  <c r="AC105" i="8"/>
  <c r="U105" i="8"/>
  <c r="AB104" i="8"/>
  <c r="AA103" i="8"/>
  <c r="S103" i="8"/>
  <c r="Z102" i="8"/>
  <c r="S102" i="8"/>
  <c r="Y101" i="8"/>
  <c r="X92" i="8"/>
  <c r="W91" i="8"/>
  <c r="AD90" i="8"/>
  <c r="V90" i="8"/>
  <c r="AC89" i="8"/>
  <c r="U89" i="8"/>
  <c r="AD88" i="8"/>
  <c r="X88" i="8"/>
  <c r="AC87" i="8"/>
  <c r="U87" i="8"/>
  <c r="Z78" i="8"/>
  <c r="V78" i="8"/>
  <c r="U78" i="8"/>
  <c r="AA77" i="8"/>
  <c r="W77" i="8"/>
  <c r="AA76" i="8"/>
  <c r="W76" i="8"/>
  <c r="S76" i="8"/>
  <c r="AB75" i="8"/>
  <c r="X75" i="8"/>
  <c r="T75" i="8"/>
  <c r="AC74" i="8"/>
  <c r="Y74" i="8"/>
  <c r="U74" i="8"/>
  <c r="AD73" i="8"/>
  <c r="Z73" i="8"/>
  <c r="V73" i="8"/>
  <c r="U106" i="11"/>
  <c r="W105" i="11"/>
  <c r="AD104" i="11"/>
  <c r="V104" i="11"/>
  <c r="AC103" i="11"/>
  <c r="U103" i="11"/>
  <c r="AB102" i="11"/>
  <c r="AA101" i="11"/>
  <c r="S101" i="11"/>
  <c r="Z92" i="11"/>
  <c r="S92" i="11"/>
  <c r="Y91" i="11"/>
  <c r="X90" i="11"/>
  <c r="W89" i="11"/>
  <c r="AD88" i="11"/>
  <c r="V88" i="11"/>
  <c r="AC88" i="11"/>
  <c r="W87" i="11"/>
  <c r="V78" i="11"/>
  <c r="AC77" i="11"/>
  <c r="U77" i="11"/>
  <c r="AB76" i="11"/>
  <c r="AA75" i="11"/>
  <c r="S75" i="11"/>
  <c r="Z74" i="11"/>
  <c r="S74" i="11"/>
  <c r="Y73" i="11"/>
  <c r="Z111" i="13"/>
  <c r="S111" i="13"/>
  <c r="AB111" i="13"/>
  <c r="AD105" i="13"/>
  <c r="V105" i="13"/>
  <c r="AC104" i="13"/>
  <c r="U104" i="13"/>
  <c r="AB103" i="13"/>
  <c r="T91" i="13"/>
  <c r="U90" i="13"/>
  <c r="Y78" i="13"/>
  <c r="AA78" i="13"/>
  <c r="AC76" i="13"/>
  <c r="W90" i="13"/>
  <c r="Y90" i="13"/>
  <c r="V89" i="13"/>
  <c r="AD89" i="13"/>
  <c r="X89" i="13"/>
  <c r="X77" i="13"/>
  <c r="Z77" i="13"/>
  <c r="AA76" i="13"/>
  <c r="AC73" i="9"/>
  <c r="Z72" i="9"/>
  <c r="P72" i="9"/>
  <c r="W106" i="8"/>
  <c r="AC106" i="8"/>
  <c r="Y105" i="8"/>
  <c r="W103" i="8"/>
  <c r="AD102" i="8"/>
  <c r="V102" i="8"/>
  <c r="AC101" i="8"/>
  <c r="U101" i="8"/>
  <c r="AB92" i="8"/>
  <c r="AA91" i="8"/>
  <c r="Z90" i="8"/>
  <c r="Y89" i="8"/>
  <c r="Y87" i="8"/>
  <c r="AB87" i="8"/>
  <c r="AB78" i="8"/>
  <c r="X78" i="8"/>
  <c r="AC77" i="8"/>
  <c r="Y77" i="8"/>
  <c r="U77" i="8"/>
  <c r="AC76" i="8"/>
  <c r="Y76" i="8"/>
  <c r="U76" i="8"/>
  <c r="AD75" i="8"/>
  <c r="Z75" i="8"/>
  <c r="V75" i="8"/>
  <c r="AA74" i="8"/>
  <c r="W74" i="8"/>
  <c r="AB73" i="8"/>
  <c r="X73" i="8"/>
  <c r="Y106" i="11"/>
  <c r="AA106" i="11"/>
  <c r="AA105" i="11"/>
  <c r="Z104" i="11"/>
  <c r="Y103" i="11"/>
  <c r="W101" i="11"/>
  <c r="AD92" i="11"/>
  <c r="V92" i="11"/>
  <c r="AC91" i="11"/>
  <c r="U91" i="11"/>
  <c r="AB90" i="11"/>
  <c r="AA89" i="11"/>
  <c r="Z88" i="11"/>
  <c r="AA87" i="11"/>
  <c r="Z78" i="11"/>
  <c r="Y77" i="11"/>
  <c r="W75" i="11"/>
  <c r="AD74" i="11"/>
  <c r="V74" i="11"/>
  <c r="AC73" i="11"/>
  <c r="U73" i="11"/>
  <c r="Z105" i="13"/>
  <c r="U102" i="13"/>
  <c r="W102" i="13"/>
  <c r="T101" i="13"/>
  <c r="AB101" i="13"/>
  <c r="V101" i="13"/>
  <c r="AD101" i="13"/>
  <c r="AC92" i="13"/>
  <c r="W92" i="13"/>
  <c r="AA92" i="13"/>
  <c r="Y92" i="13"/>
  <c r="AC90" i="13"/>
  <c r="U88" i="13"/>
  <c r="AC88" i="13"/>
  <c r="W88" i="13"/>
  <c r="T87" i="13"/>
  <c r="AB87" i="13"/>
  <c r="V87" i="13"/>
  <c r="AD87" i="13"/>
  <c r="T77" i="13"/>
  <c r="U76" i="13"/>
  <c r="AC103" i="8"/>
  <c r="U103" i="8"/>
  <c r="AB102" i="8"/>
  <c r="Z92" i="8"/>
  <c r="Z88" i="8"/>
  <c r="AD87" i="8"/>
  <c r="W87" i="8"/>
  <c r="AA78" i="8"/>
  <c r="AB77" i="8"/>
  <c r="AB76" i="8"/>
  <c r="X76" i="8"/>
  <c r="AC75" i="8"/>
  <c r="Y75" i="8"/>
  <c r="AD74" i="8"/>
  <c r="Z74" i="8"/>
  <c r="V74" i="8"/>
  <c r="AA73" i="8"/>
  <c r="W106" i="11"/>
  <c r="AC101" i="11"/>
  <c r="U101" i="11"/>
  <c r="AB92" i="11"/>
  <c r="Z90" i="11"/>
  <c r="Y87" i="11"/>
  <c r="AC75" i="11"/>
  <c r="U75" i="11"/>
  <c r="AB74" i="11"/>
  <c r="X91" i="13"/>
  <c r="Z91" i="13"/>
  <c r="W76" i="13"/>
  <c r="Y76" i="13"/>
  <c r="AC105" i="14"/>
  <c r="U105" i="14"/>
  <c r="AA103" i="14"/>
  <c r="S103" i="14"/>
  <c r="Z102" i="14"/>
  <c r="S102" i="14"/>
  <c r="AD90" i="14"/>
  <c r="V90" i="14"/>
  <c r="AC89" i="14"/>
  <c r="U89" i="14"/>
  <c r="AC88" i="14"/>
  <c r="Y88" i="14"/>
  <c r="U88" i="14"/>
  <c r="AC77" i="14"/>
  <c r="U77" i="14"/>
  <c r="Z76" i="14"/>
  <c r="S76" i="14"/>
  <c r="AA111" i="16"/>
  <c r="S111" i="16"/>
  <c r="Z104" i="16"/>
  <c r="S104" i="16"/>
  <c r="AC91" i="16"/>
  <c r="U91" i="16"/>
  <c r="T90" i="16"/>
  <c r="AB90" i="16"/>
  <c r="AA73" i="16"/>
  <c r="S88" i="16"/>
  <c r="Z88" i="16"/>
  <c r="T88" i="16"/>
  <c r="AB88" i="16"/>
  <c r="U77" i="16"/>
  <c r="AC77" i="16"/>
  <c r="W77" i="16"/>
  <c r="T76" i="16"/>
  <c r="AB76" i="16"/>
  <c r="V76" i="16"/>
  <c r="AD76" i="16"/>
  <c r="W106" i="14"/>
  <c r="AC106" i="14"/>
  <c r="T106" i="14"/>
  <c r="W103" i="14"/>
  <c r="AD102" i="14"/>
  <c r="V102" i="14"/>
  <c r="AC101" i="14"/>
  <c r="U101" i="14"/>
  <c r="AB92" i="14"/>
  <c r="T92" i="14"/>
  <c r="Z90" i="14"/>
  <c r="Y89" i="14"/>
  <c r="AA88" i="14"/>
  <c r="W88" i="14"/>
  <c r="U87" i="14"/>
  <c r="W87" i="14"/>
  <c r="Z78" i="14"/>
  <c r="Y77" i="14"/>
  <c r="AD76" i="14"/>
  <c r="V76" i="14"/>
  <c r="AC75" i="14"/>
  <c r="U75" i="14"/>
  <c r="AB74" i="14"/>
  <c r="T74" i="14"/>
  <c r="AA73" i="14"/>
  <c r="W111" i="16"/>
  <c r="AD104" i="16"/>
  <c r="V104" i="16"/>
  <c r="AC103" i="16"/>
  <c r="U103" i="16"/>
  <c r="AB102" i="16"/>
  <c r="T102" i="16"/>
  <c r="AA101" i="16"/>
  <c r="T92" i="16"/>
  <c r="Y91" i="16"/>
  <c r="V90" i="16"/>
  <c r="S89" i="16"/>
  <c r="AA89" i="16"/>
  <c r="U89" i="16"/>
  <c r="AC89" i="16"/>
  <c r="AB78" i="16"/>
  <c r="Z76" i="16"/>
  <c r="S74" i="16"/>
  <c r="Z74" i="16"/>
  <c r="T74" i="16"/>
  <c r="AB74" i="16"/>
  <c r="Y73" i="16"/>
  <c r="V39" i="16"/>
  <c r="AD104" i="14"/>
  <c r="AC103" i="14"/>
  <c r="U103" i="14"/>
  <c r="AB102" i="14"/>
  <c r="AA101" i="14"/>
  <c r="Z92" i="14"/>
  <c r="AD88" i="14"/>
  <c r="Z88" i="14"/>
  <c r="AB76" i="14"/>
  <c r="AA75" i="14"/>
  <c r="Z74" i="14"/>
  <c r="AC111" i="16"/>
  <c r="U111" i="16"/>
  <c r="AB104" i="16"/>
  <c r="AA103" i="16"/>
  <c r="Z102" i="16"/>
  <c r="AD90" i="16"/>
  <c r="S90" i="16"/>
  <c r="AD88" i="16"/>
  <c r="AA87" i="16"/>
  <c r="Z78" i="16"/>
  <c r="AA77" i="16"/>
  <c r="X76" i="16"/>
  <c r="S75" i="16"/>
  <c r="AA75" i="16"/>
  <c r="U75" i="16"/>
  <c r="AC75" i="16"/>
  <c r="AC73" i="16"/>
  <c r="Y39" i="16"/>
  <c r="AA104" i="17"/>
  <c r="S104" i="17"/>
  <c r="Z103" i="17"/>
  <c r="S103" i="17"/>
  <c r="U92" i="17"/>
  <c r="AA90" i="17"/>
  <c r="S90" i="17"/>
  <c r="Z89" i="17"/>
  <c r="S89" i="17"/>
  <c r="U78" i="17"/>
  <c r="AA76" i="17"/>
  <c r="S76" i="17"/>
  <c r="W74" i="17"/>
  <c r="AB73" i="17"/>
  <c r="T73" i="17"/>
  <c r="S92" i="18"/>
  <c r="S78" i="18"/>
  <c r="S104" i="12"/>
  <c r="AC92" i="12"/>
  <c r="X77" i="12"/>
  <c r="Z77" i="12"/>
  <c r="AA76" i="12"/>
  <c r="X102" i="12"/>
  <c r="T101" i="12"/>
  <c r="V91" i="12"/>
  <c r="AD91" i="12"/>
  <c r="X91" i="12"/>
  <c r="AD89" i="12"/>
  <c r="T89" i="12"/>
  <c r="X111" i="17"/>
  <c r="W104" i="17"/>
  <c r="AD103" i="17"/>
  <c r="V103" i="17"/>
  <c r="AC102" i="17"/>
  <c r="U102" i="17"/>
  <c r="AB101" i="17"/>
  <c r="T101" i="17"/>
  <c r="X91" i="17"/>
  <c r="W90" i="17"/>
  <c r="AD89" i="17"/>
  <c r="V89" i="17"/>
  <c r="AC88" i="17"/>
  <c r="U88" i="17"/>
  <c r="AB87" i="17"/>
  <c r="T87" i="17"/>
  <c r="W76" i="17"/>
  <c r="AD75" i="17"/>
  <c r="V75" i="17"/>
  <c r="X73" i="17"/>
  <c r="S106" i="18"/>
  <c r="Z104" i="18"/>
  <c r="W101" i="18"/>
  <c r="AD92" i="18"/>
  <c r="V92" i="18"/>
  <c r="AC91" i="18"/>
  <c r="U91" i="18"/>
  <c r="AB90" i="18"/>
  <c r="T90" i="18"/>
  <c r="Z88" i="18"/>
  <c r="Y87" i="18"/>
  <c r="V78" i="18"/>
  <c r="AC77" i="18"/>
  <c r="U77" i="18"/>
  <c r="AB76" i="18"/>
  <c r="T76" i="18"/>
  <c r="Z74" i="18"/>
  <c r="AB73" i="18"/>
  <c r="X73" i="18"/>
  <c r="W105" i="12"/>
  <c r="AD104" i="12"/>
  <c r="V104" i="12"/>
  <c r="Y103" i="12"/>
  <c r="Z102" i="12"/>
  <c r="Y92" i="12"/>
  <c r="AB91" i="12"/>
  <c r="V89" i="12"/>
  <c r="W88" i="12"/>
  <c r="Y88" i="12"/>
  <c r="T87" i="12"/>
  <c r="AB87" i="12"/>
  <c r="V87" i="12"/>
  <c r="AD87" i="12"/>
  <c r="AD77" i="12"/>
  <c r="Y76" i="12"/>
  <c r="X75" i="12"/>
  <c r="T78" i="16"/>
  <c r="AC104" i="17"/>
  <c r="U104" i="17"/>
  <c r="AB103" i="17"/>
  <c r="AA102" i="17"/>
  <c r="Z101" i="17"/>
  <c r="AC90" i="17"/>
  <c r="U90" i="17"/>
  <c r="AB89" i="17"/>
  <c r="AA88" i="17"/>
  <c r="Z87" i="17"/>
  <c r="W78" i="17"/>
  <c r="AD77" i="17"/>
  <c r="AC76" i="17"/>
  <c r="U76" i="17"/>
  <c r="AB75" i="17"/>
  <c r="AD73" i="17"/>
  <c r="Y106" i="18"/>
  <c r="AA106" i="18"/>
  <c r="AD102" i="18"/>
  <c r="AC101" i="18"/>
  <c r="U101" i="18"/>
  <c r="AB92" i="18"/>
  <c r="AA91" i="18"/>
  <c r="Z90" i="18"/>
  <c r="AB78" i="18"/>
  <c r="AA77" i="18"/>
  <c r="Z76" i="18"/>
  <c r="AA73" i="18"/>
  <c r="AC105" i="12"/>
  <c r="U105" i="12"/>
  <c r="AB104" i="12"/>
  <c r="AA103" i="12"/>
  <c r="V102" i="12"/>
  <c r="AD101" i="12"/>
  <c r="W92" i="12"/>
  <c r="Z91" i="12"/>
  <c r="AC90" i="12"/>
  <c r="AC88" i="12"/>
  <c r="Z87" i="12"/>
  <c r="AA78" i="12"/>
  <c r="AC78" i="12"/>
  <c r="AB77" i="12"/>
  <c r="AC76" i="12"/>
  <c r="W76" i="12"/>
  <c r="U74" i="12"/>
  <c r="AC74" i="12"/>
  <c r="W74" i="12"/>
  <c r="S73" i="12"/>
  <c r="U89" i="15"/>
  <c r="S87" i="15"/>
  <c r="V78" i="15"/>
  <c r="AB77" i="15"/>
  <c r="Y73" i="15"/>
  <c r="AA19" i="15"/>
  <c r="W19" i="15"/>
  <c r="S19" i="15"/>
  <c r="AB19" i="15"/>
  <c r="X19" i="15"/>
  <c r="T19" i="15"/>
  <c r="AD73" i="12"/>
  <c r="V73" i="12"/>
  <c r="Y106" i="15"/>
  <c r="AA106" i="15"/>
  <c r="AA105" i="15"/>
  <c r="Z104" i="15"/>
  <c r="Y103" i="15"/>
  <c r="X102" i="15"/>
  <c r="W101" i="15"/>
  <c r="AB92" i="15"/>
  <c r="AC91" i="15"/>
  <c r="U91" i="15"/>
  <c r="Z90" i="15"/>
  <c r="Y89" i="15"/>
  <c r="X88" i="15"/>
  <c r="W87" i="15"/>
  <c r="Z78" i="15"/>
  <c r="AD78" i="15"/>
  <c r="AA77" i="15"/>
  <c r="S77" i="15"/>
  <c r="AD76" i="15"/>
  <c r="X76" i="15"/>
  <c r="Y76" i="15"/>
  <c r="AC75" i="15"/>
  <c r="U75" i="15"/>
  <c r="AB75" i="15"/>
  <c r="AA74" i="15"/>
  <c r="V74" i="15"/>
  <c r="AA73" i="15"/>
  <c r="W73" i="15"/>
  <c r="AB29" i="15"/>
  <c r="X29" i="15"/>
  <c r="T29" i="15"/>
  <c r="AD75" i="12"/>
  <c r="AB73" i="12"/>
  <c r="W106" i="15"/>
  <c r="AD102" i="15"/>
  <c r="AC101" i="15"/>
  <c r="U101" i="15"/>
  <c r="AD88" i="15"/>
  <c r="AC87" i="15"/>
  <c r="U87" i="15"/>
  <c r="X78" i="15"/>
  <c r="Y77" i="15"/>
  <c r="AD77" i="15"/>
  <c r="AC76" i="15"/>
  <c r="V76" i="15"/>
  <c r="AD74" i="15"/>
  <c r="Z74" i="15"/>
  <c r="AD73" i="15"/>
  <c r="Z73" i="15"/>
  <c r="AB24" i="15"/>
  <c r="X24" i="15"/>
  <c r="T24" i="15"/>
  <c r="AA106" i="19"/>
  <c r="Z105" i="19"/>
  <c r="AA105" i="19"/>
  <c r="AD104" i="19"/>
  <c r="W104" i="19"/>
  <c r="AC103" i="19"/>
  <c r="Y103" i="19"/>
  <c r="U103" i="19"/>
  <c r="AD102" i="19"/>
  <c r="Z102" i="19"/>
  <c r="V102" i="19"/>
  <c r="AD101" i="19"/>
  <c r="Z101" i="19"/>
  <c r="V101" i="19"/>
  <c r="AA92" i="19"/>
  <c r="W92" i="19"/>
  <c r="S92" i="19"/>
  <c r="AB91" i="19"/>
  <c r="X91" i="19"/>
  <c r="T91" i="19"/>
  <c r="AC90" i="19"/>
  <c r="Y90" i="19"/>
  <c r="U90" i="19"/>
  <c r="AD89" i="19"/>
  <c r="Z89" i="19"/>
  <c r="V89" i="19"/>
  <c r="AA88" i="19"/>
  <c r="W88" i="19"/>
  <c r="S88" i="19"/>
  <c r="AB87" i="19"/>
  <c r="X87" i="19"/>
  <c r="T87" i="19"/>
  <c r="X78" i="19"/>
  <c r="T78" i="19"/>
  <c r="AC77" i="19"/>
  <c r="Y77" i="19"/>
  <c r="U77" i="19"/>
  <c r="AD76" i="19"/>
  <c r="Z76" i="19"/>
  <c r="V76" i="19"/>
  <c r="AA75" i="19"/>
  <c r="W75" i="19"/>
  <c r="S75" i="19"/>
  <c r="AB74" i="19"/>
  <c r="X74" i="19"/>
  <c r="T74" i="19"/>
  <c r="AC73" i="19"/>
  <c r="Y73" i="19"/>
  <c r="U73" i="19"/>
  <c r="AC106" i="19"/>
  <c r="AC105" i="19"/>
  <c r="V105" i="19"/>
  <c r="AA104" i="19"/>
  <c r="AA103" i="19"/>
  <c r="W103" i="19"/>
  <c r="AB102" i="19"/>
  <c r="AB101" i="19"/>
  <c r="AC92" i="19"/>
  <c r="Y92" i="19"/>
  <c r="U92" i="19"/>
  <c r="AD91" i="19"/>
  <c r="Z91" i="19"/>
  <c r="V91" i="19"/>
  <c r="AB106" i="19"/>
  <c r="X106" i="19"/>
  <c r="AB105" i="19"/>
  <c r="T105" i="19"/>
  <c r="AD103" i="19"/>
  <c r="Z103" i="19"/>
  <c r="AA102" i="19"/>
  <c r="AA101" i="19"/>
  <c r="W101" i="19"/>
  <c r="AB92" i="19"/>
  <c r="X92" i="19"/>
  <c r="T92" i="19"/>
  <c r="AC91" i="19"/>
  <c r="Y91" i="19"/>
  <c r="AD90" i="19"/>
  <c r="Z90" i="19"/>
  <c r="AA89" i="19"/>
  <c r="W89" i="19"/>
  <c r="AB88" i="19"/>
  <c r="X88" i="19"/>
  <c r="AC87" i="19"/>
  <c r="Y87" i="19"/>
  <c r="Y78" i="19"/>
  <c r="U78" i="19"/>
  <c r="AD77" i="19"/>
  <c r="Z77" i="19"/>
  <c r="V77" i="19"/>
  <c r="AA76" i="19"/>
  <c r="W76" i="19"/>
  <c r="AB75" i="19"/>
  <c r="X75" i="19"/>
  <c r="AC74" i="19"/>
  <c r="Y74" i="19"/>
  <c r="AD73" i="19"/>
  <c r="Z73" i="19"/>
  <c r="V73" i="19"/>
  <c r="S44" i="7"/>
  <c r="DA61" i="46"/>
  <c r="K61" i="46" s="1"/>
  <c r="DA45" i="46"/>
  <c r="K45" i="46" s="1"/>
  <c r="DA40" i="46"/>
  <c r="K40" i="46" s="1"/>
  <c r="DA36" i="46"/>
  <c r="K36" i="46" s="1"/>
  <c r="DA26" i="46"/>
  <c r="K26" i="46" s="1"/>
  <c r="DB7" i="46"/>
  <c r="DO36" i="46"/>
  <c r="L36" i="46" s="1"/>
  <c r="DP7" i="46"/>
  <c r="DP36" i="46" s="1"/>
  <c r="T36" i="46" s="1"/>
  <c r="DA50" i="45"/>
  <c r="K50" i="45" s="1"/>
  <c r="DA29" i="45"/>
  <c r="K29" i="45" s="1"/>
  <c r="DA35" i="45"/>
  <c r="K35" i="45" s="1"/>
  <c r="DA54" i="45"/>
  <c r="K54" i="45" s="1"/>
  <c r="DC7" i="29"/>
  <c r="DB11" i="29"/>
  <c r="S11" i="29" s="1"/>
  <c r="DB34" i="29"/>
  <c r="S34" i="29" s="1"/>
  <c r="DB60" i="29"/>
  <c r="S60" i="29" s="1"/>
  <c r="DB29" i="29"/>
  <c r="S29" i="29" s="1"/>
  <c r="DB39" i="29"/>
  <c r="S39" i="29" s="1"/>
  <c r="DB10" i="29"/>
  <c r="S10" i="29" s="1"/>
  <c r="DB20" i="29"/>
  <c r="S20" i="29" s="1"/>
  <c r="DB24" i="29"/>
  <c r="S24" i="29" s="1"/>
  <c r="DB9" i="29"/>
  <c r="S9" i="29" s="1"/>
  <c r="DB19" i="29"/>
  <c r="S19" i="29" s="1"/>
  <c r="DB36" i="29"/>
  <c r="S36" i="29" s="1"/>
  <c r="DB31" i="29"/>
  <c r="S31" i="29" s="1"/>
  <c r="DB40" i="29"/>
  <c r="S40" i="29" s="1"/>
  <c r="DB61" i="29"/>
  <c r="S61" i="29" s="1"/>
  <c r="DB26" i="29"/>
  <c r="S26" i="29" s="1"/>
  <c r="DB55" i="29"/>
  <c r="S55" i="29" s="1"/>
  <c r="DB21" i="29"/>
  <c r="S21" i="29" s="1"/>
  <c r="DB30" i="29"/>
  <c r="S30" i="29" s="1"/>
  <c r="DB51" i="29"/>
  <c r="S51" i="29" s="1"/>
  <c r="DB25" i="29"/>
  <c r="S25" i="29" s="1"/>
  <c r="DB49" i="29"/>
  <c r="S49" i="29" s="1"/>
  <c r="DB59" i="29"/>
  <c r="S59" i="29" s="1"/>
  <c r="DB36" i="41"/>
  <c r="S36" i="41" s="1"/>
  <c r="DB45" i="41"/>
  <c r="S45" i="41" s="1"/>
  <c r="DB46" i="41"/>
  <c r="S46" i="41" s="1"/>
  <c r="DB54" i="41"/>
  <c r="S54" i="41" s="1"/>
  <c r="DB60" i="41"/>
  <c r="S60" i="41" s="1"/>
  <c r="DB61" i="41"/>
  <c r="S61" i="41" s="1"/>
  <c r="DB55" i="41"/>
  <c r="S55" i="41" s="1"/>
  <c r="DB56" i="41"/>
  <c r="S56" i="41" s="1"/>
  <c r="DB39" i="41"/>
  <c r="S39" i="41" s="1"/>
  <c r="DB35" i="41"/>
  <c r="S35" i="41" s="1"/>
  <c r="DB40" i="41"/>
  <c r="S40" i="41" s="1"/>
  <c r="DB41" i="41"/>
  <c r="S41" i="41" s="1"/>
  <c r="DB49" i="41"/>
  <c r="S49" i="41" s="1"/>
  <c r="DB10" i="41"/>
  <c r="S10" i="41" s="1"/>
  <c r="DB24" i="41"/>
  <c r="S24" i="41" s="1"/>
  <c r="DB26" i="41"/>
  <c r="S26" i="41" s="1"/>
  <c r="DB21" i="41"/>
  <c r="S21" i="41" s="1"/>
  <c r="DB30" i="41"/>
  <c r="S30" i="41" s="1"/>
  <c r="DB25" i="41"/>
  <c r="S25" i="41" s="1"/>
  <c r="DC7" i="41"/>
  <c r="DB11" i="41"/>
  <c r="S11" i="41" s="1"/>
  <c r="DB20" i="41"/>
  <c r="S20" i="41" s="1"/>
  <c r="DB19" i="41"/>
  <c r="S19" i="41" s="1"/>
  <c r="DB59" i="46"/>
  <c r="S59" i="46" s="1"/>
  <c r="DB50" i="46"/>
  <c r="S50" i="46" s="1"/>
  <c r="DB44" i="46"/>
  <c r="S44" i="46" s="1"/>
  <c r="DB35" i="46"/>
  <c r="S35" i="46" s="1"/>
  <c r="DB24" i="46"/>
  <c r="S24" i="46" s="1"/>
  <c r="DP41" i="46"/>
  <c r="T41" i="46" s="1"/>
  <c r="DQ7" i="46"/>
  <c r="DR7" i="46" s="1"/>
  <c r="DS7" i="46" s="1"/>
  <c r="DS41" i="46" s="1"/>
  <c r="AR41" i="46" s="1"/>
  <c r="DC11" i="29"/>
  <c r="AA11" i="29" s="1"/>
  <c r="DC30" i="29"/>
  <c r="AA30" i="29" s="1"/>
  <c r="DC50" i="29"/>
  <c r="AA50" i="29" s="1"/>
  <c r="DC35" i="29"/>
  <c r="AA35" i="29" s="1"/>
  <c r="DC41" i="29"/>
  <c r="AA41" i="29" s="1"/>
  <c r="DC56" i="29"/>
  <c r="AA56" i="29" s="1"/>
  <c r="DC54" i="29"/>
  <c r="AA54" i="29" s="1"/>
  <c r="DC25" i="29"/>
  <c r="AA25" i="29" s="1"/>
  <c r="DC46" i="29"/>
  <c r="AA46" i="29" s="1"/>
  <c r="DC10" i="29"/>
  <c r="AA10" i="29" s="1"/>
  <c r="DC31" i="29"/>
  <c r="AA31" i="29" s="1"/>
  <c r="DC44" i="29"/>
  <c r="AA44" i="29" s="1"/>
  <c r="DC29" i="29"/>
  <c r="AA29" i="29" s="1"/>
  <c r="DC45" i="29"/>
  <c r="AA45" i="29" s="1"/>
  <c r="DC55" i="29"/>
  <c r="AA55" i="29" s="1"/>
  <c r="DC51" i="29"/>
  <c r="AA51" i="29" s="1"/>
  <c r="DD7" i="29"/>
  <c r="DC36" i="29"/>
  <c r="AA36" i="29" s="1"/>
  <c r="DC59" i="29"/>
  <c r="AA59" i="29" s="1"/>
  <c r="DB41" i="45"/>
  <c r="S41" i="45" s="1"/>
  <c r="DB60" i="45"/>
  <c r="S60" i="45" s="1"/>
  <c r="DB26" i="45"/>
  <c r="S26" i="45" s="1"/>
  <c r="DB10" i="45"/>
  <c r="S10" i="45" s="1"/>
  <c r="DB44" i="45"/>
  <c r="S44" i="45" s="1"/>
  <c r="DB29" i="45"/>
  <c r="S29" i="45" s="1"/>
  <c r="DC11" i="41"/>
  <c r="AA11" i="41" s="1"/>
  <c r="DC20" i="41"/>
  <c r="AA20" i="41" s="1"/>
  <c r="DC19" i="41"/>
  <c r="AA19" i="41" s="1"/>
  <c r="DC26" i="41"/>
  <c r="AA26" i="41" s="1"/>
  <c r="DC54" i="41"/>
  <c r="AA54" i="41" s="1"/>
  <c r="DC36" i="41"/>
  <c r="AA36" i="41" s="1"/>
  <c r="DC46" i="41"/>
  <c r="AA46" i="41" s="1"/>
  <c r="DC59" i="41"/>
  <c r="AA59" i="41" s="1"/>
  <c r="DC10" i="41"/>
  <c r="AA10" i="41" s="1"/>
  <c r="DC21" i="41"/>
  <c r="AA21" i="41" s="1"/>
  <c r="DC30" i="41"/>
  <c r="AA30" i="41" s="1"/>
  <c r="DC9" i="41"/>
  <c r="AA9" i="41" s="1"/>
  <c r="DC44" i="41"/>
  <c r="AA44" i="41" s="1"/>
  <c r="DC51" i="41"/>
  <c r="AA51" i="41" s="1"/>
  <c r="DC39" i="41"/>
  <c r="AA39" i="41" s="1"/>
  <c r="DC49" i="41"/>
  <c r="AA49" i="41" s="1"/>
  <c r="DC60" i="41"/>
  <c r="AA60" i="41" s="1"/>
  <c r="DQ41" i="46"/>
  <c r="AB41" i="46" s="1"/>
  <c r="DQ36" i="46"/>
  <c r="AB36" i="46" s="1"/>
  <c r="DD10" i="29"/>
  <c r="AI10" i="29" s="1"/>
  <c r="DD30" i="29"/>
  <c r="AI30" i="29" s="1"/>
  <c r="DD41" i="29"/>
  <c r="AI41" i="29" s="1"/>
  <c r="DD54" i="29"/>
  <c r="AI54" i="29" s="1"/>
  <c r="DD61" i="29"/>
  <c r="AI61" i="29" s="1"/>
  <c r="DD35" i="29"/>
  <c r="AI35" i="29" s="1"/>
  <c r="DD39" i="29"/>
  <c r="AI39" i="29" s="1"/>
  <c r="DD46" i="29"/>
  <c r="AI46" i="29" s="1"/>
  <c r="DD11" i="29"/>
  <c r="AI11" i="29" s="1"/>
  <c r="DD20" i="29"/>
  <c r="AI20" i="29" s="1"/>
  <c r="DD31" i="29"/>
  <c r="AI31" i="29" s="1"/>
  <c r="DD44" i="29"/>
  <c r="AI44" i="29" s="1"/>
  <c r="DD60" i="29"/>
  <c r="AI60" i="29" s="1"/>
  <c r="DD9" i="29"/>
  <c r="AI9" i="29" s="1"/>
  <c r="DD36" i="29"/>
  <c r="AI36" i="29" s="1"/>
  <c r="DD45" i="29"/>
  <c r="AI45" i="29" s="1"/>
  <c r="DD49" i="29"/>
  <c r="AI49" i="29" s="1"/>
  <c r="DR36" i="46"/>
  <c r="AJ36" i="46" s="1"/>
  <c r="DS36" i="46"/>
  <c r="AR36" i="46" s="1"/>
  <c r="DT7" i="46"/>
  <c r="DT36" i="46" s="1"/>
  <c r="AZ36" i="46" s="1"/>
  <c r="DT41" i="46"/>
  <c r="AZ41" i="46" s="1"/>
  <c r="FA41" i="32"/>
  <c r="FA79" i="32" s="1"/>
  <c r="FC41" i="32"/>
  <c r="FC79" i="32" s="1"/>
  <c r="FE41" i="32"/>
  <c r="FE79" i="32" s="1"/>
  <c r="FG41" i="32"/>
  <c r="FG79" i="32" s="1"/>
  <c r="FI41" i="32"/>
  <c r="FI79" i="32" s="1"/>
  <c r="W44" i="19"/>
  <c r="Y44" i="19"/>
  <c r="AA44" i="19"/>
  <c r="AC44" i="19"/>
  <c r="P79" i="19"/>
  <c r="D33" i="47"/>
  <c r="S33" i="47" s="1"/>
  <c r="D20" i="47"/>
  <c r="S20" i="47" s="1"/>
  <c r="U44" i="12"/>
  <c r="X44" i="12"/>
  <c r="AB44" i="12"/>
  <c r="AC44" i="12"/>
  <c r="D31" i="47"/>
  <c r="S31" i="47" s="1"/>
  <c r="P79" i="18"/>
  <c r="P93" i="17"/>
  <c r="P79" i="17"/>
  <c r="D42" i="47"/>
  <c r="P93" i="16"/>
  <c r="P79" i="16"/>
  <c r="D41" i="47"/>
  <c r="P93" i="14"/>
  <c r="P107" i="13"/>
  <c r="P93" i="13"/>
  <c r="P79" i="13"/>
  <c r="P107" i="11"/>
  <c r="AD107" i="7"/>
  <c r="P107" i="7"/>
  <c r="AD93" i="7"/>
  <c r="CZ59" i="45"/>
  <c r="C59" i="45" s="1"/>
  <c r="G59" i="45" s="1"/>
  <c r="CZ56" i="45"/>
  <c r="C56" i="45" s="1"/>
  <c r="G56" i="45" s="1"/>
  <c r="CZ55" i="45"/>
  <c r="C55" i="45" s="1"/>
  <c r="G55" i="45" s="1"/>
  <c r="CZ46" i="45"/>
  <c r="C46" i="45" s="1"/>
  <c r="CZ44" i="45"/>
  <c r="C44" i="45" s="1"/>
  <c r="CZ34" i="45"/>
  <c r="C34" i="45" s="1"/>
  <c r="CZ31" i="45"/>
  <c r="C31" i="45" s="1"/>
  <c r="CZ30" i="45"/>
  <c r="C30" i="45" s="1"/>
  <c r="CZ29" i="45"/>
  <c r="C29" i="45" s="1"/>
  <c r="G29" i="45" s="1"/>
  <c r="CZ24" i="45"/>
  <c r="C24" i="45" s="1"/>
  <c r="CZ21" i="45"/>
  <c r="C21" i="45" s="1"/>
  <c r="CZ20" i="45"/>
  <c r="C20" i="45" s="1"/>
  <c r="DN59" i="29"/>
  <c r="D59" i="29" s="1"/>
  <c r="CZ59" i="29"/>
  <c r="C59" i="29" s="1"/>
  <c r="G59" i="29" s="1"/>
  <c r="DN56" i="29"/>
  <c r="D56" i="29" s="1"/>
  <c r="CZ56" i="29"/>
  <c r="C56" i="29" s="1"/>
  <c r="DN49" i="29"/>
  <c r="D49" i="29" s="1"/>
  <c r="CZ49" i="29"/>
  <c r="C49" i="29" s="1"/>
  <c r="G49" i="29" s="1"/>
  <c r="DN46" i="29"/>
  <c r="D46" i="29" s="1"/>
  <c r="H46" i="29" s="1"/>
  <c r="CZ46" i="29"/>
  <c r="C46" i="29" s="1"/>
  <c r="G46" i="29" s="1"/>
  <c r="DN45" i="29"/>
  <c r="D45" i="29" s="1"/>
  <c r="CZ45" i="29"/>
  <c r="C45" i="29" s="1"/>
  <c r="G45" i="29" s="1"/>
  <c r="DN31" i="29"/>
  <c r="D31" i="29" s="1"/>
  <c r="CZ31" i="29"/>
  <c r="C31" i="29" s="1"/>
  <c r="G31" i="29" s="1"/>
  <c r="DN29" i="29"/>
  <c r="D29" i="29" s="1"/>
  <c r="H29" i="29" s="1"/>
  <c r="CZ29" i="29"/>
  <c r="C29" i="29" s="1"/>
  <c r="DN26" i="29"/>
  <c r="D26" i="29" s="1"/>
  <c r="CZ26" i="29"/>
  <c r="C26" i="29" s="1"/>
  <c r="DN25" i="29"/>
  <c r="D25" i="29" s="1"/>
  <c r="CZ25" i="29"/>
  <c r="C25" i="29" s="1"/>
  <c r="DN24" i="29"/>
  <c r="D24" i="29" s="1"/>
  <c r="CZ24" i="29"/>
  <c r="C24" i="29" s="1"/>
  <c r="DN21" i="29"/>
  <c r="D21" i="29" s="1"/>
  <c r="CZ21" i="29"/>
  <c r="C21" i="29" s="1"/>
  <c r="G21" i="29" s="1"/>
  <c r="DN20" i="29"/>
  <c r="D20" i="29" s="1"/>
  <c r="CZ20" i="29"/>
  <c r="C20" i="29" s="1"/>
  <c r="G20" i="29" s="1"/>
  <c r="DN11" i="29"/>
  <c r="D11" i="29" s="1"/>
  <c r="H11" i="29" s="1"/>
  <c r="CZ11" i="29"/>
  <c r="C11" i="29" s="1"/>
  <c r="DN10" i="29"/>
  <c r="D10" i="29" s="1"/>
  <c r="CZ10" i="29"/>
  <c r="C10" i="29" s="1"/>
  <c r="G10" i="29" s="1"/>
  <c r="DN56" i="41"/>
  <c r="D56" i="41" s="1"/>
  <c r="H56" i="41" s="1"/>
  <c r="CZ56" i="41"/>
  <c r="C56" i="41" s="1"/>
  <c r="G56" i="41" s="1"/>
  <c r="DN55" i="41"/>
  <c r="D55" i="41" s="1"/>
  <c r="CZ55" i="41"/>
  <c r="C55" i="41" s="1"/>
  <c r="DN49" i="41"/>
  <c r="D49" i="41" s="1"/>
  <c r="H49" i="41" s="1"/>
  <c r="CZ49" i="41"/>
  <c r="C49" i="41" s="1"/>
  <c r="G49" i="41" s="1"/>
  <c r="DN46" i="41"/>
  <c r="D46" i="41" s="1"/>
  <c r="CZ46" i="41"/>
  <c r="C46" i="41" s="1"/>
  <c r="DN45" i="41"/>
  <c r="D45" i="41" s="1"/>
  <c r="CZ45" i="41"/>
  <c r="C45" i="41" s="1"/>
  <c r="DN39" i="41"/>
  <c r="D39" i="41" s="1"/>
  <c r="CZ39" i="41"/>
  <c r="C39" i="41" s="1"/>
  <c r="DN36" i="41"/>
  <c r="D36" i="41" s="1"/>
  <c r="CZ36" i="41"/>
  <c r="C36" i="41" s="1"/>
  <c r="G36" i="41" s="1"/>
  <c r="DN35" i="41"/>
  <c r="D35" i="41" s="1"/>
  <c r="CZ35" i="41"/>
  <c r="C35" i="41" s="1"/>
  <c r="CZ34" i="41"/>
  <c r="C34" i="41" s="1"/>
  <c r="G34" i="41" s="1"/>
  <c r="DN31" i="41"/>
  <c r="D31" i="41" s="1"/>
  <c r="H31" i="41" s="1"/>
  <c r="CZ31" i="41"/>
  <c r="C31" i="41" s="1"/>
  <c r="DN30" i="41"/>
  <c r="D30" i="41" s="1"/>
  <c r="CZ30" i="41"/>
  <c r="C30" i="41" s="1"/>
  <c r="DN24" i="41"/>
  <c r="D24" i="41" s="1"/>
  <c r="H24" i="41" s="1"/>
  <c r="CZ24" i="41"/>
  <c r="C24" i="41" s="1"/>
  <c r="G24" i="41" s="1"/>
  <c r="DN21" i="41"/>
  <c r="D21" i="41" s="1"/>
  <c r="CZ21" i="41"/>
  <c r="C21" i="41" s="1"/>
  <c r="G21" i="41" s="1"/>
  <c r="DN20" i="41"/>
  <c r="D20" i="41" s="1"/>
  <c r="CZ20" i="41"/>
  <c r="C20" i="41" s="1"/>
  <c r="DN11" i="41"/>
  <c r="D11" i="41" s="1"/>
  <c r="H11" i="41" s="1"/>
  <c r="CZ11" i="41"/>
  <c r="C11" i="41" s="1"/>
  <c r="G11" i="41" s="1"/>
  <c r="DN10" i="41"/>
  <c r="D10" i="41" s="1"/>
  <c r="CZ10" i="41"/>
  <c r="C10" i="41" s="1"/>
  <c r="G10" i="41" s="1"/>
  <c r="S105" i="7"/>
  <c r="V105" i="7"/>
  <c r="AB105" i="7"/>
  <c r="Y104" i="7"/>
  <c r="AA104" i="7"/>
  <c r="S91" i="7"/>
  <c r="V91" i="7"/>
  <c r="AB91" i="7"/>
  <c r="Y90" i="7"/>
  <c r="AA90" i="7"/>
  <c r="AA76" i="7"/>
  <c r="S75" i="7"/>
  <c r="X75" i="7"/>
  <c r="AB75" i="7"/>
  <c r="P75" i="7"/>
  <c r="Z75" i="7"/>
  <c r="W74" i="7"/>
  <c r="Y74" i="7"/>
  <c r="T34" i="7"/>
  <c r="S29" i="7"/>
  <c r="E26" i="32"/>
  <c r="E76" i="32" s="1"/>
  <c r="P29" i="7"/>
  <c r="J22" i="32"/>
  <c r="J89" i="32" s="1"/>
  <c r="W24" i="7"/>
  <c r="H22" i="32"/>
  <c r="H89" i="32" s="1"/>
  <c r="S24" i="7"/>
  <c r="D22" i="32"/>
  <c r="D89" i="32" s="1"/>
  <c r="T24" i="7"/>
  <c r="E21" i="32"/>
  <c r="E75" i="32" s="1"/>
  <c r="M16" i="32"/>
  <c r="M74" i="32" s="1"/>
  <c r="AC14" i="7"/>
  <c r="W34" i="9"/>
  <c r="AB34" i="9"/>
  <c r="X34" i="9"/>
  <c r="S34" i="9"/>
  <c r="AD29" i="9"/>
  <c r="P29" i="9"/>
  <c r="AC24" i="9"/>
  <c r="Y24" i="9"/>
  <c r="T24" i="9"/>
  <c r="AC19" i="9"/>
  <c r="Y19" i="9"/>
  <c r="T19" i="9"/>
  <c r="T14" i="9"/>
  <c r="P34" i="8"/>
  <c r="AD29" i="8"/>
  <c r="V29" i="8"/>
  <c r="P24" i="8"/>
  <c r="AD19" i="8"/>
  <c r="V19" i="8"/>
  <c r="AC14" i="8"/>
  <c r="Y39" i="11"/>
  <c r="T39" i="11"/>
  <c r="AC29" i="11"/>
  <c r="AR26" i="32"/>
  <c r="AR76" i="32" s="1"/>
  <c r="X29" i="11"/>
  <c r="P29" i="11"/>
  <c r="X24" i="11"/>
  <c r="AM23" i="32"/>
  <c r="AM103" i="32" s="1"/>
  <c r="AA24" i="11"/>
  <c r="AP21" i="32"/>
  <c r="AP75" i="32" s="1"/>
  <c r="Y24" i="11"/>
  <c r="AN21" i="32"/>
  <c r="AN75" i="32" s="1"/>
  <c r="U24" i="11"/>
  <c r="AJ21" i="32"/>
  <c r="AJ75" i="32" s="1"/>
  <c r="S24" i="11"/>
  <c r="AH21" i="32"/>
  <c r="AH75" i="32" s="1"/>
  <c r="AC19" i="11"/>
  <c r="AR16" i="32"/>
  <c r="AR74" i="32" s="1"/>
  <c r="Y19" i="11"/>
  <c r="AN16" i="32"/>
  <c r="AN74" i="32" s="1"/>
  <c r="W19" i="11"/>
  <c r="AL16" i="32"/>
  <c r="AL74" i="32" s="1"/>
  <c r="U19" i="11"/>
  <c r="AJ16" i="32"/>
  <c r="AJ74" i="32" s="1"/>
  <c r="X14" i="11"/>
  <c r="AC14" i="11"/>
  <c r="W14" i="11"/>
  <c r="U14" i="11"/>
  <c r="AB34" i="13"/>
  <c r="U34" i="13"/>
  <c r="AB29" i="13"/>
  <c r="U29" i="13"/>
  <c r="AY26" i="32"/>
  <c r="AY76" i="32" s="1"/>
  <c r="AB24" i="13"/>
  <c r="Z24" i="13"/>
  <c r="U24" i="13"/>
  <c r="AY21" i="32"/>
  <c r="AY75" i="32" s="1"/>
  <c r="W19" i="13"/>
  <c r="AD19" i="13"/>
  <c r="AB19" i="13"/>
  <c r="AA19" i="13"/>
  <c r="BE16" i="32"/>
  <c r="BE74" i="32" s="1"/>
  <c r="Y19" i="13"/>
  <c r="BC16" i="32"/>
  <c r="T19" i="13"/>
  <c r="AA14" i="13"/>
  <c r="BE13" i="32"/>
  <c r="X14" i="13"/>
  <c r="AD14" i="13"/>
  <c r="T14" i="13"/>
  <c r="AX11" i="32"/>
  <c r="AX73" i="32" s="1"/>
  <c r="U39" i="14"/>
  <c r="AB34" i="14"/>
  <c r="P34" i="14"/>
  <c r="AC34" i="14"/>
  <c r="X34" i="14"/>
  <c r="T34" i="14"/>
  <c r="AD29" i="14"/>
  <c r="Y29" i="14"/>
  <c r="BR26" i="32"/>
  <c r="BR76" i="32" s="1"/>
  <c r="S29" i="14"/>
  <c r="BL26" i="32"/>
  <c r="BL76" i="32" s="1"/>
  <c r="AB24" i="14"/>
  <c r="BU22" i="32"/>
  <c r="BU89" i="32" s="1"/>
  <c r="P24" i="14"/>
  <c r="AC24" i="14"/>
  <c r="X24" i="14"/>
  <c r="BQ21" i="32"/>
  <c r="BQ75" i="32" s="1"/>
  <c r="V24" i="14"/>
  <c r="T24" i="14"/>
  <c r="BM21" i="32"/>
  <c r="BM75" i="32" s="1"/>
  <c r="AD19" i="14"/>
  <c r="Y19" i="14"/>
  <c r="BR16" i="32"/>
  <c r="S19" i="14"/>
  <c r="BL16" i="32"/>
  <c r="BL74" i="32" s="1"/>
  <c r="AB14" i="14"/>
  <c r="BU12" i="32"/>
  <c r="P14" i="14"/>
  <c r="AC14" i="14"/>
  <c r="BV11" i="32"/>
  <c r="BV73" i="32" s="1"/>
  <c r="X14" i="14"/>
  <c r="T14" i="14"/>
  <c r="P111" i="16"/>
  <c r="Y111" i="16"/>
  <c r="U39" i="16"/>
  <c r="X39" i="16"/>
  <c r="V34" i="16"/>
  <c r="AD29" i="16"/>
  <c r="Y29" i="16"/>
  <c r="CG26" i="32"/>
  <c r="S29" i="16"/>
  <c r="CA26" i="32"/>
  <c r="P24" i="16"/>
  <c r="AC24" i="16"/>
  <c r="Z24" i="16"/>
  <c r="CH21" i="32"/>
  <c r="CH75" i="32" s="1"/>
  <c r="X24" i="16"/>
  <c r="CF21" i="32"/>
  <c r="CF75" i="32" s="1"/>
  <c r="V24" i="16"/>
  <c r="AD19" i="16"/>
  <c r="Y19" i="16"/>
  <c r="CG16" i="32"/>
  <c r="CG74" i="32" s="1"/>
  <c r="S19" i="16"/>
  <c r="CA16" i="32"/>
  <c r="CA74" i="32" s="1"/>
  <c r="P14" i="16"/>
  <c r="AC14" i="16"/>
  <c r="CK11" i="32"/>
  <c r="CK73" i="32" s="1"/>
  <c r="Z14" i="16"/>
  <c r="X14" i="16"/>
  <c r="V14" i="16"/>
  <c r="P111" i="17"/>
  <c r="AB111" i="17"/>
  <c r="AD111" i="17"/>
  <c r="W39" i="17"/>
  <c r="U39" i="17"/>
  <c r="AB34" i="17"/>
  <c r="AC34" i="17"/>
  <c r="Y29" i="17"/>
  <c r="W29" i="17"/>
  <c r="AD29" i="17"/>
  <c r="X29" i="17"/>
  <c r="T29" i="17"/>
  <c r="P29" i="17"/>
  <c r="S24" i="17"/>
  <c r="CP23" i="32"/>
  <c r="CP103" i="32" s="1"/>
  <c r="AB24" i="17"/>
  <c r="CY22" i="32"/>
  <c r="CY89" i="32" s="1"/>
  <c r="AC24" i="17"/>
  <c r="W19" i="17"/>
  <c r="AD19" i="17"/>
  <c r="DA16" i="32"/>
  <c r="DA74" i="32" s="1"/>
  <c r="X19" i="17"/>
  <c r="CU16" i="32"/>
  <c r="CU74" i="32" s="1"/>
  <c r="T19" i="17"/>
  <c r="CQ16" i="32"/>
  <c r="CQ74" i="32" s="1"/>
  <c r="P19" i="17"/>
  <c r="S14" i="17"/>
  <c r="CP13" i="32"/>
  <c r="CP101" i="32" s="1"/>
  <c r="AB14" i="17"/>
  <c r="CY12" i="32"/>
  <c r="AC14" i="17"/>
  <c r="U34" i="18"/>
  <c r="U29" i="18"/>
  <c r="Z24" i="18"/>
  <c r="DL22" i="32"/>
  <c r="AD24" i="18"/>
  <c r="DP21" i="32"/>
  <c r="DP75" i="32" s="1"/>
  <c r="Y24" i="18"/>
  <c r="U24" i="18"/>
  <c r="Z19" i="18"/>
  <c r="DL17" i="32"/>
  <c r="DL88" i="32" s="1"/>
  <c r="AD19" i="18"/>
  <c r="DP16" i="32"/>
  <c r="V19" i="18"/>
  <c r="U19" i="18"/>
  <c r="Z14" i="18"/>
  <c r="DL12" i="32"/>
  <c r="DL87" i="32" s="1"/>
  <c r="AD14" i="18"/>
  <c r="DP11" i="32"/>
  <c r="DP73" i="32" s="1"/>
  <c r="Y14" i="18"/>
  <c r="U14" i="18"/>
  <c r="S24" i="12"/>
  <c r="AC24" i="12"/>
  <c r="P24" i="12"/>
  <c r="EA16" i="32"/>
  <c r="EA74" i="32" s="1"/>
  <c r="U14" i="12"/>
  <c r="EE11" i="32"/>
  <c r="EE73" i="32" s="1"/>
  <c r="Z14" i="12"/>
  <c r="EA11" i="32"/>
  <c r="DU11" i="32"/>
  <c r="AC39" i="15"/>
  <c r="Y34" i="15"/>
  <c r="U34" i="15"/>
  <c r="AA29" i="15"/>
  <c r="U29" i="15"/>
  <c r="AC19" i="15"/>
  <c r="S14" i="15"/>
  <c r="AD14" i="15"/>
  <c r="ET11" i="32"/>
  <c r="ET73" i="32" s="1"/>
  <c r="AB14" i="15"/>
  <c r="ER11" i="32"/>
  <c r="ER73" i="32" s="1"/>
  <c r="X14" i="15"/>
  <c r="EN11" i="32"/>
  <c r="EN73" i="32" s="1"/>
  <c r="V14" i="15"/>
  <c r="EL11" i="32"/>
  <c r="EL73" i="32" s="1"/>
  <c r="T14" i="15"/>
  <c r="EJ11" i="32"/>
  <c r="EJ73" i="32" s="1"/>
  <c r="Y39" i="19"/>
  <c r="AA34" i="19"/>
  <c r="Y34" i="19"/>
  <c r="AD29" i="19"/>
  <c r="AB29" i="19"/>
  <c r="W24" i="19"/>
  <c r="AA24" i="19"/>
  <c r="FF21" i="32"/>
  <c r="FF75" i="32" s="1"/>
  <c r="Y24" i="19"/>
  <c r="FD21" i="32"/>
  <c r="FD75" i="32" s="1"/>
  <c r="S24" i="19"/>
  <c r="EX21" i="32"/>
  <c r="EX75" i="32" s="1"/>
  <c r="AD19" i="19"/>
  <c r="FI17" i="32"/>
  <c r="FI88" i="32" s="1"/>
  <c r="X19" i="19"/>
  <c r="V19" i="19"/>
  <c r="FA16" i="32"/>
  <c r="FA74" i="32" s="1"/>
  <c r="T19" i="19"/>
  <c r="EY16" i="32"/>
  <c r="EY74" i="32" s="1"/>
  <c r="V14" i="19"/>
  <c r="T14" i="19"/>
  <c r="EY12" i="32"/>
  <c r="U14" i="19"/>
  <c r="S14" i="19"/>
  <c r="H39" i="7"/>
  <c r="S89" i="7"/>
  <c r="X89" i="7"/>
  <c r="AB89" i="7"/>
  <c r="P89" i="7"/>
  <c r="V89" i="7"/>
  <c r="W88" i="7"/>
  <c r="Y88" i="7"/>
  <c r="V87" i="7"/>
  <c r="X87" i="7"/>
  <c r="X73" i="7"/>
  <c r="V73" i="7"/>
  <c r="P37" i="7"/>
  <c r="U37" i="7"/>
  <c r="F37" i="32" s="1"/>
  <c r="F92" i="32" s="1"/>
  <c r="S36" i="7"/>
  <c r="D36" i="32" s="1"/>
  <c r="D78" i="32" s="1"/>
  <c r="T36" i="7"/>
  <c r="E36" i="32" s="1"/>
  <c r="E78" i="32" s="1"/>
  <c r="X36" i="7"/>
  <c r="I36" i="32" s="1"/>
  <c r="I78" i="32" s="1"/>
  <c r="M26" i="32"/>
  <c r="X29" i="7"/>
  <c r="I26" i="32"/>
  <c r="AB24" i="7"/>
  <c r="M21" i="32"/>
  <c r="M75" i="32" s="1"/>
  <c r="X24" i="7"/>
  <c r="I21" i="32"/>
  <c r="I75" i="32" s="1"/>
  <c r="T19" i="7"/>
  <c r="E16" i="32"/>
  <c r="T105" i="9"/>
  <c r="X105" i="9"/>
  <c r="Y39" i="9"/>
  <c r="AC34" i="9"/>
  <c r="U29" i="9"/>
  <c r="Y29" i="9"/>
  <c r="W29" i="9"/>
  <c r="AA24" i="9"/>
  <c r="AA19" i="9"/>
  <c r="AA14" i="9"/>
  <c r="AB14" i="9"/>
  <c r="Z14" i="9"/>
  <c r="X14" i="9"/>
  <c r="AD34" i="8"/>
  <c r="V34" i="8"/>
  <c r="Z29" i="8"/>
  <c r="P29" i="8"/>
  <c r="AD24" i="8"/>
  <c r="V24" i="8"/>
  <c r="P19" i="8"/>
  <c r="AC34" i="11"/>
  <c r="X34" i="11"/>
  <c r="P34" i="11"/>
  <c r="S29" i="11"/>
  <c r="AH26" i="32"/>
  <c r="AH76" i="32" s="1"/>
  <c r="AD19" i="11"/>
  <c r="Z19" i="11"/>
  <c r="V19" i="11"/>
  <c r="P19" i="11"/>
  <c r="AD14" i="11"/>
  <c r="AS11" i="32"/>
  <c r="AS73" i="32" s="1"/>
  <c r="Z14" i="11"/>
  <c r="AO11" i="32"/>
  <c r="AO73" i="32" s="1"/>
  <c r="V14" i="11"/>
  <c r="AK11" i="32"/>
  <c r="AK73" i="32" s="1"/>
  <c r="P14" i="11"/>
  <c r="AD111" i="13"/>
  <c r="X111" i="13"/>
  <c r="V111" i="13"/>
  <c r="V39" i="13"/>
  <c r="S39" i="13"/>
  <c r="AD24" i="13"/>
  <c r="Z19" i="13"/>
  <c r="X19" i="13"/>
  <c r="V19" i="13"/>
  <c r="U19" i="13"/>
  <c r="AY16" i="32"/>
  <c r="AY74" i="32" s="1"/>
  <c r="AB14" i="13"/>
  <c r="BF11" i="32"/>
  <c r="BF73" i="32" s="1"/>
  <c r="AD34" i="14"/>
  <c r="AC29" i="14"/>
  <c r="BV26" i="32"/>
  <c r="X29" i="14"/>
  <c r="T29" i="14"/>
  <c r="AD24" i="14"/>
  <c r="BW21" i="32"/>
  <c r="BW75" i="32" s="1"/>
  <c r="AB19" i="14"/>
  <c r="BU17" i="32"/>
  <c r="AC19" i="14"/>
  <c r="BV16" i="32"/>
  <c r="BV74" i="32" s="1"/>
  <c r="X19" i="14"/>
  <c r="T19" i="14"/>
  <c r="AD14" i="14"/>
  <c r="Y14" i="14"/>
  <c r="BR11" i="32"/>
  <c r="BR73" i="32" s="1"/>
  <c r="S14" i="14"/>
  <c r="BL11" i="32"/>
  <c r="S39" i="16"/>
  <c r="AA34" i="16"/>
  <c r="P29" i="16"/>
  <c r="AC29" i="16"/>
  <c r="CK26" i="32"/>
  <c r="CK76" i="32" s="1"/>
  <c r="Z29" i="16"/>
  <c r="X29" i="16"/>
  <c r="AD24" i="16"/>
  <c r="CL21" i="32"/>
  <c r="CL75" i="32" s="1"/>
  <c r="P19" i="16"/>
  <c r="AC19" i="16"/>
  <c r="CK16" i="32"/>
  <c r="CK74" i="32" s="1"/>
  <c r="Z19" i="16"/>
  <c r="X19" i="16"/>
  <c r="V19" i="16"/>
  <c r="Y14" i="16"/>
  <c r="CG11" i="32"/>
  <c r="CG73" i="32" s="1"/>
  <c r="S14" i="16"/>
  <c r="CA11" i="32"/>
  <c r="CA73" i="32" s="1"/>
  <c r="V111" i="17"/>
  <c r="T111" i="17"/>
  <c r="P34" i="17"/>
  <c r="AB29" i="17"/>
  <c r="AA29" i="17"/>
  <c r="CX26" i="32"/>
  <c r="CX76" i="32" s="1"/>
  <c r="AD24" i="17"/>
  <c r="DA21" i="32"/>
  <c r="DA75" i="32" s="1"/>
  <c r="X24" i="17"/>
  <c r="CU21" i="32"/>
  <c r="CU75" i="32" s="1"/>
  <c r="T24" i="17"/>
  <c r="CQ21" i="32"/>
  <c r="CQ75" i="32" s="1"/>
  <c r="P24" i="17"/>
  <c r="AB19" i="17"/>
  <c r="CY17" i="32"/>
  <c r="CY88" i="32" s="1"/>
  <c r="AD14" i="17"/>
  <c r="DA11" i="32"/>
  <c r="DA73" i="32" s="1"/>
  <c r="X14" i="17"/>
  <c r="CU11" i="32"/>
  <c r="CU73" i="32" s="1"/>
  <c r="T14" i="17"/>
  <c r="CQ11" i="32"/>
  <c r="CQ73" i="32" s="1"/>
  <c r="P14" i="17"/>
  <c r="AC39" i="18"/>
  <c r="AC34" i="18"/>
  <c r="T34" i="18"/>
  <c r="P34" i="18"/>
  <c r="AC29" i="18"/>
  <c r="T29" i="18"/>
  <c r="P29" i="18"/>
  <c r="AC24" i="18"/>
  <c r="T24" i="18"/>
  <c r="DF21" i="32"/>
  <c r="P24" i="18"/>
  <c r="AC19" i="18"/>
  <c r="T19" i="18"/>
  <c r="DF16" i="32"/>
  <c r="P19" i="18"/>
  <c r="AC14" i="18"/>
  <c r="T14" i="18"/>
  <c r="DF11" i="32"/>
  <c r="P14" i="18"/>
  <c r="P29" i="12"/>
  <c r="Z24" i="12"/>
  <c r="P19" i="12"/>
  <c r="AA14" i="12"/>
  <c r="P39" i="15"/>
  <c r="Z34" i="15"/>
  <c r="X34" i="15"/>
  <c r="T34" i="15"/>
  <c r="P34" i="15"/>
  <c r="Z29" i="15"/>
  <c r="V29" i="15"/>
  <c r="Y24" i="15"/>
  <c r="EO23" i="32"/>
  <c r="W24" i="15"/>
  <c r="EM22" i="32"/>
  <c r="U24" i="15"/>
  <c r="EK22" i="32"/>
  <c r="EK89" i="32" s="1"/>
  <c r="P24" i="15"/>
  <c r="V19" i="15"/>
  <c r="EL18" i="32"/>
  <c r="EL102" i="32" s="1"/>
  <c r="AA14" i="15"/>
  <c r="W14" i="15"/>
  <c r="AC14" i="15"/>
  <c r="Y14" i="15"/>
  <c r="U14" i="15"/>
  <c r="S39" i="19"/>
  <c r="S34" i="19"/>
  <c r="AC24" i="19"/>
  <c r="FH22" i="32"/>
  <c r="U24" i="19"/>
  <c r="EZ22" i="32"/>
  <c r="EZ89" i="32" s="1"/>
  <c r="AB24" i="19"/>
  <c r="Z14" i="19"/>
  <c r="FE11" i="32"/>
  <c r="FE73" i="32" s="1"/>
  <c r="X14" i="19"/>
  <c r="FC11" i="32"/>
  <c r="P93" i="11"/>
  <c r="D44" i="47"/>
  <c r="EY42" i="32"/>
  <c r="EY93" i="32" s="1"/>
  <c r="CZ43" i="32"/>
  <c r="CZ107" i="32" s="1"/>
  <c r="P107" i="17"/>
  <c r="AB44" i="15"/>
  <c r="AD44" i="15"/>
  <c r="P107" i="15"/>
  <c r="P107" i="19"/>
  <c r="S42" i="38"/>
  <c r="U42" i="38"/>
  <c r="W42" i="38"/>
  <c r="Y42" i="38"/>
  <c r="T42" i="38"/>
  <c r="V42" i="38"/>
  <c r="X42" i="38"/>
  <c r="AB42" i="38"/>
  <c r="AA42" i="38"/>
  <c r="Z42" i="38"/>
  <c r="P42" i="38"/>
  <c r="AC42" i="38"/>
  <c r="AD42" i="38"/>
  <c r="I52" i="31" s="1"/>
  <c r="P107" i="18"/>
  <c r="DT61" i="46"/>
  <c r="AZ61" i="46" s="1"/>
  <c r="DT56" i="46"/>
  <c r="AZ56" i="46" s="1"/>
  <c r="DT60" i="46"/>
  <c r="AZ60" i="46" s="1"/>
  <c r="DT55" i="46"/>
  <c r="AZ55" i="46" s="1"/>
  <c r="DT50" i="46"/>
  <c r="AZ50" i="46" s="1"/>
  <c r="DT45" i="46"/>
  <c r="AZ45" i="46" s="1"/>
  <c r="DT40" i="46"/>
  <c r="AZ40" i="46" s="1"/>
  <c r="DT35" i="46"/>
  <c r="AZ35" i="46" s="1"/>
  <c r="DT30" i="46"/>
  <c r="AZ30" i="46" s="1"/>
  <c r="DT25" i="46"/>
  <c r="AZ25" i="46" s="1"/>
  <c r="DT20" i="46"/>
  <c r="AZ20" i="46" s="1"/>
  <c r="DT10" i="46"/>
  <c r="AZ10" i="46" s="1"/>
  <c r="DT31" i="46"/>
  <c r="AZ31" i="46" s="1"/>
  <c r="DT21" i="46"/>
  <c r="AZ21" i="46" s="1"/>
  <c r="DT11" i="46"/>
  <c r="AZ11" i="46" s="1"/>
  <c r="DT26" i="46"/>
  <c r="AZ26" i="46" s="1"/>
  <c r="DT59" i="46"/>
  <c r="AZ59" i="46" s="1"/>
  <c r="DT54" i="46"/>
  <c r="AZ54" i="46" s="1"/>
  <c r="DT49" i="46"/>
  <c r="AZ49" i="46" s="1"/>
  <c r="DT44" i="46"/>
  <c r="AZ44" i="46" s="1"/>
  <c r="DT39" i="46"/>
  <c r="AZ39" i="46" s="1"/>
  <c r="DT34" i="46"/>
  <c r="AZ34" i="46" s="1"/>
  <c r="DT29" i="46"/>
  <c r="AZ29" i="46" s="1"/>
  <c r="DT24" i="46"/>
  <c r="AZ24" i="46" s="1"/>
  <c r="DT19" i="46"/>
  <c r="AZ19" i="46" s="1"/>
  <c r="DT51" i="46"/>
  <c r="AZ51" i="46" s="1"/>
  <c r="DT46" i="46"/>
  <c r="AZ46" i="46" s="1"/>
  <c r="DT9" i="46"/>
  <c r="AZ9" i="46" s="1"/>
  <c r="DS51" i="46"/>
  <c r="AR51" i="46" s="1"/>
  <c r="DS46" i="46"/>
  <c r="AR46" i="46" s="1"/>
  <c r="DS61" i="46"/>
  <c r="AR61" i="46" s="1"/>
  <c r="DS56" i="46"/>
  <c r="AR56" i="46" s="1"/>
  <c r="DS60" i="46"/>
  <c r="AR60" i="46" s="1"/>
  <c r="DS55" i="46"/>
  <c r="AR55" i="46" s="1"/>
  <c r="DS50" i="46"/>
  <c r="AR50" i="46" s="1"/>
  <c r="DS45" i="46"/>
  <c r="AR45" i="46" s="1"/>
  <c r="DS40" i="46"/>
  <c r="AR40" i="46" s="1"/>
  <c r="DS35" i="46"/>
  <c r="AR35" i="46" s="1"/>
  <c r="DS30" i="46"/>
  <c r="AR30" i="46" s="1"/>
  <c r="DS25" i="46"/>
  <c r="AR25" i="46" s="1"/>
  <c r="DS20" i="46"/>
  <c r="AR20" i="46" s="1"/>
  <c r="DS10" i="46"/>
  <c r="AR10" i="46" s="1"/>
  <c r="DS31" i="46"/>
  <c r="AR31" i="46" s="1"/>
  <c r="DS21" i="46"/>
  <c r="AR21" i="46" s="1"/>
  <c r="DS11" i="46"/>
  <c r="AR11" i="46" s="1"/>
  <c r="DS26" i="46"/>
  <c r="AR26" i="46" s="1"/>
  <c r="DS59" i="46"/>
  <c r="AR59" i="46" s="1"/>
  <c r="DS54" i="46"/>
  <c r="AR54" i="46" s="1"/>
  <c r="DS49" i="46"/>
  <c r="AR49" i="46" s="1"/>
  <c r="DS44" i="46"/>
  <c r="AR44" i="46" s="1"/>
  <c r="DS39" i="46"/>
  <c r="AR39" i="46" s="1"/>
  <c r="DS34" i="46"/>
  <c r="AR34" i="46" s="1"/>
  <c r="DS29" i="46"/>
  <c r="AR29" i="46" s="1"/>
  <c r="DS24" i="46"/>
  <c r="AR24" i="46" s="1"/>
  <c r="DS19" i="46"/>
  <c r="AR19" i="46" s="1"/>
  <c r="DS9" i="46"/>
  <c r="AR9" i="46" s="1"/>
  <c r="DR31" i="46"/>
  <c r="AJ31" i="46" s="1"/>
  <c r="DR21" i="46"/>
  <c r="AJ21" i="46" s="1"/>
  <c r="DR11" i="46"/>
  <c r="AJ11" i="46" s="1"/>
  <c r="DR26" i="46"/>
  <c r="AJ26" i="46" s="1"/>
  <c r="DR59" i="46"/>
  <c r="AJ59" i="46" s="1"/>
  <c r="DR54" i="46"/>
  <c r="AJ54" i="46" s="1"/>
  <c r="DR49" i="46"/>
  <c r="AJ49" i="46" s="1"/>
  <c r="DR44" i="46"/>
  <c r="AJ44" i="46" s="1"/>
  <c r="DR39" i="46"/>
  <c r="AJ39" i="46" s="1"/>
  <c r="DR34" i="46"/>
  <c r="AJ34" i="46" s="1"/>
  <c r="DR29" i="46"/>
  <c r="AJ29" i="46" s="1"/>
  <c r="DR24" i="46"/>
  <c r="AJ24" i="46" s="1"/>
  <c r="DR51" i="46"/>
  <c r="AJ51" i="46" s="1"/>
  <c r="DR46" i="46"/>
  <c r="AJ46" i="46" s="1"/>
  <c r="DR61" i="46"/>
  <c r="AJ61" i="46" s="1"/>
  <c r="DR56" i="46"/>
  <c r="AJ56" i="46" s="1"/>
  <c r="DR60" i="46"/>
  <c r="AJ60" i="46" s="1"/>
  <c r="DR55" i="46"/>
  <c r="AJ55" i="46" s="1"/>
  <c r="DR50" i="46"/>
  <c r="AJ50" i="46" s="1"/>
  <c r="DR45" i="46"/>
  <c r="AJ45" i="46" s="1"/>
  <c r="DR40" i="46"/>
  <c r="AJ40" i="46" s="1"/>
  <c r="DR35" i="46"/>
  <c r="AJ35" i="46" s="1"/>
  <c r="DR30" i="46"/>
  <c r="AJ30" i="46" s="1"/>
  <c r="DR25" i="46"/>
  <c r="AJ25" i="46" s="1"/>
  <c r="DR20" i="46"/>
  <c r="AJ20" i="46" s="1"/>
  <c r="DR10" i="46"/>
  <c r="AJ10" i="46" s="1"/>
  <c r="DR19" i="46"/>
  <c r="AJ19" i="46" s="1"/>
  <c r="DR9" i="46"/>
  <c r="AJ9" i="46" s="1"/>
  <c r="DP61" i="46"/>
  <c r="T61" i="46" s="1"/>
  <c r="DP56" i="46"/>
  <c r="T56" i="46" s="1"/>
  <c r="DP60" i="46"/>
  <c r="T60" i="46" s="1"/>
  <c r="DP55" i="46"/>
  <c r="T55" i="46" s="1"/>
  <c r="DP50" i="46"/>
  <c r="T50" i="46" s="1"/>
  <c r="DP45" i="46"/>
  <c r="T45" i="46" s="1"/>
  <c r="DP40" i="46"/>
  <c r="T40" i="46" s="1"/>
  <c r="DP35" i="46"/>
  <c r="T35" i="46" s="1"/>
  <c r="DP30" i="46"/>
  <c r="T30" i="46" s="1"/>
  <c r="DP25" i="46"/>
  <c r="T25" i="46" s="1"/>
  <c r="DP20" i="46"/>
  <c r="T20" i="46" s="1"/>
  <c r="DP10" i="46"/>
  <c r="T10" i="46" s="1"/>
  <c r="DP31" i="46"/>
  <c r="T31" i="46" s="1"/>
  <c r="DP21" i="46"/>
  <c r="T21" i="46" s="1"/>
  <c r="DP11" i="46"/>
  <c r="T11" i="46" s="1"/>
  <c r="DP26" i="46"/>
  <c r="T26" i="46" s="1"/>
  <c r="DP59" i="46"/>
  <c r="T59" i="46" s="1"/>
  <c r="DP54" i="46"/>
  <c r="T54" i="46" s="1"/>
  <c r="DP49" i="46"/>
  <c r="T49" i="46" s="1"/>
  <c r="DP44" i="46"/>
  <c r="T44" i="46" s="1"/>
  <c r="DP39" i="46"/>
  <c r="T39" i="46" s="1"/>
  <c r="DP34" i="46"/>
  <c r="T34" i="46" s="1"/>
  <c r="DP29" i="46"/>
  <c r="T29" i="46" s="1"/>
  <c r="DP24" i="46"/>
  <c r="T24" i="46" s="1"/>
  <c r="DP51" i="46"/>
  <c r="T51" i="46" s="1"/>
  <c r="DP46" i="46"/>
  <c r="T46" i="46" s="1"/>
  <c r="DP19" i="46"/>
  <c r="T19" i="46" s="1"/>
  <c r="DP9" i="46"/>
  <c r="T9" i="46" s="1"/>
  <c r="DQ60" i="46"/>
  <c r="AB60" i="46" s="1"/>
  <c r="DQ55" i="46"/>
  <c r="AB55" i="46" s="1"/>
  <c r="DQ50" i="46"/>
  <c r="AB50" i="46" s="1"/>
  <c r="DQ45" i="46"/>
  <c r="AB45" i="46" s="1"/>
  <c r="DQ40" i="46"/>
  <c r="AB40" i="46" s="1"/>
  <c r="DQ35" i="46"/>
  <c r="AB35" i="46" s="1"/>
  <c r="DQ30" i="46"/>
  <c r="AB30" i="46" s="1"/>
  <c r="DQ25" i="46"/>
  <c r="AB25" i="46" s="1"/>
  <c r="DQ20" i="46"/>
  <c r="AB20" i="46" s="1"/>
  <c r="DQ10" i="46"/>
  <c r="AB10" i="46" s="1"/>
  <c r="DQ31" i="46"/>
  <c r="AB31" i="46" s="1"/>
  <c r="DQ21" i="46"/>
  <c r="AB21" i="46" s="1"/>
  <c r="DQ11" i="46"/>
  <c r="AB11" i="46" s="1"/>
  <c r="DQ26" i="46"/>
  <c r="AB26" i="46" s="1"/>
  <c r="DQ59" i="46"/>
  <c r="AB59" i="46" s="1"/>
  <c r="DQ54" i="46"/>
  <c r="AB54" i="46" s="1"/>
  <c r="DQ49" i="46"/>
  <c r="AB49" i="46" s="1"/>
  <c r="DQ44" i="46"/>
  <c r="AB44" i="46" s="1"/>
  <c r="DQ39" i="46"/>
  <c r="AB39" i="46" s="1"/>
  <c r="DQ34" i="46"/>
  <c r="AB34" i="46" s="1"/>
  <c r="DQ29" i="46"/>
  <c r="AB29" i="46" s="1"/>
  <c r="DQ24" i="46"/>
  <c r="AB24" i="46" s="1"/>
  <c r="DQ51" i="46"/>
  <c r="AB51" i="46" s="1"/>
  <c r="DQ46" i="46"/>
  <c r="AB46" i="46" s="1"/>
  <c r="DQ61" i="46"/>
  <c r="AB61" i="46" s="1"/>
  <c r="DQ56" i="46"/>
  <c r="AB56" i="46" s="1"/>
  <c r="DQ19" i="46"/>
  <c r="AB19" i="46" s="1"/>
  <c r="DQ9" i="46"/>
  <c r="AB9" i="46" s="1"/>
  <c r="AA44" i="7"/>
  <c r="DO51" i="46"/>
  <c r="L51" i="46" s="1"/>
  <c r="DO46" i="46"/>
  <c r="L46" i="46" s="1"/>
  <c r="DO61" i="46"/>
  <c r="L61" i="46" s="1"/>
  <c r="DO56" i="46"/>
  <c r="L56" i="46" s="1"/>
  <c r="DO60" i="46"/>
  <c r="L60" i="46" s="1"/>
  <c r="DO55" i="46"/>
  <c r="L55" i="46" s="1"/>
  <c r="DO50" i="46"/>
  <c r="L50" i="46" s="1"/>
  <c r="DO45" i="46"/>
  <c r="L45" i="46" s="1"/>
  <c r="DO40" i="46"/>
  <c r="L40" i="46" s="1"/>
  <c r="DO35" i="46"/>
  <c r="L35" i="46" s="1"/>
  <c r="DO30" i="46"/>
  <c r="L30" i="46" s="1"/>
  <c r="DO25" i="46"/>
  <c r="L25" i="46" s="1"/>
  <c r="DO20" i="46"/>
  <c r="L20" i="46" s="1"/>
  <c r="DO10" i="46"/>
  <c r="L10" i="46" s="1"/>
  <c r="DO31" i="46"/>
  <c r="L31" i="46" s="1"/>
  <c r="DO21" i="46"/>
  <c r="L21" i="46" s="1"/>
  <c r="DO11" i="46"/>
  <c r="L11" i="46" s="1"/>
  <c r="DO26" i="46"/>
  <c r="L26" i="46" s="1"/>
  <c r="DO59" i="46"/>
  <c r="L59" i="46" s="1"/>
  <c r="DO54" i="46"/>
  <c r="L54" i="46" s="1"/>
  <c r="DO49" i="46"/>
  <c r="L49" i="46" s="1"/>
  <c r="DO44" i="46"/>
  <c r="L44" i="46" s="1"/>
  <c r="DO39" i="46"/>
  <c r="L39" i="46" s="1"/>
  <c r="DO34" i="46"/>
  <c r="L34" i="46" s="1"/>
  <c r="DO29" i="46"/>
  <c r="L29" i="46" s="1"/>
  <c r="DO24" i="46"/>
  <c r="L24" i="46" s="1"/>
  <c r="DO19" i="46"/>
  <c r="L19" i="46" s="1"/>
  <c r="DO9" i="46"/>
  <c r="L9" i="46" s="1"/>
  <c r="CZ25" i="45"/>
  <c r="C25" i="45" s="1"/>
  <c r="DN26" i="40"/>
  <c r="D26" i="40" s="1"/>
  <c r="H26" i="40" s="1"/>
  <c r="DN21" i="40"/>
  <c r="D21" i="40" s="1"/>
  <c r="DN9" i="40"/>
  <c r="D9" i="40" s="1"/>
  <c r="CZ26" i="45"/>
  <c r="C26" i="45" s="1"/>
  <c r="G26" i="45" s="1"/>
  <c r="DO7" i="40"/>
  <c r="S38" i="7"/>
  <c r="D38" i="32" s="1"/>
  <c r="D106" i="32" s="1"/>
  <c r="W24" i="11"/>
  <c r="S19" i="11"/>
  <c r="Z24" i="14"/>
  <c r="V24" i="17"/>
  <c r="W14" i="17"/>
  <c r="W34" i="18"/>
  <c r="S34" i="18"/>
  <c r="DJ21" i="32"/>
  <c r="X24" i="18"/>
  <c r="U29" i="12"/>
  <c r="AC19" i="12"/>
  <c r="Y19" i="12"/>
  <c r="T39" i="19"/>
  <c r="U39" i="19"/>
  <c r="AC29" i="19"/>
  <c r="V24" i="19"/>
  <c r="P24" i="19"/>
  <c r="X14" i="7"/>
  <c r="AK23" i="32"/>
  <c r="AK103" i="32" s="1"/>
  <c r="Z111" i="17"/>
  <c r="V34" i="17"/>
  <c r="U24" i="17"/>
  <c r="V14" i="17"/>
  <c r="AB29" i="18"/>
  <c r="S24" i="18"/>
  <c r="AA14" i="18"/>
  <c r="DM13" i="32"/>
  <c r="DM101" i="32" s="1"/>
  <c r="P14" i="12"/>
  <c r="X39" i="19"/>
  <c r="S29" i="19"/>
  <c r="AA14" i="19"/>
  <c r="U34" i="17"/>
  <c r="W29" i="18"/>
  <c r="S29" i="18"/>
  <c r="AA39" i="12"/>
  <c r="U39" i="15"/>
  <c r="Y19" i="15"/>
  <c r="U19" i="15"/>
  <c r="AA39" i="19"/>
  <c r="W34" i="19"/>
  <c r="V34" i="19"/>
  <c r="Z29" i="19"/>
  <c r="DN31" i="46"/>
  <c r="D31" i="46" s="1"/>
  <c r="DN21" i="46"/>
  <c r="D21" i="46" s="1"/>
  <c r="DN11" i="46"/>
  <c r="D11" i="46" s="1"/>
  <c r="H11" i="46" s="1"/>
  <c r="DN26" i="46"/>
  <c r="D26" i="46" s="1"/>
  <c r="DN59" i="46"/>
  <c r="D59" i="46" s="1"/>
  <c r="DN54" i="46"/>
  <c r="D54" i="46" s="1"/>
  <c r="DN49" i="46"/>
  <c r="D49" i="46" s="1"/>
  <c r="H49" i="46" s="1"/>
  <c r="DN44" i="46"/>
  <c r="D44" i="46" s="1"/>
  <c r="DN39" i="46"/>
  <c r="D39" i="46" s="1"/>
  <c r="DN34" i="46"/>
  <c r="D34" i="46" s="1"/>
  <c r="DN29" i="46"/>
  <c r="D29" i="46" s="1"/>
  <c r="H29" i="46" s="1"/>
  <c r="DN24" i="46"/>
  <c r="D24" i="46" s="1"/>
  <c r="DN51" i="46"/>
  <c r="D51" i="46" s="1"/>
  <c r="DN61" i="46"/>
  <c r="D61" i="46" s="1"/>
  <c r="DN60" i="46"/>
  <c r="D60" i="46" s="1"/>
  <c r="DN55" i="46"/>
  <c r="D55" i="46" s="1"/>
  <c r="H55" i="46" s="1"/>
  <c r="DN50" i="46"/>
  <c r="D50" i="46" s="1"/>
  <c r="DN45" i="46"/>
  <c r="D45" i="46" s="1"/>
  <c r="DN40" i="46"/>
  <c r="D40" i="46" s="1"/>
  <c r="DN35" i="46"/>
  <c r="D35" i="46" s="1"/>
  <c r="DN30" i="46"/>
  <c r="D30" i="46" s="1"/>
  <c r="DN25" i="46"/>
  <c r="D25" i="46" s="1"/>
  <c r="H25" i="46" s="1"/>
  <c r="DN20" i="46"/>
  <c r="D20" i="46" s="1"/>
  <c r="DN19" i="46"/>
  <c r="D19" i="46" s="1"/>
  <c r="DN10" i="46"/>
  <c r="D10" i="46" s="1"/>
  <c r="DN9" i="46"/>
  <c r="D9" i="46" s="1"/>
  <c r="H9" i="46" s="1"/>
  <c r="DN56" i="46"/>
  <c r="D56" i="46" s="1"/>
  <c r="DN46" i="46"/>
  <c r="D46" i="46" s="1"/>
  <c r="H46" i="46" s="1"/>
  <c r="AJ41" i="32"/>
  <c r="AJ79" i="32" s="1"/>
  <c r="AN41" i="32"/>
  <c r="AN79" i="32" s="1"/>
  <c r="AR41" i="32"/>
  <c r="AR79" i="32" s="1"/>
  <c r="AY41" i="32"/>
  <c r="AY79" i="32" s="1"/>
  <c r="BC41" i="32"/>
  <c r="BC79" i="32" s="1"/>
  <c r="BG41" i="32"/>
  <c r="BG79" i="32" s="1"/>
  <c r="BM41" i="32"/>
  <c r="BQ41" i="32"/>
  <c r="BQ79" i="32" s="1"/>
  <c r="BU41" i="32"/>
  <c r="BU79" i="32" s="1"/>
  <c r="CC41" i="32"/>
  <c r="CG41" i="32"/>
  <c r="CG79" i="32" s="1"/>
  <c r="CK41" i="32"/>
  <c r="CK79" i="32" s="1"/>
  <c r="CQ41" i="32"/>
  <c r="CQ79" i="32" s="1"/>
  <c r="CU41" i="32"/>
  <c r="CU79" i="32" s="1"/>
  <c r="CY41" i="32"/>
  <c r="CY79" i="32" s="1"/>
  <c r="P76" i="17"/>
  <c r="U44" i="17"/>
  <c r="Y44" i="17"/>
  <c r="CZ41" i="32"/>
  <c r="CZ79" i="32" s="1"/>
  <c r="AD79" i="17"/>
  <c r="DF41" i="32"/>
  <c r="DF79" i="32" s="1"/>
  <c r="DJ41" i="32"/>
  <c r="DJ79" i="32" s="1"/>
  <c r="DN41" i="32"/>
  <c r="DN79" i="32" s="1"/>
  <c r="DK43" i="32"/>
  <c r="DK107" i="32" s="1"/>
  <c r="U44" i="18"/>
  <c r="U44" i="15"/>
  <c r="Y44" i="15"/>
  <c r="G20" i="47"/>
  <c r="EX43" i="32"/>
  <c r="EX107" i="32" s="1"/>
  <c r="AD93" i="19"/>
  <c r="D21" i="47"/>
  <c r="DO59" i="40"/>
  <c r="L59" i="40" s="1"/>
  <c r="DO25" i="40"/>
  <c r="L25" i="40" s="1"/>
  <c r="P44" i="18"/>
  <c r="E20" i="47"/>
  <c r="P44" i="14"/>
  <c r="AA44" i="14"/>
  <c r="Y44" i="14"/>
  <c r="AC44" i="14"/>
  <c r="AM41" i="32"/>
  <c r="AM79" i="32" s="1"/>
  <c r="V44" i="11"/>
  <c r="Z44" i="11"/>
  <c r="AA44" i="11"/>
  <c r="W44" i="11"/>
  <c r="AQ41" i="32"/>
  <c r="AQ79" i="32" s="1"/>
  <c r="W44" i="9"/>
  <c r="U44" i="14"/>
  <c r="W44" i="14"/>
  <c r="X44" i="14"/>
  <c r="P44" i="17"/>
  <c r="V44" i="17"/>
  <c r="AA44" i="17"/>
  <c r="U44" i="11"/>
  <c r="AB44" i="11"/>
  <c r="X44" i="16"/>
  <c r="P44" i="19"/>
  <c r="AD44" i="9"/>
  <c r="Z44" i="17"/>
  <c r="AA44" i="18"/>
  <c r="Z44" i="19"/>
  <c r="W44" i="15"/>
  <c r="AA44" i="15"/>
  <c r="V14" i="7"/>
  <c r="Z14" i="14"/>
  <c r="CB17" i="32"/>
  <c r="CB88" i="32" s="1"/>
  <c r="CW17" i="32"/>
  <c r="Y14" i="17"/>
  <c r="DM23" i="32"/>
  <c r="X19" i="18"/>
  <c r="DV23" i="32"/>
  <c r="AD24" i="15"/>
  <c r="P19" i="15"/>
  <c r="P14" i="15"/>
  <c r="V39" i="19"/>
  <c r="AD34" i="19"/>
  <c r="AB34" i="19"/>
  <c r="X29" i="19"/>
  <c r="Y29" i="19"/>
  <c r="W29" i="19"/>
  <c r="X24" i="19"/>
  <c r="T24" i="19"/>
  <c r="FE16" i="32"/>
  <c r="Z19" i="19"/>
  <c r="AD14" i="19"/>
  <c r="FG12" i="32"/>
  <c r="AB14" i="19"/>
  <c r="P14" i="19"/>
  <c r="AA19" i="11"/>
  <c r="T111" i="13"/>
  <c r="AA24" i="15"/>
  <c r="ET16" i="32"/>
  <c r="ET74" i="32" s="1"/>
  <c r="AD19" i="15"/>
  <c r="AB39" i="19"/>
  <c r="AC34" i="19"/>
  <c r="T34" i="19"/>
  <c r="P34" i="19"/>
  <c r="AD24" i="19"/>
  <c r="AA19" i="19"/>
  <c r="Y14" i="19"/>
  <c r="W14" i="19"/>
  <c r="Z44" i="14"/>
  <c r="T44" i="16"/>
  <c r="W44" i="16"/>
  <c r="S44" i="19"/>
  <c r="X44" i="11"/>
  <c r="P44" i="16"/>
  <c r="X44" i="9"/>
  <c r="Z44" i="9"/>
  <c r="AB44" i="9"/>
  <c r="P44" i="15"/>
  <c r="X44" i="15"/>
  <c r="X44" i="17"/>
  <c r="P44" i="11"/>
  <c r="Y44" i="11"/>
  <c r="Y44" i="13"/>
  <c r="Z44" i="13"/>
  <c r="AA44" i="13"/>
  <c r="AB44" i="14"/>
  <c r="Y44" i="16"/>
  <c r="AA44" i="16"/>
  <c r="AB44" i="16"/>
  <c r="Z44" i="16"/>
  <c r="Y44" i="18"/>
  <c r="AD79" i="19"/>
  <c r="AC44" i="18"/>
  <c r="AD44" i="18"/>
  <c r="AD44" i="16"/>
  <c r="P44" i="13"/>
  <c r="AD44" i="17"/>
  <c r="AA39" i="13"/>
  <c r="AC44" i="13"/>
  <c r="AD107" i="13"/>
  <c r="BH41" i="32"/>
  <c r="BH79" i="32" s="1"/>
  <c r="AB44" i="13"/>
  <c r="AB44" i="19"/>
  <c r="AC44" i="17"/>
  <c r="AC44" i="8"/>
  <c r="AD44" i="14"/>
  <c r="AD107" i="16"/>
  <c r="N16" i="47"/>
  <c r="P107" i="16"/>
  <c r="AC79" i="16"/>
  <c r="P44" i="9"/>
  <c r="AC44" i="9"/>
  <c r="P93" i="18"/>
  <c r="W39" i="13"/>
  <c r="Y39" i="13"/>
  <c r="X44" i="13"/>
  <c r="AS42" i="32"/>
  <c r="AS93" i="32" s="1"/>
  <c r="AD44" i="11"/>
  <c r="N13" i="47"/>
  <c r="AC79" i="11"/>
  <c r="P79" i="11"/>
  <c r="AD79" i="16"/>
  <c r="P79" i="14"/>
  <c r="O15" i="47"/>
  <c r="AD79" i="14"/>
  <c r="P88" i="9"/>
  <c r="AD88" i="9"/>
  <c r="AD44" i="13"/>
  <c r="CA40" i="56" l="1"/>
  <c r="CB40" i="56" s="1"/>
  <c r="CC40" i="56" s="1"/>
  <c r="CD40" i="56" s="1"/>
  <c r="CA41" i="56"/>
  <c r="CB41" i="56" s="1"/>
  <c r="CC41" i="56" s="1"/>
  <c r="CD41" i="56" s="1"/>
  <c r="BS41" i="56"/>
  <c r="BT41" i="56" s="1"/>
  <c r="BU41" i="56" s="1"/>
  <c r="BV41" i="56" s="1"/>
  <c r="BO37" i="56"/>
  <c r="BQ34" i="56"/>
  <c r="L55" i="52"/>
  <c r="BG37" i="56"/>
  <c r="BI34" i="56"/>
  <c r="BK36" i="56"/>
  <c r="BM36" i="56" s="1"/>
  <c r="BN36" i="56" s="1"/>
  <c r="BA37" i="56"/>
  <c r="BB37" i="56" s="1"/>
  <c r="BB34" i="56"/>
  <c r="AT34" i="56"/>
  <c r="AS37" i="56"/>
  <c r="AT37" i="56" s="1"/>
  <c r="AK37" i="56"/>
  <c r="AL37" i="56" s="1"/>
  <c r="AL34" i="56"/>
  <c r="AC37" i="56"/>
  <c r="AD37" i="56" s="1"/>
  <c r="AD34" i="56"/>
  <c r="U37" i="56"/>
  <c r="V37" i="56" s="1"/>
  <c r="V34" i="56"/>
  <c r="M37" i="56"/>
  <c r="N37" i="56" s="1"/>
  <c r="N34" i="56"/>
  <c r="BK37" i="56"/>
  <c r="BM34" i="56"/>
  <c r="BN34" i="56" s="1"/>
  <c r="E34" i="56"/>
  <c r="G34" i="56"/>
  <c r="C37" i="56"/>
  <c r="O34" i="56"/>
  <c r="W34" i="56"/>
  <c r="AE34" i="56"/>
  <c r="AM34" i="56"/>
  <c r="AU34" i="56"/>
  <c r="BC34" i="56"/>
  <c r="EX95" i="32"/>
  <c r="CD81" i="32"/>
  <c r="CH81" i="32"/>
  <c r="CL81" i="32"/>
  <c r="CA81" i="32"/>
  <c r="CE81" i="32"/>
  <c r="CI81" i="32"/>
  <c r="BN81" i="32"/>
  <c r="BR81" i="32"/>
  <c r="BV81" i="32"/>
  <c r="BL42" i="56"/>
  <c r="BW42" i="56"/>
  <c r="W39" i="56"/>
  <c r="W42" i="56" s="1"/>
  <c r="BE41" i="56"/>
  <c r="BF41" i="56" s="1"/>
  <c r="BD66" i="56"/>
  <c r="BO42" i="56"/>
  <c r="BQ39" i="56"/>
  <c r="G39" i="56"/>
  <c r="E39" i="56"/>
  <c r="C42" i="56"/>
  <c r="AE39" i="56"/>
  <c r="AG39" i="56" s="1"/>
  <c r="C64" i="56"/>
  <c r="AM39" i="56"/>
  <c r="BC39" i="56"/>
  <c r="BK39" i="56"/>
  <c r="BI39" i="56"/>
  <c r="BG42" i="56"/>
  <c r="BE40" i="56"/>
  <c r="BF40" i="56" s="1"/>
  <c r="BD65" i="56"/>
  <c r="BD42" i="56"/>
  <c r="BB39" i="56"/>
  <c r="BA42" i="56"/>
  <c r="BB42" i="56" s="1"/>
  <c r="AS42" i="56"/>
  <c r="AT42" i="56" s="1"/>
  <c r="AT39" i="56"/>
  <c r="M42" i="56"/>
  <c r="N42" i="56" s="1"/>
  <c r="N39" i="56"/>
  <c r="AE42" i="56"/>
  <c r="AG41" i="56"/>
  <c r="AH41" i="56" s="1"/>
  <c r="L56" i="52"/>
  <c r="V39" i="56"/>
  <c r="U42" i="56"/>
  <c r="V42" i="56" s="1"/>
  <c r="Q39" i="56"/>
  <c r="O42" i="56"/>
  <c r="AL39" i="56"/>
  <c r="AK42" i="56"/>
  <c r="AL42" i="56" s="1"/>
  <c r="AC42" i="56"/>
  <c r="AD42" i="56" s="1"/>
  <c r="AD39" i="56"/>
  <c r="AU39" i="56"/>
  <c r="AW39" i="56" s="1"/>
  <c r="AW40" i="56"/>
  <c r="AX40" i="56" s="1"/>
  <c r="S37" i="10"/>
  <c r="S37" i="32" s="1"/>
  <c r="S92" i="32" s="1"/>
  <c r="AA65" i="56"/>
  <c r="AC15" i="56"/>
  <c r="BG65" i="56"/>
  <c r="BI15" i="56"/>
  <c r="AC16" i="56"/>
  <c r="AA66" i="56"/>
  <c r="BK16" i="56"/>
  <c r="BG66" i="56"/>
  <c r="BI16" i="56"/>
  <c r="G15" i="56"/>
  <c r="C65" i="56"/>
  <c r="E15" i="56"/>
  <c r="O15" i="56"/>
  <c r="C17" i="56"/>
  <c r="AE15" i="56"/>
  <c r="AM15" i="56"/>
  <c r="AU15" i="56"/>
  <c r="BC15" i="56"/>
  <c r="AI65" i="56"/>
  <c r="AK15" i="56"/>
  <c r="L25" i="52"/>
  <c r="L35" i="52" s="1"/>
  <c r="DH15" i="56"/>
  <c r="BO15" i="56" s="1"/>
  <c r="E16" i="56"/>
  <c r="G16" i="56"/>
  <c r="C66" i="56"/>
  <c r="O16" i="56"/>
  <c r="AE16" i="56"/>
  <c r="W16" i="56"/>
  <c r="AU16" i="56"/>
  <c r="AM16" i="56"/>
  <c r="AK16" i="56"/>
  <c r="AI66" i="56"/>
  <c r="L38" i="52"/>
  <c r="L48" i="52" s="1"/>
  <c r="DH16" i="56"/>
  <c r="BO16" i="56" s="1"/>
  <c r="M15" i="56"/>
  <c r="K65" i="56"/>
  <c r="AQ65" i="56"/>
  <c r="AS15" i="56"/>
  <c r="M25" i="52"/>
  <c r="M35" i="52" s="1"/>
  <c r="DI15" i="56"/>
  <c r="BW15" i="56" s="1"/>
  <c r="M16" i="56"/>
  <c r="K66" i="56"/>
  <c r="AS16" i="56"/>
  <c r="AQ66" i="56"/>
  <c r="M38" i="52"/>
  <c r="M48" i="52" s="1"/>
  <c r="DI16" i="56"/>
  <c r="BW16" i="56" s="1"/>
  <c r="DJ15" i="56"/>
  <c r="CE15" i="56" s="1"/>
  <c r="CE65" i="56" s="1"/>
  <c r="W15" i="56"/>
  <c r="S65" i="56"/>
  <c r="U15" i="56"/>
  <c r="AY65" i="56"/>
  <c r="BA15" i="56"/>
  <c r="S66" i="56"/>
  <c r="U16" i="56"/>
  <c r="BC16" i="56"/>
  <c r="AY66" i="56"/>
  <c r="BA16" i="56"/>
  <c r="DJ16" i="56"/>
  <c r="CE16" i="56" s="1"/>
  <c r="CE66" i="56" s="1"/>
  <c r="AC11" i="54"/>
  <c r="AD11" i="54" s="1"/>
  <c r="CG60" i="56"/>
  <c r="CH60" i="56" s="1"/>
  <c r="CI60" i="56" s="1"/>
  <c r="CJ60" i="56" s="1"/>
  <c r="CK60" i="56" s="1"/>
  <c r="CL60" i="56" s="1"/>
  <c r="CE37" i="56"/>
  <c r="CE27" i="56"/>
  <c r="CF22" i="56"/>
  <c r="CG19" i="56"/>
  <c r="BU62" i="56"/>
  <c r="BV62" i="56" s="1"/>
  <c r="BV59" i="56"/>
  <c r="BM59" i="56"/>
  <c r="BL62" i="56"/>
  <c r="BV10" i="56"/>
  <c r="BY12" i="56"/>
  <c r="BZ12" i="56" s="1"/>
  <c r="BZ9" i="56"/>
  <c r="CA9" i="56" s="1"/>
  <c r="BT14" i="56"/>
  <c r="CE42" i="56"/>
  <c r="BY22" i="56"/>
  <c r="BZ22" i="56" s="1"/>
  <c r="BZ19" i="56"/>
  <c r="CA19" i="56" s="1"/>
  <c r="CF32" i="56"/>
  <c r="CG29" i="56"/>
  <c r="CF17" i="56"/>
  <c r="CG30" i="56"/>
  <c r="CH30" i="56" s="1"/>
  <c r="CI30" i="56" s="1"/>
  <c r="CJ30" i="56" s="1"/>
  <c r="CK30" i="56" s="1"/>
  <c r="CL30" i="56" s="1"/>
  <c r="CG25" i="56"/>
  <c r="CH25" i="56" s="1"/>
  <c r="CI25" i="56" s="1"/>
  <c r="CJ25" i="56" s="1"/>
  <c r="CK25" i="56" s="1"/>
  <c r="CL25" i="56" s="1"/>
  <c r="CG40" i="56"/>
  <c r="CH40" i="56" s="1"/>
  <c r="CI40" i="56" s="1"/>
  <c r="CJ40" i="56" s="1"/>
  <c r="CK40" i="56" s="1"/>
  <c r="CL40" i="56" s="1"/>
  <c r="CF47" i="56"/>
  <c r="CG44" i="56"/>
  <c r="CG46" i="56"/>
  <c r="CH46" i="56" s="1"/>
  <c r="CI46" i="56" s="1"/>
  <c r="CJ46" i="56" s="1"/>
  <c r="CK46" i="56" s="1"/>
  <c r="CL46" i="56" s="1"/>
  <c r="CG51" i="56"/>
  <c r="CH51" i="56" s="1"/>
  <c r="CI51" i="56" s="1"/>
  <c r="CJ51" i="56" s="1"/>
  <c r="CK51" i="56" s="1"/>
  <c r="CL51" i="56" s="1"/>
  <c r="CG61" i="56"/>
  <c r="CH61" i="56" s="1"/>
  <c r="CI61" i="56" s="1"/>
  <c r="CJ61" i="56" s="1"/>
  <c r="CK61" i="56" s="1"/>
  <c r="CL61" i="56" s="1"/>
  <c r="BM49" i="56"/>
  <c r="BL52" i="56"/>
  <c r="BS27" i="56"/>
  <c r="BT24" i="56"/>
  <c r="BY57" i="56"/>
  <c r="BZ57" i="56" s="1"/>
  <c r="BZ54" i="56"/>
  <c r="CA54" i="56" s="1"/>
  <c r="BS12" i="56"/>
  <c r="BU9" i="56"/>
  <c r="BS32" i="56"/>
  <c r="BT29" i="56"/>
  <c r="BS52" i="56"/>
  <c r="BT49" i="56"/>
  <c r="BS47" i="56"/>
  <c r="BT44" i="56"/>
  <c r="BZ49" i="56"/>
  <c r="CA49" i="56" s="1"/>
  <c r="BY52" i="56"/>
  <c r="BZ52" i="56" s="1"/>
  <c r="CF66" i="56"/>
  <c r="CG11" i="56"/>
  <c r="CF27" i="56"/>
  <c r="CG24" i="56"/>
  <c r="CF42" i="56"/>
  <c r="CG39" i="56"/>
  <c r="BN54" i="56"/>
  <c r="BM57" i="56"/>
  <c r="BN57" i="56" s="1"/>
  <c r="BS22" i="56"/>
  <c r="BU19" i="56"/>
  <c r="CE22" i="56"/>
  <c r="CE32" i="56"/>
  <c r="CE52" i="56"/>
  <c r="CE57" i="56"/>
  <c r="CE62" i="56"/>
  <c r="BS57" i="56"/>
  <c r="BT54" i="56"/>
  <c r="BL65" i="56"/>
  <c r="BM10" i="56"/>
  <c r="BL12" i="56"/>
  <c r="CF64" i="56"/>
  <c r="CF12" i="56"/>
  <c r="CG9" i="56"/>
  <c r="CN61" i="56"/>
  <c r="CN59" i="56"/>
  <c r="CN56" i="56"/>
  <c r="CN60" i="56"/>
  <c r="CN54" i="56"/>
  <c r="CN51" i="56"/>
  <c r="CN50" i="56"/>
  <c r="CN46" i="56"/>
  <c r="CN45" i="56"/>
  <c r="CN55" i="56"/>
  <c r="CN49" i="56"/>
  <c r="CN40" i="56"/>
  <c r="CN41" i="56"/>
  <c r="CN39" i="56"/>
  <c r="CN36" i="56"/>
  <c r="CN34" i="56"/>
  <c r="CN31" i="56"/>
  <c r="CN30" i="56"/>
  <c r="CN44" i="56"/>
  <c r="CN35" i="56"/>
  <c r="CN24" i="56"/>
  <c r="CN21" i="56"/>
  <c r="CN20" i="56"/>
  <c r="CN19" i="56"/>
  <c r="CN16" i="56"/>
  <c r="CN15" i="56"/>
  <c r="CN29" i="56"/>
  <c r="CN14" i="56"/>
  <c r="CN11" i="56"/>
  <c r="CN10" i="56"/>
  <c r="CN26" i="56"/>
  <c r="CN9" i="56"/>
  <c r="CN25" i="56"/>
  <c r="CG20" i="56"/>
  <c r="CH20" i="56" s="1"/>
  <c r="CI20" i="56" s="1"/>
  <c r="CJ20" i="56" s="1"/>
  <c r="CK20" i="56" s="1"/>
  <c r="CL20" i="56" s="1"/>
  <c r="CG31" i="56"/>
  <c r="CH31" i="56" s="1"/>
  <c r="CI31" i="56" s="1"/>
  <c r="CJ31" i="56" s="1"/>
  <c r="CK31" i="56" s="1"/>
  <c r="CL31" i="56" s="1"/>
  <c r="CG36" i="56"/>
  <c r="CH36" i="56" s="1"/>
  <c r="CI36" i="56" s="1"/>
  <c r="CJ36" i="56" s="1"/>
  <c r="CK36" i="56" s="1"/>
  <c r="CL36" i="56" s="1"/>
  <c r="CG45" i="56"/>
  <c r="CH45" i="56" s="1"/>
  <c r="CI45" i="56" s="1"/>
  <c r="CJ45" i="56" s="1"/>
  <c r="CK45" i="56" s="1"/>
  <c r="CL45" i="56" s="1"/>
  <c r="CF52" i="56"/>
  <c r="CG49" i="56"/>
  <c r="CG56" i="56"/>
  <c r="CH56" i="56" s="1"/>
  <c r="CI56" i="56" s="1"/>
  <c r="CJ56" i="56" s="1"/>
  <c r="CK56" i="56" s="1"/>
  <c r="CL56" i="56" s="1"/>
  <c r="BZ11" i="56"/>
  <c r="CA11" i="56" s="1"/>
  <c r="BY42" i="56"/>
  <c r="BZ42" i="56" s="1"/>
  <c r="BZ39" i="56"/>
  <c r="CA39" i="56" s="1"/>
  <c r="BT34" i="56"/>
  <c r="BX67" i="56"/>
  <c r="CB37" i="56"/>
  <c r="BY32" i="56"/>
  <c r="BZ32" i="56" s="1"/>
  <c r="BZ29" i="56"/>
  <c r="CA29" i="56" s="1"/>
  <c r="DK61" i="56"/>
  <c r="CM61" i="56" s="1"/>
  <c r="DK59" i="56"/>
  <c r="CM59" i="56" s="1"/>
  <c r="DK56" i="56"/>
  <c r="CM56" i="56" s="1"/>
  <c r="DK60" i="56"/>
  <c r="CM60" i="56" s="1"/>
  <c r="DK54" i="56"/>
  <c r="CM54" i="56" s="1"/>
  <c r="DK51" i="56"/>
  <c r="CM51" i="56" s="1"/>
  <c r="DK50" i="56"/>
  <c r="CM50" i="56" s="1"/>
  <c r="DK55" i="56"/>
  <c r="CM55" i="56" s="1"/>
  <c r="DK49" i="56"/>
  <c r="CM49" i="56" s="1"/>
  <c r="DK46" i="56"/>
  <c r="CM46" i="56" s="1"/>
  <c r="DK45" i="56"/>
  <c r="CM45" i="56" s="1"/>
  <c r="DK41" i="56"/>
  <c r="CM41" i="56" s="1"/>
  <c r="DK40" i="56"/>
  <c r="CM40" i="56" s="1"/>
  <c r="DK44" i="56"/>
  <c r="CM44" i="56" s="1"/>
  <c r="DK39" i="56"/>
  <c r="CM39" i="56" s="1"/>
  <c r="DK34" i="56"/>
  <c r="CM34" i="56" s="1"/>
  <c r="DK31" i="56"/>
  <c r="CM31" i="56" s="1"/>
  <c r="DK30" i="56"/>
  <c r="CM30" i="56" s="1"/>
  <c r="DK36" i="56"/>
  <c r="CM36" i="56" s="1"/>
  <c r="DK26" i="56"/>
  <c r="CM26" i="56" s="1"/>
  <c r="DK24" i="56"/>
  <c r="CM24" i="56" s="1"/>
  <c r="DK21" i="56"/>
  <c r="CM21" i="56" s="1"/>
  <c r="DK20" i="56"/>
  <c r="CM20" i="56" s="1"/>
  <c r="DK29" i="56"/>
  <c r="CM29" i="56" s="1"/>
  <c r="DK19" i="56"/>
  <c r="CM19" i="56" s="1"/>
  <c r="DK16" i="56"/>
  <c r="CM16" i="56" s="1"/>
  <c r="DK15" i="56"/>
  <c r="CM15" i="56" s="1"/>
  <c r="DK11" i="56"/>
  <c r="CM11" i="56" s="1"/>
  <c r="DK10" i="56"/>
  <c r="CM10" i="56" s="1"/>
  <c r="DK25" i="56"/>
  <c r="CM25" i="56" s="1"/>
  <c r="CM9" i="56"/>
  <c r="DK35" i="56"/>
  <c r="CM35" i="56" s="1"/>
  <c r="BY37" i="56"/>
  <c r="BZ37" i="56" s="1"/>
  <c r="BZ34" i="56"/>
  <c r="CA34" i="56" s="1"/>
  <c r="CG15" i="56"/>
  <c r="CH15" i="56" s="1"/>
  <c r="CF37" i="56"/>
  <c r="CG34" i="56"/>
  <c r="CG41" i="56"/>
  <c r="CH41" i="56" s="1"/>
  <c r="CI41" i="56" s="1"/>
  <c r="CJ41" i="56" s="1"/>
  <c r="CK41" i="56" s="1"/>
  <c r="CL41" i="56" s="1"/>
  <c r="CG54" i="56"/>
  <c r="CF57" i="56"/>
  <c r="CE12" i="56"/>
  <c r="CE47" i="56"/>
  <c r="BT11" i="56"/>
  <c r="BL66" i="56"/>
  <c r="BM11" i="56"/>
  <c r="BY27" i="56"/>
  <c r="BZ27" i="56" s="1"/>
  <c r="BZ24" i="56"/>
  <c r="CA24" i="56" s="1"/>
  <c r="CF65" i="56"/>
  <c r="CG10" i="56"/>
  <c r="CG16" i="56"/>
  <c r="CH16" i="56" s="1"/>
  <c r="CI16" i="56" s="1"/>
  <c r="CJ16" i="56" s="1"/>
  <c r="CK16" i="56" s="1"/>
  <c r="CL16" i="56" s="1"/>
  <c r="CG21" i="56"/>
  <c r="CH21" i="56" s="1"/>
  <c r="CI21" i="56" s="1"/>
  <c r="CJ21" i="56" s="1"/>
  <c r="CK21" i="56" s="1"/>
  <c r="CL21" i="56" s="1"/>
  <c r="CG26" i="56"/>
  <c r="CH26" i="56" s="1"/>
  <c r="CI26" i="56" s="1"/>
  <c r="CJ26" i="56" s="1"/>
  <c r="CK26" i="56" s="1"/>
  <c r="CL26" i="56" s="1"/>
  <c r="CG35" i="56"/>
  <c r="CH35" i="56" s="1"/>
  <c r="CI35" i="56" s="1"/>
  <c r="CJ35" i="56" s="1"/>
  <c r="CK35" i="56" s="1"/>
  <c r="CL35" i="56" s="1"/>
  <c r="CG59" i="56"/>
  <c r="CF62" i="56"/>
  <c r="CG50" i="56"/>
  <c r="CH50" i="56" s="1"/>
  <c r="CI50" i="56" s="1"/>
  <c r="CJ50" i="56" s="1"/>
  <c r="CK50" i="56" s="1"/>
  <c r="CL50" i="56" s="1"/>
  <c r="CG55" i="56"/>
  <c r="CH55" i="56" s="1"/>
  <c r="CI55" i="56" s="1"/>
  <c r="CJ55" i="56" s="1"/>
  <c r="CK55" i="56" s="1"/>
  <c r="CL55" i="56" s="1"/>
  <c r="BL17" i="56"/>
  <c r="BL64" i="56"/>
  <c r="BY62" i="56"/>
  <c r="BZ62" i="56" s="1"/>
  <c r="BZ59" i="56"/>
  <c r="CA59" i="56" s="1"/>
  <c r="BZ44" i="56"/>
  <c r="CA44" i="56" s="1"/>
  <c r="BY47" i="56"/>
  <c r="BZ47" i="56" s="1"/>
  <c r="BZ10" i="56"/>
  <c r="CA10" i="56" s="1"/>
  <c r="BM47" i="56"/>
  <c r="BN47" i="56" s="1"/>
  <c r="BN44" i="56"/>
  <c r="BI26" i="54"/>
  <c r="BJ26" i="54" s="1"/>
  <c r="BG42" i="54"/>
  <c r="BI10" i="54"/>
  <c r="BJ10" i="54" s="1"/>
  <c r="BK10" i="54" s="1"/>
  <c r="BI36" i="54"/>
  <c r="BJ36" i="54" s="1"/>
  <c r="AS60" i="54"/>
  <c r="AT60" i="54" s="1"/>
  <c r="AC60" i="54"/>
  <c r="AD60" i="54" s="1"/>
  <c r="U21" i="54"/>
  <c r="V21" i="54" s="1"/>
  <c r="T42" i="47"/>
  <c r="M56" i="50"/>
  <c r="N56" i="50" s="1"/>
  <c r="BI11" i="54"/>
  <c r="BJ11" i="54" s="1"/>
  <c r="BK26" i="54"/>
  <c r="BG32" i="54"/>
  <c r="AK30" i="54"/>
  <c r="AL30" i="54" s="1"/>
  <c r="AA32" i="54"/>
  <c r="U30" i="54"/>
  <c r="V30" i="54" s="1"/>
  <c r="BO32" i="54"/>
  <c r="BI41" i="54"/>
  <c r="BJ41" i="54" s="1"/>
  <c r="BG37" i="54"/>
  <c r="BI60" i="54"/>
  <c r="BJ60" i="54" s="1"/>
  <c r="BL60" i="54"/>
  <c r="BG62" i="54"/>
  <c r="AS61" i="54"/>
  <c r="AT61" i="54" s="1"/>
  <c r="BI59" i="54"/>
  <c r="BJ59" i="54" s="1"/>
  <c r="BK59" i="54" s="1"/>
  <c r="AA62" i="54"/>
  <c r="AC61" i="54"/>
  <c r="AD61" i="54" s="1"/>
  <c r="AK60" i="54"/>
  <c r="AL60" i="54" s="1"/>
  <c r="M60" i="54"/>
  <c r="N60" i="54" s="1"/>
  <c r="BI61" i="54"/>
  <c r="BJ61" i="54" s="1"/>
  <c r="BK61" i="54" s="1"/>
  <c r="U61" i="54"/>
  <c r="V61" i="54" s="1"/>
  <c r="BH62" i="54"/>
  <c r="BL61" i="54"/>
  <c r="AI62" i="54"/>
  <c r="H59" i="54"/>
  <c r="E59" i="54"/>
  <c r="D62" i="54"/>
  <c r="P59" i="54"/>
  <c r="X59" i="54"/>
  <c r="AF59" i="54"/>
  <c r="AV59" i="54"/>
  <c r="BD59" i="54"/>
  <c r="AC59" i="54"/>
  <c r="AB62" i="54"/>
  <c r="BK60" i="54"/>
  <c r="AY62" i="54"/>
  <c r="G61" i="54"/>
  <c r="O61" i="54"/>
  <c r="W61" i="54"/>
  <c r="AE61" i="54"/>
  <c r="AM61" i="54"/>
  <c r="AU61" i="54"/>
  <c r="BC61" i="54"/>
  <c r="BD61" i="54" s="1"/>
  <c r="BE61" i="54" s="1"/>
  <c r="BF61" i="54" s="1"/>
  <c r="AN59" i="54"/>
  <c r="AJ62" i="54"/>
  <c r="AK59" i="54"/>
  <c r="AR62" i="54"/>
  <c r="AS59" i="54"/>
  <c r="J60" i="52"/>
  <c r="O59" i="29"/>
  <c r="BQ60" i="54"/>
  <c r="BR60" i="54" s="1"/>
  <c r="E61" i="54"/>
  <c r="F61" i="54" s="1"/>
  <c r="H61" i="54"/>
  <c r="I61" i="54" s="1"/>
  <c r="J61" i="54" s="1"/>
  <c r="P61" i="54"/>
  <c r="Q61" i="54" s="1"/>
  <c r="R61" i="54" s="1"/>
  <c r="X61" i="54"/>
  <c r="Y61" i="54" s="1"/>
  <c r="Z61" i="54" s="1"/>
  <c r="AF61" i="54"/>
  <c r="AG61" i="54" s="1"/>
  <c r="AH61" i="54" s="1"/>
  <c r="AN61" i="54"/>
  <c r="AO61" i="54" s="1"/>
  <c r="AP61" i="54" s="1"/>
  <c r="AV61" i="54"/>
  <c r="AW61" i="54" s="1"/>
  <c r="AX61" i="54" s="1"/>
  <c r="O60" i="54"/>
  <c r="G60" i="54"/>
  <c r="W60" i="54"/>
  <c r="AE60" i="54"/>
  <c r="AM60" i="54"/>
  <c r="AU60" i="54"/>
  <c r="BC60" i="54"/>
  <c r="H60" i="52"/>
  <c r="G60" i="52"/>
  <c r="AQ62" i="54"/>
  <c r="BA61" i="54"/>
  <c r="BB61" i="54" s="1"/>
  <c r="X60" i="54"/>
  <c r="U60" i="54"/>
  <c r="V60" i="54" s="1"/>
  <c r="S62" i="54"/>
  <c r="L62" i="54"/>
  <c r="M59" i="54"/>
  <c r="AK61" i="54"/>
  <c r="AL61" i="54" s="1"/>
  <c r="H60" i="54"/>
  <c r="E60" i="54"/>
  <c r="F60" i="54" s="1"/>
  <c r="P60" i="54"/>
  <c r="AF60" i="54"/>
  <c r="AN60" i="54"/>
  <c r="AV60" i="54"/>
  <c r="BD60" i="54"/>
  <c r="G59" i="54"/>
  <c r="C62" i="54"/>
  <c r="O59" i="54"/>
  <c r="W59" i="54"/>
  <c r="AM59" i="54"/>
  <c r="AE59" i="54"/>
  <c r="BC59" i="54"/>
  <c r="M61" i="54"/>
  <c r="N61" i="54" s="1"/>
  <c r="I60" i="52"/>
  <c r="BA60" i="54"/>
  <c r="BB60" i="54" s="1"/>
  <c r="BA59" i="54"/>
  <c r="AZ62" i="54"/>
  <c r="U59" i="54"/>
  <c r="T62" i="54"/>
  <c r="K62" i="54"/>
  <c r="BI55" i="54"/>
  <c r="BJ55" i="54" s="1"/>
  <c r="BH52" i="54"/>
  <c r="AE57" i="53"/>
  <c r="BA55" i="54"/>
  <c r="BB55" i="54" s="1"/>
  <c r="O55" i="54"/>
  <c r="AK55" i="54"/>
  <c r="AL55" i="54" s="1"/>
  <c r="G59" i="52"/>
  <c r="BI54" i="54"/>
  <c r="BJ54" i="54" s="1"/>
  <c r="BL54" i="54"/>
  <c r="AI57" i="54"/>
  <c r="AA57" i="54"/>
  <c r="BK56" i="54"/>
  <c r="H59" i="52"/>
  <c r="BQ55" i="54"/>
  <c r="BR55" i="54" s="1"/>
  <c r="BL56" i="54"/>
  <c r="AC55" i="54"/>
  <c r="AD55" i="54" s="1"/>
  <c r="BG57" i="54"/>
  <c r="J59" i="52"/>
  <c r="I59" i="52"/>
  <c r="AS54" i="54"/>
  <c r="AR57" i="54"/>
  <c r="BS55" i="54"/>
  <c r="BT55" i="54" s="1"/>
  <c r="BU55" i="54" s="1"/>
  <c r="BV55" i="54" s="1"/>
  <c r="AF54" i="54"/>
  <c r="AB57" i="54"/>
  <c r="AC54" i="54"/>
  <c r="AZ57" i="54"/>
  <c r="BA54" i="54"/>
  <c r="O56" i="54"/>
  <c r="G56" i="54"/>
  <c r="W56" i="54"/>
  <c r="AE56" i="54"/>
  <c r="AM56" i="54"/>
  <c r="AU56" i="54"/>
  <c r="BC56" i="54"/>
  <c r="BI56" i="54"/>
  <c r="BJ56" i="54" s="1"/>
  <c r="BK55" i="54"/>
  <c r="AF56" i="54"/>
  <c r="AC56" i="54"/>
  <c r="AD56" i="54" s="1"/>
  <c r="G54" i="54"/>
  <c r="C57" i="54"/>
  <c r="W54" i="54"/>
  <c r="O54" i="54"/>
  <c r="AE54" i="54"/>
  <c r="AM54" i="54"/>
  <c r="AU54" i="54"/>
  <c r="BK54" i="54"/>
  <c r="BC54" i="54"/>
  <c r="U56" i="54"/>
  <c r="V56" i="54" s="1"/>
  <c r="AY57" i="54"/>
  <c r="E56" i="54"/>
  <c r="F56" i="54" s="1"/>
  <c r="H56" i="54"/>
  <c r="P56" i="54"/>
  <c r="Q56" i="54" s="1"/>
  <c r="R56" i="54" s="1"/>
  <c r="X56" i="54"/>
  <c r="AN56" i="54"/>
  <c r="AV56" i="54"/>
  <c r="H55" i="54"/>
  <c r="E55" i="54"/>
  <c r="F55" i="54" s="1"/>
  <c r="X55" i="54"/>
  <c r="AF55" i="54"/>
  <c r="AN55" i="54"/>
  <c r="BD55" i="54"/>
  <c r="AN54" i="54"/>
  <c r="AJ57" i="54"/>
  <c r="AK54" i="54"/>
  <c r="AV55" i="54"/>
  <c r="AS55" i="54"/>
  <c r="AT55" i="54" s="1"/>
  <c r="X54" i="54"/>
  <c r="T57" i="54"/>
  <c r="U54" i="54"/>
  <c r="P54" i="54"/>
  <c r="L57" i="54"/>
  <c r="M54" i="54"/>
  <c r="BH57" i="54"/>
  <c r="BL55" i="54"/>
  <c r="S57" i="54"/>
  <c r="AQ57" i="54"/>
  <c r="BT56" i="54"/>
  <c r="D57" i="54"/>
  <c r="H54" i="54"/>
  <c r="E54" i="54"/>
  <c r="AV54" i="54"/>
  <c r="BD54" i="54"/>
  <c r="BD56" i="54"/>
  <c r="BA56" i="54"/>
  <c r="BB56" i="54" s="1"/>
  <c r="U55" i="54"/>
  <c r="V55" i="54" s="1"/>
  <c r="AS56" i="54"/>
  <c r="AT56" i="54" s="1"/>
  <c r="M56" i="54"/>
  <c r="N56" i="54" s="1"/>
  <c r="P55" i="54"/>
  <c r="M55" i="54"/>
  <c r="N55" i="54" s="1"/>
  <c r="AK56" i="54"/>
  <c r="AL56" i="54" s="1"/>
  <c r="G55" i="54"/>
  <c r="AE55" i="54"/>
  <c r="W55" i="54"/>
  <c r="AM55" i="54"/>
  <c r="AU55" i="54"/>
  <c r="BC55" i="54"/>
  <c r="K57" i="54"/>
  <c r="AC51" i="54"/>
  <c r="AD51" i="54" s="1"/>
  <c r="BI50" i="54"/>
  <c r="BJ50" i="54" s="1"/>
  <c r="AK51" i="54"/>
  <c r="AL51" i="54" s="1"/>
  <c r="M51" i="54"/>
  <c r="N51" i="54" s="1"/>
  <c r="H58" i="52"/>
  <c r="BG52" i="54"/>
  <c r="BI49" i="54"/>
  <c r="BJ49" i="54" s="1"/>
  <c r="AI52" i="54"/>
  <c r="BA51" i="54"/>
  <c r="BB51" i="54" s="1"/>
  <c r="BA50" i="54"/>
  <c r="BB50" i="54" s="1"/>
  <c r="U50" i="54"/>
  <c r="V50" i="54" s="1"/>
  <c r="S52" i="54"/>
  <c r="AS51" i="54"/>
  <c r="AT51" i="54" s="1"/>
  <c r="BL49" i="54"/>
  <c r="BT49" i="54"/>
  <c r="DW107" i="32"/>
  <c r="DW44" i="32"/>
  <c r="AB29" i="12"/>
  <c r="S14" i="12"/>
  <c r="AB14" i="12"/>
  <c r="X14" i="12"/>
  <c r="AA44" i="12"/>
  <c r="Z39" i="12"/>
  <c r="EC36" i="32"/>
  <c r="EC78" i="32" s="1"/>
  <c r="DY36" i="32"/>
  <c r="DY78" i="32" s="1"/>
  <c r="EA18" i="32"/>
  <c r="EA102" i="32" s="1"/>
  <c r="DU16" i="32"/>
  <c r="DU74" i="32" s="1"/>
  <c r="AD34" i="12"/>
  <c r="Y29" i="12"/>
  <c r="DU42" i="32"/>
  <c r="DU93" i="32" s="1"/>
  <c r="AE49" i="54"/>
  <c r="AA52" i="54"/>
  <c r="AJ52" i="54"/>
  <c r="AK49" i="54"/>
  <c r="J58" i="52"/>
  <c r="G49" i="54"/>
  <c r="C52" i="54"/>
  <c r="W49" i="54"/>
  <c r="AM49" i="54"/>
  <c r="AU49" i="54"/>
  <c r="BK49" i="54"/>
  <c r="BC49" i="54"/>
  <c r="AU51" i="54"/>
  <c r="M50" i="54"/>
  <c r="N50" i="54" s="1"/>
  <c r="I58" i="52"/>
  <c r="E51" i="54"/>
  <c r="F51" i="54" s="1"/>
  <c r="H51" i="54"/>
  <c r="P51" i="54"/>
  <c r="X51" i="54"/>
  <c r="AF51" i="54"/>
  <c r="AN51" i="54"/>
  <c r="AV51" i="54"/>
  <c r="BD51" i="54"/>
  <c r="BL50" i="54"/>
  <c r="BT50" i="54"/>
  <c r="AB52" i="54"/>
  <c r="AC49" i="54"/>
  <c r="H49" i="54"/>
  <c r="E49" i="54"/>
  <c r="D52" i="54"/>
  <c r="X49" i="54"/>
  <c r="AF49" i="54"/>
  <c r="AN49" i="54"/>
  <c r="BD49" i="54"/>
  <c r="AU50" i="54"/>
  <c r="O49" i="54"/>
  <c r="K52" i="54"/>
  <c r="AN50" i="54"/>
  <c r="AK50" i="54"/>
  <c r="AL50" i="54" s="1"/>
  <c r="DZ13" i="32"/>
  <c r="DZ101" i="32" s="1"/>
  <c r="AA19" i="12"/>
  <c r="Z34" i="12"/>
  <c r="S44" i="12"/>
  <c r="AD39" i="12"/>
  <c r="W39" i="12"/>
  <c r="S39" i="12"/>
  <c r="AC34" i="12"/>
  <c r="X29" i="12"/>
  <c r="T24" i="12"/>
  <c r="AF50" i="54"/>
  <c r="AC50" i="54"/>
  <c r="AD50" i="54" s="1"/>
  <c r="G58" i="52"/>
  <c r="AY52" i="54"/>
  <c r="T52" i="54"/>
  <c r="U49" i="54"/>
  <c r="O50" i="54"/>
  <c r="G50" i="54"/>
  <c r="AE50" i="54"/>
  <c r="W50" i="54"/>
  <c r="AM50" i="54"/>
  <c r="BC50" i="54"/>
  <c r="BK50" i="54"/>
  <c r="AS50" i="54"/>
  <c r="AT50" i="54" s="1"/>
  <c r="AQ52" i="54"/>
  <c r="P49" i="54"/>
  <c r="L52" i="54"/>
  <c r="M49" i="54"/>
  <c r="EB44" i="32"/>
  <c r="X24" i="12"/>
  <c r="AA24" i="12"/>
  <c r="Y44" i="12"/>
  <c r="AC39" i="12"/>
  <c r="AD19" i="12"/>
  <c r="V19" i="12"/>
  <c r="BS50" i="54"/>
  <c r="U51" i="54"/>
  <c r="V51" i="54" s="1"/>
  <c r="BA49" i="54"/>
  <c r="AZ52" i="54"/>
  <c r="E50" i="54"/>
  <c r="F50" i="54" s="1"/>
  <c r="H50" i="54"/>
  <c r="P50" i="54"/>
  <c r="X50" i="54"/>
  <c r="AV50" i="54"/>
  <c r="AW50" i="54" s="1"/>
  <c r="AX50" i="54" s="1"/>
  <c r="BD50" i="54"/>
  <c r="BI51" i="54"/>
  <c r="BJ51" i="54" s="1"/>
  <c r="BL51" i="54" s="1"/>
  <c r="AV49" i="54"/>
  <c r="AS49" i="54"/>
  <c r="AR52" i="54"/>
  <c r="G51" i="54"/>
  <c r="O51" i="54"/>
  <c r="AE51" i="54"/>
  <c r="W51" i="54"/>
  <c r="AM51" i="54"/>
  <c r="BC51" i="54"/>
  <c r="BK51" i="54"/>
  <c r="U45" i="54"/>
  <c r="V45" i="54" s="1"/>
  <c r="BI46" i="54"/>
  <c r="BJ46" i="54" s="1"/>
  <c r="BG47" i="54"/>
  <c r="AS45" i="54"/>
  <c r="AT45" i="54" s="1"/>
  <c r="BA45" i="54"/>
  <c r="BB45" i="54" s="1"/>
  <c r="BL46" i="54"/>
  <c r="AK46" i="54"/>
  <c r="AL46" i="54" s="1"/>
  <c r="AM45" i="54"/>
  <c r="BH47" i="54"/>
  <c r="K47" i="54"/>
  <c r="BA44" i="54"/>
  <c r="AZ47" i="54"/>
  <c r="P45" i="54"/>
  <c r="M45" i="54"/>
  <c r="N45" i="54" s="1"/>
  <c r="E45" i="54"/>
  <c r="F45" i="54" s="1"/>
  <c r="H45" i="54"/>
  <c r="X45" i="54"/>
  <c r="AN45" i="54"/>
  <c r="BD45" i="54"/>
  <c r="D47" i="54"/>
  <c r="E44" i="54"/>
  <c r="H44" i="54"/>
  <c r="X44" i="54"/>
  <c r="AF44" i="54"/>
  <c r="AV44" i="54"/>
  <c r="BI44" i="54"/>
  <c r="BT46" i="54"/>
  <c r="U46" i="54"/>
  <c r="V46" i="54" s="1"/>
  <c r="J57" i="52"/>
  <c r="AR47" i="54"/>
  <c r="AS44" i="54"/>
  <c r="AK45" i="54"/>
  <c r="AL45" i="54" s="1"/>
  <c r="AM44" i="54"/>
  <c r="AI47" i="54"/>
  <c r="G44" i="54"/>
  <c r="C47" i="54"/>
  <c r="O44" i="54"/>
  <c r="AE44" i="54"/>
  <c r="W44" i="54"/>
  <c r="AU44" i="54"/>
  <c r="BC44" i="54"/>
  <c r="AA47" i="54"/>
  <c r="BD44" i="54"/>
  <c r="BK45" i="54"/>
  <c r="BL45" i="54" s="1"/>
  <c r="BM45" i="54" s="1"/>
  <c r="BN45" i="54" s="1"/>
  <c r="BA46" i="54"/>
  <c r="BB46" i="54" s="1"/>
  <c r="BC45" i="54"/>
  <c r="U44" i="54"/>
  <c r="T47" i="54"/>
  <c r="O46" i="54"/>
  <c r="AQ47" i="54"/>
  <c r="BK46" i="54"/>
  <c r="E46" i="54"/>
  <c r="F46" i="54" s="1"/>
  <c r="H46" i="54"/>
  <c r="X46" i="54"/>
  <c r="AF46" i="54"/>
  <c r="AN46" i="54"/>
  <c r="AV46" i="54"/>
  <c r="BD46" i="54"/>
  <c r="AK44" i="54"/>
  <c r="AJ47" i="54"/>
  <c r="AF45" i="54"/>
  <c r="AC45" i="54"/>
  <c r="AD45" i="54" s="1"/>
  <c r="AB47" i="54"/>
  <c r="AC44" i="54"/>
  <c r="P44" i="54"/>
  <c r="M44" i="54"/>
  <c r="L47" i="54"/>
  <c r="O46" i="41"/>
  <c r="AY47" i="54"/>
  <c r="S47" i="54"/>
  <c r="AS46" i="54"/>
  <c r="AT46" i="54" s="1"/>
  <c r="P46" i="54"/>
  <c r="M46" i="54"/>
  <c r="N46" i="54" s="1"/>
  <c r="I57" i="52"/>
  <c r="G46" i="54"/>
  <c r="AE46" i="54"/>
  <c r="W46" i="54"/>
  <c r="AU46" i="54"/>
  <c r="AM46" i="54"/>
  <c r="BC46" i="54"/>
  <c r="G45" i="54"/>
  <c r="O45" i="54"/>
  <c r="W45" i="54"/>
  <c r="AE45" i="54"/>
  <c r="AU45" i="54"/>
  <c r="AV45" i="54" s="1"/>
  <c r="AW45" i="54" s="1"/>
  <c r="AX45" i="54" s="1"/>
  <c r="H57" i="52"/>
  <c r="AC46" i="54"/>
  <c r="AD46" i="54" s="1"/>
  <c r="G57" i="52"/>
  <c r="AS40" i="54"/>
  <c r="AT40" i="54" s="1"/>
  <c r="G56" i="52"/>
  <c r="U40" i="54"/>
  <c r="V40" i="54" s="1"/>
  <c r="S42" i="54"/>
  <c r="H56" i="52"/>
  <c r="AS41" i="54"/>
  <c r="AT41" i="54" s="1"/>
  <c r="BL39" i="54"/>
  <c r="BI40" i="54"/>
  <c r="BJ40" i="54" s="1"/>
  <c r="BL40" i="54"/>
  <c r="AQ42" i="54"/>
  <c r="J56" i="52"/>
  <c r="BA40" i="54"/>
  <c r="BB40" i="54" s="1"/>
  <c r="AN39" i="54"/>
  <c r="AJ42" i="54"/>
  <c r="AK39" i="54"/>
  <c r="P41" i="54"/>
  <c r="M41" i="54"/>
  <c r="N41" i="54" s="1"/>
  <c r="G41" i="54"/>
  <c r="W41" i="54"/>
  <c r="AE41" i="54"/>
  <c r="AM41" i="54"/>
  <c r="BK41" i="54"/>
  <c r="BH42" i="54"/>
  <c r="AC40" i="54"/>
  <c r="AD40" i="54" s="1"/>
  <c r="O41" i="54"/>
  <c r="P40" i="54"/>
  <c r="M40" i="54"/>
  <c r="N40" i="54" s="1"/>
  <c r="I56" i="52"/>
  <c r="AK41" i="54"/>
  <c r="AL41" i="54" s="1"/>
  <c r="E40" i="54"/>
  <c r="F40" i="54" s="1"/>
  <c r="H40" i="54"/>
  <c r="X40" i="54"/>
  <c r="AF40" i="54"/>
  <c r="AN40" i="54"/>
  <c r="AV40" i="54"/>
  <c r="AB42" i="54"/>
  <c r="AC39" i="54"/>
  <c r="BC39" i="54"/>
  <c r="AY42" i="54"/>
  <c r="G40" i="54"/>
  <c r="W40" i="54"/>
  <c r="AE40" i="54"/>
  <c r="AM40" i="54"/>
  <c r="BK40" i="54"/>
  <c r="BC40" i="54"/>
  <c r="BD40" i="54" s="1"/>
  <c r="BE40" i="54" s="1"/>
  <c r="BF40" i="54" s="1"/>
  <c r="BL41" i="54"/>
  <c r="BQ41" i="54"/>
  <c r="BR41" i="54" s="1"/>
  <c r="AF41" i="54"/>
  <c r="AC41" i="54"/>
  <c r="AD41" i="54" s="1"/>
  <c r="X39" i="54"/>
  <c r="U39" i="54"/>
  <c r="T42" i="54"/>
  <c r="BC41" i="54"/>
  <c r="U41" i="54"/>
  <c r="V41" i="54" s="1"/>
  <c r="AU41" i="54"/>
  <c r="O40" i="54"/>
  <c r="L42" i="54"/>
  <c r="M39" i="54"/>
  <c r="AK40" i="54"/>
  <c r="AL40" i="54" s="1"/>
  <c r="E39" i="54"/>
  <c r="H39" i="54"/>
  <c r="D42" i="54"/>
  <c r="P39" i="54"/>
  <c r="AF39" i="54"/>
  <c r="AV39" i="54"/>
  <c r="BD39" i="54"/>
  <c r="AA42" i="54"/>
  <c r="AZ42" i="54"/>
  <c r="BA39" i="54"/>
  <c r="AI42" i="54"/>
  <c r="BA41" i="54"/>
  <c r="BB41" i="54" s="1"/>
  <c r="AU40" i="54"/>
  <c r="AR42" i="54"/>
  <c r="AS39" i="54"/>
  <c r="K42" i="54"/>
  <c r="H41" i="54"/>
  <c r="E41" i="54"/>
  <c r="F41" i="54" s="1"/>
  <c r="X41" i="54"/>
  <c r="AN41" i="54"/>
  <c r="AV41" i="54"/>
  <c r="BD41" i="54"/>
  <c r="BE41" i="54" s="1"/>
  <c r="BF41" i="54" s="1"/>
  <c r="C42" i="54"/>
  <c r="G39" i="54"/>
  <c r="O39" i="54"/>
  <c r="W39" i="54"/>
  <c r="AE39" i="54"/>
  <c r="AM39" i="54"/>
  <c r="AU39" i="54"/>
  <c r="BK39" i="54"/>
  <c r="BL34" i="54"/>
  <c r="M35" i="54"/>
  <c r="N35" i="54" s="1"/>
  <c r="AK35" i="54"/>
  <c r="AL35" i="54" s="1"/>
  <c r="AS36" i="54"/>
  <c r="AT36" i="54" s="1"/>
  <c r="G55" i="52"/>
  <c r="AE36" i="54"/>
  <c r="I55" i="52"/>
  <c r="AC35" i="54"/>
  <c r="AD35" i="54" s="1"/>
  <c r="BA35" i="54"/>
  <c r="BB35" i="54" s="1"/>
  <c r="BH37" i="54"/>
  <c r="AY37" i="54"/>
  <c r="AK36" i="54"/>
  <c r="AL36" i="54" s="1"/>
  <c r="BA36" i="54"/>
  <c r="BB36" i="54" s="1"/>
  <c r="G35" i="54"/>
  <c r="O35" i="54"/>
  <c r="AE35" i="54"/>
  <c r="W35" i="54"/>
  <c r="AM35" i="54"/>
  <c r="BC35" i="54"/>
  <c r="C37" i="54"/>
  <c r="G34" i="54"/>
  <c r="AE34" i="54"/>
  <c r="AU34" i="54"/>
  <c r="BK34" i="54"/>
  <c r="BC34" i="54"/>
  <c r="AU36" i="54"/>
  <c r="AU35" i="54"/>
  <c r="BK35" i="54"/>
  <c r="BL35" i="54" s="1"/>
  <c r="BM35" i="54" s="1"/>
  <c r="BN35" i="54" s="1"/>
  <c r="AC36" i="54"/>
  <c r="AD36" i="54" s="1"/>
  <c r="BA34" i="54"/>
  <c r="AZ37" i="54"/>
  <c r="X36" i="54"/>
  <c r="U36" i="54"/>
  <c r="V36" i="54" s="1"/>
  <c r="AM34" i="54"/>
  <c r="AI37" i="54"/>
  <c r="H34" i="54"/>
  <c r="D37" i="54"/>
  <c r="E34" i="54"/>
  <c r="P34" i="54"/>
  <c r="AV34" i="54"/>
  <c r="BD34" i="54"/>
  <c r="BK36" i="54"/>
  <c r="BL36" i="54" s="1"/>
  <c r="BM36" i="54" s="1"/>
  <c r="BN36" i="54" s="1"/>
  <c r="AF34" i="54"/>
  <c r="AB37" i="54"/>
  <c r="AC34" i="54"/>
  <c r="J55" i="52"/>
  <c r="BC36" i="54"/>
  <c r="BD36" i="54" s="1"/>
  <c r="BE36" i="54" s="1"/>
  <c r="BF36" i="54" s="1"/>
  <c r="AS34" i="54"/>
  <c r="AR37" i="54"/>
  <c r="G36" i="54"/>
  <c r="O36" i="54"/>
  <c r="W36" i="54"/>
  <c r="Y36" i="54" s="1"/>
  <c r="Z36" i="54" s="1"/>
  <c r="AM36" i="54"/>
  <c r="AN34" i="54"/>
  <c r="AJ37" i="54"/>
  <c r="AK34" i="54"/>
  <c r="W34" i="54"/>
  <c r="S37" i="54"/>
  <c r="L37" i="54"/>
  <c r="M34" i="54"/>
  <c r="AA37" i="54"/>
  <c r="M36" i="54"/>
  <c r="N36" i="54" s="1"/>
  <c r="U35" i="54"/>
  <c r="V35" i="54" s="1"/>
  <c r="AQ37" i="54"/>
  <c r="E36" i="54"/>
  <c r="F36" i="54" s="1"/>
  <c r="H36" i="54"/>
  <c r="I36" i="54" s="1"/>
  <c r="J36" i="54" s="1"/>
  <c r="P36" i="54"/>
  <c r="Q36" i="54" s="1"/>
  <c r="R36" i="54" s="1"/>
  <c r="AF36" i="54"/>
  <c r="AN36" i="54"/>
  <c r="AO36" i="54" s="1"/>
  <c r="AP36" i="54" s="1"/>
  <c r="AV36" i="54"/>
  <c r="AW36" i="54" s="1"/>
  <c r="AX36" i="54" s="1"/>
  <c r="H35" i="54"/>
  <c r="E35" i="54"/>
  <c r="F35" i="54" s="1"/>
  <c r="P35" i="54"/>
  <c r="X35" i="54"/>
  <c r="AF35" i="54"/>
  <c r="AN35" i="54"/>
  <c r="AV35" i="54"/>
  <c r="BD35" i="54"/>
  <c r="H55" i="52"/>
  <c r="X34" i="54"/>
  <c r="T37" i="54"/>
  <c r="U34" i="54"/>
  <c r="AS35" i="54"/>
  <c r="AT35" i="54" s="1"/>
  <c r="O34" i="54"/>
  <c r="K37" i="54"/>
  <c r="AI32" i="54"/>
  <c r="AK31" i="54"/>
  <c r="AL31" i="54" s="1"/>
  <c r="AC31" i="54"/>
  <c r="AD31" i="54" s="1"/>
  <c r="U31" i="54"/>
  <c r="V31" i="54" s="1"/>
  <c r="BI31" i="54"/>
  <c r="BJ31" i="54" s="1"/>
  <c r="AE30" i="54"/>
  <c r="BI29" i="54"/>
  <c r="BJ29" i="54" s="1"/>
  <c r="BK29" i="54" s="1"/>
  <c r="BK31" i="54"/>
  <c r="BL31" i="54" s="1"/>
  <c r="BM31" i="54" s="1"/>
  <c r="BN31" i="54" s="1"/>
  <c r="M30" i="54"/>
  <c r="N30" i="54" s="1"/>
  <c r="O29" i="29"/>
  <c r="BH32" i="54"/>
  <c r="H29" i="54"/>
  <c r="E29" i="54"/>
  <c r="D32" i="54"/>
  <c r="AF29" i="54"/>
  <c r="AV29" i="54"/>
  <c r="AV30" i="54"/>
  <c r="AS30" i="54"/>
  <c r="AT30" i="54" s="1"/>
  <c r="X29" i="54"/>
  <c r="U29" i="54"/>
  <c r="T32" i="54"/>
  <c r="AQ32" i="54"/>
  <c r="BL30" i="54"/>
  <c r="O31" i="54"/>
  <c r="G31" i="54"/>
  <c r="AE31" i="54"/>
  <c r="W31" i="54"/>
  <c r="AU31" i="54"/>
  <c r="AM31" i="54"/>
  <c r="BC31" i="54"/>
  <c r="AN29" i="54"/>
  <c r="AK29" i="54"/>
  <c r="AJ32" i="54"/>
  <c r="AC30" i="54"/>
  <c r="AD30" i="54" s="1"/>
  <c r="AB32" i="54"/>
  <c r="AC29" i="54"/>
  <c r="BA30" i="54"/>
  <c r="BB30" i="54" s="1"/>
  <c r="BC30" i="54" s="1"/>
  <c r="AY32" i="54"/>
  <c r="S32" i="54"/>
  <c r="AV31" i="54"/>
  <c r="AW31" i="54" s="1"/>
  <c r="AX31" i="54" s="1"/>
  <c r="AS31" i="54"/>
  <c r="AT31" i="54" s="1"/>
  <c r="O30" i="54"/>
  <c r="I54" i="52"/>
  <c r="BT30" i="54"/>
  <c r="E31" i="54"/>
  <c r="F31" i="54" s="1"/>
  <c r="H31" i="54"/>
  <c r="P31" i="54"/>
  <c r="X31" i="54"/>
  <c r="AF31" i="54"/>
  <c r="AN31" i="54"/>
  <c r="BD31" i="54"/>
  <c r="H30" i="54"/>
  <c r="E30" i="54"/>
  <c r="F30" i="54" s="1"/>
  <c r="P30" i="54"/>
  <c r="Q30" i="54" s="1"/>
  <c r="R30" i="54" s="1"/>
  <c r="X30" i="54"/>
  <c r="AF30" i="54"/>
  <c r="AN30" i="54"/>
  <c r="BD30" i="54"/>
  <c r="H54" i="52"/>
  <c r="G54" i="52"/>
  <c r="BD29" i="54"/>
  <c r="AZ32" i="54"/>
  <c r="BA29" i="54"/>
  <c r="P29" i="54"/>
  <c r="L32" i="54"/>
  <c r="M29" i="54"/>
  <c r="BI30" i="54"/>
  <c r="BJ30" i="54" s="1"/>
  <c r="BK30" i="54" s="1"/>
  <c r="BM30" i="54" s="1"/>
  <c r="BN30" i="54" s="1"/>
  <c r="G30" i="54"/>
  <c r="W30" i="54"/>
  <c r="AM30" i="54"/>
  <c r="AU30" i="54"/>
  <c r="C32" i="54"/>
  <c r="G29" i="54"/>
  <c r="O29" i="54"/>
  <c r="W29" i="54"/>
  <c r="AE29" i="54"/>
  <c r="AM29" i="54"/>
  <c r="AU29" i="54"/>
  <c r="BC29" i="54"/>
  <c r="BA31" i="54"/>
  <c r="BB31" i="54" s="1"/>
  <c r="J54" i="52"/>
  <c r="M31" i="54"/>
  <c r="N31" i="54" s="1"/>
  <c r="AR32" i="54"/>
  <c r="AS29" i="54"/>
  <c r="K32" i="54"/>
  <c r="BS24" i="54"/>
  <c r="AC25" i="54"/>
  <c r="AD25" i="54" s="1"/>
  <c r="AS26" i="54"/>
  <c r="AT26" i="54" s="1"/>
  <c r="AK25" i="54"/>
  <c r="AL25" i="54" s="1"/>
  <c r="BI25" i="54"/>
  <c r="BJ25" i="54" s="1"/>
  <c r="BH27" i="54"/>
  <c r="BG27" i="54"/>
  <c r="BA26" i="54"/>
  <c r="BB26" i="54" s="1"/>
  <c r="K27" i="54"/>
  <c r="AE26" i="54"/>
  <c r="U26" i="54"/>
  <c r="V26" i="54" s="1"/>
  <c r="BL26" i="54"/>
  <c r="P25" i="54"/>
  <c r="Q25" i="54" s="1"/>
  <c r="R25" i="54" s="1"/>
  <c r="M25" i="54"/>
  <c r="N25" i="54" s="1"/>
  <c r="AJ27" i="54"/>
  <c r="AK24" i="54"/>
  <c r="G24" i="54"/>
  <c r="C27" i="54"/>
  <c r="O24" i="54"/>
  <c r="AE24" i="54"/>
  <c r="W24" i="54"/>
  <c r="AM24" i="54"/>
  <c r="AU24" i="54"/>
  <c r="BK24" i="54"/>
  <c r="BC24" i="54"/>
  <c r="BL24" i="54"/>
  <c r="BL25" i="54"/>
  <c r="AS25" i="54"/>
  <c r="AT25" i="54" s="1"/>
  <c r="AV24" i="54"/>
  <c r="AR27" i="54"/>
  <c r="AS24" i="54"/>
  <c r="M24" i="54"/>
  <c r="L27" i="54"/>
  <c r="G26" i="54"/>
  <c r="O26" i="54"/>
  <c r="O27" i="54" s="1"/>
  <c r="W26" i="54"/>
  <c r="AM26" i="54"/>
  <c r="AU26" i="54"/>
  <c r="BC26" i="54"/>
  <c r="BD26" i="54" s="1"/>
  <c r="BE26" i="54" s="1"/>
  <c r="BF26" i="54" s="1"/>
  <c r="AI27" i="54"/>
  <c r="AA27" i="54"/>
  <c r="U25" i="54"/>
  <c r="V25" i="54" s="1"/>
  <c r="J53" i="52"/>
  <c r="AZ27" i="54"/>
  <c r="BA24" i="54"/>
  <c r="M26" i="54"/>
  <c r="N26" i="54" s="1"/>
  <c r="AQ27" i="54"/>
  <c r="AN26" i="54"/>
  <c r="AK26" i="54"/>
  <c r="AL26" i="54" s="1"/>
  <c r="H26" i="54"/>
  <c r="I26" i="54" s="1"/>
  <c r="J26" i="54" s="1"/>
  <c r="E26" i="54"/>
  <c r="F26" i="54" s="1"/>
  <c r="P26" i="54"/>
  <c r="X26" i="54"/>
  <c r="AF26" i="54"/>
  <c r="AG26" i="54" s="1"/>
  <c r="AH26" i="54" s="1"/>
  <c r="AV26" i="54"/>
  <c r="H25" i="54"/>
  <c r="E25" i="54"/>
  <c r="F25" i="54" s="1"/>
  <c r="X25" i="54"/>
  <c r="AF25" i="54"/>
  <c r="AN25" i="54"/>
  <c r="AV25" i="54"/>
  <c r="BD25" i="54"/>
  <c r="H53" i="52"/>
  <c r="AC24" i="54"/>
  <c r="AB27" i="54"/>
  <c r="BA25" i="54"/>
  <c r="BB25" i="54" s="1"/>
  <c r="BC25" i="54" s="1"/>
  <c r="S27" i="54"/>
  <c r="I53" i="52"/>
  <c r="G25" i="54"/>
  <c r="W25" i="54"/>
  <c r="AE25" i="54"/>
  <c r="AU25" i="54"/>
  <c r="AM25" i="54"/>
  <c r="BK25" i="54"/>
  <c r="E24" i="54"/>
  <c r="D27" i="54"/>
  <c r="H24" i="54"/>
  <c r="P24" i="54"/>
  <c r="X24" i="54"/>
  <c r="AF24" i="54"/>
  <c r="AN24" i="54"/>
  <c r="BD24" i="54"/>
  <c r="AC26" i="54"/>
  <c r="AD26" i="54" s="1"/>
  <c r="G53" i="52"/>
  <c r="AY27" i="54"/>
  <c r="U24" i="54"/>
  <c r="T27" i="54"/>
  <c r="AE20" i="54"/>
  <c r="AU21" i="54"/>
  <c r="BI20" i="54"/>
  <c r="BJ20" i="54" s="1"/>
  <c r="AC21" i="54"/>
  <c r="AD21" i="54" s="1"/>
  <c r="AS20" i="54"/>
  <c r="AT20" i="54" s="1"/>
  <c r="BG22" i="54"/>
  <c r="BH22" i="54"/>
  <c r="I52" i="52"/>
  <c r="BI19" i="54"/>
  <c r="BJ19" i="54" s="1"/>
  <c r="BK19" i="54" s="1"/>
  <c r="H52" i="52"/>
  <c r="G52" i="52"/>
  <c r="BD19" i="54"/>
  <c r="AZ22" i="54"/>
  <c r="BA19" i="54"/>
  <c r="AN19" i="54"/>
  <c r="AJ22" i="54"/>
  <c r="AK19" i="54"/>
  <c r="AA22" i="54"/>
  <c r="G21" i="54"/>
  <c r="O21" i="54"/>
  <c r="W21" i="54"/>
  <c r="AE21" i="54"/>
  <c r="AM21" i="54"/>
  <c r="BC21" i="54"/>
  <c r="BS21" i="54"/>
  <c r="AK20" i="54"/>
  <c r="AL20" i="54" s="1"/>
  <c r="AF20" i="54"/>
  <c r="AC20" i="54"/>
  <c r="AD20" i="54" s="1"/>
  <c r="AS21" i="54"/>
  <c r="AT21" i="54" s="1"/>
  <c r="M20" i="54"/>
  <c r="N20" i="54" s="1"/>
  <c r="M19" i="54"/>
  <c r="L22" i="54"/>
  <c r="H21" i="54"/>
  <c r="E21" i="54"/>
  <c r="F21" i="54" s="1"/>
  <c r="X21" i="54"/>
  <c r="AF21" i="54"/>
  <c r="AV21" i="54"/>
  <c r="BD21" i="54"/>
  <c r="F52" i="52"/>
  <c r="BI21" i="54"/>
  <c r="BJ21" i="54" s="1"/>
  <c r="BK21" i="54" s="1"/>
  <c r="BQ21" i="54"/>
  <c r="BR21" i="54" s="1"/>
  <c r="BA21" i="54"/>
  <c r="BB21" i="54" s="1"/>
  <c r="BC20" i="54"/>
  <c r="U20" i="54"/>
  <c r="V20" i="54" s="1"/>
  <c r="S22" i="54"/>
  <c r="E19" i="54"/>
  <c r="C22" i="54"/>
  <c r="O19" i="54"/>
  <c r="G19" i="54"/>
  <c r="W19" i="54"/>
  <c r="AE19" i="54"/>
  <c r="AM19" i="54"/>
  <c r="AU19" i="54"/>
  <c r="BC19" i="54"/>
  <c r="AQ22" i="54"/>
  <c r="K22" i="54"/>
  <c r="O20" i="54"/>
  <c r="G20" i="54"/>
  <c r="W20" i="54"/>
  <c r="AM20" i="54"/>
  <c r="AU20" i="54"/>
  <c r="BK20" i="54"/>
  <c r="BL19" i="54"/>
  <c r="BL21" i="54"/>
  <c r="BM21" i="54" s="1"/>
  <c r="BN21" i="54" s="1"/>
  <c r="BQ20" i="54"/>
  <c r="BR20" i="54" s="1"/>
  <c r="J52" i="52"/>
  <c r="AN21" i="54"/>
  <c r="AK21" i="54"/>
  <c r="AL21" i="54" s="1"/>
  <c r="BL20" i="54"/>
  <c r="BA20" i="54"/>
  <c r="BB20" i="54" s="1"/>
  <c r="AY22" i="54"/>
  <c r="X19" i="54"/>
  <c r="T22" i="54"/>
  <c r="U19" i="54"/>
  <c r="AI22" i="54"/>
  <c r="H19" i="54"/>
  <c r="D22" i="54"/>
  <c r="P19" i="54"/>
  <c r="AF19" i="54"/>
  <c r="AV19" i="54"/>
  <c r="AB22" i="54"/>
  <c r="AC19" i="54"/>
  <c r="P21" i="54"/>
  <c r="M21" i="54"/>
  <c r="N21" i="54" s="1"/>
  <c r="AR22" i="54"/>
  <c r="AS19" i="54"/>
  <c r="E20" i="54"/>
  <c r="F20" i="54" s="1"/>
  <c r="H20" i="54"/>
  <c r="P20" i="54"/>
  <c r="Q20" i="54" s="1"/>
  <c r="R20" i="54" s="1"/>
  <c r="X20" i="54"/>
  <c r="AN20" i="54"/>
  <c r="AV20" i="54"/>
  <c r="BD20" i="54"/>
  <c r="BH12" i="54"/>
  <c r="H50" i="52"/>
  <c r="J50" i="52"/>
  <c r="M11" i="54"/>
  <c r="N11" i="54" s="1"/>
  <c r="BA10" i="54"/>
  <c r="BB10" i="54" s="1"/>
  <c r="M10" i="54"/>
  <c r="N10" i="54" s="1"/>
  <c r="BG12" i="54"/>
  <c r="I50" i="52"/>
  <c r="BL9" i="54"/>
  <c r="BL11" i="54"/>
  <c r="G50" i="52"/>
  <c r="E11" i="54"/>
  <c r="F11" i="54" s="1"/>
  <c r="H11" i="54"/>
  <c r="P11" i="54"/>
  <c r="AF11" i="54"/>
  <c r="BD9" i="54"/>
  <c r="BA9" i="54"/>
  <c r="AZ12" i="54"/>
  <c r="E10" i="54"/>
  <c r="H10" i="54"/>
  <c r="P10" i="54"/>
  <c r="X10" i="54"/>
  <c r="AN10" i="54"/>
  <c r="AV10" i="54"/>
  <c r="D12" i="54"/>
  <c r="BD10" i="54"/>
  <c r="BD11" i="54"/>
  <c r="BA11" i="54"/>
  <c r="BB11" i="54" s="1"/>
  <c r="M9" i="54"/>
  <c r="L12" i="54"/>
  <c r="AV9" i="54"/>
  <c r="AF9" i="54"/>
  <c r="P9" i="54"/>
  <c r="X9" i="54"/>
  <c r="AI12" i="54"/>
  <c r="BI9" i="54"/>
  <c r="AN11" i="54"/>
  <c r="AK11" i="54"/>
  <c r="AL11" i="54" s="1"/>
  <c r="AM11" i="54" s="1"/>
  <c r="G11" i="54"/>
  <c r="O11" i="54"/>
  <c r="W11" i="54"/>
  <c r="AU11" i="54"/>
  <c r="BK11" i="54"/>
  <c r="BC11" i="54"/>
  <c r="J9" i="54"/>
  <c r="AK10" i="54"/>
  <c r="AL10" i="54" s="1"/>
  <c r="AS9" i="54"/>
  <c r="AR12" i="54"/>
  <c r="K12" i="54"/>
  <c r="O9" i="54"/>
  <c r="AE9" i="54"/>
  <c r="AM9" i="54"/>
  <c r="W9" i="54"/>
  <c r="AU9" i="54"/>
  <c r="AN9" i="54"/>
  <c r="AJ12" i="54"/>
  <c r="AK9" i="54"/>
  <c r="AV11" i="54"/>
  <c r="AW11" i="54" s="1"/>
  <c r="AX11" i="54" s="1"/>
  <c r="AS11" i="54"/>
  <c r="AT11" i="54" s="1"/>
  <c r="AC9" i="54"/>
  <c r="AB12" i="54"/>
  <c r="AS10" i="54"/>
  <c r="AT10" i="54" s="1"/>
  <c r="S12" i="54"/>
  <c r="AE11" i="54"/>
  <c r="AQ12" i="54"/>
  <c r="U10" i="54"/>
  <c r="V10" i="54" s="1"/>
  <c r="AA12" i="54"/>
  <c r="BC9" i="54"/>
  <c r="AY12" i="54"/>
  <c r="T12" i="54"/>
  <c r="U9" i="54"/>
  <c r="G10" i="54"/>
  <c r="O10" i="54"/>
  <c r="W10" i="54"/>
  <c r="AE10" i="54"/>
  <c r="AM10" i="54"/>
  <c r="AU10" i="54"/>
  <c r="BC10" i="54"/>
  <c r="C12" i="54"/>
  <c r="AF10" i="54"/>
  <c r="AC10" i="54"/>
  <c r="AD10" i="54" s="1"/>
  <c r="X11" i="54"/>
  <c r="U11" i="54"/>
  <c r="V11" i="54" s="1"/>
  <c r="L19" i="10"/>
  <c r="T11" i="10"/>
  <c r="T11" i="32" s="1"/>
  <c r="T73" i="32" s="1"/>
  <c r="DH16" i="54"/>
  <c r="BO16" i="54" s="1"/>
  <c r="BO66" i="54" s="1"/>
  <c r="DV16" i="54"/>
  <c r="BP16" i="54" s="1"/>
  <c r="I25" i="52"/>
  <c r="I35" i="52" s="1"/>
  <c r="DE15" i="54"/>
  <c r="AQ15" i="54" s="1"/>
  <c r="AQ65" i="54" s="1"/>
  <c r="DS15" i="54"/>
  <c r="AR15" i="54" s="1"/>
  <c r="DA16" i="54"/>
  <c r="K16" i="54" s="1"/>
  <c r="K66" i="54" s="1"/>
  <c r="DO16" i="54"/>
  <c r="L16" i="54" s="1"/>
  <c r="I38" i="52"/>
  <c r="I48" i="52" s="1"/>
  <c r="DE16" i="54"/>
  <c r="AQ16" i="54" s="1"/>
  <c r="AQ66" i="54" s="1"/>
  <c r="DS16" i="54"/>
  <c r="AR16" i="54" s="1"/>
  <c r="DC15" i="54"/>
  <c r="AA15" i="54" s="1"/>
  <c r="DQ15" i="54"/>
  <c r="AB15" i="54" s="1"/>
  <c r="K25" i="52"/>
  <c r="K35" i="52" s="1"/>
  <c r="DG15" i="54"/>
  <c r="BG15" i="54" s="1"/>
  <c r="DU15" i="54"/>
  <c r="BH15" i="54" s="1"/>
  <c r="DC16" i="54"/>
  <c r="AA16" i="54" s="1"/>
  <c r="AA66" i="54" s="1"/>
  <c r="DQ16" i="54"/>
  <c r="AB16" i="54" s="1"/>
  <c r="K38" i="52"/>
  <c r="K48" i="52" s="1"/>
  <c r="DU16" i="54"/>
  <c r="BH16" i="54" s="1"/>
  <c r="DG16" i="54"/>
  <c r="BG16" i="54" s="1"/>
  <c r="BG66" i="54" s="1"/>
  <c r="DV15" i="54"/>
  <c r="BP15" i="54" s="1"/>
  <c r="BP65" i="54" s="1"/>
  <c r="DA15" i="54"/>
  <c r="K15" i="54" s="1"/>
  <c r="DO15" i="54"/>
  <c r="L15" i="54" s="1"/>
  <c r="DB15" i="54"/>
  <c r="S15" i="54" s="1"/>
  <c r="S65" i="54" s="1"/>
  <c r="DP15" i="54"/>
  <c r="T15" i="54" s="1"/>
  <c r="J25" i="52"/>
  <c r="J35" i="52" s="1"/>
  <c r="DT15" i="54"/>
  <c r="AZ15" i="54" s="1"/>
  <c r="DF15" i="54"/>
  <c r="AY15" i="54" s="1"/>
  <c r="AY65" i="54" s="1"/>
  <c r="DP16" i="54"/>
  <c r="T16" i="54" s="1"/>
  <c r="DB16" i="54"/>
  <c r="S16" i="54" s="1"/>
  <c r="S66" i="54" s="1"/>
  <c r="J38" i="52"/>
  <c r="J48" i="52" s="1"/>
  <c r="DF16" i="54"/>
  <c r="AY16" i="54" s="1"/>
  <c r="AY66" i="54" s="1"/>
  <c r="DT16" i="54"/>
  <c r="AZ16" i="54" s="1"/>
  <c r="DN15" i="54"/>
  <c r="D15" i="54" s="1"/>
  <c r="CZ15" i="54"/>
  <c r="C15" i="54" s="1"/>
  <c r="H25" i="52"/>
  <c r="H35" i="52" s="1"/>
  <c r="DR15" i="54"/>
  <c r="AJ15" i="54" s="1"/>
  <c r="DD15" i="54"/>
  <c r="AI15" i="54" s="1"/>
  <c r="AI65" i="54" s="1"/>
  <c r="DN16" i="54"/>
  <c r="D16" i="54" s="1"/>
  <c r="CZ16" i="54"/>
  <c r="C16" i="54" s="1"/>
  <c r="H38" i="52"/>
  <c r="H48" i="52" s="1"/>
  <c r="DD16" i="54"/>
  <c r="AI16" i="54" s="1"/>
  <c r="AI66" i="54" s="1"/>
  <c r="DR16" i="54"/>
  <c r="AJ16" i="54" s="1"/>
  <c r="DH15" i="54"/>
  <c r="BO15" i="54" s="1"/>
  <c r="BO65" i="54" s="1"/>
  <c r="BT24" i="54"/>
  <c r="BJ34" i="54"/>
  <c r="BQ44" i="54"/>
  <c r="BP47" i="54"/>
  <c r="BO37" i="54"/>
  <c r="BS60" i="54"/>
  <c r="BT60" i="54" s="1"/>
  <c r="BU60" i="54" s="1"/>
  <c r="BV60" i="54" s="1"/>
  <c r="BP12" i="54"/>
  <c r="BQ9" i="54"/>
  <c r="BQ45" i="54"/>
  <c r="BR45" i="54" s="1"/>
  <c r="BS45" i="54" s="1"/>
  <c r="BT45" i="54" s="1"/>
  <c r="BU45" i="54" s="1"/>
  <c r="BV45" i="54" s="1"/>
  <c r="BQ61" i="54"/>
  <c r="BR61" i="54" s="1"/>
  <c r="BS61" i="54" s="1"/>
  <c r="BT61" i="54" s="1"/>
  <c r="BU61" i="54" s="1"/>
  <c r="BV61" i="54" s="1"/>
  <c r="BJ39" i="54"/>
  <c r="BJ24" i="54"/>
  <c r="BO12" i="54"/>
  <c r="BS41" i="54"/>
  <c r="BT41" i="54" s="1"/>
  <c r="BU41" i="54" s="1"/>
  <c r="BV41" i="54" s="1"/>
  <c r="BO42" i="54"/>
  <c r="BQ25" i="54"/>
  <c r="BR25" i="54" s="1"/>
  <c r="BS25" i="54" s="1"/>
  <c r="BT25" i="54" s="1"/>
  <c r="BU25" i="54" s="1"/>
  <c r="BV25" i="54" s="1"/>
  <c r="DW61" i="54"/>
  <c r="BX61" i="54" s="1"/>
  <c r="DW60" i="54"/>
  <c r="BX60" i="54" s="1"/>
  <c r="DW59" i="54"/>
  <c r="BX59" i="54" s="1"/>
  <c r="DW55" i="54"/>
  <c r="BX55" i="54" s="1"/>
  <c r="DW54" i="54"/>
  <c r="BX54" i="54" s="1"/>
  <c r="DW56" i="54"/>
  <c r="BX56" i="54" s="1"/>
  <c r="DW36" i="54"/>
  <c r="BX36" i="54" s="1"/>
  <c r="DW50" i="54"/>
  <c r="BX50" i="54" s="1"/>
  <c r="DW49" i="54"/>
  <c r="BX49" i="54" s="1"/>
  <c r="DW46" i="54"/>
  <c r="BX46" i="54" s="1"/>
  <c r="DW19" i="54"/>
  <c r="BX19" i="54" s="1"/>
  <c r="DW16" i="54"/>
  <c r="BX16" i="54" s="1"/>
  <c r="DW15" i="54"/>
  <c r="BX15" i="54" s="1"/>
  <c r="DW51" i="54"/>
  <c r="BX51" i="54" s="1"/>
  <c r="DW45" i="54"/>
  <c r="BX45" i="54" s="1"/>
  <c r="DW41" i="54"/>
  <c r="BX41" i="54" s="1"/>
  <c r="DW39" i="54"/>
  <c r="BX39" i="54" s="1"/>
  <c r="DW29" i="54"/>
  <c r="BX29" i="54" s="1"/>
  <c r="DW26" i="54"/>
  <c r="BX26" i="54" s="1"/>
  <c r="DW25" i="54"/>
  <c r="BX25" i="54" s="1"/>
  <c r="DW44" i="54"/>
  <c r="BX44" i="54" s="1"/>
  <c r="DW35" i="54"/>
  <c r="BX35" i="54" s="1"/>
  <c r="DW24" i="54"/>
  <c r="BX24" i="54" s="1"/>
  <c r="DW21" i="54"/>
  <c r="BX21" i="54" s="1"/>
  <c r="DW20" i="54"/>
  <c r="BX20" i="54" s="1"/>
  <c r="DW9" i="54"/>
  <c r="BX9" i="54" s="1"/>
  <c r="DW31" i="54"/>
  <c r="BX31" i="54" s="1"/>
  <c r="DW30" i="54"/>
  <c r="BX30" i="54" s="1"/>
  <c r="DW11" i="54"/>
  <c r="BX11" i="54" s="1"/>
  <c r="DW40" i="54"/>
  <c r="BX40" i="54" s="1"/>
  <c r="DW34" i="54"/>
  <c r="BX34" i="54" s="1"/>
  <c r="DX7" i="54"/>
  <c r="DW10" i="54"/>
  <c r="BX10" i="54" s="1"/>
  <c r="BQ30" i="54"/>
  <c r="BR30" i="54" s="1"/>
  <c r="BS30" i="54" s="1"/>
  <c r="BP27" i="54"/>
  <c r="BQ24" i="54"/>
  <c r="BP57" i="54"/>
  <c r="BQ54" i="54"/>
  <c r="BQ46" i="54"/>
  <c r="BR46" i="54" s="1"/>
  <c r="BS46" i="54" s="1"/>
  <c r="BQ51" i="54"/>
  <c r="BR51" i="54" s="1"/>
  <c r="BS51" i="54" s="1"/>
  <c r="BT51" i="54" s="1"/>
  <c r="BU51" i="54" s="1"/>
  <c r="BV51" i="54" s="1"/>
  <c r="BQ56" i="54"/>
  <c r="BR56" i="54" s="1"/>
  <c r="BS56" i="54" s="1"/>
  <c r="BO57" i="54"/>
  <c r="BS54" i="54"/>
  <c r="BP32" i="54"/>
  <c r="BQ29" i="54"/>
  <c r="BQ11" i="54"/>
  <c r="BP37" i="54"/>
  <c r="BQ34" i="54"/>
  <c r="BO22" i="54"/>
  <c r="BS20" i="54"/>
  <c r="BT20" i="54" s="1"/>
  <c r="BU20" i="54" s="1"/>
  <c r="BV20" i="54" s="1"/>
  <c r="BQ36" i="54"/>
  <c r="BR36" i="54" s="1"/>
  <c r="BS36" i="54" s="1"/>
  <c r="BT36" i="54" s="1"/>
  <c r="BU36" i="54" s="1"/>
  <c r="BV36" i="54" s="1"/>
  <c r="BP42" i="54"/>
  <c r="BQ39" i="54"/>
  <c r="BT21" i="54"/>
  <c r="DI61" i="54"/>
  <c r="BW61" i="54" s="1"/>
  <c r="DI60" i="54"/>
  <c r="BW60" i="54" s="1"/>
  <c r="CA60" i="54" s="1"/>
  <c r="DI59" i="54"/>
  <c r="BW59" i="54" s="1"/>
  <c r="DI55" i="54"/>
  <c r="BW55" i="54" s="1"/>
  <c r="DI56" i="54"/>
  <c r="BW56" i="54" s="1"/>
  <c r="DI54" i="54"/>
  <c r="BW54" i="54" s="1"/>
  <c r="DI51" i="54"/>
  <c r="BW51" i="54" s="1"/>
  <c r="DI50" i="54"/>
  <c r="BW50" i="54" s="1"/>
  <c r="DI49" i="54"/>
  <c r="BW49" i="54" s="1"/>
  <c r="DI44" i="54"/>
  <c r="BW44" i="54" s="1"/>
  <c r="DI40" i="54"/>
  <c r="BW40" i="54" s="1"/>
  <c r="DI39" i="54"/>
  <c r="BW39" i="54" s="1"/>
  <c r="DI36" i="54"/>
  <c r="BW36" i="54" s="1"/>
  <c r="DI41" i="54"/>
  <c r="BW41" i="54" s="1"/>
  <c r="DI35" i="54"/>
  <c r="BW35" i="54" s="1"/>
  <c r="DI34" i="54"/>
  <c r="BW34" i="54" s="1"/>
  <c r="DI19" i="54"/>
  <c r="BW19" i="54" s="1"/>
  <c r="DI16" i="54"/>
  <c r="BW16" i="54" s="1"/>
  <c r="DI15" i="54"/>
  <c r="BW15" i="54" s="1"/>
  <c r="DI29" i="54"/>
  <c r="BW29" i="54" s="1"/>
  <c r="DI26" i="54"/>
  <c r="BW26" i="54" s="1"/>
  <c r="DI25" i="54"/>
  <c r="BW25" i="54" s="1"/>
  <c r="CA25" i="54" s="1"/>
  <c r="DI46" i="54"/>
  <c r="BW46" i="54" s="1"/>
  <c r="CA46" i="54" s="1"/>
  <c r="DI31" i="54"/>
  <c r="BW31" i="54" s="1"/>
  <c r="DI30" i="54"/>
  <c r="BW30" i="54" s="1"/>
  <c r="DI11" i="54"/>
  <c r="BW11" i="54" s="1"/>
  <c r="DI9" i="54"/>
  <c r="BW9" i="54" s="1"/>
  <c r="DI24" i="54"/>
  <c r="BW24" i="54" s="1"/>
  <c r="DI21" i="54"/>
  <c r="BW21" i="54" s="1"/>
  <c r="DI20" i="54"/>
  <c r="BW20" i="54" s="1"/>
  <c r="DI45" i="54"/>
  <c r="BW45" i="54" s="1"/>
  <c r="DI10" i="54"/>
  <c r="BW10" i="54" s="1"/>
  <c r="DJ7" i="54"/>
  <c r="BS26" i="54"/>
  <c r="BT26" i="54" s="1"/>
  <c r="BU26" i="54" s="1"/>
  <c r="BV26" i="54" s="1"/>
  <c r="BS11" i="54"/>
  <c r="BO47" i="54"/>
  <c r="BO27" i="54"/>
  <c r="BO52" i="54"/>
  <c r="BO62" i="54"/>
  <c r="BP22" i="54"/>
  <c r="BQ19" i="54"/>
  <c r="BQ26" i="54"/>
  <c r="BR26" i="54" s="1"/>
  <c r="BQ10" i="54"/>
  <c r="BQ31" i="54"/>
  <c r="BR31" i="54" s="1"/>
  <c r="BS31" i="54" s="1"/>
  <c r="BT31" i="54" s="1"/>
  <c r="BU31" i="54" s="1"/>
  <c r="BV31" i="54" s="1"/>
  <c r="BQ35" i="54"/>
  <c r="BR35" i="54" s="1"/>
  <c r="BS35" i="54" s="1"/>
  <c r="BT35" i="54" s="1"/>
  <c r="BU35" i="54" s="1"/>
  <c r="BV35" i="54" s="1"/>
  <c r="BQ40" i="54"/>
  <c r="BR40" i="54" s="1"/>
  <c r="BS40" i="54" s="1"/>
  <c r="BT40" i="54" s="1"/>
  <c r="BU40" i="54" s="1"/>
  <c r="BV40" i="54" s="1"/>
  <c r="BQ50" i="54"/>
  <c r="BR50" i="54" s="1"/>
  <c r="BP52" i="54"/>
  <c r="BQ49" i="54"/>
  <c r="BP62" i="54"/>
  <c r="BQ59" i="54"/>
  <c r="N55" i="38"/>
  <c r="K60" i="37"/>
  <c r="J53" i="33"/>
  <c r="P46" i="50"/>
  <c r="AI62" i="53"/>
  <c r="AB12" i="53"/>
  <c r="AB32" i="53"/>
  <c r="AC10" i="53"/>
  <c r="AD10" i="53" s="1"/>
  <c r="AB22" i="53"/>
  <c r="AB27" i="53"/>
  <c r="AB47" i="53"/>
  <c r="AB37" i="53"/>
  <c r="AC36" i="53"/>
  <c r="AD36" i="53" s="1"/>
  <c r="AB42" i="53"/>
  <c r="AB62" i="53"/>
  <c r="AB57" i="53"/>
  <c r="AC54" i="53"/>
  <c r="AC57" i="53" s="1"/>
  <c r="AD57" i="53" s="1"/>
  <c r="AB52" i="53"/>
  <c r="AF9" i="53"/>
  <c r="AG9" i="53" s="1"/>
  <c r="T37" i="53"/>
  <c r="U34" i="53"/>
  <c r="F55" i="52"/>
  <c r="T12" i="53"/>
  <c r="U9" i="53"/>
  <c r="F50" i="52"/>
  <c r="F53" i="52"/>
  <c r="U24" i="53"/>
  <c r="T27" i="53"/>
  <c r="AF19" i="53"/>
  <c r="AG19" i="53" s="1"/>
  <c r="T22" i="53"/>
  <c r="U19" i="53"/>
  <c r="T42" i="53"/>
  <c r="U39" i="53"/>
  <c r="F56" i="52"/>
  <c r="U29" i="53"/>
  <c r="T32" i="53"/>
  <c r="F54" i="52"/>
  <c r="T62" i="53"/>
  <c r="U59" i="53"/>
  <c r="F60" i="52"/>
  <c r="T57" i="53"/>
  <c r="U54" i="53"/>
  <c r="F59" i="52"/>
  <c r="F58" i="52"/>
  <c r="T52" i="53"/>
  <c r="U49" i="53"/>
  <c r="T47" i="53"/>
  <c r="U44" i="53"/>
  <c r="F57" i="52"/>
  <c r="AF34" i="53"/>
  <c r="AG34" i="53" s="1"/>
  <c r="AF36" i="53"/>
  <c r="AG36" i="53" s="1"/>
  <c r="AH36" i="53" s="1"/>
  <c r="M34" i="53"/>
  <c r="L37" i="53"/>
  <c r="E55" i="52"/>
  <c r="AF11" i="53"/>
  <c r="AG11" i="53" s="1"/>
  <c r="AN9" i="53"/>
  <c r="AF10" i="53"/>
  <c r="AG10" i="53" s="1"/>
  <c r="AH10" i="53" s="1"/>
  <c r="AF21" i="53"/>
  <c r="AG21" i="53" s="1"/>
  <c r="AH21" i="53" s="1"/>
  <c r="M9" i="53"/>
  <c r="L12" i="53"/>
  <c r="P9" i="53"/>
  <c r="Q9" i="53" s="1"/>
  <c r="R9" i="53" s="1"/>
  <c r="X9" i="53"/>
  <c r="Y9" i="53" s="1"/>
  <c r="Z9" i="53" s="1"/>
  <c r="E50" i="52"/>
  <c r="AD11" i="52"/>
  <c r="W11" i="52"/>
  <c r="U11" i="52"/>
  <c r="AB11" i="52"/>
  <c r="Y11" i="52"/>
  <c r="T11" i="52"/>
  <c r="Z11" i="52"/>
  <c r="AC11" i="52"/>
  <c r="X11" i="52"/>
  <c r="P11" i="52"/>
  <c r="AA11" i="52"/>
  <c r="V11" i="52"/>
  <c r="AF20" i="53"/>
  <c r="AG20" i="53" s="1"/>
  <c r="AH20" i="53" s="1"/>
  <c r="L22" i="53"/>
  <c r="M19" i="53"/>
  <c r="E52" i="52"/>
  <c r="AF41" i="53"/>
  <c r="AG41" i="53" s="1"/>
  <c r="AH41" i="53" s="1"/>
  <c r="M39" i="53"/>
  <c r="L42" i="53"/>
  <c r="AF26" i="53"/>
  <c r="AG26" i="53" s="1"/>
  <c r="AH26" i="53" s="1"/>
  <c r="E56" i="52"/>
  <c r="M24" i="53"/>
  <c r="L27" i="53"/>
  <c r="AF25" i="53"/>
  <c r="AG25" i="53" s="1"/>
  <c r="AH25" i="53" s="1"/>
  <c r="E53" i="52"/>
  <c r="E54" i="52"/>
  <c r="AF29" i="53"/>
  <c r="AG29" i="53" s="1"/>
  <c r="AF31" i="53"/>
  <c r="AG31" i="53" s="1"/>
  <c r="AH31" i="53" s="1"/>
  <c r="L32" i="53"/>
  <c r="M29" i="53"/>
  <c r="AF44" i="53"/>
  <c r="AG44" i="53" s="1"/>
  <c r="AF45" i="53"/>
  <c r="AG45" i="53" s="1"/>
  <c r="AH45" i="53" s="1"/>
  <c r="M44" i="50"/>
  <c r="N44" i="50" s="1"/>
  <c r="M44" i="53"/>
  <c r="L47" i="53"/>
  <c r="E57" i="52"/>
  <c r="AF56" i="53"/>
  <c r="AG56" i="53" s="1"/>
  <c r="AH56" i="53" s="1"/>
  <c r="AF54" i="53"/>
  <c r="AG54" i="53" s="1"/>
  <c r="AH54" i="53" s="1"/>
  <c r="AF61" i="53"/>
  <c r="AG61" i="53" s="1"/>
  <c r="AH61" i="53" s="1"/>
  <c r="E60" i="52"/>
  <c r="AF55" i="53"/>
  <c r="AG55" i="53" s="1"/>
  <c r="AH55" i="53" s="1"/>
  <c r="AF59" i="53"/>
  <c r="AG59" i="53" s="1"/>
  <c r="AF60" i="53"/>
  <c r="AG60" i="53" s="1"/>
  <c r="AH60" i="53" s="1"/>
  <c r="M59" i="53"/>
  <c r="L62" i="53"/>
  <c r="L57" i="53"/>
  <c r="M54" i="53"/>
  <c r="E59" i="52"/>
  <c r="AF50" i="53"/>
  <c r="AG50" i="53" s="1"/>
  <c r="AH50" i="53" s="1"/>
  <c r="AF51" i="53"/>
  <c r="AG51" i="53" s="1"/>
  <c r="AH51" i="53" s="1"/>
  <c r="L52" i="53"/>
  <c r="M49" i="53"/>
  <c r="E58" i="52"/>
  <c r="F25" i="52"/>
  <c r="F35" i="52" s="1"/>
  <c r="DP15" i="53"/>
  <c r="T15" i="53" s="1"/>
  <c r="F38" i="52"/>
  <c r="F48" i="52" s="1"/>
  <c r="DP16" i="53"/>
  <c r="T16" i="53" s="1"/>
  <c r="G25" i="52"/>
  <c r="G35" i="52" s="1"/>
  <c r="DQ15" i="53"/>
  <c r="AB15" i="53" s="1"/>
  <c r="DR16" i="53"/>
  <c r="AJ16" i="53" s="1"/>
  <c r="AK16" i="53" s="1"/>
  <c r="AL16" i="53" s="1"/>
  <c r="G38" i="52"/>
  <c r="G48" i="52" s="1"/>
  <c r="DQ16" i="53"/>
  <c r="AB16" i="53" s="1"/>
  <c r="E25" i="52"/>
  <c r="E35" i="52" s="1"/>
  <c r="DO15" i="53"/>
  <c r="L15" i="53" s="1"/>
  <c r="E38" i="52"/>
  <c r="E48" i="52" s="1"/>
  <c r="DO16" i="53"/>
  <c r="L16" i="53" s="1"/>
  <c r="DR15" i="53"/>
  <c r="AJ15" i="53" s="1"/>
  <c r="AJ65" i="53" s="1"/>
  <c r="AN24" i="53"/>
  <c r="AO24" i="53" s="1"/>
  <c r="AN60" i="53"/>
  <c r="AO60" i="53" s="1"/>
  <c r="AP60" i="53" s="1"/>
  <c r="AA28" i="52"/>
  <c r="X28" i="52"/>
  <c r="T28" i="52"/>
  <c r="AC28" i="52"/>
  <c r="AD28" i="52"/>
  <c r="N33" i="31" s="1"/>
  <c r="Z28" i="52"/>
  <c r="P28" i="52"/>
  <c r="W28" i="52"/>
  <c r="U28" i="52"/>
  <c r="V28" i="52"/>
  <c r="S28" i="52"/>
  <c r="AB28" i="52"/>
  <c r="Y28" i="52"/>
  <c r="H31" i="53"/>
  <c r="I31" i="53" s="1"/>
  <c r="J31" i="53" s="1"/>
  <c r="E31" i="53"/>
  <c r="F31" i="53" s="1"/>
  <c r="P31" i="53"/>
  <c r="Q31" i="53" s="1"/>
  <c r="R31" i="53" s="1"/>
  <c r="X31" i="53"/>
  <c r="Y31" i="53" s="1"/>
  <c r="Z31" i="53" s="1"/>
  <c r="H30" i="53"/>
  <c r="I30" i="53" s="1"/>
  <c r="J30" i="53" s="1"/>
  <c r="E30" i="53"/>
  <c r="F30" i="53" s="1"/>
  <c r="P30" i="53"/>
  <c r="Q30" i="53" s="1"/>
  <c r="R30" i="53" s="1"/>
  <c r="X30" i="53"/>
  <c r="Y30" i="53" s="1"/>
  <c r="Z30" i="53" s="1"/>
  <c r="E29" i="53"/>
  <c r="D32" i="53"/>
  <c r="H29" i="53"/>
  <c r="P29" i="53"/>
  <c r="X29" i="53"/>
  <c r="AB41" i="52"/>
  <c r="AC41" i="52"/>
  <c r="U41" i="52"/>
  <c r="Y41" i="52"/>
  <c r="P41" i="52"/>
  <c r="S41" i="52"/>
  <c r="V41" i="52"/>
  <c r="W41" i="52"/>
  <c r="X41" i="52"/>
  <c r="Z41" i="52"/>
  <c r="AA41" i="52"/>
  <c r="T41" i="52"/>
  <c r="AD41" i="52"/>
  <c r="N51" i="31" s="1"/>
  <c r="AN26" i="53"/>
  <c r="AO26" i="53" s="1"/>
  <c r="AP26" i="53" s="1"/>
  <c r="D54" i="52"/>
  <c r="S15" i="52"/>
  <c r="AB15" i="52"/>
  <c r="AC15" i="52"/>
  <c r="AA15" i="52"/>
  <c r="U15" i="52"/>
  <c r="X15" i="52"/>
  <c r="V15" i="52"/>
  <c r="T15" i="52"/>
  <c r="P15" i="52"/>
  <c r="W15" i="52"/>
  <c r="Y15" i="52"/>
  <c r="AD15" i="52"/>
  <c r="Z15" i="52"/>
  <c r="AF30" i="53"/>
  <c r="AG30" i="53" s="1"/>
  <c r="AH30" i="53" s="1"/>
  <c r="O26" i="46"/>
  <c r="AN36" i="53"/>
  <c r="AO36" i="53" s="1"/>
  <c r="AP36" i="53" s="1"/>
  <c r="AE27" i="53"/>
  <c r="H26" i="53"/>
  <c r="I26" i="53" s="1"/>
  <c r="J26" i="53" s="1"/>
  <c r="E26" i="53"/>
  <c r="F26" i="53" s="1"/>
  <c r="P26" i="53"/>
  <c r="Q26" i="53" s="1"/>
  <c r="R26" i="53" s="1"/>
  <c r="X26" i="53"/>
  <c r="Y26" i="53" s="1"/>
  <c r="Z26" i="53" s="1"/>
  <c r="E25" i="53"/>
  <c r="F25" i="53" s="1"/>
  <c r="H25" i="53"/>
  <c r="I25" i="53" s="1"/>
  <c r="J25" i="53" s="1"/>
  <c r="P25" i="53"/>
  <c r="Q25" i="53" s="1"/>
  <c r="R25" i="53" s="1"/>
  <c r="X25" i="53"/>
  <c r="Y25" i="53" s="1"/>
  <c r="Z25" i="53" s="1"/>
  <c r="AD40" i="52"/>
  <c r="N50" i="31" s="1"/>
  <c r="Z40" i="52"/>
  <c r="Y40" i="52"/>
  <c r="T40" i="52"/>
  <c r="P40" i="52"/>
  <c r="W40" i="52"/>
  <c r="U40" i="52"/>
  <c r="AA40" i="52"/>
  <c r="AC40" i="52"/>
  <c r="X40" i="52"/>
  <c r="S40" i="52"/>
  <c r="V40" i="52"/>
  <c r="AB40" i="52"/>
  <c r="U27" i="52"/>
  <c r="AC27" i="52"/>
  <c r="V27" i="52"/>
  <c r="AA27" i="52"/>
  <c r="T27" i="52"/>
  <c r="Y27" i="52"/>
  <c r="Z27" i="52"/>
  <c r="X27" i="52"/>
  <c r="S27" i="52"/>
  <c r="P27" i="52"/>
  <c r="W27" i="52"/>
  <c r="AB27" i="52"/>
  <c r="AD27" i="52"/>
  <c r="N32" i="31" s="1"/>
  <c r="H24" i="53"/>
  <c r="D27" i="53"/>
  <c r="E24" i="53"/>
  <c r="P24" i="53"/>
  <c r="X24" i="53"/>
  <c r="O26" i="41"/>
  <c r="AF24" i="53"/>
  <c r="D53" i="52"/>
  <c r="S14" i="52"/>
  <c r="Y14" i="52"/>
  <c r="Z14" i="52"/>
  <c r="P14" i="52"/>
  <c r="W14" i="52"/>
  <c r="T14" i="52"/>
  <c r="AC14" i="52"/>
  <c r="AD14" i="52"/>
  <c r="AA14" i="52"/>
  <c r="X14" i="52"/>
  <c r="AB14" i="52"/>
  <c r="U14" i="52"/>
  <c r="V14" i="52"/>
  <c r="E35" i="53"/>
  <c r="F35" i="53" s="1"/>
  <c r="H35" i="53"/>
  <c r="I35" i="53" s="1"/>
  <c r="J35" i="53" s="1"/>
  <c r="P35" i="53"/>
  <c r="Q35" i="53" s="1"/>
  <c r="R35" i="53" s="1"/>
  <c r="X35" i="53"/>
  <c r="Y35" i="53" s="1"/>
  <c r="Z35" i="53" s="1"/>
  <c r="AF35" i="53"/>
  <c r="AG35" i="53" s="1"/>
  <c r="AH35" i="53" s="1"/>
  <c r="S29" i="52"/>
  <c r="AC29" i="52"/>
  <c r="X29" i="52"/>
  <c r="Y29" i="52"/>
  <c r="T29" i="52"/>
  <c r="AA29" i="52"/>
  <c r="P29" i="52"/>
  <c r="W29" i="52"/>
  <c r="V29" i="52"/>
  <c r="AB29" i="52"/>
  <c r="Z29" i="52"/>
  <c r="U29" i="52"/>
  <c r="AD29" i="52"/>
  <c r="N34" i="31" s="1"/>
  <c r="H36" i="53"/>
  <c r="I36" i="53" s="1"/>
  <c r="J36" i="53" s="1"/>
  <c r="E36" i="53"/>
  <c r="F36" i="53" s="1"/>
  <c r="P36" i="53"/>
  <c r="Q36" i="53" s="1"/>
  <c r="R36" i="53" s="1"/>
  <c r="X36" i="53"/>
  <c r="Y36" i="53" s="1"/>
  <c r="Z36" i="53" s="1"/>
  <c r="D37" i="53"/>
  <c r="E34" i="53"/>
  <c r="H34" i="53"/>
  <c r="P34" i="53"/>
  <c r="X34" i="53"/>
  <c r="AA42" i="52"/>
  <c r="X42" i="52"/>
  <c r="T42" i="52"/>
  <c r="V42" i="52"/>
  <c r="S42" i="52"/>
  <c r="Y42" i="52"/>
  <c r="AB42" i="52"/>
  <c r="U42" i="52"/>
  <c r="Z42" i="52"/>
  <c r="W42" i="52"/>
  <c r="AD42" i="52"/>
  <c r="N52" i="31" s="1"/>
  <c r="AC42" i="52"/>
  <c r="P42" i="52"/>
  <c r="D55" i="52"/>
  <c r="S16" i="52"/>
  <c r="T16" i="52"/>
  <c r="U16" i="52"/>
  <c r="Z16" i="52"/>
  <c r="AC16" i="52"/>
  <c r="AA16" i="52"/>
  <c r="X16" i="52"/>
  <c r="Y16" i="52"/>
  <c r="AD16" i="52"/>
  <c r="AB16" i="52"/>
  <c r="W16" i="52"/>
  <c r="V16" i="52"/>
  <c r="P16" i="52"/>
  <c r="AN19" i="53"/>
  <c r="AN20" i="53"/>
  <c r="X47" i="52"/>
  <c r="T47" i="52"/>
  <c r="P47" i="52"/>
  <c r="S47" i="52"/>
  <c r="W47" i="52"/>
  <c r="AB47" i="52"/>
  <c r="AD47" i="52"/>
  <c r="N57" i="31" s="1"/>
  <c r="AC47" i="52"/>
  <c r="AA47" i="52"/>
  <c r="Z47" i="52"/>
  <c r="V47" i="52"/>
  <c r="U47" i="52"/>
  <c r="Y47" i="52"/>
  <c r="E61" i="53"/>
  <c r="F61" i="53" s="1"/>
  <c r="H61" i="53"/>
  <c r="I61" i="53" s="1"/>
  <c r="J61" i="53" s="1"/>
  <c r="P61" i="53"/>
  <c r="Q61" i="53" s="1"/>
  <c r="R61" i="53" s="1"/>
  <c r="X61" i="53"/>
  <c r="Y61" i="53" s="1"/>
  <c r="Z61" i="53" s="1"/>
  <c r="D62" i="53"/>
  <c r="H59" i="53"/>
  <c r="E59" i="53"/>
  <c r="P59" i="53"/>
  <c r="X59" i="53"/>
  <c r="H60" i="53"/>
  <c r="I60" i="53" s="1"/>
  <c r="J60" i="53" s="1"/>
  <c r="E60" i="53"/>
  <c r="F60" i="53" s="1"/>
  <c r="P60" i="53"/>
  <c r="Q60" i="53" s="1"/>
  <c r="R60" i="53" s="1"/>
  <c r="X60" i="53"/>
  <c r="Y60" i="53" s="1"/>
  <c r="Z60" i="53" s="1"/>
  <c r="V21" i="52"/>
  <c r="AD21" i="52"/>
  <c r="AC21" i="52"/>
  <c r="X21" i="52"/>
  <c r="S21" i="52"/>
  <c r="P21" i="52"/>
  <c r="AA21" i="52"/>
  <c r="Y21" i="52"/>
  <c r="T21" i="52"/>
  <c r="Z21" i="52"/>
  <c r="D60" i="52"/>
  <c r="AB21" i="52"/>
  <c r="W21" i="52"/>
  <c r="U21" i="52"/>
  <c r="W34" i="52"/>
  <c r="Y34" i="52"/>
  <c r="V34" i="52"/>
  <c r="P34" i="52"/>
  <c r="AB34" i="52"/>
  <c r="AD34" i="52"/>
  <c r="N39" i="31" s="1"/>
  <c r="U34" i="52"/>
  <c r="T34" i="52"/>
  <c r="AC34" i="52"/>
  <c r="X34" i="52"/>
  <c r="S34" i="52"/>
  <c r="Z34" i="52"/>
  <c r="AA34" i="52"/>
  <c r="AN54" i="53"/>
  <c r="AO54" i="53" s="1"/>
  <c r="AN21" i="53"/>
  <c r="AO21" i="53" s="1"/>
  <c r="AP21" i="53" s="1"/>
  <c r="AN50" i="53"/>
  <c r="AD33" i="52"/>
  <c r="N38" i="31" s="1"/>
  <c r="S33" i="52"/>
  <c r="AB33" i="52"/>
  <c r="AA33" i="52"/>
  <c r="V33" i="52"/>
  <c r="AC33" i="52"/>
  <c r="X33" i="52"/>
  <c r="Z33" i="52"/>
  <c r="Y33" i="52"/>
  <c r="T33" i="52"/>
  <c r="U33" i="52"/>
  <c r="W33" i="52"/>
  <c r="P33" i="52"/>
  <c r="E56" i="53"/>
  <c r="F56" i="53" s="1"/>
  <c r="H56" i="53"/>
  <c r="I56" i="53" s="1"/>
  <c r="J56" i="53" s="1"/>
  <c r="P56" i="53"/>
  <c r="Q56" i="53" s="1"/>
  <c r="R56" i="53" s="1"/>
  <c r="X56" i="53"/>
  <c r="Y56" i="53" s="1"/>
  <c r="Z56" i="53" s="1"/>
  <c r="T46" i="52"/>
  <c r="S46" i="52"/>
  <c r="AB46" i="52"/>
  <c r="X46" i="52"/>
  <c r="AA46" i="52"/>
  <c r="Y46" i="52"/>
  <c r="Z46" i="52"/>
  <c r="AC46" i="52"/>
  <c r="AD46" i="52"/>
  <c r="N56" i="31" s="1"/>
  <c r="P46" i="52"/>
  <c r="W46" i="52"/>
  <c r="U46" i="52"/>
  <c r="V46" i="52"/>
  <c r="D57" i="53"/>
  <c r="E54" i="53"/>
  <c r="H54" i="53"/>
  <c r="P54" i="53"/>
  <c r="X54" i="53"/>
  <c r="E55" i="53"/>
  <c r="F55" i="53" s="1"/>
  <c r="H55" i="53"/>
  <c r="I55" i="53" s="1"/>
  <c r="J55" i="53" s="1"/>
  <c r="P55" i="53"/>
  <c r="Q55" i="53" s="1"/>
  <c r="R55" i="53" s="1"/>
  <c r="X55" i="53"/>
  <c r="Y55" i="53" s="1"/>
  <c r="Z55" i="53" s="1"/>
  <c r="D59" i="52"/>
  <c r="S20" i="52"/>
  <c r="AA20" i="52"/>
  <c r="AB20" i="52"/>
  <c r="AC20" i="52"/>
  <c r="AD20" i="52"/>
  <c r="X20" i="52"/>
  <c r="W20" i="52"/>
  <c r="P20" i="52"/>
  <c r="T20" i="52"/>
  <c r="U20" i="52"/>
  <c r="V20" i="52"/>
  <c r="Y20" i="52"/>
  <c r="Z20" i="52"/>
  <c r="E50" i="53"/>
  <c r="F50" i="53" s="1"/>
  <c r="H50" i="53"/>
  <c r="I50" i="53" s="1"/>
  <c r="J50" i="53" s="1"/>
  <c r="P50" i="53"/>
  <c r="Q50" i="53" s="1"/>
  <c r="R50" i="53" s="1"/>
  <c r="X50" i="53"/>
  <c r="Y50" i="53" s="1"/>
  <c r="Z50" i="53" s="1"/>
  <c r="AA32" i="52"/>
  <c r="X32" i="52"/>
  <c r="T32" i="52"/>
  <c r="Y32" i="52"/>
  <c r="Z32" i="52"/>
  <c r="P32" i="52"/>
  <c r="W32" i="52"/>
  <c r="AB32" i="52"/>
  <c r="AC32" i="52"/>
  <c r="AD32" i="52"/>
  <c r="N37" i="31" s="1"/>
  <c r="S32" i="52"/>
  <c r="U32" i="52"/>
  <c r="V32" i="52"/>
  <c r="H51" i="53"/>
  <c r="I51" i="53" s="1"/>
  <c r="J51" i="53" s="1"/>
  <c r="E51" i="53"/>
  <c r="F51" i="53" s="1"/>
  <c r="P51" i="53"/>
  <c r="Q51" i="53" s="1"/>
  <c r="R51" i="53" s="1"/>
  <c r="X51" i="53"/>
  <c r="Y51" i="53" s="1"/>
  <c r="Z51" i="53" s="1"/>
  <c r="E49" i="53"/>
  <c r="D52" i="53"/>
  <c r="H49" i="53"/>
  <c r="P49" i="53"/>
  <c r="X49" i="53"/>
  <c r="AF49" i="53"/>
  <c r="AG49" i="53" s="1"/>
  <c r="U45" i="52"/>
  <c r="Y45" i="52"/>
  <c r="AC45" i="52"/>
  <c r="P45" i="52"/>
  <c r="W45" i="52"/>
  <c r="X45" i="52"/>
  <c r="V45" i="52"/>
  <c r="AA45" i="52"/>
  <c r="T45" i="52"/>
  <c r="AB45" i="52"/>
  <c r="AD45" i="52"/>
  <c r="N55" i="31" s="1"/>
  <c r="S45" i="52"/>
  <c r="Z45" i="52"/>
  <c r="D58" i="52"/>
  <c r="X19" i="52"/>
  <c r="T19" i="52"/>
  <c r="Y19" i="52"/>
  <c r="P19" i="52"/>
  <c r="S19" i="52"/>
  <c r="Z19" i="52"/>
  <c r="AA19" i="52"/>
  <c r="AC19" i="52"/>
  <c r="V19" i="52"/>
  <c r="W19" i="52"/>
  <c r="AB19" i="52"/>
  <c r="U19" i="52"/>
  <c r="AD19" i="52"/>
  <c r="H46" i="53"/>
  <c r="I46" i="53" s="1"/>
  <c r="J46" i="53" s="1"/>
  <c r="E46" i="53"/>
  <c r="F46" i="53" s="1"/>
  <c r="P46" i="53"/>
  <c r="Q46" i="53" s="1"/>
  <c r="R46" i="53" s="1"/>
  <c r="X46" i="53"/>
  <c r="Y46" i="53" s="1"/>
  <c r="Z46" i="53" s="1"/>
  <c r="AN46" i="53"/>
  <c r="D47" i="53"/>
  <c r="H44" i="53"/>
  <c r="E44" i="53"/>
  <c r="P44" i="53"/>
  <c r="X44" i="53"/>
  <c r="Z44" i="52"/>
  <c r="V44" i="52"/>
  <c r="AD44" i="52"/>
  <c r="N54" i="31" s="1"/>
  <c r="U44" i="52"/>
  <c r="AA44" i="52"/>
  <c r="X44" i="52"/>
  <c r="AB44" i="52"/>
  <c r="W44" i="52"/>
  <c r="Y44" i="52"/>
  <c r="T44" i="52"/>
  <c r="P44" i="52"/>
  <c r="AC44" i="52"/>
  <c r="S44" i="52"/>
  <c r="D57" i="52"/>
  <c r="Y18" i="52"/>
  <c r="U18" i="52"/>
  <c r="Z18" i="52"/>
  <c r="S18" i="52"/>
  <c r="AB18" i="52"/>
  <c r="AC18" i="52"/>
  <c r="AD18" i="52"/>
  <c r="W18" i="52"/>
  <c r="AA18" i="52"/>
  <c r="T18" i="52"/>
  <c r="V18" i="52"/>
  <c r="X18" i="52"/>
  <c r="P18" i="52"/>
  <c r="H45" i="53"/>
  <c r="I45" i="53" s="1"/>
  <c r="J45" i="53" s="1"/>
  <c r="E45" i="53"/>
  <c r="F45" i="53" s="1"/>
  <c r="P45" i="53"/>
  <c r="Q45" i="53" s="1"/>
  <c r="R45" i="53" s="1"/>
  <c r="X45" i="53"/>
  <c r="Y45" i="53" s="1"/>
  <c r="Z45" i="53" s="1"/>
  <c r="AF46" i="53"/>
  <c r="AG46" i="53" s="1"/>
  <c r="AH46" i="53" s="1"/>
  <c r="AC31" i="52"/>
  <c r="U31" i="52"/>
  <c r="Z31" i="52"/>
  <c r="S31" i="52"/>
  <c r="P31" i="52"/>
  <c r="AD31" i="52"/>
  <c r="N36" i="31" s="1"/>
  <c r="W31" i="52"/>
  <c r="T31" i="52"/>
  <c r="AB31" i="52"/>
  <c r="V31" i="52"/>
  <c r="X31" i="52"/>
  <c r="Y31" i="52"/>
  <c r="AA31" i="52"/>
  <c r="E21" i="53"/>
  <c r="F21" i="53" s="1"/>
  <c r="H21" i="53"/>
  <c r="I21" i="53" s="1"/>
  <c r="J21" i="53" s="1"/>
  <c r="P21" i="53"/>
  <c r="Q21" i="53" s="1"/>
  <c r="R21" i="53" s="1"/>
  <c r="X21" i="53"/>
  <c r="Y21" i="53" s="1"/>
  <c r="Z21" i="53" s="1"/>
  <c r="E19" i="53"/>
  <c r="H19" i="53"/>
  <c r="D22" i="53"/>
  <c r="P19" i="53"/>
  <c r="X19" i="53"/>
  <c r="E20" i="53"/>
  <c r="F20" i="53" s="1"/>
  <c r="H20" i="53"/>
  <c r="I20" i="53" s="1"/>
  <c r="J20" i="53" s="1"/>
  <c r="P20" i="53"/>
  <c r="Q20" i="53" s="1"/>
  <c r="R20" i="53" s="1"/>
  <c r="X20" i="53"/>
  <c r="Y20" i="53" s="1"/>
  <c r="Z20" i="53" s="1"/>
  <c r="S39" i="52"/>
  <c r="AD39" i="52"/>
  <c r="N49" i="31" s="1"/>
  <c r="X39" i="52"/>
  <c r="W39" i="52"/>
  <c r="AB39" i="52"/>
  <c r="U39" i="52"/>
  <c r="P39" i="52"/>
  <c r="AA39" i="52"/>
  <c r="Y39" i="52"/>
  <c r="V39" i="52"/>
  <c r="T39" i="52"/>
  <c r="AC39" i="52"/>
  <c r="Z39" i="52"/>
  <c r="T13" i="52"/>
  <c r="Z13" i="52"/>
  <c r="S13" i="52"/>
  <c r="Y13" i="52"/>
  <c r="AD13" i="52"/>
  <c r="U13" i="52"/>
  <c r="W13" i="52"/>
  <c r="AC13" i="52"/>
  <c r="P13" i="52"/>
  <c r="X13" i="52"/>
  <c r="AA13" i="52"/>
  <c r="D52" i="52"/>
  <c r="V13" i="52"/>
  <c r="AB13" i="52"/>
  <c r="AD26" i="52"/>
  <c r="N31" i="31" s="1"/>
  <c r="AB26" i="52"/>
  <c r="W26" i="52"/>
  <c r="V26" i="52"/>
  <c r="AC26" i="52"/>
  <c r="X26" i="52"/>
  <c r="S26" i="52"/>
  <c r="Z26" i="52"/>
  <c r="Y26" i="52"/>
  <c r="T26" i="52"/>
  <c r="P26" i="52"/>
  <c r="U26" i="52"/>
  <c r="AA26" i="52"/>
  <c r="AN41" i="53"/>
  <c r="AN11" i="53"/>
  <c r="AD43" i="52"/>
  <c r="N53" i="31" s="1"/>
  <c r="S43" i="52"/>
  <c r="AA43" i="52"/>
  <c r="W43" i="52"/>
  <c r="AB43" i="52"/>
  <c r="X43" i="52"/>
  <c r="U43" i="52"/>
  <c r="P43" i="52"/>
  <c r="Y43" i="52"/>
  <c r="AC43" i="52"/>
  <c r="Z43" i="52"/>
  <c r="T43" i="52"/>
  <c r="V43" i="52"/>
  <c r="H40" i="53"/>
  <c r="I40" i="53" s="1"/>
  <c r="J40" i="53" s="1"/>
  <c r="E40" i="53"/>
  <c r="F40" i="53" s="1"/>
  <c r="P40" i="53"/>
  <c r="Q40" i="53" s="1"/>
  <c r="R40" i="53" s="1"/>
  <c r="X40" i="53"/>
  <c r="Y40" i="53" s="1"/>
  <c r="Z40" i="53" s="1"/>
  <c r="D42" i="53"/>
  <c r="E39" i="53"/>
  <c r="H39" i="53"/>
  <c r="P39" i="53"/>
  <c r="X39" i="53"/>
  <c r="Z30" i="52"/>
  <c r="AD30" i="52"/>
  <c r="N35" i="31" s="1"/>
  <c r="Y30" i="52"/>
  <c r="T30" i="52"/>
  <c r="P30" i="52"/>
  <c r="AB30" i="52"/>
  <c r="W30" i="52"/>
  <c r="U30" i="52"/>
  <c r="AA30" i="52"/>
  <c r="V30" i="52"/>
  <c r="AC30" i="52"/>
  <c r="X30" i="52"/>
  <c r="S30" i="52"/>
  <c r="Z17" i="52"/>
  <c r="V17" i="52"/>
  <c r="U17" i="52"/>
  <c r="AA17" i="52"/>
  <c r="AD17" i="52"/>
  <c r="X17" i="52"/>
  <c r="S17" i="52"/>
  <c r="P17" i="52"/>
  <c r="D56" i="52"/>
  <c r="AB17" i="52"/>
  <c r="W17" i="52"/>
  <c r="AC17" i="52"/>
  <c r="Y17" i="52"/>
  <c r="T17" i="52"/>
  <c r="AF40" i="53"/>
  <c r="AG40" i="53" s="1"/>
  <c r="AH40" i="53" s="1"/>
  <c r="H41" i="53"/>
  <c r="I41" i="53" s="1"/>
  <c r="J41" i="53" s="1"/>
  <c r="E41" i="53"/>
  <c r="F41" i="53" s="1"/>
  <c r="P41" i="53"/>
  <c r="Q41" i="53" s="1"/>
  <c r="R41" i="53" s="1"/>
  <c r="X41" i="53"/>
  <c r="Y41" i="53" s="1"/>
  <c r="Z41" i="53" s="1"/>
  <c r="AF39" i="53"/>
  <c r="AG39" i="53" s="1"/>
  <c r="AH39" i="53" s="1"/>
  <c r="AE17" i="53"/>
  <c r="D25" i="52"/>
  <c r="DN15" i="53"/>
  <c r="D15" i="53" s="1"/>
  <c r="D65" i="53" s="1"/>
  <c r="D38" i="52"/>
  <c r="D48" i="52" s="1"/>
  <c r="DN16" i="53"/>
  <c r="D16" i="53" s="1"/>
  <c r="X24" i="52"/>
  <c r="T24" i="52"/>
  <c r="AB24" i="52"/>
  <c r="U24" i="52"/>
  <c r="V24" i="52"/>
  <c r="AA24" i="52"/>
  <c r="Y24" i="52"/>
  <c r="Z24" i="52"/>
  <c r="D35" i="52"/>
  <c r="P24" i="52"/>
  <c r="AC24" i="52"/>
  <c r="AD24" i="52"/>
  <c r="N29" i="31" s="1"/>
  <c r="S24" i="52"/>
  <c r="W24" i="52"/>
  <c r="D50" i="52"/>
  <c r="J9" i="53"/>
  <c r="H11" i="53"/>
  <c r="E11" i="53"/>
  <c r="P11" i="53"/>
  <c r="X11" i="53"/>
  <c r="W78" i="7"/>
  <c r="E10" i="53"/>
  <c r="H10" i="53"/>
  <c r="P10" i="53"/>
  <c r="X10" i="53"/>
  <c r="D12" i="53"/>
  <c r="U37" i="52"/>
  <c r="AC37" i="52"/>
  <c r="P37" i="52"/>
  <c r="X37" i="52"/>
  <c r="Y37" i="52"/>
  <c r="AB37" i="52"/>
  <c r="V37" i="52"/>
  <c r="S37" i="52"/>
  <c r="AD37" i="52"/>
  <c r="N47" i="31" s="1"/>
  <c r="AA37" i="52"/>
  <c r="T37" i="52"/>
  <c r="Z37" i="52"/>
  <c r="W37" i="52"/>
  <c r="AE52" i="53"/>
  <c r="W67" i="53"/>
  <c r="AE65" i="53"/>
  <c r="AK35" i="53"/>
  <c r="AL35" i="53" s="1"/>
  <c r="AK45" i="53"/>
  <c r="AL45" i="53" s="1"/>
  <c r="AK51" i="53"/>
  <c r="AL51" i="53" s="1"/>
  <c r="AA67" i="53"/>
  <c r="AE62" i="53"/>
  <c r="AE66" i="53"/>
  <c r="AK10" i="53"/>
  <c r="AN10" i="53"/>
  <c r="AJ42" i="53"/>
  <c r="AK39" i="53"/>
  <c r="AK40" i="53"/>
  <c r="AL40" i="53" s="1"/>
  <c r="AK61" i="53"/>
  <c r="AL61" i="53" s="1"/>
  <c r="AE64" i="53"/>
  <c r="AE12" i="53"/>
  <c r="AN35" i="53"/>
  <c r="AE47" i="53"/>
  <c r="AI65" i="53"/>
  <c r="AM10" i="53"/>
  <c r="AC62" i="53"/>
  <c r="AD62" i="53" s="1"/>
  <c r="AD59" i="53"/>
  <c r="AD9" i="53"/>
  <c r="AD34" i="53"/>
  <c r="AD44" i="53"/>
  <c r="AC47" i="53"/>
  <c r="AD47" i="53" s="1"/>
  <c r="DS60" i="53"/>
  <c r="AR60" i="53" s="1"/>
  <c r="DS59" i="53"/>
  <c r="AR59" i="53" s="1"/>
  <c r="DS61" i="53"/>
  <c r="AR61" i="53" s="1"/>
  <c r="AV61" i="53" s="1"/>
  <c r="DS56" i="53"/>
  <c r="AR56" i="53" s="1"/>
  <c r="AV56" i="53" s="1"/>
  <c r="DS55" i="53"/>
  <c r="AR55" i="53" s="1"/>
  <c r="DS49" i="53"/>
  <c r="AR49" i="53" s="1"/>
  <c r="DS44" i="53"/>
  <c r="AR44" i="53" s="1"/>
  <c r="AV44" i="53" s="1"/>
  <c r="DS54" i="53"/>
  <c r="AR54" i="53" s="1"/>
  <c r="AV54" i="53" s="1"/>
  <c r="DS51" i="53"/>
  <c r="AR51" i="53" s="1"/>
  <c r="AV51" i="53" s="1"/>
  <c r="DS50" i="53"/>
  <c r="AR50" i="53" s="1"/>
  <c r="DS39" i="53"/>
  <c r="AR39" i="53" s="1"/>
  <c r="AV39" i="53" s="1"/>
  <c r="DS46" i="53"/>
  <c r="AR46" i="53" s="1"/>
  <c r="AV46" i="53" s="1"/>
  <c r="DS45" i="53"/>
  <c r="AR45" i="53" s="1"/>
  <c r="AV45" i="53" s="1"/>
  <c r="DS40" i="53"/>
  <c r="AR40" i="53" s="1"/>
  <c r="DS24" i="53"/>
  <c r="AR24" i="53" s="1"/>
  <c r="AV24" i="53" s="1"/>
  <c r="DS34" i="53"/>
  <c r="AR34" i="53" s="1"/>
  <c r="AV34" i="53" s="1"/>
  <c r="DS21" i="53"/>
  <c r="AR21" i="53" s="1"/>
  <c r="DS20" i="53"/>
  <c r="AR20" i="53" s="1"/>
  <c r="DS41" i="53"/>
  <c r="AR41" i="53" s="1"/>
  <c r="AV41" i="53" s="1"/>
  <c r="DS30" i="53"/>
  <c r="AR30" i="53" s="1"/>
  <c r="DS29" i="53"/>
  <c r="AR29" i="53" s="1"/>
  <c r="DS25" i="53"/>
  <c r="AR25" i="53" s="1"/>
  <c r="DS19" i="53"/>
  <c r="AR19" i="53" s="1"/>
  <c r="DS16" i="53"/>
  <c r="AR16" i="53" s="1"/>
  <c r="DS15" i="53"/>
  <c r="AR15" i="53" s="1"/>
  <c r="DS35" i="53"/>
  <c r="AR35" i="53" s="1"/>
  <c r="AV35" i="53" s="1"/>
  <c r="DS31" i="53"/>
  <c r="AR31" i="53" s="1"/>
  <c r="DS26" i="53"/>
  <c r="AR26" i="53" s="1"/>
  <c r="DS10" i="53"/>
  <c r="AR10" i="53" s="1"/>
  <c r="DS36" i="53"/>
  <c r="AR36" i="53" s="1"/>
  <c r="AV36" i="53" s="1"/>
  <c r="DS11" i="53"/>
  <c r="AR11" i="53" s="1"/>
  <c r="AV11" i="53" s="1"/>
  <c r="DS9" i="53"/>
  <c r="AR9" i="53" s="1"/>
  <c r="DT7" i="53"/>
  <c r="AK55" i="53"/>
  <c r="AL55" i="53" s="1"/>
  <c r="AM55" i="53" s="1"/>
  <c r="AM57" i="53" s="1"/>
  <c r="AN55" i="53"/>
  <c r="AK41" i="53"/>
  <c r="AL41" i="53" s="1"/>
  <c r="AK46" i="53"/>
  <c r="AL46" i="53" s="1"/>
  <c r="AN51" i="53"/>
  <c r="AI66" i="53"/>
  <c r="AM11" i="53"/>
  <c r="AI37" i="53"/>
  <c r="AI47" i="53"/>
  <c r="AE32" i="53"/>
  <c r="AM44" i="53"/>
  <c r="AM35" i="53"/>
  <c r="AN45" i="53"/>
  <c r="AK30" i="53"/>
  <c r="AL30" i="53" s="1"/>
  <c r="AJ22" i="53"/>
  <c r="AK19" i="53"/>
  <c r="AK20" i="53"/>
  <c r="AL20" i="53" s="1"/>
  <c r="AJ27" i="53"/>
  <c r="AK24" i="53"/>
  <c r="AK29" i="53"/>
  <c r="AJ32" i="53"/>
  <c r="AN29" i="53"/>
  <c r="AJ47" i="53"/>
  <c r="AK44" i="53"/>
  <c r="AN44" i="53"/>
  <c r="AK56" i="53"/>
  <c r="AL56" i="53" s="1"/>
  <c r="AN56" i="53"/>
  <c r="AO56" i="53" s="1"/>
  <c r="AP56" i="53" s="1"/>
  <c r="AK60" i="53"/>
  <c r="AL60" i="53" s="1"/>
  <c r="AM27" i="53"/>
  <c r="AN30" i="53"/>
  <c r="AM16" i="53"/>
  <c r="AM17" i="53" s="1"/>
  <c r="AI27" i="53"/>
  <c r="AI42" i="53"/>
  <c r="AM39" i="53"/>
  <c r="AI57" i="53"/>
  <c r="AI52" i="53"/>
  <c r="AM61" i="53"/>
  <c r="AM62" i="53" s="1"/>
  <c r="AD39" i="53"/>
  <c r="AC42" i="53"/>
  <c r="AD42" i="53" s="1"/>
  <c r="AD29" i="53"/>
  <c r="AC32" i="53"/>
  <c r="AD32" i="53" s="1"/>
  <c r="AM49" i="53"/>
  <c r="AE37" i="53"/>
  <c r="AK25" i="53"/>
  <c r="AL25" i="53" s="1"/>
  <c r="AD11" i="53"/>
  <c r="AN61" i="53"/>
  <c r="AM30" i="53"/>
  <c r="AI32" i="53"/>
  <c r="AM45" i="53"/>
  <c r="AM41" i="53"/>
  <c r="AK26" i="53"/>
  <c r="AL26" i="53" s="1"/>
  <c r="AK54" i="53"/>
  <c r="AJ57" i="53"/>
  <c r="AI22" i="53"/>
  <c r="AM20" i="53"/>
  <c r="AK11" i="53"/>
  <c r="AK36" i="53"/>
  <c r="AL36" i="53" s="1"/>
  <c r="AJ12" i="53"/>
  <c r="AK9" i="53"/>
  <c r="AK21" i="53"/>
  <c r="AL21" i="53" s="1"/>
  <c r="AK31" i="53"/>
  <c r="AL31" i="53" s="1"/>
  <c r="AN31" i="53"/>
  <c r="AJ37" i="53"/>
  <c r="AK34" i="53"/>
  <c r="AJ52" i="53"/>
  <c r="AK49" i="53"/>
  <c r="AN49" i="53"/>
  <c r="AK50" i="53"/>
  <c r="AL50" i="53" s="1"/>
  <c r="AJ62" i="53"/>
  <c r="AK59" i="53"/>
  <c r="AN59" i="53"/>
  <c r="AC22" i="53"/>
  <c r="AD22" i="53" s="1"/>
  <c r="AD19" i="53"/>
  <c r="AN40" i="53"/>
  <c r="AO40" i="53" s="1"/>
  <c r="AP40" i="53" s="1"/>
  <c r="AN34" i="53"/>
  <c r="AM51" i="53"/>
  <c r="AM29" i="53"/>
  <c r="AI64" i="53"/>
  <c r="AI12" i="53"/>
  <c r="AI17" i="53"/>
  <c r="DE61" i="53"/>
  <c r="AQ61" i="53" s="1"/>
  <c r="AU61" i="53" s="1"/>
  <c r="DE59" i="53"/>
  <c r="AQ59" i="53" s="1"/>
  <c r="DE56" i="53"/>
  <c r="AQ56" i="53" s="1"/>
  <c r="DE55" i="53"/>
  <c r="AQ55" i="53" s="1"/>
  <c r="DE60" i="53"/>
  <c r="AQ60" i="53" s="1"/>
  <c r="DE54" i="53"/>
  <c r="AQ54" i="53" s="1"/>
  <c r="DE39" i="53"/>
  <c r="AQ39" i="53" s="1"/>
  <c r="DE50" i="53"/>
  <c r="AQ50" i="53" s="1"/>
  <c r="DE44" i="53"/>
  <c r="AQ44" i="53" s="1"/>
  <c r="AU44" i="53" s="1"/>
  <c r="DE40" i="53"/>
  <c r="AQ40" i="53" s="1"/>
  <c r="DE24" i="53"/>
  <c r="AQ24" i="53" s="1"/>
  <c r="DE49" i="53"/>
  <c r="AQ49" i="53" s="1"/>
  <c r="AU49" i="53" s="1"/>
  <c r="DE45" i="53"/>
  <c r="AQ45" i="53" s="1"/>
  <c r="AU45" i="53" s="1"/>
  <c r="DE36" i="53"/>
  <c r="AQ36" i="53" s="1"/>
  <c r="AU36" i="53" s="1"/>
  <c r="DE35" i="53"/>
  <c r="AQ35" i="53" s="1"/>
  <c r="DE31" i="53"/>
  <c r="AQ31" i="53" s="1"/>
  <c r="AU31" i="53" s="1"/>
  <c r="DE26" i="53"/>
  <c r="AQ26" i="53" s="1"/>
  <c r="DE21" i="53"/>
  <c r="AQ21" i="53" s="1"/>
  <c r="DE20" i="53"/>
  <c r="AQ20" i="53" s="1"/>
  <c r="AU20" i="53" s="1"/>
  <c r="DE19" i="53"/>
  <c r="AQ19" i="53" s="1"/>
  <c r="AU19" i="53" s="1"/>
  <c r="DE16" i="53"/>
  <c r="AQ16" i="53" s="1"/>
  <c r="AU16" i="53" s="1"/>
  <c r="DE15" i="53"/>
  <c r="AQ15" i="53" s="1"/>
  <c r="AU15" i="53" s="1"/>
  <c r="DE51" i="53"/>
  <c r="AQ51" i="53" s="1"/>
  <c r="AU51" i="53" s="1"/>
  <c r="DE9" i="53"/>
  <c r="AQ9" i="53" s="1"/>
  <c r="DF7" i="53"/>
  <c r="DE14" i="53"/>
  <c r="AQ14" i="53" s="1"/>
  <c r="DE10" i="53"/>
  <c r="AQ10" i="53" s="1"/>
  <c r="AU10" i="53" s="1"/>
  <c r="DE46" i="53"/>
  <c r="AQ46" i="53" s="1"/>
  <c r="DE41" i="53"/>
  <c r="AQ41" i="53" s="1"/>
  <c r="AU41" i="53" s="1"/>
  <c r="DE34" i="53"/>
  <c r="AQ34" i="53" s="1"/>
  <c r="DE25" i="53"/>
  <c r="AQ25" i="53" s="1"/>
  <c r="DE11" i="53"/>
  <c r="AQ11" i="53" s="1"/>
  <c r="DE30" i="53"/>
  <c r="AQ30" i="53" s="1"/>
  <c r="DE29" i="53"/>
  <c r="AQ29" i="53" s="1"/>
  <c r="AM50" i="53"/>
  <c r="AM31" i="53"/>
  <c r="AN39" i="53"/>
  <c r="AC52" i="53"/>
  <c r="AD52" i="53" s="1"/>
  <c r="AD49" i="53"/>
  <c r="AD24" i="53"/>
  <c r="AC27" i="53"/>
  <c r="AD27" i="53" s="1"/>
  <c r="AN25" i="53"/>
  <c r="AO25" i="53" s="1"/>
  <c r="AP25" i="53" s="1"/>
  <c r="AM34" i="53"/>
  <c r="AE22" i="53"/>
  <c r="AM46" i="53"/>
  <c r="EY111" i="32"/>
  <c r="EY109" i="32"/>
  <c r="FC111" i="32"/>
  <c r="FC109" i="32"/>
  <c r="FG111" i="32"/>
  <c r="FG109" i="32"/>
  <c r="EK111" i="32"/>
  <c r="EK109" i="32"/>
  <c r="EO111" i="32"/>
  <c r="EO109" i="32"/>
  <c r="ES111" i="32"/>
  <c r="ES109" i="32"/>
  <c r="DW111" i="32"/>
  <c r="DW109" i="32"/>
  <c r="EA111" i="32"/>
  <c r="EA109" i="32"/>
  <c r="EE111" i="32"/>
  <c r="EE109" i="32"/>
  <c r="DE111" i="32"/>
  <c r="DE109" i="32"/>
  <c r="DI111" i="32"/>
  <c r="DI109" i="32"/>
  <c r="DM111" i="32"/>
  <c r="DM109" i="32"/>
  <c r="CQ111" i="32"/>
  <c r="CQ109" i="32"/>
  <c r="CU111" i="32"/>
  <c r="CU109" i="32"/>
  <c r="CY111" i="32"/>
  <c r="CY109" i="32"/>
  <c r="CC111" i="32"/>
  <c r="CC109" i="32"/>
  <c r="CG111" i="32"/>
  <c r="CG109" i="32"/>
  <c r="CK111" i="32"/>
  <c r="CK109" i="32"/>
  <c r="BO111" i="32"/>
  <c r="BO109" i="32"/>
  <c r="BS111" i="32"/>
  <c r="BS109" i="32"/>
  <c r="BW111" i="32"/>
  <c r="BW109" i="32"/>
  <c r="AW111" i="32"/>
  <c r="AW109" i="32"/>
  <c r="BA111" i="32"/>
  <c r="BA109" i="32"/>
  <c r="BE111" i="32"/>
  <c r="BE109" i="32"/>
  <c r="AI111" i="32"/>
  <c r="AI109" i="32"/>
  <c r="AM111" i="32"/>
  <c r="AM109" i="32"/>
  <c r="AQ111" i="32"/>
  <c r="AQ109" i="32"/>
  <c r="D111" i="32"/>
  <c r="D109" i="32"/>
  <c r="H111" i="32"/>
  <c r="H109" i="32"/>
  <c r="L111" i="32"/>
  <c r="L109" i="32"/>
  <c r="EZ111" i="32"/>
  <c r="EZ109" i="32"/>
  <c r="FD111" i="32"/>
  <c r="FD109" i="32"/>
  <c r="FH111" i="32"/>
  <c r="FH109" i="32"/>
  <c r="EL111" i="32"/>
  <c r="EL109" i="32"/>
  <c r="EP111" i="32"/>
  <c r="EP109" i="32"/>
  <c r="ET111" i="32"/>
  <c r="ET109" i="32"/>
  <c r="DT111" i="32"/>
  <c r="DT109" i="32"/>
  <c r="DX111" i="32"/>
  <c r="DX109" i="32"/>
  <c r="EB111" i="32"/>
  <c r="EB109" i="32"/>
  <c r="DF111" i="32"/>
  <c r="DF109" i="32"/>
  <c r="DJ111" i="32"/>
  <c r="DJ109" i="32"/>
  <c r="DN111" i="32"/>
  <c r="DN109" i="32"/>
  <c r="CR111" i="32"/>
  <c r="CR109" i="32"/>
  <c r="CV111" i="32"/>
  <c r="CV109" i="32"/>
  <c r="CZ111" i="32"/>
  <c r="CZ109" i="32"/>
  <c r="CD111" i="32"/>
  <c r="CD109" i="32"/>
  <c r="CH111" i="32"/>
  <c r="CH109" i="32"/>
  <c r="CL111" i="32"/>
  <c r="CL109" i="32"/>
  <c r="BL111" i="32"/>
  <c r="BL109" i="32"/>
  <c r="BP111" i="32"/>
  <c r="BP109" i="32"/>
  <c r="BT111" i="32"/>
  <c r="BT109" i="32"/>
  <c r="AX111" i="32"/>
  <c r="AX109" i="32"/>
  <c r="BB111" i="32"/>
  <c r="BB109" i="32"/>
  <c r="BF111" i="32"/>
  <c r="BF109" i="32"/>
  <c r="AJ111" i="32"/>
  <c r="AJ109" i="32"/>
  <c r="AN111" i="32"/>
  <c r="AN109" i="32"/>
  <c r="AR111" i="32"/>
  <c r="AR109" i="32"/>
  <c r="E111" i="32"/>
  <c r="E109" i="32"/>
  <c r="I111" i="32"/>
  <c r="I109" i="32"/>
  <c r="M111" i="32"/>
  <c r="M109" i="32"/>
  <c r="FA111" i="32"/>
  <c r="FA109" i="32"/>
  <c r="FE111" i="32"/>
  <c r="FE109" i="32"/>
  <c r="FI111" i="32"/>
  <c r="FI109" i="32"/>
  <c r="EI111" i="32"/>
  <c r="EI109" i="32"/>
  <c r="EM111" i="32"/>
  <c r="EM109" i="32"/>
  <c r="EQ111" i="32"/>
  <c r="EQ109" i="32"/>
  <c r="DU111" i="32"/>
  <c r="DU109" i="32"/>
  <c r="DY111" i="32"/>
  <c r="DY109" i="32"/>
  <c r="EC111" i="32"/>
  <c r="EC109" i="32"/>
  <c r="DG111" i="32"/>
  <c r="DG109" i="32"/>
  <c r="DK111" i="32"/>
  <c r="DK109" i="32"/>
  <c r="DO111" i="32"/>
  <c r="DO109" i="32"/>
  <c r="CS111" i="32"/>
  <c r="CS109" i="32"/>
  <c r="CW111" i="32"/>
  <c r="CW109" i="32"/>
  <c r="DA111" i="32"/>
  <c r="DA109" i="32"/>
  <c r="CA111" i="32"/>
  <c r="CA109" i="32"/>
  <c r="CE111" i="32"/>
  <c r="CE109" i="32"/>
  <c r="CI111" i="32"/>
  <c r="CI109" i="32"/>
  <c r="BM111" i="32"/>
  <c r="BM109" i="32"/>
  <c r="BQ111" i="32"/>
  <c r="BQ109" i="32"/>
  <c r="BU111" i="32"/>
  <c r="BU109" i="32"/>
  <c r="AY111" i="32"/>
  <c r="AY109" i="32"/>
  <c r="BC111" i="32"/>
  <c r="BC109" i="32"/>
  <c r="BG111" i="32"/>
  <c r="BG109" i="32"/>
  <c r="AK111" i="32"/>
  <c r="AK109" i="32"/>
  <c r="AO111" i="32"/>
  <c r="AO109" i="32"/>
  <c r="AS111" i="32"/>
  <c r="AS109" i="32"/>
  <c r="F111" i="32"/>
  <c r="F109" i="32"/>
  <c r="J111" i="32"/>
  <c r="J109" i="32"/>
  <c r="N111" i="32"/>
  <c r="N109" i="32"/>
  <c r="EX111" i="32"/>
  <c r="EX109" i="32"/>
  <c r="FB111" i="32"/>
  <c r="FB109" i="32"/>
  <c r="FF111" i="32"/>
  <c r="FF109" i="32"/>
  <c r="EJ111" i="32"/>
  <c r="EJ109" i="32"/>
  <c r="EN111" i="32"/>
  <c r="EN109" i="32"/>
  <c r="ER111" i="32"/>
  <c r="ER109" i="32"/>
  <c r="DV111" i="32"/>
  <c r="DV109" i="32"/>
  <c r="DZ111" i="32"/>
  <c r="DZ109" i="32"/>
  <c r="ED111" i="32"/>
  <c r="ED109" i="32"/>
  <c r="DH111" i="32"/>
  <c r="DH109" i="32"/>
  <c r="DL111" i="32"/>
  <c r="DL109" i="32"/>
  <c r="DP111" i="32"/>
  <c r="DP109" i="32"/>
  <c r="CP111" i="32"/>
  <c r="CP109" i="32"/>
  <c r="CT111" i="32"/>
  <c r="CT109" i="32"/>
  <c r="CX111" i="32"/>
  <c r="CX109" i="32"/>
  <c r="CB111" i="32"/>
  <c r="CB109" i="32"/>
  <c r="CF111" i="32"/>
  <c r="CF109" i="32"/>
  <c r="CJ111" i="32"/>
  <c r="CJ109" i="32"/>
  <c r="BN111" i="32"/>
  <c r="BN109" i="32"/>
  <c r="BR111" i="32"/>
  <c r="BR109" i="32"/>
  <c r="BV111" i="32"/>
  <c r="BV109" i="32"/>
  <c r="AZ111" i="32"/>
  <c r="AZ109" i="32"/>
  <c r="BD111" i="32"/>
  <c r="BD109" i="32"/>
  <c r="BH111" i="32"/>
  <c r="BH109" i="32"/>
  <c r="AH111" i="32"/>
  <c r="AH109" i="32"/>
  <c r="AL111" i="32"/>
  <c r="AL109" i="32"/>
  <c r="AP111" i="32"/>
  <c r="AP109" i="32"/>
  <c r="G111" i="32"/>
  <c r="G109" i="32"/>
  <c r="K111" i="32"/>
  <c r="K109" i="32"/>
  <c r="O111" i="32"/>
  <c r="O109" i="32"/>
  <c r="EY97" i="32"/>
  <c r="EY95" i="32"/>
  <c r="FC97" i="32"/>
  <c r="FC95" i="32"/>
  <c r="FG97" i="32"/>
  <c r="FG95" i="32"/>
  <c r="EK97" i="32"/>
  <c r="EK95" i="32"/>
  <c r="EO97" i="32"/>
  <c r="EO95" i="32"/>
  <c r="ES97" i="32"/>
  <c r="ES95" i="32"/>
  <c r="DW97" i="32"/>
  <c r="DW95" i="32"/>
  <c r="EA97" i="32"/>
  <c r="EA95" i="32"/>
  <c r="EE97" i="32"/>
  <c r="EE95" i="32"/>
  <c r="DE97" i="32"/>
  <c r="DE95" i="32"/>
  <c r="DI97" i="32"/>
  <c r="DI95" i="32"/>
  <c r="DM97" i="32"/>
  <c r="DM95" i="32"/>
  <c r="CQ97" i="32"/>
  <c r="CQ95" i="32"/>
  <c r="CU97" i="32"/>
  <c r="CU95" i="32"/>
  <c r="CY97" i="32"/>
  <c r="CY95" i="32"/>
  <c r="CC97" i="32"/>
  <c r="CC95" i="32"/>
  <c r="CG97" i="32"/>
  <c r="CG95" i="32"/>
  <c r="CK97" i="32"/>
  <c r="CK95" i="32"/>
  <c r="BO97" i="32"/>
  <c r="BO95" i="32"/>
  <c r="BS97" i="32"/>
  <c r="BS95" i="32"/>
  <c r="BW97" i="32"/>
  <c r="BW95" i="32"/>
  <c r="AW97" i="32"/>
  <c r="AW95" i="32"/>
  <c r="BA97" i="32"/>
  <c r="BA95" i="32"/>
  <c r="BE97" i="32"/>
  <c r="BE95" i="32"/>
  <c r="AI97" i="32"/>
  <c r="AI95" i="32"/>
  <c r="AM97" i="32"/>
  <c r="AM95" i="32"/>
  <c r="AQ97" i="32"/>
  <c r="AQ95" i="32"/>
  <c r="D97" i="32"/>
  <c r="D95" i="32"/>
  <c r="H97" i="32"/>
  <c r="H95" i="32"/>
  <c r="L97" i="32"/>
  <c r="L95" i="32"/>
  <c r="EZ97" i="32"/>
  <c r="EZ95" i="32"/>
  <c r="FD97" i="32"/>
  <c r="FD95" i="32"/>
  <c r="FH97" i="32"/>
  <c r="FH95" i="32"/>
  <c r="EL97" i="32"/>
  <c r="EL95" i="32"/>
  <c r="EP97" i="32"/>
  <c r="EP95" i="32"/>
  <c r="ET97" i="32"/>
  <c r="ET95" i="32"/>
  <c r="DT97" i="32"/>
  <c r="DT95" i="32"/>
  <c r="DX97" i="32"/>
  <c r="DX95" i="32"/>
  <c r="EB97" i="32"/>
  <c r="EB95" i="32"/>
  <c r="DF97" i="32"/>
  <c r="DF95" i="32"/>
  <c r="DJ97" i="32"/>
  <c r="DJ95" i="32"/>
  <c r="DN97" i="32"/>
  <c r="DN95" i="32"/>
  <c r="CR97" i="32"/>
  <c r="CR95" i="32"/>
  <c r="CV97" i="32"/>
  <c r="CV95" i="32"/>
  <c r="CZ97" i="32"/>
  <c r="CZ95" i="32"/>
  <c r="CD97" i="32"/>
  <c r="CD95" i="32"/>
  <c r="CH97" i="32"/>
  <c r="CH95" i="32"/>
  <c r="CL97" i="32"/>
  <c r="CL95" i="32"/>
  <c r="BL97" i="32"/>
  <c r="BL95" i="32"/>
  <c r="BP97" i="32"/>
  <c r="BP95" i="32"/>
  <c r="BT97" i="32"/>
  <c r="BT95" i="32"/>
  <c r="AX97" i="32"/>
  <c r="AX95" i="32"/>
  <c r="BB97" i="32"/>
  <c r="BB95" i="32"/>
  <c r="BF97" i="32"/>
  <c r="BF95" i="32"/>
  <c r="AJ97" i="32"/>
  <c r="AJ95" i="32"/>
  <c r="AN97" i="32"/>
  <c r="AN95" i="32"/>
  <c r="AR97" i="32"/>
  <c r="AR95" i="32"/>
  <c r="E97" i="32"/>
  <c r="E95" i="32"/>
  <c r="I97" i="32"/>
  <c r="I95" i="32"/>
  <c r="M97" i="32"/>
  <c r="M95" i="32"/>
  <c r="FA97" i="32"/>
  <c r="FA95" i="32"/>
  <c r="FE97" i="32"/>
  <c r="FE95" i="32"/>
  <c r="FI97" i="32"/>
  <c r="FI95" i="32"/>
  <c r="EI97" i="32"/>
  <c r="EI95" i="32"/>
  <c r="EM97" i="32"/>
  <c r="EM95" i="32"/>
  <c r="EQ97" i="32"/>
  <c r="EQ95" i="32"/>
  <c r="DU97" i="32"/>
  <c r="DU95" i="32"/>
  <c r="DY97" i="32"/>
  <c r="DY95" i="32"/>
  <c r="EC97" i="32"/>
  <c r="EC95" i="32"/>
  <c r="DG97" i="32"/>
  <c r="DG95" i="32"/>
  <c r="DK97" i="32"/>
  <c r="DK95" i="32"/>
  <c r="DO97" i="32"/>
  <c r="DO95" i="32"/>
  <c r="CS97" i="32"/>
  <c r="CS95" i="32"/>
  <c r="CW97" i="32"/>
  <c r="CW95" i="32"/>
  <c r="DA97" i="32"/>
  <c r="DA95" i="32"/>
  <c r="CA97" i="32"/>
  <c r="CA95" i="32"/>
  <c r="CE97" i="32"/>
  <c r="CE95" i="32"/>
  <c r="CI97" i="32"/>
  <c r="CI95" i="32"/>
  <c r="BM97" i="32"/>
  <c r="BM95" i="32"/>
  <c r="BQ97" i="32"/>
  <c r="BQ95" i="32"/>
  <c r="BU97" i="32"/>
  <c r="BU95" i="32"/>
  <c r="AY97" i="32"/>
  <c r="AY95" i="32"/>
  <c r="BC97" i="32"/>
  <c r="BC95" i="32"/>
  <c r="BG97" i="32"/>
  <c r="BG95" i="32"/>
  <c r="AK97" i="32"/>
  <c r="AK95" i="32"/>
  <c r="AO97" i="32"/>
  <c r="AO95" i="32"/>
  <c r="AS97" i="32"/>
  <c r="AS95" i="32"/>
  <c r="F97" i="32"/>
  <c r="F95" i="32"/>
  <c r="J97" i="32"/>
  <c r="J95" i="32"/>
  <c r="N97" i="32"/>
  <c r="N95" i="32"/>
  <c r="FB97" i="32"/>
  <c r="FB95" i="32"/>
  <c r="FF97" i="32"/>
  <c r="FF95" i="32"/>
  <c r="EJ97" i="32"/>
  <c r="EJ95" i="32"/>
  <c r="EN97" i="32"/>
  <c r="EN95" i="32"/>
  <c r="ER97" i="32"/>
  <c r="ER95" i="32"/>
  <c r="DV97" i="32"/>
  <c r="DV95" i="32"/>
  <c r="DZ97" i="32"/>
  <c r="DZ95" i="32"/>
  <c r="ED97" i="32"/>
  <c r="ED95" i="32"/>
  <c r="DH97" i="32"/>
  <c r="DH95" i="32"/>
  <c r="DL97" i="32"/>
  <c r="DL95" i="32"/>
  <c r="DP97" i="32"/>
  <c r="DP95" i="32"/>
  <c r="CP97" i="32"/>
  <c r="CP95" i="32"/>
  <c r="CT97" i="32"/>
  <c r="CT95" i="32"/>
  <c r="CX97" i="32"/>
  <c r="CX95" i="32"/>
  <c r="CB97" i="32"/>
  <c r="CB95" i="32"/>
  <c r="CF97" i="32"/>
  <c r="CF95" i="32"/>
  <c r="CJ97" i="32"/>
  <c r="CJ95" i="32"/>
  <c r="BN97" i="32"/>
  <c r="BN95" i="32"/>
  <c r="BR97" i="32"/>
  <c r="BR95" i="32"/>
  <c r="BV97" i="32"/>
  <c r="BV95" i="32"/>
  <c r="AZ97" i="32"/>
  <c r="AZ95" i="32"/>
  <c r="BD97" i="32"/>
  <c r="BD95" i="32"/>
  <c r="BH97" i="32"/>
  <c r="BH95" i="32"/>
  <c r="AH97" i="32"/>
  <c r="AH95" i="32"/>
  <c r="AL97" i="32"/>
  <c r="AL95" i="32"/>
  <c r="AP97" i="32"/>
  <c r="AP95" i="32"/>
  <c r="G97" i="32"/>
  <c r="G95" i="32"/>
  <c r="K97" i="32"/>
  <c r="K95" i="32"/>
  <c r="O97" i="32"/>
  <c r="O95" i="32"/>
  <c r="ED14" i="32"/>
  <c r="FB19" i="32"/>
  <c r="EZ44" i="32"/>
  <c r="CX29" i="32"/>
  <c r="AO19" i="32"/>
  <c r="BR24" i="32"/>
  <c r="CS19" i="32"/>
  <c r="EN24" i="32"/>
  <c r="BG19" i="32"/>
  <c r="EL14" i="32"/>
  <c r="BW19" i="32"/>
  <c r="DM19" i="32"/>
  <c r="AM44" i="32"/>
  <c r="FE19" i="32"/>
  <c r="DO24" i="32"/>
  <c r="EX19" i="32"/>
  <c r="EN34" i="32"/>
  <c r="DT39" i="32"/>
  <c r="CS24" i="32"/>
  <c r="L52" i="31"/>
  <c r="L50" i="31"/>
  <c r="L53" i="31"/>
  <c r="L11" i="31"/>
  <c r="U20" i="50"/>
  <c r="V20" i="50" s="1"/>
  <c r="O26" i="29"/>
  <c r="Z15" i="51"/>
  <c r="T33" i="51"/>
  <c r="W21" i="51"/>
  <c r="FC44" i="32"/>
  <c r="FA29" i="32"/>
  <c r="FI44" i="32"/>
  <c r="FH44" i="32"/>
  <c r="EY44" i="32"/>
  <c r="FI19" i="32"/>
  <c r="FI24" i="32"/>
  <c r="FI34" i="32"/>
  <c r="EY24" i="32"/>
  <c r="FJ32" i="32"/>
  <c r="FJ91" i="32" s="1"/>
  <c r="EX29" i="32"/>
  <c r="FB34" i="32"/>
  <c r="FD24" i="32"/>
  <c r="FA19" i="32"/>
  <c r="FI29" i="32"/>
  <c r="FG44" i="32"/>
  <c r="FA44" i="32"/>
  <c r="FJ13" i="32"/>
  <c r="FJ101" i="32" s="1"/>
  <c r="FI14" i="32"/>
  <c r="FF19" i="32"/>
  <c r="FA34" i="32"/>
  <c r="AB34" i="34"/>
  <c r="FF44" i="32"/>
  <c r="FD44" i="32"/>
  <c r="FF29" i="32"/>
  <c r="EX14" i="32"/>
  <c r="FC19" i="32"/>
  <c r="FJ33" i="32"/>
  <c r="FJ105" i="32" s="1"/>
  <c r="FJ27" i="32"/>
  <c r="FJ90" i="32" s="1"/>
  <c r="FJ31" i="32"/>
  <c r="FJ77" i="32" s="1"/>
  <c r="Z21" i="33"/>
  <c r="FE14" i="32"/>
  <c r="FJ22" i="32"/>
  <c r="FJ89" i="32" s="1"/>
  <c r="F60" i="38"/>
  <c r="AD34" i="37"/>
  <c r="H39" i="31" s="1"/>
  <c r="FB44" i="32"/>
  <c r="EX24" i="32"/>
  <c r="FD14" i="32"/>
  <c r="FC24" i="32"/>
  <c r="FE29" i="32"/>
  <c r="FE34" i="32"/>
  <c r="FJ37" i="32"/>
  <c r="FJ92" i="32" s="1"/>
  <c r="W47" i="38"/>
  <c r="K60" i="34"/>
  <c r="EU21" i="32"/>
  <c r="EU75" i="32" s="1"/>
  <c r="W55" i="41"/>
  <c r="O56" i="29"/>
  <c r="D59" i="35"/>
  <c r="S59" i="35" s="1"/>
  <c r="U20" i="51"/>
  <c r="EL44" i="32"/>
  <c r="EU27" i="32"/>
  <c r="EU90" i="32" s="1"/>
  <c r="EO44" i="32"/>
  <c r="EM44" i="32"/>
  <c r="EO19" i="32"/>
  <c r="W56" i="41"/>
  <c r="I59" i="33"/>
  <c r="EL29" i="32"/>
  <c r="EI24" i="32"/>
  <c r="EQ19" i="32"/>
  <c r="EU31" i="32"/>
  <c r="EU77" i="32" s="1"/>
  <c r="X46" i="33"/>
  <c r="S20" i="35"/>
  <c r="T46" i="38"/>
  <c r="U33" i="38"/>
  <c r="H59" i="35"/>
  <c r="W33" i="35"/>
  <c r="W33" i="36"/>
  <c r="EP19" i="32"/>
  <c r="EM14" i="32"/>
  <c r="K57" i="50"/>
  <c r="ET24" i="32"/>
  <c r="ER34" i="32"/>
  <c r="O59" i="33"/>
  <c r="ET44" i="32"/>
  <c r="O54" i="29"/>
  <c r="I55" i="46"/>
  <c r="J55" i="46" s="1"/>
  <c r="EU41" i="32"/>
  <c r="EU79" i="32" s="1"/>
  <c r="EO24" i="32"/>
  <c r="ER14" i="32"/>
  <c r="EL24" i="32"/>
  <c r="EK14" i="32"/>
  <c r="EM19" i="32"/>
  <c r="EQ24" i="32"/>
  <c r="EK19" i="32"/>
  <c r="EU32" i="32"/>
  <c r="EU91" i="32" s="1"/>
  <c r="EU37" i="32"/>
  <c r="EU92" i="32" s="1"/>
  <c r="V20" i="38"/>
  <c r="N59" i="37"/>
  <c r="AD46" i="36"/>
  <c r="D56" i="31" s="1"/>
  <c r="EJ19" i="32"/>
  <c r="DZ19" i="32"/>
  <c r="DU29" i="32"/>
  <c r="DX24" i="32"/>
  <c r="EE24" i="32"/>
  <c r="H58" i="47"/>
  <c r="EA29" i="32"/>
  <c r="EA44" i="32"/>
  <c r="DT14" i="32"/>
  <c r="EF21" i="32"/>
  <c r="EF75" i="32" s="1"/>
  <c r="V45" i="47"/>
  <c r="ED39" i="32"/>
  <c r="AC45" i="33"/>
  <c r="N58" i="33"/>
  <c r="K58" i="35"/>
  <c r="X32" i="51"/>
  <c r="EF41" i="32"/>
  <c r="EF79" i="32" s="1"/>
  <c r="EC44" i="32"/>
  <c r="DX14" i="32"/>
  <c r="F58" i="34"/>
  <c r="T19" i="51"/>
  <c r="DV29" i="32"/>
  <c r="W45" i="38"/>
  <c r="P32" i="38"/>
  <c r="W19" i="37"/>
  <c r="AA45" i="36"/>
  <c r="EB24" i="32"/>
  <c r="EC14" i="32"/>
  <c r="DW34" i="32"/>
  <c r="DT44" i="32"/>
  <c r="DZ29" i="32"/>
  <c r="W45" i="37"/>
  <c r="V32" i="34"/>
  <c r="T19" i="47"/>
  <c r="EE44" i="32"/>
  <c r="O49" i="29"/>
  <c r="DY44" i="32"/>
  <c r="DW24" i="32"/>
  <c r="EC19" i="32"/>
  <c r="C52" i="46"/>
  <c r="EF27" i="32"/>
  <c r="EF90" i="32" s="1"/>
  <c r="ED29" i="32"/>
  <c r="EB39" i="32"/>
  <c r="Z32" i="34"/>
  <c r="U19" i="34"/>
  <c r="EE34" i="32"/>
  <c r="L58" i="47"/>
  <c r="O49" i="50"/>
  <c r="DJ14" i="32"/>
  <c r="D57" i="36"/>
  <c r="S57" i="36" s="1"/>
  <c r="O45" i="41"/>
  <c r="E44" i="46"/>
  <c r="F44" i="46" s="1"/>
  <c r="DE24" i="32"/>
  <c r="DE14" i="32"/>
  <c r="X18" i="35"/>
  <c r="X31" i="36"/>
  <c r="DJ19" i="32"/>
  <c r="DI24" i="32"/>
  <c r="T31" i="38"/>
  <c r="T31" i="33"/>
  <c r="T31" i="36"/>
  <c r="N57" i="34"/>
  <c r="DJ39" i="32"/>
  <c r="DH19" i="32"/>
  <c r="DO14" i="32"/>
  <c r="AA47" i="29"/>
  <c r="K47" i="29"/>
  <c r="E57" i="38"/>
  <c r="U44" i="37"/>
  <c r="V31" i="36"/>
  <c r="DL44" i="32"/>
  <c r="DG14" i="32"/>
  <c r="DH24" i="32"/>
  <c r="DL39" i="32"/>
  <c r="DP44" i="32"/>
  <c r="DQ43" i="32"/>
  <c r="DQ107" i="32" s="1"/>
  <c r="DM44" i="32"/>
  <c r="DQ23" i="32"/>
  <c r="DQ103" i="32" s="1"/>
  <c r="DI39" i="32"/>
  <c r="E45" i="46"/>
  <c r="F45" i="46" s="1"/>
  <c r="DQ22" i="32"/>
  <c r="DQ89" i="32" s="1"/>
  <c r="DG24" i="32"/>
  <c r="W18" i="36"/>
  <c r="DI34" i="32"/>
  <c r="CS44" i="32"/>
  <c r="CR44" i="32"/>
  <c r="DB23" i="32"/>
  <c r="DB103" i="32" s="1"/>
  <c r="M56" i="37"/>
  <c r="U30" i="36"/>
  <c r="G56" i="38"/>
  <c r="CY44" i="32"/>
  <c r="CU14" i="32"/>
  <c r="CT24" i="32"/>
  <c r="CV44" i="32"/>
  <c r="DB21" i="32"/>
  <c r="DB75" i="32" s="1"/>
  <c r="CP14" i="32"/>
  <c r="CX19" i="32"/>
  <c r="O41" i="29"/>
  <c r="CZ39" i="32"/>
  <c r="DA39" i="32"/>
  <c r="DA14" i="32"/>
  <c r="CX14" i="32"/>
  <c r="CR14" i="32"/>
  <c r="CS14" i="32"/>
  <c r="Z17" i="35"/>
  <c r="DB11" i="32"/>
  <c r="DB73" i="32" s="1"/>
  <c r="CR19" i="32"/>
  <c r="CW24" i="32"/>
  <c r="O39" i="41"/>
  <c r="K56" i="38"/>
  <c r="G56" i="37"/>
  <c r="CA14" i="32"/>
  <c r="CC19" i="32"/>
  <c r="V29" i="51"/>
  <c r="O36" i="46"/>
  <c r="K37" i="41"/>
  <c r="CI14" i="32"/>
  <c r="CB44" i="32"/>
  <c r="CL44" i="32"/>
  <c r="CH44" i="32"/>
  <c r="O55" i="37"/>
  <c r="AD29" i="51"/>
  <c r="CD44" i="32"/>
  <c r="CC14" i="32"/>
  <c r="CL39" i="32"/>
  <c r="CG14" i="32"/>
  <c r="CE24" i="32"/>
  <c r="D55" i="38"/>
  <c r="S55" i="38" s="1"/>
  <c r="CH14" i="32"/>
  <c r="CA24" i="32"/>
  <c r="CM32" i="32"/>
  <c r="CM91" i="32" s="1"/>
  <c r="L55" i="38"/>
  <c r="T16" i="38"/>
  <c r="K37" i="50"/>
  <c r="Y16" i="51"/>
  <c r="CF29" i="32"/>
  <c r="Z16" i="51"/>
  <c r="CF14" i="32"/>
  <c r="CK14" i="32"/>
  <c r="CE14" i="32"/>
  <c r="CD19" i="32"/>
  <c r="U36" i="50"/>
  <c r="V36" i="50" s="1"/>
  <c r="Z28" i="51"/>
  <c r="BR44" i="32"/>
  <c r="BV19" i="32"/>
  <c r="U15" i="34"/>
  <c r="BL29" i="32"/>
  <c r="BP29" i="32"/>
  <c r="U15" i="33"/>
  <c r="E54" i="36"/>
  <c r="BR39" i="32"/>
  <c r="BX31" i="32"/>
  <c r="BX77" i="32" s="1"/>
  <c r="BX12" i="32"/>
  <c r="BX87" i="32" s="1"/>
  <c r="W41" i="37"/>
  <c r="V41" i="33"/>
  <c r="T28" i="33"/>
  <c r="X28" i="36"/>
  <c r="BW44" i="32"/>
  <c r="BX43" i="32"/>
  <c r="BX107" i="32" s="1"/>
  <c r="BR14" i="32"/>
  <c r="BS14" i="32"/>
  <c r="W15" i="38"/>
  <c r="BS44" i="32"/>
  <c r="BN19" i="32"/>
  <c r="BQ29" i="32"/>
  <c r="BN14" i="32"/>
  <c r="BT34" i="32"/>
  <c r="BT44" i="32"/>
  <c r="BU29" i="32"/>
  <c r="BP44" i="32"/>
  <c r="BN44" i="32"/>
  <c r="BU24" i="32"/>
  <c r="BX17" i="32"/>
  <c r="BX88" i="32" s="1"/>
  <c r="BM19" i="32"/>
  <c r="BL24" i="32"/>
  <c r="BF39" i="32"/>
  <c r="U40" i="38"/>
  <c r="K53" i="37"/>
  <c r="AC40" i="33"/>
  <c r="U40" i="36"/>
  <c r="J53" i="38"/>
  <c r="BI38" i="32"/>
  <c r="BI106" i="32" s="1"/>
  <c r="M53" i="34"/>
  <c r="F53" i="35"/>
  <c r="BH44" i="32"/>
  <c r="BI42" i="32"/>
  <c r="BI93" i="32" s="1"/>
  <c r="O24" i="41"/>
  <c r="BF44" i="32"/>
  <c r="BE24" i="32"/>
  <c r="BA24" i="32"/>
  <c r="W25" i="29"/>
  <c r="M53" i="37"/>
  <c r="Y40" i="33"/>
  <c r="C27" i="45"/>
  <c r="BF14" i="32"/>
  <c r="BE19" i="32"/>
  <c r="BG14" i="32"/>
  <c r="BF19" i="32"/>
  <c r="W24" i="29"/>
  <c r="P40" i="37"/>
  <c r="AD27" i="35"/>
  <c r="E32" i="31" s="1"/>
  <c r="W26" i="41"/>
  <c r="W25" i="41"/>
  <c r="W24" i="41"/>
  <c r="BI37" i="32"/>
  <c r="BH39" i="32"/>
  <c r="V40" i="34"/>
  <c r="F53" i="34"/>
  <c r="K53" i="34"/>
  <c r="T40" i="47"/>
  <c r="AC14" i="34"/>
  <c r="BH14" i="32"/>
  <c r="AZ19" i="32"/>
  <c r="BA29" i="32"/>
  <c r="BI31" i="32"/>
  <c r="BI77" i="32" s="1"/>
  <c r="BI32" i="32"/>
  <c r="BI91" i="32" s="1"/>
  <c r="F53" i="38"/>
  <c r="W40" i="36"/>
  <c r="BH34" i="32"/>
  <c r="AT33" i="32"/>
  <c r="AT105" i="32" s="1"/>
  <c r="W26" i="51"/>
  <c r="AA39" i="37"/>
  <c r="O19" i="50"/>
  <c r="AT11" i="32"/>
  <c r="AT73" i="32" s="1"/>
  <c r="AE20" i="41"/>
  <c r="AP44" i="32"/>
  <c r="AN24" i="32"/>
  <c r="AL24" i="32"/>
  <c r="AH14" i="32"/>
  <c r="AL29" i="32"/>
  <c r="T26" i="38"/>
  <c r="G52" i="33"/>
  <c r="AD26" i="35"/>
  <c r="E31" i="31" s="1"/>
  <c r="W39" i="36"/>
  <c r="AJ14" i="32"/>
  <c r="AR24" i="32"/>
  <c r="AT27" i="32"/>
  <c r="AT90" i="32" s="1"/>
  <c r="W39" i="38"/>
  <c r="P26" i="34"/>
  <c r="AK34" i="32"/>
  <c r="AR14" i="32"/>
  <c r="AI19" i="32"/>
  <c r="AP29" i="32"/>
  <c r="W21" i="50"/>
  <c r="AT21" i="32"/>
  <c r="AT75" i="32" s="1"/>
  <c r="V26" i="38"/>
  <c r="T13" i="35"/>
  <c r="AO44" i="32"/>
  <c r="AL19" i="32"/>
  <c r="AL14" i="32"/>
  <c r="AS19" i="32"/>
  <c r="AT12" i="32"/>
  <c r="AT87" i="32" s="1"/>
  <c r="V26" i="33"/>
  <c r="AR44" i="32"/>
  <c r="AM24" i="32"/>
  <c r="AQ19" i="32"/>
  <c r="AT37" i="32"/>
  <c r="AT92" i="32" s="1"/>
  <c r="K22" i="29"/>
  <c r="O21" i="29"/>
  <c r="W21" i="41"/>
  <c r="AT13" i="32"/>
  <c r="AT101" i="32" s="1"/>
  <c r="AQ39" i="32"/>
  <c r="T39" i="33"/>
  <c r="P39" i="35"/>
  <c r="X26" i="35"/>
  <c r="U21" i="50"/>
  <c r="V21" i="50" s="1"/>
  <c r="G19" i="10"/>
  <c r="O19" i="10"/>
  <c r="D14" i="10"/>
  <c r="H14" i="10"/>
  <c r="S43" i="10"/>
  <c r="S43" i="32" s="1"/>
  <c r="S107" i="32" s="1"/>
  <c r="M24" i="10"/>
  <c r="I24" i="10"/>
  <c r="E24" i="10"/>
  <c r="U42" i="10"/>
  <c r="U42" i="32" s="1"/>
  <c r="U93" i="32" s="1"/>
  <c r="K34" i="10"/>
  <c r="O14" i="10"/>
  <c r="O34" i="10"/>
  <c r="T32" i="10"/>
  <c r="T32" i="32" s="1"/>
  <c r="T91" i="32" s="1"/>
  <c r="S42" i="10"/>
  <c r="S42" i="32" s="1"/>
  <c r="S93" i="32" s="1"/>
  <c r="DN14" i="46"/>
  <c r="D14" i="46" s="1"/>
  <c r="H14" i="46" s="1"/>
  <c r="H19" i="10"/>
  <c r="AD26" i="10"/>
  <c r="AD26" i="32" s="1"/>
  <c r="AD76" i="32" s="1"/>
  <c r="M44" i="10"/>
  <c r="U41" i="10"/>
  <c r="U41" i="32" s="1"/>
  <c r="U79" i="32" s="1"/>
  <c r="P43" i="10"/>
  <c r="I39" i="10"/>
  <c r="Y24" i="51"/>
  <c r="AB24" i="51"/>
  <c r="F29" i="32"/>
  <c r="AI12" i="29"/>
  <c r="W10" i="29"/>
  <c r="Y11" i="34"/>
  <c r="O10" i="50"/>
  <c r="N44" i="32"/>
  <c r="M44" i="32"/>
  <c r="G14" i="32"/>
  <c r="W11" i="29"/>
  <c r="Z78" i="7"/>
  <c r="I14" i="32"/>
  <c r="O14" i="32"/>
  <c r="W24" i="37"/>
  <c r="V11" i="35"/>
  <c r="AA11" i="36"/>
  <c r="D44" i="32"/>
  <c r="O9" i="41"/>
  <c r="L104" i="32"/>
  <c r="L29" i="32"/>
  <c r="I89" i="32"/>
  <c r="I24" i="32"/>
  <c r="I88" i="32"/>
  <c r="I19" i="32"/>
  <c r="D104" i="32"/>
  <c r="D29" i="32"/>
  <c r="X19" i="7"/>
  <c r="C12" i="41"/>
  <c r="AB14" i="7"/>
  <c r="AD19" i="7"/>
  <c r="W37" i="7"/>
  <c r="V19" i="7"/>
  <c r="AB19" i="7"/>
  <c r="AC24" i="7"/>
  <c r="W29" i="7"/>
  <c r="Y34" i="7"/>
  <c r="W44" i="7"/>
  <c r="X44" i="7"/>
  <c r="Z36" i="7"/>
  <c r="AA36" i="7"/>
  <c r="X37" i="7"/>
  <c r="U38" i="7"/>
  <c r="F38" i="32" s="1"/>
  <c r="F106" i="32" s="1"/>
  <c r="AC38" i="7"/>
  <c r="N38" i="32" s="1"/>
  <c r="N106" i="32" s="1"/>
  <c r="L50" i="37"/>
  <c r="M50" i="33"/>
  <c r="F50" i="34"/>
  <c r="N26" i="32"/>
  <c r="N76" i="32" s="1"/>
  <c r="L23" i="32"/>
  <c r="L103" i="32" s="1"/>
  <c r="J11" i="32"/>
  <c r="P11" i="32" s="1"/>
  <c r="P73" i="32" s="1"/>
  <c r="V36" i="7"/>
  <c r="G36" i="32" s="1"/>
  <c r="X38" i="7"/>
  <c r="I38" i="32" s="1"/>
  <c r="I106" i="32" s="1"/>
  <c r="V78" i="7"/>
  <c r="E29" i="32"/>
  <c r="AD36" i="7"/>
  <c r="O36" i="32" s="1"/>
  <c r="O78" i="32" s="1"/>
  <c r="AA37" i="7"/>
  <c r="L37" i="32" s="1"/>
  <c r="L92" i="32" s="1"/>
  <c r="T14" i="7"/>
  <c r="Y29" i="7"/>
  <c r="V44" i="7"/>
  <c r="AB44" i="7"/>
  <c r="AB38" i="7"/>
  <c r="M38" i="32" s="1"/>
  <c r="M106" i="32" s="1"/>
  <c r="P38" i="7"/>
  <c r="O10" i="41"/>
  <c r="U36" i="7"/>
  <c r="F36" i="32" s="1"/>
  <c r="F78" i="32" s="1"/>
  <c r="AC36" i="7"/>
  <c r="N36" i="32" s="1"/>
  <c r="N78" i="32" s="1"/>
  <c r="Z37" i="7"/>
  <c r="K37" i="32" s="1"/>
  <c r="K92" i="32" s="1"/>
  <c r="W38" i="7"/>
  <c r="H38" i="32" s="1"/>
  <c r="H106" i="32" s="1"/>
  <c r="V37" i="33"/>
  <c r="AC11" i="33"/>
  <c r="T37" i="34"/>
  <c r="D34" i="32"/>
  <c r="K19" i="32"/>
  <c r="Y24" i="7"/>
  <c r="AB36" i="7"/>
  <c r="N19" i="32"/>
  <c r="N24" i="32"/>
  <c r="AD44" i="7"/>
  <c r="Z38" i="7"/>
  <c r="K38" i="32" s="1"/>
  <c r="K106" i="32" s="1"/>
  <c r="W36" i="7"/>
  <c r="H36" i="32" s="1"/>
  <c r="H78" i="32" s="1"/>
  <c r="AB37" i="7"/>
  <c r="M37" i="32" s="1"/>
  <c r="M92" i="32" s="1"/>
  <c r="P11" i="36"/>
  <c r="P24" i="37"/>
  <c r="AB24" i="34"/>
  <c r="H50" i="34"/>
  <c r="E50" i="36"/>
  <c r="J50" i="37"/>
  <c r="L50" i="34"/>
  <c r="T11" i="34"/>
  <c r="V37" i="36"/>
  <c r="H44" i="32"/>
  <c r="G11" i="29"/>
  <c r="G12" i="29" s="1"/>
  <c r="J24" i="32"/>
  <c r="P16" i="32"/>
  <c r="P74" i="32" s="1"/>
  <c r="H14" i="32"/>
  <c r="F19" i="32"/>
  <c r="H29" i="32"/>
  <c r="P31" i="32"/>
  <c r="P77" i="32" s="1"/>
  <c r="P33" i="32"/>
  <c r="P105" i="32" s="1"/>
  <c r="O9" i="29"/>
  <c r="O34" i="32"/>
  <c r="I44" i="32"/>
  <c r="E44" i="32"/>
  <c r="D24" i="32"/>
  <c r="K14" i="32"/>
  <c r="J19" i="32"/>
  <c r="J29" i="32"/>
  <c r="P28" i="32"/>
  <c r="P104" i="32" s="1"/>
  <c r="P32" i="32"/>
  <c r="P91" i="32" s="1"/>
  <c r="T11" i="37"/>
  <c r="K50" i="33"/>
  <c r="K34" i="32"/>
  <c r="G29" i="32"/>
  <c r="I50" i="38"/>
  <c r="G50" i="38"/>
  <c r="K12" i="50"/>
  <c r="E59" i="37"/>
  <c r="AD20" i="35"/>
  <c r="E20" i="31" s="1"/>
  <c r="G59" i="38"/>
  <c r="V46" i="37"/>
  <c r="V33" i="37"/>
  <c r="L59" i="37"/>
  <c r="AD20" i="37"/>
  <c r="H20" i="31" s="1"/>
  <c r="X20" i="34"/>
  <c r="P33" i="35"/>
  <c r="T20" i="47"/>
  <c r="U46" i="37"/>
  <c r="X33" i="35"/>
  <c r="W20" i="33"/>
  <c r="N59" i="34"/>
  <c r="F59" i="34"/>
  <c r="AB46" i="35"/>
  <c r="V20" i="36"/>
  <c r="G56" i="29"/>
  <c r="P20" i="36"/>
  <c r="K57" i="29"/>
  <c r="Y20" i="38"/>
  <c r="T33" i="33"/>
  <c r="G59" i="33"/>
  <c r="L59" i="34"/>
  <c r="AA46" i="34"/>
  <c r="D59" i="34"/>
  <c r="S59" i="34" s="1"/>
  <c r="U56" i="50"/>
  <c r="V56" i="50" s="1"/>
  <c r="G58" i="38"/>
  <c r="AC32" i="38"/>
  <c r="K58" i="33"/>
  <c r="P32" i="34"/>
  <c r="G58" i="34"/>
  <c r="Y45" i="36"/>
  <c r="K52" i="29"/>
  <c r="W19" i="38"/>
  <c r="H58" i="35"/>
  <c r="W51" i="50"/>
  <c r="W32" i="51"/>
  <c r="X19" i="33"/>
  <c r="V19" i="38"/>
  <c r="G58" i="37"/>
  <c r="U45" i="33"/>
  <c r="O58" i="35"/>
  <c r="G58" i="35"/>
  <c r="P45" i="36"/>
  <c r="AA32" i="36"/>
  <c r="W45" i="47"/>
  <c r="I46" i="46"/>
  <c r="J46" i="46" s="1"/>
  <c r="P18" i="35"/>
  <c r="W18" i="33"/>
  <c r="F57" i="34"/>
  <c r="K47" i="41"/>
  <c r="O46" i="29"/>
  <c r="O57" i="33"/>
  <c r="AD31" i="35"/>
  <c r="E36" i="31" s="1"/>
  <c r="Z31" i="36"/>
  <c r="W44" i="51"/>
  <c r="W30" i="33"/>
  <c r="W39" i="41"/>
  <c r="O56" i="38"/>
  <c r="X17" i="51"/>
  <c r="H56" i="35"/>
  <c r="V17" i="38"/>
  <c r="AA30" i="35"/>
  <c r="AB43" i="36"/>
  <c r="AD43" i="34"/>
  <c r="F53" i="31" s="1"/>
  <c r="W40" i="50"/>
  <c r="S42" i="47"/>
  <c r="Z29" i="51"/>
  <c r="F55" i="34"/>
  <c r="N55" i="36"/>
  <c r="O34" i="41"/>
  <c r="J55" i="34"/>
  <c r="O35" i="50"/>
  <c r="AB15" i="38"/>
  <c r="AC15" i="33"/>
  <c r="L54" i="37"/>
  <c r="AC28" i="34"/>
  <c r="F54" i="35"/>
  <c r="I54" i="36"/>
  <c r="T41" i="36"/>
  <c r="W30" i="41"/>
  <c r="F54" i="34"/>
  <c r="W28" i="35"/>
  <c r="V28" i="36"/>
  <c r="X15" i="51"/>
  <c r="AE30" i="41"/>
  <c r="G54" i="36"/>
  <c r="X28" i="51"/>
  <c r="L53" i="33"/>
  <c r="G26" i="29"/>
  <c r="S40" i="47"/>
  <c r="Z14" i="33"/>
  <c r="U14" i="33"/>
  <c r="U40" i="34"/>
  <c r="H53" i="35"/>
  <c r="W27" i="36"/>
  <c r="O53" i="47"/>
  <c r="X40" i="47"/>
  <c r="S27" i="36"/>
  <c r="AA27" i="35"/>
  <c r="T14" i="38"/>
  <c r="U27" i="34"/>
  <c r="AB14" i="34"/>
  <c r="U26" i="50"/>
  <c r="V26" i="50" s="1"/>
  <c r="G25" i="29"/>
  <c r="K27" i="29"/>
  <c r="X27" i="34"/>
  <c r="W27" i="37"/>
  <c r="P40" i="33"/>
  <c r="T27" i="33"/>
  <c r="W40" i="47"/>
  <c r="AE26" i="41"/>
  <c r="M52" i="33"/>
  <c r="AB13" i="38"/>
  <c r="J52" i="34"/>
  <c r="F52" i="34"/>
  <c r="AB39" i="35"/>
  <c r="O20" i="29"/>
  <c r="E52" i="38"/>
  <c r="L52" i="37"/>
  <c r="K52" i="37"/>
  <c r="G52" i="37"/>
  <c r="O52" i="33"/>
  <c r="X26" i="36"/>
  <c r="X13" i="51"/>
  <c r="W20" i="41"/>
  <c r="AD26" i="36"/>
  <c r="D31" i="31" s="1"/>
  <c r="U39" i="38"/>
  <c r="J52" i="37"/>
  <c r="Y13" i="37"/>
  <c r="V13" i="35"/>
  <c r="S79" i="10"/>
  <c r="D25" i="38"/>
  <c r="S25" i="38" s="1"/>
  <c r="DO15" i="40"/>
  <c r="L15" i="40" s="1"/>
  <c r="E38" i="33"/>
  <c r="X37" i="35"/>
  <c r="AB24" i="36"/>
  <c r="X11" i="34"/>
  <c r="O11" i="29"/>
  <c r="Y78" i="7"/>
  <c r="P78" i="7"/>
  <c r="H50" i="37"/>
  <c r="U11" i="37"/>
  <c r="W24" i="33"/>
  <c r="O50" i="33"/>
  <c r="G50" i="33"/>
  <c r="O9" i="50"/>
  <c r="W37" i="34"/>
  <c r="S78" i="7"/>
  <c r="H50" i="38"/>
  <c r="D11" i="38"/>
  <c r="D22" i="38" s="1"/>
  <c r="S22" i="38" s="1"/>
  <c r="DN9" i="45"/>
  <c r="D9" i="45" s="1"/>
  <c r="E9" i="45" s="1"/>
  <c r="F9" i="45" s="1"/>
  <c r="C12" i="29"/>
  <c r="T24" i="36"/>
  <c r="V11" i="37"/>
  <c r="K12" i="29"/>
  <c r="W10" i="41"/>
  <c r="AA24" i="36"/>
  <c r="N50" i="34"/>
  <c r="U24" i="35"/>
  <c r="AC11" i="36"/>
  <c r="W10" i="50"/>
  <c r="M9" i="50"/>
  <c r="N9" i="50" s="1"/>
  <c r="M50" i="51"/>
  <c r="AE10" i="41"/>
  <c r="O10" i="29"/>
  <c r="U37" i="34"/>
  <c r="AD78" i="7"/>
  <c r="AA78" i="7"/>
  <c r="C12" i="45"/>
  <c r="S12" i="29"/>
  <c r="W11" i="33"/>
  <c r="V37" i="35"/>
  <c r="T11" i="33"/>
  <c r="AB24" i="35"/>
  <c r="N50" i="37"/>
  <c r="AC24" i="37"/>
  <c r="T24" i="33"/>
  <c r="I50" i="33"/>
  <c r="E50" i="33"/>
  <c r="W24" i="51"/>
  <c r="G12" i="45"/>
  <c r="AM11" i="29"/>
  <c r="AE11" i="29"/>
  <c r="AE10" i="29"/>
  <c r="D50" i="36"/>
  <c r="S50" i="36" s="1"/>
  <c r="T78" i="7"/>
  <c r="AB78" i="7"/>
  <c r="X78" i="7"/>
  <c r="U78" i="7"/>
  <c r="Y11" i="36"/>
  <c r="AA11" i="33"/>
  <c r="Y37" i="37"/>
  <c r="Y11" i="33"/>
  <c r="P11" i="37"/>
  <c r="AC37" i="37"/>
  <c r="Z24" i="36"/>
  <c r="S24" i="36"/>
  <c r="E11" i="38"/>
  <c r="U11" i="38" s="1"/>
  <c r="W9" i="50"/>
  <c r="W11" i="36"/>
  <c r="AM10" i="29"/>
  <c r="S11" i="36"/>
  <c r="P37" i="35"/>
  <c r="AC78" i="7"/>
  <c r="U11" i="33"/>
  <c r="AD24" i="36"/>
  <c r="D29" i="31" s="1"/>
  <c r="T37" i="35"/>
  <c r="DC15" i="41"/>
  <c r="AA15" i="41" s="1"/>
  <c r="DB16" i="41"/>
  <c r="S16" i="41" s="1"/>
  <c r="DO15" i="29"/>
  <c r="L15" i="29" s="1"/>
  <c r="CZ15" i="46"/>
  <c r="C15" i="46" s="1"/>
  <c r="G15" i="46" s="1"/>
  <c r="F38" i="33"/>
  <c r="F48" i="33" s="1"/>
  <c r="AD26" i="37"/>
  <c r="H31" i="31" s="1"/>
  <c r="Y39" i="35"/>
  <c r="AC26" i="35"/>
  <c r="Z26" i="36"/>
  <c r="D52" i="36"/>
  <c r="S52" i="36" s="1"/>
  <c r="P26" i="36"/>
  <c r="AA22" i="41"/>
  <c r="Z39" i="36"/>
  <c r="W20" i="29"/>
  <c r="AA26" i="34"/>
  <c r="V13" i="36"/>
  <c r="U39" i="35"/>
  <c r="AD39" i="37"/>
  <c r="H49" i="31" s="1"/>
  <c r="W39" i="51"/>
  <c r="T39" i="36"/>
  <c r="O20" i="41"/>
  <c r="AC13" i="38"/>
  <c r="AC13" i="36"/>
  <c r="P26" i="33"/>
  <c r="S39" i="35"/>
  <c r="S26" i="33"/>
  <c r="C22" i="41"/>
  <c r="AC39" i="38"/>
  <c r="X13" i="38"/>
  <c r="N52" i="37"/>
  <c r="V13" i="37"/>
  <c r="I52" i="33"/>
  <c r="P39" i="33"/>
  <c r="T13" i="33"/>
  <c r="L52" i="34"/>
  <c r="D52" i="34"/>
  <c r="S52" i="34" s="1"/>
  <c r="E52" i="35"/>
  <c r="S13" i="36"/>
  <c r="O21" i="41"/>
  <c r="G20" i="41"/>
  <c r="G22" i="41" s="1"/>
  <c r="U39" i="37"/>
  <c r="AD39" i="36"/>
  <c r="D49" i="31" s="1"/>
  <c r="AB13" i="37"/>
  <c r="Z39" i="33"/>
  <c r="P26" i="35"/>
  <c r="AB26" i="35"/>
  <c r="V39" i="35"/>
  <c r="U26" i="35"/>
  <c r="AD26" i="34"/>
  <c r="F31" i="31" s="1"/>
  <c r="Y26" i="38"/>
  <c r="X39" i="51"/>
  <c r="U13" i="51"/>
  <c r="AC40" i="37"/>
  <c r="AE25" i="29"/>
  <c r="U40" i="47"/>
  <c r="G24" i="29"/>
  <c r="S27" i="41"/>
  <c r="U27" i="36"/>
  <c r="Y14" i="38"/>
  <c r="N53" i="33"/>
  <c r="F53" i="33"/>
  <c r="T14" i="33"/>
  <c r="I53" i="34"/>
  <c r="Y27" i="34"/>
  <c r="M53" i="35"/>
  <c r="L53" i="35"/>
  <c r="Z27" i="35"/>
  <c r="AA27" i="36"/>
  <c r="O26" i="50"/>
  <c r="AC14" i="38"/>
  <c r="G53" i="37"/>
  <c r="C27" i="29"/>
  <c r="Y40" i="47"/>
  <c r="O25" i="29"/>
  <c r="E24" i="46"/>
  <c r="F24" i="46" s="1"/>
  <c r="M26" i="46"/>
  <c r="N26" i="46" s="1"/>
  <c r="Y40" i="36"/>
  <c r="K27" i="41"/>
  <c r="W14" i="34"/>
  <c r="U27" i="38"/>
  <c r="X27" i="37"/>
  <c r="H53" i="33"/>
  <c r="O53" i="33"/>
  <c r="G53" i="33"/>
  <c r="X40" i="34"/>
  <c r="G53" i="34"/>
  <c r="X14" i="34"/>
  <c r="O53" i="35"/>
  <c r="K53" i="35"/>
  <c r="V40" i="35"/>
  <c r="E53" i="35"/>
  <c r="J53" i="36"/>
  <c r="V14" i="51"/>
  <c r="I29" i="46"/>
  <c r="J29" i="46" s="1"/>
  <c r="O30" i="41"/>
  <c r="AC41" i="37"/>
  <c r="X28" i="38"/>
  <c r="N54" i="34"/>
  <c r="AB15" i="35"/>
  <c r="V15" i="36"/>
  <c r="Y15" i="51"/>
  <c r="G30" i="41"/>
  <c r="G29" i="29"/>
  <c r="G32" i="29" s="1"/>
  <c r="O31" i="29"/>
  <c r="O29" i="41"/>
  <c r="P28" i="38"/>
  <c r="J54" i="34"/>
  <c r="AA41" i="34"/>
  <c r="H54" i="34"/>
  <c r="T28" i="51"/>
  <c r="C32" i="29"/>
  <c r="T28" i="35"/>
  <c r="N54" i="37"/>
  <c r="J54" i="37"/>
  <c r="M54" i="34"/>
  <c r="L54" i="35"/>
  <c r="D54" i="35"/>
  <c r="S54" i="35" s="1"/>
  <c r="U41" i="51"/>
  <c r="AA29" i="38"/>
  <c r="S29" i="38"/>
  <c r="W34" i="50"/>
  <c r="W36" i="50"/>
  <c r="AB29" i="51"/>
  <c r="V16" i="51"/>
  <c r="M34" i="50"/>
  <c r="N34" i="50" s="1"/>
  <c r="J55" i="33"/>
  <c r="G55" i="37"/>
  <c r="T16" i="34"/>
  <c r="J55" i="37"/>
  <c r="O36" i="50"/>
  <c r="U29" i="51"/>
  <c r="O55" i="51"/>
  <c r="Y17" i="51"/>
  <c r="G39" i="41"/>
  <c r="Z30" i="34"/>
  <c r="F56" i="35"/>
  <c r="AA17" i="35"/>
  <c r="AC30" i="36"/>
  <c r="AB30" i="34"/>
  <c r="Y30" i="38"/>
  <c r="Y17" i="38"/>
  <c r="O56" i="37"/>
  <c r="K56" i="37"/>
  <c r="D56" i="38"/>
  <c r="S56" i="38" s="1"/>
  <c r="T43" i="34"/>
  <c r="O56" i="34"/>
  <c r="K56" i="34"/>
  <c r="AC17" i="34"/>
  <c r="W43" i="35"/>
  <c r="T30" i="35"/>
  <c r="AC17" i="35"/>
  <c r="AC43" i="36"/>
  <c r="Z17" i="36"/>
  <c r="I56" i="38"/>
  <c r="G45" i="41"/>
  <c r="O44" i="29"/>
  <c r="P31" i="35"/>
  <c r="P31" i="38"/>
  <c r="S31" i="35"/>
  <c r="J57" i="34"/>
  <c r="P18" i="36"/>
  <c r="V18" i="51"/>
  <c r="T31" i="35"/>
  <c r="AE46" i="41"/>
  <c r="AD18" i="34"/>
  <c r="F18" i="31" s="1"/>
  <c r="AB18" i="38"/>
  <c r="V44" i="33"/>
  <c r="K57" i="33"/>
  <c r="T18" i="51"/>
  <c r="W46" i="41"/>
  <c r="Z44" i="33"/>
  <c r="W31" i="34"/>
  <c r="P18" i="34"/>
  <c r="P44" i="35"/>
  <c r="Z31" i="35"/>
  <c r="U31" i="36"/>
  <c r="K47" i="50"/>
  <c r="O44" i="50"/>
  <c r="U44" i="51"/>
  <c r="U45" i="47"/>
  <c r="X19" i="35"/>
  <c r="U32" i="37"/>
  <c r="W45" i="34"/>
  <c r="O58" i="34"/>
  <c r="X45" i="35"/>
  <c r="Y32" i="35"/>
  <c r="AC45" i="36"/>
  <c r="E58" i="36"/>
  <c r="P45" i="47"/>
  <c r="AC45" i="47"/>
  <c r="T19" i="36"/>
  <c r="W32" i="36"/>
  <c r="S32" i="36"/>
  <c r="S19" i="34"/>
  <c r="AC32" i="35"/>
  <c r="T32" i="37"/>
  <c r="AC32" i="33"/>
  <c r="P19" i="33"/>
  <c r="T45" i="47"/>
  <c r="M50" i="50"/>
  <c r="N50" i="50" s="1"/>
  <c r="AA19" i="51"/>
  <c r="Z32" i="51"/>
  <c r="C52" i="29"/>
  <c r="O49" i="41"/>
  <c r="Z45" i="47"/>
  <c r="AD19" i="33"/>
  <c r="G19" i="31" s="1"/>
  <c r="AC32" i="37"/>
  <c r="D58" i="37"/>
  <c r="S58" i="37" s="1"/>
  <c r="V45" i="37"/>
  <c r="AA32" i="34"/>
  <c r="F58" i="35"/>
  <c r="W19" i="35"/>
  <c r="U32" i="36"/>
  <c r="U51" i="50"/>
  <c r="V51" i="50" s="1"/>
  <c r="AB46" i="38"/>
  <c r="AD33" i="33"/>
  <c r="G38" i="31" s="1"/>
  <c r="M59" i="33"/>
  <c r="E59" i="33"/>
  <c r="AB46" i="36"/>
  <c r="P33" i="33"/>
  <c r="P33" i="36"/>
  <c r="P46" i="33"/>
  <c r="Z33" i="35"/>
  <c r="W46" i="34"/>
  <c r="S20" i="38"/>
  <c r="Y46" i="33"/>
  <c r="AD46" i="37"/>
  <c r="H56" i="31" s="1"/>
  <c r="Y33" i="37"/>
  <c r="AB33" i="34"/>
  <c r="J59" i="34"/>
  <c r="I59" i="38"/>
  <c r="W56" i="50"/>
  <c r="W54" i="50"/>
  <c r="V46" i="35"/>
  <c r="S46" i="34"/>
  <c r="S20" i="33"/>
  <c r="O55" i="41"/>
  <c r="O56" i="41"/>
  <c r="C57" i="46"/>
  <c r="AC20" i="38"/>
  <c r="W33" i="38"/>
  <c r="K59" i="33"/>
  <c r="U46" i="35"/>
  <c r="AC20" i="35"/>
  <c r="X33" i="36"/>
  <c r="H59" i="51"/>
  <c r="V20" i="47"/>
  <c r="X20" i="38"/>
  <c r="M56" i="46"/>
  <c r="N56" i="46" s="1"/>
  <c r="P20" i="35"/>
  <c r="Z20" i="38"/>
  <c r="Y33" i="38"/>
  <c r="O56" i="46"/>
  <c r="AD46" i="35"/>
  <c r="E56" i="31" s="1"/>
  <c r="U20" i="35"/>
  <c r="AC46" i="35"/>
  <c r="X33" i="38"/>
  <c r="O59" i="37"/>
  <c r="K59" i="37"/>
  <c r="X46" i="34"/>
  <c r="H59" i="34"/>
  <c r="AC20" i="34"/>
  <c r="L59" i="35"/>
  <c r="O55" i="50"/>
  <c r="X33" i="51"/>
  <c r="AA47" i="37"/>
  <c r="Z34" i="37"/>
  <c r="J60" i="33"/>
  <c r="L60" i="35"/>
  <c r="Y47" i="36"/>
  <c r="P21" i="36"/>
  <c r="AB34" i="33"/>
  <c r="AC21" i="38"/>
  <c r="AA47" i="51"/>
  <c r="U34" i="51"/>
  <c r="AB47" i="51"/>
  <c r="T21" i="36"/>
  <c r="AD21" i="36"/>
  <c r="D21" i="31" s="1"/>
  <c r="AD47" i="35"/>
  <c r="E57" i="31" s="1"/>
  <c r="W34" i="35"/>
  <c r="H60" i="38"/>
  <c r="AD47" i="51"/>
  <c r="E60" i="33"/>
  <c r="P47" i="35"/>
  <c r="Y21" i="35"/>
  <c r="AA21" i="34"/>
  <c r="W34" i="33"/>
  <c r="D60" i="38"/>
  <c r="S60" i="38" s="1"/>
  <c r="AC21" i="37"/>
  <c r="G60" i="34"/>
  <c r="V34" i="35"/>
  <c r="AA34" i="36"/>
  <c r="AD47" i="34"/>
  <c r="F57" i="31" s="1"/>
  <c r="U34" i="36"/>
  <c r="N60" i="38"/>
  <c r="I60" i="33"/>
  <c r="H60" i="34"/>
  <c r="M60" i="34"/>
  <c r="I60" i="34"/>
  <c r="E60" i="34"/>
  <c r="U47" i="36"/>
  <c r="N60" i="47"/>
  <c r="W59" i="50"/>
  <c r="M60" i="38"/>
  <c r="AA34" i="38"/>
  <c r="K60" i="33"/>
  <c r="G60" i="33"/>
  <c r="S21" i="35"/>
  <c r="T34" i="34"/>
  <c r="G62" i="45"/>
  <c r="U34" i="35"/>
  <c r="P34" i="38"/>
  <c r="U21" i="37"/>
  <c r="P47" i="37"/>
  <c r="O60" i="37"/>
  <c r="H60" i="33"/>
  <c r="AD21" i="33"/>
  <c r="G21" i="31" s="1"/>
  <c r="G60" i="35"/>
  <c r="X47" i="36"/>
  <c r="AA21" i="36"/>
  <c r="J60" i="38"/>
  <c r="K62" i="50"/>
  <c r="M61" i="50"/>
  <c r="N61" i="50" s="1"/>
  <c r="U47" i="51"/>
  <c r="X21" i="51"/>
  <c r="Y47" i="38"/>
  <c r="AD21" i="38"/>
  <c r="I21" i="31" s="1"/>
  <c r="AC21" i="34"/>
  <c r="C62" i="45"/>
  <c r="X21" i="36"/>
  <c r="Y47" i="35"/>
  <c r="W21" i="34"/>
  <c r="U47" i="38"/>
  <c r="Z34" i="38"/>
  <c r="W47" i="37"/>
  <c r="I60" i="37"/>
  <c r="AB21" i="37"/>
  <c r="U34" i="33"/>
  <c r="N60" i="33"/>
  <c r="W21" i="33"/>
  <c r="Z47" i="35"/>
  <c r="AD21" i="35"/>
  <c r="E21" i="31" s="1"/>
  <c r="AC34" i="36"/>
  <c r="V21" i="51"/>
  <c r="W34" i="51"/>
  <c r="M60" i="37"/>
  <c r="O60" i="35"/>
  <c r="FJ41" i="32"/>
  <c r="FJ79" i="32" s="1"/>
  <c r="AA47" i="36"/>
  <c r="V21" i="36"/>
  <c r="FJ21" i="32"/>
  <c r="FJ75" i="32" s="1"/>
  <c r="FH14" i="32"/>
  <c r="FG24" i="32"/>
  <c r="EY29" i="32"/>
  <c r="FG29" i="32"/>
  <c r="FC34" i="32"/>
  <c r="X21" i="38"/>
  <c r="AB21" i="36"/>
  <c r="FJ18" i="32"/>
  <c r="FJ102" i="32" s="1"/>
  <c r="AC34" i="33"/>
  <c r="Z34" i="34"/>
  <c r="Z47" i="37"/>
  <c r="P21" i="38"/>
  <c r="W34" i="38"/>
  <c r="P47" i="38"/>
  <c r="FJ28" i="32"/>
  <c r="FJ104" i="32" s="1"/>
  <c r="FJ26" i="32"/>
  <c r="T47" i="37"/>
  <c r="H60" i="37"/>
  <c r="W21" i="37"/>
  <c r="F60" i="35"/>
  <c r="FF14" i="32"/>
  <c r="U60" i="50"/>
  <c r="V60" i="50" s="1"/>
  <c r="O59" i="50"/>
  <c r="F60" i="51"/>
  <c r="G60" i="37"/>
  <c r="FJ42" i="32"/>
  <c r="FJ93" i="32" s="1"/>
  <c r="FE44" i="32"/>
  <c r="FJ12" i="32"/>
  <c r="FJ87" i="32" s="1"/>
  <c r="FB14" i="32"/>
  <c r="FB29" i="32"/>
  <c r="E61" i="46"/>
  <c r="F61" i="46" s="1"/>
  <c r="X34" i="34"/>
  <c r="U47" i="33"/>
  <c r="FF24" i="32"/>
  <c r="FJ17" i="32"/>
  <c r="FJ88" i="32" s="1"/>
  <c r="EZ24" i="32"/>
  <c r="EY19" i="32"/>
  <c r="FE24" i="32"/>
  <c r="FA14" i="32"/>
  <c r="FG19" i="32"/>
  <c r="EZ14" i="32"/>
  <c r="FA24" i="32"/>
  <c r="FC29" i="32"/>
  <c r="EY34" i="32"/>
  <c r="FG34" i="32"/>
  <c r="X47" i="37"/>
  <c r="U34" i="38"/>
  <c r="AC47" i="36"/>
  <c r="AD47" i="37"/>
  <c r="H57" i="31" s="1"/>
  <c r="Y21" i="34"/>
  <c r="FJ36" i="32"/>
  <c r="FJ78" i="32" s="1"/>
  <c r="F60" i="33"/>
  <c r="AC34" i="34"/>
  <c r="Y21" i="38"/>
  <c r="H60" i="35"/>
  <c r="D60" i="35"/>
  <c r="S60" i="35" s="1"/>
  <c r="AB34" i="36"/>
  <c r="EZ19" i="32"/>
  <c r="U21" i="51"/>
  <c r="Y34" i="51"/>
  <c r="M60" i="51"/>
  <c r="AA20" i="37"/>
  <c r="EN44" i="32"/>
  <c r="EK24" i="32"/>
  <c r="G55" i="41"/>
  <c r="EQ34" i="32"/>
  <c r="EN14" i="32"/>
  <c r="EP34" i="32"/>
  <c r="W20" i="36"/>
  <c r="V20" i="37"/>
  <c r="AB20" i="34"/>
  <c r="T20" i="35"/>
  <c r="V20" i="35"/>
  <c r="AC33" i="37"/>
  <c r="EU36" i="32"/>
  <c r="EU78" i="32" s="1"/>
  <c r="AD33" i="36"/>
  <c r="D38" i="31" s="1"/>
  <c r="AC46" i="38"/>
  <c r="P46" i="37"/>
  <c r="W20" i="34"/>
  <c r="W46" i="36"/>
  <c r="EI14" i="32"/>
  <c r="J35" i="51"/>
  <c r="Y33" i="51"/>
  <c r="W20" i="51"/>
  <c r="G57" i="46"/>
  <c r="M59" i="35"/>
  <c r="I59" i="35"/>
  <c r="EP44" i="32"/>
  <c r="Z33" i="36"/>
  <c r="V33" i="33"/>
  <c r="EK44" i="32"/>
  <c r="EJ44" i="32"/>
  <c r="V20" i="34"/>
  <c r="ET14" i="32"/>
  <c r="EI19" i="32"/>
  <c r="ES24" i="32"/>
  <c r="EL34" i="32"/>
  <c r="ET34" i="32"/>
  <c r="V33" i="36"/>
  <c r="T46" i="36"/>
  <c r="W46" i="38"/>
  <c r="Z46" i="36"/>
  <c r="V46" i="36"/>
  <c r="AC20" i="33"/>
  <c r="X33" i="33"/>
  <c r="X20" i="35"/>
  <c r="Z46" i="35"/>
  <c r="Z20" i="34"/>
  <c r="Y46" i="37"/>
  <c r="Y46" i="38"/>
  <c r="K57" i="41"/>
  <c r="P20" i="34"/>
  <c r="EU26" i="32"/>
  <c r="EU76" i="32" s="1"/>
  <c r="Y20" i="33"/>
  <c r="Y33" i="34"/>
  <c r="P20" i="37"/>
  <c r="AA46" i="38"/>
  <c r="AA46" i="37"/>
  <c r="ET29" i="32"/>
  <c r="EO14" i="32"/>
  <c r="H59" i="38"/>
  <c r="W33" i="51"/>
  <c r="AC33" i="51"/>
  <c r="O58" i="38"/>
  <c r="L58" i="37"/>
  <c r="L58" i="33"/>
  <c r="G50" i="46"/>
  <c r="G52" i="46" s="1"/>
  <c r="Y45" i="47"/>
  <c r="X45" i="47"/>
  <c r="DX44" i="32"/>
  <c r="EB34" i="32"/>
  <c r="W45" i="33"/>
  <c r="EB14" i="32"/>
  <c r="EB19" i="32"/>
  <c r="S45" i="47"/>
  <c r="Z45" i="34"/>
  <c r="ED19" i="32"/>
  <c r="P32" i="36"/>
  <c r="Y19" i="35"/>
  <c r="S45" i="37"/>
  <c r="H58" i="38"/>
  <c r="W49" i="50"/>
  <c r="W19" i="51"/>
  <c r="W45" i="51"/>
  <c r="Z32" i="33"/>
  <c r="AD45" i="47"/>
  <c r="J55" i="31" s="1"/>
  <c r="AB45" i="47"/>
  <c r="DZ44" i="32"/>
  <c r="AA45" i="47"/>
  <c r="DV44" i="32"/>
  <c r="DV14" i="32"/>
  <c r="EE19" i="32"/>
  <c r="Z19" i="33"/>
  <c r="U19" i="35"/>
  <c r="AC45" i="35"/>
  <c r="V19" i="33"/>
  <c r="EF12" i="32"/>
  <c r="EF87" i="32" s="1"/>
  <c r="EF28" i="32"/>
  <c r="EF104" i="32" s="1"/>
  <c r="DT24" i="32"/>
  <c r="DV19" i="32"/>
  <c r="X32" i="34"/>
  <c r="O58" i="33"/>
  <c r="DW19" i="32"/>
  <c r="O51" i="50"/>
  <c r="V19" i="51"/>
  <c r="J58" i="51"/>
  <c r="V31" i="35"/>
  <c r="DE29" i="32"/>
  <c r="DO44" i="32"/>
  <c r="DG39" i="32"/>
  <c r="G46" i="41"/>
  <c r="DH44" i="32"/>
  <c r="DM14" i="32"/>
  <c r="AA18" i="36"/>
  <c r="DE44" i="32"/>
  <c r="DP14" i="32"/>
  <c r="DQ11" i="32"/>
  <c r="DQ73" i="32" s="1"/>
  <c r="AB31" i="36"/>
  <c r="Z18" i="34"/>
  <c r="T44" i="33"/>
  <c r="T44" i="38"/>
  <c r="H57" i="38"/>
  <c r="T44" i="51"/>
  <c r="X44" i="51"/>
  <c r="W46" i="50"/>
  <c r="DQ42" i="32"/>
  <c r="DQ93" i="32" s="1"/>
  <c r="DN44" i="32"/>
  <c r="DG44" i="32"/>
  <c r="DI14" i="32"/>
  <c r="DK24" i="32"/>
  <c r="DK14" i="32"/>
  <c r="DO19" i="32"/>
  <c r="V18" i="35"/>
  <c r="AD18" i="35"/>
  <c r="E18" i="31" s="1"/>
  <c r="O57" i="38"/>
  <c r="H57" i="33"/>
  <c r="G42" i="45"/>
  <c r="DB43" i="32"/>
  <c r="DB107" i="32" s="1"/>
  <c r="CZ44" i="32"/>
  <c r="AE39" i="41"/>
  <c r="DB22" i="32"/>
  <c r="DB89" i="32" s="1"/>
  <c r="CV14" i="32"/>
  <c r="CT19" i="32"/>
  <c r="CV24" i="32"/>
  <c r="AA43" i="36"/>
  <c r="U17" i="35"/>
  <c r="P17" i="36"/>
  <c r="U43" i="36"/>
  <c r="X30" i="34"/>
  <c r="E41" i="46"/>
  <c r="F41" i="46" s="1"/>
  <c r="G56" i="34"/>
  <c r="AA17" i="51"/>
  <c r="CQ39" i="32"/>
  <c r="W17" i="35"/>
  <c r="C42" i="45"/>
  <c r="CY24" i="32"/>
  <c r="CX24" i="32"/>
  <c r="T17" i="38"/>
  <c r="U17" i="34"/>
  <c r="Z43" i="34"/>
  <c r="T17" i="34"/>
  <c r="O41" i="50"/>
  <c r="CW44" i="32"/>
  <c r="CW39" i="32"/>
  <c r="AA30" i="38"/>
  <c r="CQ24" i="32"/>
  <c r="CX44" i="32"/>
  <c r="CZ19" i="32"/>
  <c r="DA19" i="32"/>
  <c r="CZ14" i="32"/>
  <c r="CR24" i="32"/>
  <c r="CW14" i="32"/>
  <c r="CZ24" i="32"/>
  <c r="Z17" i="38"/>
  <c r="U30" i="38"/>
  <c r="I56" i="37"/>
  <c r="E56" i="37"/>
  <c r="AD43" i="33"/>
  <c r="G53" i="31" s="1"/>
  <c r="CE44" i="32"/>
  <c r="CH24" i="32"/>
  <c r="E55" i="38"/>
  <c r="CM42" i="32"/>
  <c r="CM93" i="32" s="1"/>
  <c r="CM43" i="32"/>
  <c r="CM107" i="32" s="1"/>
  <c r="O36" i="41"/>
  <c r="U35" i="46"/>
  <c r="V35" i="46" s="1"/>
  <c r="CG19" i="32"/>
  <c r="CH19" i="32"/>
  <c r="CJ24" i="32"/>
  <c r="CL19" i="32"/>
  <c r="O34" i="29"/>
  <c r="S16" i="34"/>
  <c r="T16" i="35"/>
  <c r="CI44" i="32"/>
  <c r="CJ29" i="32"/>
  <c r="CK24" i="32"/>
  <c r="CD14" i="32"/>
  <c r="CF19" i="32"/>
  <c r="CG24" i="32"/>
  <c r="CJ44" i="32"/>
  <c r="CF44" i="32"/>
  <c r="CG44" i="32"/>
  <c r="CB29" i="32"/>
  <c r="CH39" i="32"/>
  <c r="CJ19" i="32"/>
  <c r="CC24" i="32"/>
  <c r="CL14" i="32"/>
  <c r="O34" i="50"/>
  <c r="W29" i="51"/>
  <c r="AC28" i="51"/>
  <c r="Y15" i="33"/>
  <c r="W31" i="29"/>
  <c r="BV76" i="32"/>
  <c r="BV29" i="32"/>
  <c r="BU87" i="32"/>
  <c r="BU14" i="32"/>
  <c r="BR74" i="32"/>
  <c r="BR19" i="32"/>
  <c r="V15" i="38"/>
  <c r="Y41" i="34"/>
  <c r="AD28" i="35"/>
  <c r="E33" i="31" s="1"/>
  <c r="V41" i="38"/>
  <c r="AC41" i="38"/>
  <c r="U41" i="38"/>
  <c r="AC28" i="38"/>
  <c r="K54" i="33"/>
  <c r="D54" i="34"/>
  <c r="S54" i="34" s="1"/>
  <c r="Y28" i="34"/>
  <c r="Z28" i="35"/>
  <c r="U15" i="35"/>
  <c r="AD15" i="35"/>
  <c r="E15" i="31" s="1"/>
  <c r="Y15" i="35"/>
  <c r="V15" i="35"/>
  <c r="AC15" i="35"/>
  <c r="P15" i="35"/>
  <c r="Y28" i="36"/>
  <c r="BM106" i="32"/>
  <c r="BX38" i="32"/>
  <c r="BX106" i="32" s="1"/>
  <c r="BT104" i="32"/>
  <c r="BT29" i="32"/>
  <c r="BO90" i="32"/>
  <c r="BX27" i="32"/>
  <c r="BX90" i="32" s="1"/>
  <c r="BM76" i="32"/>
  <c r="BM29" i="32"/>
  <c r="BO89" i="32"/>
  <c r="BO24" i="32"/>
  <c r="BV75" i="32"/>
  <c r="BV24" i="32"/>
  <c r="BP102" i="32"/>
  <c r="BX18" i="32"/>
  <c r="BX102" i="32" s="1"/>
  <c r="BQ74" i="32"/>
  <c r="BQ19" i="32"/>
  <c r="BP101" i="32"/>
  <c r="BP14" i="32"/>
  <c r="BL101" i="32"/>
  <c r="BX13" i="32"/>
  <c r="BX101" i="32" s="1"/>
  <c r="BW73" i="32"/>
  <c r="BW14" i="32"/>
  <c r="BS102" i="32"/>
  <c r="BS19" i="32"/>
  <c r="BT39" i="32"/>
  <c r="BO19" i="32"/>
  <c r="BT24" i="32"/>
  <c r="BT14" i="32"/>
  <c r="U15" i="36"/>
  <c r="BX23" i="32"/>
  <c r="BX103" i="32" s="1"/>
  <c r="Z41" i="35"/>
  <c r="BX37" i="32"/>
  <c r="BX92" i="32" s="1"/>
  <c r="W30" i="50"/>
  <c r="V41" i="51"/>
  <c r="BV44" i="32"/>
  <c r="BU44" i="32"/>
  <c r="BQ44" i="32"/>
  <c r="BW39" i="32"/>
  <c r="BO44" i="32"/>
  <c r="BR29" i="32"/>
  <c r="BL19" i="32"/>
  <c r="BM24" i="32"/>
  <c r="BO14" i="32"/>
  <c r="BN24" i="32"/>
  <c r="BS24" i="32"/>
  <c r="BN29" i="32"/>
  <c r="V28" i="35"/>
  <c r="S15" i="38"/>
  <c r="BX32" i="32"/>
  <c r="BX91" i="32" s="1"/>
  <c r="D54" i="37"/>
  <c r="S54" i="37" s="1"/>
  <c r="F54" i="37"/>
  <c r="AC28" i="33"/>
  <c r="G54" i="33"/>
  <c r="E35" i="51"/>
  <c r="E48" i="51"/>
  <c r="I48" i="51"/>
  <c r="O31" i="50"/>
  <c r="O30" i="50"/>
  <c r="G27" i="41"/>
  <c r="G27" i="46"/>
  <c r="Z14" i="37"/>
  <c r="AD40" i="33"/>
  <c r="G50" i="31" s="1"/>
  <c r="G53" i="35"/>
  <c r="N53" i="36"/>
  <c r="BI36" i="32"/>
  <c r="BI78" i="32" s="1"/>
  <c r="BE44" i="32"/>
  <c r="C27" i="41"/>
  <c r="W26" i="29"/>
  <c r="C27" i="46"/>
  <c r="V40" i="47"/>
  <c r="V14" i="33"/>
  <c r="S40" i="33"/>
  <c r="O24" i="29"/>
  <c r="T27" i="37"/>
  <c r="Y14" i="34"/>
  <c r="U24" i="46"/>
  <c r="V24" i="46" s="1"/>
  <c r="BH19" i="32"/>
  <c r="BC24" i="32"/>
  <c r="AW29" i="32"/>
  <c r="U14" i="38"/>
  <c r="AB27" i="37"/>
  <c r="W14" i="38"/>
  <c r="W40" i="33"/>
  <c r="AA14" i="38"/>
  <c r="U27" i="35"/>
  <c r="BG39" i="32"/>
  <c r="AB14" i="35"/>
  <c r="AC40" i="34"/>
  <c r="S27" i="37"/>
  <c r="AB14" i="38"/>
  <c r="E53" i="34"/>
  <c r="U40" i="37"/>
  <c r="I53" i="37"/>
  <c r="AZ24" i="32"/>
  <c r="F22" i="35"/>
  <c r="I25" i="46"/>
  <c r="J25" i="46" s="1"/>
  <c r="AY29" i="32"/>
  <c r="F53" i="37"/>
  <c r="BD44" i="32"/>
  <c r="AY44" i="32"/>
  <c r="Z40" i="47"/>
  <c r="AW44" i="32"/>
  <c r="V27" i="37"/>
  <c r="BI16" i="32"/>
  <c r="BI74" i="32" s="1"/>
  <c r="AX14" i="32"/>
  <c r="AY19" i="32"/>
  <c r="BI23" i="32"/>
  <c r="BI103" i="32" s="1"/>
  <c r="BB19" i="32"/>
  <c r="AW24" i="32"/>
  <c r="BE29" i="32"/>
  <c r="T14" i="36"/>
  <c r="AC40" i="36"/>
  <c r="T40" i="34"/>
  <c r="P40" i="36"/>
  <c r="AA40" i="36"/>
  <c r="Z40" i="36"/>
  <c r="O53" i="38"/>
  <c r="G53" i="36"/>
  <c r="T27" i="36"/>
  <c r="W25" i="50"/>
  <c r="O25" i="50"/>
  <c r="M26" i="50"/>
  <c r="N26" i="50" s="1"/>
  <c r="P39" i="37"/>
  <c r="V26" i="37"/>
  <c r="AT41" i="32"/>
  <c r="AT79" i="32" s="1"/>
  <c r="AN44" i="32"/>
  <c r="AE21" i="41"/>
  <c r="AK44" i="32"/>
  <c r="W13" i="36"/>
  <c r="AR29" i="32"/>
  <c r="AJ24" i="32"/>
  <c r="AN14" i="32"/>
  <c r="AK19" i="32"/>
  <c r="AN29" i="32"/>
  <c r="U13" i="36"/>
  <c r="V26" i="36"/>
  <c r="Y13" i="38"/>
  <c r="AH44" i="32"/>
  <c r="AD39" i="33"/>
  <c r="G49" i="31" s="1"/>
  <c r="X13" i="37"/>
  <c r="Z26" i="35"/>
  <c r="Y26" i="34"/>
  <c r="AA13" i="38"/>
  <c r="AA39" i="38"/>
  <c r="U26" i="37"/>
  <c r="AT22" i="32"/>
  <c r="AT89" i="32" s="1"/>
  <c r="Z13" i="35"/>
  <c r="V26" i="35"/>
  <c r="AB39" i="33"/>
  <c r="AR39" i="32"/>
  <c r="P13" i="38"/>
  <c r="P39" i="38"/>
  <c r="V26" i="34"/>
  <c r="Z39" i="38"/>
  <c r="AA13" i="35"/>
  <c r="T39" i="34"/>
  <c r="T13" i="37"/>
  <c r="M52" i="36"/>
  <c r="AI14" i="32"/>
  <c r="K22" i="37"/>
  <c r="W13" i="51"/>
  <c r="I52" i="51"/>
  <c r="L52" i="51"/>
  <c r="AQ44" i="32"/>
  <c r="AL44" i="32"/>
  <c r="S13" i="33"/>
  <c r="V39" i="33"/>
  <c r="AP24" i="32"/>
  <c r="AR19" i="32"/>
  <c r="AP14" i="32"/>
  <c r="AM19" i="32"/>
  <c r="AT17" i="32"/>
  <c r="AT88" i="32" s="1"/>
  <c r="AJ29" i="32"/>
  <c r="P13" i="35"/>
  <c r="F52" i="37"/>
  <c r="AT31" i="32"/>
  <c r="AT77" i="32" s="1"/>
  <c r="AT36" i="32"/>
  <c r="AT78" i="32" s="1"/>
  <c r="AT28" i="32"/>
  <c r="AT104" i="32" s="1"/>
  <c r="AP39" i="32"/>
  <c r="T39" i="35"/>
  <c r="AB13" i="35"/>
  <c r="K48" i="38"/>
  <c r="L52" i="33"/>
  <c r="H52" i="33"/>
  <c r="Y39" i="33"/>
  <c r="H52" i="38"/>
  <c r="M22" i="38"/>
  <c r="L48" i="51"/>
  <c r="O20" i="50"/>
  <c r="W20" i="50"/>
  <c r="J14" i="10"/>
  <c r="U21" i="10"/>
  <c r="U21" i="32" s="1"/>
  <c r="U75" i="32" s="1"/>
  <c r="DA16" i="45"/>
  <c r="K16" i="45" s="1"/>
  <c r="S78" i="10"/>
  <c r="AB11" i="10"/>
  <c r="AB11" i="32" s="1"/>
  <c r="AB73" i="32" s="1"/>
  <c r="T21" i="10"/>
  <c r="T21" i="32" s="1"/>
  <c r="T75" i="32" s="1"/>
  <c r="W32" i="10"/>
  <c r="W32" i="32" s="1"/>
  <c r="W91" i="32" s="1"/>
  <c r="I34" i="10"/>
  <c r="Y22" i="10"/>
  <c r="Y22" i="32" s="1"/>
  <c r="Y89" i="32" s="1"/>
  <c r="DB14" i="29"/>
  <c r="S14" i="29" s="1"/>
  <c r="S17" i="29" s="1"/>
  <c r="U28" i="10"/>
  <c r="U28" i="32" s="1"/>
  <c r="U104" i="32" s="1"/>
  <c r="DO16" i="29"/>
  <c r="L16" i="29" s="1"/>
  <c r="M16" i="29" s="1"/>
  <c r="N16" i="29" s="1"/>
  <c r="P37" i="10"/>
  <c r="S22" i="10"/>
  <c r="S22" i="32" s="1"/>
  <c r="S89" i="32" s="1"/>
  <c r="S12" i="34"/>
  <c r="D22" i="34"/>
  <c r="S22" i="34" s="1"/>
  <c r="N14" i="10"/>
  <c r="AB27" i="10"/>
  <c r="AB27" i="32" s="1"/>
  <c r="AB90" i="32" s="1"/>
  <c r="AC28" i="10"/>
  <c r="AC28" i="32" s="1"/>
  <c r="AC104" i="32" s="1"/>
  <c r="AD22" i="10"/>
  <c r="AD22" i="32" s="1"/>
  <c r="AD89" i="32" s="1"/>
  <c r="DA15" i="29"/>
  <c r="K15" i="29" s="1"/>
  <c r="K65" i="29" s="1"/>
  <c r="N39" i="10"/>
  <c r="L39" i="10"/>
  <c r="P18" i="10"/>
  <c r="DN14" i="45"/>
  <c r="D14" i="45" s="1"/>
  <c r="H14" i="45" s="1"/>
  <c r="E12" i="37"/>
  <c r="E51" i="37" s="1"/>
  <c r="S75" i="10"/>
  <c r="G39" i="10"/>
  <c r="L34" i="10"/>
  <c r="M29" i="10"/>
  <c r="I29" i="10"/>
  <c r="G24" i="10"/>
  <c r="F19" i="10"/>
  <c r="U17" i="10"/>
  <c r="U17" i="32" s="1"/>
  <c r="U88" i="32" s="1"/>
  <c r="AC13" i="10"/>
  <c r="AC13" i="32" s="1"/>
  <c r="AC101" i="32" s="1"/>
  <c r="AD42" i="10"/>
  <c r="AD42" i="32" s="1"/>
  <c r="AD93" i="32" s="1"/>
  <c r="Y13" i="10"/>
  <c r="Y13" i="32" s="1"/>
  <c r="Y101" i="32" s="1"/>
  <c r="DN14" i="41"/>
  <c r="D14" i="41" s="1"/>
  <c r="H14" i="41" s="1"/>
  <c r="DB15" i="41"/>
  <c r="S15" i="41" s="1"/>
  <c r="DB14" i="41"/>
  <c r="S14" i="41" s="1"/>
  <c r="T36" i="10"/>
  <c r="T36" i="32" s="1"/>
  <c r="T78" i="32" s="1"/>
  <c r="U33" i="10"/>
  <c r="U33" i="32" s="1"/>
  <c r="U105" i="32" s="1"/>
  <c r="U37" i="10"/>
  <c r="U37" i="32" s="1"/>
  <c r="U92" i="32" s="1"/>
  <c r="F29" i="10"/>
  <c r="J19" i="10"/>
  <c r="W16" i="10"/>
  <c r="W16" i="32" s="1"/>
  <c r="W74" i="32" s="1"/>
  <c r="T33" i="10"/>
  <c r="T33" i="32" s="1"/>
  <c r="T105" i="32" s="1"/>
  <c r="D24" i="10"/>
  <c r="F14" i="10"/>
  <c r="S36" i="10"/>
  <c r="S36" i="32" s="1"/>
  <c r="S78" i="32" s="1"/>
  <c r="P16" i="10"/>
  <c r="T37" i="10"/>
  <c r="T37" i="32" s="1"/>
  <c r="T92" i="32" s="1"/>
  <c r="CZ14" i="46"/>
  <c r="C14" i="46" s="1"/>
  <c r="C64" i="46" s="1"/>
  <c r="Y33" i="10"/>
  <c r="Y33" i="32" s="1"/>
  <c r="Y105" i="32" s="1"/>
  <c r="Y21" i="10"/>
  <c r="Y21" i="32" s="1"/>
  <c r="Y75" i="32" s="1"/>
  <c r="N19" i="10"/>
  <c r="J39" i="10"/>
  <c r="E34" i="10"/>
  <c r="E106" i="10"/>
  <c r="U106" i="10" s="1"/>
  <c r="AB43" i="10"/>
  <c r="AB43" i="32" s="1"/>
  <c r="AB107" i="32" s="1"/>
  <c r="AD43" i="10"/>
  <c r="AD43" i="32" s="1"/>
  <c r="AD107" i="32" s="1"/>
  <c r="AD27" i="10"/>
  <c r="AD27" i="32" s="1"/>
  <c r="AD90" i="32" s="1"/>
  <c r="P27" i="10"/>
  <c r="D29" i="10"/>
  <c r="W21" i="10"/>
  <c r="W21" i="32" s="1"/>
  <c r="W75" i="32" s="1"/>
  <c r="AC38" i="10"/>
  <c r="AC38" i="32" s="1"/>
  <c r="AC106" i="32" s="1"/>
  <c r="X16" i="10"/>
  <c r="X16" i="32" s="1"/>
  <c r="X74" i="32" s="1"/>
  <c r="D105" i="10"/>
  <c r="X105" i="10" s="1"/>
  <c r="D39" i="10"/>
  <c r="G92" i="10"/>
  <c r="G25" i="38" s="1"/>
  <c r="G35" i="38" s="1"/>
  <c r="X37" i="10"/>
  <c r="X37" i="32" s="1"/>
  <c r="X92" i="32" s="1"/>
  <c r="O78" i="10"/>
  <c r="O12" i="38" s="1"/>
  <c r="O51" i="38" s="1"/>
  <c r="O39" i="10"/>
  <c r="K78" i="10"/>
  <c r="K12" i="38" s="1"/>
  <c r="K22" i="38" s="1"/>
  <c r="K39" i="10"/>
  <c r="F78" i="10"/>
  <c r="F12" i="38" s="1"/>
  <c r="F22" i="38" s="1"/>
  <c r="AB36" i="10"/>
  <c r="AB36" i="32" s="1"/>
  <c r="AB78" i="32" s="1"/>
  <c r="F91" i="10"/>
  <c r="DB15" i="45" s="1"/>
  <c r="S15" i="45" s="1"/>
  <c r="AB32" i="10"/>
  <c r="AB32" i="32" s="1"/>
  <c r="AB91" i="32" s="1"/>
  <c r="K90" i="10"/>
  <c r="K25" i="33" s="1"/>
  <c r="K35" i="33" s="1"/>
  <c r="K29" i="10"/>
  <c r="H76" i="10"/>
  <c r="H29" i="10"/>
  <c r="D76" i="10"/>
  <c r="T26" i="10"/>
  <c r="T26" i="32" s="1"/>
  <c r="T76" i="32" s="1"/>
  <c r="AB26" i="10"/>
  <c r="AB26" i="32" s="1"/>
  <c r="AB76" i="32" s="1"/>
  <c r="E102" i="10"/>
  <c r="AC23" i="10"/>
  <c r="AC23" i="32" s="1"/>
  <c r="AC103" i="32" s="1"/>
  <c r="D101" i="10"/>
  <c r="S101" i="10" s="1"/>
  <c r="W18" i="10"/>
  <c r="W18" i="32" s="1"/>
  <c r="W102" i="32" s="1"/>
  <c r="AC18" i="10"/>
  <c r="AC18" i="32" s="1"/>
  <c r="AC102" i="32" s="1"/>
  <c r="V17" i="10"/>
  <c r="V17" i="32" s="1"/>
  <c r="V88" i="32" s="1"/>
  <c r="P17" i="10"/>
  <c r="T17" i="10"/>
  <c r="T17" i="32" s="1"/>
  <c r="T88" i="32" s="1"/>
  <c r="Z17" i="10"/>
  <c r="Z17" i="32" s="1"/>
  <c r="Z88" i="32" s="1"/>
  <c r="D74" i="10"/>
  <c r="Z74" i="10" s="1"/>
  <c r="D19" i="10"/>
  <c r="AA16" i="10"/>
  <c r="AA16" i="32" s="1"/>
  <c r="AA74" i="32" s="1"/>
  <c r="D100" i="10"/>
  <c r="D38" i="36" s="1"/>
  <c r="S38" i="36" s="1"/>
  <c r="AD13" i="10"/>
  <c r="AD13" i="32" s="1"/>
  <c r="AD101" i="32" s="1"/>
  <c r="S13" i="10"/>
  <c r="S14" i="10" s="1"/>
  <c r="W13" i="10"/>
  <c r="W13" i="32" s="1"/>
  <c r="W101" i="32" s="1"/>
  <c r="D87" i="10"/>
  <c r="D25" i="36" s="1"/>
  <c r="S25" i="36" s="1"/>
  <c r="AB12" i="10"/>
  <c r="AB12" i="32" s="1"/>
  <c r="AB87" i="32" s="1"/>
  <c r="X12" i="10"/>
  <c r="X12" i="32" s="1"/>
  <c r="X87" i="32" s="1"/>
  <c r="Y12" i="10"/>
  <c r="Y12" i="32" s="1"/>
  <c r="Y87" i="32" s="1"/>
  <c r="AD12" i="10"/>
  <c r="AD12" i="32" s="1"/>
  <c r="AD87" i="32" s="1"/>
  <c r="Z12" i="10"/>
  <c r="Z12" i="32" s="1"/>
  <c r="Z87" i="32" s="1"/>
  <c r="L14" i="10"/>
  <c r="D73" i="10"/>
  <c r="V73" i="10" s="1"/>
  <c r="Y11" i="10"/>
  <c r="Y11" i="32" s="1"/>
  <c r="U11" i="10"/>
  <c r="U11" i="32" s="1"/>
  <c r="U73" i="32" s="1"/>
  <c r="AA11" i="10"/>
  <c r="AA11" i="32" s="1"/>
  <c r="AA73" i="32" s="1"/>
  <c r="F79" i="10"/>
  <c r="AA41" i="10"/>
  <c r="AA41" i="32" s="1"/>
  <c r="AA79" i="32" s="1"/>
  <c r="O79" i="10"/>
  <c r="O44" i="10"/>
  <c r="D77" i="10"/>
  <c r="AA31" i="10"/>
  <c r="AA31" i="32" s="1"/>
  <c r="AA77" i="32" s="1"/>
  <c r="P31" i="10"/>
  <c r="D103" i="10"/>
  <c r="CZ16" i="29" s="1"/>
  <c r="C16" i="29" s="1"/>
  <c r="AB28" i="10"/>
  <c r="AB28" i="32" s="1"/>
  <c r="AB104" i="32" s="1"/>
  <c r="AA28" i="10"/>
  <c r="AA28" i="32" s="1"/>
  <c r="AA104" i="32" s="1"/>
  <c r="K75" i="10"/>
  <c r="K12" i="34" s="1"/>
  <c r="K22" i="34" s="1"/>
  <c r="K24" i="10"/>
  <c r="D93" i="10"/>
  <c r="D25" i="47" s="1"/>
  <c r="Y42" i="10"/>
  <c r="Y42" i="32" s="1"/>
  <c r="Y93" i="32" s="1"/>
  <c r="T42" i="10"/>
  <c r="T42" i="32" s="1"/>
  <c r="T93" i="32" s="1"/>
  <c r="U13" i="10"/>
  <c r="U13" i="32" s="1"/>
  <c r="U101" i="32" s="1"/>
  <c r="AC11" i="10"/>
  <c r="AC11" i="32" s="1"/>
  <c r="AC73" i="32" s="1"/>
  <c r="Z32" i="10"/>
  <c r="Z32" i="32" s="1"/>
  <c r="Z91" i="32" s="1"/>
  <c r="P12" i="10"/>
  <c r="S27" i="10"/>
  <c r="S27" i="32" s="1"/>
  <c r="S90" i="32" s="1"/>
  <c r="F34" i="10"/>
  <c r="Y38" i="10"/>
  <c r="Y38" i="32" s="1"/>
  <c r="Y106" i="32" s="1"/>
  <c r="V12" i="10"/>
  <c r="V12" i="32" s="1"/>
  <c r="V87" i="32" s="1"/>
  <c r="Z22" i="10"/>
  <c r="Z22" i="32" s="1"/>
  <c r="Z89" i="32" s="1"/>
  <c r="X17" i="10"/>
  <c r="X17" i="32" s="1"/>
  <c r="X88" i="32" s="1"/>
  <c r="Y31" i="10"/>
  <c r="Y31" i="32" s="1"/>
  <c r="Y77" i="32" s="1"/>
  <c r="U36" i="10"/>
  <c r="U36" i="32" s="1"/>
  <c r="U78" i="32" s="1"/>
  <c r="X42" i="10"/>
  <c r="X42" i="32" s="1"/>
  <c r="X93" i="32" s="1"/>
  <c r="AD41" i="10"/>
  <c r="AD41" i="32" s="1"/>
  <c r="AD79" i="32" s="1"/>
  <c r="T23" i="10"/>
  <c r="T23" i="32" s="1"/>
  <c r="T103" i="32" s="1"/>
  <c r="N22" i="35"/>
  <c r="V37" i="10"/>
  <c r="V37" i="32" s="1"/>
  <c r="V92" i="32" s="1"/>
  <c r="AD36" i="10"/>
  <c r="AD36" i="32" s="1"/>
  <c r="AD78" i="32" s="1"/>
  <c r="G29" i="10"/>
  <c r="M34" i="10"/>
  <c r="P32" i="10"/>
  <c r="P33" i="10"/>
  <c r="K14" i="10"/>
  <c r="X22" i="10"/>
  <c r="X22" i="32" s="1"/>
  <c r="X89" i="32" s="1"/>
  <c r="N29" i="10"/>
  <c r="O29" i="10"/>
  <c r="K19" i="10"/>
  <c r="J34" i="10"/>
  <c r="T41" i="10"/>
  <c r="T41" i="32" s="1"/>
  <c r="T79" i="32" s="1"/>
  <c r="S41" i="10"/>
  <c r="V23" i="10"/>
  <c r="V23" i="32" s="1"/>
  <c r="V103" i="32" s="1"/>
  <c r="U32" i="10"/>
  <c r="U32" i="32" s="1"/>
  <c r="U91" i="32" s="1"/>
  <c r="D44" i="10"/>
  <c r="K22" i="35"/>
  <c r="V37" i="34"/>
  <c r="K50" i="34"/>
  <c r="W11" i="50"/>
  <c r="AD11" i="37"/>
  <c r="H11" i="31" s="1"/>
  <c r="L50" i="35"/>
  <c r="Y37" i="51"/>
  <c r="G12" i="41"/>
  <c r="AC24" i="51"/>
  <c r="O50" i="51"/>
  <c r="P60" i="50"/>
  <c r="CC79" i="32"/>
  <c r="CC44" i="32"/>
  <c r="DO36" i="40"/>
  <c r="L36" i="40" s="1"/>
  <c r="P36" i="40" s="1"/>
  <c r="DP7" i="40"/>
  <c r="DO56" i="40"/>
  <c r="L56" i="40" s="1"/>
  <c r="P56" i="40" s="1"/>
  <c r="DO51" i="40"/>
  <c r="L51" i="40" s="1"/>
  <c r="P51" i="40" s="1"/>
  <c r="DO50" i="40"/>
  <c r="L50" i="40" s="1"/>
  <c r="DO24" i="40"/>
  <c r="L24" i="40" s="1"/>
  <c r="P24" i="40" s="1"/>
  <c r="FC73" i="32"/>
  <c r="FJ11" i="32"/>
  <c r="FJ73" i="32" s="1"/>
  <c r="FH89" i="32"/>
  <c r="FH24" i="32"/>
  <c r="EY87" i="32"/>
  <c r="EY14" i="32"/>
  <c r="DY73" i="32"/>
  <c r="DY14" i="32"/>
  <c r="DP74" i="32"/>
  <c r="DP19" i="32"/>
  <c r="DL89" i="32"/>
  <c r="DL24" i="32"/>
  <c r="FC14" i="32"/>
  <c r="AH24" i="32"/>
  <c r="AT16" i="32"/>
  <c r="AT74" i="32" s="1"/>
  <c r="BX26" i="32"/>
  <c r="BX76" i="32" s="1"/>
  <c r="BQ24" i="32"/>
  <c r="AJ19" i="32"/>
  <c r="AJ44" i="32"/>
  <c r="AN19" i="32"/>
  <c r="BX22" i="32"/>
  <c r="BX89" i="32" s="1"/>
  <c r="N14" i="32"/>
  <c r="CG76" i="32"/>
  <c r="CG29" i="32"/>
  <c r="BC74" i="32"/>
  <c r="BC19" i="32"/>
  <c r="E21" i="29"/>
  <c r="F21" i="29" s="1"/>
  <c r="E59" i="29"/>
  <c r="F59" i="29" s="1"/>
  <c r="DB60" i="46"/>
  <c r="S60" i="46" s="1"/>
  <c r="DB51" i="46"/>
  <c r="S51" i="46" s="1"/>
  <c r="U51" i="46" s="1"/>
  <c r="V51" i="46" s="1"/>
  <c r="DB46" i="46"/>
  <c r="S46" i="46" s="1"/>
  <c r="DB39" i="46"/>
  <c r="S39" i="46" s="1"/>
  <c r="U39" i="46" s="1"/>
  <c r="V39" i="46" s="1"/>
  <c r="DB30" i="46"/>
  <c r="S30" i="46" s="1"/>
  <c r="U30" i="46" s="1"/>
  <c r="V30" i="46" s="1"/>
  <c r="DB26" i="46"/>
  <c r="S26" i="46" s="1"/>
  <c r="W26" i="46" s="1"/>
  <c r="DB20" i="46"/>
  <c r="S20" i="46" s="1"/>
  <c r="DB9" i="46"/>
  <c r="S9" i="46" s="1"/>
  <c r="DB10" i="46"/>
  <c r="S10" i="46" s="1"/>
  <c r="U10" i="46" s="1"/>
  <c r="V10" i="46" s="1"/>
  <c r="DB56" i="46"/>
  <c r="S56" i="46" s="1"/>
  <c r="W56" i="46" s="1"/>
  <c r="DB49" i="46"/>
  <c r="S49" i="46" s="1"/>
  <c r="DB36" i="46"/>
  <c r="S36" i="46" s="1"/>
  <c r="W36" i="46" s="1"/>
  <c r="DB34" i="46"/>
  <c r="S34" i="46" s="1"/>
  <c r="U34" i="46" s="1"/>
  <c r="V34" i="46" s="1"/>
  <c r="DB21" i="46"/>
  <c r="S21" i="46" s="1"/>
  <c r="U21" i="46" s="1"/>
  <c r="V21" i="46" s="1"/>
  <c r="DC7" i="46"/>
  <c r="DB55" i="46"/>
  <c r="S55" i="46" s="1"/>
  <c r="U55" i="46" s="1"/>
  <c r="V55" i="46" s="1"/>
  <c r="DB41" i="46"/>
  <c r="S41" i="46" s="1"/>
  <c r="U41" i="46" s="1"/>
  <c r="DB40" i="46"/>
  <c r="S40" i="46" s="1"/>
  <c r="W40" i="46" s="1"/>
  <c r="DB29" i="46"/>
  <c r="S29" i="46" s="1"/>
  <c r="DB19" i="46"/>
  <c r="S19" i="46" s="1"/>
  <c r="U19" i="46" s="1"/>
  <c r="DB61" i="46"/>
  <c r="S61" i="46" s="1"/>
  <c r="W61" i="46" s="1"/>
  <c r="DB54" i="46"/>
  <c r="S54" i="46" s="1"/>
  <c r="DB45" i="46"/>
  <c r="S45" i="46" s="1"/>
  <c r="U45" i="46" s="1"/>
  <c r="V45" i="46" s="1"/>
  <c r="DB31" i="46"/>
  <c r="S31" i="46" s="1"/>
  <c r="DB25" i="46"/>
  <c r="S25" i="46" s="1"/>
  <c r="DB16" i="46"/>
  <c r="S16" i="46" s="1"/>
  <c r="DB11" i="46"/>
  <c r="S11" i="46" s="1"/>
  <c r="U11" i="46" s="1"/>
  <c r="DB39" i="45"/>
  <c r="S39" i="45" s="1"/>
  <c r="DB54" i="45"/>
  <c r="S54" i="45" s="1"/>
  <c r="DB61" i="45"/>
  <c r="S61" i="45" s="1"/>
  <c r="DB50" i="45"/>
  <c r="S50" i="45" s="1"/>
  <c r="DB21" i="45"/>
  <c r="S21" i="45" s="1"/>
  <c r="DB46" i="45"/>
  <c r="S46" i="45" s="1"/>
  <c r="DB19" i="45"/>
  <c r="S19" i="45" s="1"/>
  <c r="DB20" i="45"/>
  <c r="S20" i="45" s="1"/>
  <c r="DB49" i="45"/>
  <c r="S49" i="45" s="1"/>
  <c r="DC7" i="45"/>
  <c r="DB36" i="45"/>
  <c r="S36" i="45" s="1"/>
  <c r="DB14" i="45"/>
  <c r="S14" i="45" s="1"/>
  <c r="DB56" i="45"/>
  <c r="S56" i="45" s="1"/>
  <c r="DB35" i="45"/>
  <c r="S35" i="45" s="1"/>
  <c r="DB55" i="45"/>
  <c r="S55" i="45" s="1"/>
  <c r="DB24" i="45"/>
  <c r="S24" i="45" s="1"/>
  <c r="DB45" i="45"/>
  <c r="S45" i="45" s="1"/>
  <c r="DB31" i="45"/>
  <c r="S31" i="45" s="1"/>
  <c r="DB30" i="45"/>
  <c r="S30" i="45" s="1"/>
  <c r="DB11" i="45"/>
  <c r="S11" i="45" s="1"/>
  <c r="DB40" i="45"/>
  <c r="S40" i="45" s="1"/>
  <c r="DB59" i="45"/>
  <c r="S59" i="45" s="1"/>
  <c r="DB34" i="45"/>
  <c r="S34" i="45" s="1"/>
  <c r="DB51" i="45"/>
  <c r="S51" i="45" s="1"/>
  <c r="DB25" i="45"/>
  <c r="S25" i="45" s="1"/>
  <c r="DB9" i="45"/>
  <c r="S9" i="45" s="1"/>
  <c r="E20" i="41"/>
  <c r="F20" i="41" s="1"/>
  <c r="DU7" i="46"/>
  <c r="DD21" i="29"/>
  <c r="AI21" i="29" s="1"/>
  <c r="DD50" i="29"/>
  <c r="AI50" i="29" s="1"/>
  <c r="DD26" i="29"/>
  <c r="AI26" i="29" s="1"/>
  <c r="DD55" i="29"/>
  <c r="AI55" i="29" s="1"/>
  <c r="DD24" i="29"/>
  <c r="AI24" i="29" s="1"/>
  <c r="DD51" i="29"/>
  <c r="AI51" i="29" s="1"/>
  <c r="AM51" i="29" s="1"/>
  <c r="DD29" i="29"/>
  <c r="AI29" i="29" s="1"/>
  <c r="AI32" i="29" s="1"/>
  <c r="DD56" i="29"/>
  <c r="AI56" i="29" s="1"/>
  <c r="DA34" i="45"/>
  <c r="K34" i="45" s="1"/>
  <c r="O34" i="45" s="1"/>
  <c r="DA9" i="45"/>
  <c r="K9" i="45" s="1"/>
  <c r="DA31" i="45"/>
  <c r="K31" i="45" s="1"/>
  <c r="DA10" i="45"/>
  <c r="K10" i="45" s="1"/>
  <c r="DA20" i="45"/>
  <c r="K20" i="45" s="1"/>
  <c r="DA44" i="45"/>
  <c r="K44" i="45" s="1"/>
  <c r="W44" i="45" s="1"/>
  <c r="DA9" i="46"/>
  <c r="K9" i="46" s="1"/>
  <c r="O9" i="46" s="1"/>
  <c r="DA30" i="46"/>
  <c r="K30" i="46" s="1"/>
  <c r="O30" i="46" s="1"/>
  <c r="DA34" i="46"/>
  <c r="K34" i="46" s="1"/>
  <c r="M34" i="46" s="1"/>
  <c r="N34" i="46" s="1"/>
  <c r="DA44" i="46"/>
  <c r="K44" i="46" s="1"/>
  <c r="DA51" i="46"/>
  <c r="K51" i="46" s="1"/>
  <c r="W51" i="46" s="1"/>
  <c r="DA60" i="46"/>
  <c r="K60" i="46" s="1"/>
  <c r="M60" i="46" s="1"/>
  <c r="AC44" i="7"/>
  <c r="J41" i="32"/>
  <c r="Y44" i="7"/>
  <c r="FA106" i="32"/>
  <c r="FJ38" i="32"/>
  <c r="FJ106" i="32" s="1"/>
  <c r="BE106" i="32"/>
  <c r="BE39" i="32"/>
  <c r="DC24" i="41"/>
  <c r="AA24" i="41" s="1"/>
  <c r="DC40" i="41"/>
  <c r="AA40" i="41" s="1"/>
  <c r="DC41" i="41"/>
  <c r="AA41" i="41" s="1"/>
  <c r="AE41" i="41" s="1"/>
  <c r="DC61" i="41"/>
  <c r="AA61" i="41" s="1"/>
  <c r="AA62" i="41" s="1"/>
  <c r="DD7" i="41"/>
  <c r="DC25" i="41"/>
  <c r="AA25" i="41" s="1"/>
  <c r="DC35" i="41"/>
  <c r="AA35" i="41" s="1"/>
  <c r="DC56" i="41"/>
  <c r="AA56" i="41" s="1"/>
  <c r="DC20" i="29"/>
  <c r="AA20" i="29" s="1"/>
  <c r="DC16" i="29"/>
  <c r="AA16" i="29" s="1"/>
  <c r="DC61" i="29"/>
  <c r="AA61" i="29" s="1"/>
  <c r="AM61" i="29" s="1"/>
  <c r="DC39" i="29"/>
  <c r="AA39" i="29" s="1"/>
  <c r="AM39" i="29" s="1"/>
  <c r="DC24" i="29"/>
  <c r="AA24" i="29" s="1"/>
  <c r="DC19" i="29"/>
  <c r="AA19" i="29" s="1"/>
  <c r="DC21" i="29"/>
  <c r="AA21" i="29" s="1"/>
  <c r="AE21" i="29" s="1"/>
  <c r="DC26" i="29"/>
  <c r="AA26" i="29" s="1"/>
  <c r="DA61" i="45"/>
  <c r="K61" i="45" s="1"/>
  <c r="O61" i="45" s="1"/>
  <c r="DA24" i="45"/>
  <c r="K24" i="45" s="1"/>
  <c r="O24" i="45" s="1"/>
  <c r="DA55" i="45"/>
  <c r="K55" i="45" s="1"/>
  <c r="DA26" i="45"/>
  <c r="K26" i="45" s="1"/>
  <c r="DA59" i="45"/>
  <c r="K59" i="45" s="1"/>
  <c r="DA19" i="45"/>
  <c r="K19" i="45" s="1"/>
  <c r="DA39" i="45"/>
  <c r="K39" i="45" s="1"/>
  <c r="DA19" i="46"/>
  <c r="K19" i="46" s="1"/>
  <c r="DA21" i="46"/>
  <c r="K21" i="46" s="1"/>
  <c r="M21" i="46" s="1"/>
  <c r="N21" i="46" s="1"/>
  <c r="DA35" i="46"/>
  <c r="K35" i="46" s="1"/>
  <c r="W35" i="46" s="1"/>
  <c r="DA49" i="46"/>
  <c r="K49" i="46" s="1"/>
  <c r="O49" i="46" s="1"/>
  <c r="DA55" i="46"/>
  <c r="K55" i="46" s="1"/>
  <c r="O55" i="46" s="1"/>
  <c r="T44" i="7"/>
  <c r="DB51" i="41"/>
  <c r="S51" i="41" s="1"/>
  <c r="AE51" i="41" s="1"/>
  <c r="DB50" i="41"/>
  <c r="S50" i="41" s="1"/>
  <c r="DB59" i="41"/>
  <c r="S59" i="41" s="1"/>
  <c r="AE59" i="41" s="1"/>
  <c r="DB44" i="41"/>
  <c r="S44" i="41" s="1"/>
  <c r="S47" i="41" s="1"/>
  <c r="DB31" i="41"/>
  <c r="S31" i="41" s="1"/>
  <c r="W31" i="41" s="1"/>
  <c r="DB9" i="41"/>
  <c r="S9" i="41" s="1"/>
  <c r="S12" i="41" s="1"/>
  <c r="DB29" i="41"/>
  <c r="S29" i="41" s="1"/>
  <c r="W29" i="41" s="1"/>
  <c r="DB34" i="41"/>
  <c r="S34" i="41" s="1"/>
  <c r="W34" i="41" s="1"/>
  <c r="EU38" i="32"/>
  <c r="EU106" i="32" s="1"/>
  <c r="AD47" i="33"/>
  <c r="G57" i="31" s="1"/>
  <c r="V47" i="38"/>
  <c r="AD47" i="38"/>
  <c r="I57" i="31" s="1"/>
  <c r="AC47" i="38"/>
  <c r="Z47" i="38"/>
  <c r="P46" i="38"/>
  <c r="F59" i="38"/>
  <c r="X46" i="38"/>
  <c r="AC44" i="38"/>
  <c r="AD44" i="38"/>
  <c r="I54" i="31" s="1"/>
  <c r="AB44" i="38"/>
  <c r="X41" i="38"/>
  <c r="T41" i="38"/>
  <c r="Z41" i="38"/>
  <c r="AA41" i="38"/>
  <c r="P41" i="38"/>
  <c r="W41" i="38"/>
  <c r="D54" i="38"/>
  <c r="S54" i="38" s="1"/>
  <c r="S40" i="38"/>
  <c r="T40" i="38"/>
  <c r="S39" i="38"/>
  <c r="AB39" i="38"/>
  <c r="T39" i="38"/>
  <c r="X39" i="38"/>
  <c r="V39" i="38"/>
  <c r="Y39" i="38"/>
  <c r="AD39" i="38"/>
  <c r="I49" i="31" s="1"/>
  <c r="G60" i="38"/>
  <c r="Y34" i="38"/>
  <c r="Z33" i="38"/>
  <c r="AD33" i="38"/>
  <c r="I38" i="31" s="1"/>
  <c r="V33" i="38"/>
  <c r="T33" i="38"/>
  <c r="AA33" i="38"/>
  <c r="AB33" i="38"/>
  <c r="V32" i="38"/>
  <c r="U32" i="38"/>
  <c r="Y32" i="38"/>
  <c r="Z30" i="38"/>
  <c r="T30" i="38"/>
  <c r="V30" i="38"/>
  <c r="S40" i="37"/>
  <c r="AA40" i="37"/>
  <c r="T40" i="37"/>
  <c r="W40" i="37"/>
  <c r="AB40" i="37"/>
  <c r="V40" i="37"/>
  <c r="Z40" i="37"/>
  <c r="X40" i="37"/>
  <c r="Y40" i="37"/>
  <c r="X39" i="37"/>
  <c r="T39" i="37"/>
  <c r="AB39" i="37"/>
  <c r="V39" i="37"/>
  <c r="AC39" i="37"/>
  <c r="Z39" i="37"/>
  <c r="Z37" i="37"/>
  <c r="W37" i="37"/>
  <c r="P37" i="37"/>
  <c r="T37" i="37"/>
  <c r="W34" i="37"/>
  <c r="T34" i="37"/>
  <c r="V34" i="37"/>
  <c r="E60" i="37"/>
  <c r="AB34" i="37"/>
  <c r="AD32" i="37"/>
  <c r="H37" i="31" s="1"/>
  <c r="X32" i="37"/>
  <c r="Y32" i="37"/>
  <c r="T26" i="37"/>
  <c r="AB26" i="37"/>
  <c r="W26" i="37"/>
  <c r="X26" i="37"/>
  <c r="D52" i="37"/>
  <c r="P26" i="37"/>
  <c r="AA26" i="37"/>
  <c r="AC26" i="37"/>
  <c r="Z26" i="37"/>
  <c r="V24" i="37"/>
  <c r="F50" i="37"/>
  <c r="J59" i="37"/>
  <c r="F59" i="37"/>
  <c r="H53" i="37"/>
  <c r="S14" i="37"/>
  <c r="D53" i="37"/>
  <c r="S53" i="37" s="1"/>
  <c r="H52" i="37"/>
  <c r="G56" i="33"/>
  <c r="T47" i="33"/>
  <c r="AB47" i="33"/>
  <c r="X47" i="33"/>
  <c r="AA47" i="33"/>
  <c r="V47" i="33"/>
  <c r="Y47" i="33"/>
  <c r="Z47" i="33"/>
  <c r="W47" i="33"/>
  <c r="W46" i="33"/>
  <c r="AB46" i="33"/>
  <c r="AA46" i="33"/>
  <c r="T46" i="33"/>
  <c r="U46" i="33"/>
  <c r="AD46" i="33"/>
  <c r="G56" i="31" s="1"/>
  <c r="AC46" i="33"/>
  <c r="AB45" i="33"/>
  <c r="T45" i="33"/>
  <c r="AA44" i="33"/>
  <c r="E56" i="33"/>
  <c r="T43" i="33"/>
  <c r="D50" i="33"/>
  <c r="S50" i="33" s="1"/>
  <c r="S37" i="33"/>
  <c r="T37" i="33"/>
  <c r="U37" i="33"/>
  <c r="X34" i="33"/>
  <c r="Y34" i="33"/>
  <c r="AA34" i="33"/>
  <c r="T34" i="33"/>
  <c r="Y33" i="33"/>
  <c r="S33" i="33"/>
  <c r="AC33" i="33"/>
  <c r="AB33" i="33"/>
  <c r="U33" i="33"/>
  <c r="E58" i="33"/>
  <c r="P32" i="33"/>
  <c r="W32" i="33"/>
  <c r="Y31" i="33"/>
  <c r="F54" i="33"/>
  <c r="U24" i="33"/>
  <c r="S24" i="33"/>
  <c r="L60" i="33"/>
  <c r="S21" i="33"/>
  <c r="AA21" i="33"/>
  <c r="AB21" i="33"/>
  <c r="P21" i="33"/>
  <c r="D60" i="33"/>
  <c r="T21" i="33"/>
  <c r="H59" i="33"/>
  <c r="T20" i="33"/>
  <c r="AB20" i="33"/>
  <c r="D59" i="33"/>
  <c r="X20" i="33"/>
  <c r="U20" i="33"/>
  <c r="S19" i="33"/>
  <c r="D58" i="33"/>
  <c r="W19" i="33"/>
  <c r="AB19" i="33"/>
  <c r="S18" i="33"/>
  <c r="T18" i="33"/>
  <c r="V18" i="33"/>
  <c r="Y17" i="33"/>
  <c r="V15" i="33"/>
  <c r="AD15" i="33"/>
  <c r="G15" i="31" s="1"/>
  <c r="W14" i="33"/>
  <c r="AB14" i="33"/>
  <c r="Y14" i="33"/>
  <c r="AB13" i="33"/>
  <c r="W13" i="33"/>
  <c r="DR41" i="46"/>
  <c r="AJ41" i="46" s="1"/>
  <c r="AV41" i="46" s="1"/>
  <c r="DD25" i="29"/>
  <c r="AI25" i="29" s="1"/>
  <c r="DD40" i="29"/>
  <c r="AI40" i="29" s="1"/>
  <c r="AI42" i="29" s="1"/>
  <c r="DD59" i="29"/>
  <c r="AI59" i="29" s="1"/>
  <c r="AM59" i="29" s="1"/>
  <c r="DD19" i="29"/>
  <c r="AI19" i="29" s="1"/>
  <c r="DD34" i="29"/>
  <c r="AI34" i="29" s="1"/>
  <c r="AI37" i="29" s="1"/>
  <c r="DE7" i="29"/>
  <c r="DC45" i="41"/>
  <c r="AA45" i="41" s="1"/>
  <c r="DC29" i="41"/>
  <c r="AA29" i="41" s="1"/>
  <c r="DC31" i="41"/>
  <c r="AA31" i="41" s="1"/>
  <c r="DC55" i="41"/>
  <c r="AA55" i="41" s="1"/>
  <c r="DC50" i="41"/>
  <c r="AA50" i="41" s="1"/>
  <c r="AA52" i="41" s="1"/>
  <c r="DC34" i="41"/>
  <c r="AA34" i="41" s="1"/>
  <c r="DC49" i="29"/>
  <c r="AA49" i="29" s="1"/>
  <c r="AA52" i="29" s="1"/>
  <c r="DC40" i="29"/>
  <c r="AA40" i="29" s="1"/>
  <c r="AE40" i="29" s="1"/>
  <c r="DC15" i="29"/>
  <c r="AA15" i="29" s="1"/>
  <c r="DC60" i="29"/>
  <c r="AA60" i="29" s="1"/>
  <c r="DC34" i="29"/>
  <c r="AA34" i="29" s="1"/>
  <c r="AE34" i="29" s="1"/>
  <c r="DC9" i="29"/>
  <c r="AA9" i="29" s="1"/>
  <c r="DA60" i="45"/>
  <c r="K60" i="45" s="1"/>
  <c r="W60" i="45" s="1"/>
  <c r="DA21" i="45"/>
  <c r="K21" i="45" s="1"/>
  <c r="O21" i="45" s="1"/>
  <c r="DA41" i="45"/>
  <c r="K41" i="45" s="1"/>
  <c r="W41" i="45" s="1"/>
  <c r="DA25" i="45"/>
  <c r="K25" i="45" s="1"/>
  <c r="O25" i="45" s="1"/>
  <c r="DA49" i="45"/>
  <c r="K49" i="45" s="1"/>
  <c r="DA51" i="45"/>
  <c r="K51" i="45" s="1"/>
  <c r="DA20" i="46"/>
  <c r="K20" i="46" s="1"/>
  <c r="O20" i="46" s="1"/>
  <c r="DA25" i="46"/>
  <c r="K25" i="46" s="1"/>
  <c r="M25" i="46" s="1"/>
  <c r="N25" i="46" s="1"/>
  <c r="DA24" i="46"/>
  <c r="K24" i="46" s="1"/>
  <c r="DA41" i="46"/>
  <c r="K41" i="46" s="1"/>
  <c r="M41" i="46" s="1"/>
  <c r="N41" i="46" s="1"/>
  <c r="DA50" i="46"/>
  <c r="K50" i="46" s="1"/>
  <c r="O50" i="46" s="1"/>
  <c r="DB41" i="29"/>
  <c r="S41" i="29" s="1"/>
  <c r="S42" i="29" s="1"/>
  <c r="DB46" i="29"/>
  <c r="S46" i="29" s="1"/>
  <c r="AM46" i="29" s="1"/>
  <c r="DB50" i="29"/>
  <c r="S50" i="29" s="1"/>
  <c r="DB56" i="29"/>
  <c r="S56" i="29" s="1"/>
  <c r="DB54" i="29"/>
  <c r="S54" i="29" s="1"/>
  <c r="AE54" i="29" s="1"/>
  <c r="DB45" i="29"/>
  <c r="S45" i="29" s="1"/>
  <c r="AM45" i="29" s="1"/>
  <c r="DB44" i="29"/>
  <c r="S44" i="29" s="1"/>
  <c r="AE44" i="29" s="1"/>
  <c r="DB35" i="29"/>
  <c r="S35" i="29" s="1"/>
  <c r="AM35" i="29" s="1"/>
  <c r="K41" i="32"/>
  <c r="K44" i="32" s="1"/>
  <c r="Z44" i="7"/>
  <c r="EE39" i="32"/>
  <c r="P47" i="33"/>
  <c r="AA34" i="37"/>
  <c r="DA40" i="45"/>
  <c r="K40" i="45" s="1"/>
  <c r="O40" i="45" s="1"/>
  <c r="DA56" i="45"/>
  <c r="K56" i="45" s="1"/>
  <c r="DA45" i="45"/>
  <c r="K45" i="45" s="1"/>
  <c r="DA11" i="45"/>
  <c r="K11" i="45" s="1"/>
  <c r="O11" i="45" s="1"/>
  <c r="DA30" i="45"/>
  <c r="K30" i="45" s="1"/>
  <c r="DA46" i="45"/>
  <c r="K46" i="45" s="1"/>
  <c r="O46" i="45" s="1"/>
  <c r="DA15" i="45"/>
  <c r="K15" i="45" s="1"/>
  <c r="DA36" i="45"/>
  <c r="K36" i="45" s="1"/>
  <c r="DA59" i="46"/>
  <c r="K59" i="46" s="1"/>
  <c r="O59" i="46" s="1"/>
  <c r="DA54" i="46"/>
  <c r="K54" i="46" s="1"/>
  <c r="M54" i="46" s="1"/>
  <c r="DA46" i="46"/>
  <c r="K46" i="46" s="1"/>
  <c r="M46" i="46" s="1"/>
  <c r="N46" i="46" s="1"/>
  <c r="DA39" i="46"/>
  <c r="K39" i="46" s="1"/>
  <c r="M39" i="46" s="1"/>
  <c r="N39" i="46" s="1"/>
  <c r="DA31" i="46"/>
  <c r="K31" i="46" s="1"/>
  <c r="O31" i="46" s="1"/>
  <c r="DA29" i="46"/>
  <c r="K29" i="46" s="1"/>
  <c r="M29" i="46" s="1"/>
  <c r="N29" i="46" s="1"/>
  <c r="DA15" i="46"/>
  <c r="K15" i="46" s="1"/>
  <c r="DP7" i="29"/>
  <c r="DO26" i="29"/>
  <c r="L26" i="29" s="1"/>
  <c r="DO46" i="29"/>
  <c r="L46" i="29" s="1"/>
  <c r="M46" i="29" s="1"/>
  <c r="N46" i="29" s="1"/>
  <c r="DO25" i="29"/>
  <c r="L25" i="29" s="1"/>
  <c r="P25" i="29" s="1"/>
  <c r="DO14" i="29"/>
  <c r="L14" i="29" s="1"/>
  <c r="DO34" i="29"/>
  <c r="L34" i="29" s="1"/>
  <c r="DO11" i="29"/>
  <c r="L11" i="29" s="1"/>
  <c r="L12" i="29" s="1"/>
  <c r="DO39" i="29"/>
  <c r="L39" i="29" s="1"/>
  <c r="M39" i="29" s="1"/>
  <c r="DO60" i="29"/>
  <c r="L60" i="29" s="1"/>
  <c r="P60" i="29" s="1"/>
  <c r="T33" i="37"/>
  <c r="Z33" i="37"/>
  <c r="P33" i="37"/>
  <c r="W33" i="37"/>
  <c r="AA33" i="37"/>
  <c r="AD33" i="37"/>
  <c r="H38" i="31" s="1"/>
  <c r="T31" i="37"/>
  <c r="X31" i="37"/>
  <c r="S30" i="37"/>
  <c r="T30" i="37"/>
  <c r="X28" i="37"/>
  <c r="Y27" i="37"/>
  <c r="U27" i="37"/>
  <c r="AC27" i="37"/>
  <c r="P27" i="37"/>
  <c r="Z27" i="37"/>
  <c r="AA27" i="37"/>
  <c r="T24" i="37"/>
  <c r="AA24" i="37"/>
  <c r="Z24" i="37"/>
  <c r="D50" i="37"/>
  <c r="S50" i="37" s="1"/>
  <c r="S21" i="37"/>
  <c r="V21" i="37"/>
  <c r="AD21" i="37"/>
  <c r="H21" i="31" s="1"/>
  <c r="AA21" i="37"/>
  <c r="P21" i="37"/>
  <c r="Z21" i="37"/>
  <c r="T21" i="37"/>
  <c r="X21" i="37"/>
  <c r="H59" i="37"/>
  <c r="W20" i="37"/>
  <c r="S20" i="37"/>
  <c r="D59" i="37"/>
  <c r="X20" i="37"/>
  <c r="U20" i="37"/>
  <c r="T20" i="37"/>
  <c r="V19" i="37"/>
  <c r="AD19" i="37"/>
  <c r="H19" i="31" s="1"/>
  <c r="Y18" i="37"/>
  <c r="Z18" i="37"/>
  <c r="T18" i="37"/>
  <c r="AC13" i="37"/>
  <c r="T41" i="33"/>
  <c r="S41" i="33"/>
  <c r="U41" i="33"/>
  <c r="X41" i="33"/>
  <c r="X40" i="33"/>
  <c r="T40" i="33"/>
  <c r="AB40" i="33"/>
  <c r="D53" i="33"/>
  <c r="S53" i="33" s="1"/>
  <c r="Z40" i="33"/>
  <c r="AA40" i="33"/>
  <c r="V40" i="33"/>
  <c r="S39" i="33"/>
  <c r="AA39" i="33"/>
  <c r="W39" i="33"/>
  <c r="AC39" i="33"/>
  <c r="U39" i="33"/>
  <c r="D52" i="33"/>
  <c r="S52" i="33" s="1"/>
  <c r="G57" i="33"/>
  <c r="L54" i="33"/>
  <c r="W28" i="33"/>
  <c r="H54" i="33"/>
  <c r="S28" i="33"/>
  <c r="Y28" i="33"/>
  <c r="D54" i="33"/>
  <c r="S54" i="33" s="1"/>
  <c r="V28" i="33"/>
  <c r="U28" i="33"/>
  <c r="V27" i="33"/>
  <c r="W27" i="33"/>
  <c r="P27" i="33"/>
  <c r="Z27" i="33"/>
  <c r="Y27" i="33"/>
  <c r="X27" i="33"/>
  <c r="U26" i="33"/>
  <c r="Y26" i="33"/>
  <c r="T26" i="33"/>
  <c r="W26" i="33"/>
  <c r="X26" i="33"/>
  <c r="AA26" i="33"/>
  <c r="J22" i="33"/>
  <c r="F50" i="33"/>
  <c r="AB11" i="33"/>
  <c r="V11" i="33"/>
  <c r="Z47" i="36"/>
  <c r="AD47" i="36"/>
  <c r="D57" i="31" s="1"/>
  <c r="V47" i="36"/>
  <c r="W47" i="36"/>
  <c r="P47" i="36"/>
  <c r="AB47" i="36"/>
  <c r="T47" i="36"/>
  <c r="S46" i="36"/>
  <c r="AC46" i="36"/>
  <c r="U46" i="36"/>
  <c r="Y46" i="36"/>
  <c r="AA46" i="36"/>
  <c r="X46" i="36"/>
  <c r="P46" i="36"/>
  <c r="S45" i="36"/>
  <c r="T45" i="36"/>
  <c r="U45" i="36"/>
  <c r="X45" i="36"/>
  <c r="S43" i="36"/>
  <c r="T43" i="36"/>
  <c r="U41" i="36"/>
  <c r="W41" i="36"/>
  <c r="X41" i="36"/>
  <c r="V41" i="36"/>
  <c r="AB40" i="36"/>
  <c r="T40" i="36"/>
  <c r="X40" i="36"/>
  <c r="V40" i="36"/>
  <c r="AD40" i="36"/>
  <c r="D50" i="31" s="1"/>
  <c r="U39" i="36"/>
  <c r="Y39" i="36"/>
  <c r="AC39" i="36"/>
  <c r="X39" i="36"/>
  <c r="V39" i="36"/>
  <c r="E52" i="36"/>
  <c r="S37" i="36"/>
  <c r="X37" i="36"/>
  <c r="AA37" i="36"/>
  <c r="X34" i="36"/>
  <c r="T34" i="36"/>
  <c r="W34" i="36"/>
  <c r="P34" i="36"/>
  <c r="S33" i="36"/>
  <c r="Y33" i="36"/>
  <c r="AC33" i="36"/>
  <c r="U33" i="36"/>
  <c r="AB33" i="36"/>
  <c r="AA33" i="36"/>
  <c r="V32" i="36"/>
  <c r="T32" i="36"/>
  <c r="AC32" i="36"/>
  <c r="AD32" i="36"/>
  <c r="D37" i="31" s="1"/>
  <c r="S31" i="36"/>
  <c r="AC31" i="36"/>
  <c r="H56" i="36"/>
  <c r="AB30" i="36"/>
  <c r="AA30" i="36"/>
  <c r="W30" i="36"/>
  <c r="T30" i="36"/>
  <c r="U28" i="36"/>
  <c r="AC28" i="36"/>
  <c r="V27" i="36"/>
  <c r="Z27" i="36"/>
  <c r="AB27" i="36"/>
  <c r="AC27" i="36"/>
  <c r="X27" i="36"/>
  <c r="S26" i="36"/>
  <c r="Y26" i="36"/>
  <c r="AC26" i="36"/>
  <c r="U26" i="36"/>
  <c r="W26" i="36"/>
  <c r="AB26" i="36"/>
  <c r="AA26" i="36"/>
  <c r="V24" i="36"/>
  <c r="X24" i="36"/>
  <c r="W21" i="36"/>
  <c r="Z21" i="36"/>
  <c r="AB20" i="36"/>
  <c r="T20" i="36"/>
  <c r="X20" i="36"/>
  <c r="AD20" i="36"/>
  <c r="D20" i="31" s="1"/>
  <c r="Y20" i="36"/>
  <c r="Z20" i="36"/>
  <c r="AC20" i="36"/>
  <c r="P19" i="36"/>
  <c r="X18" i="36"/>
  <c r="AC17" i="36"/>
  <c r="U17" i="36"/>
  <c r="X17" i="36"/>
  <c r="Z11" i="36"/>
  <c r="DN20" i="42"/>
  <c r="D20" i="42" s="1"/>
  <c r="DN24" i="42"/>
  <c r="D24" i="42" s="1"/>
  <c r="H24" i="42" s="1"/>
  <c r="DN31" i="42"/>
  <c r="D31" i="42" s="1"/>
  <c r="H31" i="42" s="1"/>
  <c r="I31" i="42" s="1"/>
  <c r="J31" i="42" s="1"/>
  <c r="DN39" i="42"/>
  <c r="D39" i="42" s="1"/>
  <c r="H39" i="42" s="1"/>
  <c r="DN40" i="42"/>
  <c r="D40" i="42" s="1"/>
  <c r="DN49" i="42"/>
  <c r="D49" i="42" s="1"/>
  <c r="H49" i="42" s="1"/>
  <c r="DN50" i="42"/>
  <c r="D50" i="42" s="1"/>
  <c r="E50" i="42" s="1"/>
  <c r="F50" i="42" s="1"/>
  <c r="DN59" i="42"/>
  <c r="D59" i="42" s="1"/>
  <c r="E59" i="42" s="1"/>
  <c r="F59" i="42" s="1"/>
  <c r="DN60" i="42"/>
  <c r="D60" i="42" s="1"/>
  <c r="H60" i="42" s="1"/>
  <c r="DO7" i="42"/>
  <c r="DN9" i="42"/>
  <c r="D9" i="42" s="1"/>
  <c r="E9" i="42" s="1"/>
  <c r="F9" i="42" s="1"/>
  <c r="DN21" i="42"/>
  <c r="D21" i="42" s="1"/>
  <c r="H21" i="42" s="1"/>
  <c r="DN30" i="42"/>
  <c r="D30" i="42" s="1"/>
  <c r="DN34" i="42"/>
  <c r="D34" i="42" s="1"/>
  <c r="H34" i="42" s="1"/>
  <c r="I34" i="42" s="1"/>
  <c r="J34" i="42" s="1"/>
  <c r="DN35" i="42"/>
  <c r="D35" i="42" s="1"/>
  <c r="H35" i="42" s="1"/>
  <c r="I35" i="42" s="1"/>
  <c r="J35" i="42" s="1"/>
  <c r="DN44" i="42"/>
  <c r="D44" i="42" s="1"/>
  <c r="H44" i="42" s="1"/>
  <c r="I44" i="42" s="1"/>
  <c r="J44" i="42" s="1"/>
  <c r="DN45" i="42"/>
  <c r="D45" i="42" s="1"/>
  <c r="DN54" i="42"/>
  <c r="D54" i="42" s="1"/>
  <c r="H54" i="42" s="1"/>
  <c r="I54" i="42" s="1"/>
  <c r="J54" i="42" s="1"/>
  <c r="DN55" i="42"/>
  <c r="D55" i="42" s="1"/>
  <c r="DN25" i="42"/>
  <c r="D25" i="42" s="1"/>
  <c r="H25" i="42" s="1"/>
  <c r="T27" i="38"/>
  <c r="W27" i="38"/>
  <c r="AD26" i="38"/>
  <c r="I31" i="31" s="1"/>
  <c r="W26" i="38"/>
  <c r="U26" i="38"/>
  <c r="Z26" i="38"/>
  <c r="T21" i="38"/>
  <c r="W21" i="38"/>
  <c r="E60" i="38"/>
  <c r="AA21" i="38"/>
  <c r="U21" i="38"/>
  <c r="AB21" i="38"/>
  <c r="Z21" i="38"/>
  <c r="AA20" i="38"/>
  <c r="E59" i="38"/>
  <c r="W20" i="38"/>
  <c r="U20" i="38"/>
  <c r="AD19" i="38"/>
  <c r="I19" i="31" s="1"/>
  <c r="U19" i="38"/>
  <c r="AB19" i="38"/>
  <c r="W18" i="38"/>
  <c r="T18" i="38"/>
  <c r="M50" i="38"/>
  <c r="M56" i="33"/>
  <c r="F52" i="33"/>
  <c r="P41" i="34"/>
  <c r="Z41" i="34"/>
  <c r="W40" i="34"/>
  <c r="S40" i="34"/>
  <c r="AA39" i="34"/>
  <c r="Y34" i="34"/>
  <c r="U34" i="34"/>
  <c r="P34" i="34"/>
  <c r="AD34" i="34"/>
  <c r="F39" i="31" s="1"/>
  <c r="X33" i="34"/>
  <c r="W33" i="34"/>
  <c r="T33" i="34"/>
  <c r="AD32" i="34"/>
  <c r="F37" i="31" s="1"/>
  <c r="O60" i="34"/>
  <c r="K58" i="34"/>
  <c r="G57" i="34"/>
  <c r="V17" i="34"/>
  <c r="AD17" i="34"/>
  <c r="F17" i="31" s="1"/>
  <c r="W17" i="34"/>
  <c r="N52" i="34"/>
  <c r="BP39" i="32"/>
  <c r="AH106" i="32"/>
  <c r="U11" i="35"/>
  <c r="AC11" i="35"/>
  <c r="S15" i="36"/>
  <c r="D54" i="36"/>
  <c r="X15" i="36"/>
  <c r="T15" i="36"/>
  <c r="AD13" i="36"/>
  <c r="D13" i="31" s="1"/>
  <c r="T13" i="36"/>
  <c r="CC78" i="32"/>
  <c r="CC39" i="32"/>
  <c r="EO34" i="32"/>
  <c r="EI105" i="32"/>
  <c r="EU33" i="32"/>
  <c r="O48" i="38"/>
  <c r="Y14" i="36"/>
  <c r="DA7" i="40"/>
  <c r="CZ11" i="40"/>
  <c r="C11" i="40" s="1"/>
  <c r="G11" i="40" s="1"/>
  <c r="I11" i="40" s="1"/>
  <c r="J11" i="40" s="1"/>
  <c r="CZ16" i="40"/>
  <c r="C16" i="40" s="1"/>
  <c r="G16" i="40" s="1"/>
  <c r="CZ20" i="40"/>
  <c r="C20" i="40" s="1"/>
  <c r="G20" i="40" s="1"/>
  <c r="I20" i="40" s="1"/>
  <c r="J20" i="40" s="1"/>
  <c r="CZ29" i="40"/>
  <c r="C29" i="40" s="1"/>
  <c r="G29" i="40" s="1"/>
  <c r="I29" i="40" s="1"/>
  <c r="J29" i="40" s="1"/>
  <c r="CZ36" i="40"/>
  <c r="C36" i="40" s="1"/>
  <c r="E36" i="40" s="1"/>
  <c r="F36" i="40" s="1"/>
  <c r="CZ45" i="40"/>
  <c r="C45" i="40" s="1"/>
  <c r="E45" i="40" s="1"/>
  <c r="F45" i="40" s="1"/>
  <c r="CZ49" i="40"/>
  <c r="C49" i="40" s="1"/>
  <c r="E49" i="40" s="1"/>
  <c r="F49" i="40" s="1"/>
  <c r="CZ56" i="40"/>
  <c r="C56" i="40" s="1"/>
  <c r="E56" i="40" s="1"/>
  <c r="F56" i="40" s="1"/>
  <c r="CZ10" i="40"/>
  <c r="C10" i="40" s="1"/>
  <c r="E10" i="40" s="1"/>
  <c r="F10" i="40" s="1"/>
  <c r="CZ14" i="40"/>
  <c r="C14" i="40" s="1"/>
  <c r="CZ21" i="40"/>
  <c r="C21" i="40" s="1"/>
  <c r="E21" i="40" s="1"/>
  <c r="F21" i="40" s="1"/>
  <c r="CZ35" i="40"/>
  <c r="C35" i="40" s="1"/>
  <c r="G35" i="40" s="1"/>
  <c r="I35" i="40" s="1"/>
  <c r="CZ39" i="40"/>
  <c r="C39" i="40" s="1"/>
  <c r="G39" i="40" s="1"/>
  <c r="CZ46" i="40"/>
  <c r="C46" i="40" s="1"/>
  <c r="E46" i="40" s="1"/>
  <c r="F46" i="40" s="1"/>
  <c r="CZ55" i="40"/>
  <c r="C55" i="40" s="1"/>
  <c r="CZ59" i="40"/>
  <c r="C59" i="40" s="1"/>
  <c r="E59" i="40" s="1"/>
  <c r="F59" i="40" s="1"/>
  <c r="CZ19" i="40"/>
  <c r="C19" i="40" s="1"/>
  <c r="G19" i="40" s="1"/>
  <c r="CZ24" i="40"/>
  <c r="C24" i="40" s="1"/>
  <c r="G24" i="40" s="1"/>
  <c r="I24" i="40" s="1"/>
  <c r="J24" i="40" s="1"/>
  <c r="CZ26" i="40"/>
  <c r="C26" i="40" s="1"/>
  <c r="CZ31" i="40"/>
  <c r="C31" i="40" s="1"/>
  <c r="G31" i="40" s="1"/>
  <c r="CZ40" i="40"/>
  <c r="C40" i="40" s="1"/>
  <c r="E40" i="40" s="1"/>
  <c r="F40" i="40" s="1"/>
  <c r="DN41" i="42"/>
  <c r="D41" i="42" s="1"/>
  <c r="DN11" i="42"/>
  <c r="D11" i="42" s="1"/>
  <c r="K60" i="38"/>
  <c r="AD20" i="38"/>
  <c r="I20" i="31" s="1"/>
  <c r="X15" i="38"/>
  <c r="T15" i="38"/>
  <c r="AA15" i="38"/>
  <c r="S14" i="38"/>
  <c r="P14" i="38"/>
  <c r="Z14" i="38"/>
  <c r="AD14" i="38"/>
  <c r="I14" i="31" s="1"/>
  <c r="D53" i="38"/>
  <c r="S53" i="38" s="1"/>
  <c r="V14" i="38"/>
  <c r="X14" i="38"/>
  <c r="D52" i="38"/>
  <c r="V13" i="38"/>
  <c r="Z13" i="38"/>
  <c r="AD13" i="38"/>
  <c r="I13" i="31" s="1"/>
  <c r="T13" i="38"/>
  <c r="S13" i="38"/>
  <c r="W13" i="38"/>
  <c r="N60" i="37"/>
  <c r="J60" i="37"/>
  <c r="F60" i="37"/>
  <c r="AB47" i="37"/>
  <c r="G59" i="37"/>
  <c r="Z46" i="37"/>
  <c r="AB45" i="37"/>
  <c r="AD45" i="37"/>
  <c r="H55" i="31" s="1"/>
  <c r="T41" i="37"/>
  <c r="AB41" i="37"/>
  <c r="Y41" i="37"/>
  <c r="E52" i="37"/>
  <c r="AA13" i="37"/>
  <c r="W13" i="37"/>
  <c r="U13" i="37"/>
  <c r="AD13" i="37"/>
  <c r="H13" i="31" s="1"/>
  <c r="G50" i="37"/>
  <c r="D56" i="34"/>
  <c r="S56" i="34" s="1"/>
  <c r="U47" i="34"/>
  <c r="Y47" i="34"/>
  <c r="X47" i="34"/>
  <c r="AB46" i="34"/>
  <c r="T46" i="34"/>
  <c r="AC46" i="34"/>
  <c r="Y46" i="34"/>
  <c r="V45" i="34"/>
  <c r="X44" i="34"/>
  <c r="W43" i="34"/>
  <c r="X43" i="34"/>
  <c r="N53" i="34"/>
  <c r="X31" i="34"/>
  <c r="W30" i="34"/>
  <c r="T28" i="34"/>
  <c r="W28" i="34"/>
  <c r="AB28" i="34"/>
  <c r="AA28" i="34"/>
  <c r="W27" i="34"/>
  <c r="T27" i="34"/>
  <c r="S27" i="34"/>
  <c r="X26" i="34"/>
  <c r="T26" i="34"/>
  <c r="AB26" i="34"/>
  <c r="Z26" i="34"/>
  <c r="AC26" i="34"/>
  <c r="W26" i="34"/>
  <c r="T24" i="34"/>
  <c r="Y24" i="34"/>
  <c r="AC24" i="34"/>
  <c r="V21" i="34"/>
  <c r="I59" i="34"/>
  <c r="Y20" i="34"/>
  <c r="U20" i="34"/>
  <c r="V19" i="34"/>
  <c r="L54" i="34"/>
  <c r="AC15" i="34"/>
  <c r="S15" i="34"/>
  <c r="AD15" i="34"/>
  <c r="F15" i="31" s="1"/>
  <c r="H53" i="34"/>
  <c r="S14" i="34"/>
  <c r="Z14" i="34"/>
  <c r="D53" i="34"/>
  <c r="V14" i="34"/>
  <c r="AA14" i="34"/>
  <c r="T14" i="34"/>
  <c r="H52" i="34"/>
  <c r="Y13" i="34"/>
  <c r="AB13" i="34"/>
  <c r="S13" i="34"/>
  <c r="D50" i="34"/>
  <c r="S50" i="34" s="1"/>
  <c r="U11" i="34"/>
  <c r="S11" i="34"/>
  <c r="T47" i="35"/>
  <c r="AB47" i="35"/>
  <c r="X47" i="35"/>
  <c r="V47" i="35"/>
  <c r="AA47" i="35"/>
  <c r="AC47" i="35"/>
  <c r="W46" i="35"/>
  <c r="S46" i="35"/>
  <c r="AA46" i="35"/>
  <c r="Y46" i="35"/>
  <c r="P46" i="35"/>
  <c r="X46" i="35"/>
  <c r="X44" i="35"/>
  <c r="Y44" i="35"/>
  <c r="AA41" i="35"/>
  <c r="AC39" i="35"/>
  <c r="AD39" i="35"/>
  <c r="E49" i="31" s="1"/>
  <c r="AA33" i="35"/>
  <c r="AD33" i="35"/>
  <c r="E38" i="31" s="1"/>
  <c r="V32" i="35"/>
  <c r="AA32" i="35"/>
  <c r="X27" i="35"/>
  <c r="T27" i="35"/>
  <c r="AB27" i="35"/>
  <c r="V27" i="35"/>
  <c r="Y27" i="35"/>
  <c r="AC27" i="35"/>
  <c r="S26" i="35"/>
  <c r="AA26" i="35"/>
  <c r="W26" i="35"/>
  <c r="Y26" i="35"/>
  <c r="M50" i="35"/>
  <c r="E50" i="35"/>
  <c r="T24" i="35"/>
  <c r="Y24" i="35"/>
  <c r="AC24" i="35"/>
  <c r="T21" i="35"/>
  <c r="X21" i="35"/>
  <c r="E60" i="35"/>
  <c r="V21" i="35"/>
  <c r="W21" i="35"/>
  <c r="E59" i="35"/>
  <c r="AA20" i="35"/>
  <c r="W20" i="35"/>
  <c r="Y20" i="35"/>
  <c r="AB20" i="35"/>
  <c r="Z20" i="35"/>
  <c r="T18" i="35"/>
  <c r="Y18" i="35"/>
  <c r="Z18" i="35"/>
  <c r="P17" i="35"/>
  <c r="Z15" i="35"/>
  <c r="T14" i="35"/>
  <c r="D53" i="35"/>
  <c r="U13" i="35"/>
  <c r="AC13" i="35"/>
  <c r="Y13" i="35"/>
  <c r="X13" i="35"/>
  <c r="AD13" i="35"/>
  <c r="E13" i="31" s="1"/>
  <c r="W13" i="35"/>
  <c r="AY39" i="32"/>
  <c r="DH78" i="32"/>
  <c r="DH39" i="32"/>
  <c r="CA78" i="32"/>
  <c r="CA39" i="32"/>
  <c r="BL78" i="32"/>
  <c r="BL39" i="32"/>
  <c r="BX36" i="32"/>
  <c r="BX78" i="32" s="1"/>
  <c r="BA78" i="32"/>
  <c r="BA39" i="32"/>
  <c r="AW78" i="32"/>
  <c r="AW39" i="32"/>
  <c r="I77" i="32"/>
  <c r="I34" i="32"/>
  <c r="CD90" i="32"/>
  <c r="CD29" i="32"/>
  <c r="FH76" i="32"/>
  <c r="FH29" i="32"/>
  <c r="EZ76" i="32"/>
  <c r="EZ29" i="32"/>
  <c r="ES76" i="32"/>
  <c r="ES29" i="32"/>
  <c r="EJ75" i="32"/>
  <c r="EJ24" i="32"/>
  <c r="AI75" i="32"/>
  <c r="AI24" i="32"/>
  <c r="V39" i="11"/>
  <c r="AK38" i="32"/>
  <c r="AT38" i="32" s="1"/>
  <c r="Y29" i="13"/>
  <c r="BC28" i="32"/>
  <c r="Z29" i="13"/>
  <c r="BD27" i="32"/>
  <c r="BD90" i="32" s="1"/>
  <c r="V29" i="13"/>
  <c r="AZ27" i="32"/>
  <c r="AZ29" i="32" s="1"/>
  <c r="BQ87" i="32"/>
  <c r="BQ14" i="32"/>
  <c r="AD34" i="18"/>
  <c r="DP32" i="32"/>
  <c r="Z34" i="18"/>
  <c r="DL32" i="32"/>
  <c r="DL91" i="32" s="1"/>
  <c r="AA29" i="18"/>
  <c r="DM26" i="32"/>
  <c r="V14" i="18"/>
  <c r="DH12" i="32"/>
  <c r="AH78" i="32"/>
  <c r="AH39" i="32"/>
  <c r="BL91" i="32"/>
  <c r="BL34" i="32"/>
  <c r="AW91" i="32"/>
  <c r="AW34" i="32"/>
  <c r="AL91" i="32"/>
  <c r="AL34" i="32"/>
  <c r="AH91" i="32"/>
  <c r="AH34" i="32"/>
  <c r="L91" i="32"/>
  <c r="L34" i="32"/>
  <c r="BP75" i="32"/>
  <c r="BP24" i="32"/>
  <c r="G78" i="10"/>
  <c r="G12" i="38" s="1"/>
  <c r="Y36" i="10"/>
  <c r="Y36" i="32" s="1"/>
  <c r="Y78" i="32" s="1"/>
  <c r="D90" i="10"/>
  <c r="CZ15" i="29" s="1"/>
  <c r="C15" i="29" s="1"/>
  <c r="AA27" i="10"/>
  <c r="AA27" i="32" s="1"/>
  <c r="AA90" i="32" s="1"/>
  <c r="F102" i="10"/>
  <c r="AD23" i="10"/>
  <c r="AD23" i="32" s="1"/>
  <c r="AD103" i="32" s="1"/>
  <c r="G75" i="10"/>
  <c r="X21" i="10"/>
  <c r="X21" i="32" s="1"/>
  <c r="X75" i="32" s="1"/>
  <c r="E101" i="10"/>
  <c r="DO16" i="42" s="1"/>
  <c r="L16" i="42" s="1"/>
  <c r="Z18" i="10"/>
  <c r="Z18" i="32" s="1"/>
  <c r="Z102" i="32" s="1"/>
  <c r="E88" i="10"/>
  <c r="DO15" i="42" s="1"/>
  <c r="L15" i="42" s="1"/>
  <c r="AC17" i="10"/>
  <c r="AC17" i="32" s="1"/>
  <c r="AC88" i="32" s="1"/>
  <c r="E100" i="10"/>
  <c r="E38" i="36" s="1"/>
  <c r="V13" i="10"/>
  <c r="V13" i="32" s="1"/>
  <c r="V101" i="32" s="1"/>
  <c r="EJ90" i="32"/>
  <c r="EJ29" i="32"/>
  <c r="AO75" i="32"/>
  <c r="AO24" i="32"/>
  <c r="CE88" i="32"/>
  <c r="CE19" i="32"/>
  <c r="CP88" i="32"/>
  <c r="CP19" i="32"/>
  <c r="K42" i="29"/>
  <c r="O50" i="29"/>
  <c r="P27" i="32"/>
  <c r="P90" i="32" s="1"/>
  <c r="AT18" i="32"/>
  <c r="AT102" i="32" s="1"/>
  <c r="AT32" i="32"/>
  <c r="AT91" i="32" s="1"/>
  <c r="BI33" i="32"/>
  <c r="BX33" i="32"/>
  <c r="BX105" i="32" s="1"/>
  <c r="CM33" i="32"/>
  <c r="CM105" i="32" s="1"/>
  <c r="EC24" i="32"/>
  <c r="EU17" i="32"/>
  <c r="EU88" i="32" s="1"/>
  <c r="FJ23" i="32"/>
  <c r="FJ103" i="32" s="1"/>
  <c r="DA7" i="42"/>
  <c r="CZ10" i="42"/>
  <c r="C10" i="42" s="1"/>
  <c r="G10" i="42" s="1"/>
  <c r="CZ19" i="42"/>
  <c r="C19" i="42" s="1"/>
  <c r="E19" i="42" s="1"/>
  <c r="F19" i="42" s="1"/>
  <c r="CZ26" i="42"/>
  <c r="C26" i="42" s="1"/>
  <c r="E26" i="42" s="1"/>
  <c r="F26" i="42" s="1"/>
  <c r="CZ36" i="42"/>
  <c r="C36" i="42" s="1"/>
  <c r="E36" i="42" s="1"/>
  <c r="F36" i="42" s="1"/>
  <c r="CZ46" i="42"/>
  <c r="C46" i="42" s="1"/>
  <c r="E46" i="42" s="1"/>
  <c r="F46" i="42" s="1"/>
  <c r="CZ56" i="42"/>
  <c r="C56" i="42" s="1"/>
  <c r="CZ11" i="42"/>
  <c r="C11" i="42" s="1"/>
  <c r="G11" i="42" s="1"/>
  <c r="CZ25" i="42"/>
  <c r="C25" i="42" s="1"/>
  <c r="CZ29" i="42"/>
  <c r="C29" i="42" s="1"/>
  <c r="CZ41" i="42"/>
  <c r="C41" i="42" s="1"/>
  <c r="G41" i="42" s="1"/>
  <c r="CZ51" i="42"/>
  <c r="C51" i="42" s="1"/>
  <c r="C52" i="42" s="1"/>
  <c r="CZ61" i="42"/>
  <c r="C61" i="42" s="1"/>
  <c r="G61" i="42" s="1"/>
  <c r="I61" i="42" s="1"/>
  <c r="J61" i="42" s="1"/>
  <c r="V46" i="38"/>
  <c r="Z46" i="38"/>
  <c r="AD46" i="38"/>
  <c r="I56" i="31" s="1"/>
  <c r="Y41" i="38"/>
  <c r="I60" i="38"/>
  <c r="V34" i="38"/>
  <c r="AD34" i="38"/>
  <c r="I39" i="31" s="1"/>
  <c r="N59" i="38"/>
  <c r="V31" i="38"/>
  <c r="L56" i="38"/>
  <c r="U28" i="38"/>
  <c r="L57" i="38"/>
  <c r="U47" i="37"/>
  <c r="AC47" i="37"/>
  <c r="Y47" i="37"/>
  <c r="X46" i="37"/>
  <c r="T46" i="37"/>
  <c r="AB46" i="37"/>
  <c r="W46" i="37"/>
  <c r="O54" i="37"/>
  <c r="K54" i="37"/>
  <c r="W11" i="37"/>
  <c r="J59" i="35"/>
  <c r="F59" i="35"/>
  <c r="AA39" i="35"/>
  <c r="X39" i="35"/>
  <c r="W39" i="35"/>
  <c r="X34" i="35"/>
  <c r="T34" i="35"/>
  <c r="Y33" i="35"/>
  <c r="AB33" i="35"/>
  <c r="U33" i="35"/>
  <c r="AC33" i="35"/>
  <c r="T33" i="35"/>
  <c r="AD32" i="35"/>
  <c r="E37" i="31" s="1"/>
  <c r="Y31" i="35"/>
  <c r="AB30" i="35"/>
  <c r="AA28" i="35"/>
  <c r="AB28" i="35"/>
  <c r="U28" i="35"/>
  <c r="AA15" i="35"/>
  <c r="W15" i="35"/>
  <c r="AM39" i="32"/>
  <c r="AQ34" i="32"/>
  <c r="H34" i="32"/>
  <c r="FH77" i="32"/>
  <c r="FH34" i="32"/>
  <c r="D102" i="32"/>
  <c r="D19" i="32"/>
  <c r="BT74" i="32"/>
  <c r="BT19" i="32"/>
  <c r="AZ11" i="32"/>
  <c r="EC31" i="32"/>
  <c r="EC77" i="32" s="1"/>
  <c r="AB34" i="12"/>
  <c r="T34" i="12"/>
  <c r="DU31" i="32"/>
  <c r="W29" i="12"/>
  <c r="DX26" i="32"/>
  <c r="EF26" i="32" s="1"/>
  <c r="ED103" i="32"/>
  <c r="ED24" i="32"/>
  <c r="Y24" i="12"/>
  <c r="DZ22" i="32"/>
  <c r="EA75" i="32"/>
  <c r="EA24" i="32"/>
  <c r="V24" i="12"/>
  <c r="Y18" i="51"/>
  <c r="AB18" i="51"/>
  <c r="AD18" i="51"/>
  <c r="P18" i="51"/>
  <c r="AC18" i="51"/>
  <c r="W18" i="51"/>
  <c r="X18" i="51"/>
  <c r="E54" i="29"/>
  <c r="F54" i="29" s="1"/>
  <c r="I60" i="40"/>
  <c r="J60" i="40" s="1"/>
  <c r="AB41" i="38"/>
  <c r="E53" i="38"/>
  <c r="M52" i="38"/>
  <c r="T43" i="37"/>
  <c r="O53" i="37"/>
  <c r="W37" i="33"/>
  <c r="O60" i="33"/>
  <c r="W33" i="33"/>
  <c r="J50" i="34"/>
  <c r="P27" i="34"/>
  <c r="AD14" i="34"/>
  <c r="F14" i="31" s="1"/>
  <c r="K60" i="35"/>
  <c r="K59" i="35"/>
  <c r="G59" i="35"/>
  <c r="U41" i="35"/>
  <c r="N54" i="35"/>
  <c r="P27" i="35"/>
  <c r="P37" i="36"/>
  <c r="AD27" i="36"/>
  <c r="D32" i="31" s="1"/>
  <c r="M53" i="36"/>
  <c r="G34" i="32"/>
  <c r="AP19" i="32"/>
  <c r="D14" i="32"/>
  <c r="L13" i="32"/>
  <c r="P13" i="32" s="1"/>
  <c r="P101" i="32" s="1"/>
  <c r="Z19" i="15"/>
  <c r="T29" i="19"/>
  <c r="T46" i="51"/>
  <c r="X46" i="51"/>
  <c r="Y46" i="51"/>
  <c r="U46" i="51"/>
  <c r="V46" i="51"/>
  <c r="W46" i="51"/>
  <c r="AC46" i="51"/>
  <c r="N55" i="33"/>
  <c r="Y27" i="38"/>
  <c r="F92" i="10"/>
  <c r="F39" i="10"/>
  <c r="U29" i="8"/>
  <c r="Z24" i="15"/>
  <c r="Y44" i="8"/>
  <c r="AI43" i="32"/>
  <c r="T44" i="11"/>
  <c r="V44" i="13"/>
  <c r="AZ41" i="32"/>
  <c r="Y31" i="51"/>
  <c r="V31" i="51"/>
  <c r="CZ54" i="45"/>
  <c r="C54" i="45" s="1"/>
  <c r="CZ50" i="45"/>
  <c r="C50" i="45" s="1"/>
  <c r="C52" i="45" s="1"/>
  <c r="CZ60" i="29"/>
  <c r="C60" i="29" s="1"/>
  <c r="E60" i="29" s="1"/>
  <c r="F60" i="29" s="1"/>
  <c r="CZ55" i="29"/>
  <c r="C55" i="29" s="1"/>
  <c r="AE55" i="29" s="1"/>
  <c r="CZ36" i="29"/>
  <c r="C36" i="29" s="1"/>
  <c r="AM36" i="29" s="1"/>
  <c r="CZ19" i="29"/>
  <c r="C19" i="29" s="1"/>
  <c r="DN61" i="40"/>
  <c r="D61" i="40" s="1"/>
  <c r="H61" i="40" s="1"/>
  <c r="I61" i="40" s="1"/>
  <c r="J61" i="40" s="1"/>
  <c r="DN54" i="40"/>
  <c r="D54" i="40" s="1"/>
  <c r="D57" i="40" s="1"/>
  <c r="DN50" i="40"/>
  <c r="D50" i="40" s="1"/>
  <c r="D52" i="40" s="1"/>
  <c r="DN41" i="40"/>
  <c r="D41" i="40" s="1"/>
  <c r="DN34" i="40"/>
  <c r="D34" i="40" s="1"/>
  <c r="H34" i="40" s="1"/>
  <c r="DN30" i="40"/>
  <c r="D30" i="40" s="1"/>
  <c r="H30" i="40" s="1"/>
  <c r="CZ61" i="41"/>
  <c r="C61" i="41" s="1"/>
  <c r="O61" i="41" s="1"/>
  <c r="CZ54" i="41"/>
  <c r="C54" i="41" s="1"/>
  <c r="AE54" i="41" s="1"/>
  <c r="CZ50" i="41"/>
  <c r="C50" i="41" s="1"/>
  <c r="C52" i="41" s="1"/>
  <c r="CZ44" i="41"/>
  <c r="C44" i="41" s="1"/>
  <c r="E44" i="41" s="1"/>
  <c r="F44" i="41" s="1"/>
  <c r="L60" i="38"/>
  <c r="P33" i="38"/>
  <c r="P18" i="38"/>
  <c r="L53" i="37"/>
  <c r="Y20" i="37"/>
  <c r="T17" i="37"/>
  <c r="N59" i="33"/>
  <c r="J59" i="33"/>
  <c r="F59" i="33"/>
  <c r="N56" i="33"/>
  <c r="K56" i="33"/>
  <c r="M60" i="33"/>
  <c r="I58" i="33"/>
  <c r="I56" i="33"/>
  <c r="N54" i="33"/>
  <c r="J52" i="33"/>
  <c r="D60" i="34"/>
  <c r="J60" i="34"/>
  <c r="M60" i="35"/>
  <c r="G56" i="35"/>
  <c r="J60" i="35"/>
  <c r="N58" i="35"/>
  <c r="E60" i="36"/>
  <c r="T26" i="36"/>
  <c r="CW34" i="32"/>
  <c r="AI26" i="32"/>
  <c r="O24" i="32"/>
  <c r="ER19" i="32"/>
  <c r="DE19" i="32"/>
  <c r="BP16" i="32"/>
  <c r="EQ14" i="32"/>
  <c r="J59" i="38"/>
  <c r="Y19" i="7"/>
  <c r="P14" i="7"/>
  <c r="U34" i="9"/>
  <c r="Z34" i="8"/>
  <c r="CT41" i="32"/>
  <c r="W44" i="17"/>
  <c r="W14" i="7"/>
  <c r="S14" i="7"/>
  <c r="T39" i="9"/>
  <c r="AA34" i="9"/>
  <c r="S29" i="9"/>
  <c r="AD19" i="9"/>
  <c r="V19" i="9"/>
  <c r="P19" i="9"/>
  <c r="Y14" i="9"/>
  <c r="Z39" i="8"/>
  <c r="W39" i="8"/>
  <c r="T34" i="8"/>
  <c r="Y34" i="8"/>
  <c r="S24" i="8"/>
  <c r="AB24" i="8"/>
  <c r="S19" i="8"/>
  <c r="X19" i="8"/>
  <c r="X14" i="8"/>
  <c r="W14" i="8"/>
  <c r="Z39" i="11"/>
  <c r="W39" i="11"/>
  <c r="Z34" i="11"/>
  <c r="V34" i="11"/>
  <c r="U29" i="11"/>
  <c r="V29" i="11"/>
  <c r="AA29" i="11"/>
  <c r="V24" i="11"/>
  <c r="T19" i="11"/>
  <c r="S14" i="11"/>
  <c r="Y14" i="13"/>
  <c r="Z34" i="14"/>
  <c r="AA34" i="14"/>
  <c r="U29" i="14"/>
  <c r="AA24" i="14"/>
  <c r="U19" i="14"/>
  <c r="Z19" i="14"/>
  <c r="V19" i="14"/>
  <c r="P19" i="14"/>
  <c r="W34" i="16"/>
  <c r="AA39" i="17"/>
  <c r="U39" i="18"/>
  <c r="X34" i="18"/>
  <c r="AD29" i="18"/>
  <c r="Z29" i="18"/>
  <c r="V29" i="18"/>
  <c r="V24" i="18"/>
  <c r="AB19" i="18"/>
  <c r="W14" i="18"/>
  <c r="T39" i="12"/>
  <c r="V39" i="12"/>
  <c r="X34" i="12"/>
  <c r="T29" i="12"/>
  <c r="Z29" i="12"/>
  <c r="V29" i="12"/>
  <c r="U24" i="12"/>
  <c r="X19" i="12"/>
  <c r="V14" i="12"/>
  <c r="AC19" i="19"/>
  <c r="Y19" i="19"/>
  <c r="P19" i="19"/>
  <c r="I44" i="10"/>
  <c r="U44" i="9"/>
  <c r="Y44" i="9"/>
  <c r="W44" i="8"/>
  <c r="T44" i="13"/>
  <c r="W44" i="13"/>
  <c r="V44" i="14"/>
  <c r="V44" i="16"/>
  <c r="AB44" i="17"/>
  <c r="S44" i="18"/>
  <c r="V44" i="15"/>
  <c r="Z44" i="15"/>
  <c r="CZ16" i="48"/>
  <c r="C16" i="48" s="1"/>
  <c r="DN30" i="48"/>
  <c r="D30" i="48" s="1"/>
  <c r="DN25" i="48"/>
  <c r="D25" i="48" s="1"/>
  <c r="O40" i="50"/>
  <c r="K22" i="50"/>
  <c r="K27" i="50"/>
  <c r="O24" i="50"/>
  <c r="E56" i="51"/>
  <c r="T30" i="51"/>
  <c r="X30" i="51"/>
  <c r="Y30" i="51"/>
  <c r="U30" i="51"/>
  <c r="V30" i="51"/>
  <c r="W30" i="51"/>
  <c r="Z30" i="51"/>
  <c r="AA39" i="9"/>
  <c r="W39" i="9"/>
  <c r="S39" i="9"/>
  <c r="Z29" i="9"/>
  <c r="P24" i="9"/>
  <c r="U19" i="9"/>
  <c r="U39" i="8"/>
  <c r="X34" i="8"/>
  <c r="AC24" i="8"/>
  <c r="U24" i="8"/>
  <c r="AA24" i="8"/>
  <c r="U19" i="8"/>
  <c r="U14" i="8"/>
  <c r="AD14" i="8"/>
  <c r="AD34" i="11"/>
  <c r="AD29" i="11"/>
  <c r="Z24" i="11"/>
  <c r="AB14" i="11"/>
  <c r="AC34" i="13"/>
  <c r="V34" i="13"/>
  <c r="AA29" i="13"/>
  <c r="W29" i="13"/>
  <c r="S29" i="13"/>
  <c r="T39" i="14"/>
  <c r="U34" i="14"/>
  <c r="S34" i="14"/>
  <c r="P29" i="14"/>
  <c r="AA29" i="14"/>
  <c r="U24" i="14"/>
  <c r="W24" i="14"/>
  <c r="W14" i="14"/>
  <c r="Y34" i="17"/>
  <c r="S19" i="17"/>
  <c r="Y34" i="18"/>
  <c r="X29" i="18"/>
  <c r="AA24" i="18"/>
  <c r="Y19" i="18"/>
  <c r="W19" i="18"/>
  <c r="X14" i="18"/>
  <c r="Y39" i="12"/>
  <c r="U39" i="12"/>
  <c r="AA34" i="12"/>
  <c r="W34" i="12"/>
  <c r="AC29" i="12"/>
  <c r="W19" i="12"/>
  <c r="W39" i="15"/>
  <c r="V24" i="15"/>
  <c r="AD39" i="19"/>
  <c r="Z39" i="19"/>
  <c r="U34" i="19"/>
  <c r="AB19" i="19"/>
  <c r="V44" i="9"/>
  <c r="U44" i="8"/>
  <c r="U44" i="13"/>
  <c r="CZ9" i="48"/>
  <c r="C9" i="48" s="1"/>
  <c r="CZ54" i="48"/>
  <c r="C54" i="48" s="1"/>
  <c r="CZ61" i="48"/>
  <c r="C61" i="48" s="1"/>
  <c r="CZ49" i="48"/>
  <c r="C49" i="48" s="1"/>
  <c r="CZ45" i="48"/>
  <c r="C45" i="48" s="1"/>
  <c r="CZ34" i="48"/>
  <c r="C34" i="48" s="1"/>
  <c r="CZ31" i="48"/>
  <c r="C31" i="48" s="1"/>
  <c r="CZ21" i="48"/>
  <c r="C21" i="48" s="1"/>
  <c r="CZ11" i="48"/>
  <c r="C11" i="48" s="1"/>
  <c r="CZ60" i="48"/>
  <c r="C60" i="48" s="1"/>
  <c r="CZ56" i="48"/>
  <c r="C56" i="48" s="1"/>
  <c r="CZ44" i="48"/>
  <c r="C44" i="48" s="1"/>
  <c r="CZ40" i="48"/>
  <c r="C40" i="48" s="1"/>
  <c r="CZ30" i="48"/>
  <c r="C30" i="48" s="1"/>
  <c r="CZ26" i="48"/>
  <c r="C26" i="48" s="1"/>
  <c r="CZ20" i="48"/>
  <c r="C20" i="48" s="1"/>
  <c r="CZ55" i="48"/>
  <c r="C55" i="48" s="1"/>
  <c r="CZ39" i="48"/>
  <c r="C39" i="48" s="1"/>
  <c r="CZ25" i="48"/>
  <c r="C25" i="48" s="1"/>
  <c r="CZ50" i="48"/>
  <c r="C50" i="48" s="1"/>
  <c r="CZ35" i="48"/>
  <c r="C35" i="48" s="1"/>
  <c r="CZ59" i="48"/>
  <c r="C59" i="48" s="1"/>
  <c r="CZ51" i="48"/>
  <c r="C51" i="48" s="1"/>
  <c r="CZ29" i="48"/>
  <c r="C29" i="48" s="1"/>
  <c r="CZ19" i="48"/>
  <c r="C19" i="48" s="1"/>
  <c r="DN11" i="48"/>
  <c r="D11" i="48" s="1"/>
  <c r="W31" i="50"/>
  <c r="G46" i="50"/>
  <c r="O46" i="50"/>
  <c r="G61" i="50"/>
  <c r="O61" i="50"/>
  <c r="W61" i="50"/>
  <c r="X45" i="51"/>
  <c r="AB45" i="51"/>
  <c r="V45" i="51"/>
  <c r="U45" i="51"/>
  <c r="H53" i="51"/>
  <c r="Y27" i="51"/>
  <c r="CZ24" i="48"/>
  <c r="C24" i="48" s="1"/>
  <c r="S19" i="7"/>
  <c r="V39" i="9"/>
  <c r="Y34" i="9"/>
  <c r="AC29" i="9"/>
  <c r="U24" i="9"/>
  <c r="X19" i="9"/>
  <c r="AB39" i="8"/>
  <c r="Y39" i="8"/>
  <c r="X39" i="8"/>
  <c r="S34" i="8"/>
  <c r="Y29" i="8"/>
  <c r="X24" i="8"/>
  <c r="Y24" i="8"/>
  <c r="Z24" i="8"/>
  <c r="AC19" i="8"/>
  <c r="Y19" i="8"/>
  <c r="V14" i="8"/>
  <c r="S14" i="8"/>
  <c r="S39" i="11"/>
  <c r="X39" i="11"/>
  <c r="AA34" i="11"/>
  <c r="W34" i="11"/>
  <c r="Y34" i="11"/>
  <c r="AB29" i="11"/>
  <c r="AD24" i="11"/>
  <c r="T24" i="11"/>
  <c r="X19" i="11"/>
  <c r="Y14" i="11"/>
  <c r="S19" i="13"/>
  <c r="W14" i="13"/>
  <c r="V34" i="14"/>
  <c r="W29" i="14"/>
  <c r="S24" i="14"/>
  <c r="AA19" i="14"/>
  <c r="U14" i="14"/>
  <c r="V14" i="14"/>
  <c r="AB39" i="16"/>
  <c r="Y34" i="16"/>
  <c r="W19" i="16"/>
  <c r="AC29" i="17"/>
  <c r="U29" i="17"/>
  <c r="W39" i="18"/>
  <c r="AA39" i="18"/>
  <c r="V34" i="18"/>
  <c r="AA34" i="18"/>
  <c r="AB14" i="18"/>
  <c r="V34" i="12"/>
  <c r="S34" i="12"/>
  <c r="Y34" i="12"/>
  <c r="U34" i="12"/>
  <c r="AD29" i="12"/>
  <c r="AA29" i="12"/>
  <c r="S29" i="12"/>
  <c r="AD24" i="12"/>
  <c r="U19" i="12"/>
  <c r="S19" i="12"/>
  <c r="AB39" i="15"/>
  <c r="X39" i="15"/>
  <c r="T39" i="15"/>
  <c r="Y39" i="15"/>
  <c r="S24" i="15"/>
  <c r="P39" i="19"/>
  <c r="W39" i="19"/>
  <c r="S19" i="19"/>
  <c r="H44" i="10"/>
  <c r="S44" i="9"/>
  <c r="AA44" i="9"/>
  <c r="S44" i="8"/>
  <c r="AA44" i="8"/>
  <c r="T44" i="18"/>
  <c r="Z44" i="18"/>
  <c r="T44" i="19"/>
  <c r="DN61" i="48"/>
  <c r="D61" i="48" s="1"/>
  <c r="DN54" i="48"/>
  <c r="D54" i="48" s="1"/>
  <c r="DN56" i="48"/>
  <c r="D56" i="48" s="1"/>
  <c r="DN60" i="48"/>
  <c r="D60" i="48" s="1"/>
  <c r="DN50" i="48"/>
  <c r="D50" i="48" s="1"/>
  <c r="DN44" i="48"/>
  <c r="D44" i="48" s="1"/>
  <c r="DN21" i="48"/>
  <c r="D21" i="48" s="1"/>
  <c r="DN51" i="48"/>
  <c r="D51" i="48" s="1"/>
  <c r="DN59" i="48"/>
  <c r="D59" i="48" s="1"/>
  <c r="DN46" i="48"/>
  <c r="D46" i="48" s="1"/>
  <c r="DN40" i="48"/>
  <c r="D40" i="48" s="1"/>
  <c r="DN10" i="48"/>
  <c r="D10" i="48" s="1"/>
  <c r="DN55" i="48"/>
  <c r="D55" i="48" s="1"/>
  <c r="DN31" i="48"/>
  <c r="D31" i="48" s="1"/>
  <c r="DN24" i="48"/>
  <c r="D24" i="48" s="1"/>
  <c r="DN20" i="48"/>
  <c r="D20" i="48" s="1"/>
  <c r="DN9" i="48"/>
  <c r="D9" i="48" s="1"/>
  <c r="DN39" i="48"/>
  <c r="D39" i="48" s="1"/>
  <c r="DN45" i="48"/>
  <c r="D45" i="48" s="1"/>
  <c r="X27" i="51"/>
  <c r="U45" i="50"/>
  <c r="V45" i="50" s="1"/>
  <c r="M24" i="50"/>
  <c r="N24" i="50" s="1"/>
  <c r="Y32" i="51"/>
  <c r="AB32" i="51"/>
  <c r="V32" i="51"/>
  <c r="U32" i="51"/>
  <c r="W31" i="51"/>
  <c r="X31" i="51"/>
  <c r="T31" i="51"/>
  <c r="H60" i="51"/>
  <c r="Z47" i="51"/>
  <c r="W47" i="51"/>
  <c r="X47" i="51"/>
  <c r="AC21" i="51"/>
  <c r="M29" i="50"/>
  <c r="N29" i="50" s="1"/>
  <c r="M49" i="50"/>
  <c r="N49" i="50" s="1"/>
  <c r="Y28" i="51"/>
  <c r="AB28" i="51"/>
  <c r="W28" i="51"/>
  <c r="V28" i="51"/>
  <c r="U28" i="51"/>
  <c r="V34" i="51"/>
  <c r="T34" i="51"/>
  <c r="F54" i="51"/>
  <c r="V15" i="51"/>
  <c r="U15" i="51"/>
  <c r="W15" i="51"/>
  <c r="AD15" i="51"/>
  <c r="AC15" i="51"/>
  <c r="F52" i="51"/>
  <c r="AC39" i="51"/>
  <c r="Y39" i="51"/>
  <c r="V39" i="51"/>
  <c r="U39" i="51"/>
  <c r="AB39" i="51"/>
  <c r="Z17" i="51"/>
  <c r="V17" i="51"/>
  <c r="W17" i="51"/>
  <c r="AD17" i="51"/>
  <c r="AB17" i="51"/>
  <c r="V13" i="51"/>
  <c r="AC13" i="51"/>
  <c r="Z41" i="51"/>
  <c r="AA41" i="51"/>
  <c r="X41" i="51"/>
  <c r="W41" i="51"/>
  <c r="P30" i="51"/>
  <c r="W19" i="50"/>
  <c r="O56" i="50"/>
  <c r="O21" i="50"/>
  <c r="W35" i="50"/>
  <c r="W26" i="50"/>
  <c r="W44" i="50"/>
  <c r="M41" i="50"/>
  <c r="N41" i="50" s="1"/>
  <c r="P41" i="51"/>
  <c r="U31" i="51"/>
  <c r="Y47" i="51"/>
  <c r="Z39" i="51"/>
  <c r="T16" i="51"/>
  <c r="X16" i="51"/>
  <c r="P16" i="51"/>
  <c r="AB16" i="51"/>
  <c r="U16" i="51"/>
  <c r="X20" i="51"/>
  <c r="T20" i="51"/>
  <c r="Y20" i="51"/>
  <c r="AB20" i="51"/>
  <c r="F50" i="51"/>
  <c r="U50" i="51" s="1"/>
  <c r="X37" i="51"/>
  <c r="U37" i="51"/>
  <c r="F53" i="51"/>
  <c r="U53" i="51" s="1"/>
  <c r="V27" i="51"/>
  <c r="W27" i="51"/>
  <c r="AB14" i="51"/>
  <c r="Y14" i="51"/>
  <c r="AA28" i="51"/>
  <c r="AA29" i="51"/>
  <c r="J55" i="51"/>
  <c r="E60" i="51"/>
  <c r="T60" i="51" s="1"/>
  <c r="F58" i="51"/>
  <c r="H56" i="51"/>
  <c r="H50" i="51"/>
  <c r="H54" i="51"/>
  <c r="Z18" i="51"/>
  <c r="Y29" i="51"/>
  <c r="AC31" i="51"/>
  <c r="K52" i="51"/>
  <c r="K54" i="51"/>
  <c r="L57" i="51"/>
  <c r="AA46" i="51"/>
  <c r="M58" i="51"/>
  <c r="M54" i="51"/>
  <c r="P39" i="51"/>
  <c r="AD14" i="51"/>
  <c r="K58" i="51"/>
  <c r="K59" i="51"/>
  <c r="Z34" i="51"/>
  <c r="N55" i="51"/>
  <c r="N60" i="51"/>
  <c r="P32" i="51"/>
  <c r="O60" i="51"/>
  <c r="P14" i="51"/>
  <c r="P27" i="36"/>
  <c r="P14" i="34"/>
  <c r="O35" i="51"/>
  <c r="O53" i="34"/>
  <c r="O53" i="51"/>
  <c r="O53" i="36"/>
  <c r="O52" i="37"/>
  <c r="AD13" i="51"/>
  <c r="O60" i="36"/>
  <c r="O60" i="38"/>
  <c r="P20" i="38"/>
  <c r="P20" i="51"/>
  <c r="O59" i="35"/>
  <c r="O59" i="51"/>
  <c r="O58" i="51"/>
  <c r="AD15" i="36"/>
  <c r="D15" i="31" s="1"/>
  <c r="O50" i="37"/>
  <c r="O50" i="35"/>
  <c r="O56" i="33"/>
  <c r="N56" i="35"/>
  <c r="AC17" i="51"/>
  <c r="N12" i="47"/>
  <c r="N25" i="47"/>
  <c r="AC27" i="51"/>
  <c r="N53" i="37"/>
  <c r="N53" i="38"/>
  <c r="N53" i="35"/>
  <c r="N52" i="51"/>
  <c r="N60" i="34"/>
  <c r="N60" i="36"/>
  <c r="N60" i="35"/>
  <c r="AC20" i="51"/>
  <c r="N59" i="51"/>
  <c r="N59" i="35"/>
  <c r="N58" i="51"/>
  <c r="N58" i="36"/>
  <c r="P24" i="51"/>
  <c r="N50" i="51"/>
  <c r="N50" i="33"/>
  <c r="N57" i="37"/>
  <c r="N22" i="38"/>
  <c r="N57" i="38"/>
  <c r="N57" i="51"/>
  <c r="N52" i="33"/>
  <c r="M53" i="38"/>
  <c r="M53" i="51"/>
  <c r="M53" i="33"/>
  <c r="AB40" i="34"/>
  <c r="AB24" i="33"/>
  <c r="N52" i="38"/>
  <c r="M52" i="37"/>
  <c r="AC26" i="38"/>
  <c r="AD26" i="33"/>
  <c r="G31" i="31" s="1"/>
  <c r="AD39" i="51"/>
  <c r="M52" i="35"/>
  <c r="M52" i="51"/>
  <c r="M52" i="34"/>
  <c r="AC41" i="34"/>
  <c r="AB15" i="51"/>
  <c r="M54" i="35"/>
  <c r="M57" i="51"/>
  <c r="M57" i="37"/>
  <c r="M59" i="38"/>
  <c r="M59" i="51"/>
  <c r="M58" i="33"/>
  <c r="M56" i="51"/>
  <c r="P17" i="51"/>
  <c r="P46" i="51"/>
  <c r="L53" i="51"/>
  <c r="L53" i="38"/>
  <c r="L53" i="34"/>
  <c r="AB27" i="33"/>
  <c r="P37" i="51"/>
  <c r="L52" i="36"/>
  <c r="AA39" i="36"/>
  <c r="L52" i="35"/>
  <c r="L54" i="36"/>
  <c r="P15" i="51"/>
  <c r="L54" i="51"/>
  <c r="L55" i="51"/>
  <c r="L60" i="36"/>
  <c r="P47" i="51"/>
  <c r="P34" i="35"/>
  <c r="AC47" i="51"/>
  <c r="L59" i="51"/>
  <c r="AB46" i="51"/>
  <c r="AD46" i="51"/>
  <c r="AA45" i="51"/>
  <c r="P45" i="34"/>
  <c r="AA19" i="34"/>
  <c r="AD45" i="51"/>
  <c r="L58" i="36"/>
  <c r="AD30" i="51"/>
  <c r="L56" i="36"/>
  <c r="AA30" i="51"/>
  <c r="AB30" i="51"/>
  <c r="AC30" i="51"/>
  <c r="L56" i="51"/>
  <c r="P30" i="38"/>
  <c r="L56" i="34"/>
  <c r="K53" i="47"/>
  <c r="K53" i="38"/>
  <c r="AA14" i="37"/>
  <c r="Z27" i="38"/>
  <c r="AA27" i="38"/>
  <c r="AA40" i="35"/>
  <c r="AA27" i="33"/>
  <c r="AD40" i="35"/>
  <c r="E50" i="31" s="1"/>
  <c r="AD27" i="33"/>
  <c r="G32" i="31" s="1"/>
  <c r="K53" i="33"/>
  <c r="K53" i="36"/>
  <c r="Z14" i="36"/>
  <c r="K54" i="38"/>
  <c r="AA41" i="37"/>
  <c r="AA15" i="51"/>
  <c r="Z26" i="33"/>
  <c r="AA26" i="38"/>
  <c r="P39" i="36"/>
  <c r="P26" i="38"/>
  <c r="K52" i="33"/>
  <c r="AB26" i="33"/>
  <c r="AC26" i="33"/>
  <c r="K52" i="38"/>
  <c r="AB13" i="51"/>
  <c r="Z13" i="36"/>
  <c r="AD37" i="35"/>
  <c r="E47" i="31" s="1"/>
  <c r="K50" i="35"/>
  <c r="AD37" i="36"/>
  <c r="D47" i="31" s="1"/>
  <c r="K50" i="37"/>
  <c r="K60" i="36"/>
  <c r="AA34" i="51"/>
  <c r="K60" i="51"/>
  <c r="AC47" i="34"/>
  <c r="AD20" i="51"/>
  <c r="AA20" i="51"/>
  <c r="Z20" i="51"/>
  <c r="AC19" i="35"/>
  <c r="AA45" i="38"/>
  <c r="AA19" i="38"/>
  <c r="AA16" i="51"/>
  <c r="AC16" i="51"/>
  <c r="AD16" i="51"/>
  <c r="AA44" i="51"/>
  <c r="Z44" i="51"/>
  <c r="K57" i="51"/>
  <c r="AB31" i="51"/>
  <c r="K57" i="38"/>
  <c r="Z37" i="35"/>
  <c r="Z37" i="36"/>
  <c r="AA37" i="35"/>
  <c r="Z37" i="51"/>
  <c r="AB37" i="51"/>
  <c r="AD37" i="51"/>
  <c r="AC37" i="51"/>
  <c r="AA37" i="51"/>
  <c r="J50" i="51"/>
  <c r="AB37" i="35"/>
  <c r="AA37" i="34"/>
  <c r="AD37" i="34"/>
  <c r="F47" i="31" s="1"/>
  <c r="AD24" i="51"/>
  <c r="Z24" i="51"/>
  <c r="AA11" i="37"/>
  <c r="AA24" i="51"/>
  <c r="P47" i="34"/>
  <c r="AB21" i="35"/>
  <c r="AA34" i="35"/>
  <c r="P21" i="34"/>
  <c r="AD34" i="35"/>
  <c r="E39" i="31" s="1"/>
  <c r="Y21" i="51"/>
  <c r="Z21" i="51"/>
  <c r="Z47" i="34"/>
  <c r="AC34" i="35"/>
  <c r="Z21" i="35"/>
  <c r="P21" i="35"/>
  <c r="AD21" i="34"/>
  <c r="F21" i="31" s="1"/>
  <c r="AB34" i="35"/>
  <c r="AA21" i="51"/>
  <c r="AB21" i="51"/>
  <c r="P21" i="51"/>
  <c r="AD21" i="51"/>
  <c r="AA21" i="35"/>
  <c r="Y34" i="35"/>
  <c r="AC21" i="35"/>
  <c r="Z21" i="34"/>
  <c r="Z34" i="35"/>
  <c r="AB34" i="51"/>
  <c r="P34" i="51"/>
  <c r="J60" i="51"/>
  <c r="P33" i="51"/>
  <c r="AA33" i="51"/>
  <c r="Z33" i="51"/>
  <c r="AB33" i="51"/>
  <c r="AD33" i="51"/>
  <c r="Z45" i="51"/>
  <c r="AC32" i="51"/>
  <c r="Y45" i="51"/>
  <c r="P45" i="51"/>
  <c r="AD32" i="51"/>
  <c r="AA32" i="51"/>
  <c r="AD19" i="34"/>
  <c r="F19" i="31" s="1"/>
  <c r="AC45" i="51"/>
  <c r="Z19" i="38"/>
  <c r="J58" i="38"/>
  <c r="AD45" i="34"/>
  <c r="F55" i="31" s="1"/>
  <c r="J54" i="36"/>
  <c r="P28" i="51"/>
  <c r="J54" i="33"/>
  <c r="J54" i="38"/>
  <c r="AD28" i="51"/>
  <c r="J54" i="51"/>
  <c r="AA13" i="51"/>
  <c r="Y13" i="51"/>
  <c r="P13" i="51"/>
  <c r="Z13" i="51"/>
  <c r="Z31" i="51"/>
  <c r="P31" i="51"/>
  <c r="AD31" i="51"/>
  <c r="AA31" i="51"/>
  <c r="J57" i="51"/>
  <c r="P27" i="51"/>
  <c r="AA27" i="51"/>
  <c r="AB27" i="51"/>
  <c r="AA14" i="33"/>
  <c r="AD27" i="51"/>
  <c r="Z27" i="51"/>
  <c r="J56" i="34"/>
  <c r="J56" i="35"/>
  <c r="P34" i="50"/>
  <c r="AD44" i="51"/>
  <c r="AB44" i="51"/>
  <c r="I55" i="38"/>
  <c r="AC29" i="51"/>
  <c r="P29" i="51"/>
  <c r="X29" i="51"/>
  <c r="I55" i="51"/>
  <c r="Y44" i="51"/>
  <c r="AA18" i="51"/>
  <c r="AC44" i="51"/>
  <c r="I57" i="37"/>
  <c r="P44" i="51"/>
  <c r="I57" i="51"/>
  <c r="I57" i="34"/>
  <c r="I53" i="36"/>
  <c r="Z14" i="51"/>
  <c r="I53" i="35"/>
  <c r="AC14" i="51"/>
  <c r="AA14" i="51"/>
  <c r="X14" i="51"/>
  <c r="X27" i="38"/>
  <c r="AB27" i="38"/>
  <c r="AD40" i="34"/>
  <c r="F50" i="31" s="1"/>
  <c r="AA40" i="34"/>
  <c r="P14" i="37"/>
  <c r="AC27" i="38"/>
  <c r="AD27" i="38"/>
  <c r="I32" i="31" s="1"/>
  <c r="I53" i="33"/>
  <c r="X14" i="33"/>
  <c r="AD14" i="33"/>
  <c r="G14" i="31" s="1"/>
  <c r="Y40" i="34"/>
  <c r="AC14" i="33"/>
  <c r="P27" i="38"/>
  <c r="Z26" i="51"/>
  <c r="I52" i="37"/>
  <c r="I52" i="34"/>
  <c r="AB13" i="36"/>
  <c r="AA39" i="51"/>
  <c r="AB26" i="51"/>
  <c r="X13" i="36"/>
  <c r="AB39" i="34"/>
  <c r="I52" i="35"/>
  <c r="X26" i="51"/>
  <c r="P26" i="51"/>
  <c r="P13" i="36"/>
  <c r="Y13" i="36"/>
  <c r="X26" i="38"/>
  <c r="Y26" i="51"/>
  <c r="AD26" i="51"/>
  <c r="AA26" i="51"/>
  <c r="AC26" i="51"/>
  <c r="Y41" i="51"/>
  <c r="AB15" i="37"/>
  <c r="I54" i="35"/>
  <c r="AB41" i="51"/>
  <c r="AA41" i="33"/>
  <c r="Y28" i="35"/>
  <c r="Y41" i="36"/>
  <c r="AA28" i="36"/>
  <c r="AC41" i="51"/>
  <c r="AD41" i="51"/>
  <c r="Z15" i="38"/>
  <c r="I60" i="51"/>
  <c r="P20" i="33"/>
  <c r="P46" i="34"/>
  <c r="AD19" i="51"/>
  <c r="P19" i="51"/>
  <c r="AB19" i="51"/>
  <c r="AC19" i="51"/>
  <c r="Y19" i="51"/>
  <c r="Z19" i="51"/>
  <c r="X19" i="51"/>
  <c r="E25" i="40"/>
  <c r="F25" i="40" s="1"/>
  <c r="H52" i="51"/>
  <c r="H57" i="51"/>
  <c r="X28" i="33"/>
  <c r="P28" i="36"/>
  <c r="Y15" i="38"/>
  <c r="P41" i="36"/>
  <c r="AB28" i="36"/>
  <c r="AD41" i="36"/>
  <c r="D51" i="31" s="1"/>
  <c r="Z28" i="33"/>
  <c r="Z41" i="33"/>
  <c r="AC15" i="38"/>
  <c r="H54" i="37"/>
  <c r="AD28" i="36"/>
  <c r="D33" i="31" s="1"/>
  <c r="P28" i="35"/>
  <c r="W28" i="36"/>
  <c r="H35" i="35"/>
  <c r="X28" i="35"/>
  <c r="AA28" i="33"/>
  <c r="AB41" i="33"/>
  <c r="AD15" i="38"/>
  <c r="I15" i="31" s="1"/>
  <c r="AC28" i="35"/>
  <c r="P41" i="33"/>
  <c r="AD28" i="33"/>
  <c r="G33" i="31" s="1"/>
  <c r="H54" i="35"/>
  <c r="X24" i="34"/>
  <c r="H50" i="36"/>
  <c r="H50" i="35"/>
  <c r="X33" i="37"/>
  <c r="P33" i="34"/>
  <c r="H58" i="36"/>
  <c r="G60" i="36"/>
  <c r="AA20" i="34"/>
  <c r="AA33" i="34"/>
  <c r="AD46" i="34"/>
  <c r="F56" i="31" s="1"/>
  <c r="Z46" i="34"/>
  <c r="V46" i="34"/>
  <c r="AD20" i="33"/>
  <c r="G20" i="31" s="1"/>
  <c r="Z20" i="33"/>
  <c r="V20" i="33"/>
  <c r="AA33" i="33"/>
  <c r="AB20" i="37"/>
  <c r="AB33" i="37"/>
  <c r="AD33" i="34"/>
  <c r="F38" i="31" s="1"/>
  <c r="Z33" i="34"/>
  <c r="V33" i="34"/>
  <c r="AC20" i="37"/>
  <c r="G52" i="51"/>
  <c r="G53" i="51"/>
  <c r="G50" i="34"/>
  <c r="G50" i="35"/>
  <c r="W37" i="35"/>
  <c r="G57" i="51"/>
  <c r="G54" i="51"/>
  <c r="G56" i="51"/>
  <c r="W39" i="37"/>
  <c r="X39" i="33"/>
  <c r="V37" i="37"/>
  <c r="W24" i="36"/>
  <c r="F56" i="51"/>
  <c r="F25" i="47"/>
  <c r="P34" i="33"/>
  <c r="U21" i="33"/>
  <c r="AD34" i="36"/>
  <c r="D39" i="31" s="1"/>
  <c r="X34" i="51"/>
  <c r="AD34" i="51"/>
  <c r="AC34" i="51"/>
  <c r="U34" i="37"/>
  <c r="F57" i="51"/>
  <c r="M21" i="50"/>
  <c r="N21" i="50" s="1"/>
  <c r="M20" i="50"/>
  <c r="N20" i="50" s="1"/>
  <c r="M40" i="50"/>
  <c r="N40" i="50" s="1"/>
  <c r="M39" i="50"/>
  <c r="N39" i="50" s="1"/>
  <c r="E56" i="36"/>
  <c r="M45" i="50"/>
  <c r="N45" i="50" s="1"/>
  <c r="E57" i="51"/>
  <c r="M60" i="50"/>
  <c r="N60" i="50" s="1"/>
  <c r="M59" i="50"/>
  <c r="N59" i="50" s="1"/>
  <c r="M55" i="50"/>
  <c r="N55" i="50" s="1"/>
  <c r="E59" i="51"/>
  <c r="Y59" i="51" s="1"/>
  <c r="M54" i="50"/>
  <c r="N54" i="50" s="1"/>
  <c r="O54" i="50"/>
  <c r="E58" i="51"/>
  <c r="E54" i="51"/>
  <c r="T54" i="51" s="1"/>
  <c r="M30" i="50"/>
  <c r="N30" i="50" s="1"/>
  <c r="E55" i="51"/>
  <c r="U55" i="51" s="1"/>
  <c r="M36" i="50"/>
  <c r="N36" i="50" s="1"/>
  <c r="M9" i="29"/>
  <c r="N9" i="29" s="1"/>
  <c r="O11" i="50"/>
  <c r="M11" i="50"/>
  <c r="N11" i="50" s="1"/>
  <c r="X11" i="33"/>
  <c r="X24" i="35"/>
  <c r="H35" i="51"/>
  <c r="L35" i="51"/>
  <c r="H48" i="51"/>
  <c r="I35" i="51"/>
  <c r="M35" i="51"/>
  <c r="M48" i="51"/>
  <c r="F35" i="51"/>
  <c r="N35" i="51"/>
  <c r="F48" i="51"/>
  <c r="J48" i="51"/>
  <c r="N48" i="51"/>
  <c r="G35" i="51"/>
  <c r="K35" i="51"/>
  <c r="G48" i="51"/>
  <c r="K48" i="51"/>
  <c r="O48" i="51"/>
  <c r="S53" i="51"/>
  <c r="T53" i="51"/>
  <c r="S39" i="37"/>
  <c r="Y39" i="37"/>
  <c r="T26" i="35"/>
  <c r="S52" i="51"/>
  <c r="T52" i="51"/>
  <c r="AD11" i="36"/>
  <c r="D11" i="31" s="1"/>
  <c r="P44" i="50"/>
  <c r="U21" i="36"/>
  <c r="Y21" i="36"/>
  <c r="AC21" i="36"/>
  <c r="V34" i="36"/>
  <c r="Z34" i="36"/>
  <c r="AB21" i="34"/>
  <c r="X21" i="34"/>
  <c r="T21" i="34"/>
  <c r="AA34" i="34"/>
  <c r="W34" i="34"/>
  <c r="T47" i="34"/>
  <c r="AB47" i="34"/>
  <c r="X21" i="33"/>
  <c r="AD34" i="33"/>
  <c r="G39" i="31" s="1"/>
  <c r="Z34" i="33"/>
  <c r="V34" i="33"/>
  <c r="X34" i="37"/>
  <c r="T34" i="38"/>
  <c r="X34" i="38"/>
  <c r="AB34" i="38"/>
  <c r="T47" i="38"/>
  <c r="X47" i="38"/>
  <c r="AB47" i="38"/>
  <c r="AA47" i="34"/>
  <c r="W47" i="34"/>
  <c r="AC21" i="33"/>
  <c r="Y21" i="33"/>
  <c r="AC34" i="37"/>
  <c r="Y34" i="37"/>
  <c r="E60" i="41"/>
  <c r="F60" i="41" s="1"/>
  <c r="AC34" i="38"/>
  <c r="V47" i="34"/>
  <c r="S60" i="51"/>
  <c r="W55" i="50"/>
  <c r="X39" i="50"/>
  <c r="S59" i="51"/>
  <c r="T19" i="38"/>
  <c r="S58" i="51"/>
  <c r="C47" i="46"/>
  <c r="S57" i="51"/>
  <c r="S54" i="51"/>
  <c r="S56" i="51"/>
  <c r="S55" i="51"/>
  <c r="P45" i="50"/>
  <c r="P11" i="50"/>
  <c r="W37" i="36"/>
  <c r="S50" i="51"/>
  <c r="T50" i="51"/>
  <c r="S25" i="51"/>
  <c r="T25" i="51"/>
  <c r="D35" i="51"/>
  <c r="D48" i="51"/>
  <c r="S38" i="51"/>
  <c r="T38" i="51"/>
  <c r="EZ34" i="32"/>
  <c r="DT34" i="32"/>
  <c r="CP34" i="32"/>
  <c r="EK29" i="32"/>
  <c r="EM34" i="32"/>
  <c r="CX34" i="32"/>
  <c r="BP34" i="32"/>
  <c r="FD34" i="32"/>
  <c r="FD29" i="32"/>
  <c r="EO29" i="32"/>
  <c r="CD24" i="32"/>
  <c r="CS34" i="32"/>
  <c r="EN29" i="32"/>
  <c r="DW29" i="32"/>
  <c r="FJ43" i="32"/>
  <c r="DJ44" i="32"/>
  <c r="DQ13" i="32"/>
  <c r="DQ101" i="32" s="1"/>
  <c r="CK29" i="32"/>
  <c r="FF34" i="32"/>
  <c r="EI34" i="32"/>
  <c r="DF34" i="32"/>
  <c r="CT34" i="32"/>
  <c r="EP29" i="32"/>
  <c r="FH19" i="32"/>
  <c r="DU19" i="32"/>
  <c r="BX41" i="32"/>
  <c r="BX79" i="32" s="1"/>
  <c r="ET19" i="32"/>
  <c r="AT23" i="32"/>
  <c r="AT103" i="32" s="1"/>
  <c r="CL24" i="32"/>
  <c r="EL19" i="32"/>
  <c r="FB39" i="32"/>
  <c r="BV39" i="32"/>
  <c r="BC39" i="32"/>
  <c r="AN39" i="32"/>
  <c r="DE34" i="32"/>
  <c r="EP24" i="32"/>
  <c r="FD19" i="32"/>
  <c r="EN19" i="32"/>
  <c r="DN19" i="32"/>
  <c r="AK24" i="32"/>
  <c r="DB26" i="32"/>
  <c r="DB76" i="32" s="1"/>
  <c r="P21" i="50"/>
  <c r="P51" i="50"/>
  <c r="CU24" i="32"/>
  <c r="FI39" i="32"/>
  <c r="P26" i="50"/>
  <c r="EL39" i="32"/>
  <c r="EX34" i="32"/>
  <c r="FB24" i="32"/>
  <c r="P19" i="50"/>
  <c r="L12" i="50"/>
  <c r="P39" i="50"/>
  <c r="L37" i="50"/>
  <c r="P36" i="50"/>
  <c r="X60" i="50"/>
  <c r="L57" i="50"/>
  <c r="X49" i="50"/>
  <c r="P29" i="50"/>
  <c r="Q29" i="50" s="1"/>
  <c r="X56" i="50"/>
  <c r="L27" i="50"/>
  <c r="P56" i="50"/>
  <c r="M51" i="50"/>
  <c r="N51" i="50" s="1"/>
  <c r="M35" i="50"/>
  <c r="N35" i="50" s="1"/>
  <c r="L62" i="50"/>
  <c r="L52" i="50"/>
  <c r="X29" i="50"/>
  <c r="E20" i="29"/>
  <c r="F20" i="29" s="1"/>
  <c r="J52" i="38"/>
  <c r="N52" i="36"/>
  <c r="F52" i="36"/>
  <c r="AS24" i="32"/>
  <c r="AS14" i="32"/>
  <c r="O52" i="35"/>
  <c r="K52" i="35"/>
  <c r="G52" i="35"/>
  <c r="AL39" i="32"/>
  <c r="D52" i="35"/>
  <c r="S52" i="35" s="1"/>
  <c r="O52" i="36"/>
  <c r="AK29" i="32"/>
  <c r="AK14" i="32"/>
  <c r="J52" i="36"/>
  <c r="H52" i="35"/>
  <c r="G52" i="36"/>
  <c r="M25" i="50"/>
  <c r="N25" i="50" s="1"/>
  <c r="J54" i="35"/>
  <c r="G54" i="35"/>
  <c r="T15" i="34"/>
  <c r="H54" i="38"/>
  <c r="K32" i="50"/>
  <c r="N56" i="36"/>
  <c r="J56" i="36"/>
  <c r="O56" i="36"/>
  <c r="F56" i="36"/>
  <c r="P24" i="50"/>
  <c r="M56" i="35"/>
  <c r="I56" i="35"/>
  <c r="L47" i="50"/>
  <c r="M46" i="50"/>
  <c r="N46" i="50" s="1"/>
  <c r="X20" i="50"/>
  <c r="L42" i="50"/>
  <c r="W41" i="50"/>
  <c r="L57" i="35"/>
  <c r="O57" i="36"/>
  <c r="K57" i="36"/>
  <c r="G57" i="36"/>
  <c r="O57" i="37"/>
  <c r="K57" i="37"/>
  <c r="G57" i="37"/>
  <c r="J57" i="35"/>
  <c r="F57" i="35"/>
  <c r="M57" i="34"/>
  <c r="E57" i="34"/>
  <c r="O57" i="34"/>
  <c r="K57" i="34"/>
  <c r="X18" i="37"/>
  <c r="G57" i="35"/>
  <c r="M57" i="36"/>
  <c r="L57" i="33"/>
  <c r="L57" i="36"/>
  <c r="H57" i="36"/>
  <c r="U18" i="33"/>
  <c r="D57" i="33"/>
  <c r="S57" i="33" s="1"/>
  <c r="O57" i="35"/>
  <c r="K57" i="35"/>
  <c r="E50" i="29"/>
  <c r="F50" i="29" s="1"/>
  <c r="EE14" i="32"/>
  <c r="U19" i="37"/>
  <c r="Y19" i="36"/>
  <c r="S57" i="50"/>
  <c r="T46" i="35"/>
  <c r="T20" i="34"/>
  <c r="L32" i="50"/>
  <c r="M59" i="36"/>
  <c r="ET39" i="32"/>
  <c r="EP73" i="32"/>
  <c r="EP14" i="32"/>
  <c r="EU11" i="32"/>
  <c r="EU73" i="32" s="1"/>
  <c r="EQ107" i="32"/>
  <c r="EQ44" i="32"/>
  <c r="EU43" i="32"/>
  <c r="EU107" i="32" s="1"/>
  <c r="EJ87" i="32"/>
  <c r="EU12" i="32"/>
  <c r="EU87" i="32" s="1"/>
  <c r="EJ14" i="32"/>
  <c r="ER107" i="32"/>
  <c r="ER44" i="32"/>
  <c r="ES102" i="32"/>
  <c r="ES19" i="32"/>
  <c r="EU18" i="32"/>
  <c r="EU102" i="32" s="1"/>
  <c r="ES101" i="32"/>
  <c r="ES14" i="32"/>
  <c r="EU13" i="32"/>
  <c r="EU101" i="32" s="1"/>
  <c r="U20" i="36"/>
  <c r="P29" i="15"/>
  <c r="S29" i="15"/>
  <c r="S39" i="15"/>
  <c r="AC29" i="15"/>
  <c r="Z14" i="15"/>
  <c r="S44" i="15"/>
  <c r="M59" i="34"/>
  <c r="E59" i="34"/>
  <c r="O59" i="34"/>
  <c r="K59" i="34"/>
  <c r="G59" i="34"/>
  <c r="K59" i="36"/>
  <c r="ER29" i="32"/>
  <c r="AC34" i="15"/>
  <c r="AD34" i="15"/>
  <c r="AB34" i="15"/>
  <c r="Y29" i="15"/>
  <c r="W29" i="15"/>
  <c r="AC44" i="15"/>
  <c r="L59" i="36"/>
  <c r="H59" i="36"/>
  <c r="EP39" i="32"/>
  <c r="O59" i="38"/>
  <c r="K59" i="38"/>
  <c r="L59" i="38"/>
  <c r="D59" i="38"/>
  <c r="AC46" i="37"/>
  <c r="I59" i="37"/>
  <c r="F59" i="36"/>
  <c r="U20" i="47"/>
  <c r="AB20" i="38"/>
  <c r="T20" i="38"/>
  <c r="M59" i="37"/>
  <c r="Z46" i="33"/>
  <c r="V46" i="33"/>
  <c r="U33" i="34"/>
  <c r="N59" i="36"/>
  <c r="J59" i="36"/>
  <c r="P59" i="50"/>
  <c r="D60" i="37"/>
  <c r="S60" i="37" s="1"/>
  <c r="V21" i="38"/>
  <c r="P49" i="50"/>
  <c r="J60" i="36"/>
  <c r="M60" i="36"/>
  <c r="FG14" i="32"/>
  <c r="FG87" i="32"/>
  <c r="H60" i="36"/>
  <c r="D60" i="36"/>
  <c r="P54" i="50"/>
  <c r="Q54" i="50" s="1"/>
  <c r="C62" i="50"/>
  <c r="G59" i="50"/>
  <c r="H60" i="50"/>
  <c r="E60" i="50"/>
  <c r="F60" i="50" s="1"/>
  <c r="D62" i="50"/>
  <c r="E59" i="50"/>
  <c r="H59" i="50"/>
  <c r="F60" i="36"/>
  <c r="FH39" i="32"/>
  <c r="FH106" i="32"/>
  <c r="EZ39" i="32"/>
  <c r="FJ62" i="32"/>
  <c r="EX97" i="32"/>
  <c r="H61" i="50"/>
  <c r="E61" i="50"/>
  <c r="F61" i="50" s="1"/>
  <c r="P61" i="50"/>
  <c r="O60" i="50"/>
  <c r="G60" i="50"/>
  <c r="FJ16" i="32"/>
  <c r="FE74" i="32"/>
  <c r="O59" i="36"/>
  <c r="G59" i="36"/>
  <c r="AC33" i="34"/>
  <c r="EM24" i="32"/>
  <c r="EM89" i="32"/>
  <c r="D59" i="36"/>
  <c r="AA20" i="36"/>
  <c r="ER39" i="32"/>
  <c r="EO39" i="32"/>
  <c r="EO106" i="32"/>
  <c r="EK39" i="32"/>
  <c r="EK106" i="32"/>
  <c r="E55" i="50"/>
  <c r="F55" i="50" s="1"/>
  <c r="P55" i="50"/>
  <c r="H55" i="50"/>
  <c r="I55" i="50" s="1"/>
  <c r="J55" i="50" s="1"/>
  <c r="I56" i="41"/>
  <c r="J56" i="41" s="1"/>
  <c r="E56" i="50"/>
  <c r="F56" i="50" s="1"/>
  <c r="H56" i="50"/>
  <c r="I56" i="50" s="1"/>
  <c r="J56" i="50" s="1"/>
  <c r="C57" i="50"/>
  <c r="G54" i="50"/>
  <c r="G57" i="50" s="1"/>
  <c r="EU23" i="32"/>
  <c r="EU103" i="32" s="1"/>
  <c r="EO103" i="32"/>
  <c r="I59" i="36"/>
  <c r="E59" i="36"/>
  <c r="ES34" i="32"/>
  <c r="ES105" i="32"/>
  <c r="EK34" i="32"/>
  <c r="EK105" i="32"/>
  <c r="L59" i="49"/>
  <c r="E54" i="50"/>
  <c r="D57" i="50"/>
  <c r="H54" i="50"/>
  <c r="N58" i="38"/>
  <c r="F58" i="38"/>
  <c r="I51" i="45"/>
  <c r="J51" i="45" s="1"/>
  <c r="J58" i="34"/>
  <c r="J58" i="49"/>
  <c r="J58" i="35"/>
  <c r="EF11" i="32"/>
  <c r="EF73" i="32" s="1"/>
  <c r="DU73" i="32"/>
  <c r="EA14" i="32"/>
  <c r="EA73" i="32"/>
  <c r="N58" i="37"/>
  <c r="J58" i="37"/>
  <c r="DZ39" i="32"/>
  <c r="DZ106" i="32"/>
  <c r="DX34" i="32"/>
  <c r="DX105" i="32"/>
  <c r="H50" i="50"/>
  <c r="P50" i="50"/>
  <c r="E50" i="50"/>
  <c r="F50" i="50" s="1"/>
  <c r="C52" i="50"/>
  <c r="G49" i="50"/>
  <c r="DV24" i="32"/>
  <c r="DV103" i="32"/>
  <c r="O50" i="50"/>
  <c r="G50" i="50"/>
  <c r="T19" i="33"/>
  <c r="I58" i="36"/>
  <c r="E51" i="50"/>
  <c r="F51" i="50" s="1"/>
  <c r="H51" i="50"/>
  <c r="I51" i="50" s="1"/>
  <c r="J51" i="50" s="1"/>
  <c r="N58" i="34"/>
  <c r="D52" i="50"/>
  <c r="E49" i="50"/>
  <c r="H49" i="50"/>
  <c r="K52" i="50"/>
  <c r="P35" i="50"/>
  <c r="I44" i="29"/>
  <c r="J44" i="29" s="1"/>
  <c r="DQ21" i="32"/>
  <c r="DQ75" i="32" s="1"/>
  <c r="DJ75" i="32"/>
  <c r="DF24" i="32"/>
  <c r="DF75" i="32"/>
  <c r="I45" i="45"/>
  <c r="J45" i="45" s="1"/>
  <c r="DO34" i="32"/>
  <c r="DO105" i="32"/>
  <c r="DK34" i="32"/>
  <c r="DK105" i="32"/>
  <c r="H45" i="50"/>
  <c r="E45" i="50"/>
  <c r="F45" i="50" s="1"/>
  <c r="E44" i="40"/>
  <c r="F44" i="40" s="1"/>
  <c r="DK19" i="32"/>
  <c r="DK102" i="32"/>
  <c r="H46" i="50"/>
  <c r="I46" i="50" s="1"/>
  <c r="J46" i="50" s="1"/>
  <c r="E46" i="50"/>
  <c r="F46" i="50" s="1"/>
  <c r="G44" i="50"/>
  <c r="C47" i="50"/>
  <c r="DM24" i="32"/>
  <c r="DM103" i="32"/>
  <c r="M19" i="50"/>
  <c r="N19" i="50" s="1"/>
  <c r="E44" i="50"/>
  <c r="H44" i="50"/>
  <c r="D47" i="50"/>
  <c r="DF14" i="32"/>
  <c r="DF73" i="32"/>
  <c r="DQ16" i="32"/>
  <c r="DQ74" i="32" s="1"/>
  <c r="DF74" i="32"/>
  <c r="P40" i="50"/>
  <c r="O45" i="50"/>
  <c r="G45" i="50"/>
  <c r="DB12" i="32"/>
  <c r="DB87" i="32" s="1"/>
  <c r="CY87" i="32"/>
  <c r="E40" i="41"/>
  <c r="F40" i="41" s="1"/>
  <c r="CV39" i="32"/>
  <c r="CV106" i="32"/>
  <c r="H39" i="50"/>
  <c r="E39" i="50"/>
  <c r="D42" i="50"/>
  <c r="CW19" i="32"/>
  <c r="CW88" i="32"/>
  <c r="E39" i="29"/>
  <c r="F39" i="29" s="1"/>
  <c r="G39" i="50"/>
  <c r="G42" i="50" s="1"/>
  <c r="C42" i="50"/>
  <c r="O39" i="50"/>
  <c r="I39" i="45"/>
  <c r="J39" i="45" s="1"/>
  <c r="DA34" i="32"/>
  <c r="CZ34" i="32"/>
  <c r="CZ105" i="32"/>
  <c r="CV34" i="32"/>
  <c r="CV105" i="32"/>
  <c r="K42" i="50"/>
  <c r="H41" i="50"/>
  <c r="I41" i="50" s="1"/>
  <c r="J41" i="50" s="1"/>
  <c r="P41" i="50"/>
  <c r="E41" i="50"/>
  <c r="F41" i="50" s="1"/>
  <c r="H40" i="50"/>
  <c r="I40" i="50" s="1"/>
  <c r="J40" i="50" s="1"/>
  <c r="E40" i="50"/>
  <c r="F40" i="50" s="1"/>
  <c r="CA29" i="32"/>
  <c r="CA76" i="32"/>
  <c r="I34" i="29"/>
  <c r="J34" i="29" s="1"/>
  <c r="S37" i="50"/>
  <c r="C37" i="50"/>
  <c r="G34" i="50"/>
  <c r="G37" i="50" s="1"/>
  <c r="E35" i="29"/>
  <c r="F35" i="29" s="1"/>
  <c r="N55" i="34"/>
  <c r="J55" i="35"/>
  <c r="CA64" i="32"/>
  <c r="CA83" i="32"/>
  <c r="H35" i="50"/>
  <c r="I35" i="50" s="1"/>
  <c r="J35" i="50" s="1"/>
  <c r="E35" i="50"/>
  <c r="F35" i="50" s="1"/>
  <c r="D37" i="50"/>
  <c r="H34" i="50"/>
  <c r="E34" i="50"/>
  <c r="D55" i="37"/>
  <c r="S55" i="37" s="1"/>
  <c r="F55" i="33"/>
  <c r="N55" i="35"/>
  <c r="J55" i="36"/>
  <c r="E36" i="50"/>
  <c r="F36" i="50" s="1"/>
  <c r="H36" i="50"/>
  <c r="I36" i="50" s="1"/>
  <c r="J36" i="50" s="1"/>
  <c r="E34" i="41"/>
  <c r="F34" i="41" s="1"/>
  <c r="BU19" i="32"/>
  <c r="BU88" i="32"/>
  <c r="P9" i="50"/>
  <c r="P20" i="50"/>
  <c r="G29" i="50"/>
  <c r="G32" i="50" s="1"/>
  <c r="C32" i="50"/>
  <c r="H30" i="50"/>
  <c r="I30" i="50" s="1"/>
  <c r="J30" i="50" s="1"/>
  <c r="E30" i="50"/>
  <c r="F30" i="50" s="1"/>
  <c r="D32" i="50"/>
  <c r="E29" i="50"/>
  <c r="H29" i="50"/>
  <c r="AD41" i="38"/>
  <c r="I51" i="31" s="1"/>
  <c r="P30" i="50"/>
  <c r="BM44" i="32"/>
  <c r="BM79" i="32"/>
  <c r="BL14" i="32"/>
  <c r="BL73" i="32"/>
  <c r="H31" i="50"/>
  <c r="I31" i="50" s="1"/>
  <c r="J31" i="50" s="1"/>
  <c r="E31" i="50"/>
  <c r="F31" i="50" s="1"/>
  <c r="P31" i="50"/>
  <c r="E25" i="41"/>
  <c r="F25" i="41" s="1"/>
  <c r="E24" i="29"/>
  <c r="F24" i="29" s="1"/>
  <c r="L22" i="50"/>
  <c r="E26" i="50"/>
  <c r="F26" i="50" s="1"/>
  <c r="H26" i="50"/>
  <c r="I26" i="50" s="1"/>
  <c r="J26" i="50" s="1"/>
  <c r="BH24" i="32"/>
  <c r="C27" i="50"/>
  <c r="G24" i="50"/>
  <c r="G27" i="50" s="1"/>
  <c r="P25" i="50"/>
  <c r="BE14" i="32"/>
  <c r="BE101" i="32"/>
  <c r="H25" i="50"/>
  <c r="I25" i="50" s="1"/>
  <c r="J25" i="50" s="1"/>
  <c r="E25" i="50"/>
  <c r="F25" i="50" s="1"/>
  <c r="D27" i="50"/>
  <c r="H24" i="50"/>
  <c r="E24" i="50"/>
  <c r="Z13" i="37"/>
  <c r="I52" i="38"/>
  <c r="O52" i="34"/>
  <c r="K52" i="34"/>
  <c r="G52" i="34"/>
  <c r="K52" i="36"/>
  <c r="G52" i="38"/>
  <c r="J52" i="35"/>
  <c r="F52" i="35"/>
  <c r="AJ39" i="32"/>
  <c r="AQ14" i="32"/>
  <c r="H19" i="50"/>
  <c r="D22" i="50"/>
  <c r="E19" i="50"/>
  <c r="U26" i="34"/>
  <c r="AS29" i="32"/>
  <c r="H20" i="50"/>
  <c r="I20" i="50" s="1"/>
  <c r="J20" i="50" s="1"/>
  <c r="E20" i="50"/>
  <c r="F20" i="50" s="1"/>
  <c r="C22" i="50"/>
  <c r="G19" i="50"/>
  <c r="G22" i="50" s="1"/>
  <c r="AO34" i="32"/>
  <c r="E21" i="50"/>
  <c r="F21" i="50" s="1"/>
  <c r="H21" i="50"/>
  <c r="I21" i="50" s="1"/>
  <c r="J21" i="50" s="1"/>
  <c r="H51" i="35"/>
  <c r="G35" i="33"/>
  <c r="E78" i="10"/>
  <c r="K76" i="10"/>
  <c r="G76" i="10"/>
  <c r="DC14" i="29" s="1"/>
  <c r="AA14" i="29" s="1"/>
  <c r="M75" i="10"/>
  <c r="I75" i="10"/>
  <c r="E75" i="10"/>
  <c r="E12" i="34" s="1"/>
  <c r="CZ15" i="50"/>
  <c r="C15" i="50" s="1"/>
  <c r="C65" i="50" s="1"/>
  <c r="DN15" i="50"/>
  <c r="D15" i="50" s="1"/>
  <c r="D65" i="50" s="1"/>
  <c r="DN16" i="48"/>
  <c r="D16" i="48" s="1"/>
  <c r="CZ16" i="50"/>
  <c r="C16" i="50" s="1"/>
  <c r="C66" i="50" s="1"/>
  <c r="DN16" i="50"/>
  <c r="D16" i="50" s="1"/>
  <c r="D66" i="50" s="1"/>
  <c r="DP15" i="50"/>
  <c r="T15" i="50" s="1"/>
  <c r="T65" i="50" s="1"/>
  <c r="S32" i="10"/>
  <c r="D91" i="10"/>
  <c r="M77" i="10"/>
  <c r="I77" i="10"/>
  <c r="I12" i="37" s="1"/>
  <c r="K89" i="10"/>
  <c r="G89" i="10"/>
  <c r="W89" i="10" s="1"/>
  <c r="J73" i="10"/>
  <c r="DO15" i="50"/>
  <c r="L15" i="50" s="1"/>
  <c r="DA15" i="50"/>
  <c r="K15" i="50" s="1"/>
  <c r="K65" i="50" s="1"/>
  <c r="DO16" i="50"/>
  <c r="L16" i="50" s="1"/>
  <c r="DA16" i="50"/>
  <c r="K16" i="50" s="1"/>
  <c r="K66" i="50" s="1"/>
  <c r="DP16" i="50"/>
  <c r="T16" i="50" s="1"/>
  <c r="T66" i="50" s="1"/>
  <c r="M105" i="10"/>
  <c r="L78" i="10"/>
  <c r="O104" i="10"/>
  <c r="O38" i="37" s="1"/>
  <c r="O48" i="37" s="1"/>
  <c r="K104" i="10"/>
  <c r="K38" i="37" s="1"/>
  <c r="K48" i="37" s="1"/>
  <c r="O91" i="10"/>
  <c r="O25" i="37" s="1"/>
  <c r="O35" i="37" s="1"/>
  <c r="K91" i="10"/>
  <c r="K25" i="37" s="1"/>
  <c r="L77" i="10"/>
  <c r="L12" i="37" s="1"/>
  <c r="L22" i="37" s="1"/>
  <c r="L103" i="10"/>
  <c r="H103" i="10"/>
  <c r="DD16" i="29" s="1"/>
  <c r="AI16" i="29" s="1"/>
  <c r="H90" i="10"/>
  <c r="M76" i="10"/>
  <c r="I76" i="10"/>
  <c r="DE14" i="29" s="1"/>
  <c r="AQ14" i="29" s="1"/>
  <c r="N102" i="10"/>
  <c r="J102" i="10"/>
  <c r="M88" i="10"/>
  <c r="M100" i="10"/>
  <c r="M38" i="36" s="1"/>
  <c r="M48" i="36" s="1"/>
  <c r="M87" i="10"/>
  <c r="M25" i="36" s="1"/>
  <c r="I87" i="10"/>
  <c r="DB15" i="50"/>
  <c r="S15" i="50" s="1"/>
  <c r="S65" i="50" s="1"/>
  <c r="L92" i="10"/>
  <c r="M89" i="10"/>
  <c r="I89" i="10"/>
  <c r="S17" i="10"/>
  <c r="S17" i="32" s="1"/>
  <c r="S88" i="32" s="1"/>
  <c r="D88" i="10"/>
  <c r="D25" i="35" s="1"/>
  <c r="L73" i="10"/>
  <c r="L12" i="36" s="1"/>
  <c r="I78" i="10"/>
  <c r="DB16" i="50"/>
  <c r="S16" i="50" s="1"/>
  <c r="S66" i="50" s="1"/>
  <c r="X11" i="36"/>
  <c r="Y24" i="36"/>
  <c r="Y37" i="36"/>
  <c r="AC37" i="35"/>
  <c r="U37" i="35"/>
  <c r="AA24" i="34"/>
  <c r="AD11" i="33"/>
  <c r="G11" i="31" s="1"/>
  <c r="AC24" i="33"/>
  <c r="AB11" i="37"/>
  <c r="AB24" i="37"/>
  <c r="AD24" i="35"/>
  <c r="E29" i="31" s="1"/>
  <c r="V24" i="35"/>
  <c r="AD24" i="34"/>
  <c r="F29" i="31" s="1"/>
  <c r="V24" i="34"/>
  <c r="Y11" i="37"/>
  <c r="AB37" i="37"/>
  <c r="N50" i="35"/>
  <c r="F50" i="35"/>
  <c r="N50" i="36"/>
  <c r="T11" i="36"/>
  <c r="AB11" i="36"/>
  <c r="U24" i="36"/>
  <c r="AC24" i="36"/>
  <c r="U37" i="36"/>
  <c r="AC37" i="36"/>
  <c r="W11" i="35"/>
  <c r="Y37" i="35"/>
  <c r="W11" i="34"/>
  <c r="Z11" i="33"/>
  <c r="P11" i="33"/>
  <c r="X24" i="37"/>
  <c r="AA37" i="37"/>
  <c r="AA24" i="35"/>
  <c r="Z24" i="35"/>
  <c r="P24" i="35"/>
  <c r="Z24" i="34"/>
  <c r="P24" i="34"/>
  <c r="AC11" i="37"/>
  <c r="X37" i="37"/>
  <c r="V11" i="36"/>
  <c r="W24" i="34"/>
  <c r="X11" i="37"/>
  <c r="AD24" i="37"/>
  <c r="H29" i="31" s="1"/>
  <c r="W24" i="35"/>
  <c r="AD37" i="37"/>
  <c r="H47" i="31" s="1"/>
  <c r="L93" i="32"/>
  <c r="L44" i="32"/>
  <c r="P10" i="50"/>
  <c r="M10" i="50"/>
  <c r="N10" i="50" s="1"/>
  <c r="H22" i="38"/>
  <c r="M102" i="32"/>
  <c r="M19" i="32"/>
  <c r="G93" i="32"/>
  <c r="P42" i="32"/>
  <c r="P93" i="32" s="1"/>
  <c r="F73" i="32"/>
  <c r="F14" i="32"/>
  <c r="O50" i="36"/>
  <c r="K50" i="36"/>
  <c r="G50" i="36"/>
  <c r="AD24" i="7"/>
  <c r="Z24" i="7"/>
  <c r="AA19" i="7"/>
  <c r="W19" i="7"/>
  <c r="I50" i="36"/>
  <c r="T37" i="36"/>
  <c r="H19" i="32"/>
  <c r="AC34" i="7"/>
  <c r="O88" i="32"/>
  <c r="P17" i="32"/>
  <c r="O19" i="32"/>
  <c r="U34" i="7"/>
  <c r="AD29" i="7"/>
  <c r="Z29" i="7"/>
  <c r="AC19" i="7"/>
  <c r="Z19" i="7"/>
  <c r="Z34" i="7"/>
  <c r="V34" i="7"/>
  <c r="AA34" i="7"/>
  <c r="W34" i="7"/>
  <c r="X34" i="7"/>
  <c r="X26" i="50"/>
  <c r="O79" i="32"/>
  <c r="O44" i="32"/>
  <c r="G102" i="32"/>
  <c r="G19" i="32"/>
  <c r="P18" i="32"/>
  <c r="P102" i="32" s="1"/>
  <c r="E101" i="32"/>
  <c r="E87" i="32"/>
  <c r="E14" i="32"/>
  <c r="P12" i="32"/>
  <c r="P87" i="32" s="1"/>
  <c r="F107" i="32"/>
  <c r="F44" i="32"/>
  <c r="P43" i="32"/>
  <c r="P107" i="32" s="1"/>
  <c r="K76" i="32"/>
  <c r="K29" i="32"/>
  <c r="F89" i="32"/>
  <c r="P22" i="32"/>
  <c r="P89" i="32" s="1"/>
  <c r="G107" i="32"/>
  <c r="G44" i="32"/>
  <c r="AD38" i="7"/>
  <c r="D106" i="7"/>
  <c r="P36" i="7"/>
  <c r="P39" i="7" s="1"/>
  <c r="S34" i="7"/>
  <c r="AD14" i="7"/>
  <c r="Z14" i="7"/>
  <c r="H10" i="50"/>
  <c r="E10" i="50"/>
  <c r="H9" i="50"/>
  <c r="E9" i="50"/>
  <c r="D12" i="50"/>
  <c r="Y37" i="7"/>
  <c r="E92" i="7"/>
  <c r="U19" i="7"/>
  <c r="G11" i="50"/>
  <c r="G10" i="50"/>
  <c r="V38" i="7"/>
  <c r="G38" i="32" s="1"/>
  <c r="G106" i="32" s="1"/>
  <c r="S37" i="7"/>
  <c r="D92" i="7"/>
  <c r="DN10" i="45" s="1"/>
  <c r="D10" i="45" s="1"/>
  <c r="V29" i="7"/>
  <c r="U24" i="7"/>
  <c r="H11" i="50"/>
  <c r="E11" i="50"/>
  <c r="E39" i="7"/>
  <c r="E106" i="7"/>
  <c r="AA29" i="7"/>
  <c r="U29" i="7"/>
  <c r="V24" i="7"/>
  <c r="C12" i="50"/>
  <c r="G9" i="50"/>
  <c r="E9" i="29"/>
  <c r="F9" i="29" s="1"/>
  <c r="P21" i="32"/>
  <c r="P75" i="32" s="1"/>
  <c r="E24" i="32"/>
  <c r="H24" i="32"/>
  <c r="M24" i="32"/>
  <c r="M29" i="32"/>
  <c r="M76" i="32"/>
  <c r="E19" i="32"/>
  <c r="E74" i="32"/>
  <c r="K50" i="38"/>
  <c r="I29" i="32"/>
  <c r="I76" i="32"/>
  <c r="T11" i="35"/>
  <c r="X21" i="50"/>
  <c r="S62" i="50"/>
  <c r="X51" i="50"/>
  <c r="U10" i="50"/>
  <c r="T12" i="50"/>
  <c r="U9" i="50"/>
  <c r="T37" i="50"/>
  <c r="U34" i="50"/>
  <c r="X34" i="50"/>
  <c r="U46" i="50"/>
  <c r="V46" i="50" s="1"/>
  <c r="X46" i="50"/>
  <c r="U55" i="50"/>
  <c r="V55" i="50" s="1"/>
  <c r="X55" i="50"/>
  <c r="X11" i="50"/>
  <c r="X36" i="50"/>
  <c r="DC61" i="50"/>
  <c r="AA61" i="50" s="1"/>
  <c r="DC60" i="50"/>
  <c r="AA60" i="50" s="1"/>
  <c r="AE60" i="50" s="1"/>
  <c r="DC59" i="50"/>
  <c r="AA59" i="50" s="1"/>
  <c r="DC56" i="50"/>
  <c r="AA56" i="50" s="1"/>
  <c r="DC55" i="50"/>
  <c r="AA55" i="50" s="1"/>
  <c r="DC54" i="50"/>
  <c r="AA54" i="50" s="1"/>
  <c r="DC51" i="50"/>
  <c r="AA51" i="50" s="1"/>
  <c r="DC50" i="50"/>
  <c r="AA50" i="50" s="1"/>
  <c r="AE50" i="50" s="1"/>
  <c r="DC49" i="50"/>
  <c r="AA49" i="50" s="1"/>
  <c r="DC46" i="50"/>
  <c r="AA46" i="50" s="1"/>
  <c r="DC45" i="50"/>
  <c r="AA45" i="50" s="1"/>
  <c r="AE45" i="50" s="1"/>
  <c r="DC44" i="50"/>
  <c r="AA44" i="50" s="1"/>
  <c r="DC41" i="50"/>
  <c r="AA41" i="50" s="1"/>
  <c r="DC40" i="50"/>
  <c r="AA40" i="50" s="1"/>
  <c r="DC39" i="50"/>
  <c r="AA39" i="50" s="1"/>
  <c r="AE39" i="50" s="1"/>
  <c r="DC35" i="50"/>
  <c r="AA35" i="50" s="1"/>
  <c r="DC34" i="50"/>
  <c r="AA34" i="50" s="1"/>
  <c r="DC31" i="50"/>
  <c r="AA31" i="50" s="1"/>
  <c r="DC30" i="50"/>
  <c r="AA30" i="50" s="1"/>
  <c r="DC36" i="50"/>
  <c r="AA36" i="50" s="1"/>
  <c r="DC26" i="50"/>
  <c r="AA26" i="50" s="1"/>
  <c r="DC25" i="50"/>
  <c r="AA25" i="50" s="1"/>
  <c r="DC24" i="50"/>
  <c r="AA24" i="50" s="1"/>
  <c r="AE24" i="50" s="1"/>
  <c r="DC21" i="50"/>
  <c r="AA21" i="50" s="1"/>
  <c r="DC20" i="50"/>
  <c r="AA20" i="50" s="1"/>
  <c r="DC29" i="50"/>
  <c r="AA29" i="50" s="1"/>
  <c r="AE29" i="50" s="1"/>
  <c r="DD7" i="50"/>
  <c r="DC16" i="50"/>
  <c r="AA16" i="50" s="1"/>
  <c r="DC15" i="50"/>
  <c r="AA15" i="50" s="1"/>
  <c r="DC19" i="50"/>
  <c r="AA19" i="50" s="1"/>
  <c r="DC11" i="50"/>
  <c r="AA11" i="50" s="1"/>
  <c r="DC10" i="50"/>
  <c r="AA10" i="50" s="1"/>
  <c r="DC9" i="50"/>
  <c r="AA9" i="50" s="1"/>
  <c r="S12" i="50"/>
  <c r="W45" i="50"/>
  <c r="W50" i="50"/>
  <c r="W60" i="50"/>
  <c r="U11" i="50"/>
  <c r="T27" i="50"/>
  <c r="U24" i="50"/>
  <c r="U25" i="50"/>
  <c r="V25" i="50" s="1"/>
  <c r="X25" i="50"/>
  <c r="U35" i="50"/>
  <c r="V35" i="50" s="1"/>
  <c r="X35" i="50"/>
  <c r="U41" i="50"/>
  <c r="V41" i="50" s="1"/>
  <c r="X41" i="50"/>
  <c r="U50" i="50"/>
  <c r="V50" i="50" s="1"/>
  <c r="X50" i="50"/>
  <c r="T62" i="50"/>
  <c r="U59" i="50"/>
  <c r="X59" i="50"/>
  <c r="X24" i="50"/>
  <c r="X10" i="50"/>
  <c r="S27" i="50"/>
  <c r="W24" i="50"/>
  <c r="S42" i="50"/>
  <c r="W39" i="50"/>
  <c r="T22" i="50"/>
  <c r="U19" i="50"/>
  <c r="X19" i="50"/>
  <c r="T32" i="50"/>
  <c r="U29" i="50"/>
  <c r="U40" i="50"/>
  <c r="V40" i="50" s="1"/>
  <c r="X40" i="50"/>
  <c r="U44" i="50"/>
  <c r="T47" i="50"/>
  <c r="T52" i="50"/>
  <c r="U49" i="50"/>
  <c r="X45" i="50"/>
  <c r="S22" i="50"/>
  <c r="S32" i="50"/>
  <c r="W29" i="50"/>
  <c r="S52" i="50"/>
  <c r="DQ61" i="50"/>
  <c r="AB61" i="50" s="1"/>
  <c r="DQ60" i="50"/>
  <c r="AB60" i="50" s="1"/>
  <c r="DQ59" i="50"/>
  <c r="AB59" i="50" s="1"/>
  <c r="DQ56" i="50"/>
  <c r="AB56" i="50" s="1"/>
  <c r="DQ55" i="50"/>
  <c r="AB55" i="50" s="1"/>
  <c r="DQ54" i="50"/>
  <c r="AB54" i="50" s="1"/>
  <c r="AF54" i="50" s="1"/>
  <c r="DQ51" i="50"/>
  <c r="AB51" i="50" s="1"/>
  <c r="AF51" i="50" s="1"/>
  <c r="DQ50" i="50"/>
  <c r="AB50" i="50" s="1"/>
  <c r="DQ49" i="50"/>
  <c r="AB49" i="50" s="1"/>
  <c r="DQ46" i="50"/>
  <c r="AB46" i="50" s="1"/>
  <c r="DQ45" i="50"/>
  <c r="AB45" i="50" s="1"/>
  <c r="DQ44" i="50"/>
  <c r="AB44" i="50" s="1"/>
  <c r="DQ41" i="50"/>
  <c r="AB41" i="50" s="1"/>
  <c r="DQ40" i="50"/>
  <c r="AB40" i="50" s="1"/>
  <c r="DQ39" i="50"/>
  <c r="AB39" i="50" s="1"/>
  <c r="AF39" i="50" s="1"/>
  <c r="DQ35" i="50"/>
  <c r="AB35" i="50" s="1"/>
  <c r="DQ36" i="50"/>
  <c r="AB36" i="50" s="1"/>
  <c r="DQ34" i="50"/>
  <c r="AB34" i="50" s="1"/>
  <c r="DQ31" i="50"/>
  <c r="AB31" i="50" s="1"/>
  <c r="DQ30" i="50"/>
  <c r="AB30" i="50" s="1"/>
  <c r="DQ26" i="50"/>
  <c r="AB26" i="50" s="1"/>
  <c r="DQ25" i="50"/>
  <c r="AB25" i="50" s="1"/>
  <c r="DQ29" i="50"/>
  <c r="AB29" i="50" s="1"/>
  <c r="AF29" i="50" s="1"/>
  <c r="DQ24" i="50"/>
  <c r="AB24" i="50" s="1"/>
  <c r="AF24" i="50" s="1"/>
  <c r="DQ21" i="50"/>
  <c r="AB21" i="50" s="1"/>
  <c r="DQ20" i="50"/>
  <c r="AB20" i="50" s="1"/>
  <c r="DR7" i="50"/>
  <c r="DQ19" i="50"/>
  <c r="AB19" i="50" s="1"/>
  <c r="DQ16" i="50"/>
  <c r="AB16" i="50" s="1"/>
  <c r="DQ15" i="50"/>
  <c r="AB15" i="50" s="1"/>
  <c r="DQ11" i="50"/>
  <c r="AB11" i="50" s="1"/>
  <c r="DQ10" i="50"/>
  <c r="AB10" i="50" s="1"/>
  <c r="AF10" i="50" s="1"/>
  <c r="DQ9" i="50"/>
  <c r="AB9" i="50" s="1"/>
  <c r="U30" i="50"/>
  <c r="V30" i="50" s="1"/>
  <c r="X30" i="50"/>
  <c r="U31" i="50"/>
  <c r="V31" i="50" s="1"/>
  <c r="X31" i="50"/>
  <c r="T42" i="50"/>
  <c r="U39" i="50"/>
  <c r="T57" i="50"/>
  <c r="U54" i="50"/>
  <c r="X54" i="50"/>
  <c r="U61" i="50"/>
  <c r="V61" i="50" s="1"/>
  <c r="X61" i="50"/>
  <c r="X9" i="50"/>
  <c r="X44" i="50"/>
  <c r="S47" i="50"/>
  <c r="O54" i="38"/>
  <c r="O54" i="33"/>
  <c r="P15" i="38"/>
  <c r="P28" i="33"/>
  <c r="O52" i="38"/>
  <c r="O64" i="10"/>
  <c r="O83" i="10"/>
  <c r="O12" i="52" s="1"/>
  <c r="O50" i="38"/>
  <c r="O50" i="34"/>
  <c r="N52" i="35"/>
  <c r="N64" i="10"/>
  <c r="N83" i="10"/>
  <c r="N57" i="35"/>
  <c r="DA79" i="32"/>
  <c r="DA44" i="32"/>
  <c r="P17" i="33"/>
  <c r="M54" i="38"/>
  <c r="M64" i="10"/>
  <c r="M83" i="10"/>
  <c r="M58" i="38"/>
  <c r="E51" i="40"/>
  <c r="F51" i="40" s="1"/>
  <c r="E26" i="41"/>
  <c r="F26" i="41" s="1"/>
  <c r="P19" i="29"/>
  <c r="P36" i="29"/>
  <c r="L55" i="37"/>
  <c r="L64" i="10"/>
  <c r="L83" i="10"/>
  <c r="DH14" i="56" s="1"/>
  <c r="BO14" i="56" s="1"/>
  <c r="L52" i="38"/>
  <c r="AA37" i="33"/>
  <c r="L60" i="37"/>
  <c r="L60" i="34"/>
  <c r="L59" i="33"/>
  <c r="L53" i="36"/>
  <c r="AA27" i="34"/>
  <c r="K64" i="10"/>
  <c r="K83" i="10"/>
  <c r="DG14" i="56" s="1"/>
  <c r="BG14" i="56" s="1"/>
  <c r="K56" i="36"/>
  <c r="K56" i="35"/>
  <c r="Z27" i="34"/>
  <c r="AD27" i="34"/>
  <c r="F32" i="31" s="1"/>
  <c r="AB27" i="34"/>
  <c r="AC27" i="34"/>
  <c r="J53" i="34"/>
  <c r="J53" i="37"/>
  <c r="J53" i="35"/>
  <c r="J50" i="35"/>
  <c r="P37" i="33"/>
  <c r="AB37" i="33"/>
  <c r="Y24" i="33"/>
  <c r="P37" i="34"/>
  <c r="AC11" i="34"/>
  <c r="J64" i="10"/>
  <c r="J83" i="10"/>
  <c r="DF14" i="56" s="1"/>
  <c r="AY14" i="56" s="1"/>
  <c r="DB63" i="32"/>
  <c r="I64" i="10"/>
  <c r="I83" i="10"/>
  <c r="DE14" i="56" s="1"/>
  <c r="AQ14" i="56" s="1"/>
  <c r="I50" i="35"/>
  <c r="X11" i="35"/>
  <c r="AD11" i="34"/>
  <c r="F11" i="31" s="1"/>
  <c r="Z11" i="34"/>
  <c r="AD37" i="33"/>
  <c r="G47" i="31" s="1"/>
  <c r="X24" i="33"/>
  <c r="AD24" i="33"/>
  <c r="G29" i="31" s="1"/>
  <c r="AA11" i="34"/>
  <c r="X37" i="34"/>
  <c r="AC37" i="33"/>
  <c r="Z11" i="35"/>
  <c r="AB11" i="35"/>
  <c r="P11" i="35"/>
  <c r="AB11" i="34"/>
  <c r="P24" i="33"/>
  <c r="AA11" i="35"/>
  <c r="AB37" i="34"/>
  <c r="AA24" i="33"/>
  <c r="X37" i="33"/>
  <c r="Y37" i="33"/>
  <c r="AD11" i="35"/>
  <c r="E11" i="31" s="1"/>
  <c r="P11" i="34"/>
  <c r="Z24" i="33"/>
  <c r="AC37" i="34"/>
  <c r="Y11" i="35"/>
  <c r="Z37" i="34"/>
  <c r="ED107" i="32"/>
  <c r="ED44" i="32"/>
  <c r="EF43" i="32"/>
  <c r="EF107" i="32" s="1"/>
  <c r="EF63" i="32"/>
  <c r="P64" i="19"/>
  <c r="I60" i="36"/>
  <c r="I60" i="35"/>
  <c r="H56" i="34"/>
  <c r="Y26" i="37"/>
  <c r="H64" i="10"/>
  <c r="H83" i="10"/>
  <c r="DD14" i="56" s="1"/>
  <c r="AI14" i="56" s="1"/>
  <c r="V14" i="37"/>
  <c r="P40" i="35"/>
  <c r="G64" i="10"/>
  <c r="G83" i="10"/>
  <c r="DC14" i="56" s="1"/>
  <c r="AA14" i="56" s="1"/>
  <c r="AA13" i="34"/>
  <c r="G54" i="37"/>
  <c r="P15" i="37"/>
  <c r="P64" i="15"/>
  <c r="V24" i="33"/>
  <c r="DQ63" i="32"/>
  <c r="P64" i="14"/>
  <c r="E60" i="40"/>
  <c r="F60" i="40" s="1"/>
  <c r="AA15" i="37"/>
  <c r="BN64" i="32"/>
  <c r="BN83" i="32"/>
  <c r="BR64" i="32"/>
  <c r="BR83" i="32"/>
  <c r="BV64" i="32"/>
  <c r="BV83" i="32"/>
  <c r="AD28" i="38"/>
  <c r="I33" i="31" s="1"/>
  <c r="P64" i="13"/>
  <c r="AC14" i="36"/>
  <c r="F53" i="36"/>
  <c r="U40" i="33"/>
  <c r="X14" i="35"/>
  <c r="P64" i="11"/>
  <c r="F52" i="38"/>
  <c r="V13" i="33"/>
  <c r="V39" i="34"/>
  <c r="U44" i="34"/>
  <c r="F60" i="34"/>
  <c r="U47" i="35"/>
  <c r="U21" i="35"/>
  <c r="U21" i="34"/>
  <c r="U33" i="37"/>
  <c r="U64" i="8"/>
  <c r="Y64" i="8"/>
  <c r="AC64" i="8"/>
  <c r="P64" i="9"/>
  <c r="V64" i="9"/>
  <c r="Z64" i="9"/>
  <c r="AD64" i="9"/>
  <c r="F64" i="10"/>
  <c r="F83" i="10"/>
  <c r="DB14" i="56" s="1"/>
  <c r="S14" i="56" s="1"/>
  <c r="P64" i="7"/>
  <c r="F35" i="35"/>
  <c r="CE64" i="32"/>
  <c r="CE83" i="32"/>
  <c r="CI64" i="32"/>
  <c r="CI83" i="32"/>
  <c r="U29" i="37"/>
  <c r="CM62" i="32"/>
  <c r="CD64" i="32"/>
  <c r="CD83" i="32"/>
  <c r="CH64" i="32"/>
  <c r="CH83" i="32"/>
  <c r="CL64" i="32"/>
  <c r="CL83" i="32"/>
  <c r="AC13" i="33"/>
  <c r="U39" i="34"/>
  <c r="AA13" i="33"/>
  <c r="W13" i="34"/>
  <c r="Z39" i="34"/>
  <c r="P39" i="34"/>
  <c r="Z13" i="33"/>
  <c r="P13" i="33"/>
  <c r="U13" i="33"/>
  <c r="E52" i="34"/>
  <c r="P13" i="34"/>
  <c r="Z13" i="34"/>
  <c r="AD13" i="34"/>
  <c r="F13" i="31" s="1"/>
  <c r="T13" i="34"/>
  <c r="AC13" i="34"/>
  <c r="U13" i="34"/>
  <c r="X39" i="34"/>
  <c r="E52" i="33"/>
  <c r="X13" i="33"/>
  <c r="V13" i="34"/>
  <c r="Y13" i="33"/>
  <c r="AC39" i="34"/>
  <c r="X13" i="34"/>
  <c r="W39" i="34"/>
  <c r="AD39" i="34"/>
  <c r="F49" i="31" s="1"/>
  <c r="AD13" i="33"/>
  <c r="G13" i="31" s="1"/>
  <c r="AT63" i="32"/>
  <c r="BI63" i="32"/>
  <c r="E53" i="33"/>
  <c r="Y14" i="37"/>
  <c r="E56" i="45"/>
  <c r="F56" i="45" s="1"/>
  <c r="H54" i="29"/>
  <c r="I54" i="29" s="1"/>
  <c r="J54" i="29" s="1"/>
  <c r="P14" i="36"/>
  <c r="X14" i="36"/>
  <c r="W14" i="37"/>
  <c r="AC40" i="35"/>
  <c r="AB14" i="36"/>
  <c r="W14" i="36"/>
  <c r="AD14" i="35"/>
  <c r="E14" i="31" s="1"/>
  <c r="V14" i="35"/>
  <c r="W40" i="35"/>
  <c r="AB14" i="37"/>
  <c r="T14" i="37"/>
  <c r="X40" i="35"/>
  <c r="U27" i="33"/>
  <c r="E53" i="36"/>
  <c r="Y40" i="35"/>
  <c r="AD14" i="36"/>
  <c r="D14" i="31" s="1"/>
  <c r="AA14" i="36"/>
  <c r="AA14" i="35"/>
  <c r="Z14" i="35"/>
  <c r="P14" i="35"/>
  <c r="E53" i="37"/>
  <c r="X14" i="37"/>
  <c r="AB40" i="35"/>
  <c r="T40" i="35"/>
  <c r="U14" i="35"/>
  <c r="H20" i="29"/>
  <c r="I20" i="29" s="1"/>
  <c r="J20" i="29" s="1"/>
  <c r="V14" i="36"/>
  <c r="U14" i="37"/>
  <c r="Y14" i="35"/>
  <c r="U14" i="36"/>
  <c r="W14" i="35"/>
  <c r="AD14" i="37"/>
  <c r="H14" i="31" s="1"/>
  <c r="Z40" i="35"/>
  <c r="BI62" i="32"/>
  <c r="BC44" i="32"/>
  <c r="CM63" i="32"/>
  <c r="M36" i="46"/>
  <c r="N36" i="46" s="1"/>
  <c r="BX62" i="32"/>
  <c r="Z15" i="34"/>
  <c r="V41" i="35"/>
  <c r="AD15" i="37"/>
  <c r="H15" i="31" s="1"/>
  <c r="Z28" i="38"/>
  <c r="V28" i="38"/>
  <c r="P50" i="29"/>
  <c r="AB15" i="34"/>
  <c r="AB41" i="35"/>
  <c r="Y41" i="35"/>
  <c r="AA15" i="34"/>
  <c r="W28" i="38"/>
  <c r="T41" i="35"/>
  <c r="E40" i="45"/>
  <c r="F40" i="45" s="1"/>
  <c r="AD41" i="35"/>
  <c r="E51" i="31" s="1"/>
  <c r="X41" i="35"/>
  <c r="X15" i="34"/>
  <c r="P41" i="35"/>
  <c r="W41" i="35"/>
  <c r="Y15" i="34"/>
  <c r="T15" i="37"/>
  <c r="Y28" i="38"/>
  <c r="T28" i="38"/>
  <c r="Z15" i="37"/>
  <c r="V15" i="34"/>
  <c r="P15" i="34"/>
  <c r="AC41" i="35"/>
  <c r="W15" i="34"/>
  <c r="X15" i="37"/>
  <c r="AA28" i="38"/>
  <c r="E54" i="38"/>
  <c r="E54" i="34"/>
  <c r="BX63" i="32"/>
  <c r="H9" i="29"/>
  <c r="I9" i="29" s="1"/>
  <c r="E34" i="29"/>
  <c r="F34" i="29" s="1"/>
  <c r="H45" i="40"/>
  <c r="H40" i="41"/>
  <c r="I40" i="41" s="1"/>
  <c r="J40" i="41" s="1"/>
  <c r="D47" i="40"/>
  <c r="AT62" i="32"/>
  <c r="E49" i="45"/>
  <c r="F49" i="45" s="1"/>
  <c r="FJ63" i="32"/>
  <c r="U46" i="38"/>
  <c r="EU63" i="32"/>
  <c r="P64" i="12"/>
  <c r="T64" i="8"/>
  <c r="X64" i="8"/>
  <c r="AB64" i="8"/>
  <c r="U64" i="9"/>
  <c r="Y64" i="9"/>
  <c r="AC64" i="9"/>
  <c r="E64" i="10"/>
  <c r="E83" i="10"/>
  <c r="DA14" i="56" s="1"/>
  <c r="K14" i="56" s="1"/>
  <c r="D32" i="29"/>
  <c r="U64" i="13"/>
  <c r="AY61" i="32"/>
  <c r="Y64" i="13"/>
  <c r="BC61" i="32"/>
  <c r="AC64" i="13"/>
  <c r="BG61" i="32"/>
  <c r="V64" i="13"/>
  <c r="AZ61" i="32"/>
  <c r="Z64" i="13"/>
  <c r="BD61" i="32"/>
  <c r="AD64" i="13"/>
  <c r="BH61" i="32"/>
  <c r="S64" i="13"/>
  <c r="AW61" i="32"/>
  <c r="W64" i="13"/>
  <c r="BA61" i="32"/>
  <c r="AA64" i="13"/>
  <c r="BE61" i="32"/>
  <c r="T64" i="13"/>
  <c r="AX61" i="32"/>
  <c r="X64" i="13"/>
  <c r="BB61" i="32"/>
  <c r="AB64" i="13"/>
  <c r="BF61" i="32"/>
  <c r="S64" i="11"/>
  <c r="AH61" i="32"/>
  <c r="W64" i="11"/>
  <c r="AL61" i="32"/>
  <c r="AA64" i="11"/>
  <c r="AP61" i="32"/>
  <c r="T64" i="11"/>
  <c r="AI61" i="32"/>
  <c r="X64" i="11"/>
  <c r="AM61" i="32"/>
  <c r="AB64" i="11"/>
  <c r="AQ61" i="32"/>
  <c r="U64" i="11"/>
  <c r="AJ61" i="32"/>
  <c r="Y64" i="11"/>
  <c r="AN61" i="32"/>
  <c r="AC64" i="11"/>
  <c r="AR61" i="32"/>
  <c r="V64" i="11"/>
  <c r="AK61" i="32"/>
  <c r="Z64" i="11"/>
  <c r="AO61" i="32"/>
  <c r="AD64" i="11"/>
  <c r="AS61" i="32"/>
  <c r="H25" i="41"/>
  <c r="I25" i="41" s="1"/>
  <c r="J25" i="41" s="1"/>
  <c r="E49" i="41"/>
  <c r="F49" i="41" s="1"/>
  <c r="H39" i="29"/>
  <c r="I39" i="29" s="1"/>
  <c r="J39" i="29" s="1"/>
  <c r="D37" i="29"/>
  <c r="H35" i="29"/>
  <c r="H37" i="29" s="1"/>
  <c r="S64" i="14"/>
  <c r="BL61" i="32"/>
  <c r="W64" i="14"/>
  <c r="BP61" i="32"/>
  <c r="AA64" i="14"/>
  <c r="BT61" i="32"/>
  <c r="T64" i="14"/>
  <c r="BM61" i="32"/>
  <c r="X64" i="14"/>
  <c r="BQ61" i="32"/>
  <c r="AB64" i="14"/>
  <c r="BU61" i="32"/>
  <c r="V64" i="14"/>
  <c r="BO61" i="32"/>
  <c r="Z64" i="14"/>
  <c r="BS61" i="32"/>
  <c r="AD64" i="14"/>
  <c r="BW61" i="32"/>
  <c r="G47" i="29"/>
  <c r="I46" i="29"/>
  <c r="J46" i="29" s="1"/>
  <c r="W45" i="41"/>
  <c r="H34" i="41"/>
  <c r="I34" i="41" s="1"/>
  <c r="J34" i="41" s="1"/>
  <c r="O45" i="46"/>
  <c r="V44" i="34"/>
  <c r="DQ62" i="32"/>
  <c r="G45" i="46"/>
  <c r="G47" i="46" s="1"/>
  <c r="AB44" i="36"/>
  <c r="D57" i="47"/>
  <c r="S57" i="47" s="1"/>
  <c r="T44" i="36"/>
  <c r="V44" i="36"/>
  <c r="W44" i="36"/>
  <c r="T44" i="34"/>
  <c r="H44" i="41"/>
  <c r="S44" i="34"/>
  <c r="P64" i="18"/>
  <c r="T64" i="18"/>
  <c r="DF61" i="32"/>
  <c r="X64" i="18"/>
  <c r="DJ61" i="32"/>
  <c r="AB64" i="18"/>
  <c r="DN61" i="32"/>
  <c r="U64" i="18"/>
  <c r="DG61" i="32"/>
  <c r="Y64" i="18"/>
  <c r="DK61" i="32"/>
  <c r="AC64" i="18"/>
  <c r="DO61" i="32"/>
  <c r="V64" i="18"/>
  <c r="DH61" i="32"/>
  <c r="Z64" i="18"/>
  <c r="DL61" i="32"/>
  <c r="AD64" i="18"/>
  <c r="DP61" i="32"/>
  <c r="S64" i="18"/>
  <c r="DE61" i="32"/>
  <c r="W64" i="18"/>
  <c r="DI61" i="32"/>
  <c r="AA64" i="18"/>
  <c r="DM61" i="32"/>
  <c r="V64" i="12"/>
  <c r="DW61" i="32"/>
  <c r="Z64" i="12"/>
  <c r="EA61" i="32"/>
  <c r="AD64" i="12"/>
  <c r="EE61" i="32"/>
  <c r="S64" i="12"/>
  <c r="DT61" i="32"/>
  <c r="W64" i="12"/>
  <c r="DX61" i="32"/>
  <c r="AA64" i="12"/>
  <c r="EB61" i="32"/>
  <c r="T64" i="12"/>
  <c r="DU61" i="32"/>
  <c r="X64" i="12"/>
  <c r="DY61" i="32"/>
  <c r="AB64" i="12"/>
  <c r="EC61" i="32"/>
  <c r="EF62" i="32"/>
  <c r="U64" i="12"/>
  <c r="DV61" i="32"/>
  <c r="Y64" i="12"/>
  <c r="DZ61" i="32"/>
  <c r="AC64" i="12"/>
  <c r="ED61" i="32"/>
  <c r="U64" i="15"/>
  <c r="EK61" i="32"/>
  <c r="Y64" i="15"/>
  <c r="EO61" i="32"/>
  <c r="AC64" i="15"/>
  <c r="ES61" i="32"/>
  <c r="V64" i="15"/>
  <c r="EL61" i="32"/>
  <c r="Z64" i="15"/>
  <c r="EP61" i="32"/>
  <c r="AD64" i="15"/>
  <c r="ET61" i="32"/>
  <c r="S64" i="15"/>
  <c r="EI61" i="32"/>
  <c r="W64" i="15"/>
  <c r="EM61" i="32"/>
  <c r="AA64" i="15"/>
  <c r="EQ61" i="32"/>
  <c r="T33" i="36"/>
  <c r="T64" i="15"/>
  <c r="EJ61" i="32"/>
  <c r="X64" i="15"/>
  <c r="EN61" i="32"/>
  <c r="AB64" i="15"/>
  <c r="ER61" i="32"/>
  <c r="EU62" i="32"/>
  <c r="W47" i="35"/>
  <c r="V64" i="19"/>
  <c r="FA61" i="32"/>
  <c r="Z64" i="19"/>
  <c r="FE61" i="32"/>
  <c r="AD64" i="19"/>
  <c r="FI61" i="32"/>
  <c r="S64" i="19"/>
  <c r="EX61" i="32"/>
  <c r="W64" i="19"/>
  <c r="FB61" i="32"/>
  <c r="AA64" i="19"/>
  <c r="FF61" i="32"/>
  <c r="V34" i="34"/>
  <c r="T64" i="19"/>
  <c r="EY61" i="32"/>
  <c r="X64" i="19"/>
  <c r="FC61" i="32"/>
  <c r="AB64" i="19"/>
  <c r="FG61" i="32"/>
  <c r="U64" i="19"/>
  <c r="EZ61" i="32"/>
  <c r="Y64" i="19"/>
  <c r="FD61" i="32"/>
  <c r="AC64" i="19"/>
  <c r="FH61" i="32"/>
  <c r="D56" i="36"/>
  <c r="DB62" i="32"/>
  <c r="P69" i="17"/>
  <c r="T69" i="17"/>
  <c r="CQ61" i="32"/>
  <c r="X69" i="17"/>
  <c r="CU61" i="32"/>
  <c r="AB69" i="17"/>
  <c r="CY61" i="32"/>
  <c r="U69" i="17"/>
  <c r="CR61" i="32"/>
  <c r="Y69" i="17"/>
  <c r="CV61" i="32"/>
  <c r="AC69" i="17"/>
  <c r="CZ61" i="32"/>
  <c r="V69" i="17"/>
  <c r="CS61" i="32"/>
  <c r="Z69" i="17"/>
  <c r="CW61" i="32"/>
  <c r="AD69" i="17"/>
  <c r="DA61" i="32"/>
  <c r="S69" i="17"/>
  <c r="CP61" i="32"/>
  <c r="W69" i="17"/>
  <c r="CT61" i="32"/>
  <c r="AA69" i="17"/>
  <c r="CX61" i="32"/>
  <c r="P63" i="32"/>
  <c r="P62" i="32"/>
  <c r="U64" i="7"/>
  <c r="F61" i="32"/>
  <c r="Y64" i="7"/>
  <c r="J61" i="32"/>
  <c r="AC64" i="7"/>
  <c r="N61" i="32"/>
  <c r="U11" i="36"/>
  <c r="V64" i="7"/>
  <c r="G61" i="32"/>
  <c r="Z64" i="7"/>
  <c r="K61" i="32"/>
  <c r="AD64" i="7"/>
  <c r="O61" i="32"/>
  <c r="S64" i="7"/>
  <c r="D61" i="32"/>
  <c r="W64" i="7"/>
  <c r="H61" i="32"/>
  <c r="AA64" i="7"/>
  <c r="L61" i="32"/>
  <c r="T64" i="7"/>
  <c r="E61" i="32"/>
  <c r="X64" i="7"/>
  <c r="I61" i="32"/>
  <c r="AB64" i="7"/>
  <c r="M61" i="32"/>
  <c r="S64" i="9"/>
  <c r="W64" i="9"/>
  <c r="AA64" i="9"/>
  <c r="T64" i="9"/>
  <c r="X64" i="9"/>
  <c r="AB64" i="9"/>
  <c r="P64" i="8"/>
  <c r="V64" i="8"/>
  <c r="Z64" i="8"/>
  <c r="AD64" i="8"/>
  <c r="DN15" i="48"/>
  <c r="D15" i="48" s="1"/>
  <c r="S64" i="8"/>
  <c r="W64" i="8"/>
  <c r="AA64" i="8"/>
  <c r="D64" i="10"/>
  <c r="T64" i="16"/>
  <c r="CB61" i="32"/>
  <c r="X64" i="16"/>
  <c r="CF61" i="32"/>
  <c r="AB64" i="16"/>
  <c r="CJ61" i="32"/>
  <c r="U64" i="16"/>
  <c r="CC61" i="32"/>
  <c r="Y64" i="16"/>
  <c r="CG61" i="32"/>
  <c r="AC64" i="16"/>
  <c r="CK61" i="32"/>
  <c r="EU22" i="32"/>
  <c r="FG39" i="32"/>
  <c r="EY39" i="32"/>
  <c r="EQ39" i="32"/>
  <c r="EJ39" i="32"/>
  <c r="CX39" i="32"/>
  <c r="EJ34" i="32"/>
  <c r="CJ34" i="32"/>
  <c r="BQ34" i="32"/>
  <c r="BB34" i="32"/>
  <c r="AP34" i="32"/>
  <c r="M34" i="32"/>
  <c r="BV34" i="32"/>
  <c r="BR34" i="32"/>
  <c r="BN34" i="32"/>
  <c r="BG34" i="32"/>
  <c r="BC34" i="32"/>
  <c r="AY34" i="32"/>
  <c r="AR34" i="32"/>
  <c r="EQ29" i="32"/>
  <c r="EM29" i="32"/>
  <c r="EI29" i="32"/>
  <c r="DJ29" i="32"/>
  <c r="CY29" i="32"/>
  <c r="BF29" i="32"/>
  <c r="AQ29" i="32"/>
  <c r="CM28" i="32"/>
  <c r="CM104" i="32" s="1"/>
  <c r="ER24" i="32"/>
  <c r="DN24" i="32"/>
  <c r="BB24" i="32"/>
  <c r="AQ24" i="32"/>
  <c r="G24" i="32"/>
  <c r="FF39" i="32"/>
  <c r="EX39" i="32"/>
  <c r="EI39" i="32"/>
  <c r="CT39" i="32"/>
  <c r="AS39" i="32"/>
  <c r="DM39" i="32"/>
  <c r="DN34" i="32"/>
  <c r="CF34" i="32"/>
  <c r="AI34" i="32"/>
  <c r="AN34" i="32"/>
  <c r="AJ34" i="32"/>
  <c r="DI29" i="32"/>
  <c r="CT29" i="32"/>
  <c r="BB29" i="32"/>
  <c r="AO29" i="32"/>
  <c r="O29" i="32"/>
  <c r="FC39" i="32"/>
  <c r="EN39" i="32"/>
  <c r="DV39" i="32"/>
  <c r="CP39" i="32"/>
  <c r="AI39" i="32"/>
  <c r="CY34" i="32"/>
  <c r="BW34" i="32"/>
  <c r="AS34" i="32"/>
  <c r="AM34" i="32"/>
  <c r="E34" i="32"/>
  <c r="DN29" i="32"/>
  <c r="DF29" i="32"/>
  <c r="CP29" i="32"/>
  <c r="AX29" i="32"/>
  <c r="AM29" i="32"/>
  <c r="AX24" i="32"/>
  <c r="EX44" i="32"/>
  <c r="AT42" i="32"/>
  <c r="DF44" i="32"/>
  <c r="FA39" i="32"/>
  <c r="EM39" i="32"/>
  <c r="FE39" i="32"/>
  <c r="I11" i="41"/>
  <c r="J11" i="41" s="1"/>
  <c r="W21" i="29"/>
  <c r="Y27" i="36"/>
  <c r="T42" i="37"/>
  <c r="N55" i="37"/>
  <c r="K42" i="41"/>
  <c r="E41" i="29"/>
  <c r="F41" i="29" s="1"/>
  <c r="E51" i="45"/>
  <c r="F51" i="45" s="1"/>
  <c r="M49" i="29"/>
  <c r="N49" i="29" s="1"/>
  <c r="I49" i="41"/>
  <c r="J49" i="41" s="1"/>
  <c r="E56" i="41"/>
  <c r="F56" i="41" s="1"/>
  <c r="M56" i="29"/>
  <c r="N56" i="29" s="1"/>
  <c r="I55" i="45"/>
  <c r="J55" i="45" s="1"/>
  <c r="H61" i="45"/>
  <c r="I61" i="45" s="1"/>
  <c r="J61" i="45" s="1"/>
  <c r="D62" i="45"/>
  <c r="G61" i="29"/>
  <c r="I61" i="29" s="1"/>
  <c r="N48" i="37"/>
  <c r="J48" i="37"/>
  <c r="G48" i="33"/>
  <c r="K48" i="34"/>
  <c r="AA47" i="38"/>
  <c r="N48" i="33"/>
  <c r="E61" i="29"/>
  <c r="F61" i="29" s="1"/>
  <c r="V47" i="37"/>
  <c r="O35" i="38"/>
  <c r="J35" i="35"/>
  <c r="N35" i="38"/>
  <c r="K35" i="35"/>
  <c r="K35" i="38"/>
  <c r="I35" i="33"/>
  <c r="N35" i="35"/>
  <c r="I60" i="45"/>
  <c r="J60" i="45" s="1"/>
  <c r="H35" i="36"/>
  <c r="L35" i="36"/>
  <c r="N35" i="36"/>
  <c r="F35" i="36"/>
  <c r="J22" i="37"/>
  <c r="F22" i="33"/>
  <c r="V21" i="33"/>
  <c r="O22" i="33"/>
  <c r="P59" i="40"/>
  <c r="Z24" i="9"/>
  <c r="V24" i="9"/>
  <c r="X39" i="9"/>
  <c r="X24" i="9"/>
  <c r="W19" i="9"/>
  <c r="AB27" i="46"/>
  <c r="U39" i="9"/>
  <c r="Z34" i="9"/>
  <c r="P34" i="9"/>
  <c r="AA29" i="9"/>
  <c r="AB24" i="9"/>
  <c r="P74" i="9"/>
  <c r="AD34" i="9"/>
  <c r="V34" i="9"/>
  <c r="V29" i="9"/>
  <c r="W24" i="9"/>
  <c r="S24" i="9"/>
  <c r="AB19" i="9"/>
  <c r="AC14" i="9"/>
  <c r="U14" i="9"/>
  <c r="S19" i="9"/>
  <c r="W14" i="9"/>
  <c r="S14" i="9"/>
  <c r="Z19" i="9"/>
  <c r="S38" i="32"/>
  <c r="S106" i="32" s="1"/>
  <c r="J44" i="10"/>
  <c r="N44" i="10"/>
  <c r="K51" i="36"/>
  <c r="L51" i="34"/>
  <c r="H45" i="46"/>
  <c r="H61" i="46"/>
  <c r="E46" i="46"/>
  <c r="F46" i="46" s="1"/>
  <c r="F12" i="36"/>
  <c r="F22" i="36" s="1"/>
  <c r="T38" i="10"/>
  <c r="T38" i="32" s="1"/>
  <c r="T106" i="32" s="1"/>
  <c r="W38" i="10"/>
  <c r="W38" i="32" s="1"/>
  <c r="W106" i="32" s="1"/>
  <c r="AA38" i="10"/>
  <c r="AA38" i="32" s="1"/>
  <c r="AA106" i="32" s="1"/>
  <c r="P38" i="10"/>
  <c r="AB38" i="10"/>
  <c r="AB38" i="32" s="1"/>
  <c r="AB106" i="32" s="1"/>
  <c r="U38" i="10"/>
  <c r="M39" i="10"/>
  <c r="Z37" i="10"/>
  <c r="Z37" i="32" s="1"/>
  <c r="Z92" i="32" s="1"/>
  <c r="AB37" i="10"/>
  <c r="AB37" i="32" s="1"/>
  <c r="AB92" i="32" s="1"/>
  <c r="Y37" i="10"/>
  <c r="AD37" i="10"/>
  <c r="AD37" i="32" s="1"/>
  <c r="AD92" i="32" s="1"/>
  <c r="H39" i="10"/>
  <c r="P36" i="10"/>
  <c r="Z36" i="10"/>
  <c r="Z36" i="32" s="1"/>
  <c r="Z78" i="32" s="1"/>
  <c r="V36" i="10"/>
  <c r="V36" i="32" s="1"/>
  <c r="V78" i="32" s="1"/>
  <c r="X36" i="10"/>
  <c r="X36" i="32" s="1"/>
  <c r="X78" i="32" s="1"/>
  <c r="AB33" i="10"/>
  <c r="AB33" i="32" s="1"/>
  <c r="AB105" i="32" s="1"/>
  <c r="AC33" i="10"/>
  <c r="AC33" i="32" s="1"/>
  <c r="AC105" i="32" s="1"/>
  <c r="AA33" i="10"/>
  <c r="AA33" i="32" s="1"/>
  <c r="AA105" i="32" s="1"/>
  <c r="W33" i="10"/>
  <c r="W33" i="32" s="1"/>
  <c r="W105" i="32" s="1"/>
  <c r="X32" i="10"/>
  <c r="X32" i="32" s="1"/>
  <c r="X91" i="32" s="1"/>
  <c r="V32" i="10"/>
  <c r="V32" i="32" s="1"/>
  <c r="V91" i="32" s="1"/>
  <c r="G34" i="10"/>
  <c r="AD32" i="10"/>
  <c r="AD32" i="32" s="1"/>
  <c r="AD91" i="32" s="1"/>
  <c r="H34" i="10"/>
  <c r="Z31" i="10"/>
  <c r="Z31" i="32" s="1"/>
  <c r="Z77" i="32" s="1"/>
  <c r="AC31" i="10"/>
  <c r="AC31" i="32" s="1"/>
  <c r="AC77" i="32" s="1"/>
  <c r="W31" i="10"/>
  <c r="W31" i="32" s="1"/>
  <c r="W77" i="32" s="1"/>
  <c r="U31" i="10"/>
  <c r="U31" i="32" s="1"/>
  <c r="U77" i="32" s="1"/>
  <c r="D34" i="10"/>
  <c r="T28" i="10"/>
  <c r="T28" i="32" s="1"/>
  <c r="T104" i="32" s="1"/>
  <c r="Y28" i="10"/>
  <c r="Y28" i="32" s="1"/>
  <c r="Y104" i="32" s="1"/>
  <c r="X28" i="10"/>
  <c r="X28" i="32" s="1"/>
  <c r="X104" i="32" s="1"/>
  <c r="W28" i="10"/>
  <c r="W28" i="32" s="1"/>
  <c r="W104" i="32" s="1"/>
  <c r="P28" i="10"/>
  <c r="L29" i="10"/>
  <c r="W27" i="10"/>
  <c r="W27" i="32" s="1"/>
  <c r="W90" i="32" s="1"/>
  <c r="X27" i="10"/>
  <c r="X27" i="32" s="1"/>
  <c r="X90" i="32" s="1"/>
  <c r="V27" i="10"/>
  <c r="V27" i="32" s="1"/>
  <c r="V90" i="32" s="1"/>
  <c r="AC27" i="10"/>
  <c r="AC27" i="32" s="1"/>
  <c r="AC90" i="32" s="1"/>
  <c r="U27" i="10"/>
  <c r="U27" i="32" s="1"/>
  <c r="U90" i="32" s="1"/>
  <c r="Y27" i="10"/>
  <c r="Y27" i="32" s="1"/>
  <c r="Y90" i="32" s="1"/>
  <c r="T27" i="10"/>
  <c r="Z27" i="10"/>
  <c r="Z27" i="32" s="1"/>
  <c r="Z90" i="32" s="1"/>
  <c r="X26" i="10"/>
  <c r="X26" i="32" s="1"/>
  <c r="X76" i="32" s="1"/>
  <c r="AC26" i="10"/>
  <c r="AC26" i="32" s="1"/>
  <c r="AC76" i="32" s="1"/>
  <c r="E29" i="10"/>
  <c r="P26" i="10"/>
  <c r="Z26" i="10"/>
  <c r="Z26" i="32" s="1"/>
  <c r="Z76" i="32" s="1"/>
  <c r="W26" i="10"/>
  <c r="W26" i="32" s="1"/>
  <c r="W76" i="32" s="1"/>
  <c r="AA26" i="10"/>
  <c r="V26" i="10"/>
  <c r="V26" i="32" s="1"/>
  <c r="V76" i="32" s="1"/>
  <c r="U26" i="10"/>
  <c r="U26" i="32" s="1"/>
  <c r="U76" i="32" s="1"/>
  <c r="Y26" i="10"/>
  <c r="Y26" i="32" s="1"/>
  <c r="Y76" i="32" s="1"/>
  <c r="P23" i="10"/>
  <c r="Z23" i="10"/>
  <c r="Z23" i="32" s="1"/>
  <c r="Z103" i="32" s="1"/>
  <c r="Y23" i="10"/>
  <c r="AA23" i="10"/>
  <c r="AA23" i="32" s="1"/>
  <c r="AA103" i="32" s="1"/>
  <c r="AB23" i="10"/>
  <c r="AB23" i="32" s="1"/>
  <c r="AB103" i="32" s="1"/>
  <c r="U23" i="10"/>
  <c r="U23" i="32" s="1"/>
  <c r="U103" i="32" s="1"/>
  <c r="X23" i="10"/>
  <c r="X23" i="32" s="1"/>
  <c r="X103" i="32" s="1"/>
  <c r="W23" i="10"/>
  <c r="N24" i="10"/>
  <c r="J24" i="10"/>
  <c r="U22" i="10"/>
  <c r="AC22" i="10"/>
  <c r="AC22" i="32" s="1"/>
  <c r="AC89" i="32" s="1"/>
  <c r="P22" i="10"/>
  <c r="W22" i="10"/>
  <c r="W22" i="32" s="1"/>
  <c r="W89" i="32" s="1"/>
  <c r="AB22" i="10"/>
  <c r="AB22" i="32" s="1"/>
  <c r="AB89" i="32" s="1"/>
  <c r="F24" i="10"/>
  <c r="AA22" i="10"/>
  <c r="V22" i="10"/>
  <c r="V22" i="32" s="1"/>
  <c r="V89" i="32" s="1"/>
  <c r="O24" i="10"/>
  <c r="AB21" i="10"/>
  <c r="AB21" i="32" s="1"/>
  <c r="AB75" i="32" s="1"/>
  <c r="AA21" i="10"/>
  <c r="AA21" i="32" s="1"/>
  <c r="AA75" i="32" s="1"/>
  <c r="V21" i="10"/>
  <c r="AD21" i="10"/>
  <c r="AD21" i="32" s="1"/>
  <c r="P21" i="10"/>
  <c r="Z21" i="10"/>
  <c r="AC21" i="10"/>
  <c r="AC21" i="32" s="1"/>
  <c r="AC75" i="32" s="1"/>
  <c r="V18" i="10"/>
  <c r="V18" i="32" s="1"/>
  <c r="V102" i="32" s="1"/>
  <c r="AD18" i="10"/>
  <c r="AD18" i="32" s="1"/>
  <c r="AD102" i="32" s="1"/>
  <c r="Y18" i="10"/>
  <c r="Y18" i="32" s="1"/>
  <c r="Y102" i="32" s="1"/>
  <c r="X18" i="10"/>
  <c r="X18" i="32" s="1"/>
  <c r="X102" i="32" s="1"/>
  <c r="U18" i="10"/>
  <c r="U18" i="32" s="1"/>
  <c r="U102" i="32" s="1"/>
  <c r="AA18" i="10"/>
  <c r="AA18" i="32" s="1"/>
  <c r="AA102" i="32" s="1"/>
  <c r="T18" i="10"/>
  <c r="T18" i="32" s="1"/>
  <c r="T102" i="32" s="1"/>
  <c r="AB18" i="10"/>
  <c r="AB18" i="32" s="1"/>
  <c r="AB102" i="32" s="1"/>
  <c r="I25" i="35"/>
  <c r="I35" i="35" s="1"/>
  <c r="Y17" i="10"/>
  <c r="AB17" i="10"/>
  <c r="AB17" i="32" s="1"/>
  <c r="AB88" i="32" s="1"/>
  <c r="W17" i="10"/>
  <c r="W17" i="32" s="1"/>
  <c r="W88" i="32" s="1"/>
  <c r="AD17" i="10"/>
  <c r="AD17" i="32" s="1"/>
  <c r="AD88" i="32" s="1"/>
  <c r="AA17" i="10"/>
  <c r="M19" i="10"/>
  <c r="I19" i="10"/>
  <c r="AB16" i="10"/>
  <c r="T16" i="10"/>
  <c r="AC16" i="10"/>
  <c r="E19" i="10"/>
  <c r="Z16" i="10"/>
  <c r="Z16" i="32" s="1"/>
  <c r="Z74" i="32" s="1"/>
  <c r="Y16" i="10"/>
  <c r="Y16" i="32" s="1"/>
  <c r="Y74" i="32" s="1"/>
  <c r="AD16" i="10"/>
  <c r="V16" i="10"/>
  <c r="Z13" i="10"/>
  <c r="Z13" i="32" s="1"/>
  <c r="Z101" i="32" s="1"/>
  <c r="P13" i="10"/>
  <c r="X13" i="10"/>
  <c r="X13" i="32" s="1"/>
  <c r="X101" i="32" s="1"/>
  <c r="AA13" i="10"/>
  <c r="AA13" i="32" s="1"/>
  <c r="AA101" i="32" s="1"/>
  <c r="AB13" i="10"/>
  <c r="AB13" i="32" s="1"/>
  <c r="AB101" i="32" s="1"/>
  <c r="T13" i="10"/>
  <c r="T12" i="10"/>
  <c r="T12" i="32" s="1"/>
  <c r="T87" i="32" s="1"/>
  <c r="AC12" i="10"/>
  <c r="AC12" i="32" s="1"/>
  <c r="AC87" i="32" s="1"/>
  <c r="U12" i="10"/>
  <c r="AA12" i="10"/>
  <c r="W12" i="10"/>
  <c r="W12" i="32" s="1"/>
  <c r="W87" i="32" s="1"/>
  <c r="M14" i="10"/>
  <c r="I14" i="10"/>
  <c r="X11" i="10"/>
  <c r="X11" i="32" s="1"/>
  <c r="X73" i="32" s="1"/>
  <c r="P11" i="10"/>
  <c r="E14" i="10"/>
  <c r="AD11" i="10"/>
  <c r="AD11" i="32" s="1"/>
  <c r="AD73" i="32" s="1"/>
  <c r="V11" i="10"/>
  <c r="Z11" i="10"/>
  <c r="T79" i="10"/>
  <c r="AC41" i="10"/>
  <c r="AC41" i="32" s="1"/>
  <c r="AC79" i="32" s="1"/>
  <c r="V41" i="10"/>
  <c r="AB41" i="10"/>
  <c r="AB41" i="32" s="1"/>
  <c r="AB79" i="32" s="1"/>
  <c r="Z41" i="10"/>
  <c r="W41" i="10"/>
  <c r="Y41" i="10"/>
  <c r="P41" i="10"/>
  <c r="X41" i="10"/>
  <c r="V42" i="10"/>
  <c r="V42" i="32" s="1"/>
  <c r="V93" i="32" s="1"/>
  <c r="W42" i="10"/>
  <c r="W42" i="32" s="1"/>
  <c r="W93" i="32" s="1"/>
  <c r="Z42" i="10"/>
  <c r="Z42" i="32" s="1"/>
  <c r="Z93" i="32" s="1"/>
  <c r="AA42" i="10"/>
  <c r="AA42" i="32" s="1"/>
  <c r="AA93" i="32" s="1"/>
  <c r="AC42" i="10"/>
  <c r="AC42" i="32" s="1"/>
  <c r="AC93" i="32" s="1"/>
  <c r="P42" i="10"/>
  <c r="T43" i="10"/>
  <c r="Y43" i="10"/>
  <c r="Y43" i="32" s="1"/>
  <c r="Y107" i="32" s="1"/>
  <c r="Z43" i="10"/>
  <c r="Z43" i="32" s="1"/>
  <c r="Z107" i="32" s="1"/>
  <c r="W43" i="10"/>
  <c r="W43" i="32" s="1"/>
  <c r="W107" i="32" s="1"/>
  <c r="X43" i="10"/>
  <c r="X43" i="32" s="1"/>
  <c r="X107" i="32" s="1"/>
  <c r="AC43" i="10"/>
  <c r="AC43" i="32" s="1"/>
  <c r="AC107" i="32" s="1"/>
  <c r="U43" i="10"/>
  <c r="U43" i="32" s="1"/>
  <c r="U107" i="32" s="1"/>
  <c r="V43" i="10"/>
  <c r="V43" i="32" s="1"/>
  <c r="V107" i="32" s="1"/>
  <c r="E25" i="46"/>
  <c r="F25" i="46" s="1"/>
  <c r="E25" i="38"/>
  <c r="T92" i="10"/>
  <c r="F12" i="34"/>
  <c r="F22" i="34" s="1"/>
  <c r="G12" i="35"/>
  <c r="W11" i="10"/>
  <c r="W11" i="32" s="1"/>
  <c r="W73" i="32" s="1"/>
  <c r="J51" i="37"/>
  <c r="P26" i="46"/>
  <c r="DN15" i="41"/>
  <c r="D15" i="41" s="1"/>
  <c r="CZ15" i="40"/>
  <c r="C15" i="40" s="1"/>
  <c r="T89" i="10"/>
  <c r="U89" i="10"/>
  <c r="S89" i="10"/>
  <c r="E45" i="29"/>
  <c r="F45" i="29" s="1"/>
  <c r="H45" i="29"/>
  <c r="I45" i="29" s="1"/>
  <c r="J45" i="29" s="1"/>
  <c r="N25" i="37"/>
  <c r="F25" i="33"/>
  <c r="E25" i="34"/>
  <c r="E35" i="34" s="1"/>
  <c r="DA15" i="40"/>
  <c r="K15" i="40" s="1"/>
  <c r="J12" i="35"/>
  <c r="DR14" i="46"/>
  <c r="AJ14" i="46" s="1"/>
  <c r="N22" i="33"/>
  <c r="N51" i="33"/>
  <c r="D25" i="34"/>
  <c r="O12" i="37"/>
  <c r="DT15" i="46"/>
  <c r="AZ15" i="46" s="1"/>
  <c r="E25" i="36"/>
  <c r="E35" i="36" s="1"/>
  <c r="DA15" i="42"/>
  <c r="K15" i="42" s="1"/>
  <c r="J51" i="33"/>
  <c r="E12" i="36"/>
  <c r="E22" i="36" s="1"/>
  <c r="DA14" i="42"/>
  <c r="K14" i="42" s="1"/>
  <c r="Z38" i="10"/>
  <c r="E39" i="10"/>
  <c r="X38" i="10"/>
  <c r="X38" i="32" s="1"/>
  <c r="X106" i="32" s="1"/>
  <c r="AD38" i="10"/>
  <c r="V38" i="10"/>
  <c r="AC37" i="10"/>
  <c r="AC37" i="32" s="1"/>
  <c r="AC92" i="32" s="1"/>
  <c r="W37" i="10"/>
  <c r="W37" i="32" s="1"/>
  <c r="W92" i="32" s="1"/>
  <c r="AA37" i="10"/>
  <c r="AA37" i="32" s="1"/>
  <c r="AA92" i="32" s="1"/>
  <c r="W36" i="10"/>
  <c r="AC36" i="10"/>
  <c r="AA36" i="10"/>
  <c r="Z33" i="10"/>
  <c r="X33" i="10"/>
  <c r="X33" i="32" s="1"/>
  <c r="X105" i="32" s="1"/>
  <c r="AD33" i="10"/>
  <c r="AD33" i="32" s="1"/>
  <c r="AD105" i="32" s="1"/>
  <c r="V33" i="10"/>
  <c r="V33" i="32" s="1"/>
  <c r="V105" i="32" s="1"/>
  <c r="AC32" i="10"/>
  <c r="AA32" i="10"/>
  <c r="Y32" i="10"/>
  <c r="Y32" i="32" s="1"/>
  <c r="Y91" i="32" s="1"/>
  <c r="X31" i="10"/>
  <c r="AD31" i="10"/>
  <c r="V31" i="10"/>
  <c r="AB31" i="10"/>
  <c r="AB31" i="32" s="1"/>
  <c r="AB77" i="32" s="1"/>
  <c r="T31" i="10"/>
  <c r="AD28" i="10"/>
  <c r="V28" i="10"/>
  <c r="V28" i="32" s="1"/>
  <c r="V104" i="32" s="1"/>
  <c r="Z28" i="10"/>
  <c r="Z28" i="32" s="1"/>
  <c r="Z104" i="32" s="1"/>
  <c r="E12" i="33"/>
  <c r="E22" i="33" s="1"/>
  <c r="DO14" i="42"/>
  <c r="L14" i="42" s="1"/>
  <c r="L51" i="35"/>
  <c r="L35" i="35"/>
  <c r="G22" i="37"/>
  <c r="F44" i="10"/>
  <c r="K44" i="10"/>
  <c r="G44" i="10"/>
  <c r="AB42" i="10"/>
  <c r="G25" i="47"/>
  <c r="L44" i="10"/>
  <c r="AA43" i="10"/>
  <c r="E44" i="10"/>
  <c r="I12" i="47"/>
  <c r="AB62" i="10"/>
  <c r="AB62" i="32" s="1"/>
  <c r="AA63" i="10"/>
  <c r="AA63" i="32" s="1"/>
  <c r="M48" i="37"/>
  <c r="N22" i="37"/>
  <c r="H22" i="34"/>
  <c r="P79" i="8"/>
  <c r="P29" i="46"/>
  <c r="AZ47" i="46"/>
  <c r="AV11" i="46"/>
  <c r="U13" i="38"/>
  <c r="S22" i="41"/>
  <c r="E19" i="41"/>
  <c r="F19" i="41" s="1"/>
  <c r="W19" i="41"/>
  <c r="K22" i="41"/>
  <c r="O19" i="41"/>
  <c r="AE19" i="41"/>
  <c r="C22" i="46"/>
  <c r="G21" i="46"/>
  <c r="G22" i="46" s="1"/>
  <c r="P13" i="37"/>
  <c r="AO14" i="32"/>
  <c r="AH29" i="32"/>
  <c r="M21" i="29"/>
  <c r="N21" i="29" s="1"/>
  <c r="Z40" i="38"/>
  <c r="AD40" i="38"/>
  <c r="I50" i="31" s="1"/>
  <c r="AC40" i="38"/>
  <c r="X40" i="38"/>
  <c r="W40" i="38"/>
  <c r="Y40" i="38"/>
  <c r="G53" i="38"/>
  <c r="V40" i="38"/>
  <c r="AA40" i="38"/>
  <c r="P40" i="38"/>
  <c r="AB40" i="38"/>
  <c r="BG29" i="32"/>
  <c r="BI22" i="32"/>
  <c r="BI89" i="32" s="1"/>
  <c r="BF24" i="32"/>
  <c r="BD19" i="32"/>
  <c r="BB44" i="32"/>
  <c r="BI43" i="32"/>
  <c r="BI107" i="32" s="1"/>
  <c r="BG24" i="32"/>
  <c r="AW14" i="32"/>
  <c r="BG44" i="32"/>
  <c r="BI17" i="32"/>
  <c r="BI88" i="32" s="1"/>
  <c r="AX19" i="32"/>
  <c r="BI12" i="32"/>
  <c r="BI87" i="32" s="1"/>
  <c r="BD14" i="32"/>
  <c r="U40" i="35"/>
  <c r="BF34" i="32"/>
  <c r="BA34" i="32"/>
  <c r="BH29" i="32"/>
  <c r="I53" i="38"/>
  <c r="AD34" i="13"/>
  <c r="Z34" i="13"/>
  <c r="X29" i="13"/>
  <c r="AC29" i="13"/>
  <c r="AD29" i="13"/>
  <c r="AC24" i="13"/>
  <c r="Y24" i="13"/>
  <c r="P19" i="13"/>
  <c r="U14" i="13"/>
  <c r="P14" i="13"/>
  <c r="AC14" i="13"/>
  <c r="D27" i="47"/>
  <c r="F27" i="47"/>
  <c r="H27" i="47"/>
  <c r="J27" i="47"/>
  <c r="L27" i="47"/>
  <c r="P102" i="13"/>
  <c r="D53" i="36"/>
  <c r="AZ39" i="32"/>
  <c r="BB39" i="32"/>
  <c r="AX39" i="32"/>
  <c r="BE34" i="32"/>
  <c r="AZ34" i="32"/>
  <c r="BD24" i="32"/>
  <c r="H53" i="38"/>
  <c r="X39" i="13"/>
  <c r="P34" i="13"/>
  <c r="P101" i="13"/>
  <c r="L40" i="47"/>
  <c r="BI21" i="32"/>
  <c r="BI26" i="32"/>
  <c r="H53" i="36"/>
  <c r="BD39" i="32"/>
  <c r="BD34" i="32"/>
  <c r="AX34" i="32"/>
  <c r="T34" i="13"/>
  <c r="P29" i="13"/>
  <c r="W24" i="13"/>
  <c r="X24" i="13"/>
  <c r="T24" i="13"/>
  <c r="V24" i="13"/>
  <c r="P24" i="13"/>
  <c r="S14" i="13"/>
  <c r="E27" i="47"/>
  <c r="G27" i="47"/>
  <c r="I27" i="47"/>
  <c r="I53" i="47" s="1"/>
  <c r="Z14" i="13"/>
  <c r="P90" i="13"/>
  <c r="P104" i="13"/>
  <c r="M40" i="47"/>
  <c r="M53" i="47" s="1"/>
  <c r="AY24" i="32"/>
  <c r="I24" i="41"/>
  <c r="J24" i="41" s="1"/>
  <c r="AC14" i="35"/>
  <c r="E24" i="45"/>
  <c r="F24" i="45" s="1"/>
  <c r="P40" i="34"/>
  <c r="L52" i="29"/>
  <c r="P40" i="29"/>
  <c r="E30" i="29"/>
  <c r="F30" i="29" s="1"/>
  <c r="H40" i="29"/>
  <c r="H50" i="29"/>
  <c r="E31" i="45"/>
  <c r="F31" i="45" s="1"/>
  <c r="P36" i="46"/>
  <c r="E31" i="41"/>
  <c r="F31" i="41" s="1"/>
  <c r="E29" i="29"/>
  <c r="F29" i="29" s="1"/>
  <c r="H60" i="29"/>
  <c r="H19" i="41"/>
  <c r="I19" i="41" s="1"/>
  <c r="J19" i="41" s="1"/>
  <c r="P24" i="46"/>
  <c r="D42" i="29"/>
  <c r="E26" i="45"/>
  <c r="F26" i="45" s="1"/>
  <c r="E44" i="29"/>
  <c r="F44" i="29" s="1"/>
  <c r="E24" i="41"/>
  <c r="F24" i="41" s="1"/>
  <c r="E30" i="45"/>
  <c r="F30" i="45" s="1"/>
  <c r="E15" i="47"/>
  <c r="G15" i="47"/>
  <c r="I15" i="47"/>
  <c r="K15" i="47"/>
  <c r="M15" i="47"/>
  <c r="D32" i="45"/>
  <c r="F15" i="47"/>
  <c r="H15" i="47"/>
  <c r="J15" i="47"/>
  <c r="L15" i="47"/>
  <c r="N15" i="47"/>
  <c r="S32" i="29"/>
  <c r="AE29" i="29"/>
  <c r="W29" i="29"/>
  <c r="AM31" i="29"/>
  <c r="AE31" i="29"/>
  <c r="C32" i="46"/>
  <c r="G30" i="46"/>
  <c r="G32" i="46" s="1"/>
  <c r="P30" i="29"/>
  <c r="O35" i="33"/>
  <c r="P29" i="29"/>
  <c r="D27" i="41"/>
  <c r="AA15" i="36"/>
  <c r="L48" i="36"/>
  <c r="M35" i="33"/>
  <c r="O22" i="35"/>
  <c r="M54" i="36"/>
  <c r="L35" i="37"/>
  <c r="M45" i="29"/>
  <c r="N45" i="29" s="1"/>
  <c r="P45" i="29"/>
  <c r="P44" i="29"/>
  <c r="M50" i="29"/>
  <c r="N50" i="29" s="1"/>
  <c r="G34" i="46"/>
  <c r="G35" i="29"/>
  <c r="O35" i="29"/>
  <c r="CK44" i="32"/>
  <c r="CM41" i="32"/>
  <c r="AV60" i="46"/>
  <c r="E30" i="41"/>
  <c r="F30" i="41" s="1"/>
  <c r="H30" i="41"/>
  <c r="O35" i="41"/>
  <c r="G35" i="41"/>
  <c r="G37" i="41" s="1"/>
  <c r="W35" i="41"/>
  <c r="C37" i="41"/>
  <c r="E26" i="29"/>
  <c r="F26" i="29" s="1"/>
  <c r="E56" i="29"/>
  <c r="F56" i="29" s="1"/>
  <c r="D57" i="29"/>
  <c r="CB19" i="32"/>
  <c r="CM17" i="32"/>
  <c r="CM88" i="32" s="1"/>
  <c r="CK19" i="32"/>
  <c r="P29" i="37"/>
  <c r="V29" i="37"/>
  <c r="AB16" i="33"/>
  <c r="T16" i="33"/>
  <c r="U16" i="33"/>
  <c r="CB34" i="32"/>
  <c r="CL34" i="32"/>
  <c r="CH34" i="32"/>
  <c r="CD34" i="32"/>
  <c r="CB21" i="32"/>
  <c r="CB75" i="32" s="1"/>
  <c r="T24" i="16"/>
  <c r="M55" i="33"/>
  <c r="D62" i="29"/>
  <c r="CM37" i="32"/>
  <c r="CM92" i="32" s="1"/>
  <c r="CM11" i="32"/>
  <c r="CM73" i="32" s="1"/>
  <c r="K37" i="29"/>
  <c r="D27" i="40"/>
  <c r="Z29" i="37"/>
  <c r="T29" i="38"/>
  <c r="X29" i="38"/>
  <c r="U16" i="34"/>
  <c r="CB39" i="32"/>
  <c r="CG39" i="32"/>
  <c r="CD39" i="32"/>
  <c r="CI24" i="32"/>
  <c r="H56" i="42"/>
  <c r="E60" i="45"/>
  <c r="F60" i="45" s="1"/>
  <c r="CE29" i="32"/>
  <c r="X16" i="33"/>
  <c r="CE34" i="32"/>
  <c r="F48" i="35"/>
  <c r="F55" i="35"/>
  <c r="X16" i="38"/>
  <c r="AB16" i="38"/>
  <c r="U16" i="35"/>
  <c r="CB13" i="32"/>
  <c r="CB101" i="32" s="1"/>
  <c r="T14" i="16"/>
  <c r="CI29" i="32"/>
  <c r="N48" i="35"/>
  <c r="T16" i="37"/>
  <c r="T16" i="36"/>
  <c r="U16" i="36"/>
  <c r="U29" i="16"/>
  <c r="CC27" i="32"/>
  <c r="CC90" i="32" s="1"/>
  <c r="CL29" i="32"/>
  <c r="CH29" i="32"/>
  <c r="J48" i="33"/>
  <c r="O35" i="36"/>
  <c r="K35" i="36"/>
  <c r="J55" i="38"/>
  <c r="E42" i="33"/>
  <c r="E42" i="34"/>
  <c r="P42" i="34" s="1"/>
  <c r="E42" i="35"/>
  <c r="AC42" i="35" s="1"/>
  <c r="E42" i="36"/>
  <c r="AD42" i="36" s="1"/>
  <c r="D52" i="31" s="1"/>
  <c r="AD102" i="16"/>
  <c r="AC101" i="16"/>
  <c r="W91" i="16"/>
  <c r="W89" i="16"/>
  <c r="U87" i="16"/>
  <c r="W75" i="16"/>
  <c r="V74" i="16"/>
  <c r="AD34" i="16"/>
  <c r="P73" i="16"/>
  <c r="P74" i="16"/>
  <c r="P75" i="16"/>
  <c r="J55" i="49"/>
  <c r="K29" i="47"/>
  <c r="M29" i="47"/>
  <c r="M55" i="47" s="1"/>
  <c r="H48" i="37"/>
  <c r="L55" i="33"/>
  <c r="H55" i="33"/>
  <c r="L55" i="34"/>
  <c r="H55" i="34"/>
  <c r="L55" i="35"/>
  <c r="H55" i="35"/>
  <c r="H55" i="36"/>
  <c r="F55" i="38"/>
  <c r="H55" i="38"/>
  <c r="W16" i="33"/>
  <c r="G16" i="34"/>
  <c r="AA16" i="34" s="1"/>
  <c r="G16" i="35"/>
  <c r="G16" i="36"/>
  <c r="Z16" i="36" s="1"/>
  <c r="W103" i="16"/>
  <c r="V102" i="16"/>
  <c r="W101" i="16"/>
  <c r="X90" i="16"/>
  <c r="V88" i="16"/>
  <c r="S87" i="16"/>
  <c r="AB34" i="16"/>
  <c r="AA29" i="16"/>
  <c r="AA24" i="16"/>
  <c r="W24" i="16"/>
  <c r="N55" i="49"/>
  <c r="P64" i="16"/>
  <c r="V64" i="16"/>
  <c r="Z64" i="16"/>
  <c r="AD64" i="16"/>
  <c r="D29" i="33"/>
  <c r="D55" i="33" s="1"/>
  <c r="S55" i="33" s="1"/>
  <c r="D29" i="34"/>
  <c r="Y29" i="34" s="1"/>
  <c r="D29" i="35"/>
  <c r="AD29" i="35" s="1"/>
  <c r="E34" i="31" s="1"/>
  <c r="D29" i="36"/>
  <c r="Y29" i="36" s="1"/>
  <c r="F16" i="37"/>
  <c r="X16" i="37" s="1"/>
  <c r="U101" i="16"/>
  <c r="Z90" i="16"/>
  <c r="X88" i="16"/>
  <c r="Y24" i="16"/>
  <c r="U19" i="16"/>
  <c r="I16" i="47"/>
  <c r="P92" i="16"/>
  <c r="L29" i="47"/>
  <c r="L55" i="47" s="1"/>
  <c r="N29" i="47"/>
  <c r="P102" i="16"/>
  <c r="AD106" i="16"/>
  <c r="S64" i="16"/>
  <c r="W64" i="16"/>
  <c r="AA64" i="16"/>
  <c r="H41" i="29"/>
  <c r="I41" i="29" s="1"/>
  <c r="J41" i="29" s="1"/>
  <c r="D62" i="41"/>
  <c r="H24" i="45"/>
  <c r="E46" i="45"/>
  <c r="F46" i="45" s="1"/>
  <c r="H60" i="41"/>
  <c r="E61" i="45"/>
  <c r="F61" i="45" s="1"/>
  <c r="P11" i="46"/>
  <c r="P25" i="40"/>
  <c r="D42" i="45"/>
  <c r="K55" i="38"/>
  <c r="CM12" i="32"/>
  <c r="CM87" i="32" s="1"/>
  <c r="W29" i="38"/>
  <c r="E35" i="41"/>
  <c r="F35" i="41" s="1"/>
  <c r="CJ14" i="32"/>
  <c r="W42" i="37"/>
  <c r="I55" i="33"/>
  <c r="X35" i="46"/>
  <c r="AF26" i="46"/>
  <c r="AR37" i="46"/>
  <c r="AZ32" i="46"/>
  <c r="CA19" i="32"/>
  <c r="CF24" i="32"/>
  <c r="CM26" i="32"/>
  <c r="CM76" i="32" s="1"/>
  <c r="P29" i="38"/>
  <c r="Z29" i="38"/>
  <c r="AD16" i="33"/>
  <c r="G16" i="31" s="1"/>
  <c r="CM36" i="32"/>
  <c r="CM78" i="32" s="1"/>
  <c r="H48" i="36"/>
  <c r="E35" i="33"/>
  <c r="V29" i="38"/>
  <c r="Z16" i="38"/>
  <c r="V16" i="38"/>
  <c r="P16" i="38"/>
  <c r="V42" i="37"/>
  <c r="AB29" i="37"/>
  <c r="X29" i="37"/>
  <c r="T29" i="37"/>
  <c r="Z16" i="33"/>
  <c r="V16" i="33"/>
  <c r="P16" i="33"/>
  <c r="CK34" i="32"/>
  <c r="CG34" i="32"/>
  <c r="CC34" i="32"/>
  <c r="O55" i="38"/>
  <c r="L55" i="36"/>
  <c r="M55" i="38"/>
  <c r="G55" i="38"/>
  <c r="O55" i="33"/>
  <c r="K55" i="33"/>
  <c r="G55" i="33"/>
  <c r="G55" i="49"/>
  <c r="CM16" i="32"/>
  <c r="CM74" i="32" s="1"/>
  <c r="AB29" i="38"/>
  <c r="AC29" i="38"/>
  <c r="CM22" i="32"/>
  <c r="CM89" i="32" s="1"/>
  <c r="J48" i="35"/>
  <c r="Y29" i="38"/>
  <c r="U29" i="38"/>
  <c r="AC16" i="38"/>
  <c r="Y16" i="38"/>
  <c r="U16" i="38"/>
  <c r="U42" i="37"/>
  <c r="AA29" i="37"/>
  <c r="W29" i="37"/>
  <c r="I48" i="33"/>
  <c r="AC16" i="33"/>
  <c r="Y16" i="33"/>
  <c r="CE39" i="32"/>
  <c r="CA34" i="32"/>
  <c r="H55" i="37"/>
  <c r="O55" i="34"/>
  <c r="K55" i="34"/>
  <c r="O55" i="35"/>
  <c r="K55" i="35"/>
  <c r="M55" i="36"/>
  <c r="I55" i="36"/>
  <c r="F55" i="36"/>
  <c r="E55" i="37"/>
  <c r="AD29" i="38"/>
  <c r="I34" i="31" s="1"/>
  <c r="CM31" i="32"/>
  <c r="AD29" i="37"/>
  <c r="H34" i="31" s="1"/>
  <c r="AD16" i="38"/>
  <c r="I16" i="31" s="1"/>
  <c r="CI39" i="32"/>
  <c r="AA16" i="38"/>
  <c r="W16" i="38"/>
  <c r="AC29" i="37"/>
  <c r="Y29" i="37"/>
  <c r="AA16" i="33"/>
  <c r="CI34" i="32"/>
  <c r="CI19" i="32"/>
  <c r="M55" i="34"/>
  <c r="I55" i="34"/>
  <c r="M55" i="35"/>
  <c r="I55" i="35"/>
  <c r="O55" i="36"/>
  <c r="K55" i="36"/>
  <c r="F55" i="49"/>
  <c r="CU44" i="32"/>
  <c r="DB42" i="32"/>
  <c r="DB93" i="32" s="1"/>
  <c r="CY19" i="32"/>
  <c r="CT14" i="32"/>
  <c r="DB13" i="32"/>
  <c r="CQ19" i="32"/>
  <c r="L12" i="46"/>
  <c r="P25" i="46"/>
  <c r="AC39" i="17"/>
  <c r="Z34" i="17"/>
  <c r="T34" i="17"/>
  <c r="W24" i="17"/>
  <c r="Z19" i="17"/>
  <c r="Y19" i="17"/>
  <c r="U14" i="17"/>
  <c r="AA14" i="17"/>
  <c r="P90" i="17"/>
  <c r="S39" i="17"/>
  <c r="X34" i="17"/>
  <c r="Z29" i="17"/>
  <c r="Y24" i="17"/>
  <c r="Z24" i="17"/>
  <c r="AC19" i="17"/>
  <c r="V19" i="17"/>
  <c r="P77" i="17"/>
  <c r="AD105" i="17"/>
  <c r="AV40" i="46"/>
  <c r="AF60" i="46"/>
  <c r="AA34" i="17"/>
  <c r="V29" i="17"/>
  <c r="U19" i="17"/>
  <c r="AN29" i="46"/>
  <c r="T57" i="46"/>
  <c r="Y39" i="17"/>
  <c r="AD34" i="17"/>
  <c r="AA24" i="17"/>
  <c r="P73" i="17"/>
  <c r="P103" i="17"/>
  <c r="P104" i="17"/>
  <c r="P105" i="17"/>
  <c r="H21" i="41"/>
  <c r="I21" i="41" s="1"/>
  <c r="J21" i="41" s="1"/>
  <c r="E21" i="41"/>
  <c r="F21" i="41" s="1"/>
  <c r="H26" i="29"/>
  <c r="E46" i="29"/>
  <c r="H36" i="46"/>
  <c r="I36" i="46" s="1"/>
  <c r="J36" i="46" s="1"/>
  <c r="E36" i="46"/>
  <c r="F36" i="46" s="1"/>
  <c r="H44" i="45"/>
  <c r="H47" i="45" s="1"/>
  <c r="E44" i="45"/>
  <c r="F44" i="45" s="1"/>
  <c r="E36" i="45"/>
  <c r="F36" i="45" s="1"/>
  <c r="H36" i="45"/>
  <c r="I36" i="45" s="1"/>
  <c r="J36" i="45" s="1"/>
  <c r="H19" i="45"/>
  <c r="I19" i="45" s="1"/>
  <c r="J19" i="45" s="1"/>
  <c r="E19" i="45"/>
  <c r="F19" i="45" s="1"/>
  <c r="E51" i="29"/>
  <c r="F51" i="29" s="1"/>
  <c r="H51" i="29"/>
  <c r="H10" i="40"/>
  <c r="H26" i="42"/>
  <c r="U44" i="46"/>
  <c r="V44" i="46" s="1"/>
  <c r="AZ57" i="46"/>
  <c r="M40" i="46"/>
  <c r="N40" i="46" s="1"/>
  <c r="X40" i="46"/>
  <c r="L52" i="46"/>
  <c r="AV25" i="46"/>
  <c r="AN9" i="46"/>
  <c r="AN55" i="46"/>
  <c r="X31" i="46"/>
  <c r="AB22" i="46"/>
  <c r="AV51" i="46"/>
  <c r="AV19" i="46"/>
  <c r="T47" i="46"/>
  <c r="AR27" i="46"/>
  <c r="BD24" i="46"/>
  <c r="AV24" i="46"/>
  <c r="AF24" i="46"/>
  <c r="H24" i="46"/>
  <c r="I24" i="46" s="1"/>
  <c r="J24" i="46" s="1"/>
  <c r="AN24" i="46"/>
  <c r="AN45" i="46"/>
  <c r="AF45" i="46"/>
  <c r="AR32" i="46"/>
  <c r="D42" i="41"/>
  <c r="H39" i="41"/>
  <c r="E55" i="46"/>
  <c r="F55" i="46" s="1"/>
  <c r="AF56" i="46"/>
  <c r="AN60" i="46"/>
  <c r="AN11" i="46"/>
  <c r="E11" i="41"/>
  <c r="F11" i="41" s="1"/>
  <c r="X29" i="46"/>
  <c r="E26" i="46"/>
  <c r="F26" i="46" s="1"/>
  <c r="AN26" i="46"/>
  <c r="BD26" i="46"/>
  <c r="H21" i="40"/>
  <c r="D22" i="40"/>
  <c r="AN25" i="46"/>
  <c r="BD25" i="46"/>
  <c r="H55" i="41"/>
  <c r="E55" i="41"/>
  <c r="F55" i="41" s="1"/>
  <c r="X9" i="46"/>
  <c r="T12" i="46"/>
  <c r="AN50" i="46"/>
  <c r="AV30" i="46"/>
  <c r="AB52" i="46"/>
  <c r="X45" i="46"/>
  <c r="H35" i="41"/>
  <c r="AF25" i="46"/>
  <c r="AZ27" i="46"/>
  <c r="BD44" i="46"/>
  <c r="AF44" i="46"/>
  <c r="AN44" i="46"/>
  <c r="AF51" i="46"/>
  <c r="AN20" i="46"/>
  <c r="BD20" i="46"/>
  <c r="H46" i="41"/>
  <c r="E46" i="41"/>
  <c r="F46" i="41" s="1"/>
  <c r="E10" i="29"/>
  <c r="F10" i="29" s="1"/>
  <c r="H10" i="29"/>
  <c r="I10" i="29" s="1"/>
  <c r="J10" i="29" s="1"/>
  <c r="H25" i="29"/>
  <c r="E25" i="29"/>
  <c r="F25" i="29" s="1"/>
  <c r="E41" i="45"/>
  <c r="F41" i="45" s="1"/>
  <c r="H41" i="45"/>
  <c r="I41" i="45" s="1"/>
  <c r="J41" i="45" s="1"/>
  <c r="BD45" i="46"/>
  <c r="E9" i="46"/>
  <c r="F9" i="46" s="1"/>
  <c r="AV45" i="46"/>
  <c r="T65" i="46"/>
  <c r="AV20" i="46"/>
  <c r="AF31" i="46"/>
  <c r="AN30" i="46"/>
  <c r="AF29" i="46"/>
  <c r="AV26" i="46"/>
  <c r="E39" i="41"/>
  <c r="F39" i="41" s="1"/>
  <c r="AB47" i="46"/>
  <c r="L37" i="46"/>
  <c r="H39" i="40"/>
  <c r="E39" i="45"/>
  <c r="F39" i="45" s="1"/>
  <c r="O41" i="41"/>
  <c r="C42" i="41"/>
  <c r="G41" i="41"/>
  <c r="I41" i="41" s="1"/>
  <c r="G40" i="42"/>
  <c r="G40" i="29"/>
  <c r="G42" i="29" s="1"/>
  <c r="E40" i="29"/>
  <c r="F40" i="29" s="1"/>
  <c r="C42" i="29"/>
  <c r="O40" i="29"/>
  <c r="M56" i="34"/>
  <c r="I56" i="34"/>
  <c r="G48" i="38"/>
  <c r="J56" i="38"/>
  <c r="N56" i="38"/>
  <c r="L56" i="35"/>
  <c r="DB17" i="32"/>
  <c r="DB88" i="32" s="1"/>
  <c r="Z43" i="37"/>
  <c r="AD30" i="37"/>
  <c r="H35" i="31" s="1"/>
  <c r="L56" i="37"/>
  <c r="X17" i="33"/>
  <c r="AF41" i="46"/>
  <c r="D22" i="46"/>
  <c r="DB16" i="32"/>
  <c r="DB74" i="32" s="1"/>
  <c r="CY14" i="32"/>
  <c r="AD43" i="37"/>
  <c r="H53" i="31" s="1"/>
  <c r="AD17" i="33"/>
  <c r="G17" i="31" s="1"/>
  <c r="J56" i="33"/>
  <c r="CY39" i="32"/>
  <c r="P43" i="35"/>
  <c r="T43" i="35"/>
  <c r="AB43" i="35"/>
  <c r="U43" i="35"/>
  <c r="E56" i="35"/>
  <c r="V43" i="35"/>
  <c r="AD43" i="35"/>
  <c r="E53" i="31" s="1"/>
  <c r="AC43" i="35"/>
  <c r="AA43" i="35"/>
  <c r="X43" i="35"/>
  <c r="Y43" i="35"/>
  <c r="O56" i="35"/>
  <c r="O35" i="35"/>
  <c r="V30" i="35"/>
  <c r="AD30" i="35"/>
  <c r="E35" i="31" s="1"/>
  <c r="G35" i="35"/>
  <c r="W30" i="35"/>
  <c r="X30" i="35"/>
  <c r="P30" i="35"/>
  <c r="Z30" i="35"/>
  <c r="AC30" i="35"/>
  <c r="Y30" i="35"/>
  <c r="S17" i="35"/>
  <c r="D56" i="35"/>
  <c r="T17" i="35"/>
  <c r="AB17" i="35"/>
  <c r="V17" i="35"/>
  <c r="AD17" i="35"/>
  <c r="E17" i="31" s="1"/>
  <c r="X17" i="35"/>
  <c r="Z43" i="36"/>
  <c r="G56" i="36"/>
  <c r="X43" i="36"/>
  <c r="AD43" i="36"/>
  <c r="D53" i="31" s="1"/>
  <c r="V43" i="36"/>
  <c r="Z30" i="36"/>
  <c r="X30" i="36"/>
  <c r="AD30" i="36"/>
  <c r="D35" i="31" s="1"/>
  <c r="V30" i="36"/>
  <c r="P30" i="36"/>
  <c r="DB18" i="32"/>
  <c r="DB102" i="32" s="1"/>
  <c r="CV19" i="32"/>
  <c r="AD30" i="38"/>
  <c r="I35" i="31" s="1"/>
  <c r="X30" i="38"/>
  <c r="H56" i="38"/>
  <c r="AB30" i="38"/>
  <c r="AC30" i="38"/>
  <c r="W30" i="38"/>
  <c r="F56" i="38"/>
  <c r="U43" i="37"/>
  <c r="AC43" i="37"/>
  <c r="W43" i="37"/>
  <c r="Y43" i="37"/>
  <c r="V43" i="37"/>
  <c r="AB43" i="37"/>
  <c r="N56" i="37"/>
  <c r="J56" i="37"/>
  <c r="U30" i="37"/>
  <c r="AC30" i="37"/>
  <c r="AB30" i="37"/>
  <c r="W30" i="37"/>
  <c r="X30" i="37"/>
  <c r="F56" i="37"/>
  <c r="Y30" i="37"/>
  <c r="V17" i="37"/>
  <c r="AD17" i="37"/>
  <c r="H17" i="31" s="1"/>
  <c r="D56" i="37"/>
  <c r="X17" i="37"/>
  <c r="AA17" i="37"/>
  <c r="U17" i="37"/>
  <c r="P17" i="37"/>
  <c r="Z17" i="37"/>
  <c r="W17" i="37"/>
  <c r="AC17" i="37"/>
  <c r="X43" i="33"/>
  <c r="F56" i="33"/>
  <c r="P43" i="33"/>
  <c r="Z43" i="33"/>
  <c r="AC43" i="33"/>
  <c r="AB43" i="33"/>
  <c r="AA43" i="33"/>
  <c r="U43" i="33"/>
  <c r="U30" i="33"/>
  <c r="V30" i="33"/>
  <c r="AD30" i="33"/>
  <c r="G35" i="31" s="1"/>
  <c r="AA30" i="33"/>
  <c r="X30" i="33"/>
  <c r="P30" i="33"/>
  <c r="Z30" i="33"/>
  <c r="AC30" i="33"/>
  <c r="Y30" i="33"/>
  <c r="L22" i="33"/>
  <c r="L56" i="33"/>
  <c r="S17" i="33"/>
  <c r="AA17" i="33"/>
  <c r="T17" i="33"/>
  <c r="U17" i="33"/>
  <c r="AC17" i="33"/>
  <c r="W17" i="33"/>
  <c r="D56" i="33"/>
  <c r="AB17" i="33"/>
  <c r="CU39" i="32"/>
  <c r="CS39" i="32"/>
  <c r="DB36" i="32"/>
  <c r="DB78" i="32" s="1"/>
  <c r="DB32" i="32"/>
  <c r="DB91" i="32" s="1"/>
  <c r="CU34" i="32"/>
  <c r="CQ34" i="32"/>
  <c r="DB31" i="32"/>
  <c r="DB77" i="32" s="1"/>
  <c r="CZ29" i="32"/>
  <c r="CV29" i="32"/>
  <c r="CR29" i="32"/>
  <c r="DB28" i="32"/>
  <c r="DB104" i="32" s="1"/>
  <c r="CW29" i="32"/>
  <c r="CS29" i="32"/>
  <c r="DB27" i="32"/>
  <c r="DB90" i="32" s="1"/>
  <c r="DA29" i="32"/>
  <c r="CU29" i="32"/>
  <c r="CQ29" i="32"/>
  <c r="AJ27" i="46"/>
  <c r="CU19" i="32"/>
  <c r="CQ14" i="32"/>
  <c r="Y43" i="36"/>
  <c r="Z30" i="37"/>
  <c r="H56" i="33"/>
  <c r="AB30" i="33"/>
  <c r="W43" i="33"/>
  <c r="V43" i="33"/>
  <c r="AA30" i="37"/>
  <c r="N56" i="34"/>
  <c r="N22" i="34"/>
  <c r="X17" i="34"/>
  <c r="F56" i="34"/>
  <c r="P17" i="34"/>
  <c r="Z17" i="34"/>
  <c r="AB17" i="34"/>
  <c r="Y17" i="34"/>
  <c r="CR34" i="32"/>
  <c r="DB33" i="32"/>
  <c r="DB105" i="32" s="1"/>
  <c r="CP24" i="32"/>
  <c r="DA24" i="32"/>
  <c r="P43" i="36"/>
  <c r="V17" i="33"/>
  <c r="V30" i="37"/>
  <c r="P43" i="37"/>
  <c r="DB37" i="32"/>
  <c r="DB92" i="32" s="1"/>
  <c r="DB38" i="32"/>
  <c r="DB106" i="32" s="1"/>
  <c r="Z43" i="35"/>
  <c r="T30" i="33"/>
  <c r="AA43" i="37"/>
  <c r="AB17" i="37"/>
  <c r="Z43" i="38"/>
  <c r="P43" i="38"/>
  <c r="X43" i="38"/>
  <c r="AD43" i="38"/>
  <c r="I53" i="31" s="1"/>
  <c r="V43" i="38"/>
  <c r="AC43" i="38"/>
  <c r="W17" i="38"/>
  <c r="AC17" i="38"/>
  <c r="AD17" i="38"/>
  <c r="I17" i="31" s="1"/>
  <c r="AB17" i="38"/>
  <c r="X17" i="38"/>
  <c r="U17" i="38"/>
  <c r="E56" i="38"/>
  <c r="AA17" i="38"/>
  <c r="P17" i="38"/>
  <c r="H56" i="37"/>
  <c r="Y43" i="34"/>
  <c r="AA43" i="34"/>
  <c r="V43" i="34"/>
  <c r="U43" i="34"/>
  <c r="AC43" i="34"/>
  <c r="AB43" i="34"/>
  <c r="P43" i="34"/>
  <c r="Y30" i="34"/>
  <c r="E56" i="34"/>
  <c r="AA30" i="34"/>
  <c r="AD30" i="34"/>
  <c r="F35" i="31" s="1"/>
  <c r="T30" i="34"/>
  <c r="P30" i="34"/>
  <c r="U30" i="34"/>
  <c r="AC30" i="34"/>
  <c r="I56" i="36"/>
  <c r="AA17" i="36"/>
  <c r="AD17" i="36"/>
  <c r="D17" i="31" s="1"/>
  <c r="AB17" i="36"/>
  <c r="Y17" i="36"/>
  <c r="T17" i="36"/>
  <c r="W17" i="36"/>
  <c r="E41" i="41"/>
  <c r="F41" i="41" s="1"/>
  <c r="AA43" i="38"/>
  <c r="M56" i="36"/>
  <c r="F48" i="38"/>
  <c r="L32" i="29"/>
  <c r="D47" i="45"/>
  <c r="V30" i="34"/>
  <c r="P55" i="29"/>
  <c r="M56" i="38"/>
  <c r="Y43" i="33"/>
  <c r="L22" i="35"/>
  <c r="M22" i="36"/>
  <c r="V17" i="36"/>
  <c r="AF36" i="46"/>
  <c r="L42" i="46"/>
  <c r="D57" i="45"/>
  <c r="AR57" i="46"/>
  <c r="H56" i="46"/>
  <c r="I56" i="46" s="1"/>
  <c r="J56" i="46" s="1"/>
  <c r="X56" i="46"/>
  <c r="AN56" i="46"/>
  <c r="X30" i="46"/>
  <c r="D32" i="46"/>
  <c r="AF50" i="46"/>
  <c r="H50" i="46"/>
  <c r="AV50" i="46"/>
  <c r="BD50" i="46"/>
  <c r="D52" i="46"/>
  <c r="X51" i="46"/>
  <c r="P51" i="46"/>
  <c r="E51" i="46"/>
  <c r="F51" i="46" s="1"/>
  <c r="AF39" i="46"/>
  <c r="E39" i="46"/>
  <c r="F39" i="46" s="1"/>
  <c r="P39" i="46"/>
  <c r="AV39" i="46"/>
  <c r="BD39" i="46"/>
  <c r="E54" i="46"/>
  <c r="F54" i="46" s="1"/>
  <c r="X54" i="46"/>
  <c r="H54" i="46"/>
  <c r="I54" i="46" s="1"/>
  <c r="J54" i="46" s="1"/>
  <c r="AN54" i="46"/>
  <c r="P21" i="46"/>
  <c r="E21" i="46"/>
  <c r="F21" i="46" s="1"/>
  <c r="BD21" i="46"/>
  <c r="H21" i="46"/>
  <c r="AV21" i="46"/>
  <c r="AF21" i="46"/>
  <c r="BD34" i="46"/>
  <c r="AF34" i="46"/>
  <c r="AV34" i="46"/>
  <c r="X55" i="46"/>
  <c r="AV55" i="46"/>
  <c r="X46" i="46"/>
  <c r="AF46" i="46"/>
  <c r="P46" i="46"/>
  <c r="AN46" i="46"/>
  <c r="AV46" i="46"/>
  <c r="AF9" i="46"/>
  <c r="AB12" i="46"/>
  <c r="BD9" i="46"/>
  <c r="AB64" i="46"/>
  <c r="AV61" i="46"/>
  <c r="AB32" i="46"/>
  <c r="BD49" i="46"/>
  <c r="AF11" i="46"/>
  <c r="BD10" i="46"/>
  <c r="U59" i="46"/>
  <c r="V59" i="46" s="1"/>
  <c r="BD59" i="46"/>
  <c r="AF20" i="46"/>
  <c r="AJ62" i="46"/>
  <c r="BD31" i="46"/>
  <c r="AV31" i="46"/>
  <c r="AR64" i="46"/>
  <c r="AR65" i="46"/>
  <c r="AR42" i="46"/>
  <c r="AZ52" i="46"/>
  <c r="H10" i="41"/>
  <c r="I10" i="41" s="1"/>
  <c r="J10" i="41" s="1"/>
  <c r="E10" i="41"/>
  <c r="F10" i="41" s="1"/>
  <c r="H36" i="41"/>
  <c r="D37" i="41"/>
  <c r="E36" i="41"/>
  <c r="F36" i="41" s="1"/>
  <c r="E45" i="41"/>
  <c r="H45" i="41"/>
  <c r="E11" i="29"/>
  <c r="F11" i="29" s="1"/>
  <c r="P20" i="29"/>
  <c r="D22" i="29"/>
  <c r="H24" i="29"/>
  <c r="P24" i="29"/>
  <c r="H51" i="46"/>
  <c r="I51" i="46" s="1"/>
  <c r="J51" i="46" s="1"/>
  <c r="AN21" i="46"/>
  <c r="H52" i="41"/>
  <c r="AB42" i="46"/>
  <c r="P41" i="46"/>
  <c r="X36" i="46"/>
  <c r="M31" i="29"/>
  <c r="N31" i="29" s="1"/>
  <c r="M54" i="29"/>
  <c r="N54" i="29" s="1"/>
  <c r="E45" i="45"/>
  <c r="D47" i="29"/>
  <c r="H29" i="42"/>
  <c r="D52" i="41"/>
  <c r="AV36" i="46"/>
  <c r="M30" i="29"/>
  <c r="N30" i="29" s="1"/>
  <c r="H31" i="29"/>
  <c r="H32" i="29" s="1"/>
  <c r="P31" i="29"/>
  <c r="E31" i="29"/>
  <c r="F31" i="29" s="1"/>
  <c r="T42" i="46"/>
  <c r="P51" i="29"/>
  <c r="M24" i="29"/>
  <c r="M36" i="29"/>
  <c r="N36" i="29" s="1"/>
  <c r="H59" i="45"/>
  <c r="E59" i="45"/>
  <c r="F59" i="45" s="1"/>
  <c r="D52" i="45"/>
  <c r="H50" i="45"/>
  <c r="H59" i="40"/>
  <c r="H31" i="40"/>
  <c r="H40" i="46"/>
  <c r="AF40" i="46"/>
  <c r="BD40" i="46"/>
  <c r="E29" i="46"/>
  <c r="F29" i="46" s="1"/>
  <c r="AV29" i="46"/>
  <c r="AV44" i="46"/>
  <c r="X44" i="46"/>
  <c r="H26" i="46"/>
  <c r="I26" i="46" s="1"/>
  <c r="J26" i="46" s="1"/>
  <c r="X26" i="46"/>
  <c r="D27" i="46"/>
  <c r="L27" i="46"/>
  <c r="X24" i="46"/>
  <c r="P31" i="46"/>
  <c r="X25" i="46"/>
  <c r="M45" i="46"/>
  <c r="N45" i="46" s="1"/>
  <c r="AN39" i="46"/>
  <c r="T32" i="46"/>
  <c r="T52" i="46"/>
  <c r="AV49" i="46"/>
  <c r="AN49" i="46"/>
  <c r="AZ42" i="46"/>
  <c r="AZ22" i="46"/>
  <c r="D57" i="41"/>
  <c r="H46" i="42"/>
  <c r="M57" i="35"/>
  <c r="I57" i="35"/>
  <c r="G57" i="38"/>
  <c r="I57" i="38"/>
  <c r="E18" i="47"/>
  <c r="G18" i="47"/>
  <c r="I18" i="47"/>
  <c r="K18" i="47"/>
  <c r="M18" i="47"/>
  <c r="M57" i="47" s="1"/>
  <c r="O18" i="47"/>
  <c r="O57" i="47" s="1"/>
  <c r="N57" i="36"/>
  <c r="J57" i="38"/>
  <c r="F18" i="47"/>
  <c r="H18" i="47"/>
  <c r="J18" i="47"/>
  <c r="L18" i="47"/>
  <c r="N18" i="47"/>
  <c r="X44" i="37"/>
  <c r="AC18" i="33"/>
  <c r="AB18" i="34"/>
  <c r="Z44" i="36"/>
  <c r="G44" i="45"/>
  <c r="DL14" i="32"/>
  <c r="DQ17" i="32"/>
  <c r="DQ88" i="32" s="1"/>
  <c r="DP24" i="32"/>
  <c r="P21" i="29"/>
  <c r="H21" i="29"/>
  <c r="O45" i="29"/>
  <c r="C47" i="29"/>
  <c r="DL19" i="32"/>
  <c r="DK44" i="32"/>
  <c r="E40" i="46"/>
  <c r="F40" i="46" s="1"/>
  <c r="P40" i="46"/>
  <c r="AN40" i="46"/>
  <c r="P44" i="46"/>
  <c r="H44" i="46"/>
  <c r="I44" i="46" s="1"/>
  <c r="J44" i="46" s="1"/>
  <c r="AD44" i="36"/>
  <c r="D54" i="31" s="1"/>
  <c r="DQ33" i="32"/>
  <c r="DQ105" i="32" s="1"/>
  <c r="W44" i="38"/>
  <c r="Z44" i="38"/>
  <c r="P44" i="38"/>
  <c r="X44" i="38"/>
  <c r="Y44" i="38"/>
  <c r="D57" i="38"/>
  <c r="S57" i="38" s="1"/>
  <c r="V44" i="38"/>
  <c r="AA44" i="38"/>
  <c r="M57" i="38"/>
  <c r="J35" i="37"/>
  <c r="J57" i="37"/>
  <c r="P31" i="37"/>
  <c r="Z31" i="37"/>
  <c r="AA31" i="37"/>
  <c r="Y31" i="37"/>
  <c r="AB31" i="37"/>
  <c r="W31" i="37"/>
  <c r="F57" i="37"/>
  <c r="U31" i="37"/>
  <c r="V31" i="37"/>
  <c r="AD31" i="37"/>
  <c r="H36" i="31" s="1"/>
  <c r="AC31" i="37"/>
  <c r="L57" i="37"/>
  <c r="H57" i="37"/>
  <c r="S18" i="37"/>
  <c r="AA18" i="37"/>
  <c r="V18" i="37"/>
  <c r="U18" i="37"/>
  <c r="AC18" i="37"/>
  <c r="AD18" i="37"/>
  <c r="H18" i="31" s="1"/>
  <c r="W18" i="37"/>
  <c r="D57" i="37"/>
  <c r="AB18" i="37"/>
  <c r="P18" i="37"/>
  <c r="AC44" i="36"/>
  <c r="U44" i="36"/>
  <c r="X44" i="36"/>
  <c r="F48" i="36"/>
  <c r="AA44" i="36"/>
  <c r="Y44" i="36"/>
  <c r="DH34" i="32"/>
  <c r="DQ31" i="32"/>
  <c r="DQ77" i="32" s="1"/>
  <c r="DI19" i="32"/>
  <c r="DQ18" i="32"/>
  <c r="DG19" i="32"/>
  <c r="P44" i="37"/>
  <c r="Z44" i="37"/>
  <c r="E57" i="37"/>
  <c r="T44" i="37"/>
  <c r="AB44" i="37"/>
  <c r="W44" i="37"/>
  <c r="V44" i="37"/>
  <c r="AD44" i="37"/>
  <c r="H54" i="31" s="1"/>
  <c r="U44" i="33"/>
  <c r="AC44" i="33"/>
  <c r="E57" i="33"/>
  <c r="W44" i="33"/>
  <c r="Y44" i="33"/>
  <c r="N35" i="33"/>
  <c r="N57" i="33"/>
  <c r="J57" i="33"/>
  <c r="J35" i="33"/>
  <c r="AA31" i="33"/>
  <c r="AB31" i="33"/>
  <c r="U31" i="33"/>
  <c r="AC31" i="33"/>
  <c r="X31" i="33"/>
  <c r="F57" i="33"/>
  <c r="W31" i="33"/>
  <c r="AD31" i="33"/>
  <c r="G36" i="31" s="1"/>
  <c r="M57" i="33"/>
  <c r="AD18" i="33"/>
  <c r="G18" i="31" s="1"/>
  <c r="X18" i="33"/>
  <c r="P18" i="33"/>
  <c r="Z18" i="33"/>
  <c r="AA18" i="33"/>
  <c r="I57" i="33"/>
  <c r="P44" i="34"/>
  <c r="Z44" i="34"/>
  <c r="AA44" i="34"/>
  <c r="AC44" i="34"/>
  <c r="AB44" i="34"/>
  <c r="W44" i="34"/>
  <c r="AD44" i="34"/>
  <c r="F54" i="31" s="1"/>
  <c r="Y44" i="34"/>
  <c r="P31" i="34"/>
  <c r="Z31" i="34"/>
  <c r="T31" i="34"/>
  <c r="AB31" i="34"/>
  <c r="V31" i="34"/>
  <c r="AD31" i="34"/>
  <c r="F36" i="31" s="1"/>
  <c r="U31" i="34"/>
  <c r="L57" i="34"/>
  <c r="H57" i="34"/>
  <c r="S18" i="34"/>
  <c r="AA18" i="34"/>
  <c r="X18" i="34"/>
  <c r="U18" i="34"/>
  <c r="AC18" i="34"/>
  <c r="T18" i="34"/>
  <c r="W18" i="34"/>
  <c r="D57" i="34"/>
  <c r="DE39" i="32"/>
  <c r="DQ38" i="32"/>
  <c r="DQ106" i="32" s="1"/>
  <c r="DQ37" i="32"/>
  <c r="DQ92" i="32" s="1"/>
  <c r="DN39" i="32"/>
  <c r="DF39" i="32"/>
  <c r="DQ36" i="32"/>
  <c r="DQ78" i="32" s="1"/>
  <c r="DG34" i="32"/>
  <c r="AD44" i="33"/>
  <c r="G54" i="31" s="1"/>
  <c r="P44" i="36"/>
  <c r="AC31" i="34"/>
  <c r="L22" i="34"/>
  <c r="AB44" i="33"/>
  <c r="AA44" i="37"/>
  <c r="AA31" i="34"/>
  <c r="X44" i="33"/>
  <c r="Z31" i="33"/>
  <c r="DP39" i="32"/>
  <c r="AB18" i="33"/>
  <c r="H57" i="35"/>
  <c r="H48" i="35"/>
  <c r="S44" i="35"/>
  <c r="AA44" i="35"/>
  <c r="T44" i="35"/>
  <c r="V44" i="35"/>
  <c r="Z44" i="35"/>
  <c r="D57" i="35"/>
  <c r="U44" i="35"/>
  <c r="AC44" i="35"/>
  <c r="AD44" i="35"/>
  <c r="E54" i="31" s="1"/>
  <c r="W44" i="35"/>
  <c r="AB44" i="35"/>
  <c r="AA31" i="35"/>
  <c r="AB31" i="35"/>
  <c r="U31" i="35"/>
  <c r="AC31" i="35"/>
  <c r="E57" i="35"/>
  <c r="W31" i="35"/>
  <c r="AA18" i="35"/>
  <c r="AB18" i="35"/>
  <c r="U18" i="35"/>
  <c r="AC18" i="35"/>
  <c r="W18" i="35"/>
  <c r="DM34" i="32"/>
  <c r="DO29" i="32"/>
  <c r="DK29" i="32"/>
  <c r="DG29" i="32"/>
  <c r="DQ28" i="32"/>
  <c r="DQ104" i="32" s="1"/>
  <c r="DQ27" i="32"/>
  <c r="DQ90" i="32" s="1"/>
  <c r="DP29" i="32"/>
  <c r="DL29" i="32"/>
  <c r="DH29" i="32"/>
  <c r="AI47" i="29"/>
  <c r="Y31" i="34"/>
  <c r="P31" i="33"/>
  <c r="AC44" i="37"/>
  <c r="Y18" i="34"/>
  <c r="AB31" i="38"/>
  <c r="Z31" i="38"/>
  <c r="AD31" i="38"/>
  <c r="I36" i="31" s="1"/>
  <c r="X31" i="38"/>
  <c r="AA31" i="38"/>
  <c r="AC31" i="38"/>
  <c r="Y31" i="38"/>
  <c r="F57" i="38"/>
  <c r="AC18" i="38"/>
  <c r="U18" i="38"/>
  <c r="AA18" i="38"/>
  <c r="AD18" i="38"/>
  <c r="I18" i="31" s="1"/>
  <c r="Y18" i="38"/>
  <c r="X18" i="38"/>
  <c r="J57" i="36"/>
  <c r="J35" i="36"/>
  <c r="AA31" i="36"/>
  <c r="Y31" i="36"/>
  <c r="AD31" i="36"/>
  <c r="D36" i="31" s="1"/>
  <c r="F57" i="36"/>
  <c r="W31" i="36"/>
  <c r="I57" i="36"/>
  <c r="AD18" i="36"/>
  <c r="D18" i="31" s="1"/>
  <c r="V18" i="36"/>
  <c r="E57" i="36"/>
  <c r="AB18" i="36"/>
  <c r="T18" i="36"/>
  <c r="Y18" i="36"/>
  <c r="AC18" i="36"/>
  <c r="Z18" i="36"/>
  <c r="DK39" i="32"/>
  <c r="DJ34" i="32"/>
  <c r="DN14" i="32"/>
  <c r="U31" i="38"/>
  <c r="V18" i="34"/>
  <c r="X31" i="35"/>
  <c r="U18" i="36"/>
  <c r="G57" i="49"/>
  <c r="K57" i="49"/>
  <c r="AB31" i="49"/>
  <c r="AB44" i="49"/>
  <c r="W31" i="38"/>
  <c r="Z18" i="38"/>
  <c r="L48" i="34"/>
  <c r="H48" i="34"/>
  <c r="L35" i="34"/>
  <c r="D57" i="49"/>
  <c r="T57" i="49" s="1"/>
  <c r="F57" i="49"/>
  <c r="H57" i="49"/>
  <c r="L57" i="49"/>
  <c r="N57" i="49"/>
  <c r="P49" i="46"/>
  <c r="AR47" i="46"/>
  <c r="AR52" i="46"/>
  <c r="G51" i="41"/>
  <c r="I51" i="41" s="1"/>
  <c r="J51" i="41" s="1"/>
  <c r="E51" i="41"/>
  <c r="F51" i="41" s="1"/>
  <c r="AE49" i="41"/>
  <c r="W49" i="41"/>
  <c r="AN31" i="46"/>
  <c r="T37" i="46"/>
  <c r="O51" i="41"/>
  <c r="AN51" i="46"/>
  <c r="EF32" i="32"/>
  <c r="EF91" i="32" s="1"/>
  <c r="O58" i="37"/>
  <c r="H58" i="33"/>
  <c r="J58" i="33"/>
  <c r="O58" i="36"/>
  <c r="K58" i="38"/>
  <c r="M58" i="34"/>
  <c r="I58" i="34"/>
  <c r="E49" i="29"/>
  <c r="H49" i="29"/>
  <c r="I49" i="29" s="1"/>
  <c r="J49" i="29" s="1"/>
  <c r="D52" i="29"/>
  <c r="P49" i="29"/>
  <c r="EF23" i="32"/>
  <c r="EF103" i="32" s="1"/>
  <c r="AF49" i="46"/>
  <c r="E49" i="46"/>
  <c r="F49" i="46" s="1"/>
  <c r="P45" i="46"/>
  <c r="DU14" i="32"/>
  <c r="DZ34" i="32"/>
  <c r="W32" i="38"/>
  <c r="AB32" i="38"/>
  <c r="T32" i="38"/>
  <c r="Z32" i="38"/>
  <c r="AD32" i="38"/>
  <c r="I37" i="31" s="1"/>
  <c r="AA32" i="38"/>
  <c r="E58" i="38"/>
  <c r="X32" i="38"/>
  <c r="Y45" i="37"/>
  <c r="X45" i="37"/>
  <c r="AA45" i="37"/>
  <c r="T45" i="37"/>
  <c r="U45" i="37"/>
  <c r="AC45" i="37"/>
  <c r="E48" i="37"/>
  <c r="P45" i="37"/>
  <c r="P32" i="37"/>
  <c r="Z32" i="37"/>
  <c r="W32" i="37"/>
  <c r="F58" i="37"/>
  <c r="AB32" i="37"/>
  <c r="V32" i="37"/>
  <c r="AA32" i="37"/>
  <c r="M58" i="37"/>
  <c r="I58" i="37"/>
  <c r="X19" i="37"/>
  <c r="E58" i="37"/>
  <c r="AA19" i="37"/>
  <c r="P19" i="37"/>
  <c r="Z19" i="37"/>
  <c r="T19" i="37"/>
  <c r="AB19" i="37"/>
  <c r="V45" i="33"/>
  <c r="AD45" i="33"/>
  <c r="G55" i="31" s="1"/>
  <c r="G58" i="33"/>
  <c r="X45" i="33"/>
  <c r="Y45" i="33"/>
  <c r="P45" i="33"/>
  <c r="Z45" i="33"/>
  <c r="T32" i="33"/>
  <c r="AB32" i="33"/>
  <c r="V32" i="33"/>
  <c r="AD32" i="33"/>
  <c r="G37" i="31" s="1"/>
  <c r="U32" i="33"/>
  <c r="X32" i="33"/>
  <c r="AA32" i="33"/>
  <c r="Y32" i="33"/>
  <c r="Y19" i="33"/>
  <c r="AA19" i="33"/>
  <c r="F58" i="33"/>
  <c r="U19" i="33"/>
  <c r="AC19" i="33"/>
  <c r="L58" i="34"/>
  <c r="S19" i="36"/>
  <c r="D58" i="36"/>
  <c r="W19" i="36"/>
  <c r="AD19" i="36"/>
  <c r="D19" i="31" s="1"/>
  <c r="AC19" i="36"/>
  <c r="U19" i="36"/>
  <c r="AB19" i="36"/>
  <c r="AA19" i="36"/>
  <c r="DU39" i="32"/>
  <c r="EF38" i="32"/>
  <c r="EF106" i="32" s="1"/>
  <c r="EA39" i="32"/>
  <c r="EF37" i="32"/>
  <c r="DW39" i="32"/>
  <c r="DX39" i="32"/>
  <c r="EA34" i="32"/>
  <c r="DU24" i="32"/>
  <c r="DX19" i="32"/>
  <c r="DT19" i="32"/>
  <c r="H58" i="37"/>
  <c r="H35" i="37"/>
  <c r="Y19" i="38"/>
  <c r="P19" i="38"/>
  <c r="AC19" i="38"/>
  <c r="DY24" i="32"/>
  <c r="DW14" i="32"/>
  <c r="G58" i="49"/>
  <c r="X79" i="12"/>
  <c r="Y79" i="12"/>
  <c r="Z79" i="12"/>
  <c r="AB79" i="12"/>
  <c r="AC79" i="12"/>
  <c r="P79" i="12"/>
  <c r="W79" i="12"/>
  <c r="V45" i="38"/>
  <c r="D58" i="38"/>
  <c r="AB45" i="38"/>
  <c r="T45" i="38"/>
  <c r="Z45" i="38"/>
  <c r="AD45" i="38"/>
  <c r="I55" i="31" s="1"/>
  <c r="P45" i="38"/>
  <c r="L58" i="38"/>
  <c r="G58" i="36"/>
  <c r="DV34" i="32"/>
  <c r="ED34" i="32"/>
  <c r="Z19" i="36"/>
  <c r="X19" i="36"/>
  <c r="U45" i="38"/>
  <c r="K58" i="37"/>
  <c r="T45" i="34"/>
  <c r="Y45" i="34"/>
  <c r="D48" i="34"/>
  <c r="S48" i="34" s="1"/>
  <c r="S45" i="34"/>
  <c r="AA45" i="34"/>
  <c r="U45" i="34"/>
  <c r="AC45" i="34"/>
  <c r="H35" i="34"/>
  <c r="H58" i="34"/>
  <c r="D58" i="34"/>
  <c r="U32" i="34"/>
  <c r="AC32" i="34"/>
  <c r="T32" i="34"/>
  <c r="W32" i="34"/>
  <c r="Y32" i="34"/>
  <c r="AB32" i="34"/>
  <c r="X19" i="34"/>
  <c r="E58" i="34"/>
  <c r="T58" i="34" s="1"/>
  <c r="W19" i="34"/>
  <c r="Y19" i="34"/>
  <c r="P19" i="34"/>
  <c r="Z19" i="34"/>
  <c r="AC19" i="34"/>
  <c r="T19" i="34"/>
  <c r="AB19" i="34"/>
  <c r="M58" i="36"/>
  <c r="J58" i="36"/>
  <c r="J48" i="36"/>
  <c r="AD45" i="36"/>
  <c r="D55" i="31" s="1"/>
  <c r="V45" i="36"/>
  <c r="F58" i="36"/>
  <c r="AB45" i="36"/>
  <c r="Z45" i="36"/>
  <c r="AB32" i="36"/>
  <c r="G35" i="36"/>
  <c r="Z32" i="36"/>
  <c r="X32" i="36"/>
  <c r="DY34" i="32"/>
  <c r="EB29" i="32"/>
  <c r="EC29" i="32"/>
  <c r="DY29" i="32"/>
  <c r="BD46" i="46"/>
  <c r="X49" i="46"/>
  <c r="V19" i="36"/>
  <c r="EF33" i="32"/>
  <c r="EF105" i="32" s="1"/>
  <c r="X45" i="38"/>
  <c r="L48" i="35"/>
  <c r="L58" i="35"/>
  <c r="P45" i="35"/>
  <c r="Z45" i="35"/>
  <c r="T45" i="35"/>
  <c r="AB45" i="35"/>
  <c r="AA45" i="35"/>
  <c r="Y45" i="35"/>
  <c r="U45" i="35"/>
  <c r="V45" i="35"/>
  <c r="AD45" i="35"/>
  <c r="E55" i="31" s="1"/>
  <c r="W45" i="35"/>
  <c r="D58" i="35"/>
  <c r="X32" i="35"/>
  <c r="U32" i="35"/>
  <c r="P32" i="35"/>
  <c r="Z32" i="35"/>
  <c r="W32" i="35"/>
  <c r="T32" i="35"/>
  <c r="AB32" i="35"/>
  <c r="M58" i="35"/>
  <c r="I58" i="35"/>
  <c r="P19" i="35"/>
  <c r="Z19" i="35"/>
  <c r="AA19" i="35"/>
  <c r="T19" i="35"/>
  <c r="AB19" i="35"/>
  <c r="E58" i="35"/>
  <c r="V19" i="35"/>
  <c r="AD19" i="35"/>
  <c r="E19" i="31" s="1"/>
  <c r="EE29" i="32"/>
  <c r="Y19" i="37"/>
  <c r="I58" i="38"/>
  <c r="Y45" i="38"/>
  <c r="X19" i="38"/>
  <c r="K58" i="36"/>
  <c r="K22" i="36"/>
  <c r="AA32" i="49"/>
  <c r="U50" i="46"/>
  <c r="V50" i="46" s="1"/>
  <c r="W49" i="29"/>
  <c r="G49" i="42"/>
  <c r="W45" i="36"/>
  <c r="Y32" i="36"/>
  <c r="AC45" i="38"/>
  <c r="AC19" i="37"/>
  <c r="X45" i="34"/>
  <c r="AS44" i="32"/>
  <c r="I26" i="45"/>
  <c r="J26" i="45" s="1"/>
  <c r="DP24" i="40"/>
  <c r="T24" i="40" s="1"/>
  <c r="DP40" i="40"/>
  <c r="T40" i="40" s="1"/>
  <c r="DP26" i="40"/>
  <c r="T26" i="40" s="1"/>
  <c r="DP15" i="40"/>
  <c r="T15" i="40" s="1"/>
  <c r="DP46" i="40"/>
  <c r="T46" i="40" s="1"/>
  <c r="DP20" i="40"/>
  <c r="T20" i="40" s="1"/>
  <c r="DP41" i="40"/>
  <c r="T41" i="40" s="1"/>
  <c r="DP55" i="40"/>
  <c r="T55" i="40" s="1"/>
  <c r="DP16" i="40"/>
  <c r="T16" i="40" s="1"/>
  <c r="DP31" i="40"/>
  <c r="T31" i="40" s="1"/>
  <c r="DP29" i="40"/>
  <c r="T29" i="40" s="1"/>
  <c r="DP51" i="40"/>
  <c r="T51" i="40" s="1"/>
  <c r="DP25" i="40"/>
  <c r="T25" i="40" s="1"/>
  <c r="DP39" i="40"/>
  <c r="T39" i="40" s="1"/>
  <c r="DP36" i="40"/>
  <c r="T36" i="40" s="1"/>
  <c r="DP9" i="40"/>
  <c r="T9" i="40" s="1"/>
  <c r="DP49" i="40"/>
  <c r="T49" i="40" s="1"/>
  <c r="DP34" i="40"/>
  <c r="T34" i="40" s="1"/>
  <c r="DP45" i="40"/>
  <c r="T45" i="40" s="1"/>
  <c r="DP14" i="40"/>
  <c r="T14" i="40" s="1"/>
  <c r="DQ7" i="40"/>
  <c r="DP35" i="40"/>
  <c r="T35" i="40" s="1"/>
  <c r="DP56" i="40"/>
  <c r="T56" i="40" s="1"/>
  <c r="DP10" i="40"/>
  <c r="T10" i="40" s="1"/>
  <c r="DP11" i="40"/>
  <c r="T11" i="40" s="1"/>
  <c r="CQ44" i="32"/>
  <c r="DO14" i="40"/>
  <c r="L14" i="40" s="1"/>
  <c r="DO46" i="40"/>
  <c r="L46" i="40" s="1"/>
  <c r="DO11" i="40"/>
  <c r="L11" i="40" s="1"/>
  <c r="DO35" i="40"/>
  <c r="L35" i="40" s="1"/>
  <c r="DO54" i="40"/>
  <c r="L54" i="40" s="1"/>
  <c r="DO61" i="40"/>
  <c r="L61" i="40" s="1"/>
  <c r="DO39" i="40"/>
  <c r="L39" i="40" s="1"/>
  <c r="P39" i="40" s="1"/>
  <c r="DO19" i="40"/>
  <c r="L19" i="40" s="1"/>
  <c r="DO29" i="40"/>
  <c r="L29" i="40" s="1"/>
  <c r="DO26" i="40"/>
  <c r="L26" i="40" s="1"/>
  <c r="DO49" i="40"/>
  <c r="L49" i="40" s="1"/>
  <c r="DO20" i="40"/>
  <c r="L20" i="40" s="1"/>
  <c r="DO44" i="40"/>
  <c r="L44" i="40" s="1"/>
  <c r="P44" i="40" s="1"/>
  <c r="DO34" i="40"/>
  <c r="L34" i="40" s="1"/>
  <c r="DO21" i="40"/>
  <c r="L21" i="40" s="1"/>
  <c r="DO55" i="40"/>
  <c r="L55" i="40" s="1"/>
  <c r="DO31" i="40"/>
  <c r="L31" i="40" s="1"/>
  <c r="P31" i="40" s="1"/>
  <c r="DO10" i="40"/>
  <c r="L10" i="40" s="1"/>
  <c r="DO45" i="40"/>
  <c r="L45" i="40" s="1"/>
  <c r="DO9" i="40"/>
  <c r="L9" i="40" s="1"/>
  <c r="P9" i="40" s="1"/>
  <c r="DO60" i="40"/>
  <c r="L60" i="40" s="1"/>
  <c r="DO40" i="40"/>
  <c r="L40" i="40" s="1"/>
  <c r="DO30" i="40"/>
  <c r="L30" i="40" s="1"/>
  <c r="DO16" i="40"/>
  <c r="L16" i="40" s="1"/>
  <c r="DO41" i="40"/>
  <c r="L41" i="40" s="1"/>
  <c r="DJ24" i="32"/>
  <c r="G51" i="40"/>
  <c r="I51" i="40" s="1"/>
  <c r="J51" i="40" s="1"/>
  <c r="DO30" i="41"/>
  <c r="L30" i="41" s="1"/>
  <c r="DO39" i="41"/>
  <c r="L39" i="41" s="1"/>
  <c r="DO51" i="41"/>
  <c r="L51" i="41" s="1"/>
  <c r="DO61" i="41"/>
  <c r="L61" i="41" s="1"/>
  <c r="P61" i="41" s="1"/>
  <c r="DO31" i="41"/>
  <c r="L31" i="41" s="1"/>
  <c r="M31" i="41" s="1"/>
  <c r="DO50" i="41"/>
  <c r="L50" i="41" s="1"/>
  <c r="M50" i="41" s="1"/>
  <c r="DO11" i="41"/>
  <c r="L11" i="41" s="1"/>
  <c r="P11" i="41" s="1"/>
  <c r="DO36" i="41"/>
  <c r="L36" i="41" s="1"/>
  <c r="DO24" i="41"/>
  <c r="L24" i="41" s="1"/>
  <c r="DO20" i="41"/>
  <c r="L20" i="41" s="1"/>
  <c r="DO45" i="41"/>
  <c r="L45" i="41" s="1"/>
  <c r="P45" i="41" s="1"/>
  <c r="DO10" i="41"/>
  <c r="L10" i="41" s="1"/>
  <c r="DP7" i="41"/>
  <c r="DO29" i="41"/>
  <c r="L29" i="41" s="1"/>
  <c r="DO44" i="41"/>
  <c r="L44" i="41" s="1"/>
  <c r="P44" i="41" s="1"/>
  <c r="DO34" i="41"/>
  <c r="L34" i="41" s="1"/>
  <c r="M34" i="41" s="1"/>
  <c r="DO54" i="41"/>
  <c r="L54" i="41" s="1"/>
  <c r="DO15" i="41"/>
  <c r="L15" i="41" s="1"/>
  <c r="DO40" i="41"/>
  <c r="L40" i="41" s="1"/>
  <c r="P40" i="41" s="1"/>
  <c r="DO55" i="41"/>
  <c r="L55" i="41" s="1"/>
  <c r="DO21" i="41"/>
  <c r="L21" i="41" s="1"/>
  <c r="DO19" i="41"/>
  <c r="L19" i="41" s="1"/>
  <c r="DO46" i="41"/>
  <c r="L46" i="41" s="1"/>
  <c r="DO9" i="41"/>
  <c r="L9" i="41" s="1"/>
  <c r="DO25" i="41"/>
  <c r="L25" i="41" s="1"/>
  <c r="DO35" i="41"/>
  <c r="L35" i="41" s="1"/>
  <c r="DO49" i="41"/>
  <c r="L49" i="41" s="1"/>
  <c r="DO60" i="41"/>
  <c r="L60" i="41" s="1"/>
  <c r="M60" i="41" s="1"/>
  <c r="DO26" i="41"/>
  <c r="L26" i="41" s="1"/>
  <c r="DO56" i="41"/>
  <c r="L56" i="41" s="1"/>
  <c r="P56" i="41" s="1"/>
  <c r="DO41" i="41"/>
  <c r="L41" i="41" s="1"/>
  <c r="DO59" i="41"/>
  <c r="L59" i="41" s="1"/>
  <c r="G30" i="40"/>
  <c r="M40" i="29"/>
  <c r="N40" i="29" s="1"/>
  <c r="U44" i="38"/>
  <c r="V18" i="38"/>
  <c r="Y44" i="37"/>
  <c r="AD40" i="37"/>
  <c r="H50" i="31" s="1"/>
  <c r="DN34" i="45"/>
  <c r="D34" i="45" s="1"/>
  <c r="D37" i="45" s="1"/>
  <c r="DN25" i="45"/>
  <c r="D25" i="45" s="1"/>
  <c r="DN21" i="45"/>
  <c r="D21" i="45" s="1"/>
  <c r="E21" i="45" s="1"/>
  <c r="DN15" i="45"/>
  <c r="D15" i="45" s="1"/>
  <c r="DO7" i="45"/>
  <c r="DN29" i="41"/>
  <c r="D29" i="41" s="1"/>
  <c r="DN16" i="41"/>
  <c r="D16" i="41" s="1"/>
  <c r="L54" i="38"/>
  <c r="V27" i="38"/>
  <c r="P30" i="37"/>
  <c r="AD27" i="37"/>
  <c r="H32" i="31" s="1"/>
  <c r="AM14" i="32"/>
  <c r="BA19" i="32"/>
  <c r="W41" i="41"/>
  <c r="O30" i="29"/>
  <c r="K66" i="29"/>
  <c r="O25" i="41"/>
  <c r="DN9" i="41"/>
  <c r="D9" i="41" s="1"/>
  <c r="Z20" i="37"/>
  <c r="AH19" i="32"/>
  <c r="S27" i="29"/>
  <c r="AB26" i="38"/>
  <c r="Z45" i="37"/>
  <c r="X43" i="37"/>
  <c r="Y17" i="37"/>
  <c r="BB14" i="32"/>
  <c r="AC14" i="37"/>
  <c r="V31" i="33"/>
  <c r="Y18" i="33"/>
  <c r="Z17" i="33"/>
  <c r="Y39" i="34"/>
  <c r="AB39" i="36"/>
  <c r="Y34" i="36"/>
  <c r="AA13" i="36"/>
  <c r="AO39" i="32"/>
  <c r="DT29" i="32"/>
  <c r="T38" i="7"/>
  <c r="AC37" i="7"/>
  <c r="F23" i="32"/>
  <c r="F103" i="32" s="1"/>
  <c r="L38" i="37"/>
  <c r="S33" i="10"/>
  <c r="S33" i="32" s="1"/>
  <c r="S105" i="32" s="1"/>
  <c r="AW18" i="32"/>
  <c r="AW102" i="32" s="1"/>
  <c r="BA13" i="32"/>
  <c r="BA101" i="32" s="1"/>
  <c r="AY13" i="32"/>
  <c r="AY101" i="32" s="1"/>
  <c r="T34" i="16"/>
  <c r="U34" i="16"/>
  <c r="Z34" i="16"/>
  <c r="W29" i="16"/>
  <c r="T29" i="16"/>
  <c r="AA45" i="33"/>
  <c r="P44" i="33"/>
  <c r="AD41" i="33"/>
  <c r="G51" i="31" s="1"/>
  <c r="M54" i="33"/>
  <c r="P14" i="33"/>
  <c r="AB45" i="34"/>
  <c r="Z40" i="34"/>
  <c r="O54" i="34"/>
  <c r="K54" i="34"/>
  <c r="G54" i="34"/>
  <c r="V27" i="34"/>
  <c r="U14" i="34"/>
  <c r="U30" i="35"/>
  <c r="Y17" i="35"/>
  <c r="Y30" i="36"/>
  <c r="O54" i="36"/>
  <c r="CR39" i="32"/>
  <c r="M55" i="37"/>
  <c r="M38" i="35"/>
  <c r="BC13" i="32"/>
  <c r="BC101" i="32" s="1"/>
  <c r="AC34" i="16"/>
  <c r="U46" i="34"/>
  <c r="W43" i="36"/>
  <c r="P31" i="36"/>
  <c r="DO39" i="32"/>
  <c r="P39" i="16"/>
  <c r="S34" i="16"/>
  <c r="AA17" i="34"/>
  <c r="V33" i="35"/>
  <c r="W27" i="35"/>
  <c r="H52" i="36"/>
  <c r="I52" i="36"/>
  <c r="O38" i="36"/>
  <c r="Z39" i="16"/>
  <c r="T39" i="16"/>
  <c r="X34" i="16"/>
  <c r="P34" i="16"/>
  <c r="U24" i="16"/>
  <c r="AA14" i="16"/>
  <c r="DY17" i="32"/>
  <c r="DY88" i="32" s="1"/>
  <c r="M25" i="47"/>
  <c r="AD74" i="9"/>
  <c r="D13" i="47"/>
  <c r="F13" i="47"/>
  <c r="H13" i="47"/>
  <c r="J13" i="47"/>
  <c r="L13" i="47"/>
  <c r="S44" i="13"/>
  <c r="AX41" i="32"/>
  <c r="AX79" i="32" s="1"/>
  <c r="BA41" i="32"/>
  <c r="BA79" i="32" s="1"/>
  <c r="E14" i="47"/>
  <c r="G14" i="47"/>
  <c r="BL42" i="32"/>
  <c r="BL93" i="32" s="1"/>
  <c r="S44" i="14"/>
  <c r="E54" i="49"/>
  <c r="E28" i="47"/>
  <c r="I54" i="49"/>
  <c r="I28" i="47"/>
  <c r="M54" i="49"/>
  <c r="M28" i="47"/>
  <c r="P107" i="14"/>
  <c r="AD107" i="14"/>
  <c r="H54" i="49"/>
  <c r="H41" i="47"/>
  <c r="L54" i="49"/>
  <c r="L41" i="47"/>
  <c r="E29" i="47"/>
  <c r="AD93" i="16"/>
  <c r="D17" i="47"/>
  <c r="H17" i="47"/>
  <c r="L17" i="47"/>
  <c r="D43" i="47"/>
  <c r="AD107" i="17"/>
  <c r="H43" i="47"/>
  <c r="L43" i="47"/>
  <c r="V29" i="16"/>
  <c r="AB24" i="16"/>
  <c r="AA19" i="16"/>
  <c r="AD14" i="16"/>
  <c r="D11" i="47"/>
  <c r="F11" i="47"/>
  <c r="H11" i="47"/>
  <c r="J11" i="47"/>
  <c r="L11" i="47"/>
  <c r="N11" i="47"/>
  <c r="D24" i="47"/>
  <c r="F24" i="47"/>
  <c r="H24" i="47"/>
  <c r="J24" i="47"/>
  <c r="L24" i="47"/>
  <c r="N24" i="47"/>
  <c r="D37" i="47"/>
  <c r="F37" i="47"/>
  <c r="H37" i="47"/>
  <c r="S44" i="11"/>
  <c r="P76" i="14"/>
  <c r="O16" i="47"/>
  <c r="P105" i="16"/>
  <c r="AD105" i="16"/>
  <c r="E30" i="47"/>
  <c r="AD93" i="17"/>
  <c r="I56" i="49"/>
  <c r="I30" i="47"/>
  <c r="M56" i="49"/>
  <c r="M30" i="47"/>
  <c r="AB29" i="16"/>
  <c r="AB14" i="16"/>
  <c r="E13" i="47"/>
  <c r="G13" i="47"/>
  <c r="I13" i="47"/>
  <c r="AC26" i="49"/>
  <c r="D14" i="47"/>
  <c r="F14" i="47"/>
  <c r="H14" i="47"/>
  <c r="J14" i="47"/>
  <c r="L14" i="47"/>
  <c r="N14" i="47"/>
  <c r="N53" i="47" s="1"/>
  <c r="AD93" i="14"/>
  <c r="P89" i="14"/>
  <c r="G54" i="49"/>
  <c r="G28" i="47"/>
  <c r="K28" i="47"/>
  <c r="O28" i="47"/>
  <c r="F41" i="47"/>
  <c r="J41" i="47"/>
  <c r="N54" i="49"/>
  <c r="N41" i="47"/>
  <c r="P87" i="16"/>
  <c r="F17" i="47"/>
  <c r="J17" i="47"/>
  <c r="N17" i="47"/>
  <c r="F43" i="47"/>
  <c r="J43" i="47"/>
  <c r="N43" i="47"/>
  <c r="V44" i="18"/>
  <c r="S24" i="16"/>
  <c r="T19" i="16"/>
  <c r="U14" i="16"/>
  <c r="W14" i="16"/>
  <c r="E11" i="47"/>
  <c r="G11" i="47"/>
  <c r="I11" i="47"/>
  <c r="K11" i="47"/>
  <c r="M11" i="47"/>
  <c r="O11" i="47"/>
  <c r="E24" i="47"/>
  <c r="G24" i="47"/>
  <c r="I24" i="47"/>
  <c r="K24" i="47"/>
  <c r="M24" i="47"/>
  <c r="O24" i="47"/>
  <c r="E37" i="47"/>
  <c r="G37" i="47"/>
  <c r="I37" i="47"/>
  <c r="K37" i="47"/>
  <c r="M37" i="47"/>
  <c r="M38" i="47"/>
  <c r="E26" i="47"/>
  <c r="G26" i="47"/>
  <c r="I26" i="47"/>
  <c r="K26" i="47"/>
  <c r="K52" i="47" s="1"/>
  <c r="M26" i="47"/>
  <c r="M52" i="47" s="1"/>
  <c r="O26" i="47"/>
  <c r="O52" i="47" s="1"/>
  <c r="D39" i="47"/>
  <c r="F39" i="47"/>
  <c r="H39" i="47"/>
  <c r="J39" i="47"/>
  <c r="L39" i="47"/>
  <c r="N39" i="47"/>
  <c r="N52" i="47" s="1"/>
  <c r="S44" i="17"/>
  <c r="CP41" i="32"/>
  <c r="CP79" i="32" s="1"/>
  <c r="G30" i="47"/>
  <c r="K30" i="47"/>
  <c r="O30" i="47"/>
  <c r="DI41" i="32"/>
  <c r="DI79" i="32" s="1"/>
  <c r="W44" i="18"/>
  <c r="D54" i="49"/>
  <c r="S54" i="49" s="1"/>
  <c r="D28" i="47"/>
  <c r="D54" i="47" s="1"/>
  <c r="F28" i="47"/>
  <c r="H28" i="47"/>
  <c r="J28" i="47"/>
  <c r="L28" i="47"/>
  <c r="N28" i="47"/>
  <c r="E41" i="47"/>
  <c r="U41" i="47" s="1"/>
  <c r="G41" i="47"/>
  <c r="I41" i="47"/>
  <c r="K41" i="47"/>
  <c r="M41" i="47"/>
  <c r="O41" i="47"/>
  <c r="P77" i="16"/>
  <c r="P78" i="16"/>
  <c r="K16" i="47"/>
  <c r="I29" i="47"/>
  <c r="P103" i="16"/>
  <c r="P104" i="16"/>
  <c r="E17" i="47"/>
  <c r="G17" i="47"/>
  <c r="I17" i="47"/>
  <c r="K17" i="47"/>
  <c r="M17" i="47"/>
  <c r="O17" i="47"/>
  <c r="D30" i="47"/>
  <c r="F30" i="47"/>
  <c r="H30" i="47"/>
  <c r="J30" i="47"/>
  <c r="L30" i="47"/>
  <c r="N30" i="47"/>
  <c r="E43" i="47"/>
  <c r="G43" i="47"/>
  <c r="I43" i="47"/>
  <c r="K43" i="47"/>
  <c r="M43" i="47"/>
  <c r="O43" i="47"/>
  <c r="O54" i="49"/>
  <c r="G56" i="49"/>
  <c r="K56" i="49"/>
  <c r="O56" i="49"/>
  <c r="AC44" i="16"/>
  <c r="E44" i="47"/>
  <c r="T44" i="47" s="1"/>
  <c r="G44" i="47"/>
  <c r="EI42" i="32"/>
  <c r="EI93" i="32" s="1"/>
  <c r="ES42" i="32"/>
  <c r="ES93" i="32" s="1"/>
  <c r="K20" i="47"/>
  <c r="E33" i="47"/>
  <c r="G33" i="47"/>
  <c r="I33" i="47"/>
  <c r="K33" i="47"/>
  <c r="M33" i="47"/>
  <c r="O33" i="47"/>
  <c r="D46" i="47"/>
  <c r="F46" i="47"/>
  <c r="H46" i="47"/>
  <c r="J46" i="47"/>
  <c r="L46" i="47"/>
  <c r="N46" i="47"/>
  <c r="F21" i="47"/>
  <c r="H21" i="47"/>
  <c r="J21" i="47"/>
  <c r="J60" i="47" s="1"/>
  <c r="L21" i="47"/>
  <c r="L60" i="47" s="1"/>
  <c r="D58" i="49"/>
  <c r="H58" i="49"/>
  <c r="L58" i="49"/>
  <c r="F31" i="47"/>
  <c r="H31" i="47"/>
  <c r="J31" i="47"/>
  <c r="L31" i="47"/>
  <c r="N31" i="47"/>
  <c r="F19" i="47"/>
  <c r="J19" i="47"/>
  <c r="J58" i="47" s="1"/>
  <c r="N19" i="47"/>
  <c r="N58" i="47" s="1"/>
  <c r="E32" i="47"/>
  <c r="E58" i="47" s="1"/>
  <c r="G32" i="47"/>
  <c r="I32" i="47"/>
  <c r="I58" i="47" s="1"/>
  <c r="K32" i="47"/>
  <c r="M32" i="47"/>
  <c r="M58" i="47" s="1"/>
  <c r="T44" i="15"/>
  <c r="E58" i="49"/>
  <c r="I58" i="49"/>
  <c r="M58" i="49"/>
  <c r="AD111" i="15"/>
  <c r="O20" i="47"/>
  <c r="P93" i="15"/>
  <c r="F33" i="47"/>
  <c r="H33" i="47"/>
  <c r="J33" i="47"/>
  <c r="L33" i="47"/>
  <c r="N33" i="47"/>
  <c r="E46" i="47"/>
  <c r="G46" i="47"/>
  <c r="I46" i="47"/>
  <c r="K46" i="47"/>
  <c r="M46" i="47"/>
  <c r="O46" i="47"/>
  <c r="AD111" i="19"/>
  <c r="E21" i="47"/>
  <c r="G21" i="47"/>
  <c r="I21" i="47"/>
  <c r="I60" i="47" s="1"/>
  <c r="K21" i="47"/>
  <c r="K60" i="47" s="1"/>
  <c r="M21" i="47"/>
  <c r="M60" i="47" s="1"/>
  <c r="O21" i="47"/>
  <c r="O60" i="47" s="1"/>
  <c r="D34" i="47"/>
  <c r="D60" i="47" s="1"/>
  <c r="F34" i="47"/>
  <c r="H34" i="47"/>
  <c r="E47" i="47"/>
  <c r="G47" i="47"/>
  <c r="E31" i="47"/>
  <c r="G31" i="47"/>
  <c r="I31" i="47"/>
  <c r="K31" i="47"/>
  <c r="G19" i="47"/>
  <c r="K19" i="47"/>
  <c r="O19" i="47"/>
  <c r="O58" i="47" s="1"/>
  <c r="D32" i="47"/>
  <c r="F32" i="47"/>
  <c r="C10" i="48"/>
  <c r="G10" i="48" s="1"/>
  <c r="P54" i="46"/>
  <c r="S111" i="15"/>
  <c r="W111" i="15"/>
  <c r="AA111" i="15"/>
  <c r="T111" i="15"/>
  <c r="X111" i="15"/>
  <c r="AB111" i="15"/>
  <c r="U111" i="15"/>
  <c r="Y111" i="15"/>
  <c r="AC111" i="15"/>
  <c r="P111" i="15"/>
  <c r="V111" i="15"/>
  <c r="Z111" i="15"/>
  <c r="AF54" i="46"/>
  <c r="BD54" i="46"/>
  <c r="AV54" i="46"/>
  <c r="P55" i="46"/>
  <c r="D57" i="46"/>
  <c r="BD55" i="46"/>
  <c r="BD56" i="46"/>
  <c r="E56" i="46"/>
  <c r="F56" i="46" s="1"/>
  <c r="P56" i="46"/>
  <c r="S97" i="15"/>
  <c r="W97" i="15"/>
  <c r="AA97" i="15"/>
  <c r="H20" i="47"/>
  <c r="J20" i="47"/>
  <c r="L20" i="47"/>
  <c r="N20" i="47"/>
  <c r="Y20" i="49"/>
  <c r="T97" i="15"/>
  <c r="X97" i="15"/>
  <c r="AB97" i="15"/>
  <c r="U97" i="15"/>
  <c r="Y97" i="15"/>
  <c r="AC97" i="15"/>
  <c r="P97" i="15"/>
  <c r="V97" i="15"/>
  <c r="Z97" i="15"/>
  <c r="H54" i="45"/>
  <c r="G55" i="42"/>
  <c r="M55" i="29"/>
  <c r="AF55" i="46"/>
  <c r="L57" i="29"/>
  <c r="P54" i="29"/>
  <c r="E55" i="45"/>
  <c r="F55" i="45" s="1"/>
  <c r="Z33" i="33"/>
  <c r="AD20" i="34"/>
  <c r="F20" i="31" s="1"/>
  <c r="EU28" i="32"/>
  <c r="S83" i="15"/>
  <c r="W83" i="15"/>
  <c r="AA83" i="15"/>
  <c r="T83" i="15"/>
  <c r="X83" i="15"/>
  <c r="AB83" i="15"/>
  <c r="AA20" i="33"/>
  <c r="ES39" i="32"/>
  <c r="U83" i="15"/>
  <c r="Y83" i="15"/>
  <c r="AC83" i="15"/>
  <c r="AC33" i="38"/>
  <c r="P83" i="15"/>
  <c r="V83" i="15"/>
  <c r="Z83" i="15"/>
  <c r="H60" i="46"/>
  <c r="E60" i="46"/>
  <c r="F60" i="46" s="1"/>
  <c r="G59" i="41"/>
  <c r="H61" i="41"/>
  <c r="S111" i="19"/>
  <c r="W111" i="19"/>
  <c r="AA111" i="19"/>
  <c r="T111" i="19"/>
  <c r="X111" i="19"/>
  <c r="AB111" i="19"/>
  <c r="U111" i="19"/>
  <c r="Y111" i="19"/>
  <c r="AC111" i="19"/>
  <c r="P111" i="19"/>
  <c r="V111" i="19"/>
  <c r="Z111" i="19"/>
  <c r="AB62" i="46"/>
  <c r="BD61" i="46"/>
  <c r="AN61" i="46"/>
  <c r="AZ62" i="46"/>
  <c r="S62" i="29"/>
  <c r="AE59" i="29"/>
  <c r="W59" i="29"/>
  <c r="M61" i="29"/>
  <c r="N61" i="29" s="1"/>
  <c r="P61" i="29"/>
  <c r="AF59" i="46"/>
  <c r="H59" i="46"/>
  <c r="X59" i="46"/>
  <c r="AN59" i="46"/>
  <c r="E59" i="46"/>
  <c r="F59" i="46" s="1"/>
  <c r="D62" i="46"/>
  <c r="AV59" i="46"/>
  <c r="S97" i="19"/>
  <c r="W97" i="19"/>
  <c r="AA97" i="19"/>
  <c r="T97" i="19"/>
  <c r="X97" i="19"/>
  <c r="AB97" i="19"/>
  <c r="U97" i="19"/>
  <c r="Y97" i="19"/>
  <c r="AC97" i="19"/>
  <c r="P97" i="19"/>
  <c r="V97" i="19"/>
  <c r="Z97" i="19"/>
  <c r="G60" i="46"/>
  <c r="E59" i="41"/>
  <c r="H59" i="41"/>
  <c r="P59" i="29"/>
  <c r="H59" i="29"/>
  <c r="I59" i="29" s="1"/>
  <c r="J59" i="29" s="1"/>
  <c r="W60" i="41"/>
  <c r="G60" i="41"/>
  <c r="G60" i="42"/>
  <c r="AB57" i="46"/>
  <c r="AV56" i="46"/>
  <c r="AJ12" i="46"/>
  <c r="S83" i="19"/>
  <c r="W83" i="19"/>
  <c r="AA83" i="19"/>
  <c r="T83" i="19"/>
  <c r="X83" i="19"/>
  <c r="AB83" i="19"/>
  <c r="Y21" i="37"/>
  <c r="AC47" i="33"/>
  <c r="U83" i="19"/>
  <c r="Y83" i="19"/>
  <c r="AC83" i="19"/>
  <c r="P34" i="37"/>
  <c r="P83" i="19"/>
  <c r="V83" i="19"/>
  <c r="Z83" i="19"/>
  <c r="H20" i="41"/>
  <c r="D22" i="41"/>
  <c r="D47" i="41"/>
  <c r="D27" i="29"/>
  <c r="P56" i="29"/>
  <c r="H56" i="29"/>
  <c r="H20" i="46"/>
  <c r="I20" i="46" s="1"/>
  <c r="J20" i="46" s="1"/>
  <c r="E20" i="46"/>
  <c r="F20" i="46" s="1"/>
  <c r="H30" i="46"/>
  <c r="P30" i="46"/>
  <c r="P50" i="46"/>
  <c r="E50" i="46"/>
  <c r="X50" i="46"/>
  <c r="H39" i="46"/>
  <c r="D42" i="46"/>
  <c r="X39" i="46"/>
  <c r="H31" i="46"/>
  <c r="I31" i="46" s="1"/>
  <c r="J31" i="46" s="1"/>
  <c r="E31" i="46"/>
  <c r="F31" i="46" s="1"/>
  <c r="L32" i="46"/>
  <c r="L47" i="46"/>
  <c r="L57" i="46"/>
  <c r="T27" i="46"/>
  <c r="AJ32" i="46"/>
  <c r="AJ52" i="46"/>
  <c r="AJ47" i="46"/>
  <c r="AJ57" i="46"/>
  <c r="AN36" i="46"/>
  <c r="L22" i="29"/>
  <c r="M19" i="29"/>
  <c r="N19" i="29" s="1"/>
  <c r="M29" i="29"/>
  <c r="P41" i="29"/>
  <c r="M41" i="29"/>
  <c r="N41" i="29" s="1"/>
  <c r="H41" i="46"/>
  <c r="I41" i="46" s="1"/>
  <c r="J41" i="46" s="1"/>
  <c r="E35" i="45"/>
  <c r="H29" i="45"/>
  <c r="E29" i="45"/>
  <c r="H20" i="45"/>
  <c r="H44" i="40"/>
  <c r="I44" i="40" s="1"/>
  <c r="J44" i="40" s="1"/>
  <c r="S110" i="10"/>
  <c r="W110" i="10"/>
  <c r="T110" i="10"/>
  <c r="Y110" i="10"/>
  <c r="S102" i="10"/>
  <c r="S106" i="10"/>
  <c r="V110" i="10"/>
  <c r="H51" i="34"/>
  <c r="N51" i="35"/>
  <c r="F51" i="35"/>
  <c r="L12" i="47"/>
  <c r="J25" i="47"/>
  <c r="I35" i="37"/>
  <c r="E25" i="47"/>
  <c r="K25" i="47"/>
  <c r="I48" i="38"/>
  <c r="O38" i="35"/>
  <c r="N22" i="36"/>
  <c r="N51" i="36"/>
  <c r="I25" i="40"/>
  <c r="J25" i="40" s="1"/>
  <c r="H27" i="40"/>
  <c r="K12" i="41"/>
  <c r="AE11" i="41"/>
  <c r="O11" i="41"/>
  <c r="W11" i="41"/>
  <c r="U24" i="34"/>
  <c r="S111" i="7"/>
  <c r="W111" i="7"/>
  <c r="AA111" i="7"/>
  <c r="T111" i="7"/>
  <c r="X111" i="7"/>
  <c r="AB111" i="7"/>
  <c r="U111" i="7"/>
  <c r="Y111" i="7"/>
  <c r="AC111" i="7"/>
  <c r="AZ12" i="46"/>
  <c r="P111" i="7"/>
  <c r="V111" i="7"/>
  <c r="Z111" i="7"/>
  <c r="P10" i="46"/>
  <c r="AN10" i="46"/>
  <c r="D12" i="46"/>
  <c r="AF10" i="46"/>
  <c r="X10" i="46"/>
  <c r="H10" i="46"/>
  <c r="P9" i="29"/>
  <c r="D12" i="29"/>
  <c r="H9" i="40"/>
  <c r="I9" i="40" s="1"/>
  <c r="J9" i="40" s="1"/>
  <c r="E9" i="40"/>
  <c r="D12" i="40"/>
  <c r="X11" i="46"/>
  <c r="H10" i="42"/>
  <c r="P9" i="46"/>
  <c r="M10" i="29"/>
  <c r="N10" i="29" s="1"/>
  <c r="P10" i="29"/>
  <c r="L50" i="33"/>
  <c r="H50" i="33"/>
  <c r="AC11" i="49"/>
  <c r="S97" i="7"/>
  <c r="W97" i="7"/>
  <c r="AA97" i="7"/>
  <c r="M50" i="37"/>
  <c r="I50" i="37"/>
  <c r="Z11" i="37"/>
  <c r="J50" i="33"/>
  <c r="M50" i="34"/>
  <c r="I50" i="34"/>
  <c r="E50" i="34"/>
  <c r="T97" i="7"/>
  <c r="X97" i="7"/>
  <c r="AB97" i="7"/>
  <c r="L50" i="38"/>
  <c r="N50" i="38"/>
  <c r="F50" i="38"/>
  <c r="L50" i="36"/>
  <c r="M50" i="36"/>
  <c r="U97" i="7"/>
  <c r="Y97" i="7"/>
  <c r="AC97" i="7"/>
  <c r="P97" i="7"/>
  <c r="V97" i="7"/>
  <c r="Z97" i="7"/>
  <c r="V11" i="34"/>
  <c r="D50" i="35"/>
  <c r="F50" i="36"/>
  <c r="J34" i="32"/>
  <c r="F34" i="32"/>
  <c r="J50" i="38"/>
  <c r="S83" i="7"/>
  <c r="W83" i="7"/>
  <c r="AA83" i="7"/>
  <c r="E50" i="37"/>
  <c r="U24" i="37"/>
  <c r="Y37" i="34"/>
  <c r="AB37" i="36"/>
  <c r="N34" i="32"/>
  <c r="K24" i="32"/>
  <c r="M14" i="32"/>
  <c r="T83" i="7"/>
  <c r="X83" i="7"/>
  <c r="AB83" i="7"/>
  <c r="AA12" i="41"/>
  <c r="P24" i="36"/>
  <c r="U83" i="7"/>
  <c r="Y83" i="7"/>
  <c r="AC83" i="7"/>
  <c r="U37" i="37"/>
  <c r="Z37" i="33"/>
  <c r="L19" i="32"/>
  <c r="P83" i="7"/>
  <c r="V83" i="7"/>
  <c r="Z83" i="7"/>
  <c r="D47" i="46"/>
  <c r="BD36" i="46"/>
  <c r="G9" i="46"/>
  <c r="W9" i="29"/>
  <c r="J50" i="36"/>
  <c r="Y24" i="37"/>
  <c r="S11" i="49"/>
  <c r="J12" i="38"/>
  <c r="O25" i="34"/>
  <c r="DC16" i="41"/>
  <c r="AA16" i="41" s="1"/>
  <c r="G38" i="35"/>
  <c r="I35" i="38"/>
  <c r="F38" i="37"/>
  <c r="DP16" i="29"/>
  <c r="T16" i="29" s="1"/>
  <c r="U16" i="29" s="1"/>
  <c r="DB16" i="45"/>
  <c r="S16" i="45" s="1"/>
  <c r="S16" i="32"/>
  <c r="S74" i="32" s="1"/>
  <c r="P61" i="10"/>
  <c r="V61" i="10"/>
  <c r="V61" i="32" s="1"/>
  <c r="Z61" i="10"/>
  <c r="Z61" i="32" s="1"/>
  <c r="AD61" i="10"/>
  <c r="AD61" i="32" s="1"/>
  <c r="U62" i="10"/>
  <c r="U62" i="32" s="1"/>
  <c r="Y62" i="10"/>
  <c r="Y62" i="32" s="1"/>
  <c r="AC62" i="10"/>
  <c r="AC62" i="32" s="1"/>
  <c r="T63" i="10"/>
  <c r="T63" i="32" s="1"/>
  <c r="X63" i="10"/>
  <c r="X63" i="32" s="1"/>
  <c r="AB63" i="10"/>
  <c r="AB63" i="32" s="1"/>
  <c r="J29" i="10"/>
  <c r="S61" i="10"/>
  <c r="S61" i="32" s="1"/>
  <c r="W61" i="10"/>
  <c r="W61" i="32" s="1"/>
  <c r="AA61" i="10"/>
  <c r="AA61" i="32" s="1"/>
  <c r="P62" i="10"/>
  <c r="V62" i="10"/>
  <c r="V62" i="32" s="1"/>
  <c r="Z62" i="10"/>
  <c r="Z62" i="32" s="1"/>
  <c r="AD62" i="10"/>
  <c r="AD62" i="32" s="1"/>
  <c r="U63" i="10"/>
  <c r="U63" i="32" s="1"/>
  <c r="Y63" i="10"/>
  <c r="Y63" i="32" s="1"/>
  <c r="AC63" i="10"/>
  <c r="AC63" i="32" s="1"/>
  <c r="L24" i="10"/>
  <c r="T61" i="10"/>
  <c r="T61" i="32" s="1"/>
  <c r="X61" i="10"/>
  <c r="X61" i="32" s="1"/>
  <c r="AB61" i="10"/>
  <c r="AB61" i="32" s="1"/>
  <c r="S62" i="10"/>
  <c r="S62" i="32" s="1"/>
  <c r="W62" i="10"/>
  <c r="W62" i="32" s="1"/>
  <c r="AA62" i="10"/>
  <c r="AA62" i="32" s="1"/>
  <c r="P63" i="10"/>
  <c r="V63" i="10"/>
  <c r="V63" i="32" s="1"/>
  <c r="Z63" i="10"/>
  <c r="Z63" i="32" s="1"/>
  <c r="AD63" i="10"/>
  <c r="AD63" i="32" s="1"/>
  <c r="U61" i="10"/>
  <c r="U61" i="32" s="1"/>
  <c r="Y61" i="10"/>
  <c r="Y61" i="32" s="1"/>
  <c r="AC61" i="10"/>
  <c r="AC61" i="32" s="1"/>
  <c r="T62" i="10"/>
  <c r="T62" i="32" s="1"/>
  <c r="X62" i="10"/>
  <c r="X62" i="32" s="1"/>
  <c r="S63" i="10"/>
  <c r="S63" i="32" s="1"/>
  <c r="W63" i="10"/>
  <c r="W63" i="32" s="1"/>
  <c r="J25" i="38"/>
  <c r="K38" i="35"/>
  <c r="G38" i="36"/>
  <c r="H12" i="36"/>
  <c r="H51" i="36" s="1"/>
  <c r="H38" i="38"/>
  <c r="G38" i="34"/>
  <c r="D12" i="47"/>
  <c r="G12" i="47"/>
  <c r="G38" i="47"/>
  <c r="I38" i="47"/>
  <c r="K38" i="47"/>
  <c r="N34" i="10"/>
  <c r="H24" i="10"/>
  <c r="T22" i="10"/>
  <c r="U16" i="10"/>
  <c r="H25" i="47"/>
  <c r="L25" i="47"/>
  <c r="E12" i="47"/>
  <c r="H12" i="47"/>
  <c r="J12" i="47"/>
  <c r="H38" i="47"/>
  <c r="I25" i="47"/>
  <c r="M12" i="47"/>
  <c r="T22" i="46"/>
  <c r="AJ22" i="46"/>
  <c r="H19" i="46"/>
  <c r="I19" i="46" s="1"/>
  <c r="X19" i="46"/>
  <c r="BD19" i="46"/>
  <c r="E19" i="46"/>
  <c r="AN19" i="46"/>
  <c r="P19" i="46"/>
  <c r="X21" i="46"/>
  <c r="X20" i="46"/>
  <c r="L22" i="46"/>
  <c r="P20" i="46"/>
  <c r="L65" i="46"/>
  <c r="C22" i="45"/>
  <c r="G20" i="45"/>
  <c r="G21" i="45"/>
  <c r="S22" i="29"/>
  <c r="G21" i="42"/>
  <c r="M20" i="29"/>
  <c r="Z39" i="35"/>
  <c r="E20" i="45"/>
  <c r="G24" i="45"/>
  <c r="I26" i="41"/>
  <c r="J26" i="41" s="1"/>
  <c r="G25" i="45"/>
  <c r="AV9" i="46"/>
  <c r="AF19" i="46"/>
  <c r="BD51" i="46"/>
  <c r="BD29" i="46"/>
  <c r="G24" i="42"/>
  <c r="AC27" i="33"/>
  <c r="I56" i="45"/>
  <c r="J56" i="45" s="1"/>
  <c r="AR12" i="46"/>
  <c r="AR22" i="46"/>
  <c r="AR62" i="46"/>
  <c r="BD11" i="46"/>
  <c r="AV10" i="46"/>
  <c r="BD60" i="46"/>
  <c r="BX11" i="32"/>
  <c r="BV14" i="32"/>
  <c r="C32" i="41"/>
  <c r="G31" i="41"/>
  <c r="I31" i="41" s="1"/>
  <c r="O31" i="41"/>
  <c r="AA32" i="29"/>
  <c r="AM30" i="29"/>
  <c r="AE30" i="29"/>
  <c r="X41" i="46"/>
  <c r="E30" i="46"/>
  <c r="AF30" i="46"/>
  <c r="BD30" i="46"/>
  <c r="BX21" i="32"/>
  <c r="BW24" i="32"/>
  <c r="W29" i="45"/>
  <c r="O29" i="45"/>
  <c r="C32" i="45"/>
  <c r="G31" i="45"/>
  <c r="I31" i="45" s="1"/>
  <c r="S41" i="47"/>
  <c r="K32" i="41"/>
  <c r="M54" i="37"/>
  <c r="M35" i="37"/>
  <c r="W28" i="37"/>
  <c r="P28" i="37"/>
  <c r="Z28" i="37"/>
  <c r="E35" i="37"/>
  <c r="AC28" i="37"/>
  <c r="E54" i="37"/>
  <c r="T28" i="37"/>
  <c r="AB28" i="37"/>
  <c r="Y28" i="37"/>
  <c r="V28" i="37"/>
  <c r="AD28" i="37"/>
  <c r="H33" i="31" s="1"/>
  <c r="AA28" i="37"/>
  <c r="U28" i="37"/>
  <c r="G30" i="45"/>
  <c r="W30" i="29"/>
  <c r="W15" i="36"/>
  <c r="AC15" i="36"/>
  <c r="AB15" i="36"/>
  <c r="P15" i="36"/>
  <c r="Z15" i="36"/>
  <c r="Y15" i="36"/>
  <c r="BU39" i="32"/>
  <c r="BQ39" i="32"/>
  <c r="BM39" i="32"/>
  <c r="BX28" i="32"/>
  <c r="BW29" i="32"/>
  <c r="BS29" i="32"/>
  <c r="BO29" i="32"/>
  <c r="BM14" i="32"/>
  <c r="AB37" i="46"/>
  <c r="K32" i="29"/>
  <c r="I54" i="34"/>
  <c r="I48" i="34"/>
  <c r="W41" i="34"/>
  <c r="T41" i="34"/>
  <c r="AB41" i="34"/>
  <c r="U41" i="34"/>
  <c r="V41" i="34"/>
  <c r="AD41" i="34"/>
  <c r="F51" i="31" s="1"/>
  <c r="X41" i="34"/>
  <c r="N54" i="36"/>
  <c r="N48" i="36"/>
  <c r="K54" i="36"/>
  <c r="AC41" i="36"/>
  <c r="K48" i="36"/>
  <c r="AA41" i="36"/>
  <c r="Z41" i="36"/>
  <c r="H54" i="36"/>
  <c r="I54" i="33"/>
  <c r="X15" i="33"/>
  <c r="P15" i="33"/>
  <c r="Z15" i="33"/>
  <c r="E54" i="33"/>
  <c r="W15" i="33"/>
  <c r="T15" i="33"/>
  <c r="AB15" i="33"/>
  <c r="AA15" i="33"/>
  <c r="N54" i="38"/>
  <c r="U15" i="38"/>
  <c r="F54" i="38"/>
  <c r="V41" i="37"/>
  <c r="AD41" i="37"/>
  <c r="H51" i="31" s="1"/>
  <c r="X41" i="37"/>
  <c r="U41" i="37"/>
  <c r="P41" i="37"/>
  <c r="Z41" i="37"/>
  <c r="AB28" i="33"/>
  <c r="T15" i="35"/>
  <c r="X15" i="35"/>
  <c r="E54" i="35"/>
  <c r="S28" i="36"/>
  <c r="T28" i="36"/>
  <c r="O22" i="36"/>
  <c r="BS34" i="32"/>
  <c r="BO34" i="32"/>
  <c r="U64" i="14"/>
  <c r="Y64" i="14"/>
  <c r="AC64" i="14"/>
  <c r="AB28" i="38"/>
  <c r="AC41" i="33"/>
  <c r="W41" i="33"/>
  <c r="Y41" i="33"/>
  <c r="V28" i="34"/>
  <c r="AD28" i="34"/>
  <c r="F33" i="31" s="1"/>
  <c r="X28" i="34"/>
  <c r="U28" i="34"/>
  <c r="P28" i="34"/>
  <c r="Z28" i="34"/>
  <c r="Z28" i="36"/>
  <c r="BN39" i="32"/>
  <c r="BS39" i="32"/>
  <c r="BO39" i="32"/>
  <c r="I54" i="37"/>
  <c r="U15" i="37"/>
  <c r="AC15" i="37"/>
  <c r="W15" i="37"/>
  <c r="V15" i="37"/>
  <c r="Y15" i="37"/>
  <c r="O54" i="35"/>
  <c r="K54" i="35"/>
  <c r="AB41" i="36"/>
  <c r="F54" i="36"/>
  <c r="BU34" i="32"/>
  <c r="BM34" i="32"/>
  <c r="G54" i="38"/>
  <c r="I54" i="38"/>
  <c r="J22" i="34"/>
  <c r="H22" i="35"/>
  <c r="S15" i="49"/>
  <c r="J54" i="49"/>
  <c r="AJ37" i="46"/>
  <c r="AJ65" i="46"/>
  <c r="AV35" i="46"/>
  <c r="AE36" i="41"/>
  <c r="W36" i="41"/>
  <c r="P35" i="29"/>
  <c r="M35" i="29"/>
  <c r="CK39" i="32"/>
  <c r="O39" i="29"/>
  <c r="W39" i="29"/>
  <c r="C42" i="46"/>
  <c r="G39" i="46"/>
  <c r="O40" i="41"/>
  <c r="W40" i="41"/>
  <c r="W40" i="29"/>
  <c r="G40" i="46"/>
  <c r="O40" i="46"/>
  <c r="S42" i="41"/>
  <c r="I40" i="45"/>
  <c r="J40" i="45" s="1"/>
  <c r="G39" i="42"/>
  <c r="E35" i="46"/>
  <c r="H35" i="46"/>
  <c r="P35" i="46"/>
  <c r="AN35" i="46"/>
  <c r="AF35" i="46"/>
  <c r="BD35" i="46"/>
  <c r="AZ37" i="46"/>
  <c r="AZ64" i="46"/>
  <c r="CM18" i="32"/>
  <c r="CA44" i="32"/>
  <c r="O55" i="49"/>
  <c r="Y42" i="37"/>
  <c r="AC42" i="37"/>
  <c r="I48" i="37"/>
  <c r="AD42" i="37"/>
  <c r="H52" i="31" s="1"/>
  <c r="P42" i="37"/>
  <c r="Z42" i="37"/>
  <c r="AA42" i="37"/>
  <c r="X42" i="37"/>
  <c r="AB42" i="37"/>
  <c r="S16" i="47"/>
  <c r="K55" i="49"/>
  <c r="AD29" i="49"/>
  <c r="K34" i="31" s="1"/>
  <c r="K55" i="37"/>
  <c r="CM23" i="32"/>
  <c r="CM103" i="32" s="1"/>
  <c r="CJ38" i="32"/>
  <c r="CJ106" i="32" s="1"/>
  <c r="S44" i="16"/>
  <c r="E16" i="47"/>
  <c r="T16" i="47" s="1"/>
  <c r="G16" i="47"/>
  <c r="D29" i="47"/>
  <c r="D55" i="47" s="1"/>
  <c r="F29" i="47"/>
  <c r="H29" i="47"/>
  <c r="J29" i="47"/>
  <c r="D55" i="49"/>
  <c r="S55" i="49" s="1"/>
  <c r="H35" i="49"/>
  <c r="F42" i="47"/>
  <c r="J42" i="47"/>
  <c r="N42" i="47"/>
  <c r="E35" i="49"/>
  <c r="I35" i="49"/>
  <c r="M35" i="49"/>
  <c r="I55" i="49"/>
  <c r="F16" i="47"/>
  <c r="J16" i="47"/>
  <c r="F35" i="49"/>
  <c r="J35" i="49"/>
  <c r="N35" i="49"/>
  <c r="N48" i="49"/>
  <c r="I55" i="37"/>
  <c r="G42" i="47"/>
  <c r="K42" i="47"/>
  <c r="O42" i="47"/>
  <c r="K35" i="49"/>
  <c r="O35" i="49"/>
  <c r="P34" i="46"/>
  <c r="X34" i="46"/>
  <c r="AN34" i="46"/>
  <c r="E34" i="46"/>
  <c r="H34" i="46"/>
  <c r="D37" i="46"/>
  <c r="C37" i="46"/>
  <c r="G34" i="45"/>
  <c r="C37" i="45"/>
  <c r="W34" i="29"/>
  <c r="G35" i="46"/>
  <c r="O35" i="45"/>
  <c r="G35" i="45"/>
  <c r="CF39" i="32"/>
  <c r="G46" i="45"/>
  <c r="I46" i="45" s="1"/>
  <c r="C47" i="45"/>
  <c r="DF19" i="32"/>
  <c r="S44" i="47"/>
  <c r="M44" i="29"/>
  <c r="N44" i="29" s="1"/>
  <c r="I30" i="29"/>
  <c r="J30" i="29" s="1"/>
  <c r="AE51" i="29"/>
  <c r="K52" i="41"/>
  <c r="W51" i="29"/>
  <c r="G51" i="29"/>
  <c r="O51" i="29"/>
  <c r="G49" i="45"/>
  <c r="I49" i="45" s="1"/>
  <c r="G50" i="29"/>
  <c r="M51" i="29"/>
  <c r="S19" i="49"/>
  <c r="AA57" i="29"/>
  <c r="EU16" i="32"/>
  <c r="S57" i="41"/>
  <c r="G54" i="40"/>
  <c r="L64" i="46"/>
  <c r="L62" i="46"/>
  <c r="P59" i="46"/>
  <c r="T62" i="46"/>
  <c r="M61" i="46"/>
  <c r="P61" i="46"/>
  <c r="X61" i="46"/>
  <c r="AF61" i="46"/>
  <c r="X60" i="46"/>
  <c r="P60" i="46"/>
  <c r="O61" i="29"/>
  <c r="W61" i="29"/>
  <c r="K62" i="41"/>
  <c r="O59" i="41"/>
  <c r="S21" i="47"/>
  <c r="K62" i="29"/>
  <c r="AE60" i="41"/>
  <c r="O60" i="41"/>
  <c r="O61" i="46"/>
  <c r="G61" i="46"/>
  <c r="C62" i="46"/>
  <c r="G59" i="46"/>
  <c r="M59" i="29"/>
  <c r="FD39" i="32"/>
  <c r="G50" i="49"/>
  <c r="K50" i="49"/>
  <c r="O50" i="49"/>
  <c r="U11" i="49"/>
  <c r="Y11" i="49"/>
  <c r="S13" i="49"/>
  <c r="W13" i="49"/>
  <c r="AA13" i="49"/>
  <c r="AD53" i="49"/>
  <c r="K68" i="31" s="1"/>
  <c r="Z53" i="49"/>
  <c r="V53" i="49"/>
  <c r="P53" i="49"/>
  <c r="AC53" i="49"/>
  <c r="Y53" i="49"/>
  <c r="U53" i="49"/>
  <c r="AB53" i="49"/>
  <c r="X53" i="49"/>
  <c r="T53" i="49"/>
  <c r="AA53" i="49"/>
  <c r="W53" i="49"/>
  <c r="S53" i="49"/>
  <c r="P14" i="49"/>
  <c r="V14" i="49"/>
  <c r="Z14" i="49"/>
  <c r="AD14" i="49"/>
  <c r="K14" i="31" s="1"/>
  <c r="U15" i="49"/>
  <c r="Y15" i="49"/>
  <c r="AC15" i="49"/>
  <c r="T16" i="49"/>
  <c r="S17" i="49"/>
  <c r="W17" i="49"/>
  <c r="AA17" i="49"/>
  <c r="P18" i="49"/>
  <c r="V18" i="49"/>
  <c r="Z18" i="49"/>
  <c r="AD18" i="49"/>
  <c r="K18" i="31" s="1"/>
  <c r="U19" i="49"/>
  <c r="Y19" i="49"/>
  <c r="AC19" i="49"/>
  <c r="T20" i="49"/>
  <c r="X20" i="49"/>
  <c r="D50" i="49"/>
  <c r="H50" i="49"/>
  <c r="L50" i="49"/>
  <c r="P11" i="49"/>
  <c r="V11" i="49"/>
  <c r="Z11" i="49"/>
  <c r="AD11" i="49"/>
  <c r="K11" i="31" s="1"/>
  <c r="T13" i="49"/>
  <c r="X13" i="49"/>
  <c r="AB13" i="49"/>
  <c r="S14" i="49"/>
  <c r="W14" i="49"/>
  <c r="AA14" i="49"/>
  <c r="P15" i="49"/>
  <c r="V15" i="49"/>
  <c r="Z15" i="49"/>
  <c r="AD15" i="49"/>
  <c r="K15" i="31" s="1"/>
  <c r="U16" i="49"/>
  <c r="T17" i="49"/>
  <c r="X17" i="49"/>
  <c r="AB17" i="49"/>
  <c r="S18" i="49"/>
  <c r="W18" i="49"/>
  <c r="AA18" i="49"/>
  <c r="P19" i="49"/>
  <c r="V19" i="49"/>
  <c r="Z19" i="49"/>
  <c r="AD19" i="49"/>
  <c r="K19" i="31" s="1"/>
  <c r="U20" i="49"/>
  <c r="E50" i="49"/>
  <c r="I50" i="49"/>
  <c r="M50" i="49"/>
  <c r="W11" i="49"/>
  <c r="AA11" i="49"/>
  <c r="U13" i="49"/>
  <c r="Y13" i="49"/>
  <c r="AC13" i="49"/>
  <c r="T14" i="49"/>
  <c r="X14" i="49"/>
  <c r="AB14" i="49"/>
  <c r="W15" i="49"/>
  <c r="AA15" i="49"/>
  <c r="V16" i="49"/>
  <c r="U17" i="49"/>
  <c r="Y17" i="49"/>
  <c r="AC17" i="49"/>
  <c r="T18" i="49"/>
  <c r="X18" i="49"/>
  <c r="AB18" i="49"/>
  <c r="W19" i="49"/>
  <c r="AA19" i="49"/>
  <c r="D59" i="49"/>
  <c r="AD20" i="49"/>
  <c r="K20" i="31" s="1"/>
  <c r="AC20" i="49"/>
  <c r="AB20" i="49"/>
  <c r="P20" i="49"/>
  <c r="V20" i="49"/>
  <c r="Z20" i="49"/>
  <c r="F50" i="49"/>
  <c r="J50" i="49"/>
  <c r="N50" i="49"/>
  <c r="T11" i="49"/>
  <c r="X11" i="49"/>
  <c r="AB11" i="49"/>
  <c r="AA52" i="49"/>
  <c r="W52" i="49"/>
  <c r="S52" i="49"/>
  <c r="AD52" i="49"/>
  <c r="K67" i="31" s="1"/>
  <c r="Z52" i="49"/>
  <c r="V52" i="49"/>
  <c r="P52" i="49"/>
  <c r="AC52" i="49"/>
  <c r="Y52" i="49"/>
  <c r="U52" i="49"/>
  <c r="AB52" i="49"/>
  <c r="X52" i="49"/>
  <c r="T52" i="49"/>
  <c r="P13" i="49"/>
  <c r="V13" i="49"/>
  <c r="Z13" i="49"/>
  <c r="AD13" i="49"/>
  <c r="K13" i="31" s="1"/>
  <c r="U14" i="49"/>
  <c r="Y14" i="49"/>
  <c r="AC14" i="49"/>
  <c r="T15" i="49"/>
  <c r="X15" i="49"/>
  <c r="AB15" i="49"/>
  <c r="S16" i="49"/>
  <c r="P17" i="49"/>
  <c r="V17" i="49"/>
  <c r="Z17" i="49"/>
  <c r="AD17" i="49"/>
  <c r="K17" i="31" s="1"/>
  <c r="U18" i="49"/>
  <c r="Y18" i="49"/>
  <c r="AC18" i="49"/>
  <c r="T19" i="49"/>
  <c r="X19" i="49"/>
  <c r="AB19" i="49"/>
  <c r="S20" i="49"/>
  <c r="W20" i="49"/>
  <c r="AA20" i="49"/>
  <c r="AA60" i="49"/>
  <c r="W60" i="49"/>
  <c r="S60" i="49"/>
  <c r="AD60" i="49"/>
  <c r="K75" i="31" s="1"/>
  <c r="Z60" i="49"/>
  <c r="V60" i="49"/>
  <c r="P60" i="49"/>
  <c r="AC60" i="49"/>
  <c r="Y60" i="49"/>
  <c r="U60" i="49"/>
  <c r="AB60" i="49"/>
  <c r="X60" i="49"/>
  <c r="T60" i="49"/>
  <c r="P21" i="49"/>
  <c r="V21" i="49"/>
  <c r="Z21" i="49"/>
  <c r="AD21" i="49"/>
  <c r="K21" i="31" s="1"/>
  <c r="T24" i="49"/>
  <c r="X24" i="49"/>
  <c r="AB24" i="49"/>
  <c r="S25" i="49"/>
  <c r="P26" i="49"/>
  <c r="V26" i="49"/>
  <c r="Z26" i="49"/>
  <c r="AD26" i="49"/>
  <c r="K31" i="31" s="1"/>
  <c r="U27" i="49"/>
  <c r="Y27" i="49"/>
  <c r="AC27" i="49"/>
  <c r="T28" i="49"/>
  <c r="X28" i="49"/>
  <c r="AB28" i="49"/>
  <c r="S29" i="49"/>
  <c r="W29" i="49"/>
  <c r="AA29" i="49"/>
  <c r="P30" i="49"/>
  <c r="V30" i="49"/>
  <c r="Z30" i="49"/>
  <c r="AD30" i="49"/>
  <c r="K35" i="31" s="1"/>
  <c r="U31" i="49"/>
  <c r="Y31" i="49"/>
  <c r="AC31" i="49"/>
  <c r="T32" i="49"/>
  <c r="X32" i="49"/>
  <c r="AB32" i="49"/>
  <c r="S33" i="49"/>
  <c r="W33" i="49"/>
  <c r="AA33" i="49"/>
  <c r="P34" i="49"/>
  <c r="V34" i="49"/>
  <c r="Z34" i="49"/>
  <c r="AD34" i="49"/>
  <c r="K39" i="31" s="1"/>
  <c r="T37" i="49"/>
  <c r="X37" i="49"/>
  <c r="AB37" i="49"/>
  <c r="P39" i="49"/>
  <c r="V39" i="49"/>
  <c r="Z39" i="49"/>
  <c r="AD39" i="49"/>
  <c r="K49" i="31" s="1"/>
  <c r="U40" i="49"/>
  <c r="Y40" i="49"/>
  <c r="AC40" i="49"/>
  <c r="T41" i="49"/>
  <c r="X41" i="49"/>
  <c r="AB41" i="49"/>
  <c r="S42" i="49"/>
  <c r="P43" i="49"/>
  <c r="V43" i="49"/>
  <c r="Z43" i="49"/>
  <c r="AD43" i="49"/>
  <c r="K53" i="31" s="1"/>
  <c r="U44" i="49"/>
  <c r="Y44" i="49"/>
  <c r="AC44" i="49"/>
  <c r="T45" i="49"/>
  <c r="X45" i="49"/>
  <c r="AB45" i="49"/>
  <c r="S46" i="49"/>
  <c r="W46" i="49"/>
  <c r="AA46" i="49"/>
  <c r="AA47" i="49"/>
  <c r="W47" i="49"/>
  <c r="S47" i="49"/>
  <c r="AD47" i="49"/>
  <c r="K57" i="31" s="1"/>
  <c r="Z47" i="49"/>
  <c r="V47" i="49"/>
  <c r="P47" i="49"/>
  <c r="AC47" i="49"/>
  <c r="Y47" i="49"/>
  <c r="U47" i="49"/>
  <c r="AB47" i="49"/>
  <c r="X47" i="49"/>
  <c r="T47" i="49"/>
  <c r="S21" i="49"/>
  <c r="W21" i="49"/>
  <c r="AA21" i="49"/>
  <c r="U24" i="49"/>
  <c r="Y24" i="49"/>
  <c r="AC24" i="49"/>
  <c r="T25" i="49"/>
  <c r="S26" i="49"/>
  <c r="W26" i="49"/>
  <c r="AA26" i="49"/>
  <c r="P27" i="49"/>
  <c r="V27" i="49"/>
  <c r="Z27" i="49"/>
  <c r="AD27" i="49"/>
  <c r="K32" i="31" s="1"/>
  <c r="U28" i="49"/>
  <c r="Y28" i="49"/>
  <c r="AC28" i="49"/>
  <c r="T29" i="49"/>
  <c r="X29" i="49"/>
  <c r="AB29" i="49"/>
  <c r="S30" i="49"/>
  <c r="W30" i="49"/>
  <c r="AA30" i="49"/>
  <c r="P31" i="49"/>
  <c r="V31" i="49"/>
  <c r="Z31" i="49"/>
  <c r="AD31" i="49"/>
  <c r="K36" i="31" s="1"/>
  <c r="U32" i="49"/>
  <c r="Y32" i="49"/>
  <c r="AC32" i="49"/>
  <c r="T33" i="49"/>
  <c r="X33" i="49"/>
  <c r="AB33" i="49"/>
  <c r="S34" i="49"/>
  <c r="W34" i="49"/>
  <c r="AA34" i="49"/>
  <c r="D35" i="49"/>
  <c r="U37" i="49"/>
  <c r="Y37" i="49"/>
  <c r="AC37" i="49"/>
  <c r="S39" i="49"/>
  <c r="W39" i="49"/>
  <c r="AA39" i="49"/>
  <c r="P40" i="49"/>
  <c r="V40" i="49"/>
  <c r="Z40" i="49"/>
  <c r="AD40" i="49"/>
  <c r="K50" i="31" s="1"/>
  <c r="U41" i="49"/>
  <c r="Y41" i="49"/>
  <c r="AC41" i="49"/>
  <c r="T42" i="49"/>
  <c r="S43" i="49"/>
  <c r="W43" i="49"/>
  <c r="AA43" i="49"/>
  <c r="P44" i="49"/>
  <c r="V44" i="49"/>
  <c r="Z44" i="49"/>
  <c r="AD44" i="49"/>
  <c r="K54" i="31" s="1"/>
  <c r="U45" i="49"/>
  <c r="Y45" i="49"/>
  <c r="AC45" i="49"/>
  <c r="T46" i="49"/>
  <c r="X46" i="49"/>
  <c r="AB46" i="49"/>
  <c r="T21" i="49"/>
  <c r="X21" i="49"/>
  <c r="AB21" i="49"/>
  <c r="P24" i="49"/>
  <c r="V24" i="49"/>
  <c r="Z24" i="49"/>
  <c r="AD24" i="49"/>
  <c r="K29" i="31" s="1"/>
  <c r="U25" i="49"/>
  <c r="T26" i="49"/>
  <c r="X26" i="49"/>
  <c r="AB26" i="49"/>
  <c r="S27" i="49"/>
  <c r="W27" i="49"/>
  <c r="AA27" i="49"/>
  <c r="P28" i="49"/>
  <c r="V28" i="49"/>
  <c r="Z28" i="49"/>
  <c r="AD28" i="49"/>
  <c r="K33" i="31" s="1"/>
  <c r="U29" i="49"/>
  <c r="Y29" i="49"/>
  <c r="AC29" i="49"/>
  <c r="T30" i="49"/>
  <c r="X30" i="49"/>
  <c r="AB30" i="49"/>
  <c r="S31" i="49"/>
  <c r="W31" i="49"/>
  <c r="AA31" i="49"/>
  <c r="P32" i="49"/>
  <c r="V32" i="49"/>
  <c r="Z32" i="49"/>
  <c r="AD32" i="49"/>
  <c r="K37" i="31" s="1"/>
  <c r="U33" i="49"/>
  <c r="Y33" i="49"/>
  <c r="AC33" i="49"/>
  <c r="T34" i="49"/>
  <c r="X34" i="49"/>
  <c r="AB34" i="49"/>
  <c r="P37" i="49"/>
  <c r="V37" i="49"/>
  <c r="Z37" i="49"/>
  <c r="AD37" i="49"/>
  <c r="K47" i="31" s="1"/>
  <c r="T39" i="49"/>
  <c r="X39" i="49"/>
  <c r="AB39" i="49"/>
  <c r="S40" i="49"/>
  <c r="W40" i="49"/>
  <c r="AA40" i="49"/>
  <c r="P41" i="49"/>
  <c r="V41" i="49"/>
  <c r="Z41" i="49"/>
  <c r="AD41" i="49"/>
  <c r="K51" i="31" s="1"/>
  <c r="U42" i="49"/>
  <c r="T43" i="49"/>
  <c r="X43" i="49"/>
  <c r="AB43" i="49"/>
  <c r="S44" i="49"/>
  <c r="W44" i="49"/>
  <c r="AA44" i="49"/>
  <c r="P45" i="49"/>
  <c r="V45" i="49"/>
  <c r="Z45" i="49"/>
  <c r="AD45" i="49"/>
  <c r="K55" i="31" s="1"/>
  <c r="U46" i="49"/>
  <c r="Y46" i="49"/>
  <c r="AC46" i="49"/>
  <c r="U21" i="49"/>
  <c r="Y21" i="49"/>
  <c r="AC21" i="49"/>
  <c r="S24" i="49"/>
  <c r="W24" i="49"/>
  <c r="U26" i="49"/>
  <c r="Y26" i="49"/>
  <c r="T27" i="49"/>
  <c r="X27" i="49"/>
  <c r="S28" i="49"/>
  <c r="W28" i="49"/>
  <c r="P29" i="49"/>
  <c r="V29" i="49"/>
  <c r="Z29" i="49"/>
  <c r="U30" i="49"/>
  <c r="Y30" i="49"/>
  <c r="T31" i="49"/>
  <c r="X31" i="49"/>
  <c r="S32" i="49"/>
  <c r="W32" i="49"/>
  <c r="P33" i="49"/>
  <c r="V33" i="49"/>
  <c r="Z33" i="49"/>
  <c r="U34" i="49"/>
  <c r="Y34" i="49"/>
  <c r="S37" i="49"/>
  <c r="W37" i="49"/>
  <c r="AA37" i="49"/>
  <c r="U39" i="49"/>
  <c r="Y39" i="49"/>
  <c r="T40" i="49"/>
  <c r="X40" i="49"/>
  <c r="S41" i="49"/>
  <c r="W41" i="49"/>
  <c r="V42" i="49"/>
  <c r="U43" i="49"/>
  <c r="Y43" i="49"/>
  <c r="T44" i="49"/>
  <c r="X44" i="49"/>
  <c r="S45" i="49"/>
  <c r="W45" i="49"/>
  <c r="P46" i="49"/>
  <c r="V46" i="49"/>
  <c r="Z46" i="49"/>
  <c r="I49" i="46"/>
  <c r="J49" i="46" s="1"/>
  <c r="DA7" i="48"/>
  <c r="DO7" i="48"/>
  <c r="C46" i="48"/>
  <c r="CZ41" i="48"/>
  <c r="C41" i="48" s="1"/>
  <c r="CZ36" i="48"/>
  <c r="C36" i="48" s="1"/>
  <c r="C14" i="48"/>
  <c r="D49" i="48"/>
  <c r="D34" i="48"/>
  <c r="D29" i="48"/>
  <c r="DN41" i="48"/>
  <c r="D41" i="48" s="1"/>
  <c r="DN36" i="48"/>
  <c r="D36" i="48" s="1"/>
  <c r="D35" i="48"/>
  <c r="D19" i="48"/>
  <c r="DN26" i="48"/>
  <c r="D26" i="48" s="1"/>
  <c r="BT42" i="56" l="1"/>
  <c r="BQ37" i="56"/>
  <c r="BR37" i="56" s="1"/>
  <c r="BR34" i="56"/>
  <c r="BS34" i="56" s="1"/>
  <c r="BS37" i="56" s="1"/>
  <c r="BI37" i="56"/>
  <c r="BJ37" i="56" s="1"/>
  <c r="BJ34" i="56"/>
  <c r="BM37" i="56"/>
  <c r="BN37" i="56" s="1"/>
  <c r="AG34" i="56"/>
  <c r="AE37" i="56"/>
  <c r="G37" i="56"/>
  <c r="I34" i="56"/>
  <c r="BC37" i="56"/>
  <c r="BE34" i="56"/>
  <c r="W37" i="56"/>
  <c r="Y34" i="56"/>
  <c r="E37" i="56"/>
  <c r="F37" i="56" s="1"/>
  <c r="F34" i="56"/>
  <c r="AW34" i="56"/>
  <c r="AU37" i="56"/>
  <c r="Q34" i="56"/>
  <c r="O37" i="56"/>
  <c r="AM37" i="56"/>
  <c r="AO34" i="56"/>
  <c r="CO26" i="56"/>
  <c r="CP26" i="56" s="1"/>
  <c r="CQ26" i="56" s="1"/>
  <c r="CR26" i="56" s="1"/>
  <c r="CS26" i="56" s="1"/>
  <c r="CT26" i="56" s="1"/>
  <c r="M81" i="32"/>
  <c r="E81" i="32"/>
  <c r="H81" i="32"/>
  <c r="O81" i="32"/>
  <c r="G81" i="32"/>
  <c r="FD81" i="32"/>
  <c r="FG81" i="32"/>
  <c r="EY81" i="32"/>
  <c r="EQ81" i="32"/>
  <c r="EI81" i="32"/>
  <c r="EP81" i="32"/>
  <c r="ES81" i="32"/>
  <c r="EK81" i="32"/>
  <c r="DZ81" i="32"/>
  <c r="BW81" i="32"/>
  <c r="BO81" i="32"/>
  <c r="BQ81" i="32"/>
  <c r="BT81" i="32"/>
  <c r="BL81" i="32"/>
  <c r="U81" i="32"/>
  <c r="AB81" i="32"/>
  <c r="W81" i="32"/>
  <c r="X81" i="32"/>
  <c r="S81" i="32"/>
  <c r="CK81" i="32"/>
  <c r="CC81" i="32"/>
  <c r="CF81" i="32"/>
  <c r="J81" i="32"/>
  <c r="CT81" i="32"/>
  <c r="DA81" i="32"/>
  <c r="CS81" i="32"/>
  <c r="CV81" i="32"/>
  <c r="CY81" i="32"/>
  <c r="CQ81" i="32"/>
  <c r="FB81" i="32"/>
  <c r="FI81" i="32"/>
  <c r="FA81" i="32"/>
  <c r="ER81" i="32"/>
  <c r="EJ81" i="32"/>
  <c r="EC81" i="32"/>
  <c r="DU81" i="32"/>
  <c r="DX81" i="32"/>
  <c r="EE81" i="32"/>
  <c r="DW81" i="32"/>
  <c r="DI81" i="32"/>
  <c r="DP81" i="32"/>
  <c r="DH81" i="32"/>
  <c r="DK81" i="32"/>
  <c r="DN81" i="32"/>
  <c r="DF81" i="32"/>
  <c r="AO81" i="32"/>
  <c r="AR81" i="32"/>
  <c r="AJ81" i="32"/>
  <c r="AM81" i="32"/>
  <c r="AP81" i="32"/>
  <c r="AH81" i="32"/>
  <c r="BB81" i="32"/>
  <c r="BE81" i="32"/>
  <c r="AW81" i="32"/>
  <c r="BD81" i="32"/>
  <c r="BG81" i="32"/>
  <c r="AY81" i="32"/>
  <c r="AD81" i="32"/>
  <c r="AC81" i="32"/>
  <c r="T81" i="32"/>
  <c r="Z81" i="32"/>
  <c r="I81" i="32"/>
  <c r="L81" i="32"/>
  <c r="K81" i="32"/>
  <c r="FH81" i="32"/>
  <c r="EZ81" i="32"/>
  <c r="FC81" i="32"/>
  <c r="EM81" i="32"/>
  <c r="ET81" i="32"/>
  <c r="EL81" i="32"/>
  <c r="EO81" i="32"/>
  <c r="ED81" i="32"/>
  <c r="DV81" i="32"/>
  <c r="BS81" i="32"/>
  <c r="BU81" i="32"/>
  <c r="BM81" i="32"/>
  <c r="BP81" i="32"/>
  <c r="Y81" i="32"/>
  <c r="AA81" i="32"/>
  <c r="V81" i="32"/>
  <c r="CG81" i="32"/>
  <c r="CJ81" i="32"/>
  <c r="CB81" i="32"/>
  <c r="N81" i="32"/>
  <c r="F81" i="32"/>
  <c r="CX81" i="32"/>
  <c r="CP81" i="32"/>
  <c r="CW81" i="32"/>
  <c r="CZ81" i="32"/>
  <c r="CR81" i="32"/>
  <c r="CU81" i="32"/>
  <c r="FF81" i="32"/>
  <c r="EX81" i="32"/>
  <c r="FE81" i="32"/>
  <c r="EN81" i="32"/>
  <c r="DY81" i="32"/>
  <c r="EB81" i="32"/>
  <c r="DT81" i="32"/>
  <c r="EA81" i="32"/>
  <c r="DM81" i="32"/>
  <c r="DE81" i="32"/>
  <c r="DL81" i="32"/>
  <c r="DO81" i="32"/>
  <c r="DG81" i="32"/>
  <c r="DJ81" i="32"/>
  <c r="AS81" i="32"/>
  <c r="AK81" i="32"/>
  <c r="AN81" i="32"/>
  <c r="AQ81" i="32"/>
  <c r="AI81" i="32"/>
  <c r="AL81" i="32"/>
  <c r="BF81" i="32"/>
  <c r="AX81" i="32"/>
  <c r="BA81" i="32"/>
  <c r="BH81" i="32"/>
  <c r="AZ81" i="32"/>
  <c r="BC81" i="32"/>
  <c r="EF16" i="32"/>
  <c r="EF74" i="32" s="1"/>
  <c r="AU42" i="56"/>
  <c r="BD67" i="56"/>
  <c r="CM42" i="56"/>
  <c r="Y39" i="56"/>
  <c r="Z39" i="56" s="1"/>
  <c r="AM42" i="56"/>
  <c r="AO39" i="56"/>
  <c r="F39" i="56"/>
  <c r="E42" i="56"/>
  <c r="F42" i="56" s="1"/>
  <c r="E64" i="56"/>
  <c r="F64" i="56" s="1"/>
  <c r="R39" i="56"/>
  <c r="Q42" i="56"/>
  <c r="R42" i="56" s="1"/>
  <c r="BI42" i="56"/>
  <c r="BJ42" i="56" s="1"/>
  <c r="BJ39" i="56"/>
  <c r="G42" i="56"/>
  <c r="I39" i="56"/>
  <c r="G64" i="56"/>
  <c r="BK42" i="56"/>
  <c r="BM39" i="56"/>
  <c r="AH39" i="56"/>
  <c r="AG42" i="56"/>
  <c r="AH42" i="56" s="1"/>
  <c r="BR39" i="56"/>
  <c r="BS39" i="56" s="1"/>
  <c r="BQ42" i="56"/>
  <c r="BR42" i="56" s="1"/>
  <c r="AX39" i="56"/>
  <c r="AW42" i="56"/>
  <c r="BC42" i="56"/>
  <c r="BE39" i="56"/>
  <c r="I35" i="54"/>
  <c r="J35" i="54" s="1"/>
  <c r="CI15" i="56"/>
  <c r="CJ15" i="56" s="1"/>
  <c r="CK15" i="56" s="1"/>
  <c r="CL15" i="56" s="1"/>
  <c r="BQ14" i="56"/>
  <c r="BO17" i="56"/>
  <c r="BO64" i="56"/>
  <c r="M12" i="52"/>
  <c r="DI14" i="56"/>
  <c r="BW14" i="56" s="1"/>
  <c r="DK14" i="56"/>
  <c r="CM14" i="56" s="1"/>
  <c r="CM17" i="56" s="1"/>
  <c r="BE16" i="56"/>
  <c r="BC66" i="56"/>
  <c r="AT16" i="56"/>
  <c r="AS66" i="56"/>
  <c r="AT66" i="56" s="1"/>
  <c r="N15" i="56"/>
  <c r="M65" i="56"/>
  <c r="N65" i="56" s="1"/>
  <c r="AL16" i="56"/>
  <c r="AK66" i="56"/>
  <c r="AL66" i="56" s="1"/>
  <c r="Y16" i="56"/>
  <c r="W66" i="56"/>
  <c r="I16" i="56"/>
  <c r="G66" i="56"/>
  <c r="AL15" i="56"/>
  <c r="AK65" i="56"/>
  <c r="AL65" i="56" s="1"/>
  <c r="AM65" i="56"/>
  <c r="AO15" i="56"/>
  <c r="F15" i="56"/>
  <c r="E65" i="56"/>
  <c r="E17" i="56"/>
  <c r="F17" i="56" s="1"/>
  <c r="BJ15" i="56"/>
  <c r="BK15" i="56" s="1"/>
  <c r="BI65" i="56"/>
  <c r="BJ65" i="56" s="1"/>
  <c r="V16" i="56"/>
  <c r="U66" i="56"/>
  <c r="V66" i="56" s="1"/>
  <c r="V15" i="56"/>
  <c r="U65" i="56"/>
  <c r="V65" i="56" s="1"/>
  <c r="BW66" i="56"/>
  <c r="BY16" i="56"/>
  <c r="AT15" i="56"/>
  <c r="AS65" i="56"/>
  <c r="AT65" i="56" s="1"/>
  <c r="BO66" i="56"/>
  <c r="BQ16" i="56"/>
  <c r="BS16" i="56"/>
  <c r="BS66" i="56" s="1"/>
  <c r="AG16" i="56"/>
  <c r="AE66" i="56"/>
  <c r="F16" i="56"/>
  <c r="E66" i="56"/>
  <c r="F66" i="56" s="1"/>
  <c r="AG15" i="56"/>
  <c r="AE65" i="56"/>
  <c r="C67" i="56"/>
  <c r="BM16" i="56"/>
  <c r="BN16" i="56" s="1"/>
  <c r="BK66" i="56"/>
  <c r="W14" i="56"/>
  <c r="W17" i="56" s="1"/>
  <c r="U14" i="56"/>
  <c r="S17" i="56"/>
  <c r="S64" i="56"/>
  <c r="S67" i="56" s="1"/>
  <c r="AC14" i="56"/>
  <c r="AA64" i="56"/>
  <c r="AA67" i="56" s="1"/>
  <c r="AA17" i="56"/>
  <c r="AI64" i="56"/>
  <c r="AI67" i="56" s="1"/>
  <c r="AK14" i="56"/>
  <c r="AI17" i="56"/>
  <c r="BA14" i="56"/>
  <c r="AY64" i="56"/>
  <c r="AY67" i="56" s="1"/>
  <c r="AY17" i="56"/>
  <c r="BB16" i="56"/>
  <c r="BA66" i="56"/>
  <c r="BB66" i="56" s="1"/>
  <c r="N16" i="56"/>
  <c r="M66" i="56"/>
  <c r="N66" i="56" s="1"/>
  <c r="AO16" i="56"/>
  <c r="AM66" i="56"/>
  <c r="Q16" i="56"/>
  <c r="O66" i="56"/>
  <c r="BQ15" i="56"/>
  <c r="BO65" i="56"/>
  <c r="BC65" i="56"/>
  <c r="BE15" i="56"/>
  <c r="G65" i="56"/>
  <c r="I15" i="56"/>
  <c r="G17" i="56"/>
  <c r="AD15" i="56"/>
  <c r="AC65" i="56"/>
  <c r="AD65" i="56" s="1"/>
  <c r="K17" i="56"/>
  <c r="M14" i="56"/>
  <c r="K64" i="56"/>
  <c r="K67" i="56" s="1"/>
  <c r="O14" i="56"/>
  <c r="AE14" i="56"/>
  <c r="AM14" i="56"/>
  <c r="AU14" i="56"/>
  <c r="BC14" i="56"/>
  <c r="AS14" i="56"/>
  <c r="AQ17" i="56"/>
  <c r="AQ64" i="56"/>
  <c r="AQ67" i="56" s="1"/>
  <c r="BG64" i="56"/>
  <c r="BG67" i="56" s="1"/>
  <c r="BI14" i="56"/>
  <c r="BG17" i="56"/>
  <c r="N12" i="52"/>
  <c r="DJ14" i="56"/>
  <c r="CE14" i="56" s="1"/>
  <c r="BB15" i="56"/>
  <c r="BA65" i="56"/>
  <c r="BB65" i="56" s="1"/>
  <c r="Y15" i="56"/>
  <c r="W65" i="56"/>
  <c r="BW65" i="56"/>
  <c r="BY15" i="56"/>
  <c r="AU66" i="56"/>
  <c r="AW16" i="56"/>
  <c r="AU65" i="56"/>
  <c r="AW15" i="56"/>
  <c r="Q15" i="56"/>
  <c r="O65" i="56"/>
  <c r="BJ16" i="56"/>
  <c r="BI66" i="56"/>
  <c r="BJ66" i="56" s="1"/>
  <c r="AD16" i="56"/>
  <c r="AC66" i="56"/>
  <c r="AD66" i="56" s="1"/>
  <c r="BL67" i="56"/>
  <c r="CG65" i="56"/>
  <c r="CH65" i="56" s="1"/>
  <c r="CH10" i="56"/>
  <c r="CI10" i="56" s="1"/>
  <c r="BN11" i="56"/>
  <c r="CA37" i="56"/>
  <c r="CC34" i="56"/>
  <c r="CB14" i="56"/>
  <c r="CH49" i="56"/>
  <c r="CI49" i="56" s="1"/>
  <c r="CG52" i="56"/>
  <c r="CH52" i="56" s="1"/>
  <c r="CO29" i="56"/>
  <c r="CN32" i="56"/>
  <c r="CO36" i="56"/>
  <c r="CP36" i="56" s="1"/>
  <c r="CQ36" i="56" s="1"/>
  <c r="CR36" i="56" s="1"/>
  <c r="CS36" i="56" s="1"/>
  <c r="CT36" i="56" s="1"/>
  <c r="CO56" i="56"/>
  <c r="CP56" i="56" s="1"/>
  <c r="CQ56" i="56" s="1"/>
  <c r="CR56" i="56" s="1"/>
  <c r="CS56" i="56" s="1"/>
  <c r="CT56" i="56" s="1"/>
  <c r="CA52" i="56"/>
  <c r="CB49" i="56"/>
  <c r="CA12" i="56"/>
  <c r="CB9" i="56"/>
  <c r="CG62" i="56"/>
  <c r="CH62" i="56" s="1"/>
  <c r="CH59" i="56"/>
  <c r="CI59" i="56" s="1"/>
  <c r="CG57" i="56"/>
  <c r="CH57" i="56" s="1"/>
  <c r="CH54" i="56"/>
  <c r="CI54" i="56" s="1"/>
  <c r="CM64" i="56"/>
  <c r="CM12" i="56"/>
  <c r="CM32" i="56"/>
  <c r="CM37" i="56"/>
  <c r="CA42" i="56"/>
  <c r="CB39" i="56"/>
  <c r="CN64" i="56"/>
  <c r="CN12" i="56"/>
  <c r="CO9" i="56"/>
  <c r="CN17" i="56"/>
  <c r="CN22" i="56"/>
  <c r="CO19" i="56"/>
  <c r="CO35" i="56"/>
  <c r="CP35" i="56" s="1"/>
  <c r="CQ35" i="56" s="1"/>
  <c r="CR35" i="56" s="1"/>
  <c r="CS35" i="56" s="1"/>
  <c r="CT35" i="56" s="1"/>
  <c r="CN37" i="56"/>
  <c r="CO34" i="56"/>
  <c r="CO40" i="56"/>
  <c r="CP40" i="56" s="1"/>
  <c r="CQ40" i="56" s="1"/>
  <c r="CR40" i="56" s="1"/>
  <c r="CS40" i="56" s="1"/>
  <c r="CT40" i="56" s="1"/>
  <c r="CO46" i="56"/>
  <c r="CP46" i="56" s="1"/>
  <c r="CQ46" i="56" s="1"/>
  <c r="CR46" i="56" s="1"/>
  <c r="CS46" i="56" s="1"/>
  <c r="CT46" i="56" s="1"/>
  <c r="CO60" i="56"/>
  <c r="CP60" i="56" s="1"/>
  <c r="CQ60" i="56" s="1"/>
  <c r="CR60" i="56" s="1"/>
  <c r="CS60" i="56" s="1"/>
  <c r="CT60" i="56" s="1"/>
  <c r="CG12" i="56"/>
  <c r="CH12" i="56" s="1"/>
  <c r="CH9" i="56"/>
  <c r="CI9" i="56" s="1"/>
  <c r="BN10" i="56"/>
  <c r="BM12" i="56"/>
  <c r="BN12" i="56" s="1"/>
  <c r="CG27" i="56"/>
  <c r="CH27" i="56" s="1"/>
  <c r="CH24" i="56"/>
  <c r="CI24" i="56" s="1"/>
  <c r="BU49" i="56"/>
  <c r="BT52" i="56"/>
  <c r="BV9" i="56"/>
  <c r="BM52" i="56"/>
  <c r="BN52" i="56" s="1"/>
  <c r="BN49" i="56"/>
  <c r="CH44" i="56"/>
  <c r="CI44" i="56" s="1"/>
  <c r="CG47" i="56"/>
  <c r="CH47" i="56" s="1"/>
  <c r="CO20" i="56"/>
  <c r="CP20" i="56" s="1"/>
  <c r="CQ20" i="56" s="1"/>
  <c r="CR20" i="56" s="1"/>
  <c r="CS20" i="56" s="1"/>
  <c r="CT20" i="56" s="1"/>
  <c r="CO50" i="56"/>
  <c r="CP50" i="56" s="1"/>
  <c r="CQ50" i="56" s="1"/>
  <c r="CR50" i="56" s="1"/>
  <c r="CS50" i="56" s="1"/>
  <c r="CT50" i="56" s="1"/>
  <c r="CA47" i="56"/>
  <c r="CB44" i="56"/>
  <c r="CG37" i="56"/>
  <c r="CH37" i="56" s="1"/>
  <c r="CH34" i="56"/>
  <c r="CI34" i="56" s="1"/>
  <c r="CM65" i="56"/>
  <c r="CM47" i="56"/>
  <c r="CM62" i="56"/>
  <c r="CA32" i="56"/>
  <c r="CB29" i="56"/>
  <c r="BT37" i="56"/>
  <c r="BU34" i="56"/>
  <c r="CB11" i="56"/>
  <c r="CN65" i="56"/>
  <c r="CO10" i="56"/>
  <c r="CO15" i="56"/>
  <c r="CP15" i="56" s="1"/>
  <c r="CQ15" i="56" s="1"/>
  <c r="CR15" i="56" s="1"/>
  <c r="CS15" i="56" s="1"/>
  <c r="CT15" i="56" s="1"/>
  <c r="CO21" i="56"/>
  <c r="CP21" i="56" s="1"/>
  <c r="CQ21" i="56" s="1"/>
  <c r="CR21" i="56" s="1"/>
  <c r="CS21" i="56" s="1"/>
  <c r="CT21" i="56" s="1"/>
  <c r="CO30" i="56"/>
  <c r="CP30" i="56" s="1"/>
  <c r="CQ30" i="56" s="1"/>
  <c r="CR30" i="56" s="1"/>
  <c r="CS30" i="56" s="1"/>
  <c r="CT30" i="56" s="1"/>
  <c r="CN42" i="56"/>
  <c r="CO39" i="56"/>
  <c r="CO55" i="56"/>
  <c r="CP55" i="56" s="1"/>
  <c r="CQ55" i="56" s="1"/>
  <c r="CR55" i="56" s="1"/>
  <c r="CS55" i="56" s="1"/>
  <c r="CT55" i="56" s="1"/>
  <c r="CO51" i="56"/>
  <c r="CP51" i="56" s="1"/>
  <c r="CQ51" i="56" s="1"/>
  <c r="CR51" i="56" s="1"/>
  <c r="CS51" i="56" s="1"/>
  <c r="CT51" i="56" s="1"/>
  <c r="CN62" i="56"/>
  <c r="CO59" i="56"/>
  <c r="CF67" i="56"/>
  <c r="BT57" i="56"/>
  <c r="BU54" i="56"/>
  <c r="BU22" i="56"/>
  <c r="BV22" i="56" s="1"/>
  <c r="BV19" i="56"/>
  <c r="CH39" i="56"/>
  <c r="CI39" i="56" s="1"/>
  <c r="CG42" i="56"/>
  <c r="CH42" i="56" s="1"/>
  <c r="CG66" i="56"/>
  <c r="CH66" i="56" s="1"/>
  <c r="CH11" i="56"/>
  <c r="CI11" i="56" s="1"/>
  <c r="BU44" i="56"/>
  <c r="BT47" i="56"/>
  <c r="BT32" i="56"/>
  <c r="BU29" i="56"/>
  <c r="CG22" i="56"/>
  <c r="CH22" i="56" s="1"/>
  <c r="CH19" i="56"/>
  <c r="CI19" i="56" s="1"/>
  <c r="BU11" i="56"/>
  <c r="BU12" i="56" s="1"/>
  <c r="BV12" i="56" s="1"/>
  <c r="BT12" i="56"/>
  <c r="CN47" i="56"/>
  <c r="CO44" i="56"/>
  <c r="CN52" i="56"/>
  <c r="CO49" i="56"/>
  <c r="BU24" i="56"/>
  <c r="BT27" i="56"/>
  <c r="CB10" i="56"/>
  <c r="CA62" i="56"/>
  <c r="CB59" i="56"/>
  <c r="CA27" i="56"/>
  <c r="CB24" i="56"/>
  <c r="CM66" i="56"/>
  <c r="CM22" i="56"/>
  <c r="CM27" i="56"/>
  <c r="CM52" i="56"/>
  <c r="CM57" i="56"/>
  <c r="CO25" i="56"/>
  <c r="CP25" i="56" s="1"/>
  <c r="CQ25" i="56" s="1"/>
  <c r="CR25" i="56" s="1"/>
  <c r="CS25" i="56" s="1"/>
  <c r="CT25" i="56" s="1"/>
  <c r="CN66" i="56"/>
  <c r="CO11" i="56"/>
  <c r="CO16" i="56"/>
  <c r="CP16" i="56" s="1"/>
  <c r="CQ16" i="56" s="1"/>
  <c r="CR16" i="56" s="1"/>
  <c r="CS16" i="56" s="1"/>
  <c r="CT16" i="56" s="1"/>
  <c r="CO24" i="56"/>
  <c r="CN27" i="56"/>
  <c r="CO31" i="56"/>
  <c r="CP31" i="56" s="1"/>
  <c r="CQ31" i="56" s="1"/>
  <c r="CR31" i="56" s="1"/>
  <c r="CS31" i="56" s="1"/>
  <c r="CT31" i="56" s="1"/>
  <c r="CO41" i="56"/>
  <c r="CP41" i="56" s="1"/>
  <c r="CQ41" i="56" s="1"/>
  <c r="CR41" i="56" s="1"/>
  <c r="CS41" i="56" s="1"/>
  <c r="CT41" i="56" s="1"/>
  <c r="CO45" i="56"/>
  <c r="CP45" i="56" s="1"/>
  <c r="CQ45" i="56" s="1"/>
  <c r="CR45" i="56" s="1"/>
  <c r="CS45" i="56" s="1"/>
  <c r="CT45" i="56" s="1"/>
  <c r="CN57" i="56"/>
  <c r="CO54" i="56"/>
  <c r="CO61" i="56"/>
  <c r="CP61" i="56" s="1"/>
  <c r="CQ61" i="56" s="1"/>
  <c r="CR61" i="56" s="1"/>
  <c r="CS61" i="56" s="1"/>
  <c r="CT61" i="56" s="1"/>
  <c r="CA57" i="56"/>
  <c r="CB54" i="56"/>
  <c r="CH29" i="56"/>
  <c r="CI29" i="56" s="1"/>
  <c r="CG32" i="56"/>
  <c r="CH32" i="56" s="1"/>
  <c r="CA22" i="56"/>
  <c r="CB19" i="56"/>
  <c r="BT64" i="56"/>
  <c r="BM62" i="56"/>
  <c r="BN62" i="56" s="1"/>
  <c r="BN59" i="56"/>
  <c r="BI37" i="54"/>
  <c r="BJ37" i="54" s="1"/>
  <c r="BI12" i="54"/>
  <c r="BJ12" i="54" s="1"/>
  <c r="BI47" i="54"/>
  <c r="BJ47" i="54" s="1"/>
  <c r="W30" i="45"/>
  <c r="Q25" i="50"/>
  <c r="R25" i="50" s="1"/>
  <c r="Y11" i="54"/>
  <c r="Z11" i="54" s="1"/>
  <c r="AU12" i="54"/>
  <c r="S11" i="38"/>
  <c r="AG20" i="54"/>
  <c r="AH20" i="54" s="1"/>
  <c r="I25" i="29"/>
  <c r="J25" i="29" s="1"/>
  <c r="BM26" i="54"/>
  <c r="BN26" i="54" s="1"/>
  <c r="O27" i="50"/>
  <c r="Q29" i="29"/>
  <c r="R29" i="29" s="1"/>
  <c r="AG30" i="54"/>
  <c r="AH30" i="54" s="1"/>
  <c r="Y41" i="54"/>
  <c r="Z41" i="54" s="1"/>
  <c r="W42" i="54"/>
  <c r="Q60" i="54"/>
  <c r="R60" i="54" s="1"/>
  <c r="AO60" i="54"/>
  <c r="AP60" i="54" s="1"/>
  <c r="BM60" i="54"/>
  <c r="BN60" i="54" s="1"/>
  <c r="EC39" i="32"/>
  <c r="N18" i="31"/>
  <c r="N16" i="31"/>
  <c r="N17" i="31"/>
  <c r="N13" i="31"/>
  <c r="N20" i="31"/>
  <c r="N21" i="31"/>
  <c r="N15" i="31"/>
  <c r="N19" i="31"/>
  <c r="N14" i="31"/>
  <c r="N11" i="31"/>
  <c r="BU56" i="54"/>
  <c r="BV56" i="54" s="1"/>
  <c r="BI62" i="54"/>
  <c r="BJ62" i="54" s="1"/>
  <c r="AE62" i="54"/>
  <c r="I60" i="54"/>
  <c r="J60" i="54" s="1"/>
  <c r="AG60" i="54"/>
  <c r="AH60" i="54" s="1"/>
  <c r="BM61" i="54"/>
  <c r="BN61" i="54" s="1"/>
  <c r="AM62" i="54"/>
  <c r="G62" i="54"/>
  <c r="W62" i="54"/>
  <c r="BE60" i="54"/>
  <c r="BF60" i="54" s="1"/>
  <c r="BC62" i="54"/>
  <c r="O62" i="54"/>
  <c r="AW60" i="54"/>
  <c r="AX60" i="54" s="1"/>
  <c r="Y60" i="33"/>
  <c r="AV62" i="54"/>
  <c r="BA62" i="54"/>
  <c r="BB62" i="54" s="1"/>
  <c r="BB59" i="54"/>
  <c r="N59" i="54"/>
  <c r="M62" i="54"/>
  <c r="N62" i="54" s="1"/>
  <c r="AK62" i="54"/>
  <c r="AL62" i="54" s="1"/>
  <c r="AL59" i="54"/>
  <c r="AG59" i="54"/>
  <c r="AF62" i="54"/>
  <c r="F59" i="54"/>
  <c r="E62" i="54"/>
  <c r="F62" i="54" s="1"/>
  <c r="Y60" i="54"/>
  <c r="Z60" i="54" s="1"/>
  <c r="AD59" i="54"/>
  <c r="AC62" i="54"/>
  <c r="AD62" i="54" s="1"/>
  <c r="X62" i="54"/>
  <c r="Y59" i="54"/>
  <c r="I59" i="54"/>
  <c r="H62" i="54"/>
  <c r="U62" i="54"/>
  <c r="V62" i="54" s="1"/>
  <c r="V59" i="54"/>
  <c r="AT59" i="54"/>
  <c r="AU59" i="54" s="1"/>
  <c r="AU62" i="54" s="1"/>
  <c r="AS62" i="54"/>
  <c r="AT62" i="54" s="1"/>
  <c r="AO59" i="54"/>
  <c r="AN62" i="54"/>
  <c r="BD62" i="54"/>
  <c r="BE59" i="54"/>
  <c r="P62" i="54"/>
  <c r="Q59" i="54"/>
  <c r="BM56" i="54"/>
  <c r="BN56" i="54" s="1"/>
  <c r="Q55" i="54"/>
  <c r="R55" i="54" s="1"/>
  <c r="AW55" i="54"/>
  <c r="AX55" i="54" s="1"/>
  <c r="AW56" i="54"/>
  <c r="AX56" i="54" s="1"/>
  <c r="I56" i="54"/>
  <c r="J56" i="54" s="1"/>
  <c r="BL57" i="54"/>
  <c r="BM54" i="54"/>
  <c r="BN54" i="54" s="1"/>
  <c r="Y56" i="54"/>
  <c r="Z56" i="54" s="1"/>
  <c r="BK57" i="54"/>
  <c r="AG55" i="54"/>
  <c r="AH55" i="54" s="1"/>
  <c r="BC57" i="54"/>
  <c r="Y55" i="54"/>
  <c r="Z55" i="54" s="1"/>
  <c r="AO56" i="54"/>
  <c r="AP56" i="54" s="1"/>
  <c r="O57" i="54"/>
  <c r="Y54" i="54"/>
  <c r="X57" i="54"/>
  <c r="BA57" i="54"/>
  <c r="BB57" i="54" s="1"/>
  <c r="BB54" i="54"/>
  <c r="BI57" i="54"/>
  <c r="BJ57" i="54" s="1"/>
  <c r="BD57" i="54"/>
  <c r="BE54" i="54"/>
  <c r="P57" i="54"/>
  <c r="Q54" i="54"/>
  <c r="AN57" i="54"/>
  <c r="AO54" i="54"/>
  <c r="BE56" i="54"/>
  <c r="BF56" i="54" s="1"/>
  <c r="I54" i="54"/>
  <c r="H57" i="54"/>
  <c r="AE57" i="54"/>
  <c r="G57" i="54"/>
  <c r="AF57" i="54"/>
  <c r="AG54" i="54"/>
  <c r="AV57" i="54"/>
  <c r="AW54" i="54"/>
  <c r="U57" i="54"/>
  <c r="V57" i="54" s="1"/>
  <c r="V54" i="54"/>
  <c r="BE55" i="54"/>
  <c r="BF55" i="54" s="1"/>
  <c r="AU57" i="54"/>
  <c r="W57" i="54"/>
  <c r="AG56" i="54"/>
  <c r="AH56" i="54" s="1"/>
  <c r="AD54" i="54"/>
  <c r="AC57" i="54"/>
  <c r="AD57" i="54" s="1"/>
  <c r="E57" i="54"/>
  <c r="F57" i="54" s="1"/>
  <c r="F54" i="54"/>
  <c r="M57" i="54"/>
  <c r="N57" i="54" s="1"/>
  <c r="N54" i="54"/>
  <c r="AL54" i="54"/>
  <c r="AK57" i="54"/>
  <c r="AL57" i="54" s="1"/>
  <c r="AO55" i="54"/>
  <c r="AP55" i="54" s="1"/>
  <c r="I55" i="54"/>
  <c r="J55" i="54" s="1"/>
  <c r="AM57" i="54"/>
  <c r="BM55" i="54"/>
  <c r="BN55" i="54" s="1"/>
  <c r="AT54" i="54"/>
  <c r="AS57" i="54"/>
  <c r="AT57" i="54" s="1"/>
  <c r="BI52" i="54"/>
  <c r="BJ52" i="54" s="1"/>
  <c r="BU50" i="54"/>
  <c r="BV50" i="54" s="1"/>
  <c r="Q49" i="50"/>
  <c r="R49" i="50" s="1"/>
  <c r="Q46" i="50"/>
  <c r="R46" i="50" s="1"/>
  <c r="DU44" i="32"/>
  <c r="BL52" i="54"/>
  <c r="DZ14" i="32"/>
  <c r="EF42" i="32"/>
  <c r="EF93" i="32" s="1"/>
  <c r="EA19" i="32"/>
  <c r="EF18" i="32"/>
  <c r="EF102" i="32" s="1"/>
  <c r="EF13" i="32"/>
  <c r="EF101" i="32" s="1"/>
  <c r="BM49" i="54"/>
  <c r="BN49" i="54" s="1"/>
  <c r="EF36" i="32"/>
  <c r="EF78" i="32" s="1"/>
  <c r="AO50" i="54"/>
  <c r="AP50" i="54" s="1"/>
  <c r="BE50" i="54"/>
  <c r="BF50" i="54" s="1"/>
  <c r="I50" i="54"/>
  <c r="J50" i="54" s="1"/>
  <c r="AW51" i="54"/>
  <c r="AX51" i="54" s="1"/>
  <c r="DY39" i="32"/>
  <c r="O52" i="54"/>
  <c r="Y50" i="54"/>
  <c r="Z50" i="54" s="1"/>
  <c r="BM51" i="54"/>
  <c r="BN51" i="54" s="1"/>
  <c r="Q50" i="54"/>
  <c r="R50" i="54" s="1"/>
  <c r="BB49" i="54"/>
  <c r="BA52" i="54"/>
  <c r="BB52" i="54" s="1"/>
  <c r="Q49" i="54"/>
  <c r="P52" i="54"/>
  <c r="AO49" i="54"/>
  <c r="AN52" i="54"/>
  <c r="E52" i="54"/>
  <c r="F52" i="54" s="1"/>
  <c r="F49" i="54"/>
  <c r="AO51" i="54"/>
  <c r="AP51" i="54" s="1"/>
  <c r="I51" i="54"/>
  <c r="J51" i="54" s="1"/>
  <c r="AM52" i="54"/>
  <c r="AE52" i="54"/>
  <c r="AG49" i="54"/>
  <c r="AF52" i="54"/>
  <c r="I49" i="54"/>
  <c r="H52" i="54"/>
  <c r="BM50" i="54"/>
  <c r="BN50" i="54" s="1"/>
  <c r="AG51" i="54"/>
  <c r="AH51" i="54" s="1"/>
  <c r="BC52" i="54"/>
  <c r="W52" i="54"/>
  <c r="AK52" i="54"/>
  <c r="AL52" i="54" s="1"/>
  <c r="AL49" i="54"/>
  <c r="AS52" i="54"/>
  <c r="AT52" i="54" s="1"/>
  <c r="AT49" i="54"/>
  <c r="N49" i="54"/>
  <c r="M52" i="54"/>
  <c r="N52" i="54" s="1"/>
  <c r="V49" i="54"/>
  <c r="U52" i="54"/>
  <c r="V52" i="54" s="1"/>
  <c r="X52" i="54"/>
  <c r="Y49" i="54"/>
  <c r="AC52" i="54"/>
  <c r="AD52" i="54" s="1"/>
  <c r="AD49" i="54"/>
  <c r="BE51" i="54"/>
  <c r="BF51" i="54" s="1"/>
  <c r="Y51" i="54"/>
  <c r="Z51" i="54" s="1"/>
  <c r="BK52" i="54"/>
  <c r="AV52" i="54"/>
  <c r="AW49" i="54"/>
  <c r="AG50" i="54"/>
  <c r="AH50" i="54" s="1"/>
  <c r="BE49" i="54"/>
  <c r="BD52" i="54"/>
  <c r="Q51" i="54"/>
  <c r="R51" i="54" s="1"/>
  <c r="AU52" i="54"/>
  <c r="G52" i="54"/>
  <c r="Q51" i="50"/>
  <c r="R51" i="50" s="1"/>
  <c r="I46" i="54"/>
  <c r="J46" i="54" s="1"/>
  <c r="Y45" i="54"/>
  <c r="Z45" i="54" s="1"/>
  <c r="BU46" i="54"/>
  <c r="BV46" i="54" s="1"/>
  <c r="BD47" i="54"/>
  <c r="AO45" i="54"/>
  <c r="AP45" i="54" s="1"/>
  <c r="AO46" i="54"/>
  <c r="AP46" i="54" s="1"/>
  <c r="AW46" i="54"/>
  <c r="AX46" i="54" s="1"/>
  <c r="BC47" i="54"/>
  <c r="K57" i="47"/>
  <c r="BJ44" i="54"/>
  <c r="BK44" i="54" s="1"/>
  <c r="BK47" i="54" s="1"/>
  <c r="BM46" i="54"/>
  <c r="BN46" i="54" s="1"/>
  <c r="O47" i="54"/>
  <c r="BE44" i="54"/>
  <c r="AG45" i="54"/>
  <c r="AH45" i="54" s="1"/>
  <c r="AU47" i="54"/>
  <c r="AF47" i="54"/>
  <c r="AG44" i="54"/>
  <c r="C47" i="40"/>
  <c r="AM47" i="54"/>
  <c r="AK47" i="54"/>
  <c r="AL47" i="54" s="1"/>
  <c r="AL44" i="54"/>
  <c r="AN44" i="54" s="1"/>
  <c r="AG46" i="54"/>
  <c r="AH46" i="54" s="1"/>
  <c r="U47" i="54"/>
  <c r="V47" i="54" s="1"/>
  <c r="V44" i="54"/>
  <c r="W47" i="54"/>
  <c r="G47" i="54"/>
  <c r="AS47" i="54"/>
  <c r="AT47" i="54" s="1"/>
  <c r="AT44" i="54"/>
  <c r="X47" i="54"/>
  <c r="Y44" i="54"/>
  <c r="BE45" i="54"/>
  <c r="BF45" i="54" s="1"/>
  <c r="BA47" i="54"/>
  <c r="BB47" i="54" s="1"/>
  <c r="BB44" i="54"/>
  <c r="P47" i="54"/>
  <c r="Q44" i="54"/>
  <c r="AW44" i="54"/>
  <c r="AV47" i="54"/>
  <c r="F44" i="54"/>
  <c r="E47" i="54"/>
  <c r="F47" i="54" s="1"/>
  <c r="Q46" i="54"/>
  <c r="R46" i="54" s="1"/>
  <c r="AC47" i="54"/>
  <c r="AD47" i="54" s="1"/>
  <c r="AD44" i="54"/>
  <c r="I45" i="54"/>
  <c r="J45" i="54" s="1"/>
  <c r="Q45" i="54"/>
  <c r="R45" i="54" s="1"/>
  <c r="N44" i="54"/>
  <c r="M47" i="54"/>
  <c r="N47" i="54" s="1"/>
  <c r="BE46" i="54"/>
  <c r="BF46" i="54" s="1"/>
  <c r="Y46" i="54"/>
  <c r="Z46" i="54" s="1"/>
  <c r="AE47" i="54"/>
  <c r="I44" i="54"/>
  <c r="H47" i="54"/>
  <c r="BM34" i="54"/>
  <c r="BM37" i="54" s="1"/>
  <c r="BK42" i="54"/>
  <c r="BI42" i="54"/>
  <c r="BJ42" i="54" s="1"/>
  <c r="BL42" i="54"/>
  <c r="O42" i="54"/>
  <c r="AM42" i="54"/>
  <c r="G42" i="54"/>
  <c r="AO41" i="54"/>
  <c r="AP41" i="54" s="1"/>
  <c r="BM40" i="54"/>
  <c r="BN40" i="54" s="1"/>
  <c r="Q41" i="54"/>
  <c r="R41" i="54" s="1"/>
  <c r="C42" i="40"/>
  <c r="I39" i="41"/>
  <c r="J39" i="41" s="1"/>
  <c r="I41" i="54"/>
  <c r="J41" i="54" s="1"/>
  <c r="Y40" i="54"/>
  <c r="Z40" i="54" s="1"/>
  <c r="BM39" i="54"/>
  <c r="BN39" i="54" s="1"/>
  <c r="BM41" i="54"/>
  <c r="BN41" i="54" s="1"/>
  <c r="V39" i="54"/>
  <c r="U42" i="54"/>
  <c r="V42" i="54" s="1"/>
  <c r="AT39" i="54"/>
  <c r="AS42" i="54"/>
  <c r="AT42" i="54" s="1"/>
  <c r="BE39" i="54"/>
  <c r="BD42" i="54"/>
  <c r="N39" i="54"/>
  <c r="M42" i="54"/>
  <c r="N42" i="54" s="1"/>
  <c r="X42" i="54"/>
  <c r="Y39" i="54"/>
  <c r="AE42" i="54"/>
  <c r="BC42" i="54"/>
  <c r="AW40" i="54"/>
  <c r="AX40" i="54" s="1"/>
  <c r="I40" i="54"/>
  <c r="J40" i="54" s="1"/>
  <c r="AK42" i="54"/>
  <c r="AL42" i="54" s="1"/>
  <c r="AL39" i="54"/>
  <c r="P42" i="54"/>
  <c r="Q39" i="54"/>
  <c r="BA42" i="54"/>
  <c r="BB42" i="54" s="1"/>
  <c r="BB39" i="54"/>
  <c r="AV42" i="54"/>
  <c r="AW39" i="54"/>
  <c r="I39" i="54"/>
  <c r="H42" i="54"/>
  <c r="AD39" i="54"/>
  <c r="AC42" i="54"/>
  <c r="AD42" i="54" s="1"/>
  <c r="AO40" i="54"/>
  <c r="AP40" i="54" s="1"/>
  <c r="Q40" i="54"/>
  <c r="R40" i="54" s="1"/>
  <c r="AU42" i="54"/>
  <c r="AW41" i="54"/>
  <c r="AX41" i="54" s="1"/>
  <c r="AG39" i="54"/>
  <c r="AF42" i="54"/>
  <c r="E42" i="54"/>
  <c r="F42" i="54" s="1"/>
  <c r="F39" i="54"/>
  <c r="AG41" i="54"/>
  <c r="AH41" i="54" s="1"/>
  <c r="AG40" i="54"/>
  <c r="AH40" i="54" s="1"/>
  <c r="AN42" i="54"/>
  <c r="AO39" i="54"/>
  <c r="AG35" i="54"/>
  <c r="AH35" i="54" s="1"/>
  <c r="BL37" i="54"/>
  <c r="BK37" i="54"/>
  <c r="AO35" i="54"/>
  <c r="AP35" i="54" s="1"/>
  <c r="AG36" i="54"/>
  <c r="AH36" i="54" s="1"/>
  <c r="W16" i="36"/>
  <c r="BE35" i="54"/>
  <c r="BF35" i="54" s="1"/>
  <c r="AE37" i="54"/>
  <c r="AD42" i="35"/>
  <c r="E52" i="31" s="1"/>
  <c r="AW35" i="54"/>
  <c r="AX35" i="54" s="1"/>
  <c r="Q35" i="54"/>
  <c r="R35" i="54" s="1"/>
  <c r="BC37" i="54"/>
  <c r="G37" i="54"/>
  <c r="AC37" i="54"/>
  <c r="AD37" i="54" s="1"/>
  <c r="AD34" i="54"/>
  <c r="Y34" i="54"/>
  <c r="M37" i="54"/>
  <c r="N37" i="54" s="1"/>
  <c r="N34" i="54"/>
  <c r="AL34" i="54"/>
  <c r="AK37" i="54"/>
  <c r="AL37" i="54" s="1"/>
  <c r="AS37" i="54"/>
  <c r="AT37" i="54" s="1"/>
  <c r="AT34" i="54"/>
  <c r="AV37" i="54"/>
  <c r="AW34" i="54"/>
  <c r="I34" i="54"/>
  <c r="H37" i="54"/>
  <c r="BE34" i="54"/>
  <c r="BD37" i="54"/>
  <c r="W37" i="54"/>
  <c r="AG34" i="54"/>
  <c r="AF37" i="54"/>
  <c r="P37" i="54"/>
  <c r="Q34" i="54"/>
  <c r="AU37" i="54"/>
  <c r="O37" i="54"/>
  <c r="W36" i="29"/>
  <c r="V34" i="54"/>
  <c r="U37" i="54"/>
  <c r="V37" i="54" s="1"/>
  <c r="X37" i="54"/>
  <c r="Y35" i="54"/>
  <c r="Z35" i="54" s="1"/>
  <c r="AO34" i="54"/>
  <c r="AN37" i="54"/>
  <c r="E37" i="54"/>
  <c r="F37" i="54" s="1"/>
  <c r="F34" i="54"/>
  <c r="AM37" i="54"/>
  <c r="BA37" i="54"/>
  <c r="BB37" i="54" s="1"/>
  <c r="BB34" i="54"/>
  <c r="BE31" i="54"/>
  <c r="BF31" i="54" s="1"/>
  <c r="O30" i="45"/>
  <c r="M31" i="46"/>
  <c r="N31" i="46" s="1"/>
  <c r="BU30" i="54"/>
  <c r="BV30" i="54" s="1"/>
  <c r="W32" i="54"/>
  <c r="AW30" i="54"/>
  <c r="AX30" i="54" s="1"/>
  <c r="Y30" i="54"/>
  <c r="Z30" i="54" s="1"/>
  <c r="Q31" i="54"/>
  <c r="R31" i="54" s="1"/>
  <c r="O32" i="54"/>
  <c r="BE30" i="54"/>
  <c r="BF30" i="54" s="1"/>
  <c r="AO31" i="54"/>
  <c r="AP31" i="54" s="1"/>
  <c r="I31" i="54"/>
  <c r="J31" i="54" s="1"/>
  <c r="BA32" i="54"/>
  <c r="BB32" i="54" s="1"/>
  <c r="BB29" i="54"/>
  <c r="AU32" i="54"/>
  <c r="M32" i="54"/>
  <c r="N32" i="54" s="1"/>
  <c r="N29" i="54"/>
  <c r="BE29" i="54"/>
  <c r="BC32" i="54"/>
  <c r="AO29" i="54"/>
  <c r="AN32" i="54"/>
  <c r="Y29" i="54"/>
  <c r="X32" i="54"/>
  <c r="BI32" i="54"/>
  <c r="BJ32" i="54" s="1"/>
  <c r="AM32" i="54"/>
  <c r="G32" i="54"/>
  <c r="BD32" i="54"/>
  <c r="AO30" i="54"/>
  <c r="AP30" i="54" s="1"/>
  <c r="AG31" i="54"/>
  <c r="AH31" i="54" s="1"/>
  <c r="E32" i="54"/>
  <c r="F32" i="54" s="1"/>
  <c r="F29" i="54"/>
  <c r="AG29" i="54"/>
  <c r="AF32" i="54"/>
  <c r="AS32" i="54"/>
  <c r="AT32" i="54" s="1"/>
  <c r="AT29" i="54"/>
  <c r="AE32" i="54"/>
  <c r="Q29" i="54"/>
  <c r="P32" i="54"/>
  <c r="I30" i="54"/>
  <c r="J30" i="54" s="1"/>
  <c r="Y31" i="54"/>
  <c r="Z31" i="54" s="1"/>
  <c r="AC32" i="54"/>
  <c r="AD32" i="54" s="1"/>
  <c r="AD29" i="54"/>
  <c r="AL29" i="54"/>
  <c r="AK32" i="54"/>
  <c r="AL32" i="54" s="1"/>
  <c r="U32" i="54"/>
  <c r="V32" i="54" s="1"/>
  <c r="V29" i="54"/>
  <c r="AV32" i="54"/>
  <c r="AW29" i="54"/>
  <c r="H32" i="54"/>
  <c r="I29" i="54"/>
  <c r="BI27" i="54"/>
  <c r="BJ27" i="54" s="1"/>
  <c r="Y26" i="54"/>
  <c r="Z26" i="54" s="1"/>
  <c r="Q26" i="46"/>
  <c r="R26" i="46" s="1"/>
  <c r="BL27" i="54"/>
  <c r="AM27" i="54"/>
  <c r="AO25" i="54"/>
  <c r="AP25" i="54" s="1"/>
  <c r="I25" i="54"/>
  <c r="J25" i="54" s="1"/>
  <c r="AO26" i="54"/>
  <c r="AP26" i="54" s="1"/>
  <c r="AW26" i="54"/>
  <c r="AX26" i="54" s="1"/>
  <c r="BM25" i="54"/>
  <c r="BN25" i="54" s="1"/>
  <c r="Y24" i="54"/>
  <c r="X27" i="54"/>
  <c r="F24" i="54"/>
  <c r="E27" i="54"/>
  <c r="F27" i="54" s="1"/>
  <c r="AG25" i="54"/>
  <c r="AH25" i="54" s="1"/>
  <c r="AT24" i="54"/>
  <c r="AS27" i="54"/>
  <c r="AT27" i="54" s="1"/>
  <c r="AW24" i="54"/>
  <c r="AU27" i="54"/>
  <c r="V24" i="54"/>
  <c r="U27" i="54"/>
  <c r="V27" i="54" s="1"/>
  <c r="P27" i="54"/>
  <c r="Q24" i="54"/>
  <c r="Y25" i="54"/>
  <c r="Z25" i="54" s="1"/>
  <c r="BM24" i="54"/>
  <c r="AN27" i="54"/>
  <c r="AO24" i="54"/>
  <c r="I24" i="54"/>
  <c r="H27" i="54"/>
  <c r="AW25" i="54"/>
  <c r="AX25" i="54" s="1"/>
  <c r="BB24" i="54"/>
  <c r="BA27" i="54"/>
  <c r="BB27" i="54" s="1"/>
  <c r="AV27" i="54"/>
  <c r="BC27" i="54"/>
  <c r="W27" i="54"/>
  <c r="G27" i="54"/>
  <c r="BD27" i="54"/>
  <c r="BE24" i="54"/>
  <c r="BE25" i="54"/>
  <c r="BF25" i="54" s="1"/>
  <c r="AF27" i="54"/>
  <c r="AG24" i="54"/>
  <c r="AC27" i="54"/>
  <c r="AD27" i="54" s="1"/>
  <c r="AD24" i="54"/>
  <c r="Q26" i="54"/>
  <c r="R26" i="54" s="1"/>
  <c r="M27" i="54"/>
  <c r="N27" i="54" s="1"/>
  <c r="N24" i="54"/>
  <c r="BK27" i="54"/>
  <c r="AE27" i="54"/>
  <c r="AL24" i="54"/>
  <c r="AK27" i="54"/>
  <c r="AL27" i="54" s="1"/>
  <c r="BE21" i="54"/>
  <c r="BF21" i="54" s="1"/>
  <c r="AW21" i="54"/>
  <c r="AX21" i="54" s="1"/>
  <c r="BI22" i="54"/>
  <c r="BJ22" i="54" s="1"/>
  <c r="BU21" i="54"/>
  <c r="BV21" i="54" s="1"/>
  <c r="AW20" i="54"/>
  <c r="AX20" i="54" s="1"/>
  <c r="Q21" i="54"/>
  <c r="R21" i="54" s="1"/>
  <c r="BL22" i="54"/>
  <c r="Y21" i="54"/>
  <c r="Z21" i="54" s="1"/>
  <c r="AG19" i="54"/>
  <c r="AF22" i="54"/>
  <c r="AO21" i="54"/>
  <c r="AP21" i="54" s="1"/>
  <c r="P22" i="54"/>
  <c r="Q19" i="54"/>
  <c r="V19" i="54"/>
  <c r="U22" i="54"/>
  <c r="V22" i="54" s="1"/>
  <c r="BC22" i="54"/>
  <c r="BA22" i="54"/>
  <c r="BB22" i="54" s="1"/>
  <c r="BB19" i="54"/>
  <c r="BE20" i="54"/>
  <c r="BF20" i="54" s="1"/>
  <c r="BM20" i="54"/>
  <c r="BN20" i="54" s="1"/>
  <c r="AU22" i="54"/>
  <c r="G22" i="54"/>
  <c r="I21" i="54"/>
  <c r="J21" i="54" s="1"/>
  <c r="AK22" i="54"/>
  <c r="AL22" i="54" s="1"/>
  <c r="AL19" i="54"/>
  <c r="AN22" i="54"/>
  <c r="AO20" i="54"/>
  <c r="AP20" i="54" s="1"/>
  <c r="M22" i="54"/>
  <c r="N22" i="54" s="1"/>
  <c r="N19" i="54"/>
  <c r="Y20" i="54"/>
  <c r="Z20" i="54" s="1"/>
  <c r="AS22" i="54"/>
  <c r="AT22" i="54" s="1"/>
  <c r="AT19" i="54"/>
  <c r="AD19" i="54"/>
  <c r="AC22" i="54"/>
  <c r="AD22" i="54" s="1"/>
  <c r="W22" i="54"/>
  <c r="F19" i="54"/>
  <c r="E22" i="54"/>
  <c r="F22" i="54" s="1"/>
  <c r="AE22" i="54"/>
  <c r="I20" i="54"/>
  <c r="J20" i="54" s="1"/>
  <c r="AV22" i="54"/>
  <c r="AW19" i="54"/>
  <c r="I19" i="54"/>
  <c r="H22" i="54"/>
  <c r="X22" i="54"/>
  <c r="Y19" i="54"/>
  <c r="AO19" i="54"/>
  <c r="AM22" i="54"/>
  <c r="O22" i="54"/>
  <c r="AG21" i="54"/>
  <c r="AH21" i="54" s="1"/>
  <c r="BE19" i="54"/>
  <c r="BD22" i="54"/>
  <c r="BM11" i="54"/>
  <c r="BN11" i="54" s="1"/>
  <c r="AW10" i="54"/>
  <c r="AX10" i="54" s="1"/>
  <c r="AO10" i="54"/>
  <c r="AP10" i="54" s="1"/>
  <c r="BE9" i="54"/>
  <c r="BF9" i="54" s="1"/>
  <c r="AG11" i="54"/>
  <c r="AH11" i="54" s="1"/>
  <c r="V9" i="54"/>
  <c r="U12" i="54"/>
  <c r="V12" i="54" s="1"/>
  <c r="AO9" i="54"/>
  <c r="AN12" i="54"/>
  <c r="AE12" i="54"/>
  <c r="AT9" i="54"/>
  <c r="AS12" i="54"/>
  <c r="AT12" i="54" s="1"/>
  <c r="AG9" i="54"/>
  <c r="AF12" i="54"/>
  <c r="I10" i="54"/>
  <c r="H12" i="54"/>
  <c r="O12" i="54"/>
  <c r="AV12" i="54"/>
  <c r="AW9" i="54"/>
  <c r="BE11" i="54"/>
  <c r="BF11" i="54" s="1"/>
  <c r="F10" i="54"/>
  <c r="E12" i="54"/>
  <c r="F12" i="54" s="1"/>
  <c r="BJ9" i="54"/>
  <c r="BK9" i="54" s="1"/>
  <c r="BM9" i="54" s="1"/>
  <c r="BN9" i="54" s="1"/>
  <c r="AL9" i="54"/>
  <c r="AK12" i="54"/>
  <c r="AL12" i="54" s="1"/>
  <c r="W12" i="54"/>
  <c r="Y9" i="54"/>
  <c r="X12" i="54"/>
  <c r="BD12" i="54"/>
  <c r="BE10" i="54"/>
  <c r="BF10" i="54" s="1"/>
  <c r="Y10" i="54"/>
  <c r="Z10" i="54" s="1"/>
  <c r="Q11" i="54"/>
  <c r="R11" i="54" s="1"/>
  <c r="AG10" i="54"/>
  <c r="AH10" i="54" s="1"/>
  <c r="G12" i="54"/>
  <c r="BC12" i="54"/>
  <c r="AD9" i="54"/>
  <c r="AC12" i="54"/>
  <c r="AD12" i="54" s="1"/>
  <c r="AM12" i="54"/>
  <c r="AO11" i="54"/>
  <c r="AP11" i="54" s="1"/>
  <c r="Q9" i="54"/>
  <c r="P12" i="54"/>
  <c r="M12" i="54"/>
  <c r="N12" i="54" s="1"/>
  <c r="N9" i="54"/>
  <c r="Q10" i="54"/>
  <c r="R10" i="54" s="1"/>
  <c r="BB9" i="54"/>
  <c r="BA12" i="54"/>
  <c r="BB12" i="54" s="1"/>
  <c r="I11" i="54"/>
  <c r="J11" i="54" s="1"/>
  <c r="BQ16" i="54"/>
  <c r="BR16" i="54" s="1"/>
  <c r="BP66" i="54"/>
  <c r="DI14" i="54"/>
  <c r="BW14" i="54" s="1"/>
  <c r="BW64" i="54" s="1"/>
  <c r="DW14" i="54"/>
  <c r="BX14" i="54" s="1"/>
  <c r="BX17" i="54" s="1"/>
  <c r="AZ66" i="54"/>
  <c r="BA16" i="54"/>
  <c r="T65" i="54"/>
  <c r="U15" i="54"/>
  <c r="DC14" i="54"/>
  <c r="AA14" i="54" s="1"/>
  <c r="DQ14" i="54"/>
  <c r="AB14" i="54" s="1"/>
  <c r="J12" i="52"/>
  <c r="J51" i="52" s="1"/>
  <c r="J61" i="52" s="1"/>
  <c r="DF14" i="54"/>
  <c r="AY14" i="54" s="1"/>
  <c r="DT14" i="54"/>
  <c r="AZ14" i="54" s="1"/>
  <c r="DN14" i="54"/>
  <c r="D14" i="54" s="1"/>
  <c r="CZ14" i="54"/>
  <c r="C14" i="54" s="1"/>
  <c r="DO14" i="54"/>
  <c r="L14" i="54" s="1"/>
  <c r="DA14" i="54"/>
  <c r="K14" i="54" s="1"/>
  <c r="I12" i="52"/>
  <c r="I51" i="52" s="1"/>
  <c r="I61" i="52" s="1"/>
  <c r="DE14" i="54"/>
  <c r="AQ14" i="54" s="1"/>
  <c r="DS14" i="54"/>
  <c r="AR14" i="54" s="1"/>
  <c r="K12" i="52"/>
  <c r="K51" i="52" s="1"/>
  <c r="K61" i="52" s="1"/>
  <c r="DU14" i="54"/>
  <c r="BH14" i="54" s="1"/>
  <c r="DG14" i="54"/>
  <c r="BG14" i="54" s="1"/>
  <c r="BQ15" i="54"/>
  <c r="BR15" i="54" s="1"/>
  <c r="BS15" i="54" s="1"/>
  <c r="BT15" i="54" s="1"/>
  <c r="BU15" i="54" s="1"/>
  <c r="BV15" i="54" s="1"/>
  <c r="AN16" i="54"/>
  <c r="AN66" i="54" s="1"/>
  <c r="AK16" i="54"/>
  <c r="AJ66" i="54"/>
  <c r="H16" i="54"/>
  <c r="E16" i="54"/>
  <c r="D66" i="54"/>
  <c r="P16" i="54"/>
  <c r="X16" i="54"/>
  <c r="AF16" i="54"/>
  <c r="AV16" i="54"/>
  <c r="BD16" i="54"/>
  <c r="BD66" i="54" s="1"/>
  <c r="G15" i="54"/>
  <c r="C65" i="54"/>
  <c r="W15" i="54"/>
  <c r="AU15" i="54"/>
  <c r="AU65" i="54" s="1"/>
  <c r="AM15" i="54"/>
  <c r="AM65" i="54" s="1"/>
  <c r="BC15" i="54"/>
  <c r="BC65" i="54" s="1"/>
  <c r="BA15" i="54"/>
  <c r="AZ65" i="54"/>
  <c r="L65" i="54"/>
  <c r="M15" i="54"/>
  <c r="AB65" i="54"/>
  <c r="AC15" i="54"/>
  <c r="AJ65" i="54"/>
  <c r="AK15" i="54"/>
  <c r="U16" i="54"/>
  <c r="T66" i="54"/>
  <c r="BK15" i="54"/>
  <c r="BK65" i="54" s="1"/>
  <c r="BG65" i="54"/>
  <c r="AS16" i="54"/>
  <c r="AR66" i="54"/>
  <c r="DB14" i="54"/>
  <c r="S14" i="54" s="1"/>
  <c r="DP14" i="54"/>
  <c r="T14" i="54" s="1"/>
  <c r="DR14" i="54"/>
  <c r="AJ14" i="54" s="1"/>
  <c r="DD14" i="54"/>
  <c r="AI14" i="54" s="1"/>
  <c r="G16" i="54"/>
  <c r="G66" i="54" s="1"/>
  <c r="C66" i="54"/>
  <c r="O16" i="54"/>
  <c r="O66" i="54" s="1"/>
  <c r="W16" i="54"/>
  <c r="W66" i="54" s="1"/>
  <c r="AE16" i="54"/>
  <c r="AE66" i="54" s="1"/>
  <c r="AM16" i="54"/>
  <c r="AU16" i="54"/>
  <c r="AU66" i="54" s="1"/>
  <c r="BC16" i="54"/>
  <c r="AB66" i="54"/>
  <c r="AC16" i="54"/>
  <c r="AR65" i="54"/>
  <c r="AS15" i="54"/>
  <c r="L12" i="52"/>
  <c r="L22" i="52" s="1"/>
  <c r="DV14" i="54"/>
  <c r="BP14" i="54" s="1"/>
  <c r="DH14" i="54"/>
  <c r="BO14" i="54" s="1"/>
  <c r="BS16" i="54"/>
  <c r="BT16" i="54" s="1"/>
  <c r="BU16" i="54" s="1"/>
  <c r="BV16" i="54" s="1"/>
  <c r="H15" i="54"/>
  <c r="H65" i="54" s="1"/>
  <c r="D65" i="54"/>
  <c r="E15" i="54"/>
  <c r="P15" i="54"/>
  <c r="X15" i="54"/>
  <c r="X65" i="54" s="1"/>
  <c r="AF15" i="54"/>
  <c r="AN15" i="54"/>
  <c r="AV15" i="54"/>
  <c r="BD15" i="54"/>
  <c r="BL15" i="54"/>
  <c r="O15" i="54"/>
  <c r="O65" i="54" s="1"/>
  <c r="K65" i="54"/>
  <c r="BI16" i="54"/>
  <c r="BH66" i="54"/>
  <c r="BI15" i="54"/>
  <c r="BH65" i="54"/>
  <c r="AE15" i="54"/>
  <c r="AE65" i="54" s="1"/>
  <c r="AA65" i="54"/>
  <c r="L66" i="54"/>
  <c r="M16" i="54"/>
  <c r="BW65" i="54"/>
  <c r="BW27" i="54"/>
  <c r="BW22" i="54"/>
  <c r="BW52" i="54"/>
  <c r="BY40" i="54"/>
  <c r="BZ40" i="54" s="1"/>
  <c r="CA40" i="54" s="1"/>
  <c r="CB40" i="54" s="1"/>
  <c r="CC40" i="54" s="1"/>
  <c r="CD40" i="54" s="1"/>
  <c r="BW42" i="54"/>
  <c r="BY21" i="54"/>
  <c r="BZ21" i="54" s="1"/>
  <c r="CA21" i="54" s="1"/>
  <c r="CB21" i="54" s="1"/>
  <c r="CC21" i="54" s="1"/>
  <c r="CD21" i="54" s="1"/>
  <c r="BY25" i="54"/>
  <c r="BZ25" i="54" s="1"/>
  <c r="BY41" i="54"/>
  <c r="BZ41" i="54" s="1"/>
  <c r="CA41" i="54" s="1"/>
  <c r="CB41" i="54" s="1"/>
  <c r="CC41" i="54" s="1"/>
  <c r="CD41" i="54" s="1"/>
  <c r="BY16" i="54"/>
  <c r="BZ16" i="54" s="1"/>
  <c r="CA16" i="54" s="1"/>
  <c r="CB16" i="54" s="1"/>
  <c r="CC16" i="54" s="1"/>
  <c r="CD16" i="54" s="1"/>
  <c r="BY50" i="54"/>
  <c r="BZ50" i="54" s="1"/>
  <c r="CA50" i="54" s="1"/>
  <c r="CB50" i="54" s="1"/>
  <c r="CC50" i="54" s="1"/>
  <c r="CD50" i="54" s="1"/>
  <c r="BY55" i="54"/>
  <c r="BZ55" i="54" s="1"/>
  <c r="CA55" i="54" s="1"/>
  <c r="CB55" i="54" s="1"/>
  <c r="CC55" i="54" s="1"/>
  <c r="CD55" i="54" s="1"/>
  <c r="BT52" i="54"/>
  <c r="CB60" i="54"/>
  <c r="CC60" i="54" s="1"/>
  <c r="CD60" i="54" s="1"/>
  <c r="CB46" i="54"/>
  <c r="CC46" i="54" s="1"/>
  <c r="CD46" i="54" s="1"/>
  <c r="BK22" i="54"/>
  <c r="BM19" i="54"/>
  <c r="BQ47" i="54"/>
  <c r="BR47" i="54" s="1"/>
  <c r="BR44" i="54"/>
  <c r="BS44" i="54" s="1"/>
  <c r="BR10" i="54"/>
  <c r="BS10" i="54" s="1"/>
  <c r="BW37" i="54"/>
  <c r="BQ57" i="54"/>
  <c r="BR57" i="54" s="1"/>
  <c r="BR54" i="54"/>
  <c r="BX27" i="54"/>
  <c r="BY24" i="54"/>
  <c r="BY45" i="54"/>
  <c r="BZ45" i="54" s="1"/>
  <c r="CA45" i="54" s="1"/>
  <c r="CB45" i="54" s="1"/>
  <c r="CC45" i="54" s="1"/>
  <c r="CD45" i="54" s="1"/>
  <c r="BY36" i="54"/>
  <c r="BZ36" i="54" s="1"/>
  <c r="CA36" i="54" s="1"/>
  <c r="CB36" i="54" s="1"/>
  <c r="CC36" i="54" s="1"/>
  <c r="CD36" i="54" s="1"/>
  <c r="BT27" i="54"/>
  <c r="BU24" i="54"/>
  <c r="BW66" i="54"/>
  <c r="BW62" i="54"/>
  <c r="BR34" i="54"/>
  <c r="BS34" i="54" s="1"/>
  <c r="BQ37" i="54"/>
  <c r="BR37" i="54" s="1"/>
  <c r="BQ32" i="54"/>
  <c r="BR32" i="54" s="1"/>
  <c r="BR29" i="54"/>
  <c r="BS29" i="54" s="1"/>
  <c r="BS57" i="54"/>
  <c r="BT54" i="54"/>
  <c r="BX65" i="54"/>
  <c r="BY10" i="54"/>
  <c r="BX66" i="54"/>
  <c r="BY11" i="54"/>
  <c r="BX12" i="54"/>
  <c r="BY9" i="54"/>
  <c r="BY35" i="54"/>
  <c r="BZ35" i="54" s="1"/>
  <c r="CA35" i="54" s="1"/>
  <c r="CB35" i="54" s="1"/>
  <c r="CC35" i="54" s="1"/>
  <c r="CD35" i="54" s="1"/>
  <c r="BX32" i="54"/>
  <c r="BY29" i="54"/>
  <c r="BY51" i="54"/>
  <c r="BZ51" i="54" s="1"/>
  <c r="CA51" i="54" s="1"/>
  <c r="CB51" i="54" s="1"/>
  <c r="CC51" i="54" s="1"/>
  <c r="CD51" i="54" s="1"/>
  <c r="BY46" i="54"/>
  <c r="BZ46" i="54" s="1"/>
  <c r="BY56" i="54"/>
  <c r="BZ56" i="54" s="1"/>
  <c r="CA56" i="54" s="1"/>
  <c r="CB56" i="54" s="1"/>
  <c r="CC56" i="54" s="1"/>
  <c r="CD56" i="54" s="1"/>
  <c r="BY60" i="54"/>
  <c r="BZ60" i="54" s="1"/>
  <c r="BS27" i="54"/>
  <c r="BQ22" i="54"/>
  <c r="BR22" i="54" s="1"/>
  <c r="BR19" i="54"/>
  <c r="BS19" i="54" s="1"/>
  <c r="BR11" i="54"/>
  <c r="BX37" i="54"/>
  <c r="BY34" i="54"/>
  <c r="BY30" i="54"/>
  <c r="BZ30" i="54" s="1"/>
  <c r="CA30" i="54" s="1"/>
  <c r="CB30" i="54" s="1"/>
  <c r="CC30" i="54" s="1"/>
  <c r="CD30" i="54" s="1"/>
  <c r="CB25" i="54"/>
  <c r="CC25" i="54" s="1"/>
  <c r="CD25" i="54" s="1"/>
  <c r="BR49" i="54"/>
  <c r="BS49" i="54" s="1"/>
  <c r="BQ52" i="54"/>
  <c r="BR52" i="54" s="1"/>
  <c r="BW12" i="54"/>
  <c r="BW32" i="54"/>
  <c r="BK32" i="54"/>
  <c r="BL29" i="54"/>
  <c r="BY31" i="54"/>
  <c r="BZ31" i="54" s="1"/>
  <c r="CA31" i="54" s="1"/>
  <c r="CB31" i="54" s="1"/>
  <c r="CC31" i="54" s="1"/>
  <c r="CD31" i="54" s="1"/>
  <c r="BY26" i="54"/>
  <c r="BZ26" i="54" s="1"/>
  <c r="CA26" i="54" s="1"/>
  <c r="CB26" i="54" s="1"/>
  <c r="CC26" i="54" s="1"/>
  <c r="CD26" i="54" s="1"/>
  <c r="BX22" i="54"/>
  <c r="BY19" i="54"/>
  <c r="BX62" i="54"/>
  <c r="BY59" i="54"/>
  <c r="BQ12" i="54"/>
  <c r="BR12" i="54" s="1"/>
  <c r="BR9" i="54"/>
  <c r="BS9" i="54" s="1"/>
  <c r="BQ62" i="54"/>
  <c r="BR62" i="54" s="1"/>
  <c r="BR59" i="54"/>
  <c r="BS59" i="54" s="1"/>
  <c r="BT11" i="54"/>
  <c r="DJ59" i="54"/>
  <c r="CE59" i="54" s="1"/>
  <c r="DJ61" i="54"/>
  <c r="CE61" i="54" s="1"/>
  <c r="DJ60" i="54"/>
  <c r="CE60" i="54" s="1"/>
  <c r="DJ55" i="54"/>
  <c r="CE55" i="54" s="1"/>
  <c r="DJ56" i="54"/>
  <c r="CE56" i="54" s="1"/>
  <c r="DJ46" i="54"/>
  <c r="CE46" i="54" s="1"/>
  <c r="DJ45" i="54"/>
  <c r="CE45" i="54" s="1"/>
  <c r="DJ54" i="54"/>
  <c r="CE54" i="54" s="1"/>
  <c r="DJ50" i="54"/>
  <c r="CE50" i="54" s="1"/>
  <c r="DJ51" i="54"/>
  <c r="CE51" i="54" s="1"/>
  <c r="DJ31" i="54"/>
  <c r="CE31" i="54" s="1"/>
  <c r="DJ30" i="54"/>
  <c r="CE30" i="54" s="1"/>
  <c r="DJ14" i="54"/>
  <c r="CE14" i="54" s="1"/>
  <c r="DJ11" i="54"/>
  <c r="CE11" i="54" s="1"/>
  <c r="DJ49" i="54"/>
  <c r="CE49" i="54" s="1"/>
  <c r="DJ41" i="54"/>
  <c r="CE41" i="54" s="1"/>
  <c r="DJ39" i="54"/>
  <c r="CE39" i="54" s="1"/>
  <c r="DJ36" i="54"/>
  <c r="CE36" i="54" s="1"/>
  <c r="DJ24" i="54"/>
  <c r="CE24" i="54" s="1"/>
  <c r="DJ21" i="54"/>
  <c r="CE21" i="54" s="1"/>
  <c r="DJ20" i="54"/>
  <c r="CE20" i="54" s="1"/>
  <c r="DJ35" i="54"/>
  <c r="CE35" i="54" s="1"/>
  <c r="DJ29" i="54"/>
  <c r="CE29" i="54" s="1"/>
  <c r="DJ26" i="54"/>
  <c r="CE26" i="54" s="1"/>
  <c r="DJ25" i="54"/>
  <c r="CE25" i="54" s="1"/>
  <c r="DK7" i="54"/>
  <c r="DJ40" i="54"/>
  <c r="CE40" i="54" s="1"/>
  <c r="DJ44" i="54"/>
  <c r="CE44" i="54" s="1"/>
  <c r="DJ19" i="54"/>
  <c r="CE19" i="54" s="1"/>
  <c r="DJ16" i="54"/>
  <c r="CE16" i="54" s="1"/>
  <c r="DJ15" i="54"/>
  <c r="CE15" i="54" s="1"/>
  <c r="DJ10" i="54"/>
  <c r="CE10" i="54" s="1"/>
  <c r="DJ34" i="54"/>
  <c r="CE34" i="54" s="1"/>
  <c r="DJ9" i="54"/>
  <c r="CE9" i="54" s="1"/>
  <c r="BW47" i="54"/>
  <c r="BW57" i="54"/>
  <c r="BR39" i="54"/>
  <c r="BS39" i="54" s="1"/>
  <c r="BQ42" i="54"/>
  <c r="BR42" i="54" s="1"/>
  <c r="BK62" i="54"/>
  <c r="BL59" i="54"/>
  <c r="BQ27" i="54"/>
  <c r="BR27" i="54" s="1"/>
  <c r="BR24" i="54"/>
  <c r="DX61" i="54"/>
  <c r="CF61" i="54" s="1"/>
  <c r="DX60" i="54"/>
  <c r="CF60" i="54" s="1"/>
  <c r="DX59" i="54"/>
  <c r="CF59" i="54" s="1"/>
  <c r="DX55" i="54"/>
  <c r="CF55" i="54" s="1"/>
  <c r="DX54" i="54"/>
  <c r="CF54" i="54" s="1"/>
  <c r="DX50" i="54"/>
  <c r="CF50" i="54" s="1"/>
  <c r="DX49" i="54"/>
  <c r="CF49" i="54" s="1"/>
  <c r="DX46" i="54"/>
  <c r="CF46" i="54" s="1"/>
  <c r="CG46" i="54" s="1"/>
  <c r="CH46" i="54" s="1"/>
  <c r="CI46" i="54" s="1"/>
  <c r="CJ46" i="54" s="1"/>
  <c r="CK46" i="54" s="1"/>
  <c r="CL46" i="54" s="1"/>
  <c r="DX45" i="54"/>
  <c r="CF45" i="54" s="1"/>
  <c r="CG45" i="54" s="1"/>
  <c r="CH45" i="54" s="1"/>
  <c r="CI45" i="54" s="1"/>
  <c r="CJ45" i="54" s="1"/>
  <c r="CK45" i="54" s="1"/>
  <c r="CL45" i="54" s="1"/>
  <c r="DX51" i="54"/>
  <c r="CF51" i="54" s="1"/>
  <c r="DX41" i="54"/>
  <c r="CF41" i="54" s="1"/>
  <c r="DX44" i="54"/>
  <c r="CF44" i="54" s="1"/>
  <c r="DX40" i="54"/>
  <c r="CF40" i="54" s="1"/>
  <c r="CG40" i="54" s="1"/>
  <c r="CH40" i="54" s="1"/>
  <c r="CI40" i="54" s="1"/>
  <c r="CJ40" i="54" s="1"/>
  <c r="CK40" i="54" s="1"/>
  <c r="CL40" i="54" s="1"/>
  <c r="DX39" i="54"/>
  <c r="CF39" i="54" s="1"/>
  <c r="DX56" i="54"/>
  <c r="CF56" i="54" s="1"/>
  <c r="CG56" i="54" s="1"/>
  <c r="CH56" i="54" s="1"/>
  <c r="CI56" i="54" s="1"/>
  <c r="CJ56" i="54" s="1"/>
  <c r="CK56" i="54" s="1"/>
  <c r="CL56" i="54" s="1"/>
  <c r="DX36" i="54"/>
  <c r="CF36" i="54" s="1"/>
  <c r="CG36" i="54" s="1"/>
  <c r="CH36" i="54" s="1"/>
  <c r="CI36" i="54" s="1"/>
  <c r="CJ36" i="54" s="1"/>
  <c r="CK36" i="54" s="1"/>
  <c r="CL36" i="54" s="1"/>
  <c r="DX31" i="54"/>
  <c r="CF31" i="54" s="1"/>
  <c r="CG31" i="54" s="1"/>
  <c r="CH31" i="54" s="1"/>
  <c r="CI31" i="54" s="1"/>
  <c r="CJ31" i="54" s="1"/>
  <c r="CK31" i="54" s="1"/>
  <c r="CL31" i="54" s="1"/>
  <c r="DX30" i="54"/>
  <c r="CF30" i="54" s="1"/>
  <c r="CG30" i="54" s="1"/>
  <c r="CH30" i="54" s="1"/>
  <c r="CI30" i="54" s="1"/>
  <c r="CJ30" i="54" s="1"/>
  <c r="CK30" i="54" s="1"/>
  <c r="CL30" i="54" s="1"/>
  <c r="DX14" i="54"/>
  <c r="CF14" i="54" s="1"/>
  <c r="DX11" i="54"/>
  <c r="CF11" i="54" s="1"/>
  <c r="DX35" i="54"/>
  <c r="CF35" i="54" s="1"/>
  <c r="DX34" i="54"/>
  <c r="CF34" i="54" s="1"/>
  <c r="DX24" i="54"/>
  <c r="CF24" i="54" s="1"/>
  <c r="DX21" i="54"/>
  <c r="CF21" i="54" s="1"/>
  <c r="DX20" i="54"/>
  <c r="CF20" i="54" s="1"/>
  <c r="DX19" i="54"/>
  <c r="CF19" i="54" s="1"/>
  <c r="DX16" i="54"/>
  <c r="CF16" i="54" s="1"/>
  <c r="DX15" i="54"/>
  <c r="CF15" i="54" s="1"/>
  <c r="DY7" i="54"/>
  <c r="DX29" i="54"/>
  <c r="CF29" i="54" s="1"/>
  <c r="DX26" i="54"/>
  <c r="CF26" i="54" s="1"/>
  <c r="DX25" i="54"/>
  <c r="CF25" i="54" s="1"/>
  <c r="DX10" i="54"/>
  <c r="CF10" i="54" s="1"/>
  <c r="DX9" i="54"/>
  <c r="CF9" i="54" s="1"/>
  <c r="BY20" i="54"/>
  <c r="BZ20" i="54" s="1"/>
  <c r="CA20" i="54" s="1"/>
  <c r="CB20" i="54" s="1"/>
  <c r="CC20" i="54" s="1"/>
  <c r="CD20" i="54" s="1"/>
  <c r="BY44" i="54"/>
  <c r="BX47" i="54"/>
  <c r="BX42" i="54"/>
  <c r="BY39" i="54"/>
  <c r="BY15" i="54"/>
  <c r="BZ15" i="54" s="1"/>
  <c r="CA15" i="54" s="1"/>
  <c r="CB15" i="54" s="1"/>
  <c r="CC15" i="54" s="1"/>
  <c r="CD15" i="54" s="1"/>
  <c r="BY49" i="54"/>
  <c r="BX52" i="54"/>
  <c r="BX57" i="54"/>
  <c r="BY54" i="54"/>
  <c r="BY61" i="54"/>
  <c r="BZ61" i="54" s="1"/>
  <c r="CA61" i="54" s="1"/>
  <c r="CB61" i="54" s="1"/>
  <c r="CC61" i="54" s="1"/>
  <c r="CD61" i="54" s="1"/>
  <c r="BL10" i="54"/>
  <c r="BL44" i="54"/>
  <c r="J57" i="47"/>
  <c r="AM50" i="29"/>
  <c r="AC12" i="53"/>
  <c r="AD12" i="53" s="1"/>
  <c r="AC37" i="53"/>
  <c r="AD37" i="53" s="1"/>
  <c r="AA32" i="41"/>
  <c r="AA27" i="41"/>
  <c r="AC35" i="50"/>
  <c r="AD35" i="50" s="1"/>
  <c r="AD54" i="53"/>
  <c r="U36" i="46"/>
  <c r="V36" i="46" s="1"/>
  <c r="V34" i="53"/>
  <c r="U37" i="53"/>
  <c r="V37" i="53" s="1"/>
  <c r="V9" i="53"/>
  <c r="U12" i="53"/>
  <c r="V12" i="53" s="1"/>
  <c r="V24" i="53"/>
  <c r="U27" i="53"/>
  <c r="V27" i="53" s="1"/>
  <c r="V19" i="53"/>
  <c r="U22" i="53"/>
  <c r="V22" i="53" s="1"/>
  <c r="V39" i="53"/>
  <c r="U42" i="53"/>
  <c r="V42" i="53" s="1"/>
  <c r="W31" i="45"/>
  <c r="W32" i="45" s="1"/>
  <c r="U32" i="53"/>
  <c r="V32" i="53" s="1"/>
  <c r="V29" i="53"/>
  <c r="U62" i="53"/>
  <c r="V62" i="53" s="1"/>
  <c r="V59" i="53"/>
  <c r="U57" i="53"/>
  <c r="V57" i="53" s="1"/>
  <c r="V54" i="53"/>
  <c r="U52" i="53"/>
  <c r="V52" i="53" s="1"/>
  <c r="V49" i="53"/>
  <c r="W46" i="29"/>
  <c r="U47" i="53"/>
  <c r="V47" i="53" s="1"/>
  <c r="V44" i="53"/>
  <c r="AF12" i="53"/>
  <c r="AM37" i="53"/>
  <c r="M37" i="53"/>
  <c r="N37" i="53" s="1"/>
  <c r="N34" i="53"/>
  <c r="AF22" i="53"/>
  <c r="M12" i="53"/>
  <c r="N12" i="53" s="1"/>
  <c r="N9" i="53"/>
  <c r="M22" i="53"/>
  <c r="N22" i="53" s="1"/>
  <c r="N19" i="53"/>
  <c r="O41" i="45"/>
  <c r="M42" i="53"/>
  <c r="N42" i="53" s="1"/>
  <c r="N39" i="53"/>
  <c r="AF27" i="53"/>
  <c r="M27" i="53"/>
  <c r="N27" i="53" s="1"/>
  <c r="N24" i="53"/>
  <c r="Q31" i="29"/>
  <c r="R31" i="29" s="1"/>
  <c r="N29" i="53"/>
  <c r="M32" i="53"/>
  <c r="N32" i="53" s="1"/>
  <c r="AF57" i="53"/>
  <c r="K47" i="46"/>
  <c r="N44" i="53"/>
  <c r="M47" i="53"/>
  <c r="N47" i="53" s="1"/>
  <c r="AF62" i="53"/>
  <c r="N59" i="53"/>
  <c r="M62" i="53"/>
  <c r="N62" i="53" s="1"/>
  <c r="M57" i="53"/>
  <c r="N57" i="53" s="1"/>
  <c r="N54" i="53"/>
  <c r="AK15" i="53"/>
  <c r="AL15" i="53" s="1"/>
  <c r="M52" i="53"/>
  <c r="N52" i="53" s="1"/>
  <c r="N49" i="53"/>
  <c r="AF37" i="53"/>
  <c r="AO20" i="53"/>
  <c r="AP20" i="53" s="1"/>
  <c r="J22" i="52"/>
  <c r="DS14" i="53"/>
  <c r="AR14" i="53" s="1"/>
  <c r="AR17" i="53" s="1"/>
  <c r="U16" i="53"/>
  <c r="T66" i="53"/>
  <c r="H12" i="52"/>
  <c r="DR14" i="53"/>
  <c r="AJ14" i="53" s="1"/>
  <c r="L65" i="53"/>
  <c r="M15" i="53"/>
  <c r="E12" i="52"/>
  <c r="DO14" i="53"/>
  <c r="L14" i="53" s="1"/>
  <c r="N51" i="52"/>
  <c r="N61" i="52" s="1"/>
  <c r="N22" i="52"/>
  <c r="AJ66" i="53"/>
  <c r="AC15" i="53"/>
  <c r="AB65" i="53"/>
  <c r="T65" i="53"/>
  <c r="U15" i="53"/>
  <c r="F12" i="52"/>
  <c r="DP14" i="53"/>
  <c r="T14" i="53" s="1"/>
  <c r="G12" i="52"/>
  <c r="DQ14" i="53"/>
  <c r="AB14" i="53" s="1"/>
  <c r="M51" i="52"/>
  <c r="M61" i="52" s="1"/>
  <c r="M22" i="52"/>
  <c r="O51" i="52"/>
  <c r="O61" i="52" s="1"/>
  <c r="O22" i="52"/>
  <c r="AN15" i="53"/>
  <c r="AO15" i="53" s="1"/>
  <c r="AP15" i="53" s="1"/>
  <c r="M16" i="53"/>
  <c r="L66" i="53"/>
  <c r="AB66" i="53"/>
  <c r="AC16" i="53"/>
  <c r="AF32" i="53"/>
  <c r="Y29" i="53"/>
  <c r="X32" i="53"/>
  <c r="F29" i="53"/>
  <c r="E32" i="53"/>
  <c r="F32" i="53" s="1"/>
  <c r="AA54" i="52"/>
  <c r="U54" i="52"/>
  <c r="AD54" i="52"/>
  <c r="AC54" i="52"/>
  <c r="AB54" i="52"/>
  <c r="W54" i="52"/>
  <c r="Z54" i="52"/>
  <c r="V54" i="52"/>
  <c r="T54" i="52"/>
  <c r="X54" i="52"/>
  <c r="S54" i="52"/>
  <c r="P54" i="52"/>
  <c r="Y54" i="52"/>
  <c r="Q29" i="53"/>
  <c r="P32" i="53"/>
  <c r="AG24" i="53"/>
  <c r="AH24" i="53" s="1"/>
  <c r="I29" i="53"/>
  <c r="H32" i="53"/>
  <c r="C27" i="42"/>
  <c r="W27" i="41"/>
  <c r="P27" i="53"/>
  <c r="Q24" i="53"/>
  <c r="E27" i="53"/>
  <c r="F27" i="53" s="1"/>
  <c r="F24" i="53"/>
  <c r="T53" i="52"/>
  <c r="S53" i="52"/>
  <c r="Y53" i="52"/>
  <c r="U53" i="52"/>
  <c r="AD53" i="52"/>
  <c r="AC53" i="52"/>
  <c r="P53" i="52"/>
  <c r="Z53" i="52"/>
  <c r="AA53" i="52"/>
  <c r="V53" i="52"/>
  <c r="X53" i="52"/>
  <c r="AB53" i="52"/>
  <c r="W53" i="52"/>
  <c r="X27" i="53"/>
  <c r="Y24" i="53"/>
  <c r="I24" i="53"/>
  <c r="H27" i="53"/>
  <c r="T29" i="35"/>
  <c r="AA55" i="52"/>
  <c r="V55" i="52"/>
  <c r="W55" i="52"/>
  <c r="T55" i="52"/>
  <c r="S55" i="52"/>
  <c r="Z55" i="52"/>
  <c r="X55" i="52"/>
  <c r="U55" i="52"/>
  <c r="Y55" i="52"/>
  <c r="P55" i="52"/>
  <c r="AB55" i="52"/>
  <c r="AD55" i="52"/>
  <c r="AC55" i="52"/>
  <c r="Q34" i="53"/>
  <c r="P37" i="53"/>
  <c r="I34" i="53"/>
  <c r="H37" i="53"/>
  <c r="F34" i="53"/>
  <c r="E37" i="53"/>
  <c r="F37" i="53" s="1"/>
  <c r="X37" i="53"/>
  <c r="Y34" i="53"/>
  <c r="AN22" i="53"/>
  <c r="T25" i="38"/>
  <c r="AO19" i="53"/>
  <c r="AP19" i="53" s="1"/>
  <c r="E62" i="53"/>
  <c r="F62" i="53" s="1"/>
  <c r="F59" i="53"/>
  <c r="X62" i="53"/>
  <c r="Y59" i="53"/>
  <c r="H62" i="53"/>
  <c r="I59" i="53"/>
  <c r="Z60" i="52"/>
  <c r="Y60" i="52"/>
  <c r="T60" i="52"/>
  <c r="W60" i="52"/>
  <c r="V60" i="52"/>
  <c r="U60" i="52"/>
  <c r="AA60" i="52"/>
  <c r="P60" i="52"/>
  <c r="S60" i="52"/>
  <c r="AD60" i="52"/>
  <c r="AC60" i="52"/>
  <c r="AB60" i="52"/>
  <c r="X60" i="52"/>
  <c r="Q59" i="53"/>
  <c r="P62" i="53"/>
  <c r="AO50" i="53"/>
  <c r="AP50" i="53" s="1"/>
  <c r="F54" i="53"/>
  <c r="E57" i="53"/>
  <c r="F57" i="53" s="1"/>
  <c r="AO55" i="53"/>
  <c r="AP55" i="53" s="1"/>
  <c r="Y54" i="53"/>
  <c r="X57" i="53"/>
  <c r="Q54" i="53"/>
  <c r="P57" i="53"/>
  <c r="E55" i="29"/>
  <c r="F55" i="29" s="1"/>
  <c r="T59" i="52"/>
  <c r="S59" i="52"/>
  <c r="AD59" i="52"/>
  <c r="X59" i="52"/>
  <c r="Y59" i="52"/>
  <c r="AB59" i="52"/>
  <c r="U59" i="52"/>
  <c r="AC59" i="52"/>
  <c r="AA59" i="52"/>
  <c r="V59" i="52"/>
  <c r="P59" i="52"/>
  <c r="Z59" i="52"/>
  <c r="W59" i="52"/>
  <c r="H57" i="53"/>
  <c r="I54" i="53"/>
  <c r="AF52" i="53"/>
  <c r="AO41" i="53"/>
  <c r="AP41" i="53" s="1"/>
  <c r="AO46" i="53"/>
  <c r="AP46" i="53" s="1"/>
  <c r="G51" i="42"/>
  <c r="G52" i="42" s="1"/>
  <c r="E50" i="41"/>
  <c r="F50" i="41" s="1"/>
  <c r="H52" i="53"/>
  <c r="I49" i="53"/>
  <c r="X52" i="53"/>
  <c r="Y49" i="53"/>
  <c r="F49" i="53"/>
  <c r="E52" i="53"/>
  <c r="F52" i="53" s="1"/>
  <c r="AA58" i="52"/>
  <c r="AD58" i="52"/>
  <c r="X58" i="52"/>
  <c r="AC58" i="52"/>
  <c r="AB58" i="52"/>
  <c r="W58" i="52"/>
  <c r="V58" i="52"/>
  <c r="P58" i="52"/>
  <c r="T58" i="52"/>
  <c r="Y58" i="52"/>
  <c r="U58" i="52"/>
  <c r="Z58" i="52"/>
  <c r="S58" i="52"/>
  <c r="P52" i="53"/>
  <c r="Q49" i="53"/>
  <c r="Q45" i="41"/>
  <c r="R45" i="41" s="1"/>
  <c r="AF47" i="53"/>
  <c r="C47" i="42"/>
  <c r="Y44" i="53"/>
  <c r="X47" i="53"/>
  <c r="P47" i="53"/>
  <c r="Q44" i="53"/>
  <c r="H47" i="53"/>
  <c r="I44" i="53"/>
  <c r="I45" i="46"/>
  <c r="J45" i="46" s="1"/>
  <c r="AC57" i="52"/>
  <c r="X57" i="52"/>
  <c r="S57" i="52"/>
  <c r="Z57" i="52"/>
  <c r="Y57" i="52"/>
  <c r="T57" i="52"/>
  <c r="V57" i="52"/>
  <c r="U57" i="52"/>
  <c r="AA57" i="52"/>
  <c r="AB57" i="52"/>
  <c r="W57" i="52"/>
  <c r="AD57" i="52"/>
  <c r="P57" i="52"/>
  <c r="E47" i="53"/>
  <c r="F47" i="53" s="1"/>
  <c r="F44" i="53"/>
  <c r="Q19" i="50"/>
  <c r="R19" i="50" s="1"/>
  <c r="P22" i="53"/>
  <c r="Q19" i="53"/>
  <c r="Z52" i="52"/>
  <c r="Y52" i="52"/>
  <c r="T52" i="52"/>
  <c r="S52" i="52"/>
  <c r="V52" i="52"/>
  <c r="U52" i="52"/>
  <c r="AA52" i="52"/>
  <c r="P52" i="52"/>
  <c r="AD52" i="52"/>
  <c r="AC52" i="52"/>
  <c r="AB52" i="52"/>
  <c r="X52" i="52"/>
  <c r="W52" i="52"/>
  <c r="I19" i="53"/>
  <c r="H22" i="53"/>
  <c r="Y19" i="53"/>
  <c r="X22" i="53"/>
  <c r="F19" i="53"/>
  <c r="E22" i="53"/>
  <c r="F22" i="53" s="1"/>
  <c r="AF42" i="53"/>
  <c r="AG42" i="53"/>
  <c r="AH42" i="53" s="1"/>
  <c r="AV15" i="53"/>
  <c r="AW15" i="53" s="1"/>
  <c r="AX15" i="53" s="1"/>
  <c r="P56" i="52"/>
  <c r="AA56" i="52"/>
  <c r="T56" i="52"/>
  <c r="AD56" i="52"/>
  <c r="AC56" i="52"/>
  <c r="S56" i="52"/>
  <c r="AB56" i="52"/>
  <c r="Z56" i="52"/>
  <c r="X56" i="52"/>
  <c r="V56" i="52"/>
  <c r="U56" i="52"/>
  <c r="W56" i="52"/>
  <c r="Y56" i="52"/>
  <c r="H42" i="53"/>
  <c r="I39" i="53"/>
  <c r="F39" i="53"/>
  <c r="E42" i="53"/>
  <c r="F42" i="53" s="1"/>
  <c r="Y39" i="53"/>
  <c r="X42" i="53"/>
  <c r="AM42" i="53"/>
  <c r="Q39" i="53"/>
  <c r="P42" i="53"/>
  <c r="AV16" i="53"/>
  <c r="AW16" i="53" s="1"/>
  <c r="AX16" i="53" s="1"/>
  <c r="E16" i="53"/>
  <c r="F16" i="53" s="1"/>
  <c r="H16" i="53"/>
  <c r="I16" i="53" s="1"/>
  <c r="J16" i="53" s="1"/>
  <c r="X16" i="53"/>
  <c r="Y16" i="53" s="1"/>
  <c r="Z16" i="53" s="1"/>
  <c r="P16" i="53"/>
  <c r="Q16" i="53" s="1"/>
  <c r="R16" i="53" s="1"/>
  <c r="AF16" i="53"/>
  <c r="AN16" i="53"/>
  <c r="AO16" i="53" s="1"/>
  <c r="AP16" i="53" s="1"/>
  <c r="AA38" i="52"/>
  <c r="T38" i="52"/>
  <c r="U38" i="52"/>
  <c r="P38" i="52"/>
  <c r="P48" i="52" s="1"/>
  <c r="W38" i="52"/>
  <c r="AB38" i="52"/>
  <c r="X38" i="52"/>
  <c r="Y38" i="52"/>
  <c r="V38" i="52"/>
  <c r="AC38" i="52"/>
  <c r="AD38" i="52"/>
  <c r="N48" i="31" s="1"/>
  <c r="S38" i="52"/>
  <c r="Z38" i="52"/>
  <c r="DN14" i="53"/>
  <c r="D14" i="53" s="1"/>
  <c r="E15" i="53"/>
  <c r="F15" i="53" s="1"/>
  <c r="H15" i="53"/>
  <c r="I15" i="53" s="1"/>
  <c r="J15" i="53" s="1"/>
  <c r="P15" i="53"/>
  <c r="Q15" i="53" s="1"/>
  <c r="R15" i="53" s="1"/>
  <c r="X15" i="53"/>
  <c r="Y15" i="53" s="1"/>
  <c r="Z15" i="53" s="1"/>
  <c r="AF15" i="53"/>
  <c r="D66" i="53"/>
  <c r="AD25" i="52"/>
  <c r="N30" i="31" s="1"/>
  <c r="AA25" i="52"/>
  <c r="S25" i="52"/>
  <c r="U25" i="52"/>
  <c r="W25" i="52"/>
  <c r="P25" i="52"/>
  <c r="P35" i="52" s="1"/>
  <c r="AB25" i="52"/>
  <c r="V25" i="52"/>
  <c r="AC25" i="52"/>
  <c r="X25" i="52"/>
  <c r="Z25" i="52"/>
  <c r="Y25" i="52"/>
  <c r="T25" i="52"/>
  <c r="Q10" i="29"/>
  <c r="R10" i="29" s="1"/>
  <c r="AE67" i="53"/>
  <c r="I11" i="29"/>
  <c r="J11" i="29" s="1"/>
  <c r="X12" i="53"/>
  <c r="Y10" i="53"/>
  <c r="AB50" i="52"/>
  <c r="W50" i="52"/>
  <c r="AD50" i="52"/>
  <c r="Z50" i="52"/>
  <c r="X50" i="52"/>
  <c r="V50" i="52"/>
  <c r="S50" i="52"/>
  <c r="P50" i="52"/>
  <c r="T50" i="52"/>
  <c r="AA50" i="52"/>
  <c r="Y50" i="52"/>
  <c r="U50" i="52"/>
  <c r="AC50" i="52"/>
  <c r="P12" i="53"/>
  <c r="Q10" i="53"/>
  <c r="F11" i="53"/>
  <c r="I10" i="53"/>
  <c r="H12" i="53"/>
  <c r="Y11" i="53"/>
  <c r="I11" i="53"/>
  <c r="U35" i="52"/>
  <c r="AA35" i="52"/>
  <c r="V35" i="52"/>
  <c r="W35" i="52"/>
  <c r="AD35" i="52"/>
  <c r="N41" i="31" s="1"/>
  <c r="X35" i="52"/>
  <c r="AB35" i="52"/>
  <c r="AC35" i="52"/>
  <c r="Y35" i="52"/>
  <c r="T35" i="52"/>
  <c r="Z35" i="52"/>
  <c r="S35" i="52"/>
  <c r="Q9" i="29"/>
  <c r="R9" i="29" s="1"/>
  <c r="Y48" i="52"/>
  <c r="T48" i="52"/>
  <c r="V48" i="52"/>
  <c r="U48" i="52"/>
  <c r="AA48" i="52"/>
  <c r="S48" i="52"/>
  <c r="Z48" i="52"/>
  <c r="AB48" i="52"/>
  <c r="AC48" i="52"/>
  <c r="X48" i="52"/>
  <c r="AD48" i="52"/>
  <c r="W48" i="52"/>
  <c r="F10" i="53"/>
  <c r="E12" i="53"/>
  <c r="F12" i="53" s="1"/>
  <c r="Q11" i="53"/>
  <c r="AG52" i="53"/>
  <c r="AH52" i="53" s="1"/>
  <c r="AM22" i="53"/>
  <c r="AW51" i="53"/>
  <c r="AX51" i="53" s="1"/>
  <c r="AO51" i="53"/>
  <c r="AP51" i="53" s="1"/>
  <c r="AW41" i="53"/>
  <c r="AX41" i="53" s="1"/>
  <c r="AW61" i="53"/>
  <c r="AX61" i="53" s="1"/>
  <c r="AS35" i="53"/>
  <c r="AT35" i="53" s="1"/>
  <c r="AU35" i="53" s="1"/>
  <c r="AW35" i="53" s="1"/>
  <c r="AX35" i="53" s="1"/>
  <c r="AS25" i="53"/>
  <c r="AT25" i="53" s="1"/>
  <c r="AH49" i="53"/>
  <c r="AO35" i="53"/>
  <c r="AP35" i="53" s="1"/>
  <c r="AI67" i="53"/>
  <c r="AW45" i="53"/>
  <c r="AX45" i="53" s="1"/>
  <c r="AM66" i="53"/>
  <c r="AG57" i="53"/>
  <c r="AH57" i="53" s="1"/>
  <c r="AQ37" i="53"/>
  <c r="AU34" i="53"/>
  <c r="AQ17" i="53"/>
  <c r="AU14" i="53"/>
  <c r="AU17" i="53" s="1"/>
  <c r="AQ57" i="53"/>
  <c r="AU54" i="53"/>
  <c r="AQ62" i="53"/>
  <c r="AU59" i="53"/>
  <c r="AK37" i="53"/>
  <c r="AL37" i="53" s="1"/>
  <c r="AL34" i="53"/>
  <c r="AL54" i="53"/>
  <c r="AK57" i="53"/>
  <c r="AL57" i="53" s="1"/>
  <c r="AW44" i="53"/>
  <c r="AV47" i="53"/>
  <c r="AG12" i="53"/>
  <c r="AH12" i="53" s="1"/>
  <c r="AH9" i="53"/>
  <c r="AK47" i="53"/>
  <c r="AL47" i="53" s="1"/>
  <c r="AL44" i="53"/>
  <c r="AR65" i="53"/>
  <c r="AS10" i="53"/>
  <c r="AS20" i="53"/>
  <c r="AT20" i="53" s="1"/>
  <c r="AV20" i="53"/>
  <c r="AW20" i="53" s="1"/>
  <c r="AX20" i="53" s="1"/>
  <c r="AS50" i="53"/>
  <c r="AT50" i="53" s="1"/>
  <c r="AS59" i="53"/>
  <c r="AR62" i="53"/>
  <c r="AV59" i="53"/>
  <c r="AP54" i="53"/>
  <c r="AU21" i="53"/>
  <c r="AU22" i="53" s="1"/>
  <c r="AN42" i="53"/>
  <c r="AO39" i="53"/>
  <c r="DF61" i="53"/>
  <c r="AY61" i="53" s="1"/>
  <c r="BC61" i="53" s="1"/>
  <c r="DF60" i="53"/>
  <c r="AY60" i="53" s="1"/>
  <c r="BC60" i="53" s="1"/>
  <c r="DF56" i="53"/>
  <c r="AY56" i="53" s="1"/>
  <c r="BC56" i="53" s="1"/>
  <c r="DF55" i="53"/>
  <c r="AY55" i="53" s="1"/>
  <c r="DF54" i="53"/>
  <c r="AY54" i="53" s="1"/>
  <c r="BC54" i="53" s="1"/>
  <c r="DF51" i="53"/>
  <c r="AY51" i="53" s="1"/>
  <c r="DF50" i="53"/>
  <c r="AY50" i="53" s="1"/>
  <c r="BC50" i="53" s="1"/>
  <c r="DF59" i="53"/>
  <c r="AY59" i="53" s="1"/>
  <c r="DF44" i="53"/>
  <c r="AY44" i="53" s="1"/>
  <c r="BC44" i="53" s="1"/>
  <c r="DF40" i="53"/>
  <c r="AY40" i="53" s="1"/>
  <c r="BC40" i="53" s="1"/>
  <c r="DF49" i="53"/>
  <c r="AY49" i="53" s="1"/>
  <c r="DF46" i="53"/>
  <c r="AY46" i="53" s="1"/>
  <c r="DF45" i="53"/>
  <c r="AY45" i="53" s="1"/>
  <c r="BC45" i="53" s="1"/>
  <c r="DF36" i="53"/>
  <c r="AY36" i="53" s="1"/>
  <c r="BC36" i="53" s="1"/>
  <c r="DF35" i="53"/>
  <c r="AY35" i="53" s="1"/>
  <c r="DF24" i="53"/>
  <c r="AY24" i="53" s="1"/>
  <c r="BC24" i="53" s="1"/>
  <c r="DF41" i="53"/>
  <c r="AY41" i="53" s="1"/>
  <c r="DF39" i="53"/>
  <c r="AY39" i="53" s="1"/>
  <c r="DF34" i="53"/>
  <c r="AY34" i="53" s="1"/>
  <c r="DF30" i="53"/>
  <c r="AY30" i="53" s="1"/>
  <c r="DF29" i="53"/>
  <c r="AY29" i="53" s="1"/>
  <c r="BC29" i="53" s="1"/>
  <c r="DF25" i="53"/>
  <c r="AY25" i="53" s="1"/>
  <c r="DF14" i="53"/>
  <c r="AY14" i="53" s="1"/>
  <c r="DF11" i="53"/>
  <c r="AY11" i="53" s="1"/>
  <c r="BC11" i="53" s="1"/>
  <c r="DF10" i="53"/>
  <c r="AY10" i="53" s="1"/>
  <c r="DF31" i="53"/>
  <c r="AY31" i="53" s="1"/>
  <c r="DF26" i="53"/>
  <c r="AY26" i="53" s="1"/>
  <c r="DF21" i="53"/>
  <c r="AY21" i="53" s="1"/>
  <c r="DF20" i="53"/>
  <c r="AY20" i="53" s="1"/>
  <c r="DF16" i="53"/>
  <c r="AY16" i="53" s="1"/>
  <c r="BC16" i="53" s="1"/>
  <c r="DF19" i="53"/>
  <c r="AY19" i="53" s="1"/>
  <c r="DF15" i="53"/>
  <c r="AY15" i="53" s="1"/>
  <c r="BC15" i="53" s="1"/>
  <c r="DG7" i="53"/>
  <c r="DF9" i="53"/>
  <c r="AY9" i="53" s="1"/>
  <c r="AQ47" i="53"/>
  <c r="AU60" i="53"/>
  <c r="AK62" i="53"/>
  <c r="AL62" i="53" s="1"/>
  <c r="AL59" i="53"/>
  <c r="AN52" i="53"/>
  <c r="AO49" i="53"/>
  <c r="AK12" i="53"/>
  <c r="AL12" i="53" s="1"/>
  <c r="AL9" i="53"/>
  <c r="AM9" i="53" s="1"/>
  <c r="AW36" i="53"/>
  <c r="AX36" i="53" s="1"/>
  <c r="AU30" i="53"/>
  <c r="AN27" i="53"/>
  <c r="AM52" i="53"/>
  <c r="AV40" i="53"/>
  <c r="AO45" i="53"/>
  <c r="AP45" i="53" s="1"/>
  <c r="AG62" i="53"/>
  <c r="AH62" i="53" s="1"/>
  <c r="AH59" i="53"/>
  <c r="AM47" i="53"/>
  <c r="AS9" i="53"/>
  <c r="AR12" i="53"/>
  <c r="AS15" i="53"/>
  <c r="AT15" i="53" s="1"/>
  <c r="AR32" i="53"/>
  <c r="AS29" i="53"/>
  <c r="AS21" i="53"/>
  <c r="AT21" i="53" s="1"/>
  <c r="AS45" i="53"/>
  <c r="AT45" i="53" s="1"/>
  <c r="AS51" i="53"/>
  <c r="AT51" i="53" s="1"/>
  <c r="AS55" i="53"/>
  <c r="AT55" i="53" s="1"/>
  <c r="AS60" i="53"/>
  <c r="AT60" i="53" s="1"/>
  <c r="AV60" i="53"/>
  <c r="AG37" i="53"/>
  <c r="AH37" i="53" s="1"/>
  <c r="AH34" i="53"/>
  <c r="AM65" i="53"/>
  <c r="AV19" i="53"/>
  <c r="AN57" i="53"/>
  <c r="AV37" i="53"/>
  <c r="AV21" i="53"/>
  <c r="AQ66" i="53"/>
  <c r="AU11" i="53"/>
  <c r="AW11" i="53" s="1"/>
  <c r="AQ64" i="53"/>
  <c r="AQ12" i="53"/>
  <c r="AU9" i="53"/>
  <c r="AQ22" i="53"/>
  <c r="AQ52" i="53"/>
  <c r="AU50" i="53"/>
  <c r="AU52" i="53" s="1"/>
  <c r="AU55" i="53"/>
  <c r="AM32" i="53"/>
  <c r="AN37" i="53"/>
  <c r="AO34" i="53"/>
  <c r="AV9" i="53"/>
  <c r="AN62" i="53"/>
  <c r="AO59" i="53"/>
  <c r="AK52" i="53"/>
  <c r="AL52" i="53" s="1"/>
  <c r="AL49" i="53"/>
  <c r="AO31" i="53"/>
  <c r="AP31" i="53" s="1"/>
  <c r="AH11" i="53"/>
  <c r="AV10" i="53"/>
  <c r="AO27" i="53"/>
  <c r="AP27" i="53" s="1"/>
  <c r="AP24" i="53"/>
  <c r="AO30" i="53"/>
  <c r="AP30" i="53" s="1"/>
  <c r="AO44" i="53"/>
  <c r="AN47" i="53"/>
  <c r="AO29" i="53"/>
  <c r="AN32" i="53"/>
  <c r="AK27" i="53"/>
  <c r="AL27" i="53" s="1"/>
  <c r="AL24" i="53"/>
  <c r="AU46" i="53"/>
  <c r="AW46" i="53" s="1"/>
  <c r="AX46" i="53" s="1"/>
  <c r="AG47" i="53"/>
  <c r="AH47" i="53" s="1"/>
  <c r="AH44" i="53"/>
  <c r="AV55" i="53"/>
  <c r="AV57" i="53" s="1"/>
  <c r="AR66" i="53"/>
  <c r="AS11" i="53"/>
  <c r="AS26" i="53"/>
  <c r="AT26" i="53" s="1"/>
  <c r="AU26" i="53" s="1"/>
  <c r="AV26" i="53"/>
  <c r="AS16" i="53"/>
  <c r="AT16" i="53" s="1"/>
  <c r="AS30" i="53"/>
  <c r="AT30" i="53" s="1"/>
  <c r="AV30" i="53"/>
  <c r="AR37" i="53"/>
  <c r="AS34" i="53"/>
  <c r="AS46" i="53"/>
  <c r="AT46" i="53" s="1"/>
  <c r="AR57" i="53"/>
  <c r="AS54" i="53"/>
  <c r="AS56" i="53"/>
  <c r="AT56" i="53" s="1"/>
  <c r="AO10" i="53"/>
  <c r="AN12" i="53"/>
  <c r="AQ32" i="53"/>
  <c r="AU40" i="53"/>
  <c r="DT61" i="53"/>
  <c r="AZ61" i="53" s="1"/>
  <c r="DT60" i="53"/>
  <c r="AZ60" i="53" s="1"/>
  <c r="DT56" i="53"/>
  <c r="AZ56" i="53" s="1"/>
  <c r="DT55" i="53"/>
  <c r="AZ55" i="53" s="1"/>
  <c r="BD55" i="53" s="1"/>
  <c r="DT54" i="53"/>
  <c r="AZ54" i="53" s="1"/>
  <c r="BD54" i="53" s="1"/>
  <c r="DT59" i="53"/>
  <c r="AZ59" i="53" s="1"/>
  <c r="DT51" i="53"/>
  <c r="AZ51" i="53" s="1"/>
  <c r="BD51" i="53" s="1"/>
  <c r="DT50" i="53"/>
  <c r="AZ50" i="53" s="1"/>
  <c r="BD50" i="53" s="1"/>
  <c r="DT49" i="53"/>
  <c r="AZ49" i="53" s="1"/>
  <c r="DT44" i="53"/>
  <c r="AZ44" i="53" s="1"/>
  <c r="DT41" i="53"/>
  <c r="AZ41" i="53" s="1"/>
  <c r="BD41" i="53" s="1"/>
  <c r="DT36" i="53"/>
  <c r="AZ36" i="53" s="1"/>
  <c r="BD36" i="53" s="1"/>
  <c r="DT35" i="53"/>
  <c r="AZ35" i="53" s="1"/>
  <c r="DT39" i="53"/>
  <c r="AZ39" i="53" s="1"/>
  <c r="DT30" i="53"/>
  <c r="AZ30" i="53" s="1"/>
  <c r="DT29" i="53"/>
  <c r="AZ29" i="53" s="1"/>
  <c r="BD29" i="53" s="1"/>
  <c r="DT25" i="53"/>
  <c r="AZ25" i="53" s="1"/>
  <c r="DT45" i="53"/>
  <c r="AZ45" i="53" s="1"/>
  <c r="DT14" i="53"/>
  <c r="AZ14" i="53" s="1"/>
  <c r="DT11" i="53"/>
  <c r="AZ11" i="53" s="1"/>
  <c r="BD11" i="53" s="1"/>
  <c r="DT10" i="53"/>
  <c r="AZ10" i="53" s="1"/>
  <c r="DT46" i="53"/>
  <c r="AZ46" i="53" s="1"/>
  <c r="DT34" i="53"/>
  <c r="AZ34" i="53" s="1"/>
  <c r="DT24" i="53"/>
  <c r="AZ24" i="53" s="1"/>
  <c r="DT21" i="53"/>
  <c r="AZ21" i="53" s="1"/>
  <c r="DT20" i="53"/>
  <c r="AZ20" i="53" s="1"/>
  <c r="DT40" i="53"/>
  <c r="AZ40" i="53" s="1"/>
  <c r="BA40" i="53" s="1"/>
  <c r="BB40" i="53" s="1"/>
  <c r="DT9" i="53"/>
  <c r="AZ9" i="53" s="1"/>
  <c r="DT26" i="53"/>
  <c r="AZ26" i="53" s="1"/>
  <c r="DT19" i="53"/>
  <c r="AZ19" i="53" s="1"/>
  <c r="DU7" i="53"/>
  <c r="DT31" i="53"/>
  <c r="AZ31" i="53" s="1"/>
  <c r="DT16" i="53"/>
  <c r="AZ16" i="53" s="1"/>
  <c r="DT15" i="53"/>
  <c r="AZ15" i="53" s="1"/>
  <c r="AS40" i="53"/>
  <c r="AT40" i="53" s="1"/>
  <c r="AR52" i="53"/>
  <c r="AS49" i="53"/>
  <c r="AQ65" i="53"/>
  <c r="AQ27" i="53"/>
  <c r="AU24" i="53"/>
  <c r="AQ42" i="53"/>
  <c r="AU39" i="53"/>
  <c r="AW39" i="53" s="1"/>
  <c r="AU56" i="53"/>
  <c r="AW56" i="53" s="1"/>
  <c r="AX56" i="53" s="1"/>
  <c r="AV25" i="53"/>
  <c r="AV50" i="53"/>
  <c r="AV49" i="53"/>
  <c r="AK66" i="53"/>
  <c r="AL66" i="53" s="1"/>
  <c r="AL11" i="53"/>
  <c r="AG32" i="53"/>
  <c r="AH32" i="53" s="1"/>
  <c r="AH29" i="53"/>
  <c r="AO61" i="53"/>
  <c r="AP61" i="53" s="1"/>
  <c r="AU25" i="53"/>
  <c r="AG22" i="53"/>
  <c r="AH22" i="53" s="1"/>
  <c r="AH19" i="53"/>
  <c r="AV29" i="53"/>
  <c r="AK32" i="53"/>
  <c r="AL32" i="53" s="1"/>
  <c r="AL29" i="53"/>
  <c r="AL19" i="53"/>
  <c r="AK22" i="53"/>
  <c r="AL22" i="53" s="1"/>
  <c r="AO11" i="53"/>
  <c r="AS36" i="53"/>
  <c r="AT36" i="53" s="1"/>
  <c r="AS31" i="53"/>
  <c r="AT31" i="53" s="1"/>
  <c r="AV31" i="53"/>
  <c r="AW31" i="53" s="1"/>
  <c r="AX31" i="53" s="1"/>
  <c r="AR22" i="53"/>
  <c r="AS19" i="53"/>
  <c r="AS41" i="53"/>
  <c r="AT41" i="53" s="1"/>
  <c r="AS24" i="53"/>
  <c r="AR27" i="53"/>
  <c r="AS39" i="53"/>
  <c r="AR42" i="53"/>
  <c r="AR47" i="53"/>
  <c r="AS44" i="53"/>
  <c r="AS61" i="53"/>
  <c r="AT61" i="53" s="1"/>
  <c r="AL39" i="53"/>
  <c r="AK42" i="53"/>
  <c r="AL42" i="53" s="1"/>
  <c r="AL10" i="53"/>
  <c r="P111" i="32"/>
  <c r="P109" i="32"/>
  <c r="AT111" i="32"/>
  <c r="AT109" i="32"/>
  <c r="DQ111" i="32"/>
  <c r="DQ109" i="32"/>
  <c r="AC111" i="32"/>
  <c r="AC109" i="32"/>
  <c r="EU111" i="32"/>
  <c r="EU109" i="32"/>
  <c r="BI111" i="32"/>
  <c r="BI109" i="32"/>
  <c r="AD111" i="32"/>
  <c r="AD109" i="32"/>
  <c r="W111" i="32"/>
  <c r="W109" i="32"/>
  <c r="X111" i="32"/>
  <c r="X109" i="32"/>
  <c r="CM111" i="32"/>
  <c r="CM109" i="32"/>
  <c r="Y111" i="32"/>
  <c r="Y109" i="32"/>
  <c r="T111" i="32"/>
  <c r="T109" i="32"/>
  <c r="Z111" i="32"/>
  <c r="Z109" i="32"/>
  <c r="U111" i="32"/>
  <c r="U109" i="32"/>
  <c r="FJ111" i="32"/>
  <c r="FJ109" i="32"/>
  <c r="BX111" i="32"/>
  <c r="BX109" i="32"/>
  <c r="EF111" i="32"/>
  <c r="EF109" i="32"/>
  <c r="DB111" i="32"/>
  <c r="DB109" i="32"/>
  <c r="S111" i="32"/>
  <c r="S109" i="32"/>
  <c r="V111" i="32"/>
  <c r="V109" i="32"/>
  <c r="AB111" i="32"/>
  <c r="AB109" i="32"/>
  <c r="AA111" i="32"/>
  <c r="AA109" i="32"/>
  <c r="Y97" i="32"/>
  <c r="Y95" i="32"/>
  <c r="EU97" i="32"/>
  <c r="EU95" i="32"/>
  <c r="CM97" i="32"/>
  <c r="CM95" i="32"/>
  <c r="X97" i="32"/>
  <c r="X95" i="32"/>
  <c r="Z97" i="32"/>
  <c r="Z95" i="32"/>
  <c r="AB97" i="32"/>
  <c r="AB95" i="32"/>
  <c r="DQ97" i="32"/>
  <c r="DQ95" i="32"/>
  <c r="S97" i="32"/>
  <c r="S95" i="32"/>
  <c r="AD97" i="32"/>
  <c r="AD95" i="32"/>
  <c r="DB97" i="32"/>
  <c r="DB95" i="32"/>
  <c r="EF97" i="32"/>
  <c r="EF95" i="32"/>
  <c r="U97" i="32"/>
  <c r="U95" i="32"/>
  <c r="P97" i="32"/>
  <c r="P95" i="32"/>
  <c r="AT97" i="32"/>
  <c r="AT95" i="32"/>
  <c r="P26" i="32"/>
  <c r="P76" i="32" s="1"/>
  <c r="T97" i="32"/>
  <c r="T95" i="32"/>
  <c r="AA97" i="32"/>
  <c r="AA95" i="32"/>
  <c r="V97" i="32"/>
  <c r="V95" i="32"/>
  <c r="W97" i="32"/>
  <c r="W95" i="32"/>
  <c r="AC97" i="32"/>
  <c r="AC95" i="32"/>
  <c r="BX97" i="32"/>
  <c r="BX95" i="32"/>
  <c r="BI97" i="32"/>
  <c r="BI95" i="32"/>
  <c r="FJ97" i="32"/>
  <c r="FJ95" i="32"/>
  <c r="AK106" i="32"/>
  <c r="FJ39" i="32"/>
  <c r="BI39" i="32"/>
  <c r="U83" i="32"/>
  <c r="W83" i="32"/>
  <c r="M83" i="32"/>
  <c r="E83" i="32"/>
  <c r="H83" i="32"/>
  <c r="O83" i="32"/>
  <c r="G83" i="32"/>
  <c r="EI83" i="32"/>
  <c r="BL83" i="32"/>
  <c r="J83" i="32"/>
  <c r="AH83" i="32"/>
  <c r="I83" i="32"/>
  <c r="L83" i="32"/>
  <c r="D83" i="32"/>
  <c r="K83" i="32"/>
  <c r="X83" i="32"/>
  <c r="S83" i="32"/>
  <c r="AD83" i="32"/>
  <c r="AW83" i="32"/>
  <c r="T83" i="32"/>
  <c r="Z83" i="32"/>
  <c r="AA83" i="32"/>
  <c r="V83" i="32"/>
  <c r="N83" i="32"/>
  <c r="F83" i="32"/>
  <c r="CP83" i="32"/>
  <c r="EX83" i="32"/>
  <c r="DT83" i="32"/>
  <c r="DE83" i="32"/>
  <c r="L47" i="31"/>
  <c r="L55" i="31"/>
  <c r="L56" i="31"/>
  <c r="L51" i="31"/>
  <c r="L54" i="31"/>
  <c r="L49" i="31"/>
  <c r="L57" i="31"/>
  <c r="L39" i="31"/>
  <c r="L31" i="31"/>
  <c r="L36" i="31"/>
  <c r="L33" i="31"/>
  <c r="L38" i="31"/>
  <c r="L34" i="31"/>
  <c r="L32" i="31"/>
  <c r="L35" i="31"/>
  <c r="L37" i="31"/>
  <c r="L29" i="31"/>
  <c r="L16" i="31"/>
  <c r="L20" i="31"/>
  <c r="L15" i="31"/>
  <c r="L19" i="31"/>
  <c r="L21" i="31"/>
  <c r="L17" i="31"/>
  <c r="L13" i="31"/>
  <c r="L14" i="31"/>
  <c r="L18" i="31"/>
  <c r="Y21" i="50"/>
  <c r="Z21" i="50" s="1"/>
  <c r="I26" i="29"/>
  <c r="J26" i="29" s="1"/>
  <c r="Y41" i="50"/>
  <c r="Z41" i="50" s="1"/>
  <c r="AA60" i="33"/>
  <c r="O60" i="46"/>
  <c r="FJ34" i="32"/>
  <c r="AE60" i="29"/>
  <c r="U60" i="37"/>
  <c r="EU39" i="32"/>
  <c r="Q56" i="41"/>
  <c r="R56" i="41" s="1"/>
  <c r="V59" i="38"/>
  <c r="V59" i="51"/>
  <c r="W54" i="45"/>
  <c r="X59" i="51"/>
  <c r="E54" i="45"/>
  <c r="F54" i="45" s="1"/>
  <c r="AB59" i="37"/>
  <c r="AC59" i="36"/>
  <c r="U59" i="35"/>
  <c r="V59" i="33"/>
  <c r="AM55" i="29"/>
  <c r="Q54" i="29"/>
  <c r="R54" i="29" s="1"/>
  <c r="Q56" i="50"/>
  <c r="R56" i="50" s="1"/>
  <c r="Y59" i="38"/>
  <c r="AB58" i="49"/>
  <c r="O50" i="41"/>
  <c r="O52" i="41" s="1"/>
  <c r="W58" i="51"/>
  <c r="Q49" i="29"/>
  <c r="R49" i="29" s="1"/>
  <c r="S52" i="41"/>
  <c r="M51" i="46"/>
  <c r="N51" i="46" s="1"/>
  <c r="AM49" i="29"/>
  <c r="Y58" i="49"/>
  <c r="Y51" i="50"/>
  <c r="Z51" i="50" s="1"/>
  <c r="W50" i="29"/>
  <c r="W52" i="29" s="1"/>
  <c r="AI52" i="29"/>
  <c r="Z58" i="36"/>
  <c r="W52" i="50"/>
  <c r="G45" i="40"/>
  <c r="I45" i="40" s="1"/>
  <c r="C47" i="41"/>
  <c r="W45" i="46"/>
  <c r="Y45" i="46" s="1"/>
  <c r="DL34" i="32"/>
  <c r="AM44" i="29"/>
  <c r="AM47" i="29" s="1"/>
  <c r="V57" i="51"/>
  <c r="Q41" i="29"/>
  <c r="R41" i="29" s="1"/>
  <c r="Y56" i="51"/>
  <c r="DB24" i="32"/>
  <c r="W42" i="41"/>
  <c r="AB56" i="35"/>
  <c r="V56" i="36"/>
  <c r="E39" i="40"/>
  <c r="F39" i="40" s="1"/>
  <c r="Y40" i="50"/>
  <c r="Z40" i="50" s="1"/>
  <c r="G40" i="40"/>
  <c r="G42" i="40" s="1"/>
  <c r="U29" i="35"/>
  <c r="W29" i="35"/>
  <c r="CM27" i="32"/>
  <c r="CM90" i="32" s="1"/>
  <c r="V42" i="35"/>
  <c r="Q36" i="46"/>
  <c r="R36" i="46" s="1"/>
  <c r="V16" i="34"/>
  <c r="AB16" i="34"/>
  <c r="Y16" i="34"/>
  <c r="AC16" i="37"/>
  <c r="AA37" i="29"/>
  <c r="Q35" i="50"/>
  <c r="R35" i="50" s="1"/>
  <c r="S37" i="29"/>
  <c r="G36" i="40"/>
  <c r="I36" i="40" s="1"/>
  <c r="J36" i="40" s="1"/>
  <c r="G22" i="36"/>
  <c r="AA16" i="37"/>
  <c r="Z29" i="33"/>
  <c r="AD16" i="36"/>
  <c r="D16" i="31" s="1"/>
  <c r="T55" i="51"/>
  <c r="Q34" i="50"/>
  <c r="R34" i="50" s="1"/>
  <c r="Q35" i="29"/>
  <c r="R35" i="29" s="1"/>
  <c r="W34" i="45"/>
  <c r="AA42" i="35"/>
  <c r="W35" i="29"/>
  <c r="O37" i="50"/>
  <c r="CM21" i="32"/>
  <c r="CM75" i="32" s="1"/>
  <c r="U42" i="35"/>
  <c r="T55" i="38"/>
  <c r="I29" i="29"/>
  <c r="J29" i="29" s="1"/>
  <c r="BX39" i="32"/>
  <c r="T41" i="47"/>
  <c r="I30" i="41"/>
  <c r="J30" i="41" s="1"/>
  <c r="AE29" i="41"/>
  <c r="W27" i="29"/>
  <c r="O27" i="41"/>
  <c r="AC53" i="36"/>
  <c r="Y25" i="50"/>
  <c r="Z25" i="50" s="1"/>
  <c r="Y26" i="50"/>
  <c r="Z26" i="50" s="1"/>
  <c r="BI92" i="32"/>
  <c r="BD29" i="32"/>
  <c r="Q21" i="29"/>
  <c r="R21" i="29" s="1"/>
  <c r="AK39" i="32"/>
  <c r="O21" i="46"/>
  <c r="Q21" i="46" s="1"/>
  <c r="R21" i="46" s="1"/>
  <c r="AT24" i="32"/>
  <c r="AT14" i="32"/>
  <c r="M20" i="46"/>
  <c r="N20" i="46" s="1"/>
  <c r="Q20" i="29"/>
  <c r="R20" i="29" s="1"/>
  <c r="O22" i="50"/>
  <c r="W22" i="41"/>
  <c r="Q20" i="46"/>
  <c r="R20" i="46" s="1"/>
  <c r="Q20" i="50"/>
  <c r="R20" i="50" s="1"/>
  <c r="T52" i="36"/>
  <c r="W19" i="46"/>
  <c r="Y19" i="46" s="1"/>
  <c r="S13" i="32"/>
  <c r="S101" i="32" s="1"/>
  <c r="U44" i="32"/>
  <c r="AB29" i="10"/>
  <c r="S29" i="10"/>
  <c r="W34" i="10"/>
  <c r="V100" i="10"/>
  <c r="AC14" i="32"/>
  <c r="CZ14" i="42"/>
  <c r="C14" i="42" s="1"/>
  <c r="C64" i="42" s="1"/>
  <c r="P14" i="46"/>
  <c r="P64" i="46" s="1"/>
  <c r="T73" i="10"/>
  <c r="D64" i="46"/>
  <c r="AB29" i="32"/>
  <c r="S73" i="10"/>
  <c r="Z19" i="10"/>
  <c r="Z19" i="32"/>
  <c r="U44" i="10"/>
  <c r="AD24" i="10"/>
  <c r="AB39" i="10"/>
  <c r="P29" i="10"/>
  <c r="T50" i="34"/>
  <c r="G39" i="32"/>
  <c r="W11" i="45"/>
  <c r="Q10" i="50"/>
  <c r="R10" i="50" s="1"/>
  <c r="O12" i="50"/>
  <c r="O12" i="29"/>
  <c r="L24" i="32"/>
  <c r="U50" i="33"/>
  <c r="E11" i="40"/>
  <c r="E12" i="40" s="1"/>
  <c r="Q9" i="50"/>
  <c r="R9" i="50" s="1"/>
  <c r="V50" i="33"/>
  <c r="P11" i="38"/>
  <c r="F39" i="32"/>
  <c r="M36" i="32"/>
  <c r="AB39" i="7"/>
  <c r="J73" i="32"/>
  <c r="J14" i="32"/>
  <c r="I37" i="32"/>
  <c r="X39" i="7"/>
  <c r="G78" i="32"/>
  <c r="V50" i="51"/>
  <c r="N29" i="32"/>
  <c r="AA39" i="7"/>
  <c r="L36" i="32"/>
  <c r="W11" i="38"/>
  <c r="U39" i="7"/>
  <c r="Z39" i="7"/>
  <c r="K36" i="32"/>
  <c r="W39" i="7"/>
  <c r="H37" i="32"/>
  <c r="V11" i="38"/>
  <c r="P34" i="32"/>
  <c r="X11" i="38"/>
  <c r="Y11" i="38"/>
  <c r="G56" i="40"/>
  <c r="I56" i="40" s="1"/>
  <c r="J56" i="40" s="1"/>
  <c r="Q56" i="46"/>
  <c r="R56" i="46" s="1"/>
  <c r="P59" i="51"/>
  <c r="T59" i="51"/>
  <c r="P59" i="37"/>
  <c r="O57" i="50"/>
  <c r="Y58" i="36"/>
  <c r="AD58" i="37"/>
  <c r="H73" i="31" s="1"/>
  <c r="AC50" i="50"/>
  <c r="AD50" i="50" s="1"/>
  <c r="W50" i="45"/>
  <c r="S58" i="49"/>
  <c r="AE50" i="29"/>
  <c r="S52" i="29"/>
  <c r="W51" i="41"/>
  <c r="U58" i="51"/>
  <c r="M44" i="46"/>
  <c r="N44" i="46" s="1"/>
  <c r="Q44" i="50"/>
  <c r="R44" i="50" s="1"/>
  <c r="O44" i="45"/>
  <c r="AD57" i="49"/>
  <c r="K72" i="31" s="1"/>
  <c r="AE45" i="29"/>
  <c r="Y46" i="50"/>
  <c r="Z46" i="50" s="1"/>
  <c r="AB56" i="36"/>
  <c r="O42" i="41"/>
  <c r="E41" i="42"/>
  <c r="F41" i="42" s="1"/>
  <c r="K42" i="45"/>
  <c r="W41" i="29"/>
  <c r="W42" i="29" s="1"/>
  <c r="AM40" i="29"/>
  <c r="S42" i="46"/>
  <c r="AD56" i="35"/>
  <c r="E71" i="31" s="1"/>
  <c r="O39" i="45"/>
  <c r="G42" i="41"/>
  <c r="Q41" i="50"/>
  <c r="R41" i="50" s="1"/>
  <c r="W34" i="46"/>
  <c r="W37" i="46" s="1"/>
  <c r="S37" i="46"/>
  <c r="F22" i="37"/>
  <c r="I55" i="47"/>
  <c r="H9" i="45"/>
  <c r="I9" i="45" s="1"/>
  <c r="J9" i="45" s="1"/>
  <c r="Y29" i="33"/>
  <c r="AB55" i="38"/>
  <c r="V55" i="51"/>
  <c r="F55" i="37"/>
  <c r="U55" i="37" s="1"/>
  <c r="AA16" i="36"/>
  <c r="Y16" i="37"/>
  <c r="W42" i="36"/>
  <c r="V42" i="34"/>
  <c r="V29" i="33"/>
  <c r="W55" i="51"/>
  <c r="W31" i="46"/>
  <c r="Y31" i="46" s="1"/>
  <c r="Z31" i="46" s="1"/>
  <c r="W54" i="51"/>
  <c r="AM29" i="29"/>
  <c r="AM32" i="29" s="1"/>
  <c r="O32" i="50"/>
  <c r="U26" i="46"/>
  <c r="V26" i="46" s="1"/>
  <c r="F53" i="47"/>
  <c r="Q24" i="50"/>
  <c r="R24" i="50" s="1"/>
  <c r="S27" i="46"/>
  <c r="L53" i="47"/>
  <c r="G25" i="42"/>
  <c r="I25" i="42" s="1"/>
  <c r="J25" i="42" s="1"/>
  <c r="V53" i="51"/>
  <c r="J53" i="47"/>
  <c r="Q26" i="50"/>
  <c r="R26" i="50" s="1"/>
  <c r="X53" i="34"/>
  <c r="G27" i="29"/>
  <c r="K22" i="46"/>
  <c r="Y52" i="35"/>
  <c r="W21" i="46"/>
  <c r="Y21" i="46" s="1"/>
  <c r="Z21" i="46" s="1"/>
  <c r="AE22" i="41"/>
  <c r="V52" i="38"/>
  <c r="C22" i="40"/>
  <c r="W19" i="45"/>
  <c r="AA22" i="29"/>
  <c r="W22" i="50"/>
  <c r="E19" i="40"/>
  <c r="F19" i="40" s="1"/>
  <c r="E48" i="33"/>
  <c r="P74" i="10"/>
  <c r="DO14" i="41"/>
  <c r="L14" i="41" s="1"/>
  <c r="L64" i="41" s="1"/>
  <c r="E51" i="33"/>
  <c r="V103" i="10"/>
  <c r="M15" i="40"/>
  <c r="N15" i="40" s="1"/>
  <c r="X89" i="10"/>
  <c r="E14" i="46"/>
  <c r="F14" i="46" s="1"/>
  <c r="S100" i="10"/>
  <c r="U25" i="51"/>
  <c r="G14" i="46"/>
  <c r="I14" i="46" s="1"/>
  <c r="DA16" i="42"/>
  <c r="K16" i="42" s="1"/>
  <c r="K17" i="42" s="1"/>
  <c r="X100" i="10"/>
  <c r="F51" i="33"/>
  <c r="F61" i="33" s="1"/>
  <c r="W73" i="10"/>
  <c r="CZ15" i="41"/>
  <c r="C15" i="41" s="1"/>
  <c r="E15" i="41" s="1"/>
  <c r="S65" i="41"/>
  <c r="F51" i="36"/>
  <c r="F61" i="36" s="1"/>
  <c r="W100" i="10"/>
  <c r="T106" i="10"/>
  <c r="X91" i="10"/>
  <c r="S87" i="10"/>
  <c r="U73" i="10"/>
  <c r="P79" i="10"/>
  <c r="S17" i="41"/>
  <c r="P50" i="35"/>
  <c r="W12" i="50"/>
  <c r="G10" i="40"/>
  <c r="I10" i="40" s="1"/>
  <c r="T50" i="33"/>
  <c r="C12" i="40"/>
  <c r="C12" i="42"/>
  <c r="G12" i="42"/>
  <c r="E10" i="42"/>
  <c r="F10" i="42" s="1"/>
  <c r="AA11" i="38"/>
  <c r="AD11" i="38"/>
  <c r="I11" i="31" s="1"/>
  <c r="AC11" i="38"/>
  <c r="AD50" i="35"/>
  <c r="E65" i="31" s="1"/>
  <c r="W9" i="46"/>
  <c r="Y9" i="46" s="1"/>
  <c r="Z9" i="46" s="1"/>
  <c r="T11" i="38"/>
  <c r="M9" i="46"/>
  <c r="N9" i="46" s="1"/>
  <c r="T50" i="36"/>
  <c r="Z11" i="38"/>
  <c r="AB11" i="38"/>
  <c r="E25" i="35"/>
  <c r="E35" i="35" s="1"/>
  <c r="CZ15" i="42"/>
  <c r="C15" i="42" s="1"/>
  <c r="G15" i="42" s="1"/>
  <c r="G65" i="42" s="1"/>
  <c r="CZ16" i="42"/>
  <c r="C16" i="42" s="1"/>
  <c r="G16" i="42" s="1"/>
  <c r="S66" i="41"/>
  <c r="E38" i="47"/>
  <c r="E51" i="47" s="1"/>
  <c r="AA17" i="41"/>
  <c r="E22" i="37"/>
  <c r="T87" i="10"/>
  <c r="U75" i="10"/>
  <c r="D48" i="36"/>
  <c r="S48" i="36" s="1"/>
  <c r="Z89" i="10"/>
  <c r="P75" i="10"/>
  <c r="X78" i="10"/>
  <c r="O15" i="46"/>
  <c r="K17" i="45"/>
  <c r="U52" i="36"/>
  <c r="W20" i="45"/>
  <c r="Y52" i="37"/>
  <c r="O22" i="41"/>
  <c r="AA52" i="37"/>
  <c r="W24" i="45"/>
  <c r="AB53" i="35"/>
  <c r="AC25" i="50"/>
  <c r="AD25" i="50" s="1"/>
  <c r="Q25" i="29"/>
  <c r="R25" i="29" s="1"/>
  <c r="P53" i="36"/>
  <c r="U25" i="46"/>
  <c r="V25" i="46" s="1"/>
  <c r="W27" i="50"/>
  <c r="T53" i="38"/>
  <c r="Y53" i="51"/>
  <c r="U53" i="38"/>
  <c r="O27" i="29"/>
  <c r="V54" i="34"/>
  <c r="Q30" i="46"/>
  <c r="R30" i="46" s="1"/>
  <c r="C32" i="40"/>
  <c r="V54" i="51"/>
  <c r="X54" i="51"/>
  <c r="U54" i="34"/>
  <c r="K32" i="46"/>
  <c r="W30" i="46"/>
  <c r="Y30" i="46" s="1"/>
  <c r="O31" i="45"/>
  <c r="O32" i="45" s="1"/>
  <c r="I31" i="40"/>
  <c r="J31" i="40" s="1"/>
  <c r="U31" i="46"/>
  <c r="V31" i="46" s="1"/>
  <c r="M30" i="46"/>
  <c r="N30" i="46" s="1"/>
  <c r="Q30" i="50"/>
  <c r="R30" i="50" s="1"/>
  <c r="W55" i="38"/>
  <c r="Y29" i="35"/>
  <c r="Z16" i="34"/>
  <c r="AA29" i="35"/>
  <c r="U42" i="34"/>
  <c r="X29" i="35"/>
  <c r="AC16" i="34"/>
  <c r="Z42" i="34"/>
  <c r="P16" i="34"/>
  <c r="AE35" i="29"/>
  <c r="AA37" i="41"/>
  <c r="E55" i="34"/>
  <c r="AC29" i="35"/>
  <c r="W42" i="34"/>
  <c r="G55" i="34"/>
  <c r="Y42" i="34"/>
  <c r="AB29" i="35"/>
  <c r="G36" i="42"/>
  <c r="G37" i="42" s="1"/>
  <c r="C37" i="42"/>
  <c r="O37" i="41"/>
  <c r="AM34" i="29"/>
  <c r="AM37" i="29" s="1"/>
  <c r="Y36" i="50"/>
  <c r="Z36" i="50" s="1"/>
  <c r="Q36" i="50"/>
  <c r="R36" i="50" s="1"/>
  <c r="AB42" i="36"/>
  <c r="AA42" i="34"/>
  <c r="T55" i="37"/>
  <c r="D55" i="35"/>
  <c r="S55" i="35" s="1"/>
  <c r="Z42" i="36"/>
  <c r="X16" i="34"/>
  <c r="AC42" i="34"/>
  <c r="AC29" i="33"/>
  <c r="AD16" i="34"/>
  <c r="F16" i="31" s="1"/>
  <c r="AA42" i="36"/>
  <c r="Z16" i="37"/>
  <c r="X55" i="51"/>
  <c r="W37" i="50"/>
  <c r="Z56" i="35"/>
  <c r="AB56" i="38"/>
  <c r="V56" i="51"/>
  <c r="AA56" i="51"/>
  <c r="U56" i="37"/>
  <c r="W40" i="45"/>
  <c r="W39" i="45"/>
  <c r="AC56" i="38"/>
  <c r="C42" i="42"/>
  <c r="P56" i="35"/>
  <c r="U40" i="46"/>
  <c r="V40" i="46" s="1"/>
  <c r="X57" i="49"/>
  <c r="S65" i="29"/>
  <c r="S47" i="29"/>
  <c r="AE46" i="29"/>
  <c r="Q44" i="29"/>
  <c r="R44" i="29" s="1"/>
  <c r="AC57" i="49"/>
  <c r="N57" i="47"/>
  <c r="F57" i="47"/>
  <c r="Y57" i="51"/>
  <c r="S57" i="49"/>
  <c r="G46" i="42"/>
  <c r="G47" i="42" s="1"/>
  <c r="P57" i="49"/>
  <c r="I46" i="41"/>
  <c r="J46" i="41" s="1"/>
  <c r="W47" i="50"/>
  <c r="W58" i="49"/>
  <c r="C52" i="40"/>
  <c r="Y49" i="50"/>
  <c r="Z49" i="50" s="1"/>
  <c r="V58" i="49"/>
  <c r="T58" i="49"/>
  <c r="X58" i="36"/>
  <c r="G49" i="40"/>
  <c r="I49" i="40" s="1"/>
  <c r="AE49" i="29"/>
  <c r="W50" i="46"/>
  <c r="Y50" i="46" s="1"/>
  <c r="Z50" i="46" s="1"/>
  <c r="P58" i="37"/>
  <c r="U58" i="38"/>
  <c r="AD58" i="36"/>
  <c r="D73" i="31" s="1"/>
  <c r="AD58" i="49"/>
  <c r="K73" i="31" s="1"/>
  <c r="E51" i="42"/>
  <c r="F51" i="42" s="1"/>
  <c r="AC58" i="37"/>
  <c r="AC58" i="49"/>
  <c r="O52" i="50"/>
  <c r="AD59" i="36"/>
  <c r="D74" i="31" s="1"/>
  <c r="C57" i="40"/>
  <c r="U59" i="33"/>
  <c r="AC59" i="37"/>
  <c r="AA59" i="36"/>
  <c r="AM54" i="29"/>
  <c r="X59" i="36"/>
  <c r="AB59" i="35"/>
  <c r="W57" i="50"/>
  <c r="S57" i="45"/>
  <c r="Q55" i="50"/>
  <c r="R55" i="50" s="1"/>
  <c r="Y59" i="35"/>
  <c r="Y56" i="50"/>
  <c r="Z56" i="50" s="1"/>
  <c r="AA60" i="36"/>
  <c r="W59" i="46"/>
  <c r="Y59" i="46" s="1"/>
  <c r="AE61" i="29"/>
  <c r="AA62" i="29"/>
  <c r="M59" i="46"/>
  <c r="N59" i="46" s="1"/>
  <c r="E34" i="42"/>
  <c r="F34" i="42" s="1"/>
  <c r="H61" i="34"/>
  <c r="V60" i="36"/>
  <c r="W61" i="45"/>
  <c r="E24" i="42"/>
  <c r="F24" i="42" s="1"/>
  <c r="Q59" i="50"/>
  <c r="R59" i="50" s="1"/>
  <c r="E54" i="42"/>
  <c r="F54" i="42" s="1"/>
  <c r="K62" i="46"/>
  <c r="Z60" i="33"/>
  <c r="AM60" i="29"/>
  <c r="AM62" i="29" s="1"/>
  <c r="W61" i="41"/>
  <c r="S62" i="41"/>
  <c r="C62" i="29"/>
  <c r="Y61" i="50"/>
  <c r="Z61" i="50" s="1"/>
  <c r="AC60" i="33"/>
  <c r="I59" i="41"/>
  <c r="J59" i="41" s="1"/>
  <c r="W60" i="46"/>
  <c r="Y60" i="46" s="1"/>
  <c r="P60" i="36"/>
  <c r="O60" i="29"/>
  <c r="O62" i="29" s="1"/>
  <c r="U60" i="46"/>
  <c r="V60" i="46" s="1"/>
  <c r="I49" i="42"/>
  <c r="J49" i="42" s="1"/>
  <c r="W62" i="50"/>
  <c r="U60" i="51"/>
  <c r="U60" i="35"/>
  <c r="K62" i="45"/>
  <c r="X60" i="36"/>
  <c r="U60" i="36"/>
  <c r="X60" i="35"/>
  <c r="V60" i="51"/>
  <c r="AD60" i="33"/>
  <c r="G75" i="31" s="1"/>
  <c r="W60" i="36"/>
  <c r="AD60" i="36"/>
  <c r="D75" i="31" s="1"/>
  <c r="X60" i="37"/>
  <c r="Z60" i="37"/>
  <c r="Y60" i="36"/>
  <c r="FJ76" i="32"/>
  <c r="FJ29" i="32"/>
  <c r="G62" i="42"/>
  <c r="AB60" i="36"/>
  <c r="S62" i="46"/>
  <c r="E61" i="41"/>
  <c r="F61" i="41" s="1"/>
  <c r="Y60" i="37"/>
  <c r="W60" i="35"/>
  <c r="AE61" i="41"/>
  <c r="AE62" i="41" s="1"/>
  <c r="G61" i="41"/>
  <c r="I61" i="41" s="1"/>
  <c r="J61" i="41" s="1"/>
  <c r="C62" i="41"/>
  <c r="E61" i="42"/>
  <c r="F61" i="42" s="1"/>
  <c r="Z60" i="36"/>
  <c r="W59" i="41"/>
  <c r="FJ24" i="32"/>
  <c r="C62" i="42"/>
  <c r="W60" i="37"/>
  <c r="V60" i="37"/>
  <c r="I61" i="50"/>
  <c r="J61" i="50" s="1"/>
  <c r="FJ14" i="32"/>
  <c r="T60" i="35"/>
  <c r="P60" i="33"/>
  <c r="AB59" i="36"/>
  <c r="AD59" i="37"/>
  <c r="H74" i="31" s="1"/>
  <c r="S57" i="29"/>
  <c r="N59" i="47"/>
  <c r="I55" i="41"/>
  <c r="J55" i="41" s="1"/>
  <c r="Z59" i="36"/>
  <c r="W59" i="38"/>
  <c r="AA59" i="33"/>
  <c r="Y59" i="33"/>
  <c r="W59" i="51"/>
  <c r="W55" i="46"/>
  <c r="Y55" i="46" s="1"/>
  <c r="K61" i="36"/>
  <c r="F61" i="35"/>
  <c r="E49" i="42"/>
  <c r="F49" i="42" s="1"/>
  <c r="M55" i="46"/>
  <c r="N55" i="46" s="1"/>
  <c r="Y55" i="50"/>
  <c r="Z55" i="50" s="1"/>
  <c r="S59" i="38"/>
  <c r="U59" i="51"/>
  <c r="AA58" i="37"/>
  <c r="Z58" i="51"/>
  <c r="Z58" i="49"/>
  <c r="AA58" i="49"/>
  <c r="U58" i="49"/>
  <c r="AB58" i="36"/>
  <c r="AC58" i="36"/>
  <c r="W50" i="41"/>
  <c r="EF31" i="32"/>
  <c r="EF77" i="32" s="1"/>
  <c r="Z58" i="37"/>
  <c r="I50" i="46"/>
  <c r="J50" i="46" s="1"/>
  <c r="S52" i="45"/>
  <c r="M50" i="46"/>
  <c r="N50" i="46" s="1"/>
  <c r="P58" i="49"/>
  <c r="X58" i="49"/>
  <c r="P58" i="36"/>
  <c r="G50" i="41"/>
  <c r="G52" i="41" s="1"/>
  <c r="EC34" i="32"/>
  <c r="K64" i="45"/>
  <c r="AA57" i="49"/>
  <c r="U57" i="49"/>
  <c r="V57" i="49"/>
  <c r="Y57" i="49"/>
  <c r="Z57" i="49"/>
  <c r="AC46" i="50"/>
  <c r="AD46" i="50" s="1"/>
  <c r="AA57" i="51"/>
  <c r="W57" i="49"/>
  <c r="AB57" i="49"/>
  <c r="AA56" i="35"/>
  <c r="W39" i="46"/>
  <c r="Y39" i="46" s="1"/>
  <c r="Z39" i="46" s="1"/>
  <c r="AE39" i="29"/>
  <c r="S66" i="29"/>
  <c r="K42" i="46"/>
  <c r="L61" i="35"/>
  <c r="AC40" i="50"/>
  <c r="AD40" i="50" s="1"/>
  <c r="AD56" i="36"/>
  <c r="D71" i="31" s="1"/>
  <c r="O39" i="46"/>
  <c r="H61" i="36"/>
  <c r="O42" i="50"/>
  <c r="AA65" i="29"/>
  <c r="O35" i="46"/>
  <c r="Q35" i="46" s="1"/>
  <c r="R35" i="46" s="1"/>
  <c r="AE36" i="29"/>
  <c r="C37" i="29"/>
  <c r="E35" i="40"/>
  <c r="F35" i="40" s="1"/>
  <c r="C37" i="40"/>
  <c r="S37" i="41"/>
  <c r="L42" i="29"/>
  <c r="Y16" i="36"/>
  <c r="AA29" i="33"/>
  <c r="P42" i="36"/>
  <c r="AA42" i="33"/>
  <c r="X16" i="36"/>
  <c r="P16" i="37"/>
  <c r="X42" i="36"/>
  <c r="E55" i="36"/>
  <c r="E36" i="29"/>
  <c r="F36" i="29" s="1"/>
  <c r="AE34" i="41"/>
  <c r="C65" i="40"/>
  <c r="N61" i="33"/>
  <c r="D57" i="42"/>
  <c r="K37" i="45"/>
  <c r="Y35" i="50"/>
  <c r="Z35" i="50" s="1"/>
  <c r="AC16" i="36"/>
  <c r="U42" i="33"/>
  <c r="V42" i="36"/>
  <c r="U29" i="33"/>
  <c r="AB16" i="36"/>
  <c r="P29" i="33"/>
  <c r="V16" i="37"/>
  <c r="G55" i="36"/>
  <c r="W32" i="41"/>
  <c r="AB54" i="51"/>
  <c r="AC54" i="51"/>
  <c r="Y54" i="34"/>
  <c r="T54" i="34"/>
  <c r="H48" i="47"/>
  <c r="K32" i="45"/>
  <c r="E29" i="40"/>
  <c r="F29" i="40" s="1"/>
  <c r="Y30" i="50"/>
  <c r="Z30" i="50" s="1"/>
  <c r="AC31" i="50"/>
  <c r="AD31" i="50" s="1"/>
  <c r="BX34" i="32"/>
  <c r="P54" i="51"/>
  <c r="U54" i="51"/>
  <c r="S66" i="46"/>
  <c r="W54" i="34"/>
  <c r="AN41" i="46"/>
  <c r="AN42" i="46" s="1"/>
  <c r="BD41" i="46"/>
  <c r="BD42" i="46" s="1"/>
  <c r="Q31" i="50"/>
  <c r="R31" i="50" s="1"/>
  <c r="E31" i="40"/>
  <c r="F31" i="40" s="1"/>
  <c r="AA64" i="41"/>
  <c r="S64" i="41"/>
  <c r="AB53" i="36"/>
  <c r="W25" i="46"/>
  <c r="Y25" i="46" s="1"/>
  <c r="Z25" i="46" s="1"/>
  <c r="AE24" i="41"/>
  <c r="AD53" i="36"/>
  <c r="D68" i="31" s="1"/>
  <c r="W25" i="45"/>
  <c r="E53" i="47"/>
  <c r="X36" i="40"/>
  <c r="Q24" i="29"/>
  <c r="R24" i="29" s="1"/>
  <c r="M25" i="29"/>
  <c r="N25" i="29" s="1"/>
  <c r="M11" i="29"/>
  <c r="N11" i="29" s="1"/>
  <c r="E24" i="40"/>
  <c r="F24" i="40" s="1"/>
  <c r="AA64" i="29"/>
  <c r="P11" i="29"/>
  <c r="Q11" i="29" s="1"/>
  <c r="R11" i="29" s="1"/>
  <c r="H53" i="47"/>
  <c r="P39" i="29"/>
  <c r="Q39" i="29" s="1"/>
  <c r="R39" i="29" s="1"/>
  <c r="AA53" i="51"/>
  <c r="AA52" i="35"/>
  <c r="W52" i="35"/>
  <c r="O19" i="45"/>
  <c r="W21" i="45"/>
  <c r="O20" i="45"/>
  <c r="K66" i="45"/>
  <c r="H50" i="40"/>
  <c r="I50" i="40" s="1"/>
  <c r="J50" i="40" s="1"/>
  <c r="E34" i="40"/>
  <c r="F34" i="40" s="1"/>
  <c r="T52" i="35"/>
  <c r="V52" i="35"/>
  <c r="Z52" i="37"/>
  <c r="AT19" i="32"/>
  <c r="Z52" i="35"/>
  <c r="X52" i="37"/>
  <c r="P52" i="35"/>
  <c r="AC52" i="35"/>
  <c r="O19" i="46"/>
  <c r="U52" i="38"/>
  <c r="I21" i="46"/>
  <c r="J21" i="46" s="1"/>
  <c r="P46" i="29"/>
  <c r="Q46" i="29" s="1"/>
  <c r="R46" i="29" s="1"/>
  <c r="AC52" i="37"/>
  <c r="P52" i="37"/>
  <c r="E55" i="42"/>
  <c r="F55" i="42" s="1"/>
  <c r="Y20" i="50"/>
  <c r="Z20" i="50" s="1"/>
  <c r="V52" i="36"/>
  <c r="AT34" i="32"/>
  <c r="M19" i="46"/>
  <c r="N19" i="46" s="1"/>
  <c r="AD52" i="35"/>
  <c r="E67" i="31" s="1"/>
  <c r="L66" i="29"/>
  <c r="L47" i="29"/>
  <c r="X52" i="35"/>
  <c r="S64" i="29"/>
  <c r="D12" i="36"/>
  <c r="W12" i="36" s="1"/>
  <c r="W19" i="32"/>
  <c r="AB24" i="32"/>
  <c r="AD89" i="10"/>
  <c r="AB14" i="32"/>
  <c r="K51" i="38"/>
  <c r="K61" i="38" s="1"/>
  <c r="E50" i="40"/>
  <c r="F50" i="40" s="1"/>
  <c r="H9" i="42"/>
  <c r="I9" i="42" s="1"/>
  <c r="J9" i="42" s="1"/>
  <c r="H61" i="35"/>
  <c r="E61" i="40"/>
  <c r="F61" i="40" s="1"/>
  <c r="S24" i="10"/>
  <c r="S34" i="10"/>
  <c r="S39" i="10"/>
  <c r="M15" i="46"/>
  <c r="N15" i="46" s="1"/>
  <c r="S32" i="32"/>
  <c r="S91" i="32" s="1"/>
  <c r="S24" i="32"/>
  <c r="AD78" i="10"/>
  <c r="U100" i="10"/>
  <c r="T100" i="10"/>
  <c r="Z100" i="10"/>
  <c r="P50" i="40"/>
  <c r="H62" i="40"/>
  <c r="F25" i="37"/>
  <c r="F35" i="37" s="1"/>
  <c r="Y14" i="10"/>
  <c r="D37" i="42"/>
  <c r="H55" i="42"/>
  <c r="H57" i="42" s="1"/>
  <c r="W88" i="10"/>
  <c r="D12" i="42"/>
  <c r="DN14" i="42"/>
  <c r="D14" i="42" s="1"/>
  <c r="H14" i="42" s="1"/>
  <c r="L17" i="29"/>
  <c r="M15" i="29"/>
  <c r="N15" i="29" s="1"/>
  <c r="O15" i="40"/>
  <c r="Y78" i="10"/>
  <c r="W105" i="10"/>
  <c r="AC105" i="10"/>
  <c r="W74" i="10"/>
  <c r="O12" i="47"/>
  <c r="O22" i="47" s="1"/>
  <c r="AD75" i="10"/>
  <c r="C17" i="40"/>
  <c r="Y29" i="10"/>
  <c r="T39" i="32"/>
  <c r="G15" i="40"/>
  <c r="AD44" i="32"/>
  <c r="AB78" i="10"/>
  <c r="AC14" i="10"/>
  <c r="V78" i="10"/>
  <c r="X38" i="51"/>
  <c r="W34" i="32"/>
  <c r="P89" i="10"/>
  <c r="P78" i="10"/>
  <c r="V29" i="32"/>
  <c r="Z105" i="10"/>
  <c r="AJ42" i="46"/>
  <c r="O22" i="38"/>
  <c r="AA89" i="10"/>
  <c r="W19" i="10"/>
  <c r="T39" i="10"/>
  <c r="U34" i="10"/>
  <c r="AD14" i="10"/>
  <c r="DB14" i="46"/>
  <c r="S14" i="46" s="1"/>
  <c r="S64" i="46" s="1"/>
  <c r="P34" i="10"/>
  <c r="AB103" i="10"/>
  <c r="P19" i="10"/>
  <c r="AD101" i="10"/>
  <c r="D38" i="33"/>
  <c r="Y29" i="32"/>
  <c r="AA103" i="10"/>
  <c r="E54" i="40"/>
  <c r="F54" i="40" s="1"/>
  <c r="DN15" i="42"/>
  <c r="D15" i="42" s="1"/>
  <c r="D12" i="35"/>
  <c r="S74" i="10"/>
  <c r="CZ14" i="41"/>
  <c r="C14" i="41" s="1"/>
  <c r="C64" i="41" s="1"/>
  <c r="S76" i="10"/>
  <c r="DN14" i="40"/>
  <c r="D14" i="40" s="1"/>
  <c r="D64" i="40" s="1"/>
  <c r="D12" i="33"/>
  <c r="CZ14" i="29"/>
  <c r="C14" i="29" s="1"/>
  <c r="G14" i="29" s="1"/>
  <c r="C66" i="40"/>
  <c r="S39" i="32"/>
  <c r="AD14" i="32"/>
  <c r="X24" i="32"/>
  <c r="AA17" i="29"/>
  <c r="Z78" i="10"/>
  <c r="AD44" i="10"/>
  <c r="AB83" i="10"/>
  <c r="AC44" i="32"/>
  <c r="U103" i="10"/>
  <c r="D62" i="40"/>
  <c r="D37" i="40"/>
  <c r="AA74" i="10"/>
  <c r="AC88" i="10"/>
  <c r="Y88" i="10"/>
  <c r="AD74" i="10"/>
  <c r="W83" i="10"/>
  <c r="H50" i="42"/>
  <c r="I50" i="42" s="1"/>
  <c r="J50" i="42" s="1"/>
  <c r="U38" i="51"/>
  <c r="W25" i="51"/>
  <c r="S41" i="32"/>
  <c r="S44" i="10"/>
  <c r="CZ15" i="48"/>
  <c r="C15" i="48" s="1"/>
  <c r="E15" i="48" s="1"/>
  <c r="F15" i="48" s="1"/>
  <c r="T93" i="10"/>
  <c r="S93" i="10"/>
  <c r="U93" i="10"/>
  <c r="DN15" i="46"/>
  <c r="D15" i="46" s="1"/>
  <c r="H12" i="33"/>
  <c r="H22" i="33" s="1"/>
  <c r="DD14" i="29"/>
  <c r="AI14" i="29" s="1"/>
  <c r="AI64" i="29" s="1"/>
  <c r="D38" i="35"/>
  <c r="DN16" i="42"/>
  <c r="D16" i="42" s="1"/>
  <c r="D66" i="42" s="1"/>
  <c r="CZ16" i="41"/>
  <c r="C16" i="41" s="1"/>
  <c r="L65" i="29"/>
  <c r="E30" i="40"/>
  <c r="F30" i="40" s="1"/>
  <c r="S88" i="10"/>
  <c r="D38" i="38"/>
  <c r="CZ16" i="46"/>
  <c r="C16" i="46" s="1"/>
  <c r="DN16" i="45"/>
  <c r="D16" i="45" s="1"/>
  <c r="H16" i="45" s="1"/>
  <c r="F35" i="47"/>
  <c r="N61" i="36"/>
  <c r="AC24" i="10"/>
  <c r="AC24" i="32"/>
  <c r="Z29" i="32"/>
  <c r="X14" i="32"/>
  <c r="AA78" i="10"/>
  <c r="AC78" i="10"/>
  <c r="U29" i="10"/>
  <c r="S29" i="32"/>
  <c r="U29" i="32"/>
  <c r="T101" i="10"/>
  <c r="S105" i="10"/>
  <c r="L27" i="40"/>
  <c r="H37" i="42"/>
  <c r="H41" i="42"/>
  <c r="I41" i="42" s="1"/>
  <c r="J41" i="42" s="1"/>
  <c r="E31" i="42"/>
  <c r="F31" i="42" s="1"/>
  <c r="Y74" i="10"/>
  <c r="U76" i="10"/>
  <c r="U88" i="10"/>
  <c r="X14" i="10"/>
  <c r="E21" i="42"/>
  <c r="F21" i="42" s="1"/>
  <c r="AC15" i="50"/>
  <c r="AD15" i="50" s="1"/>
  <c r="E35" i="42"/>
  <c r="F35" i="42" s="1"/>
  <c r="AA25" i="51"/>
  <c r="N61" i="35"/>
  <c r="L64" i="29"/>
  <c r="D47" i="42"/>
  <c r="H59" i="42"/>
  <c r="I59" i="42" s="1"/>
  <c r="J59" i="42" s="1"/>
  <c r="E25" i="42"/>
  <c r="F25" i="42" s="1"/>
  <c r="E39" i="42"/>
  <c r="F39" i="42" s="1"/>
  <c r="H54" i="40"/>
  <c r="H57" i="40" s="1"/>
  <c r="D62" i="42"/>
  <c r="D32" i="40"/>
  <c r="D27" i="42"/>
  <c r="E44" i="42"/>
  <c r="F44" i="42" s="1"/>
  <c r="M60" i="29"/>
  <c r="M62" i="29" s="1"/>
  <c r="N62" i="29" s="1"/>
  <c r="L62" i="29"/>
  <c r="I30" i="40"/>
  <c r="J30" i="40" s="1"/>
  <c r="P54" i="40"/>
  <c r="D52" i="42"/>
  <c r="BP74" i="32"/>
  <c r="BP19" i="32"/>
  <c r="BX16" i="32"/>
  <c r="AI76" i="32"/>
  <c r="AT26" i="32"/>
  <c r="AI29" i="32"/>
  <c r="C57" i="41"/>
  <c r="E54" i="41"/>
  <c r="F54" i="41" s="1"/>
  <c r="O54" i="41"/>
  <c r="O57" i="41" s="1"/>
  <c r="H41" i="40"/>
  <c r="I41" i="40" s="1"/>
  <c r="J41" i="40" s="1"/>
  <c r="E41" i="40"/>
  <c r="F41" i="40" s="1"/>
  <c r="G19" i="29"/>
  <c r="C22" i="29"/>
  <c r="AM19" i="29"/>
  <c r="E19" i="29"/>
  <c r="E22" i="29" s="1"/>
  <c r="O19" i="29"/>
  <c r="O22" i="29" s="1"/>
  <c r="G50" i="45"/>
  <c r="I50" i="45" s="1"/>
  <c r="J50" i="45" s="1"/>
  <c r="E50" i="45"/>
  <c r="F50" i="45" s="1"/>
  <c r="O50" i="45"/>
  <c r="AZ79" i="32"/>
  <c r="AZ44" i="32"/>
  <c r="DB15" i="46"/>
  <c r="S15" i="46" s="1"/>
  <c r="V92" i="10"/>
  <c r="F25" i="38"/>
  <c r="F35" i="38" s="1"/>
  <c r="U92" i="10"/>
  <c r="S12" i="45"/>
  <c r="S62" i="45"/>
  <c r="S65" i="45"/>
  <c r="S37" i="45"/>
  <c r="DC31" i="45"/>
  <c r="AA31" i="45" s="1"/>
  <c r="AE31" i="45" s="1"/>
  <c r="DC35" i="45"/>
  <c r="AA35" i="45" s="1"/>
  <c r="DC55" i="45"/>
  <c r="AA55" i="45" s="1"/>
  <c r="AE55" i="45" s="1"/>
  <c r="DC54" i="45"/>
  <c r="AA54" i="45" s="1"/>
  <c r="DC30" i="45"/>
  <c r="AA30" i="45" s="1"/>
  <c r="DC29" i="45"/>
  <c r="AA29" i="45" s="1"/>
  <c r="DC49" i="45"/>
  <c r="AA49" i="45" s="1"/>
  <c r="AE49" i="45" s="1"/>
  <c r="DC51" i="45"/>
  <c r="AA51" i="45" s="1"/>
  <c r="DC11" i="45"/>
  <c r="AA11" i="45" s="1"/>
  <c r="DC26" i="45"/>
  <c r="AA26" i="45" s="1"/>
  <c r="DC46" i="45"/>
  <c r="AA46" i="45" s="1"/>
  <c r="AE46" i="45" s="1"/>
  <c r="DC10" i="45"/>
  <c r="AA10" i="45" s="1"/>
  <c r="AE10" i="45" s="1"/>
  <c r="DC25" i="45"/>
  <c r="AA25" i="45" s="1"/>
  <c r="AE25" i="45" s="1"/>
  <c r="DC45" i="45"/>
  <c r="AA45" i="45" s="1"/>
  <c r="DC20" i="45"/>
  <c r="AA20" i="45" s="1"/>
  <c r="DC9" i="45"/>
  <c r="AA9" i="45" s="1"/>
  <c r="AE9" i="45" s="1"/>
  <c r="DC59" i="45"/>
  <c r="AA59" i="45" s="1"/>
  <c r="AE59" i="45" s="1"/>
  <c r="DC14" i="45"/>
  <c r="AA14" i="45" s="1"/>
  <c r="DC19" i="45"/>
  <c r="AA19" i="45" s="1"/>
  <c r="DC56" i="45"/>
  <c r="AA56" i="45" s="1"/>
  <c r="AE56" i="45" s="1"/>
  <c r="DC24" i="45"/>
  <c r="AA24" i="45" s="1"/>
  <c r="DC39" i="45"/>
  <c r="AA39" i="45" s="1"/>
  <c r="AE39" i="45" s="1"/>
  <c r="DC61" i="45"/>
  <c r="AA61" i="45" s="1"/>
  <c r="AE61" i="45" s="1"/>
  <c r="DC21" i="45"/>
  <c r="AA21" i="45" s="1"/>
  <c r="DC36" i="45"/>
  <c r="AA36" i="45" s="1"/>
  <c r="DC60" i="45"/>
  <c r="AA60" i="45" s="1"/>
  <c r="DC34" i="45"/>
  <c r="AA34" i="45" s="1"/>
  <c r="DD7" i="45"/>
  <c r="DC41" i="45"/>
  <c r="AA41" i="45" s="1"/>
  <c r="AE41" i="45" s="1"/>
  <c r="DC44" i="45"/>
  <c r="AA44" i="45" s="1"/>
  <c r="DC40" i="45"/>
  <c r="AA40" i="45" s="1"/>
  <c r="DC50" i="45"/>
  <c r="AA50" i="45" s="1"/>
  <c r="S47" i="45"/>
  <c r="U54" i="46"/>
  <c r="U29" i="46"/>
  <c r="V29" i="46" s="1"/>
  <c r="W29" i="46"/>
  <c r="Y29" i="46" s="1"/>
  <c r="Z29" i="46" s="1"/>
  <c r="S32" i="46"/>
  <c r="DC56" i="46"/>
  <c r="AA56" i="46" s="1"/>
  <c r="DC51" i="46"/>
  <c r="AA51" i="46" s="1"/>
  <c r="DC44" i="46"/>
  <c r="AA44" i="46" s="1"/>
  <c r="DC36" i="46"/>
  <c r="AA36" i="46" s="1"/>
  <c r="DC29" i="46"/>
  <c r="AA29" i="46" s="1"/>
  <c r="DC24" i="46"/>
  <c r="AA24" i="46" s="1"/>
  <c r="DC16" i="46"/>
  <c r="AA16" i="46" s="1"/>
  <c r="DC10" i="46"/>
  <c r="AA10" i="46" s="1"/>
  <c r="DC55" i="46"/>
  <c r="AA55" i="46" s="1"/>
  <c r="DC46" i="46"/>
  <c r="AA46" i="46" s="1"/>
  <c r="AE46" i="46" s="1"/>
  <c r="AG46" i="46" s="1"/>
  <c r="AH46" i="46" s="1"/>
  <c r="DC39" i="46"/>
  <c r="AA39" i="46" s="1"/>
  <c r="DC34" i="46"/>
  <c r="AA34" i="46" s="1"/>
  <c r="DC20" i="46"/>
  <c r="AA20" i="46" s="1"/>
  <c r="AE20" i="46" s="1"/>
  <c r="AG20" i="46" s="1"/>
  <c r="AH20" i="46" s="1"/>
  <c r="DC11" i="46"/>
  <c r="AA11" i="46" s="1"/>
  <c r="DC61" i="46"/>
  <c r="AA61" i="46" s="1"/>
  <c r="AE61" i="46" s="1"/>
  <c r="AG61" i="46" s="1"/>
  <c r="DC54" i="46"/>
  <c r="AA54" i="46" s="1"/>
  <c r="AE54" i="46" s="1"/>
  <c r="AG54" i="46" s="1"/>
  <c r="AH54" i="46" s="1"/>
  <c r="DC45" i="46"/>
  <c r="AA45" i="46" s="1"/>
  <c r="DC35" i="46"/>
  <c r="AA35" i="46" s="1"/>
  <c r="DC26" i="46"/>
  <c r="AA26" i="46" s="1"/>
  <c r="DC19" i="46"/>
  <c r="AA19" i="46" s="1"/>
  <c r="DC9" i="46"/>
  <c r="AA9" i="46" s="1"/>
  <c r="DC60" i="46"/>
  <c r="AA60" i="46" s="1"/>
  <c r="DC50" i="46"/>
  <c r="AA50" i="46" s="1"/>
  <c r="DC41" i="46"/>
  <c r="AA41" i="46" s="1"/>
  <c r="AE41" i="46" s="1"/>
  <c r="AG41" i="46" s="1"/>
  <c r="AH41" i="46" s="1"/>
  <c r="DC31" i="46"/>
  <c r="AA31" i="46" s="1"/>
  <c r="DC25" i="46"/>
  <c r="AA25" i="46" s="1"/>
  <c r="DC15" i="46"/>
  <c r="AA15" i="46" s="1"/>
  <c r="DC30" i="46"/>
  <c r="AA30" i="46" s="1"/>
  <c r="DC59" i="46"/>
  <c r="AA59" i="46" s="1"/>
  <c r="AE59" i="46" s="1"/>
  <c r="AG59" i="46" s="1"/>
  <c r="AH59" i="46" s="1"/>
  <c r="DC21" i="46"/>
  <c r="AA21" i="46" s="1"/>
  <c r="DC49" i="46"/>
  <c r="AA49" i="46" s="1"/>
  <c r="DD7" i="46"/>
  <c r="DC40" i="46"/>
  <c r="AA40" i="46" s="1"/>
  <c r="DC14" i="46"/>
  <c r="AA14" i="46" s="1"/>
  <c r="U49" i="46"/>
  <c r="V49" i="46" s="1"/>
  <c r="W49" i="46"/>
  <c r="Y49" i="46" s="1"/>
  <c r="Z49" i="46" s="1"/>
  <c r="W20" i="46"/>
  <c r="Y20" i="46" s="1"/>
  <c r="Z20" i="46" s="1"/>
  <c r="U20" i="46"/>
  <c r="V20" i="46" s="1"/>
  <c r="S22" i="46"/>
  <c r="U46" i="46"/>
  <c r="V46" i="46" s="1"/>
  <c r="S47" i="46"/>
  <c r="S52" i="46"/>
  <c r="W46" i="45"/>
  <c r="W35" i="45"/>
  <c r="H22" i="36"/>
  <c r="S32" i="45"/>
  <c r="P83" i="10"/>
  <c r="AC29" i="34"/>
  <c r="X29" i="34"/>
  <c r="AD29" i="34"/>
  <c r="F34" i="31" s="1"/>
  <c r="P29" i="34"/>
  <c r="Z29" i="34"/>
  <c r="AD60" i="34"/>
  <c r="F75" i="31" s="1"/>
  <c r="V60" i="34"/>
  <c r="AA50" i="51"/>
  <c r="P50" i="51"/>
  <c r="X50" i="51"/>
  <c r="Y55" i="51"/>
  <c r="AD55" i="51"/>
  <c r="AC55" i="51"/>
  <c r="AD52" i="51"/>
  <c r="X52" i="51"/>
  <c r="P52" i="51"/>
  <c r="V52" i="51"/>
  <c r="AA52" i="51"/>
  <c r="Y52" i="51"/>
  <c r="AC52" i="51"/>
  <c r="AB52" i="51"/>
  <c r="U52" i="51"/>
  <c r="Z52" i="51"/>
  <c r="W52" i="51"/>
  <c r="X60" i="51"/>
  <c r="W60" i="51"/>
  <c r="W60" i="38"/>
  <c r="V60" i="38"/>
  <c r="AC60" i="38"/>
  <c r="AB60" i="38"/>
  <c r="Y60" i="38"/>
  <c r="AA60" i="38"/>
  <c r="X60" i="38"/>
  <c r="P60" i="38"/>
  <c r="U60" i="38"/>
  <c r="Z60" i="38"/>
  <c r="T60" i="38"/>
  <c r="AD60" i="38"/>
  <c r="I75" i="31" s="1"/>
  <c r="H45" i="42"/>
  <c r="I45" i="42" s="1"/>
  <c r="J45" i="42" s="1"/>
  <c r="E45" i="42"/>
  <c r="F45" i="42" s="1"/>
  <c r="H30" i="42"/>
  <c r="I30" i="42" s="1"/>
  <c r="J30" i="42" s="1"/>
  <c r="D32" i="42"/>
  <c r="E30" i="42"/>
  <c r="F30" i="42" s="1"/>
  <c r="E60" i="42"/>
  <c r="F60" i="42" s="1"/>
  <c r="H40" i="42"/>
  <c r="I40" i="42" s="1"/>
  <c r="J40" i="42" s="1"/>
  <c r="E40" i="42"/>
  <c r="F40" i="42" s="1"/>
  <c r="D42" i="42"/>
  <c r="H20" i="42"/>
  <c r="I20" i="42" s="1"/>
  <c r="J20" i="42" s="1"/>
  <c r="D22" i="42"/>
  <c r="E20" i="42"/>
  <c r="F20" i="42" s="1"/>
  <c r="M34" i="29"/>
  <c r="N34" i="29" s="1"/>
  <c r="P34" i="29"/>
  <c r="Q34" i="29" s="1"/>
  <c r="R34" i="29" s="1"/>
  <c r="L37" i="29"/>
  <c r="M26" i="29"/>
  <c r="N26" i="29" s="1"/>
  <c r="P26" i="29"/>
  <c r="Q26" i="29" s="1"/>
  <c r="R26" i="29" s="1"/>
  <c r="L27" i="29"/>
  <c r="AE19" i="29"/>
  <c r="W19" i="29"/>
  <c r="W22" i="29" s="1"/>
  <c r="AA92" i="10"/>
  <c r="G54" i="41"/>
  <c r="D42" i="40"/>
  <c r="Y37" i="32"/>
  <c r="Y39" i="10"/>
  <c r="D51" i="51"/>
  <c r="U83" i="10"/>
  <c r="S83" i="10"/>
  <c r="DO19" i="48"/>
  <c r="L19" i="48" s="1"/>
  <c r="P19" i="48" s="1"/>
  <c r="DO44" i="48"/>
  <c r="L44" i="48" s="1"/>
  <c r="P44" i="48" s="1"/>
  <c r="DO46" i="48"/>
  <c r="L46" i="48" s="1"/>
  <c r="P46" i="48" s="1"/>
  <c r="DO59" i="48"/>
  <c r="L59" i="48" s="1"/>
  <c r="P59" i="48" s="1"/>
  <c r="DO55" i="48"/>
  <c r="L55" i="48" s="1"/>
  <c r="P55" i="48" s="1"/>
  <c r="DO49" i="48"/>
  <c r="L49" i="48" s="1"/>
  <c r="P49" i="48" s="1"/>
  <c r="DO29" i="48"/>
  <c r="L29" i="48" s="1"/>
  <c r="DO31" i="48"/>
  <c r="L31" i="48" s="1"/>
  <c r="P31" i="48" s="1"/>
  <c r="DO35" i="48"/>
  <c r="L35" i="48" s="1"/>
  <c r="P35" i="48" s="1"/>
  <c r="DO60" i="48"/>
  <c r="L60" i="48" s="1"/>
  <c r="P60" i="48" s="1"/>
  <c r="DO30" i="48"/>
  <c r="L30" i="48" s="1"/>
  <c r="P30" i="48" s="1"/>
  <c r="DO9" i="48"/>
  <c r="L9" i="48" s="1"/>
  <c r="P9" i="48" s="1"/>
  <c r="DO10" i="48"/>
  <c r="L10" i="48" s="1"/>
  <c r="DO20" i="48"/>
  <c r="L20" i="48" s="1"/>
  <c r="P20" i="48" s="1"/>
  <c r="DO39" i="48"/>
  <c r="L39" i="48" s="1"/>
  <c r="P39" i="48" s="1"/>
  <c r="DO45" i="48"/>
  <c r="L45" i="48" s="1"/>
  <c r="DO50" i="48"/>
  <c r="L50" i="48" s="1"/>
  <c r="DO40" i="48"/>
  <c r="L40" i="48" s="1"/>
  <c r="P40" i="48" s="1"/>
  <c r="DO56" i="48"/>
  <c r="L56" i="48" s="1"/>
  <c r="DO54" i="48"/>
  <c r="L54" i="48" s="1"/>
  <c r="P54" i="48" s="1"/>
  <c r="DO25" i="48"/>
  <c r="L25" i="48" s="1"/>
  <c r="P25" i="48" s="1"/>
  <c r="DO61" i="48"/>
  <c r="L61" i="48" s="1"/>
  <c r="P61" i="48" s="1"/>
  <c r="DO24" i="48"/>
  <c r="L24" i="48" s="1"/>
  <c r="P24" i="48" s="1"/>
  <c r="DO34" i="48"/>
  <c r="L34" i="48" s="1"/>
  <c r="P34" i="48" s="1"/>
  <c r="DO21" i="48"/>
  <c r="L21" i="48" s="1"/>
  <c r="P21" i="48" s="1"/>
  <c r="DO51" i="48"/>
  <c r="L51" i="48" s="1"/>
  <c r="P51" i="48" s="1"/>
  <c r="DO11" i="48"/>
  <c r="L11" i="48" s="1"/>
  <c r="P11" i="48" s="1"/>
  <c r="DO15" i="48"/>
  <c r="L15" i="48" s="1"/>
  <c r="P15" i="48" s="1"/>
  <c r="DO16" i="48"/>
  <c r="L16" i="48" s="1"/>
  <c r="S57" i="46"/>
  <c r="DA59" i="48"/>
  <c r="K59" i="48" s="1"/>
  <c r="DA45" i="48"/>
  <c r="K45" i="48" s="1"/>
  <c r="O45" i="48" s="1"/>
  <c r="DA34" i="48"/>
  <c r="K34" i="48" s="1"/>
  <c r="O34" i="48" s="1"/>
  <c r="DA31" i="48"/>
  <c r="K31" i="48" s="1"/>
  <c r="DA20" i="48"/>
  <c r="K20" i="48" s="1"/>
  <c r="DA11" i="48"/>
  <c r="K11" i="48" s="1"/>
  <c r="O11" i="48" s="1"/>
  <c r="DA40" i="48"/>
  <c r="K40" i="48" s="1"/>
  <c r="DA60" i="48"/>
  <c r="K60" i="48" s="1"/>
  <c r="DA46" i="48"/>
  <c r="K46" i="48" s="1"/>
  <c r="O46" i="48" s="1"/>
  <c r="DA24" i="48"/>
  <c r="K24" i="48" s="1"/>
  <c r="DA21" i="48"/>
  <c r="K21" i="48" s="1"/>
  <c r="DA49" i="48"/>
  <c r="K49" i="48" s="1"/>
  <c r="O49" i="48" s="1"/>
  <c r="DA61" i="48"/>
  <c r="K61" i="48" s="1"/>
  <c r="O61" i="48" s="1"/>
  <c r="DA56" i="48"/>
  <c r="K56" i="48" s="1"/>
  <c r="O56" i="48" s="1"/>
  <c r="DA19" i="48"/>
  <c r="K19" i="48" s="1"/>
  <c r="O19" i="48" s="1"/>
  <c r="DA50" i="48"/>
  <c r="K50" i="48" s="1"/>
  <c r="O50" i="48" s="1"/>
  <c r="DA35" i="48"/>
  <c r="K35" i="48" s="1"/>
  <c r="O35" i="48" s="1"/>
  <c r="DA9" i="48"/>
  <c r="K9" i="48" s="1"/>
  <c r="O9" i="48" s="1"/>
  <c r="DA29" i="48"/>
  <c r="K29" i="48" s="1"/>
  <c r="DA51" i="48"/>
  <c r="K51" i="48" s="1"/>
  <c r="O51" i="48" s="1"/>
  <c r="DA10" i="48"/>
  <c r="K10" i="48" s="1"/>
  <c r="DA44" i="48"/>
  <c r="K44" i="48" s="1"/>
  <c r="DA25" i="48"/>
  <c r="K25" i="48" s="1"/>
  <c r="O25" i="48" s="1"/>
  <c r="DA55" i="48"/>
  <c r="K55" i="48" s="1"/>
  <c r="DA30" i="48"/>
  <c r="K30" i="48" s="1"/>
  <c r="DA39" i="48"/>
  <c r="K39" i="48" s="1"/>
  <c r="DA54" i="48"/>
  <c r="K54" i="48" s="1"/>
  <c r="O54" i="48" s="1"/>
  <c r="DA14" i="48"/>
  <c r="K14" i="48" s="1"/>
  <c r="O14" i="48" s="1"/>
  <c r="DA15" i="48"/>
  <c r="K15" i="48" s="1"/>
  <c r="DA16" i="48"/>
  <c r="K16" i="48" s="1"/>
  <c r="W54" i="41"/>
  <c r="W57" i="41" s="1"/>
  <c r="T83" i="10"/>
  <c r="S64" i="45"/>
  <c r="BI75" i="32"/>
  <c r="BI24" i="32"/>
  <c r="I25" i="36"/>
  <c r="I35" i="36" s="1"/>
  <c r="P87" i="10"/>
  <c r="X87" i="10"/>
  <c r="DD15" i="29"/>
  <c r="AI15" i="29" s="1"/>
  <c r="AM15" i="29" s="1"/>
  <c r="AD90" i="10"/>
  <c r="AB50" i="51"/>
  <c r="DB101" i="32"/>
  <c r="DB14" i="32"/>
  <c r="AB24" i="10"/>
  <c r="P88" i="32"/>
  <c r="P19" i="32"/>
  <c r="FJ44" i="32"/>
  <c r="FJ107" i="32"/>
  <c r="AC57" i="51"/>
  <c r="AB57" i="51"/>
  <c r="U57" i="51"/>
  <c r="Z57" i="51"/>
  <c r="T57" i="51"/>
  <c r="AD57" i="51"/>
  <c r="X57" i="51"/>
  <c r="P57" i="51"/>
  <c r="W57" i="51"/>
  <c r="AC60" i="36"/>
  <c r="AD59" i="51"/>
  <c r="AA59" i="51"/>
  <c r="AC56" i="51"/>
  <c r="AB56" i="51"/>
  <c r="W56" i="51"/>
  <c r="U56" i="51"/>
  <c r="Z56" i="51"/>
  <c r="T56" i="51"/>
  <c r="AD56" i="51"/>
  <c r="X56" i="51"/>
  <c r="P56" i="51"/>
  <c r="DU77" i="32"/>
  <c r="DU34" i="32"/>
  <c r="AZ73" i="32"/>
  <c r="AZ14" i="32"/>
  <c r="BI11" i="32"/>
  <c r="BI73" i="32" s="1"/>
  <c r="C32" i="42"/>
  <c r="G29" i="42"/>
  <c r="G32" i="42" s="1"/>
  <c r="E29" i="42"/>
  <c r="F29" i="42" s="1"/>
  <c r="G56" i="42"/>
  <c r="G57" i="42" s="1"/>
  <c r="C57" i="42"/>
  <c r="E56" i="42"/>
  <c r="F56" i="42" s="1"/>
  <c r="C22" i="42"/>
  <c r="G19" i="42"/>
  <c r="I19" i="42" s="1"/>
  <c r="J19" i="42" s="1"/>
  <c r="K52" i="46"/>
  <c r="M49" i="46"/>
  <c r="N49" i="46" s="1"/>
  <c r="W55" i="45"/>
  <c r="K57" i="45"/>
  <c r="O55" i="45"/>
  <c r="AM21" i="29"/>
  <c r="AA66" i="29"/>
  <c r="AE35" i="41"/>
  <c r="AE37" i="41" s="1"/>
  <c r="Y58" i="37"/>
  <c r="AB58" i="37"/>
  <c r="W16" i="35"/>
  <c r="Y16" i="35"/>
  <c r="V16" i="35"/>
  <c r="E55" i="35"/>
  <c r="Z42" i="35"/>
  <c r="Y42" i="35"/>
  <c r="P42" i="35"/>
  <c r="W42" i="35"/>
  <c r="T43" i="32"/>
  <c r="T107" i="32" s="1"/>
  <c r="T44" i="10"/>
  <c r="Y58" i="51"/>
  <c r="AD58" i="51"/>
  <c r="X58" i="51"/>
  <c r="P58" i="51"/>
  <c r="AB58" i="51"/>
  <c r="V58" i="51"/>
  <c r="AA58" i="51"/>
  <c r="T58" i="51"/>
  <c r="AC58" i="51"/>
  <c r="AC53" i="51"/>
  <c r="AB53" i="51"/>
  <c r="Z53" i="51"/>
  <c r="AD53" i="51"/>
  <c r="X53" i="51"/>
  <c r="P53" i="51"/>
  <c r="W53" i="51"/>
  <c r="AB59" i="51"/>
  <c r="AC59" i="51"/>
  <c r="BI105" i="32"/>
  <c r="BI34" i="32"/>
  <c r="AT106" i="32"/>
  <c r="AT39" i="32"/>
  <c r="O29" i="46"/>
  <c r="Q29" i="46" s="1"/>
  <c r="R29" i="46" s="1"/>
  <c r="AE29" i="46"/>
  <c r="AG29" i="46" s="1"/>
  <c r="AH29" i="46" s="1"/>
  <c r="O54" i="46"/>
  <c r="O57" i="46" s="1"/>
  <c r="W54" i="46"/>
  <c r="Y54" i="46" s="1"/>
  <c r="Z54" i="46" s="1"/>
  <c r="K57" i="46"/>
  <c r="W56" i="45"/>
  <c r="O56" i="45"/>
  <c r="P41" i="32"/>
  <c r="K79" i="32"/>
  <c r="W54" i="29"/>
  <c r="AM41" i="29"/>
  <c r="AE41" i="29"/>
  <c r="O24" i="46"/>
  <c r="Q24" i="46" s="1"/>
  <c r="W24" i="46"/>
  <c r="K27" i="46"/>
  <c r="M24" i="46"/>
  <c r="N24" i="46" s="1"/>
  <c r="O49" i="45"/>
  <c r="W49" i="45"/>
  <c r="K52" i="45"/>
  <c r="O60" i="45"/>
  <c r="AA47" i="41"/>
  <c r="AE45" i="41"/>
  <c r="AI62" i="29"/>
  <c r="W59" i="33"/>
  <c r="X59" i="33"/>
  <c r="Z59" i="33"/>
  <c r="S32" i="41"/>
  <c r="AE31" i="41"/>
  <c r="G53" i="47"/>
  <c r="U22" i="32"/>
  <c r="U24" i="10"/>
  <c r="AC89" i="10"/>
  <c r="EU14" i="32"/>
  <c r="DM76" i="32"/>
  <c r="DQ26" i="32"/>
  <c r="DQ76" i="32" s="1"/>
  <c r="DM29" i="32"/>
  <c r="DP91" i="32"/>
  <c r="DP34" i="32"/>
  <c r="DQ32" i="32"/>
  <c r="DQ91" i="32" s="1"/>
  <c r="AZ90" i="32"/>
  <c r="BI27" i="32"/>
  <c r="BI90" i="32" s="1"/>
  <c r="BC104" i="32"/>
  <c r="BC29" i="32"/>
  <c r="BI28" i="32"/>
  <c r="BI104" i="32" s="1"/>
  <c r="S53" i="35"/>
  <c r="U53" i="35"/>
  <c r="X53" i="35"/>
  <c r="V53" i="35"/>
  <c r="T53" i="35"/>
  <c r="W53" i="35"/>
  <c r="T59" i="35"/>
  <c r="X59" i="35"/>
  <c r="AC59" i="35"/>
  <c r="Z59" i="35"/>
  <c r="V59" i="35"/>
  <c r="AA59" i="35"/>
  <c r="P59" i="35"/>
  <c r="AD59" i="35"/>
  <c r="E74" i="31" s="1"/>
  <c r="W59" i="35"/>
  <c r="W53" i="34"/>
  <c r="S53" i="34"/>
  <c r="V53" i="34"/>
  <c r="T53" i="34"/>
  <c r="U53" i="34"/>
  <c r="H11" i="42"/>
  <c r="I11" i="42" s="1"/>
  <c r="E11" i="42"/>
  <c r="F11" i="42" s="1"/>
  <c r="C27" i="40"/>
  <c r="G26" i="40"/>
  <c r="G27" i="40" s="1"/>
  <c r="E26" i="40"/>
  <c r="F26" i="40" s="1"/>
  <c r="G55" i="40"/>
  <c r="I55" i="40" s="1"/>
  <c r="J55" i="40" s="1"/>
  <c r="E55" i="40"/>
  <c r="F55" i="40" s="1"/>
  <c r="G21" i="40"/>
  <c r="I21" i="40" s="1"/>
  <c r="J21" i="40" s="1"/>
  <c r="E20" i="40"/>
  <c r="F20" i="40" s="1"/>
  <c r="EU105" i="32"/>
  <c r="EU34" i="32"/>
  <c r="K37" i="46"/>
  <c r="O34" i="46"/>
  <c r="K65" i="45"/>
  <c r="AM24" i="29"/>
  <c r="AI27" i="29"/>
  <c r="AI22" i="29"/>
  <c r="AI66" i="29"/>
  <c r="L57" i="47"/>
  <c r="Y26" i="46"/>
  <c r="Z26" i="46" s="1"/>
  <c r="AC19" i="10"/>
  <c r="T54" i="38"/>
  <c r="Y31" i="50"/>
  <c r="Z31" i="50" s="1"/>
  <c r="AC41" i="50"/>
  <c r="AD41" i="50" s="1"/>
  <c r="AC61" i="50"/>
  <c r="AD61" i="50" s="1"/>
  <c r="W32" i="50"/>
  <c r="Y45" i="50"/>
  <c r="Z45" i="50" s="1"/>
  <c r="Q40" i="50"/>
  <c r="R40" i="50" s="1"/>
  <c r="O62" i="50"/>
  <c r="AA59" i="34"/>
  <c r="Y50" i="51"/>
  <c r="AC50" i="51"/>
  <c r="Z50" i="51"/>
  <c r="Q11" i="50"/>
  <c r="AB55" i="51"/>
  <c r="AA55" i="51"/>
  <c r="AD54" i="51"/>
  <c r="Y54" i="51"/>
  <c r="AA54" i="51"/>
  <c r="Z59" i="51"/>
  <c r="AB60" i="33"/>
  <c r="CT79" i="32"/>
  <c r="CT44" i="32"/>
  <c r="S60" i="34"/>
  <c r="T60" i="34"/>
  <c r="G36" i="29"/>
  <c r="I36" i="29" s="1"/>
  <c r="J36" i="29" s="1"/>
  <c r="O36" i="29"/>
  <c r="O37" i="29" s="1"/>
  <c r="G54" i="45"/>
  <c r="G57" i="45" s="1"/>
  <c r="O54" i="45"/>
  <c r="C57" i="45"/>
  <c r="L101" i="32"/>
  <c r="L14" i="32"/>
  <c r="G46" i="40"/>
  <c r="I46" i="40" s="1"/>
  <c r="J46" i="40" s="1"/>
  <c r="G14" i="40"/>
  <c r="C64" i="40"/>
  <c r="S54" i="36"/>
  <c r="T54" i="36"/>
  <c r="DP20" i="29"/>
  <c r="T20" i="29" s="1"/>
  <c r="DP44" i="29"/>
  <c r="T44" i="29" s="1"/>
  <c r="DP25" i="29"/>
  <c r="T25" i="29" s="1"/>
  <c r="DP49" i="29"/>
  <c r="T49" i="29" s="1"/>
  <c r="DP14" i="29"/>
  <c r="T14" i="29" s="1"/>
  <c r="U14" i="29" s="1"/>
  <c r="V14" i="29" s="1"/>
  <c r="DP41" i="29"/>
  <c r="T41" i="29" s="1"/>
  <c r="DP15" i="29"/>
  <c r="T15" i="29" s="1"/>
  <c r="U15" i="29" s="1"/>
  <c r="V15" i="29" s="1"/>
  <c r="DP39" i="29"/>
  <c r="T39" i="29" s="1"/>
  <c r="DP24" i="29"/>
  <c r="T24" i="29" s="1"/>
  <c r="DP60" i="29"/>
  <c r="T60" i="29" s="1"/>
  <c r="DP45" i="29"/>
  <c r="T45" i="29" s="1"/>
  <c r="DP21" i="29"/>
  <c r="T21" i="29" s="1"/>
  <c r="DP54" i="29"/>
  <c r="T54" i="29" s="1"/>
  <c r="DP35" i="29"/>
  <c r="T35" i="29" s="1"/>
  <c r="DP31" i="29"/>
  <c r="T31" i="29" s="1"/>
  <c r="DP9" i="29"/>
  <c r="T9" i="29" s="1"/>
  <c r="DP56" i="29"/>
  <c r="T56" i="29" s="1"/>
  <c r="DP30" i="29"/>
  <c r="T30" i="29" s="1"/>
  <c r="DP61" i="29"/>
  <c r="T61" i="29" s="1"/>
  <c r="DP46" i="29"/>
  <c r="T46" i="29" s="1"/>
  <c r="DP40" i="29"/>
  <c r="T40" i="29" s="1"/>
  <c r="DP29" i="29"/>
  <c r="T29" i="29" s="1"/>
  <c r="DQ7" i="29"/>
  <c r="DP34" i="29"/>
  <c r="T34" i="29" s="1"/>
  <c r="DP19" i="29"/>
  <c r="T19" i="29" s="1"/>
  <c r="DP55" i="29"/>
  <c r="T55" i="29" s="1"/>
  <c r="DP10" i="29"/>
  <c r="T10" i="29" s="1"/>
  <c r="DP11" i="29"/>
  <c r="T11" i="29" s="1"/>
  <c r="DP50" i="29"/>
  <c r="T50" i="29" s="1"/>
  <c r="DP51" i="29"/>
  <c r="T51" i="29" s="1"/>
  <c r="DP26" i="29"/>
  <c r="T26" i="29" s="1"/>
  <c r="DP36" i="29"/>
  <c r="T36" i="29" s="1"/>
  <c r="DP59" i="29"/>
  <c r="T59" i="29" s="1"/>
  <c r="AM56" i="29"/>
  <c r="W56" i="29"/>
  <c r="AE56" i="29"/>
  <c r="AE57" i="29" s="1"/>
  <c r="O25" i="46"/>
  <c r="Q25" i="46" s="1"/>
  <c r="R25" i="46" s="1"/>
  <c r="AA12" i="29"/>
  <c r="AM9" i="29"/>
  <c r="AM12" i="29" s="1"/>
  <c r="AE9" i="29"/>
  <c r="AE12" i="29" s="1"/>
  <c r="AE55" i="41"/>
  <c r="AA57" i="41"/>
  <c r="DE10" i="29"/>
  <c r="AQ10" i="29" s="1"/>
  <c r="DE39" i="29"/>
  <c r="AQ39" i="29" s="1"/>
  <c r="DE51" i="29"/>
  <c r="AQ51" i="29" s="1"/>
  <c r="DE45" i="29"/>
  <c r="AQ45" i="29" s="1"/>
  <c r="DE11" i="29"/>
  <c r="AQ11" i="29" s="1"/>
  <c r="DE15" i="29"/>
  <c r="AQ15" i="29" s="1"/>
  <c r="DE50" i="29"/>
  <c r="AQ50" i="29" s="1"/>
  <c r="DE35" i="29"/>
  <c r="AQ35" i="29" s="1"/>
  <c r="DE60" i="29"/>
  <c r="AQ60" i="29" s="1"/>
  <c r="DE16" i="29"/>
  <c r="AQ16" i="29" s="1"/>
  <c r="AU16" i="29" s="1"/>
  <c r="DE25" i="29"/>
  <c r="AQ25" i="29" s="1"/>
  <c r="DE59" i="29"/>
  <c r="AQ59" i="29" s="1"/>
  <c r="DF7" i="29"/>
  <c r="DE54" i="29"/>
  <c r="AQ54" i="29" s="1"/>
  <c r="DE46" i="29"/>
  <c r="AQ46" i="29" s="1"/>
  <c r="DE21" i="29"/>
  <c r="AQ21" i="29" s="1"/>
  <c r="DE34" i="29"/>
  <c r="AQ34" i="29" s="1"/>
  <c r="DE36" i="29"/>
  <c r="AQ36" i="29" s="1"/>
  <c r="DE20" i="29"/>
  <c r="AQ20" i="29" s="1"/>
  <c r="AU20" i="29" s="1"/>
  <c r="DE31" i="29"/>
  <c r="AQ31" i="29" s="1"/>
  <c r="DE26" i="29"/>
  <c r="AQ26" i="29" s="1"/>
  <c r="AU26" i="29" s="1"/>
  <c r="DE55" i="29"/>
  <c r="AQ55" i="29" s="1"/>
  <c r="DE61" i="29"/>
  <c r="AQ61" i="29" s="1"/>
  <c r="DE9" i="29"/>
  <c r="AQ9" i="29" s="1"/>
  <c r="DE44" i="29"/>
  <c r="AQ44" i="29" s="1"/>
  <c r="DE24" i="29"/>
  <c r="AQ24" i="29" s="1"/>
  <c r="DE41" i="29"/>
  <c r="AQ41" i="29" s="1"/>
  <c r="AU41" i="29" s="1"/>
  <c r="DE29" i="29"/>
  <c r="AQ29" i="29" s="1"/>
  <c r="DE19" i="29"/>
  <c r="AQ19" i="29" s="1"/>
  <c r="DE56" i="29"/>
  <c r="AQ56" i="29" s="1"/>
  <c r="DE40" i="29"/>
  <c r="AQ40" i="29" s="1"/>
  <c r="DE30" i="29"/>
  <c r="AQ30" i="29" s="1"/>
  <c r="DE49" i="29"/>
  <c r="AQ49" i="29" s="1"/>
  <c r="S58" i="33"/>
  <c r="T58" i="33"/>
  <c r="S59" i="33"/>
  <c r="T59" i="33"/>
  <c r="T52" i="37"/>
  <c r="V52" i="37"/>
  <c r="W52" i="37"/>
  <c r="S52" i="37"/>
  <c r="U52" i="37"/>
  <c r="K22" i="45"/>
  <c r="K27" i="45"/>
  <c r="AA65" i="41"/>
  <c r="AE25" i="41"/>
  <c r="AE40" i="41"/>
  <c r="AE42" i="41" s="1"/>
  <c r="AA42" i="41"/>
  <c r="V60" i="35"/>
  <c r="J79" i="32"/>
  <c r="J44" i="32"/>
  <c r="O10" i="45"/>
  <c r="W10" i="45"/>
  <c r="AI57" i="29"/>
  <c r="W45" i="45"/>
  <c r="U61" i="46"/>
  <c r="V61" i="46" s="1"/>
  <c r="U56" i="46"/>
  <c r="V56" i="46" s="1"/>
  <c r="AC53" i="34"/>
  <c r="P60" i="37"/>
  <c r="AC30" i="50"/>
  <c r="AD30" i="50" s="1"/>
  <c r="Q61" i="50"/>
  <c r="R61" i="50" s="1"/>
  <c r="G44" i="41"/>
  <c r="G47" i="41" s="1"/>
  <c r="O44" i="41"/>
  <c r="O47" i="41" s="1"/>
  <c r="AE44" i="41"/>
  <c r="W44" i="41"/>
  <c r="W47" i="41" s="1"/>
  <c r="G55" i="29"/>
  <c r="C57" i="29"/>
  <c r="W55" i="29"/>
  <c r="DZ89" i="32"/>
  <c r="DZ24" i="32"/>
  <c r="EF22" i="32"/>
  <c r="DX76" i="32"/>
  <c r="DX29" i="32"/>
  <c r="DA25" i="42"/>
  <c r="K25" i="42" s="1"/>
  <c r="DB7" i="42"/>
  <c r="DA21" i="42"/>
  <c r="K21" i="42" s="1"/>
  <c r="DA9" i="42"/>
  <c r="K9" i="42" s="1"/>
  <c r="DA29" i="42"/>
  <c r="K29" i="42" s="1"/>
  <c r="DA11" i="42"/>
  <c r="K11" i="42" s="1"/>
  <c r="DA30" i="42"/>
  <c r="K30" i="42" s="1"/>
  <c r="DA19" i="42"/>
  <c r="K19" i="42" s="1"/>
  <c r="DA20" i="42"/>
  <c r="K20" i="42" s="1"/>
  <c r="DA34" i="42"/>
  <c r="K34" i="42" s="1"/>
  <c r="DA24" i="42"/>
  <c r="K24" i="42" s="1"/>
  <c r="DA26" i="42"/>
  <c r="K26" i="42" s="1"/>
  <c r="DA10" i="42"/>
  <c r="K10" i="42" s="1"/>
  <c r="DA31" i="42"/>
  <c r="K31" i="42" s="1"/>
  <c r="DA36" i="42"/>
  <c r="K36" i="42" s="1"/>
  <c r="DA51" i="42"/>
  <c r="K51" i="42" s="1"/>
  <c r="DA54" i="42"/>
  <c r="K54" i="42" s="1"/>
  <c r="DA56" i="42"/>
  <c r="K56" i="42" s="1"/>
  <c r="DA46" i="42"/>
  <c r="K46" i="42" s="1"/>
  <c r="DA40" i="42"/>
  <c r="K40" i="42" s="1"/>
  <c r="DA60" i="42"/>
  <c r="K60" i="42" s="1"/>
  <c r="DA55" i="42"/>
  <c r="K55" i="42" s="1"/>
  <c r="DA59" i="42"/>
  <c r="K59" i="42" s="1"/>
  <c r="DA49" i="42"/>
  <c r="K49" i="42" s="1"/>
  <c r="DA41" i="42"/>
  <c r="K41" i="42" s="1"/>
  <c r="DA61" i="42"/>
  <c r="K61" i="42" s="1"/>
  <c r="DA39" i="42"/>
  <c r="K39" i="42" s="1"/>
  <c r="DA44" i="42"/>
  <c r="K44" i="42" s="1"/>
  <c r="DA45" i="42"/>
  <c r="K45" i="42" s="1"/>
  <c r="DA35" i="42"/>
  <c r="K35" i="42" s="1"/>
  <c r="DA50" i="42"/>
  <c r="K50" i="42" s="1"/>
  <c r="DH87" i="32"/>
  <c r="DH14" i="32"/>
  <c r="DQ12" i="32"/>
  <c r="O36" i="45"/>
  <c r="O37" i="45" s="1"/>
  <c r="W44" i="29"/>
  <c r="AM25" i="29"/>
  <c r="S60" i="33"/>
  <c r="T60" i="33"/>
  <c r="W60" i="33"/>
  <c r="U60" i="33"/>
  <c r="V60" i="33"/>
  <c r="X60" i="33"/>
  <c r="O59" i="45"/>
  <c r="W59" i="45"/>
  <c r="AE24" i="29"/>
  <c r="AA27" i="29"/>
  <c r="AE20" i="29"/>
  <c r="AM20" i="29"/>
  <c r="DD41" i="41"/>
  <c r="AI41" i="41" s="1"/>
  <c r="AM41" i="41" s="1"/>
  <c r="DD11" i="41"/>
  <c r="AI11" i="41" s="1"/>
  <c r="DD9" i="41"/>
  <c r="AI9" i="41" s="1"/>
  <c r="AM9" i="41" s="1"/>
  <c r="DD46" i="41"/>
  <c r="AI46" i="41" s="1"/>
  <c r="DD25" i="41"/>
  <c r="AI25" i="41" s="1"/>
  <c r="AM25" i="41" s="1"/>
  <c r="DD36" i="41"/>
  <c r="AI36" i="41" s="1"/>
  <c r="DD30" i="41"/>
  <c r="AI30" i="41" s="1"/>
  <c r="DD29" i="41"/>
  <c r="AI29" i="41" s="1"/>
  <c r="DD49" i="41"/>
  <c r="AI49" i="41" s="1"/>
  <c r="DD54" i="41"/>
  <c r="AI54" i="41" s="1"/>
  <c r="DD31" i="41"/>
  <c r="AI31" i="41" s="1"/>
  <c r="DD55" i="41"/>
  <c r="AI55" i="41" s="1"/>
  <c r="DD44" i="41"/>
  <c r="AI44" i="41" s="1"/>
  <c r="AM44" i="41" s="1"/>
  <c r="DD21" i="41"/>
  <c r="AI21" i="41" s="1"/>
  <c r="DD60" i="41"/>
  <c r="AI60" i="41" s="1"/>
  <c r="DD20" i="41"/>
  <c r="AI20" i="41" s="1"/>
  <c r="DD26" i="41"/>
  <c r="AI26" i="41" s="1"/>
  <c r="DE7" i="41"/>
  <c r="DD10" i="41"/>
  <c r="AI10" i="41" s="1"/>
  <c r="DD15" i="41"/>
  <c r="AI15" i="41" s="1"/>
  <c r="DD45" i="41"/>
  <c r="AI45" i="41" s="1"/>
  <c r="DD16" i="41"/>
  <c r="AI16" i="41" s="1"/>
  <c r="DD51" i="41"/>
  <c r="AI51" i="41" s="1"/>
  <c r="DD35" i="41"/>
  <c r="AI35" i="41" s="1"/>
  <c r="DD50" i="41"/>
  <c r="AI50" i="41" s="1"/>
  <c r="DD61" i="41"/>
  <c r="AI61" i="41" s="1"/>
  <c r="DD14" i="41"/>
  <c r="AI14" i="41" s="1"/>
  <c r="DD56" i="41"/>
  <c r="AI56" i="41" s="1"/>
  <c r="DD39" i="41"/>
  <c r="AI39" i="41" s="1"/>
  <c r="DD59" i="41"/>
  <c r="AI59" i="41" s="1"/>
  <c r="DD34" i="41"/>
  <c r="AI34" i="41" s="1"/>
  <c r="DD24" i="41"/>
  <c r="AI24" i="41" s="1"/>
  <c r="DD40" i="41"/>
  <c r="AI40" i="41" s="1"/>
  <c r="DD19" i="41"/>
  <c r="AI19" i="41" s="1"/>
  <c r="O51" i="46"/>
  <c r="O52" i="46" s="1"/>
  <c r="DU36" i="46"/>
  <c r="BH36" i="46" s="1"/>
  <c r="DV7" i="46"/>
  <c r="DU55" i="46"/>
  <c r="BH55" i="46" s="1"/>
  <c r="DU35" i="46"/>
  <c r="BH35" i="46" s="1"/>
  <c r="DU15" i="46"/>
  <c r="BH15" i="46" s="1"/>
  <c r="DU11" i="46"/>
  <c r="BH11" i="46" s="1"/>
  <c r="DU49" i="46"/>
  <c r="BH49" i="46" s="1"/>
  <c r="DU29" i="46"/>
  <c r="BH29" i="46" s="1"/>
  <c r="DU46" i="46"/>
  <c r="BH46" i="46" s="1"/>
  <c r="DU50" i="46"/>
  <c r="BH50" i="46" s="1"/>
  <c r="DU30" i="46"/>
  <c r="BH30" i="46" s="1"/>
  <c r="DU10" i="46"/>
  <c r="BH10" i="46" s="1"/>
  <c r="DU26" i="46"/>
  <c r="BH26" i="46" s="1"/>
  <c r="DU44" i="46"/>
  <c r="BH44" i="46" s="1"/>
  <c r="DU24" i="46"/>
  <c r="BH24" i="46" s="1"/>
  <c r="DU61" i="46"/>
  <c r="BH61" i="46" s="1"/>
  <c r="DU41" i="46"/>
  <c r="BH41" i="46" s="1"/>
  <c r="DU45" i="46"/>
  <c r="BH45" i="46" s="1"/>
  <c r="DU25" i="46"/>
  <c r="BH25" i="46" s="1"/>
  <c r="DU31" i="46"/>
  <c r="BH31" i="46" s="1"/>
  <c r="DU59" i="46"/>
  <c r="BH59" i="46" s="1"/>
  <c r="DU39" i="46"/>
  <c r="BH39" i="46" s="1"/>
  <c r="DU19" i="46"/>
  <c r="BH19" i="46" s="1"/>
  <c r="DU56" i="46"/>
  <c r="BH56" i="46" s="1"/>
  <c r="DU40" i="46"/>
  <c r="BH40" i="46" s="1"/>
  <c r="DU34" i="46"/>
  <c r="BH34" i="46" s="1"/>
  <c r="DU20" i="46"/>
  <c r="BH20" i="46" s="1"/>
  <c r="DU51" i="46"/>
  <c r="BH51" i="46" s="1"/>
  <c r="DU21" i="46"/>
  <c r="BH21" i="46" s="1"/>
  <c r="DU9" i="46"/>
  <c r="BH9" i="46" s="1"/>
  <c r="DU60" i="46"/>
  <c r="BH60" i="46" s="1"/>
  <c r="DU54" i="46"/>
  <c r="BH54" i="46" s="1"/>
  <c r="S27" i="45"/>
  <c r="S42" i="45"/>
  <c r="DP60" i="40"/>
  <c r="T60" i="40" s="1"/>
  <c r="X60" i="40" s="1"/>
  <c r="DP50" i="40"/>
  <c r="T50" i="40" s="1"/>
  <c r="DP19" i="40"/>
  <c r="T19" i="40" s="1"/>
  <c r="X19" i="40" s="1"/>
  <c r="DP54" i="40"/>
  <c r="T54" i="40" s="1"/>
  <c r="T57" i="40" s="1"/>
  <c r="DP30" i="40"/>
  <c r="T30" i="40" s="1"/>
  <c r="T32" i="40" s="1"/>
  <c r="DP61" i="40"/>
  <c r="T61" i="40" s="1"/>
  <c r="DP44" i="40"/>
  <c r="T44" i="40" s="1"/>
  <c r="T47" i="40" s="1"/>
  <c r="DP59" i="40"/>
  <c r="T59" i="40" s="1"/>
  <c r="DP21" i="40"/>
  <c r="T21" i="40" s="1"/>
  <c r="X21" i="40" s="1"/>
  <c r="I57" i="47"/>
  <c r="H57" i="47"/>
  <c r="L52" i="40"/>
  <c r="F35" i="33"/>
  <c r="Q31" i="46"/>
  <c r="R31" i="46" s="1"/>
  <c r="Q50" i="29"/>
  <c r="R50" i="29" s="1"/>
  <c r="W42" i="50"/>
  <c r="Z59" i="37"/>
  <c r="AD50" i="51"/>
  <c r="W50" i="51"/>
  <c r="Z55" i="51"/>
  <c r="Z54" i="51"/>
  <c r="AE50" i="41"/>
  <c r="AE52" i="41" s="1"/>
  <c r="G60" i="29"/>
  <c r="G62" i="29" s="1"/>
  <c r="W60" i="29"/>
  <c r="W62" i="29" s="1"/>
  <c r="AI107" i="32"/>
  <c r="AI44" i="32"/>
  <c r="AT43" i="32"/>
  <c r="AT107" i="32" s="1"/>
  <c r="G26" i="42"/>
  <c r="I26" i="42" s="1"/>
  <c r="J26" i="42" s="1"/>
  <c r="S52" i="38"/>
  <c r="T52" i="38"/>
  <c r="G59" i="40"/>
  <c r="G62" i="40" s="1"/>
  <c r="C62" i="40"/>
  <c r="DA10" i="40"/>
  <c r="K10" i="40" s="1"/>
  <c r="DA20" i="40"/>
  <c r="K20" i="40" s="1"/>
  <c r="M20" i="40" s="1"/>
  <c r="N20" i="40" s="1"/>
  <c r="DA41" i="40"/>
  <c r="K41" i="40" s="1"/>
  <c r="M41" i="40" s="1"/>
  <c r="N41" i="40" s="1"/>
  <c r="DA9" i="40"/>
  <c r="K9" i="40" s="1"/>
  <c r="M9" i="40" s="1"/>
  <c r="DA35" i="40"/>
  <c r="K35" i="40" s="1"/>
  <c r="M35" i="40" s="1"/>
  <c r="N35" i="40" s="1"/>
  <c r="DA24" i="40"/>
  <c r="K24" i="40" s="1"/>
  <c r="DA55" i="40"/>
  <c r="K55" i="40" s="1"/>
  <c r="O55" i="40" s="1"/>
  <c r="DA25" i="40"/>
  <c r="K25" i="40" s="1"/>
  <c r="DA61" i="40"/>
  <c r="K61" i="40" s="1"/>
  <c r="DA31" i="40"/>
  <c r="K31" i="40" s="1"/>
  <c r="M31" i="40" s="1"/>
  <c r="N31" i="40" s="1"/>
  <c r="DA60" i="40"/>
  <c r="K60" i="40" s="1"/>
  <c r="M60" i="40" s="1"/>
  <c r="N60" i="40" s="1"/>
  <c r="DA36" i="40"/>
  <c r="K36" i="40" s="1"/>
  <c r="DA40" i="40"/>
  <c r="K40" i="40" s="1"/>
  <c r="DA11" i="40"/>
  <c r="K11" i="40" s="1"/>
  <c r="DA34" i="40"/>
  <c r="K34" i="40" s="1"/>
  <c r="M34" i="40" s="1"/>
  <c r="N34" i="40" s="1"/>
  <c r="DA21" i="40"/>
  <c r="K21" i="40" s="1"/>
  <c r="M21" i="40" s="1"/>
  <c r="N21" i="40" s="1"/>
  <c r="DA49" i="40"/>
  <c r="K49" i="40" s="1"/>
  <c r="DA44" i="40"/>
  <c r="K44" i="40" s="1"/>
  <c r="M44" i="40" s="1"/>
  <c r="N44" i="40" s="1"/>
  <c r="DA45" i="40"/>
  <c r="K45" i="40" s="1"/>
  <c r="M45" i="40" s="1"/>
  <c r="N45" i="40" s="1"/>
  <c r="DB7" i="40"/>
  <c r="DA51" i="40"/>
  <c r="K51" i="40" s="1"/>
  <c r="DA26" i="40"/>
  <c r="K26" i="40" s="1"/>
  <c r="M26" i="40" s="1"/>
  <c r="DA19" i="40"/>
  <c r="K19" i="40" s="1"/>
  <c r="O19" i="40" s="1"/>
  <c r="DA56" i="40"/>
  <c r="K56" i="40" s="1"/>
  <c r="DA46" i="40"/>
  <c r="K46" i="40" s="1"/>
  <c r="DA39" i="40"/>
  <c r="K39" i="40" s="1"/>
  <c r="M39" i="40" s="1"/>
  <c r="N39" i="40" s="1"/>
  <c r="DA30" i="40"/>
  <c r="K30" i="40" s="1"/>
  <c r="M30" i="40" s="1"/>
  <c r="N30" i="40" s="1"/>
  <c r="DA59" i="40"/>
  <c r="K59" i="40" s="1"/>
  <c r="DA54" i="40"/>
  <c r="K54" i="40" s="1"/>
  <c r="DA50" i="40"/>
  <c r="K50" i="40" s="1"/>
  <c r="DA29" i="40"/>
  <c r="K29" i="40" s="1"/>
  <c r="DO41" i="42"/>
  <c r="L41" i="42" s="1"/>
  <c r="DO51" i="42"/>
  <c r="L51" i="42" s="1"/>
  <c r="DO61" i="42"/>
  <c r="L61" i="42" s="1"/>
  <c r="DO9" i="42"/>
  <c r="L9" i="42" s="1"/>
  <c r="DO29" i="42"/>
  <c r="L29" i="42" s="1"/>
  <c r="DO20" i="42"/>
  <c r="L20" i="42" s="1"/>
  <c r="DO31" i="42"/>
  <c r="L31" i="42" s="1"/>
  <c r="DO36" i="42"/>
  <c r="L36" i="42" s="1"/>
  <c r="DO46" i="42"/>
  <c r="L46" i="42" s="1"/>
  <c r="DO56" i="42"/>
  <c r="L56" i="42" s="1"/>
  <c r="DO25" i="42"/>
  <c r="L25" i="42" s="1"/>
  <c r="DO10" i="42"/>
  <c r="L10" i="42" s="1"/>
  <c r="DO24" i="42"/>
  <c r="L24" i="42" s="1"/>
  <c r="DO40" i="42"/>
  <c r="L40" i="42" s="1"/>
  <c r="DO50" i="42"/>
  <c r="L50" i="42" s="1"/>
  <c r="DO60" i="42"/>
  <c r="L60" i="42" s="1"/>
  <c r="DO26" i="42"/>
  <c r="L26" i="42" s="1"/>
  <c r="DO30" i="42"/>
  <c r="L30" i="42" s="1"/>
  <c r="DO49" i="42"/>
  <c r="L49" i="42" s="1"/>
  <c r="DO55" i="42"/>
  <c r="L55" i="42" s="1"/>
  <c r="DO19" i="42"/>
  <c r="L19" i="42" s="1"/>
  <c r="DO35" i="42"/>
  <c r="L35" i="42" s="1"/>
  <c r="DO44" i="42"/>
  <c r="L44" i="42" s="1"/>
  <c r="DO11" i="42"/>
  <c r="L11" i="42" s="1"/>
  <c r="DO39" i="42"/>
  <c r="L39" i="42" s="1"/>
  <c r="DP7" i="42"/>
  <c r="DO54" i="42"/>
  <c r="L54" i="42" s="1"/>
  <c r="DO21" i="42"/>
  <c r="L21" i="42" s="1"/>
  <c r="DO45" i="42"/>
  <c r="L45" i="42" s="1"/>
  <c r="DO59" i="42"/>
  <c r="L59" i="42" s="1"/>
  <c r="DO34" i="42"/>
  <c r="L34" i="42" s="1"/>
  <c r="W59" i="37"/>
  <c r="S59" i="37"/>
  <c r="T59" i="37"/>
  <c r="U59" i="37"/>
  <c r="V59" i="37"/>
  <c r="O46" i="46"/>
  <c r="Q46" i="46" s="1"/>
  <c r="R46" i="46" s="1"/>
  <c r="W46" i="46"/>
  <c r="Y46" i="46" s="1"/>
  <c r="Z46" i="46" s="1"/>
  <c r="O45" i="45"/>
  <c r="W45" i="29"/>
  <c r="O41" i="46"/>
  <c r="Q41" i="46" s="1"/>
  <c r="R41" i="46" s="1"/>
  <c r="W41" i="46"/>
  <c r="Y41" i="46" s="1"/>
  <c r="Z41" i="46" s="1"/>
  <c r="O51" i="45"/>
  <c r="W51" i="45"/>
  <c r="AE9" i="41"/>
  <c r="AE12" i="41" s="1"/>
  <c r="W9" i="41"/>
  <c r="W12" i="41" s="1"/>
  <c r="O26" i="45"/>
  <c r="O27" i="45" s="1"/>
  <c r="W26" i="45"/>
  <c r="AE26" i="29"/>
  <c r="AM26" i="29"/>
  <c r="AA42" i="29"/>
  <c r="AE56" i="41"/>
  <c r="O55" i="29"/>
  <c r="W44" i="46"/>
  <c r="Y44" i="46" s="1"/>
  <c r="Z44" i="46" s="1"/>
  <c r="O44" i="46"/>
  <c r="K47" i="45"/>
  <c r="W9" i="45"/>
  <c r="K12" i="45"/>
  <c r="O9" i="45"/>
  <c r="W36" i="45"/>
  <c r="S22" i="45"/>
  <c r="S12" i="46"/>
  <c r="U9" i="46"/>
  <c r="V9" i="46" s="1"/>
  <c r="M35" i="46"/>
  <c r="AD52" i="37"/>
  <c r="H67" i="31" s="1"/>
  <c r="AD60" i="37"/>
  <c r="H75" i="31" s="1"/>
  <c r="AB60" i="37"/>
  <c r="AA60" i="37"/>
  <c r="AC60" i="37"/>
  <c r="L59" i="47"/>
  <c r="P52" i="50"/>
  <c r="Z60" i="51"/>
  <c r="AD59" i="34"/>
  <c r="F74" i="31" s="1"/>
  <c r="J50" i="47"/>
  <c r="Y60" i="51"/>
  <c r="AA60" i="51"/>
  <c r="AD60" i="51"/>
  <c r="P60" i="51"/>
  <c r="AC60" i="51"/>
  <c r="J59" i="47"/>
  <c r="P38" i="51"/>
  <c r="P48" i="51" s="1"/>
  <c r="J35" i="47"/>
  <c r="J61" i="37"/>
  <c r="AB53" i="34"/>
  <c r="P55" i="51"/>
  <c r="M27" i="50"/>
  <c r="N27" i="50" s="1"/>
  <c r="AB53" i="33"/>
  <c r="AB52" i="37"/>
  <c r="P25" i="51"/>
  <c r="P35" i="51" s="1"/>
  <c r="AB60" i="51"/>
  <c r="M47" i="50"/>
  <c r="N47" i="50" s="1"/>
  <c r="M52" i="50"/>
  <c r="N52" i="50" s="1"/>
  <c r="M57" i="50"/>
  <c r="N57" i="50" s="1"/>
  <c r="M42" i="50"/>
  <c r="N42" i="50" s="1"/>
  <c r="M32" i="50"/>
  <c r="N32" i="50" s="1"/>
  <c r="AJ64" i="46"/>
  <c r="H27" i="41"/>
  <c r="M62" i="50"/>
  <c r="N62" i="50" s="1"/>
  <c r="P42" i="50"/>
  <c r="M22" i="50"/>
  <c r="N22" i="50" s="1"/>
  <c r="Y60" i="50"/>
  <c r="Z60" i="50" s="1"/>
  <c r="Q45" i="50"/>
  <c r="R45" i="50" s="1"/>
  <c r="Q39" i="50"/>
  <c r="R39" i="50" s="1"/>
  <c r="Y59" i="36"/>
  <c r="AA66" i="41"/>
  <c r="AC76" i="10"/>
  <c r="AB87" i="10"/>
  <c r="AB89" i="10"/>
  <c r="AB38" i="51"/>
  <c r="W38" i="51"/>
  <c r="Y25" i="51"/>
  <c r="V25" i="51"/>
  <c r="AD25" i="51"/>
  <c r="O15" i="29"/>
  <c r="W76" i="10"/>
  <c r="Z38" i="51"/>
  <c r="V38" i="51"/>
  <c r="AA38" i="51"/>
  <c r="Z25" i="51"/>
  <c r="AC25" i="51"/>
  <c r="AA76" i="10"/>
  <c r="Z87" i="10"/>
  <c r="Y38" i="51"/>
  <c r="AC38" i="51"/>
  <c r="AD38" i="51"/>
  <c r="AB25" i="51"/>
  <c r="X25" i="51"/>
  <c r="E51" i="51"/>
  <c r="E61" i="51" s="1"/>
  <c r="E22" i="51"/>
  <c r="F51" i="51"/>
  <c r="F61" i="51" s="1"/>
  <c r="F22" i="51"/>
  <c r="I51" i="51"/>
  <c r="I61" i="51" s="1"/>
  <c r="I22" i="51"/>
  <c r="L51" i="51"/>
  <c r="L61" i="51" s="1"/>
  <c r="L22" i="51"/>
  <c r="N51" i="51"/>
  <c r="N61" i="51" s="1"/>
  <c r="N22" i="51"/>
  <c r="M51" i="51"/>
  <c r="M61" i="51" s="1"/>
  <c r="M22" i="51"/>
  <c r="DC14" i="50"/>
  <c r="AA14" i="50" s="1"/>
  <c r="AA64" i="50" s="1"/>
  <c r="K51" i="51"/>
  <c r="K61" i="51" s="1"/>
  <c r="K22" i="51"/>
  <c r="O51" i="51"/>
  <c r="O61" i="51" s="1"/>
  <c r="O22" i="51"/>
  <c r="H51" i="51"/>
  <c r="H61" i="51" s="1"/>
  <c r="H22" i="51"/>
  <c r="J51" i="51"/>
  <c r="J61" i="51" s="1"/>
  <c r="J22" i="51"/>
  <c r="P47" i="50"/>
  <c r="P57" i="50"/>
  <c r="M37" i="50"/>
  <c r="N37" i="50" s="1"/>
  <c r="P12" i="50"/>
  <c r="P22" i="50"/>
  <c r="P59" i="36"/>
  <c r="P62" i="50"/>
  <c r="P27" i="50"/>
  <c r="Q21" i="50"/>
  <c r="R21" i="50" s="1"/>
  <c r="U59" i="38"/>
  <c r="Y50" i="50"/>
  <c r="Z50" i="50" s="1"/>
  <c r="P29" i="36"/>
  <c r="V29" i="34"/>
  <c r="X29" i="36"/>
  <c r="T29" i="34"/>
  <c r="AB29" i="34"/>
  <c r="U29" i="34"/>
  <c r="U15" i="50"/>
  <c r="V15" i="50" s="1"/>
  <c r="U12" i="51"/>
  <c r="V48" i="51"/>
  <c r="AB48" i="51"/>
  <c r="W48" i="51"/>
  <c r="AC48" i="51"/>
  <c r="X48" i="51"/>
  <c r="S48" i="51"/>
  <c r="AD48" i="51"/>
  <c r="Y48" i="51"/>
  <c r="T48" i="51"/>
  <c r="Z48" i="51"/>
  <c r="U48" i="51"/>
  <c r="AA48" i="51"/>
  <c r="AB35" i="51"/>
  <c r="W35" i="51"/>
  <c r="V35" i="51"/>
  <c r="X35" i="51"/>
  <c r="S35" i="51"/>
  <c r="AC35" i="51"/>
  <c r="T35" i="51"/>
  <c r="AD35" i="51"/>
  <c r="Y35" i="51"/>
  <c r="AA35" i="51"/>
  <c r="Z35" i="51"/>
  <c r="U35" i="51"/>
  <c r="DQ24" i="32"/>
  <c r="AB52" i="35"/>
  <c r="AD53" i="33"/>
  <c r="G68" i="31" s="1"/>
  <c r="AF16" i="50"/>
  <c r="AD59" i="38"/>
  <c r="I74" i="31" s="1"/>
  <c r="W59" i="34"/>
  <c r="Z59" i="34"/>
  <c r="AC59" i="38"/>
  <c r="P59" i="38"/>
  <c r="Y59" i="34"/>
  <c r="V59" i="34"/>
  <c r="U59" i="34"/>
  <c r="AA59" i="38"/>
  <c r="AB59" i="38"/>
  <c r="T59" i="38"/>
  <c r="AB59" i="34"/>
  <c r="T59" i="34"/>
  <c r="P59" i="34"/>
  <c r="X59" i="37"/>
  <c r="X59" i="38"/>
  <c r="AC59" i="34"/>
  <c r="X59" i="34"/>
  <c r="Y59" i="37"/>
  <c r="AC55" i="50"/>
  <c r="AD55" i="50" s="1"/>
  <c r="AA59" i="37"/>
  <c r="Z59" i="38"/>
  <c r="AB59" i="33"/>
  <c r="AC60" i="35"/>
  <c r="P60" i="35"/>
  <c r="Y60" i="35"/>
  <c r="P32" i="50"/>
  <c r="X15" i="50"/>
  <c r="X65" i="50" s="1"/>
  <c r="T60" i="37"/>
  <c r="W60" i="34"/>
  <c r="AC60" i="34"/>
  <c r="AA60" i="35"/>
  <c r="AB60" i="35"/>
  <c r="AD60" i="35"/>
  <c r="E75" i="31" s="1"/>
  <c r="Z60" i="35"/>
  <c r="Q60" i="50"/>
  <c r="R60" i="50" s="1"/>
  <c r="E62" i="50"/>
  <c r="F62" i="50" s="1"/>
  <c r="F59" i="50"/>
  <c r="S60" i="36"/>
  <c r="T60" i="36"/>
  <c r="EY64" i="32"/>
  <c r="EY83" i="32"/>
  <c r="G62" i="50"/>
  <c r="FJ19" i="32"/>
  <c r="FJ74" i="32"/>
  <c r="H62" i="50"/>
  <c r="I59" i="50"/>
  <c r="I60" i="50"/>
  <c r="J60" i="50" s="1"/>
  <c r="I54" i="50"/>
  <c r="H57" i="50"/>
  <c r="EJ64" i="32"/>
  <c r="EJ83" i="32"/>
  <c r="W59" i="36"/>
  <c r="T59" i="36"/>
  <c r="S59" i="36"/>
  <c r="V59" i="36"/>
  <c r="U59" i="36"/>
  <c r="EU29" i="32"/>
  <c r="EU104" i="32"/>
  <c r="EU24" i="32"/>
  <c r="EU89" i="32"/>
  <c r="E57" i="50"/>
  <c r="F57" i="50" s="1"/>
  <c r="F54" i="50"/>
  <c r="EU19" i="32"/>
  <c r="EU74" i="32"/>
  <c r="AD59" i="33"/>
  <c r="G74" i="31" s="1"/>
  <c r="P37" i="50"/>
  <c r="G58" i="47"/>
  <c r="EF29" i="32"/>
  <c r="EF76" i="32"/>
  <c r="DU64" i="32"/>
  <c r="DU83" i="32"/>
  <c r="E52" i="50"/>
  <c r="F52" i="50" s="1"/>
  <c r="F49" i="50"/>
  <c r="Q50" i="50"/>
  <c r="R50" i="50" s="1"/>
  <c r="EF92" i="32"/>
  <c r="G52" i="50"/>
  <c r="I50" i="50"/>
  <c r="J50" i="50" s="1"/>
  <c r="H52" i="50"/>
  <c r="I49" i="50"/>
  <c r="DQ19" i="32"/>
  <c r="DQ102" i="32"/>
  <c r="DF64" i="32"/>
  <c r="DF83" i="32"/>
  <c r="I44" i="50"/>
  <c r="H47" i="50"/>
  <c r="I45" i="50"/>
  <c r="J45" i="50" s="1"/>
  <c r="E47" i="50"/>
  <c r="F47" i="50" s="1"/>
  <c r="F44" i="50"/>
  <c r="G47" i="50"/>
  <c r="O47" i="50"/>
  <c r="X16" i="50"/>
  <c r="X66" i="50" s="1"/>
  <c r="E42" i="50"/>
  <c r="F42" i="50" s="1"/>
  <c r="F39" i="50"/>
  <c r="I39" i="50"/>
  <c r="H42" i="50"/>
  <c r="CQ64" i="32"/>
  <c r="CQ83" i="32"/>
  <c r="F34" i="50"/>
  <c r="E37" i="50"/>
  <c r="F37" i="50" s="1"/>
  <c r="CB64" i="32"/>
  <c r="CB83" i="32"/>
  <c r="H37" i="50"/>
  <c r="I34" i="50"/>
  <c r="CM34" i="32"/>
  <c r="CM77" i="32"/>
  <c r="CM19" i="32"/>
  <c r="CM102" i="32"/>
  <c r="W37" i="41"/>
  <c r="CM44" i="32"/>
  <c r="CM79" i="32"/>
  <c r="BX29" i="32"/>
  <c r="BX104" i="32"/>
  <c r="I29" i="50"/>
  <c r="H32" i="50"/>
  <c r="BX24" i="32"/>
  <c r="BX75" i="32"/>
  <c r="F29" i="50"/>
  <c r="E32" i="50"/>
  <c r="F32" i="50" s="1"/>
  <c r="BX14" i="32"/>
  <c r="BX73" i="32"/>
  <c r="BM64" i="32"/>
  <c r="BM83" i="32"/>
  <c r="AF31" i="50"/>
  <c r="Y53" i="33"/>
  <c r="E27" i="50"/>
  <c r="F27" i="50" s="1"/>
  <c r="F24" i="50"/>
  <c r="AX64" i="32"/>
  <c r="AX83" i="32"/>
  <c r="AC53" i="33"/>
  <c r="AA53" i="33"/>
  <c r="P53" i="34"/>
  <c r="H27" i="50"/>
  <c r="I24" i="50"/>
  <c r="BI76" i="32"/>
  <c r="V53" i="33"/>
  <c r="Z53" i="33"/>
  <c r="AD53" i="34"/>
  <c r="F68" i="31" s="1"/>
  <c r="Y53" i="34"/>
  <c r="U52" i="35"/>
  <c r="Y52" i="38"/>
  <c r="P52" i="38"/>
  <c r="AT93" i="32"/>
  <c r="AD52" i="38"/>
  <c r="I67" i="31" s="1"/>
  <c r="X52" i="38"/>
  <c r="Z52" i="38"/>
  <c r="E22" i="50"/>
  <c r="F22" i="50" s="1"/>
  <c r="F19" i="50"/>
  <c r="AI64" i="32"/>
  <c r="AI83" i="32"/>
  <c r="H22" i="50"/>
  <c r="I19" i="50"/>
  <c r="P44" i="10"/>
  <c r="L25" i="38"/>
  <c r="L35" i="38" s="1"/>
  <c r="J38" i="34"/>
  <c r="J48" i="34" s="1"/>
  <c r="K51" i="37"/>
  <c r="K61" i="37" s="1"/>
  <c r="K35" i="37"/>
  <c r="L22" i="36"/>
  <c r="L51" i="36"/>
  <c r="L61" i="36" s="1"/>
  <c r="M12" i="50"/>
  <c r="N12" i="50" s="1"/>
  <c r="I25" i="34"/>
  <c r="I35" i="34" s="1"/>
  <c r="M12" i="33"/>
  <c r="M22" i="33" s="1"/>
  <c r="H38" i="33"/>
  <c r="H48" i="33" s="1"/>
  <c r="M38" i="38"/>
  <c r="M48" i="38" s="1"/>
  <c r="AF30" i="50"/>
  <c r="I12" i="33"/>
  <c r="H25" i="33"/>
  <c r="L38" i="33"/>
  <c r="L48" i="33" s="1"/>
  <c r="L12" i="38"/>
  <c r="L22" i="38" s="1"/>
  <c r="E22" i="34"/>
  <c r="T12" i="34"/>
  <c r="M35" i="36"/>
  <c r="M51" i="36"/>
  <c r="M61" i="36" s="1"/>
  <c r="I51" i="37"/>
  <c r="I61" i="37" s="1"/>
  <c r="I22" i="37"/>
  <c r="AC44" i="10"/>
  <c r="Y14" i="32"/>
  <c r="Y73" i="32"/>
  <c r="U12" i="34"/>
  <c r="I12" i="38"/>
  <c r="M25" i="34"/>
  <c r="M35" i="34" s="1"/>
  <c r="L66" i="50"/>
  <c r="M16" i="50"/>
  <c r="G25" i="34"/>
  <c r="G35" i="34" s="1"/>
  <c r="E15" i="50"/>
  <c r="F15" i="50" s="1"/>
  <c r="H15" i="50"/>
  <c r="M12" i="34"/>
  <c r="M22" i="34" s="1"/>
  <c r="K12" i="33"/>
  <c r="K22" i="33" s="1"/>
  <c r="CZ14" i="50"/>
  <c r="C14" i="50" s="1"/>
  <c r="DN14" i="50"/>
  <c r="D14" i="50" s="1"/>
  <c r="M25" i="35"/>
  <c r="M35" i="35" s="1"/>
  <c r="N38" i="34"/>
  <c r="N48" i="34" s="1"/>
  <c r="S19" i="10"/>
  <c r="E16" i="50"/>
  <c r="F16" i="50" s="1"/>
  <c r="H16" i="50"/>
  <c r="H66" i="50" s="1"/>
  <c r="P16" i="50"/>
  <c r="G15" i="50"/>
  <c r="G65" i="50" s="1"/>
  <c r="O15" i="50"/>
  <c r="O65" i="50" s="1"/>
  <c r="W15" i="50"/>
  <c r="W65" i="50" s="1"/>
  <c r="U78" i="10"/>
  <c r="W78" i="10"/>
  <c r="T78" i="10"/>
  <c r="DA14" i="46"/>
  <c r="K14" i="46" s="1"/>
  <c r="AD24" i="32"/>
  <c r="AD75" i="32"/>
  <c r="DB14" i="50"/>
  <c r="S14" i="50" s="1"/>
  <c r="DP14" i="50"/>
  <c r="T14" i="50" s="1"/>
  <c r="DQ14" i="50"/>
  <c r="AB14" i="50" s="1"/>
  <c r="AB17" i="50" s="1"/>
  <c r="U16" i="50"/>
  <c r="V16" i="50" s="1"/>
  <c r="J12" i="36"/>
  <c r="K25" i="34"/>
  <c r="K35" i="34" s="1"/>
  <c r="M12" i="37"/>
  <c r="G16" i="50"/>
  <c r="G66" i="50" s="1"/>
  <c r="O16" i="50"/>
  <c r="O66" i="50" s="1"/>
  <c r="W16" i="50"/>
  <c r="W66" i="50" s="1"/>
  <c r="I12" i="34"/>
  <c r="G12" i="33"/>
  <c r="E12" i="38"/>
  <c r="V12" i="38" s="1"/>
  <c r="DO14" i="50"/>
  <c r="L14" i="50" s="1"/>
  <c r="DA14" i="50"/>
  <c r="K14" i="50" s="1"/>
  <c r="P15" i="50"/>
  <c r="L65" i="50"/>
  <c r="M15" i="50"/>
  <c r="DN15" i="29"/>
  <c r="D15" i="29" s="1"/>
  <c r="T91" i="10"/>
  <c r="S91" i="10"/>
  <c r="D25" i="37"/>
  <c r="CZ15" i="45"/>
  <c r="C15" i="45" s="1"/>
  <c r="E15" i="45" s="1"/>
  <c r="U91" i="10"/>
  <c r="T75" i="10"/>
  <c r="DA14" i="40"/>
  <c r="K14" i="40" s="1"/>
  <c r="P14" i="32"/>
  <c r="J37" i="32"/>
  <c r="Y39" i="7"/>
  <c r="E12" i="50"/>
  <c r="F12" i="50" s="1"/>
  <c r="F9" i="50"/>
  <c r="I10" i="50"/>
  <c r="DA11" i="46"/>
  <c r="K11" i="46" s="1"/>
  <c r="M11" i="46" s="1"/>
  <c r="N11" i="46" s="1"/>
  <c r="E37" i="38"/>
  <c r="H12" i="50"/>
  <c r="I9" i="50"/>
  <c r="X106" i="7"/>
  <c r="DN11" i="45"/>
  <c r="D11" i="45" s="1"/>
  <c r="Y106" i="7"/>
  <c r="CZ11" i="46"/>
  <c r="C11" i="46" s="1"/>
  <c r="Z106" i="7"/>
  <c r="P106" i="7"/>
  <c r="AB106" i="7"/>
  <c r="D37" i="38"/>
  <c r="W106" i="7"/>
  <c r="U106" i="7"/>
  <c r="AC106" i="7"/>
  <c r="V106" i="7"/>
  <c r="AD106" i="7"/>
  <c r="S106" i="7"/>
  <c r="AA106" i="7"/>
  <c r="T106" i="7"/>
  <c r="V39" i="7"/>
  <c r="F11" i="50"/>
  <c r="X92" i="7"/>
  <c r="W92" i="7"/>
  <c r="U92" i="7"/>
  <c r="P92" i="7"/>
  <c r="AD92" i="7"/>
  <c r="V92" i="7"/>
  <c r="AB92" i="7"/>
  <c r="T92" i="7"/>
  <c r="Y92" i="7"/>
  <c r="S92" i="7"/>
  <c r="D24" i="38"/>
  <c r="Z92" i="7"/>
  <c r="CZ10" i="46"/>
  <c r="C10" i="46" s="1"/>
  <c r="AC92" i="7"/>
  <c r="AA92" i="7"/>
  <c r="F10" i="50"/>
  <c r="O38" i="32"/>
  <c r="AD39" i="7"/>
  <c r="U50" i="34"/>
  <c r="G12" i="50"/>
  <c r="I11" i="50"/>
  <c r="D37" i="32"/>
  <c r="S39" i="7"/>
  <c r="E24" i="38"/>
  <c r="DA10" i="46"/>
  <c r="K10" i="46" s="1"/>
  <c r="W50" i="33"/>
  <c r="Z50" i="34"/>
  <c r="AA50" i="34"/>
  <c r="X50" i="34"/>
  <c r="W50" i="34"/>
  <c r="AD50" i="34"/>
  <c r="F65" i="31" s="1"/>
  <c r="V50" i="34"/>
  <c r="AC50" i="35"/>
  <c r="G12" i="40"/>
  <c r="Y50" i="34"/>
  <c r="E10" i="48"/>
  <c r="F10" i="48" s="1"/>
  <c r="AF61" i="50"/>
  <c r="AG29" i="50"/>
  <c r="DR61" i="50"/>
  <c r="AJ61" i="50" s="1"/>
  <c r="DR59" i="50"/>
  <c r="AJ59" i="50" s="1"/>
  <c r="AN59" i="50" s="1"/>
  <c r="DR60" i="50"/>
  <c r="AJ60" i="50" s="1"/>
  <c r="DR56" i="50"/>
  <c r="AJ56" i="50" s="1"/>
  <c r="AN56" i="50" s="1"/>
  <c r="DR55" i="50"/>
  <c r="AJ55" i="50" s="1"/>
  <c r="AN55" i="50" s="1"/>
  <c r="DR54" i="50"/>
  <c r="AJ54" i="50" s="1"/>
  <c r="DR50" i="50"/>
  <c r="AJ50" i="50" s="1"/>
  <c r="DR51" i="50"/>
  <c r="AJ51" i="50" s="1"/>
  <c r="AN51" i="50" s="1"/>
  <c r="DR49" i="50"/>
  <c r="AJ49" i="50" s="1"/>
  <c r="AN49" i="50" s="1"/>
  <c r="DR46" i="50"/>
  <c r="AJ46" i="50" s="1"/>
  <c r="AN46" i="50" s="1"/>
  <c r="DR44" i="50"/>
  <c r="AJ44" i="50" s="1"/>
  <c r="DR41" i="50"/>
  <c r="AJ41" i="50" s="1"/>
  <c r="AN41" i="50" s="1"/>
  <c r="DR40" i="50"/>
  <c r="AJ40" i="50" s="1"/>
  <c r="AN40" i="50" s="1"/>
  <c r="DR45" i="50"/>
  <c r="AJ45" i="50" s="1"/>
  <c r="AN45" i="50" s="1"/>
  <c r="DR39" i="50"/>
  <c r="AJ39" i="50" s="1"/>
  <c r="DR36" i="50"/>
  <c r="AJ36" i="50" s="1"/>
  <c r="AN36" i="50" s="1"/>
  <c r="DR35" i="50"/>
  <c r="AJ35" i="50" s="1"/>
  <c r="AN35" i="50" s="1"/>
  <c r="DR34" i="50"/>
  <c r="AJ34" i="50" s="1"/>
  <c r="AN34" i="50" s="1"/>
  <c r="DR29" i="50"/>
  <c r="AJ29" i="50" s="1"/>
  <c r="AN29" i="50" s="1"/>
  <c r="DR31" i="50"/>
  <c r="AJ31" i="50" s="1"/>
  <c r="DR26" i="50"/>
  <c r="AJ26" i="50" s="1"/>
  <c r="AN26" i="50" s="1"/>
  <c r="DR25" i="50"/>
  <c r="AJ25" i="50" s="1"/>
  <c r="AN25" i="50" s="1"/>
  <c r="DR24" i="50"/>
  <c r="AJ24" i="50" s="1"/>
  <c r="DR21" i="50"/>
  <c r="AJ21" i="50" s="1"/>
  <c r="AN21" i="50" s="1"/>
  <c r="DR30" i="50"/>
  <c r="AJ30" i="50" s="1"/>
  <c r="DR19" i="50"/>
  <c r="AJ19" i="50" s="1"/>
  <c r="AN19" i="50" s="1"/>
  <c r="DR16" i="50"/>
  <c r="AJ16" i="50" s="1"/>
  <c r="DR15" i="50"/>
  <c r="AJ15" i="50" s="1"/>
  <c r="AN15" i="50" s="1"/>
  <c r="DR20" i="50"/>
  <c r="AJ20" i="50" s="1"/>
  <c r="AN20" i="50" s="1"/>
  <c r="DR14" i="50"/>
  <c r="AJ14" i="50" s="1"/>
  <c r="DR11" i="50"/>
  <c r="AJ11" i="50" s="1"/>
  <c r="DR10" i="50"/>
  <c r="AJ10" i="50" s="1"/>
  <c r="AN10" i="50" s="1"/>
  <c r="DR9" i="50"/>
  <c r="AJ9" i="50" s="1"/>
  <c r="AN9" i="50" s="1"/>
  <c r="DS7" i="50"/>
  <c r="AC29" i="50"/>
  <c r="AB32" i="50"/>
  <c r="AC39" i="50"/>
  <c r="AB42" i="50"/>
  <c r="AC45" i="50"/>
  <c r="AD45" i="50" s="1"/>
  <c r="AF45" i="50"/>
  <c r="AG45" i="50" s="1"/>
  <c r="AH45" i="50" s="1"/>
  <c r="AC51" i="50"/>
  <c r="AD51" i="50" s="1"/>
  <c r="AB62" i="50"/>
  <c r="AC59" i="50"/>
  <c r="Y29" i="50"/>
  <c r="U52" i="50"/>
  <c r="V52" i="50" s="1"/>
  <c r="V49" i="50"/>
  <c r="AF19" i="50"/>
  <c r="R29" i="50"/>
  <c r="AF21" i="50"/>
  <c r="AF59" i="50"/>
  <c r="AF50" i="50"/>
  <c r="AG50" i="50" s="1"/>
  <c r="AH50" i="50" s="1"/>
  <c r="AF35" i="50"/>
  <c r="AA12" i="50"/>
  <c r="AE9" i="50"/>
  <c r="AA22" i="50"/>
  <c r="AE19" i="50"/>
  <c r="AA32" i="50"/>
  <c r="AE25" i="50"/>
  <c r="AE31" i="50"/>
  <c r="AE40" i="50"/>
  <c r="AE46" i="50"/>
  <c r="AA57" i="50"/>
  <c r="AE54" i="50"/>
  <c r="AG54" i="50" s="1"/>
  <c r="Y11" i="50"/>
  <c r="AF55" i="50"/>
  <c r="X52" i="50"/>
  <c r="Y44" i="50"/>
  <c r="X47" i="50"/>
  <c r="Y9" i="50"/>
  <c r="X12" i="50"/>
  <c r="U42" i="50"/>
  <c r="V42" i="50" s="1"/>
  <c r="V39" i="50"/>
  <c r="AB12" i="50"/>
  <c r="AC9" i="50"/>
  <c r="AF9" i="50"/>
  <c r="AC20" i="50"/>
  <c r="AD20" i="50" s="1"/>
  <c r="AB37" i="50"/>
  <c r="AC34" i="50"/>
  <c r="AB57" i="50"/>
  <c r="AC54" i="50"/>
  <c r="AC60" i="50"/>
  <c r="AD60" i="50" s="1"/>
  <c r="X32" i="50"/>
  <c r="AF40" i="50"/>
  <c r="Y10" i="50"/>
  <c r="AF49" i="50"/>
  <c r="X62" i="50"/>
  <c r="Y59" i="50"/>
  <c r="AF25" i="50"/>
  <c r="U27" i="50"/>
  <c r="V27" i="50" s="1"/>
  <c r="V24" i="50"/>
  <c r="Y39" i="50"/>
  <c r="AA65" i="50"/>
  <c r="AE10" i="50"/>
  <c r="AE15" i="50"/>
  <c r="AE20" i="50"/>
  <c r="AE26" i="50"/>
  <c r="AA37" i="50"/>
  <c r="AE34" i="50"/>
  <c r="AE41" i="50"/>
  <c r="AA52" i="50"/>
  <c r="AE49" i="50"/>
  <c r="AE55" i="50"/>
  <c r="AE61" i="50"/>
  <c r="AF34" i="50"/>
  <c r="U37" i="50"/>
  <c r="V37" i="50" s="1"/>
  <c r="V34" i="50"/>
  <c r="AF15" i="50"/>
  <c r="AG24" i="50"/>
  <c r="AB65" i="50"/>
  <c r="AC10" i="50"/>
  <c r="AC16" i="50"/>
  <c r="AD16" i="50" s="1"/>
  <c r="AC21" i="50"/>
  <c r="AD21" i="50" s="1"/>
  <c r="AC26" i="50"/>
  <c r="AD26" i="50" s="1"/>
  <c r="AF26" i="50"/>
  <c r="AC36" i="50"/>
  <c r="AD36" i="50" s="1"/>
  <c r="AF36" i="50"/>
  <c r="AC49" i="50"/>
  <c r="AB52" i="50"/>
  <c r="X22" i="50"/>
  <c r="Y19" i="50"/>
  <c r="AF60" i="50"/>
  <c r="AG60" i="50" s="1"/>
  <c r="AH60" i="50" s="1"/>
  <c r="X42" i="50"/>
  <c r="AA66" i="50"/>
  <c r="AE11" i="50"/>
  <c r="AE16" i="50"/>
  <c r="AE21" i="50"/>
  <c r="AE36" i="50"/>
  <c r="AE35" i="50"/>
  <c r="AA47" i="50"/>
  <c r="AE44" i="50"/>
  <c r="AE56" i="50"/>
  <c r="AF20" i="50"/>
  <c r="AF46" i="50"/>
  <c r="V10" i="50"/>
  <c r="AG39" i="50"/>
  <c r="X57" i="50"/>
  <c r="Y54" i="50"/>
  <c r="U57" i="50"/>
  <c r="V57" i="50" s="1"/>
  <c r="V54" i="50"/>
  <c r="AB66" i="50"/>
  <c r="AC11" i="50"/>
  <c r="AF11" i="50"/>
  <c r="AC19" i="50"/>
  <c r="AB22" i="50"/>
  <c r="AB27" i="50"/>
  <c r="AC24" i="50"/>
  <c r="AB47" i="50"/>
  <c r="AC44" i="50"/>
  <c r="AC56" i="50"/>
  <c r="AD56" i="50" s="1"/>
  <c r="AF56" i="50"/>
  <c r="AF44" i="50"/>
  <c r="R54" i="50"/>
  <c r="U47" i="50"/>
  <c r="V47" i="50" s="1"/>
  <c r="V44" i="50"/>
  <c r="U32" i="50"/>
  <c r="V32" i="50" s="1"/>
  <c r="V29" i="50"/>
  <c r="U22" i="50"/>
  <c r="V22" i="50" s="1"/>
  <c r="V19" i="50"/>
  <c r="X27" i="50"/>
  <c r="Y24" i="50"/>
  <c r="U62" i="50"/>
  <c r="V62" i="50" s="1"/>
  <c r="V59" i="50"/>
  <c r="AF41" i="50"/>
  <c r="V11" i="50"/>
  <c r="DD61" i="50"/>
  <c r="AI61" i="50" s="1"/>
  <c r="AM61" i="50" s="1"/>
  <c r="DD59" i="50"/>
  <c r="AI59" i="50" s="1"/>
  <c r="AM59" i="50" s="1"/>
  <c r="DD60" i="50"/>
  <c r="AI60" i="50" s="1"/>
  <c r="DD56" i="50"/>
  <c r="AI56" i="50" s="1"/>
  <c r="AM56" i="50" s="1"/>
  <c r="DD55" i="50"/>
  <c r="AI55" i="50" s="1"/>
  <c r="AM55" i="50" s="1"/>
  <c r="DD54" i="50"/>
  <c r="AI54" i="50" s="1"/>
  <c r="DD50" i="50"/>
  <c r="AI50" i="50" s="1"/>
  <c r="DD49" i="50"/>
  <c r="AI49" i="50" s="1"/>
  <c r="AM49" i="50" s="1"/>
  <c r="DD51" i="50"/>
  <c r="AI51" i="50" s="1"/>
  <c r="AM51" i="50" s="1"/>
  <c r="DD45" i="50"/>
  <c r="AI45" i="50" s="1"/>
  <c r="DD46" i="50"/>
  <c r="AI46" i="50" s="1"/>
  <c r="DD44" i="50"/>
  <c r="AI44" i="50" s="1"/>
  <c r="DD41" i="50"/>
  <c r="AI41" i="50" s="1"/>
  <c r="DD40" i="50"/>
  <c r="AI40" i="50" s="1"/>
  <c r="DD39" i="50"/>
  <c r="AI39" i="50" s="1"/>
  <c r="DD36" i="50"/>
  <c r="AI36" i="50" s="1"/>
  <c r="AM36" i="50" s="1"/>
  <c r="DD35" i="50"/>
  <c r="AI35" i="50" s="1"/>
  <c r="AM35" i="50" s="1"/>
  <c r="DD34" i="50"/>
  <c r="AI34" i="50" s="1"/>
  <c r="DD29" i="50"/>
  <c r="AI29" i="50" s="1"/>
  <c r="DD26" i="50"/>
  <c r="AI26" i="50" s="1"/>
  <c r="AM26" i="50" s="1"/>
  <c r="DD25" i="50"/>
  <c r="AI25" i="50" s="1"/>
  <c r="AM25" i="50" s="1"/>
  <c r="DD31" i="50"/>
  <c r="AI31" i="50" s="1"/>
  <c r="DD24" i="50"/>
  <c r="AI24" i="50" s="1"/>
  <c r="DD21" i="50"/>
  <c r="AI21" i="50" s="1"/>
  <c r="AM21" i="50" s="1"/>
  <c r="DD19" i="50"/>
  <c r="AI19" i="50" s="1"/>
  <c r="DD30" i="50"/>
  <c r="AI30" i="50" s="1"/>
  <c r="AM30" i="50" s="1"/>
  <c r="DD16" i="50"/>
  <c r="AI16" i="50" s="1"/>
  <c r="DD15" i="50"/>
  <c r="AI15" i="50" s="1"/>
  <c r="DD14" i="50"/>
  <c r="AI14" i="50" s="1"/>
  <c r="DD11" i="50"/>
  <c r="AI11" i="50" s="1"/>
  <c r="DD10" i="50"/>
  <c r="AI10" i="50" s="1"/>
  <c r="DD20" i="50"/>
  <c r="AI20" i="50" s="1"/>
  <c r="DD9" i="50"/>
  <c r="AI9" i="50" s="1"/>
  <c r="DE7" i="50"/>
  <c r="AA27" i="50"/>
  <c r="AE30" i="50"/>
  <c r="AA42" i="50"/>
  <c r="AE51" i="50"/>
  <c r="AG51" i="50" s="1"/>
  <c r="AH51" i="50" s="1"/>
  <c r="AA62" i="50"/>
  <c r="AE59" i="50"/>
  <c r="X37" i="50"/>
  <c r="Y34" i="50"/>
  <c r="V9" i="50"/>
  <c r="U12" i="50"/>
  <c r="V12" i="50" s="1"/>
  <c r="O22" i="49"/>
  <c r="N22" i="49"/>
  <c r="M22" i="49"/>
  <c r="E27" i="41"/>
  <c r="F27" i="41" s="1"/>
  <c r="L22" i="49"/>
  <c r="P59" i="33"/>
  <c r="AC59" i="33"/>
  <c r="AD53" i="35"/>
  <c r="E68" i="31" s="1"/>
  <c r="AA53" i="35"/>
  <c r="P53" i="35"/>
  <c r="AC53" i="35"/>
  <c r="Y53" i="35"/>
  <c r="Z53" i="35"/>
  <c r="Z53" i="34"/>
  <c r="AA53" i="34"/>
  <c r="J22" i="49"/>
  <c r="J61" i="33"/>
  <c r="I22" i="49"/>
  <c r="I31" i="29"/>
  <c r="J31" i="29" s="1"/>
  <c r="H57" i="29"/>
  <c r="H22" i="29"/>
  <c r="Z50" i="33"/>
  <c r="P50" i="33"/>
  <c r="X50" i="33"/>
  <c r="H22" i="49"/>
  <c r="G22" i="49"/>
  <c r="Z56" i="36"/>
  <c r="X55" i="38"/>
  <c r="BW64" i="32"/>
  <c r="BW83" i="32"/>
  <c r="BS64" i="32"/>
  <c r="BS83" i="32"/>
  <c r="BO64" i="32"/>
  <c r="BO83" i="32"/>
  <c r="BU64" i="32"/>
  <c r="BU83" i="32"/>
  <c r="BQ64" i="32"/>
  <c r="BQ83" i="32"/>
  <c r="BT64" i="32"/>
  <c r="BT83" i="32"/>
  <c r="BP64" i="32"/>
  <c r="BP83" i="32"/>
  <c r="BF64" i="32"/>
  <c r="BF83" i="32"/>
  <c r="BB64" i="32"/>
  <c r="BB83" i="32"/>
  <c r="BE64" i="32"/>
  <c r="BE83" i="32"/>
  <c r="BA64" i="32"/>
  <c r="BA83" i="32"/>
  <c r="BH64" i="32"/>
  <c r="BH83" i="32"/>
  <c r="BD64" i="32"/>
  <c r="BD83" i="32"/>
  <c r="AZ64" i="32"/>
  <c r="AZ83" i="32"/>
  <c r="BG64" i="32"/>
  <c r="BG83" i="32"/>
  <c r="BC64" i="32"/>
  <c r="BC83" i="32"/>
  <c r="AY64" i="32"/>
  <c r="AY83" i="32"/>
  <c r="W52" i="38"/>
  <c r="AB52" i="38"/>
  <c r="AA52" i="38"/>
  <c r="AC52" i="38"/>
  <c r="AS64" i="32"/>
  <c r="AS83" i="32"/>
  <c r="AO64" i="32"/>
  <c r="AO83" i="32"/>
  <c r="AK64" i="32"/>
  <c r="AK83" i="32"/>
  <c r="AR64" i="32"/>
  <c r="AR83" i="32"/>
  <c r="AN64" i="32"/>
  <c r="AN83" i="32"/>
  <c r="AJ64" i="32"/>
  <c r="AJ83" i="32"/>
  <c r="AQ64" i="32"/>
  <c r="AQ83" i="32"/>
  <c r="AM64" i="32"/>
  <c r="AM83" i="32"/>
  <c r="AP64" i="32"/>
  <c r="AP83" i="32"/>
  <c r="AL64" i="32"/>
  <c r="AL83" i="32"/>
  <c r="DM64" i="32"/>
  <c r="DM83" i="32"/>
  <c r="DI64" i="32"/>
  <c r="DI83" i="32"/>
  <c r="DP64" i="32"/>
  <c r="DP83" i="32"/>
  <c r="DL64" i="32"/>
  <c r="DL83" i="32"/>
  <c r="DH64" i="32"/>
  <c r="DH83" i="32"/>
  <c r="DO64" i="32"/>
  <c r="DO83" i="32"/>
  <c r="DK64" i="32"/>
  <c r="DK83" i="32"/>
  <c r="DG64" i="32"/>
  <c r="DG83" i="32"/>
  <c r="DN64" i="32"/>
  <c r="DN83" i="32"/>
  <c r="DJ64" i="32"/>
  <c r="DJ83" i="32"/>
  <c r="AA60" i="34"/>
  <c r="Z60" i="34"/>
  <c r="U60" i="34"/>
  <c r="P60" i="34"/>
  <c r="AB60" i="34"/>
  <c r="X60" i="34"/>
  <c r="Y60" i="34"/>
  <c r="FF64" i="32"/>
  <c r="FF83" i="32"/>
  <c r="FB64" i="32"/>
  <c r="FB83" i="32"/>
  <c r="FI64" i="32"/>
  <c r="FI83" i="32"/>
  <c r="FE64" i="32"/>
  <c r="FE83" i="32"/>
  <c r="FA64" i="32"/>
  <c r="FA83" i="32"/>
  <c r="FH64" i="32"/>
  <c r="FH83" i="32"/>
  <c r="FD64" i="32"/>
  <c r="FD83" i="32"/>
  <c r="EZ64" i="32"/>
  <c r="EZ83" i="32"/>
  <c r="FG64" i="32"/>
  <c r="FG83" i="32"/>
  <c r="FC64" i="32"/>
  <c r="FC83" i="32"/>
  <c r="F59" i="47"/>
  <c r="ER64" i="32"/>
  <c r="ER83" i="32"/>
  <c r="EN64" i="32"/>
  <c r="EN83" i="32"/>
  <c r="EQ64" i="32"/>
  <c r="EQ83" i="32"/>
  <c r="EM64" i="32"/>
  <c r="EM83" i="32"/>
  <c r="ET64" i="32"/>
  <c r="ET83" i="32"/>
  <c r="EP64" i="32"/>
  <c r="EP83" i="32"/>
  <c r="EL64" i="32"/>
  <c r="EL83" i="32"/>
  <c r="ES64" i="32"/>
  <c r="ES83" i="32"/>
  <c r="EO64" i="32"/>
  <c r="EO83" i="32"/>
  <c r="EK64" i="32"/>
  <c r="EK83" i="32"/>
  <c r="ED64" i="32"/>
  <c r="ED83" i="32"/>
  <c r="DZ64" i="32"/>
  <c r="DZ83" i="32"/>
  <c r="DV64" i="32"/>
  <c r="DV83" i="32"/>
  <c r="EB64" i="32"/>
  <c r="EB83" i="32"/>
  <c r="DX64" i="32"/>
  <c r="DX83" i="32"/>
  <c r="EE64" i="32"/>
  <c r="EE83" i="32"/>
  <c r="EA64" i="32"/>
  <c r="EA83" i="32"/>
  <c r="DW64" i="32"/>
  <c r="DW83" i="32"/>
  <c r="EC64" i="32"/>
  <c r="EC83" i="32"/>
  <c r="DY64" i="32"/>
  <c r="DY83" i="32"/>
  <c r="AC64" i="32"/>
  <c r="AC83" i="32"/>
  <c r="Y64" i="32"/>
  <c r="Y83" i="32"/>
  <c r="AB64" i="32"/>
  <c r="AB83" i="32"/>
  <c r="CX64" i="32"/>
  <c r="CX83" i="32"/>
  <c r="CT64" i="32"/>
  <c r="CT83" i="32"/>
  <c r="DA64" i="32"/>
  <c r="DA83" i="32"/>
  <c r="CW64" i="32"/>
  <c r="CW83" i="32"/>
  <c r="CS64" i="32"/>
  <c r="CS83" i="32"/>
  <c r="CZ64" i="32"/>
  <c r="CZ83" i="32"/>
  <c r="CV64" i="32"/>
  <c r="CV83" i="32"/>
  <c r="CR64" i="32"/>
  <c r="CR83" i="32"/>
  <c r="CY64" i="32"/>
  <c r="CY83" i="32"/>
  <c r="CU64" i="32"/>
  <c r="CU83" i="32"/>
  <c r="Z55" i="38"/>
  <c r="AC55" i="38"/>
  <c r="V55" i="38"/>
  <c r="Y36" i="46"/>
  <c r="Z36" i="46" s="1"/>
  <c r="CK64" i="32"/>
  <c r="CK83" i="32"/>
  <c r="CC64" i="32"/>
  <c r="CC83" i="32"/>
  <c r="CF64" i="32"/>
  <c r="CF83" i="32"/>
  <c r="H10" i="48"/>
  <c r="I10" i="48" s="1"/>
  <c r="I39" i="42"/>
  <c r="J39" i="42" s="1"/>
  <c r="AD55" i="38"/>
  <c r="I70" i="31" s="1"/>
  <c r="AA55" i="38"/>
  <c r="P55" i="38"/>
  <c r="M14" i="42"/>
  <c r="N14" i="42" s="1"/>
  <c r="E47" i="46"/>
  <c r="F47" i="46" s="1"/>
  <c r="CG64" i="32"/>
  <c r="CG83" i="32"/>
  <c r="CJ64" i="32"/>
  <c r="CJ83" i="32"/>
  <c r="Y55" i="38"/>
  <c r="U55" i="38"/>
  <c r="H42" i="45"/>
  <c r="H47" i="29"/>
  <c r="I47" i="29"/>
  <c r="J47" i="29" s="1"/>
  <c r="M52" i="29"/>
  <c r="N52" i="29" s="1"/>
  <c r="Q40" i="46"/>
  <c r="R40" i="46" s="1"/>
  <c r="I40" i="46"/>
  <c r="J40" i="46" s="1"/>
  <c r="E47" i="40"/>
  <c r="AA52" i="33"/>
  <c r="X52" i="33"/>
  <c r="Y52" i="33"/>
  <c r="AD52" i="33"/>
  <c r="G67" i="31" s="1"/>
  <c r="T52" i="33"/>
  <c r="AB52" i="33"/>
  <c r="V52" i="33"/>
  <c r="Z52" i="33"/>
  <c r="U52" i="33"/>
  <c r="P52" i="33"/>
  <c r="AC52" i="33"/>
  <c r="W52" i="33"/>
  <c r="L62" i="40"/>
  <c r="M56" i="41"/>
  <c r="N56" i="41" s="1"/>
  <c r="I21" i="29"/>
  <c r="Q51" i="29"/>
  <c r="R51" i="29" s="1"/>
  <c r="T52" i="34"/>
  <c r="U52" i="34"/>
  <c r="Y52" i="34"/>
  <c r="X52" i="34"/>
  <c r="V52" i="34"/>
  <c r="W52" i="34"/>
  <c r="AA52" i="34"/>
  <c r="AD52" i="34"/>
  <c r="F67" i="31" s="1"/>
  <c r="P52" i="34"/>
  <c r="AB52" i="34"/>
  <c r="Z52" i="34"/>
  <c r="AC52" i="34"/>
  <c r="T53" i="33"/>
  <c r="W53" i="33"/>
  <c r="U53" i="33"/>
  <c r="P53" i="33"/>
  <c r="X53" i="33"/>
  <c r="T53" i="37"/>
  <c r="U53" i="37"/>
  <c r="Y53" i="37"/>
  <c r="X53" i="37"/>
  <c r="W53" i="37"/>
  <c r="AD53" i="37"/>
  <c r="H68" i="31" s="1"/>
  <c r="V53" i="37"/>
  <c r="AC53" i="37"/>
  <c r="P53" i="37"/>
  <c r="AA53" i="37"/>
  <c r="Z53" i="37"/>
  <c r="AB53" i="37"/>
  <c r="AB50" i="34"/>
  <c r="AN57" i="46"/>
  <c r="E12" i="29"/>
  <c r="F12" i="29" s="1"/>
  <c r="AE63" i="32"/>
  <c r="X64" i="32"/>
  <c r="T64" i="32"/>
  <c r="DO14" i="48"/>
  <c r="L14" i="48" s="1"/>
  <c r="E22" i="49"/>
  <c r="BI61" i="32"/>
  <c r="AW64" i="32"/>
  <c r="P27" i="46"/>
  <c r="H42" i="29"/>
  <c r="Q30" i="29"/>
  <c r="R30" i="29" s="1"/>
  <c r="X57" i="46"/>
  <c r="Y40" i="46"/>
  <c r="Z40" i="46" s="1"/>
  <c r="AH64" i="32"/>
  <c r="AT61" i="32"/>
  <c r="BD52" i="46"/>
  <c r="H12" i="40"/>
  <c r="H27" i="46"/>
  <c r="I60" i="41"/>
  <c r="J60" i="41" s="1"/>
  <c r="BL64" i="32"/>
  <c r="BX61" i="32"/>
  <c r="DQ61" i="32"/>
  <c r="DE64" i="32"/>
  <c r="DT64" i="32"/>
  <c r="EF61" i="32"/>
  <c r="EI64" i="32"/>
  <c r="EU61" i="32"/>
  <c r="EX64" i="32"/>
  <c r="FJ61" i="32"/>
  <c r="S56" i="36"/>
  <c r="T56" i="36"/>
  <c r="U56" i="36"/>
  <c r="CP64" i="32"/>
  <c r="DB61" i="32"/>
  <c r="I64" i="32"/>
  <c r="L64" i="32"/>
  <c r="D64" i="32"/>
  <c r="P61" i="32"/>
  <c r="K64" i="32"/>
  <c r="J64" i="32"/>
  <c r="M64" i="32"/>
  <c r="E64" i="32"/>
  <c r="H64" i="32"/>
  <c r="O64" i="32"/>
  <c r="G64" i="32"/>
  <c r="N64" i="32"/>
  <c r="F64" i="32"/>
  <c r="AD64" i="32"/>
  <c r="W64" i="32"/>
  <c r="U64" i="32"/>
  <c r="AE62" i="32"/>
  <c r="Z64" i="32"/>
  <c r="AA64" i="32"/>
  <c r="V64" i="32"/>
  <c r="S64" i="32"/>
  <c r="AE61" i="32"/>
  <c r="DN14" i="48"/>
  <c r="D14" i="48" s="1"/>
  <c r="H14" i="48" s="1"/>
  <c r="Q40" i="29"/>
  <c r="R40" i="29" s="1"/>
  <c r="E62" i="29"/>
  <c r="CM61" i="32"/>
  <c r="T54" i="49"/>
  <c r="CB14" i="32"/>
  <c r="AC50" i="34"/>
  <c r="P50" i="34"/>
  <c r="L54" i="47"/>
  <c r="W16" i="34"/>
  <c r="P42" i="49"/>
  <c r="W29" i="33"/>
  <c r="AB16" i="37"/>
  <c r="M48" i="47"/>
  <c r="Y56" i="46"/>
  <c r="Z56" i="46" s="1"/>
  <c r="N22" i="47"/>
  <c r="Q61" i="29"/>
  <c r="R61" i="29" s="1"/>
  <c r="G22" i="38"/>
  <c r="G51" i="38"/>
  <c r="G61" i="38" s="1"/>
  <c r="P14" i="10"/>
  <c r="P24" i="10"/>
  <c r="AC29" i="10"/>
  <c r="P39" i="10"/>
  <c r="AA87" i="10"/>
  <c r="V87" i="10"/>
  <c r="AV27" i="46"/>
  <c r="AZ65" i="46"/>
  <c r="N35" i="37"/>
  <c r="N51" i="37"/>
  <c r="N61" i="37" s="1"/>
  <c r="U34" i="32"/>
  <c r="Y35" i="46"/>
  <c r="Z35" i="46" s="1"/>
  <c r="T97" i="10"/>
  <c r="S97" i="10"/>
  <c r="V97" i="10"/>
  <c r="X106" i="10"/>
  <c r="F38" i="47"/>
  <c r="F48" i="47" s="1"/>
  <c r="V106" i="10"/>
  <c r="W106" i="10"/>
  <c r="AA43" i="32"/>
  <c r="AA44" i="10"/>
  <c r="AB79" i="10"/>
  <c r="AD79" i="10"/>
  <c r="D25" i="33"/>
  <c r="Y34" i="32"/>
  <c r="X19" i="10"/>
  <c r="AC16" i="32"/>
  <c r="AC74" i="32" s="1"/>
  <c r="X39" i="32"/>
  <c r="C65" i="29"/>
  <c r="AE15" i="29"/>
  <c r="W15" i="29"/>
  <c r="G15" i="29"/>
  <c r="M15" i="42"/>
  <c r="N15" i="42" s="1"/>
  <c r="S25" i="34"/>
  <c r="G48" i="47"/>
  <c r="H57" i="41"/>
  <c r="P35" i="40"/>
  <c r="O51" i="37"/>
  <c r="O61" i="37" s="1"/>
  <c r="O22" i="37"/>
  <c r="I12" i="36"/>
  <c r="I22" i="36" s="1"/>
  <c r="AA73" i="10"/>
  <c r="AB73" i="10"/>
  <c r="P73" i="10"/>
  <c r="X73" i="10"/>
  <c r="Z73" i="10"/>
  <c r="AD73" i="10"/>
  <c r="AC73" i="10"/>
  <c r="Y73" i="10"/>
  <c r="AA12" i="32"/>
  <c r="AA87" i="32" s="1"/>
  <c r="AA14" i="10"/>
  <c r="T13" i="32"/>
  <c r="T101" i="32" s="1"/>
  <c r="T14" i="10"/>
  <c r="AD16" i="32"/>
  <c r="AD74" i="32" s="1"/>
  <c r="AD19" i="10"/>
  <c r="AA17" i="32"/>
  <c r="AA88" i="32" s="1"/>
  <c r="AA19" i="10"/>
  <c r="Y17" i="32"/>
  <c r="Y88" i="32" s="1"/>
  <c r="Y19" i="10"/>
  <c r="AE18" i="32"/>
  <c r="AE102" i="32" s="1"/>
  <c r="DA16" i="41"/>
  <c r="K16" i="41" s="1"/>
  <c r="AB101" i="10"/>
  <c r="V101" i="10"/>
  <c r="E38" i="35"/>
  <c r="E48" i="35" s="1"/>
  <c r="U101" i="10"/>
  <c r="W101" i="10"/>
  <c r="AB75" i="10"/>
  <c r="AC75" i="10"/>
  <c r="W75" i="10"/>
  <c r="AA75" i="10"/>
  <c r="Y75" i="10"/>
  <c r="G12" i="34"/>
  <c r="G22" i="34" s="1"/>
  <c r="Z75" i="10"/>
  <c r="X75" i="10"/>
  <c r="V75" i="10"/>
  <c r="AA22" i="32"/>
  <c r="AA89" i="32" s="1"/>
  <c r="AA24" i="10"/>
  <c r="W23" i="32"/>
  <c r="W103" i="32" s="1"/>
  <c r="W24" i="10"/>
  <c r="F38" i="34"/>
  <c r="F48" i="34" s="1"/>
  <c r="DB16" i="40"/>
  <c r="S16" i="40" s="1"/>
  <c r="X102" i="10"/>
  <c r="Y102" i="10"/>
  <c r="AA26" i="32"/>
  <c r="AA76" i="32" s="1"/>
  <c r="AA29" i="10"/>
  <c r="X90" i="10"/>
  <c r="T90" i="10"/>
  <c r="Z90" i="10"/>
  <c r="AB90" i="10"/>
  <c r="S90" i="10"/>
  <c r="Y90" i="10"/>
  <c r="DN15" i="40"/>
  <c r="D15" i="40" s="1"/>
  <c r="X15" i="40" s="1"/>
  <c r="AC90" i="10"/>
  <c r="P90" i="10"/>
  <c r="U90" i="10"/>
  <c r="V90" i="10"/>
  <c r="W90" i="10"/>
  <c r="AA90" i="10"/>
  <c r="X41" i="32"/>
  <c r="X79" i="32" s="1"/>
  <c r="X44" i="10"/>
  <c r="Z41" i="32"/>
  <c r="Z79" i="32" s="1"/>
  <c r="Z44" i="10"/>
  <c r="V16" i="32"/>
  <c r="V74" i="32" s="1"/>
  <c r="V19" i="10"/>
  <c r="AC74" i="10"/>
  <c r="DA14" i="41"/>
  <c r="K14" i="41" s="1"/>
  <c r="X74" i="10"/>
  <c r="T74" i="10"/>
  <c r="U74" i="10"/>
  <c r="V74" i="10"/>
  <c r="AB74" i="10"/>
  <c r="E12" i="35"/>
  <c r="M12" i="35"/>
  <c r="M22" i="35" s="1"/>
  <c r="F25" i="34"/>
  <c r="DB15" i="40"/>
  <c r="S15" i="40" s="1"/>
  <c r="U15" i="40" s="1"/>
  <c r="V15" i="40" s="1"/>
  <c r="V89" i="10"/>
  <c r="Y89" i="10"/>
  <c r="N25" i="34"/>
  <c r="V76" i="10"/>
  <c r="Z76" i="10"/>
  <c r="P76" i="10"/>
  <c r="X76" i="10"/>
  <c r="Y76" i="10"/>
  <c r="DA14" i="29"/>
  <c r="K14" i="29" s="1"/>
  <c r="AB76" i="10"/>
  <c r="AD76" i="10"/>
  <c r="T76" i="10"/>
  <c r="AB14" i="10"/>
  <c r="X24" i="10"/>
  <c r="W87" i="10"/>
  <c r="Y87" i="10"/>
  <c r="Y41" i="32"/>
  <c r="Y79" i="32" s="1"/>
  <c r="Y44" i="10"/>
  <c r="V41" i="32"/>
  <c r="V79" i="32" s="1"/>
  <c r="V44" i="10"/>
  <c r="Z11" i="32"/>
  <c r="Z73" i="32" s="1"/>
  <c r="Z14" i="10"/>
  <c r="U12" i="32"/>
  <c r="U87" i="32" s="1"/>
  <c r="U14" i="10"/>
  <c r="T16" i="32"/>
  <c r="T74" i="32" s="1"/>
  <c r="T19" i="10"/>
  <c r="I12" i="35"/>
  <c r="I22" i="35" s="1"/>
  <c r="DE14" i="41"/>
  <c r="AQ14" i="41" s="1"/>
  <c r="AD88" i="10"/>
  <c r="AB88" i="10"/>
  <c r="V88" i="10"/>
  <c r="AA88" i="10"/>
  <c r="T88" i="10"/>
  <c r="X88" i="10"/>
  <c r="DA15" i="41"/>
  <c r="K15" i="41" s="1"/>
  <c r="P88" i="10"/>
  <c r="Z88" i="10"/>
  <c r="V21" i="32"/>
  <c r="V75" i="32" s="1"/>
  <c r="V24" i="10"/>
  <c r="J25" i="34"/>
  <c r="Y23" i="32"/>
  <c r="Y103" i="32" s="1"/>
  <c r="Y24" i="10"/>
  <c r="W29" i="10"/>
  <c r="T29" i="10"/>
  <c r="T27" i="32"/>
  <c r="T90" i="32" s="1"/>
  <c r="M25" i="38"/>
  <c r="AC87" i="10"/>
  <c r="AD87" i="10"/>
  <c r="J38" i="38"/>
  <c r="J48" i="38" s="1"/>
  <c r="O61" i="38"/>
  <c r="V29" i="10"/>
  <c r="W41" i="32"/>
  <c r="W79" i="32" s="1"/>
  <c r="W44" i="10"/>
  <c r="V14" i="10"/>
  <c r="V11" i="32"/>
  <c r="V73" i="32" s="1"/>
  <c r="AB16" i="32"/>
  <c r="AB74" i="32" s="1"/>
  <c r="AB19" i="10"/>
  <c r="Z21" i="32"/>
  <c r="Z75" i="32" s="1"/>
  <c r="Z24" i="10"/>
  <c r="O12" i="34"/>
  <c r="O22" i="34" s="1"/>
  <c r="X29" i="10"/>
  <c r="L25" i="33"/>
  <c r="H12" i="37"/>
  <c r="DD14" i="45"/>
  <c r="AI14" i="45" s="1"/>
  <c r="AB39" i="32"/>
  <c r="U38" i="32"/>
  <c r="U106" i="32" s="1"/>
  <c r="U39" i="10"/>
  <c r="W14" i="10"/>
  <c r="U87" i="10"/>
  <c r="D65" i="41"/>
  <c r="DA16" i="40"/>
  <c r="K16" i="40" s="1"/>
  <c r="AB102" i="10"/>
  <c r="AC102" i="10"/>
  <c r="V102" i="10"/>
  <c r="Z102" i="10"/>
  <c r="W102" i="10"/>
  <c r="T102" i="10"/>
  <c r="U102" i="10"/>
  <c r="AD102" i="10"/>
  <c r="AD100" i="10"/>
  <c r="AB100" i="10"/>
  <c r="AC100" i="10"/>
  <c r="P100" i="10"/>
  <c r="I38" i="36"/>
  <c r="X38" i="36" s="1"/>
  <c r="Y100" i="10"/>
  <c r="AA110" i="10"/>
  <c r="X110" i="10"/>
  <c r="AC110" i="10"/>
  <c r="Z110" i="10"/>
  <c r="AB110" i="10"/>
  <c r="AD110" i="10"/>
  <c r="U110" i="10"/>
  <c r="P110" i="10"/>
  <c r="AD83" i="10"/>
  <c r="AC83" i="10"/>
  <c r="X83" i="10"/>
  <c r="Z83" i="10"/>
  <c r="Y83" i="10"/>
  <c r="V83" i="10"/>
  <c r="AA83" i="10"/>
  <c r="Y79" i="10"/>
  <c r="X79" i="10"/>
  <c r="V79" i="10"/>
  <c r="AA79" i="10"/>
  <c r="DP14" i="46"/>
  <c r="T14" i="46" s="1"/>
  <c r="T64" i="46" s="1"/>
  <c r="F12" i="47"/>
  <c r="W79" i="10"/>
  <c r="Z79" i="10"/>
  <c r="AC79" i="10"/>
  <c r="U79" i="10"/>
  <c r="H15" i="41"/>
  <c r="I39" i="40"/>
  <c r="J39" i="40" s="1"/>
  <c r="AB106" i="10"/>
  <c r="AC106" i="10"/>
  <c r="V104" i="10"/>
  <c r="AD104" i="10"/>
  <c r="W104" i="10"/>
  <c r="Y104" i="10"/>
  <c r="I59" i="46"/>
  <c r="J59" i="46" s="1"/>
  <c r="P61" i="40"/>
  <c r="P102" i="10"/>
  <c r="AA100" i="10"/>
  <c r="AD97" i="10"/>
  <c r="U97" i="10"/>
  <c r="AA97" i="10"/>
  <c r="U38" i="36"/>
  <c r="T38" i="36"/>
  <c r="DN16" i="40"/>
  <c r="D16" i="40" s="1"/>
  <c r="P16" i="40" s="1"/>
  <c r="Y103" i="10"/>
  <c r="Z103" i="10"/>
  <c r="S103" i="10"/>
  <c r="T103" i="10"/>
  <c r="AC103" i="10"/>
  <c r="W103" i="10"/>
  <c r="X103" i="10"/>
  <c r="P103" i="10"/>
  <c r="AD31" i="32"/>
  <c r="AD77" i="32" s="1"/>
  <c r="AD34" i="10"/>
  <c r="AA32" i="32"/>
  <c r="AA34" i="10"/>
  <c r="AA36" i="32"/>
  <c r="AA78" i="32" s="1"/>
  <c r="AA39" i="10"/>
  <c r="X92" i="10"/>
  <c r="DD15" i="46"/>
  <c r="AI15" i="46" s="1"/>
  <c r="H25" i="38"/>
  <c r="AD92" i="10"/>
  <c r="Z92" i="10"/>
  <c r="AC92" i="10"/>
  <c r="Y92" i="10"/>
  <c r="AB92" i="10"/>
  <c r="W92" i="10"/>
  <c r="P92" i="10"/>
  <c r="AD38" i="32"/>
  <c r="AD106" i="32" s="1"/>
  <c r="AD39" i="10"/>
  <c r="E38" i="38"/>
  <c r="DA16" i="46"/>
  <c r="K16" i="46" s="1"/>
  <c r="AD105" i="10"/>
  <c r="AA105" i="10"/>
  <c r="U105" i="10"/>
  <c r="P105" i="10"/>
  <c r="Y105" i="10"/>
  <c r="V105" i="10"/>
  <c r="T105" i="10"/>
  <c r="D35" i="34"/>
  <c r="T35" i="34" s="1"/>
  <c r="D51" i="34"/>
  <c r="S51" i="34" s="1"/>
  <c r="T25" i="34"/>
  <c r="J51" i="35"/>
  <c r="J61" i="35" s="1"/>
  <c r="J22" i="35"/>
  <c r="AC29" i="32"/>
  <c r="AC93" i="10"/>
  <c r="X93" i="10"/>
  <c r="Z93" i="10"/>
  <c r="Y93" i="10"/>
  <c r="V93" i="10"/>
  <c r="AA93" i="10"/>
  <c r="AD93" i="10"/>
  <c r="DQ15" i="46"/>
  <c r="AB15" i="46" s="1"/>
  <c r="P93" i="10"/>
  <c r="W93" i="10"/>
  <c r="AB93" i="10"/>
  <c r="K22" i="49"/>
  <c r="K12" i="47"/>
  <c r="K22" i="47" s="1"/>
  <c r="DU14" i="46"/>
  <c r="BH14" i="46" s="1"/>
  <c r="T31" i="32"/>
  <c r="T77" i="32" s="1"/>
  <c r="T34" i="10"/>
  <c r="X34" i="10"/>
  <c r="X31" i="32"/>
  <c r="X77" i="32" s="1"/>
  <c r="AC34" i="10"/>
  <c r="AC32" i="32"/>
  <c r="AC91" i="32" s="1"/>
  <c r="AC36" i="32"/>
  <c r="AC78" i="32" s="1"/>
  <c r="AC39" i="10"/>
  <c r="S25" i="35"/>
  <c r="AB34" i="10"/>
  <c r="Z29" i="10"/>
  <c r="X39" i="10"/>
  <c r="AC101" i="10"/>
  <c r="L35" i="49"/>
  <c r="DV15" i="46"/>
  <c r="BP15" i="46" s="1"/>
  <c r="AB42" i="32"/>
  <c r="AB93" i="32" s="1"/>
  <c r="AB44" i="10"/>
  <c r="AB34" i="32"/>
  <c r="T77" i="10"/>
  <c r="D12" i="37"/>
  <c r="X77" i="10"/>
  <c r="V77" i="10"/>
  <c r="Y77" i="10"/>
  <c r="S77" i="10"/>
  <c r="Z77" i="10"/>
  <c r="AA77" i="10"/>
  <c r="AC77" i="10"/>
  <c r="W77" i="10"/>
  <c r="AB77" i="10"/>
  <c r="AD77" i="10"/>
  <c r="U77" i="10"/>
  <c r="CZ14" i="45"/>
  <c r="C14" i="45" s="1"/>
  <c r="P77" i="10"/>
  <c r="DN14" i="29"/>
  <c r="D14" i="29" s="1"/>
  <c r="AD91" i="10"/>
  <c r="Y91" i="10"/>
  <c r="P91" i="10"/>
  <c r="V91" i="10"/>
  <c r="AA91" i="10"/>
  <c r="AC91" i="10"/>
  <c r="G25" i="37"/>
  <c r="DC15" i="45"/>
  <c r="AA15" i="45" s="1"/>
  <c r="W91" i="10"/>
  <c r="Z33" i="32"/>
  <c r="Z105" i="32" s="1"/>
  <c r="Z34" i="10"/>
  <c r="W36" i="32"/>
  <c r="W78" i="32" s="1"/>
  <c r="W39" i="10"/>
  <c r="E51" i="36"/>
  <c r="Z91" i="10"/>
  <c r="AD28" i="32"/>
  <c r="AD104" i="32" s="1"/>
  <c r="AD29" i="10"/>
  <c r="V34" i="10"/>
  <c r="V31" i="32"/>
  <c r="V77" i="32" s="1"/>
  <c r="G38" i="37"/>
  <c r="DC16" i="45"/>
  <c r="AA16" i="45" s="1"/>
  <c r="V38" i="32"/>
  <c r="V106" i="32" s="1"/>
  <c r="V39" i="10"/>
  <c r="Z38" i="32"/>
  <c r="Z106" i="32" s="1"/>
  <c r="Z39" i="10"/>
  <c r="AB91" i="10"/>
  <c r="V25" i="36"/>
  <c r="T25" i="36"/>
  <c r="U25" i="36"/>
  <c r="W25" i="36"/>
  <c r="Y34" i="10"/>
  <c r="O48" i="36"/>
  <c r="O51" i="36"/>
  <c r="O61" i="36" s="1"/>
  <c r="M48" i="35"/>
  <c r="W97" i="10"/>
  <c r="AB97" i="10"/>
  <c r="P97" i="10"/>
  <c r="X101" i="10"/>
  <c r="Z106" i="10"/>
  <c r="T104" i="10"/>
  <c r="AA101" i="10"/>
  <c r="AA104" i="10"/>
  <c r="P101" i="10"/>
  <c r="P104" i="10"/>
  <c r="Y101" i="10"/>
  <c r="J38" i="47"/>
  <c r="Y97" i="10"/>
  <c r="Z97" i="10"/>
  <c r="U104" i="10"/>
  <c r="P106" i="10"/>
  <c r="AB104" i="10"/>
  <c r="Y106" i="10"/>
  <c r="S104" i="10"/>
  <c r="Z101" i="10"/>
  <c r="Z104" i="10"/>
  <c r="AV57" i="46"/>
  <c r="AB105" i="10"/>
  <c r="H27" i="42"/>
  <c r="X97" i="10"/>
  <c r="AC97" i="10"/>
  <c r="AD106" i="10"/>
  <c r="X104" i="10"/>
  <c r="I48" i="47"/>
  <c r="O38" i="34"/>
  <c r="N38" i="38"/>
  <c r="N48" i="38" s="1"/>
  <c r="I44" i="45"/>
  <c r="J44" i="45" s="1"/>
  <c r="AC13" i="47"/>
  <c r="E37" i="41"/>
  <c r="F37" i="41" s="1"/>
  <c r="H42" i="41"/>
  <c r="I20" i="45"/>
  <c r="J20" i="45" s="1"/>
  <c r="AF47" i="46"/>
  <c r="X52" i="36"/>
  <c r="U27" i="47"/>
  <c r="W27" i="47"/>
  <c r="X27" i="47"/>
  <c r="AB27" i="47"/>
  <c r="AD27" i="47"/>
  <c r="J32" i="31" s="1"/>
  <c r="T27" i="47"/>
  <c r="Z27" i="47"/>
  <c r="AA27" i="47"/>
  <c r="Y27" i="47"/>
  <c r="P27" i="47"/>
  <c r="S27" i="47"/>
  <c r="V27" i="47"/>
  <c r="AC27" i="47"/>
  <c r="AA40" i="47"/>
  <c r="AB40" i="47"/>
  <c r="AC40" i="47"/>
  <c r="P40" i="47"/>
  <c r="S53" i="36"/>
  <c r="V53" i="36"/>
  <c r="Y53" i="36"/>
  <c r="T53" i="36"/>
  <c r="AA53" i="36"/>
  <c r="U53" i="36"/>
  <c r="Z53" i="36"/>
  <c r="W53" i="36"/>
  <c r="X53" i="36"/>
  <c r="AA53" i="38"/>
  <c r="P53" i="38"/>
  <c r="X53" i="38"/>
  <c r="Y53" i="38"/>
  <c r="Z53" i="38"/>
  <c r="W53" i="38"/>
  <c r="AC53" i="38"/>
  <c r="AD53" i="38"/>
  <c r="I68" i="31" s="1"/>
  <c r="V53" i="38"/>
  <c r="AB53" i="38"/>
  <c r="AD40" i="47"/>
  <c r="J50" i="31" s="1"/>
  <c r="L22" i="47"/>
  <c r="I56" i="29"/>
  <c r="J56" i="29" s="1"/>
  <c r="X35" i="40"/>
  <c r="I57" i="46"/>
  <c r="J57" i="46" s="1"/>
  <c r="P12" i="46"/>
  <c r="H12" i="29"/>
  <c r="E42" i="41"/>
  <c r="F42" i="41" s="1"/>
  <c r="H62" i="41"/>
  <c r="H57" i="46"/>
  <c r="P22" i="29"/>
  <c r="H52" i="46"/>
  <c r="AV22" i="46"/>
  <c r="AF57" i="46"/>
  <c r="H54" i="47"/>
  <c r="AA41" i="49"/>
  <c r="AA28" i="49"/>
  <c r="N54" i="47"/>
  <c r="F54" i="47"/>
  <c r="H32" i="40"/>
  <c r="T15" i="47"/>
  <c r="W15" i="47"/>
  <c r="X15" i="47"/>
  <c r="AA15" i="47"/>
  <c r="Z15" i="47"/>
  <c r="U15" i="47"/>
  <c r="Y15" i="47"/>
  <c r="AD15" i="47"/>
  <c r="J15" i="31" s="1"/>
  <c r="V15" i="47"/>
  <c r="AB15" i="47"/>
  <c r="AC15" i="47"/>
  <c r="P15" i="47"/>
  <c r="F54" i="49"/>
  <c r="M40" i="41"/>
  <c r="N40" i="41" s="1"/>
  <c r="K54" i="49"/>
  <c r="X56" i="40"/>
  <c r="AV62" i="46"/>
  <c r="I27" i="41"/>
  <c r="J27" i="41" s="1"/>
  <c r="G32" i="45"/>
  <c r="AF42" i="46"/>
  <c r="S29" i="36"/>
  <c r="W29" i="36"/>
  <c r="AA29" i="36"/>
  <c r="AD29" i="36"/>
  <c r="D34" i="31" s="1"/>
  <c r="D35" i="36"/>
  <c r="T42" i="33"/>
  <c r="V42" i="33"/>
  <c r="P42" i="33"/>
  <c r="Z42" i="33"/>
  <c r="E55" i="33"/>
  <c r="P55" i="33" s="1"/>
  <c r="Y42" i="49"/>
  <c r="AB42" i="49"/>
  <c r="W16" i="49"/>
  <c r="AD16" i="49"/>
  <c r="K16" i="31" s="1"/>
  <c r="P16" i="47"/>
  <c r="X10" i="40"/>
  <c r="E42" i="45"/>
  <c r="F42" i="45" s="1"/>
  <c r="AF27" i="46"/>
  <c r="E22" i="41"/>
  <c r="F22" i="41" s="1"/>
  <c r="V29" i="36"/>
  <c r="Z16" i="35"/>
  <c r="Y42" i="33"/>
  <c r="AD16" i="35"/>
  <c r="E16" i="31" s="1"/>
  <c r="AB29" i="36"/>
  <c r="X16" i="35"/>
  <c r="AC29" i="36"/>
  <c r="AC16" i="35"/>
  <c r="G22" i="35"/>
  <c r="AD42" i="33"/>
  <c r="G52" i="31" s="1"/>
  <c r="P29" i="35"/>
  <c r="S29" i="35"/>
  <c r="V29" i="35"/>
  <c r="Z29" i="35"/>
  <c r="D35" i="35"/>
  <c r="Y42" i="36"/>
  <c r="AC42" i="36"/>
  <c r="T42" i="36"/>
  <c r="U42" i="36"/>
  <c r="E48" i="36"/>
  <c r="CM13" i="32"/>
  <c r="N54" i="46"/>
  <c r="AV32" i="46"/>
  <c r="Z29" i="36"/>
  <c r="AC42" i="33"/>
  <c r="G55" i="35"/>
  <c r="AB16" i="35"/>
  <c r="X42" i="33"/>
  <c r="P16" i="35"/>
  <c r="W29" i="34"/>
  <c r="AA29" i="34"/>
  <c r="S29" i="34"/>
  <c r="AB42" i="35"/>
  <c r="T42" i="35"/>
  <c r="X42" i="35"/>
  <c r="CC29" i="32"/>
  <c r="AA16" i="35"/>
  <c r="CB24" i="32"/>
  <c r="I35" i="41"/>
  <c r="J35" i="41" s="1"/>
  <c r="T29" i="36"/>
  <c r="W42" i="33"/>
  <c r="U29" i="36"/>
  <c r="AB42" i="33"/>
  <c r="AD16" i="37"/>
  <c r="H16" i="31" s="1"/>
  <c r="U16" i="37"/>
  <c r="AB29" i="33"/>
  <c r="S29" i="33"/>
  <c r="T29" i="33"/>
  <c r="X29" i="33"/>
  <c r="AD29" i="33"/>
  <c r="G34" i="31" s="1"/>
  <c r="V16" i="36"/>
  <c r="P16" i="36"/>
  <c r="W16" i="37"/>
  <c r="D55" i="36"/>
  <c r="D55" i="34"/>
  <c r="S55" i="34" s="1"/>
  <c r="AB42" i="34"/>
  <c r="T42" i="34"/>
  <c r="X42" i="34"/>
  <c r="AD42" i="34"/>
  <c r="F52" i="31" s="1"/>
  <c r="I35" i="29"/>
  <c r="I27" i="46"/>
  <c r="J27" i="46" s="1"/>
  <c r="AC42" i="49"/>
  <c r="P16" i="49"/>
  <c r="L32" i="40"/>
  <c r="T37" i="40"/>
  <c r="H42" i="46"/>
  <c r="X42" i="49"/>
  <c r="AA42" i="49"/>
  <c r="Z16" i="49"/>
  <c r="AC16" i="49"/>
  <c r="AB16" i="49"/>
  <c r="X39" i="40"/>
  <c r="E35" i="47"/>
  <c r="Z42" i="49"/>
  <c r="W42" i="49"/>
  <c r="Y16" i="49"/>
  <c r="X16" i="49"/>
  <c r="P45" i="40"/>
  <c r="AN52" i="46"/>
  <c r="AA16" i="49"/>
  <c r="E42" i="29"/>
  <c r="F42" i="29" s="1"/>
  <c r="I39" i="46"/>
  <c r="D56" i="49"/>
  <c r="S56" i="49" s="1"/>
  <c r="AV47" i="46"/>
  <c r="BD27" i="46"/>
  <c r="AV52" i="46"/>
  <c r="F46" i="29"/>
  <c r="E47" i="29"/>
  <c r="F47" i="29" s="1"/>
  <c r="M45" i="41"/>
  <c r="N45" i="41" s="1"/>
  <c r="X41" i="40"/>
  <c r="T42" i="40"/>
  <c r="X9" i="40"/>
  <c r="M11" i="41"/>
  <c r="N11" i="41" s="1"/>
  <c r="X55" i="40"/>
  <c r="X32" i="46"/>
  <c r="H22" i="40"/>
  <c r="AN27" i="46"/>
  <c r="J61" i="29"/>
  <c r="BD22" i="46"/>
  <c r="L47" i="41"/>
  <c r="AF52" i="46"/>
  <c r="H37" i="40"/>
  <c r="I34" i="40"/>
  <c r="J34" i="40" s="1"/>
  <c r="H64" i="46"/>
  <c r="H16" i="41"/>
  <c r="H22" i="41"/>
  <c r="P55" i="40"/>
  <c r="BD47" i="46"/>
  <c r="AN47" i="46"/>
  <c r="X20" i="40"/>
  <c r="X45" i="40"/>
  <c r="X31" i="40"/>
  <c r="E32" i="29"/>
  <c r="F32" i="29" s="1"/>
  <c r="D22" i="45"/>
  <c r="E27" i="46"/>
  <c r="F27" i="46" s="1"/>
  <c r="H52" i="29"/>
  <c r="E27" i="29"/>
  <c r="F27" i="29" s="1"/>
  <c r="P32" i="46"/>
  <c r="P42" i="46"/>
  <c r="I40" i="29"/>
  <c r="AC30" i="49"/>
  <c r="L57" i="41"/>
  <c r="L42" i="40"/>
  <c r="L47" i="40"/>
  <c r="J41" i="41"/>
  <c r="X27" i="46"/>
  <c r="O35" i="47"/>
  <c r="N56" i="49"/>
  <c r="L56" i="49"/>
  <c r="AV42" i="46"/>
  <c r="AN62" i="46"/>
  <c r="E62" i="45"/>
  <c r="F62" i="45" s="1"/>
  <c r="V16" i="29"/>
  <c r="D22" i="47"/>
  <c r="S22" i="47" s="1"/>
  <c r="T56" i="34"/>
  <c r="AA56" i="34"/>
  <c r="W56" i="34"/>
  <c r="U56" i="34"/>
  <c r="AD56" i="34"/>
  <c r="F71" i="31" s="1"/>
  <c r="Y56" i="34"/>
  <c r="Z56" i="34"/>
  <c r="AC56" i="34"/>
  <c r="V56" i="34"/>
  <c r="AB56" i="34"/>
  <c r="P56" i="34"/>
  <c r="X56" i="34"/>
  <c r="E42" i="46"/>
  <c r="F42" i="46" s="1"/>
  <c r="P52" i="29"/>
  <c r="E56" i="49"/>
  <c r="T56" i="33"/>
  <c r="S56" i="33"/>
  <c r="AC56" i="33"/>
  <c r="X56" i="33"/>
  <c r="Z56" i="33"/>
  <c r="V56" i="33"/>
  <c r="U56" i="33"/>
  <c r="Y56" i="33"/>
  <c r="AD56" i="33"/>
  <c r="G71" i="31" s="1"/>
  <c r="W56" i="33"/>
  <c r="AA56" i="33"/>
  <c r="AB56" i="33"/>
  <c r="P56" i="33"/>
  <c r="AA56" i="38"/>
  <c r="AD56" i="38"/>
  <c r="I71" i="31" s="1"/>
  <c r="Y56" i="38"/>
  <c r="P56" i="38"/>
  <c r="T56" i="38"/>
  <c r="Z56" i="38"/>
  <c r="U56" i="38"/>
  <c r="W56" i="38"/>
  <c r="V56" i="38"/>
  <c r="X56" i="38"/>
  <c r="X56" i="36"/>
  <c r="DB39" i="32"/>
  <c r="S56" i="37"/>
  <c r="T56" i="37"/>
  <c r="X56" i="37"/>
  <c r="W56" i="37"/>
  <c r="P56" i="37"/>
  <c r="Z56" i="37"/>
  <c r="AB56" i="37"/>
  <c r="AA56" i="37"/>
  <c r="Y56" i="37"/>
  <c r="V56" i="37"/>
  <c r="AD56" i="37"/>
  <c r="H71" i="31" s="1"/>
  <c r="AC56" i="37"/>
  <c r="X56" i="35"/>
  <c r="W56" i="35"/>
  <c r="S56" i="35"/>
  <c r="T56" i="35"/>
  <c r="Y56" i="35"/>
  <c r="U56" i="35"/>
  <c r="AC56" i="35"/>
  <c r="V56" i="35"/>
  <c r="Q40" i="41"/>
  <c r="R40" i="41" s="1"/>
  <c r="K35" i="47"/>
  <c r="F56" i="49"/>
  <c r="DB29" i="32"/>
  <c r="DB34" i="32"/>
  <c r="Y56" i="36"/>
  <c r="W56" i="36"/>
  <c r="P56" i="36"/>
  <c r="AA56" i="36"/>
  <c r="AC56" i="36"/>
  <c r="DB19" i="32"/>
  <c r="I24" i="29"/>
  <c r="H27" i="29"/>
  <c r="F45" i="45"/>
  <c r="E47" i="45"/>
  <c r="F47" i="45" s="1"/>
  <c r="I45" i="41"/>
  <c r="J45" i="41" s="1"/>
  <c r="H47" i="41"/>
  <c r="I36" i="41"/>
  <c r="J36" i="41" s="1"/>
  <c r="H37" i="41"/>
  <c r="M42" i="46"/>
  <c r="F45" i="41"/>
  <c r="E47" i="41"/>
  <c r="X47" i="46"/>
  <c r="H62" i="45"/>
  <c r="I59" i="45"/>
  <c r="H52" i="45"/>
  <c r="N24" i="29"/>
  <c r="P32" i="29"/>
  <c r="L65" i="41"/>
  <c r="G57" i="47"/>
  <c r="L37" i="40"/>
  <c r="T27" i="40"/>
  <c r="AF37" i="46"/>
  <c r="AB18" i="47"/>
  <c r="T18" i="47"/>
  <c r="W18" i="47"/>
  <c r="Y18" i="47"/>
  <c r="P18" i="47"/>
  <c r="U18" i="47"/>
  <c r="Z18" i="47"/>
  <c r="AA18" i="47"/>
  <c r="V18" i="47"/>
  <c r="X18" i="47"/>
  <c r="AC18" i="47"/>
  <c r="AD18" i="47"/>
  <c r="J18" i="31" s="1"/>
  <c r="L65" i="40"/>
  <c r="I20" i="41"/>
  <c r="I22" i="41" s="1"/>
  <c r="J22" i="41" s="1"/>
  <c r="D66" i="41"/>
  <c r="D17" i="41"/>
  <c r="I60" i="46"/>
  <c r="J60" i="46" s="1"/>
  <c r="H62" i="46"/>
  <c r="P10" i="40"/>
  <c r="T12" i="40"/>
  <c r="G35" i="47"/>
  <c r="L61" i="34"/>
  <c r="H57" i="45"/>
  <c r="T57" i="37"/>
  <c r="S57" i="37"/>
  <c r="AB57" i="37"/>
  <c r="AD57" i="37"/>
  <c r="H72" i="31" s="1"/>
  <c r="U57" i="37"/>
  <c r="W57" i="37"/>
  <c r="P57" i="37"/>
  <c r="AC57" i="37"/>
  <c r="AA57" i="37"/>
  <c r="Z57" i="37"/>
  <c r="V57" i="37"/>
  <c r="X57" i="37"/>
  <c r="Y57" i="37"/>
  <c r="H47" i="46"/>
  <c r="T57" i="35"/>
  <c r="W57" i="35"/>
  <c r="AB57" i="35"/>
  <c r="X57" i="35"/>
  <c r="Y57" i="35"/>
  <c r="S57" i="35"/>
  <c r="AA57" i="35"/>
  <c r="V57" i="35"/>
  <c r="U57" i="35"/>
  <c r="AD57" i="35"/>
  <c r="E72" i="31" s="1"/>
  <c r="AC57" i="35"/>
  <c r="Z57" i="35"/>
  <c r="P57" i="35"/>
  <c r="W57" i="36"/>
  <c r="Y57" i="36"/>
  <c r="AC57" i="36"/>
  <c r="P57" i="36"/>
  <c r="Z57" i="36"/>
  <c r="V57" i="36"/>
  <c r="AA57" i="36"/>
  <c r="AD57" i="36"/>
  <c r="D72" i="31" s="1"/>
  <c r="U57" i="36"/>
  <c r="X57" i="36"/>
  <c r="T57" i="36"/>
  <c r="AB57" i="36"/>
  <c r="U57" i="38"/>
  <c r="Y57" i="38"/>
  <c r="AC57" i="38"/>
  <c r="AA57" i="38"/>
  <c r="T57" i="38"/>
  <c r="AD57" i="38"/>
  <c r="I72" i="31" s="1"/>
  <c r="AB57" i="38"/>
  <c r="W57" i="38"/>
  <c r="Z57" i="38"/>
  <c r="X57" i="38"/>
  <c r="P57" i="38"/>
  <c r="V57" i="38"/>
  <c r="DQ39" i="32"/>
  <c r="T57" i="34"/>
  <c r="S57" i="34"/>
  <c r="U57" i="34"/>
  <c r="Y57" i="34"/>
  <c r="V57" i="34"/>
  <c r="W57" i="34"/>
  <c r="AA57" i="34"/>
  <c r="AD57" i="34"/>
  <c r="F72" i="31" s="1"/>
  <c r="P57" i="34"/>
  <c r="AB57" i="34"/>
  <c r="X57" i="34"/>
  <c r="Z57" i="34"/>
  <c r="AC57" i="34"/>
  <c r="U57" i="33"/>
  <c r="T57" i="33"/>
  <c r="AB57" i="33"/>
  <c r="X57" i="33"/>
  <c r="P57" i="33"/>
  <c r="Y57" i="33"/>
  <c r="AD57" i="33"/>
  <c r="G72" i="31" s="1"/>
  <c r="AC57" i="33"/>
  <c r="Z57" i="33"/>
  <c r="W57" i="33"/>
  <c r="V57" i="33"/>
  <c r="AA57" i="33"/>
  <c r="Q45" i="29"/>
  <c r="R45" i="29" s="1"/>
  <c r="O47" i="29"/>
  <c r="AN32" i="46"/>
  <c r="AA58" i="36"/>
  <c r="Q49" i="46"/>
  <c r="R49" i="46" s="1"/>
  <c r="AD58" i="34"/>
  <c r="F73" i="31" s="1"/>
  <c r="X58" i="34"/>
  <c r="S58" i="34"/>
  <c r="Z58" i="34"/>
  <c r="AB58" i="34"/>
  <c r="V58" i="34"/>
  <c r="U58" i="34"/>
  <c r="P58" i="34"/>
  <c r="Y58" i="34"/>
  <c r="W58" i="34"/>
  <c r="AC58" i="34"/>
  <c r="AA58" i="34"/>
  <c r="S58" i="36"/>
  <c r="V58" i="36"/>
  <c r="U58" i="36"/>
  <c r="W58" i="36"/>
  <c r="T58" i="36"/>
  <c r="AC58" i="35"/>
  <c r="U58" i="35"/>
  <c r="T58" i="35"/>
  <c r="S58" i="35"/>
  <c r="AA58" i="35"/>
  <c r="P58" i="35"/>
  <c r="AB58" i="35"/>
  <c r="X58" i="35"/>
  <c r="W58" i="35"/>
  <c r="Z58" i="35"/>
  <c r="V58" i="35"/>
  <c r="Y58" i="35"/>
  <c r="AD58" i="35"/>
  <c r="E73" i="31" s="1"/>
  <c r="X58" i="33"/>
  <c r="Y58" i="33"/>
  <c r="V58" i="33"/>
  <c r="U58" i="33"/>
  <c r="AB58" i="33"/>
  <c r="AD58" i="33"/>
  <c r="G73" i="31" s="1"/>
  <c r="P58" i="33"/>
  <c r="W58" i="33"/>
  <c r="Z58" i="33"/>
  <c r="AC58" i="33"/>
  <c r="AA58" i="33"/>
  <c r="F49" i="29"/>
  <c r="E52" i="29"/>
  <c r="F52" i="29" s="1"/>
  <c r="S58" i="38"/>
  <c r="T58" i="38"/>
  <c r="V58" i="38"/>
  <c r="AD58" i="38"/>
  <c r="I73" i="31" s="1"/>
  <c r="AB58" i="38"/>
  <c r="Z58" i="38"/>
  <c r="Y58" i="38"/>
  <c r="P58" i="38"/>
  <c r="AC58" i="38"/>
  <c r="X58" i="38"/>
  <c r="W58" i="38"/>
  <c r="AA58" i="38"/>
  <c r="T58" i="37"/>
  <c r="W58" i="37"/>
  <c r="V58" i="37"/>
  <c r="U58" i="37"/>
  <c r="X58" i="37"/>
  <c r="Q45" i="46"/>
  <c r="P47" i="46"/>
  <c r="K58" i="47"/>
  <c r="AD16" i="47"/>
  <c r="J16" i="31" s="1"/>
  <c r="H55" i="49"/>
  <c r="AA54" i="34"/>
  <c r="AC54" i="34"/>
  <c r="X54" i="34"/>
  <c r="L48" i="37"/>
  <c r="L51" i="37"/>
  <c r="L61" i="37" s="1"/>
  <c r="T31" i="47"/>
  <c r="AB31" i="47"/>
  <c r="V31" i="47"/>
  <c r="X31" i="47"/>
  <c r="Y31" i="47"/>
  <c r="W31" i="47"/>
  <c r="U31" i="47"/>
  <c r="E57" i="47"/>
  <c r="Z31" i="47"/>
  <c r="AA31" i="47"/>
  <c r="AC31" i="47"/>
  <c r="P31" i="47"/>
  <c r="AD31" i="47"/>
  <c r="J36" i="31" s="1"/>
  <c r="V19" i="47"/>
  <c r="Y19" i="47"/>
  <c r="X19" i="47"/>
  <c r="U19" i="47"/>
  <c r="F58" i="47"/>
  <c r="Z19" i="47"/>
  <c r="W19" i="47"/>
  <c r="AA19" i="47"/>
  <c r="AD19" i="47"/>
  <c r="J19" i="31" s="1"/>
  <c r="AB19" i="47"/>
  <c r="AC19" i="47"/>
  <c r="P19" i="47"/>
  <c r="S46" i="47"/>
  <c r="D59" i="47"/>
  <c r="S59" i="47" s="1"/>
  <c r="Z46" i="47"/>
  <c r="T46" i="47"/>
  <c r="V46" i="47"/>
  <c r="U46" i="47"/>
  <c r="X46" i="47"/>
  <c r="Y46" i="47"/>
  <c r="W46" i="47"/>
  <c r="P46" i="47"/>
  <c r="AC46" i="47"/>
  <c r="AD46" i="47"/>
  <c r="J56" i="31" s="1"/>
  <c r="AB46" i="47"/>
  <c r="AA46" i="47"/>
  <c r="I59" i="47"/>
  <c r="ES44" i="32"/>
  <c r="K56" i="47"/>
  <c r="S39" i="47"/>
  <c r="T39" i="47"/>
  <c r="U39" i="47"/>
  <c r="W39" i="47"/>
  <c r="Y39" i="47"/>
  <c r="V39" i="47"/>
  <c r="X39" i="47"/>
  <c r="AB39" i="47"/>
  <c r="AC39" i="47"/>
  <c r="AA39" i="47"/>
  <c r="AD39" i="47"/>
  <c r="J49" i="31" s="1"/>
  <c r="Z39" i="47"/>
  <c r="P39" i="47"/>
  <c r="M50" i="47"/>
  <c r="E50" i="47"/>
  <c r="N56" i="47"/>
  <c r="F56" i="47"/>
  <c r="I52" i="47"/>
  <c r="DU16" i="46"/>
  <c r="BH16" i="46" s="1"/>
  <c r="S37" i="47"/>
  <c r="T37" i="47"/>
  <c r="W37" i="47"/>
  <c r="U37" i="47"/>
  <c r="V37" i="47"/>
  <c r="AB37" i="47"/>
  <c r="AC37" i="47"/>
  <c r="Z37" i="47"/>
  <c r="P37" i="47"/>
  <c r="X37" i="47"/>
  <c r="Y37" i="47"/>
  <c r="AA37" i="47"/>
  <c r="AD37" i="47"/>
  <c r="J47" i="31" s="1"/>
  <c r="L50" i="47"/>
  <c r="S11" i="47"/>
  <c r="D50" i="47"/>
  <c r="W11" i="47"/>
  <c r="X11" i="47"/>
  <c r="U11" i="47"/>
  <c r="V11" i="47"/>
  <c r="Y11" i="47"/>
  <c r="T11" i="47"/>
  <c r="AA11" i="47"/>
  <c r="AC11" i="47"/>
  <c r="Z11" i="47"/>
  <c r="AB11" i="47"/>
  <c r="P11" i="47"/>
  <c r="AD11" i="47"/>
  <c r="J11" i="31" s="1"/>
  <c r="L56" i="47"/>
  <c r="S17" i="47"/>
  <c r="D56" i="47"/>
  <c r="T17" i="47"/>
  <c r="X17" i="47"/>
  <c r="V17" i="47"/>
  <c r="W17" i="47"/>
  <c r="U17" i="47"/>
  <c r="Y17" i="47"/>
  <c r="Z17" i="47"/>
  <c r="AA17" i="47"/>
  <c r="AC17" i="47"/>
  <c r="P17" i="47"/>
  <c r="AD17" i="47"/>
  <c r="J17" i="31" s="1"/>
  <c r="AB17" i="47"/>
  <c r="M54" i="47"/>
  <c r="E54" i="47"/>
  <c r="F52" i="47"/>
  <c r="DT16" i="46"/>
  <c r="AZ16" i="46" s="1"/>
  <c r="M38" i="34"/>
  <c r="O38" i="33"/>
  <c r="AW19" i="32"/>
  <c r="BI18" i="32"/>
  <c r="M38" i="33"/>
  <c r="E29" i="41"/>
  <c r="P29" i="41"/>
  <c r="D32" i="41"/>
  <c r="H29" i="41"/>
  <c r="H21" i="45"/>
  <c r="G32" i="40"/>
  <c r="M59" i="41"/>
  <c r="N59" i="41" s="1"/>
  <c r="P59" i="41"/>
  <c r="Q59" i="41" s="1"/>
  <c r="L62" i="41"/>
  <c r="P60" i="41"/>
  <c r="Q60" i="41" s="1"/>
  <c r="M9" i="41"/>
  <c r="N9" i="41" s="1"/>
  <c r="L12" i="41"/>
  <c r="M55" i="41"/>
  <c r="N55" i="41" s="1"/>
  <c r="P55" i="41"/>
  <c r="Q55" i="41" s="1"/>
  <c r="R55" i="41" s="1"/>
  <c r="L37" i="41"/>
  <c r="P34" i="41"/>
  <c r="DO16" i="41"/>
  <c r="L16" i="41" s="1"/>
  <c r="M24" i="41"/>
  <c r="L27" i="41"/>
  <c r="P24" i="41"/>
  <c r="P31" i="41"/>
  <c r="Q31" i="41" s="1"/>
  <c r="R31" i="41" s="1"/>
  <c r="M30" i="41"/>
  <c r="N30" i="41" s="1"/>
  <c r="P30" i="41"/>
  <c r="Q30" i="41" s="1"/>
  <c r="R30" i="41" s="1"/>
  <c r="L64" i="40"/>
  <c r="L12" i="40"/>
  <c r="P20" i="40"/>
  <c r="P19" i="40"/>
  <c r="L22" i="40"/>
  <c r="Y52" i="36"/>
  <c r="D58" i="47"/>
  <c r="S32" i="47"/>
  <c r="X32" i="47"/>
  <c r="W32" i="47"/>
  <c r="T32" i="47"/>
  <c r="Z32" i="47"/>
  <c r="V32" i="47"/>
  <c r="Y32" i="47"/>
  <c r="U32" i="47"/>
  <c r="AA32" i="47"/>
  <c r="AB32" i="47"/>
  <c r="AD32" i="47"/>
  <c r="J37" i="31" s="1"/>
  <c r="AC32" i="47"/>
  <c r="P32" i="47"/>
  <c r="S34" i="47"/>
  <c r="W34" i="47"/>
  <c r="T34" i="47"/>
  <c r="V34" i="47"/>
  <c r="X34" i="47"/>
  <c r="U34" i="47"/>
  <c r="Z34" i="47"/>
  <c r="Y34" i="47"/>
  <c r="AA34" i="47"/>
  <c r="AB34" i="47"/>
  <c r="AC34" i="47"/>
  <c r="P34" i="47"/>
  <c r="AD34" i="47"/>
  <c r="J39" i="31" s="1"/>
  <c r="O59" i="47"/>
  <c r="H60" i="47"/>
  <c r="G59" i="47"/>
  <c r="EI44" i="32"/>
  <c r="EU42" i="32"/>
  <c r="S30" i="47"/>
  <c r="Z30" i="47"/>
  <c r="W30" i="47"/>
  <c r="AB30" i="47"/>
  <c r="V30" i="47"/>
  <c r="U30" i="47"/>
  <c r="X30" i="47"/>
  <c r="Y30" i="47"/>
  <c r="T30" i="47"/>
  <c r="AA30" i="47"/>
  <c r="P30" i="47"/>
  <c r="AD30" i="47"/>
  <c r="J35" i="31" s="1"/>
  <c r="AC30" i="47"/>
  <c r="I56" i="47"/>
  <c r="S28" i="47"/>
  <c r="U28" i="47"/>
  <c r="X28" i="47"/>
  <c r="W28" i="47"/>
  <c r="T28" i="47"/>
  <c r="V28" i="47"/>
  <c r="Y28" i="47"/>
  <c r="AA28" i="47"/>
  <c r="AD28" i="47"/>
  <c r="J33" i="31" s="1"/>
  <c r="Z28" i="47"/>
  <c r="AC28" i="47"/>
  <c r="AB28" i="47"/>
  <c r="P28" i="47"/>
  <c r="CP44" i="32"/>
  <c r="DB41" i="32"/>
  <c r="M51" i="49"/>
  <c r="K50" i="47"/>
  <c r="O54" i="47"/>
  <c r="G54" i="47"/>
  <c r="G52" i="47"/>
  <c r="DQ16" i="46"/>
  <c r="AB16" i="46" s="1"/>
  <c r="N35" i="47"/>
  <c r="L52" i="47"/>
  <c r="T13" i="47"/>
  <c r="S13" i="47"/>
  <c r="D52" i="47"/>
  <c r="X13" i="47"/>
  <c r="W13" i="47"/>
  <c r="U13" i="47"/>
  <c r="V13" i="47"/>
  <c r="Y13" i="47"/>
  <c r="AA13" i="47"/>
  <c r="AD13" i="47"/>
  <c r="J13" i="31" s="1"/>
  <c r="AB13" i="47"/>
  <c r="Z13" i="47"/>
  <c r="EF17" i="32"/>
  <c r="DY19" i="32"/>
  <c r="AC52" i="36"/>
  <c r="AD52" i="36"/>
  <c r="D67" i="31" s="1"/>
  <c r="AC104" i="10"/>
  <c r="D38" i="37"/>
  <c r="DN16" i="29"/>
  <c r="D16" i="29" s="1"/>
  <c r="CZ16" i="45"/>
  <c r="C16" i="45" s="1"/>
  <c r="P23" i="32"/>
  <c r="F24" i="32"/>
  <c r="DO61" i="45"/>
  <c r="L61" i="45" s="1"/>
  <c r="DO46" i="45"/>
  <c r="L46" i="45" s="1"/>
  <c r="DO30" i="45"/>
  <c r="L30" i="45" s="1"/>
  <c r="DO26" i="45"/>
  <c r="L26" i="45" s="1"/>
  <c r="DO21" i="45"/>
  <c r="L21" i="45" s="1"/>
  <c r="DO14" i="45"/>
  <c r="L14" i="45" s="1"/>
  <c r="DO59" i="45"/>
  <c r="L59" i="45" s="1"/>
  <c r="DO55" i="45"/>
  <c r="L55" i="45" s="1"/>
  <c r="DO41" i="45"/>
  <c r="L41" i="45" s="1"/>
  <c r="DO31" i="45"/>
  <c r="L31" i="45" s="1"/>
  <c r="DO24" i="45"/>
  <c r="L24" i="45" s="1"/>
  <c r="DO39" i="45"/>
  <c r="L39" i="45" s="1"/>
  <c r="DO20" i="45"/>
  <c r="L20" i="45" s="1"/>
  <c r="DO11" i="45"/>
  <c r="L11" i="45" s="1"/>
  <c r="DO56" i="45"/>
  <c r="L56" i="45" s="1"/>
  <c r="DO49" i="45"/>
  <c r="L49" i="45" s="1"/>
  <c r="DO34" i="45"/>
  <c r="L34" i="45" s="1"/>
  <c r="DO10" i="45"/>
  <c r="L10" i="45" s="1"/>
  <c r="P10" i="45" s="1"/>
  <c r="DP7" i="45"/>
  <c r="DO29" i="45"/>
  <c r="L29" i="45" s="1"/>
  <c r="DO15" i="45"/>
  <c r="L15" i="45" s="1"/>
  <c r="P15" i="45" s="1"/>
  <c r="DO19" i="45"/>
  <c r="L19" i="45" s="1"/>
  <c r="DO50" i="45"/>
  <c r="L50" i="45" s="1"/>
  <c r="DO54" i="45"/>
  <c r="L54" i="45" s="1"/>
  <c r="DO9" i="45"/>
  <c r="L9" i="45" s="1"/>
  <c r="DO45" i="45"/>
  <c r="L45" i="45" s="1"/>
  <c r="DO16" i="45"/>
  <c r="L16" i="45" s="1"/>
  <c r="DO36" i="45"/>
  <c r="L36" i="45" s="1"/>
  <c r="DO35" i="45"/>
  <c r="L35" i="45" s="1"/>
  <c r="DO44" i="45"/>
  <c r="L44" i="45" s="1"/>
  <c r="DO51" i="45"/>
  <c r="L51" i="45" s="1"/>
  <c r="DO60" i="45"/>
  <c r="L60" i="45" s="1"/>
  <c r="DO40" i="45"/>
  <c r="L40" i="45" s="1"/>
  <c r="DO25" i="45"/>
  <c r="L25" i="45" s="1"/>
  <c r="E25" i="45"/>
  <c r="H25" i="45"/>
  <c r="H27" i="45" s="1"/>
  <c r="D27" i="45"/>
  <c r="M41" i="41"/>
  <c r="N41" i="41" s="1"/>
  <c r="P41" i="41"/>
  <c r="Q41" i="41" s="1"/>
  <c r="R41" i="41" s="1"/>
  <c r="M49" i="41"/>
  <c r="N49" i="41" s="1"/>
  <c r="P49" i="41"/>
  <c r="L52" i="41"/>
  <c r="M46" i="41"/>
  <c r="N46" i="41" s="1"/>
  <c r="P46" i="41"/>
  <c r="Q46" i="41" s="1"/>
  <c r="R46" i="41" s="1"/>
  <c r="M44" i="41"/>
  <c r="N44" i="41" s="1"/>
  <c r="M10" i="41"/>
  <c r="N10" i="41" s="1"/>
  <c r="P10" i="41"/>
  <c r="Q10" i="41" s="1"/>
  <c r="R10" i="41" s="1"/>
  <c r="M36" i="41"/>
  <c r="N36" i="41" s="1"/>
  <c r="P36" i="41"/>
  <c r="Q36" i="41" s="1"/>
  <c r="R36" i="41" s="1"/>
  <c r="M61" i="41"/>
  <c r="N61" i="41" s="1"/>
  <c r="P30" i="40"/>
  <c r="P21" i="40"/>
  <c r="P49" i="40"/>
  <c r="P11" i="40"/>
  <c r="X11" i="40"/>
  <c r="L66" i="40"/>
  <c r="AB52" i="36"/>
  <c r="Z52" i="36"/>
  <c r="U47" i="47"/>
  <c r="W47" i="47"/>
  <c r="T47" i="47"/>
  <c r="V47" i="47"/>
  <c r="X47" i="47"/>
  <c r="AA47" i="47"/>
  <c r="P47" i="47"/>
  <c r="AD47" i="47"/>
  <c r="J57" i="31" s="1"/>
  <c r="Z47" i="47"/>
  <c r="AB47" i="47"/>
  <c r="Y47" i="47"/>
  <c r="AC47" i="47"/>
  <c r="G60" i="47"/>
  <c r="AA106" i="10"/>
  <c r="D38" i="47"/>
  <c r="S38" i="47" s="1"/>
  <c r="DN16" i="46"/>
  <c r="D16" i="46" s="1"/>
  <c r="F60" i="47"/>
  <c r="M59" i="47"/>
  <c r="W33" i="47"/>
  <c r="V33" i="47"/>
  <c r="T33" i="47"/>
  <c r="U33" i="47"/>
  <c r="X33" i="47"/>
  <c r="E59" i="47"/>
  <c r="Y33" i="47"/>
  <c r="AA33" i="47"/>
  <c r="AB33" i="47"/>
  <c r="Z33" i="47"/>
  <c r="P33" i="47"/>
  <c r="AC33" i="47"/>
  <c r="AD33" i="47"/>
  <c r="J38" i="31" s="1"/>
  <c r="O56" i="47"/>
  <c r="G56" i="47"/>
  <c r="J54" i="47"/>
  <c r="DI44" i="32"/>
  <c r="DQ41" i="32"/>
  <c r="V26" i="47"/>
  <c r="T26" i="47"/>
  <c r="X26" i="47"/>
  <c r="W26" i="47"/>
  <c r="U26" i="47"/>
  <c r="AC26" i="47"/>
  <c r="Z26" i="47"/>
  <c r="AD26" i="47"/>
  <c r="J31" i="31" s="1"/>
  <c r="AA26" i="47"/>
  <c r="P26" i="47"/>
  <c r="AB26" i="47"/>
  <c r="Y26" i="47"/>
  <c r="M35" i="47"/>
  <c r="I22" i="47"/>
  <c r="I50" i="47"/>
  <c r="J56" i="47"/>
  <c r="S14" i="47"/>
  <c r="T14" i="47"/>
  <c r="U14" i="47"/>
  <c r="V14" i="47"/>
  <c r="AA14" i="47"/>
  <c r="P14" i="47"/>
  <c r="AB14" i="47"/>
  <c r="W14" i="47"/>
  <c r="Z14" i="47"/>
  <c r="X14" i="47"/>
  <c r="Y14" i="47"/>
  <c r="AD14" i="47"/>
  <c r="J14" i="31" s="1"/>
  <c r="AC14" i="47"/>
  <c r="D53" i="47"/>
  <c r="E52" i="47"/>
  <c r="O38" i="47"/>
  <c r="F48" i="49"/>
  <c r="DP16" i="46"/>
  <c r="T16" i="46" s="1"/>
  <c r="S24" i="47"/>
  <c r="W24" i="47"/>
  <c r="X24" i="47"/>
  <c r="T24" i="47"/>
  <c r="U24" i="47"/>
  <c r="V24" i="47"/>
  <c r="AA24" i="47"/>
  <c r="Y24" i="47"/>
  <c r="AB24" i="47"/>
  <c r="AC24" i="47"/>
  <c r="Z24" i="47"/>
  <c r="P24" i="47"/>
  <c r="AD24" i="47"/>
  <c r="J29" i="31" s="1"/>
  <c r="H50" i="47"/>
  <c r="S43" i="47"/>
  <c r="V43" i="47"/>
  <c r="U43" i="47"/>
  <c r="T43" i="47"/>
  <c r="W43" i="47"/>
  <c r="X43" i="47"/>
  <c r="Y43" i="47"/>
  <c r="AB43" i="47"/>
  <c r="AD43" i="47"/>
  <c r="J53" i="31" s="1"/>
  <c r="Z43" i="47"/>
  <c r="AC43" i="47"/>
  <c r="AA43" i="47"/>
  <c r="P43" i="47"/>
  <c r="H56" i="47"/>
  <c r="I54" i="47"/>
  <c r="BA44" i="32"/>
  <c r="J52" i="47"/>
  <c r="N38" i="47"/>
  <c r="N51" i="47" s="1"/>
  <c r="E51" i="49"/>
  <c r="DO16" i="46"/>
  <c r="L16" i="46" s="1"/>
  <c r="AA102" i="10"/>
  <c r="E38" i="34"/>
  <c r="K38" i="33"/>
  <c r="DE16" i="41"/>
  <c r="AQ16" i="41" s="1"/>
  <c r="AD103" i="10"/>
  <c r="AY14" i="32"/>
  <c r="BI13" i="32"/>
  <c r="N37" i="32"/>
  <c r="N92" i="32" s="1"/>
  <c r="AC39" i="7"/>
  <c r="E9" i="41"/>
  <c r="H9" i="41"/>
  <c r="P9" i="41"/>
  <c r="Q9" i="41" s="1"/>
  <c r="R9" i="41" s="1"/>
  <c r="D64" i="41"/>
  <c r="D12" i="41"/>
  <c r="E10" i="45"/>
  <c r="D65" i="45"/>
  <c r="H10" i="45"/>
  <c r="H34" i="45"/>
  <c r="H37" i="45" s="1"/>
  <c r="E34" i="45"/>
  <c r="F34" i="45" s="1"/>
  <c r="D64" i="45"/>
  <c r="M35" i="41"/>
  <c r="P35" i="41"/>
  <c r="Q35" i="41" s="1"/>
  <c r="R35" i="41" s="1"/>
  <c r="M19" i="41"/>
  <c r="L22" i="41"/>
  <c r="P19" i="41"/>
  <c r="P15" i="41"/>
  <c r="L32" i="41"/>
  <c r="M29" i="41"/>
  <c r="N29" i="41" s="1"/>
  <c r="M51" i="41"/>
  <c r="N51" i="41" s="1"/>
  <c r="P51" i="41"/>
  <c r="Q51" i="41" s="1"/>
  <c r="R51" i="41" s="1"/>
  <c r="P40" i="40"/>
  <c r="X40" i="40"/>
  <c r="P34" i="40"/>
  <c r="X34" i="40"/>
  <c r="X26" i="40"/>
  <c r="P26" i="40"/>
  <c r="P46" i="40"/>
  <c r="X46" i="40"/>
  <c r="O32" i="29"/>
  <c r="W52" i="36"/>
  <c r="DQ44" i="40"/>
  <c r="AB44" i="40" s="1"/>
  <c r="DQ29" i="40"/>
  <c r="AB29" i="40" s="1"/>
  <c r="DQ36" i="40"/>
  <c r="AB36" i="40" s="1"/>
  <c r="DQ11" i="40"/>
  <c r="AB11" i="40" s="1"/>
  <c r="DQ26" i="40"/>
  <c r="AB26" i="40" s="1"/>
  <c r="DQ60" i="40"/>
  <c r="AB60" i="40" s="1"/>
  <c r="DQ40" i="40"/>
  <c r="AB40" i="40" s="1"/>
  <c r="DQ46" i="40"/>
  <c r="AB46" i="40" s="1"/>
  <c r="AF46" i="40" s="1"/>
  <c r="DQ49" i="40"/>
  <c r="AB49" i="40" s="1"/>
  <c r="DQ55" i="40"/>
  <c r="AB55" i="40" s="1"/>
  <c r="DQ19" i="40"/>
  <c r="AB19" i="40" s="1"/>
  <c r="DQ39" i="40"/>
  <c r="AB39" i="40" s="1"/>
  <c r="DQ21" i="40"/>
  <c r="AB21" i="40" s="1"/>
  <c r="DQ16" i="40"/>
  <c r="AB16" i="40" s="1"/>
  <c r="DQ61" i="40"/>
  <c r="AB61" i="40" s="1"/>
  <c r="DQ34" i="40"/>
  <c r="AB34" i="40" s="1"/>
  <c r="DQ50" i="40"/>
  <c r="AB50" i="40" s="1"/>
  <c r="DQ14" i="40"/>
  <c r="AB14" i="40" s="1"/>
  <c r="DQ15" i="40"/>
  <c r="AB15" i="40" s="1"/>
  <c r="DQ20" i="40"/>
  <c r="AB20" i="40" s="1"/>
  <c r="DQ45" i="40"/>
  <c r="AB45" i="40" s="1"/>
  <c r="DQ9" i="40"/>
  <c r="AB9" i="40" s="1"/>
  <c r="DQ56" i="40"/>
  <c r="AB56" i="40" s="1"/>
  <c r="DQ25" i="40"/>
  <c r="AB25" i="40" s="1"/>
  <c r="AF25" i="40" s="1"/>
  <c r="DQ10" i="40"/>
  <c r="AB10" i="40" s="1"/>
  <c r="DQ59" i="40"/>
  <c r="AB59" i="40" s="1"/>
  <c r="DQ35" i="40"/>
  <c r="AB35" i="40" s="1"/>
  <c r="DQ54" i="40"/>
  <c r="AB54" i="40" s="1"/>
  <c r="DQ30" i="40"/>
  <c r="AB30" i="40" s="1"/>
  <c r="DQ24" i="40"/>
  <c r="AB24" i="40" s="1"/>
  <c r="AF24" i="40" s="1"/>
  <c r="DR7" i="40"/>
  <c r="DQ51" i="40"/>
  <c r="AB51" i="40" s="1"/>
  <c r="DQ31" i="40"/>
  <c r="AB31" i="40" s="1"/>
  <c r="DQ41" i="40"/>
  <c r="AB41" i="40" s="1"/>
  <c r="X49" i="40"/>
  <c r="X25" i="40"/>
  <c r="X24" i="40"/>
  <c r="T21" i="47"/>
  <c r="W21" i="47"/>
  <c r="U21" i="47"/>
  <c r="E60" i="47"/>
  <c r="V21" i="47"/>
  <c r="X21" i="47"/>
  <c r="AA21" i="47"/>
  <c r="AB21" i="47"/>
  <c r="AC21" i="47"/>
  <c r="AD21" i="47"/>
  <c r="J21" i="31" s="1"/>
  <c r="Z21" i="47"/>
  <c r="P21" i="47"/>
  <c r="Y21" i="47"/>
  <c r="K59" i="47"/>
  <c r="W44" i="47"/>
  <c r="V44" i="47"/>
  <c r="X44" i="47"/>
  <c r="U44" i="47"/>
  <c r="Z44" i="47"/>
  <c r="P44" i="47"/>
  <c r="AB44" i="47"/>
  <c r="AD44" i="47"/>
  <c r="J54" i="31" s="1"/>
  <c r="Y44" i="47"/>
  <c r="AA44" i="47"/>
  <c r="AC44" i="47"/>
  <c r="M56" i="47"/>
  <c r="E56" i="47"/>
  <c r="V41" i="47"/>
  <c r="W41" i="47"/>
  <c r="AA41" i="47"/>
  <c r="AB41" i="47"/>
  <c r="Y41" i="47"/>
  <c r="X41" i="47"/>
  <c r="AC41" i="47"/>
  <c r="Z41" i="47"/>
  <c r="P41" i="47"/>
  <c r="AD41" i="47"/>
  <c r="J51" i="31" s="1"/>
  <c r="DS16" i="46"/>
  <c r="AR16" i="46" s="1"/>
  <c r="H51" i="49"/>
  <c r="DR16" i="46"/>
  <c r="AJ16" i="46" s="1"/>
  <c r="O50" i="47"/>
  <c r="G50" i="47"/>
  <c r="J56" i="49"/>
  <c r="K54" i="47"/>
  <c r="L51" i="49"/>
  <c r="L38" i="47"/>
  <c r="L48" i="47" s="1"/>
  <c r="DV16" i="46"/>
  <c r="BP16" i="46" s="1"/>
  <c r="N50" i="47"/>
  <c r="F50" i="47"/>
  <c r="AC43" i="49"/>
  <c r="H56" i="49"/>
  <c r="BL44" i="32"/>
  <c r="BX42" i="32"/>
  <c r="AX44" i="32"/>
  <c r="BI41" i="32"/>
  <c r="H52" i="47"/>
  <c r="L38" i="38"/>
  <c r="BC14" i="32"/>
  <c r="I38" i="35"/>
  <c r="BA14" i="32"/>
  <c r="E38" i="32"/>
  <c r="E106" i="32" s="1"/>
  <c r="T39" i="7"/>
  <c r="H15" i="45"/>
  <c r="M26" i="41"/>
  <c r="N26" i="41" s="1"/>
  <c r="P26" i="41"/>
  <c r="Q26" i="41" s="1"/>
  <c r="R26" i="41" s="1"/>
  <c r="M25" i="41"/>
  <c r="N25" i="41" s="1"/>
  <c r="P25" i="41"/>
  <c r="Q25" i="41" s="1"/>
  <c r="R25" i="41" s="1"/>
  <c r="M21" i="41"/>
  <c r="N21" i="41" s="1"/>
  <c r="P21" i="41"/>
  <c r="Q21" i="41" s="1"/>
  <c r="R21" i="41" s="1"/>
  <c r="M54" i="41"/>
  <c r="N54" i="41" s="1"/>
  <c r="P54" i="41"/>
  <c r="DP50" i="41"/>
  <c r="T50" i="41" s="1"/>
  <c r="U50" i="41" s="1"/>
  <c r="V50" i="41" s="1"/>
  <c r="DP40" i="41"/>
  <c r="T40" i="41" s="1"/>
  <c r="U40" i="41" s="1"/>
  <c r="V40" i="41" s="1"/>
  <c r="DP59" i="41"/>
  <c r="T59" i="41" s="1"/>
  <c r="DP61" i="41"/>
  <c r="T61" i="41" s="1"/>
  <c r="DP14" i="41"/>
  <c r="T14" i="41" s="1"/>
  <c r="DP19" i="41"/>
  <c r="T19" i="41" s="1"/>
  <c r="DQ7" i="41"/>
  <c r="DP51" i="41"/>
  <c r="T51" i="41" s="1"/>
  <c r="DP36" i="41"/>
  <c r="T36" i="41" s="1"/>
  <c r="DP49" i="41"/>
  <c r="T49" i="41" s="1"/>
  <c r="DP41" i="41"/>
  <c r="T41" i="41" s="1"/>
  <c r="U41" i="41" s="1"/>
  <c r="V41" i="41" s="1"/>
  <c r="DP20" i="41"/>
  <c r="T20" i="41" s="1"/>
  <c r="DP15" i="41"/>
  <c r="T15" i="41" s="1"/>
  <c r="DP30" i="41"/>
  <c r="T30" i="41" s="1"/>
  <c r="DP11" i="41"/>
  <c r="T11" i="41" s="1"/>
  <c r="DP21" i="41"/>
  <c r="T21" i="41" s="1"/>
  <c r="U21" i="41" s="1"/>
  <c r="V21" i="41" s="1"/>
  <c r="DP56" i="41"/>
  <c r="T56" i="41" s="1"/>
  <c r="DP44" i="41"/>
  <c r="T44" i="41" s="1"/>
  <c r="DP45" i="41"/>
  <c r="T45" i="41" s="1"/>
  <c r="DP54" i="41"/>
  <c r="T54" i="41" s="1"/>
  <c r="X54" i="41" s="1"/>
  <c r="DP55" i="41"/>
  <c r="T55" i="41" s="1"/>
  <c r="X55" i="41" s="1"/>
  <c r="DP25" i="41"/>
  <c r="T25" i="41" s="1"/>
  <c r="U25" i="41" s="1"/>
  <c r="V25" i="41" s="1"/>
  <c r="DP34" i="41"/>
  <c r="T34" i="41" s="1"/>
  <c r="DP24" i="41"/>
  <c r="T24" i="41" s="1"/>
  <c r="DP39" i="41"/>
  <c r="T39" i="41" s="1"/>
  <c r="X39" i="41" s="1"/>
  <c r="DP35" i="41"/>
  <c r="T35" i="41" s="1"/>
  <c r="DP46" i="41"/>
  <c r="T46" i="41" s="1"/>
  <c r="DP60" i="41"/>
  <c r="T60" i="41" s="1"/>
  <c r="DP10" i="41"/>
  <c r="T10" i="41" s="1"/>
  <c r="DP31" i="41"/>
  <c r="T31" i="41" s="1"/>
  <c r="X31" i="41" s="1"/>
  <c r="Y31" i="41" s="1"/>
  <c r="Z31" i="41" s="1"/>
  <c r="DP29" i="41"/>
  <c r="T29" i="41" s="1"/>
  <c r="DP9" i="41"/>
  <c r="T9" i="41" s="1"/>
  <c r="DP16" i="41"/>
  <c r="T16" i="41" s="1"/>
  <c r="U16" i="41" s="1"/>
  <c r="V16" i="41" s="1"/>
  <c r="DP26" i="41"/>
  <c r="T26" i="41" s="1"/>
  <c r="U26" i="41" s="1"/>
  <c r="V26" i="41" s="1"/>
  <c r="M20" i="41"/>
  <c r="N20" i="41" s="1"/>
  <c r="P20" i="41"/>
  <c r="Q20" i="41" s="1"/>
  <c r="R20" i="41" s="1"/>
  <c r="P50" i="41"/>
  <c r="P39" i="41"/>
  <c r="Q39" i="41" s="1"/>
  <c r="R39" i="41" s="1"/>
  <c r="M39" i="41"/>
  <c r="N39" i="41" s="1"/>
  <c r="L42" i="41"/>
  <c r="P41" i="40"/>
  <c r="P60" i="40"/>
  <c r="P29" i="40"/>
  <c r="X29" i="40"/>
  <c r="L57" i="40"/>
  <c r="L17" i="40"/>
  <c r="P52" i="36"/>
  <c r="AA52" i="36"/>
  <c r="T17" i="40"/>
  <c r="X51" i="40"/>
  <c r="P13" i="47"/>
  <c r="E57" i="46"/>
  <c r="F57" i="46" s="1"/>
  <c r="BD57" i="46"/>
  <c r="Q55" i="46"/>
  <c r="P57" i="46"/>
  <c r="W20" i="47"/>
  <c r="Y20" i="47"/>
  <c r="AB20" i="47"/>
  <c r="AD20" i="47"/>
  <c r="J20" i="31" s="1"/>
  <c r="Z20" i="47"/>
  <c r="P20" i="47"/>
  <c r="AA20" i="47"/>
  <c r="AC20" i="47"/>
  <c r="H59" i="47"/>
  <c r="X20" i="47"/>
  <c r="N55" i="29"/>
  <c r="M57" i="29"/>
  <c r="N57" i="29" s="1"/>
  <c r="E62" i="46"/>
  <c r="F62" i="46" s="1"/>
  <c r="Q61" i="41"/>
  <c r="R61" i="41" s="1"/>
  <c r="I60" i="42"/>
  <c r="H62" i="29"/>
  <c r="Q59" i="29"/>
  <c r="R59" i="29" s="1"/>
  <c r="P62" i="29"/>
  <c r="F59" i="41"/>
  <c r="F35" i="45"/>
  <c r="N60" i="41"/>
  <c r="Q50" i="46"/>
  <c r="P52" i="46"/>
  <c r="F29" i="45"/>
  <c r="E32" i="45"/>
  <c r="F32" i="45" s="1"/>
  <c r="H47" i="40"/>
  <c r="I29" i="45"/>
  <c r="J29" i="45" s="1"/>
  <c r="H32" i="45"/>
  <c r="N29" i="29"/>
  <c r="M32" i="29"/>
  <c r="N32" i="29" s="1"/>
  <c r="N39" i="29"/>
  <c r="M42" i="29"/>
  <c r="N42" i="29" s="1"/>
  <c r="X52" i="46"/>
  <c r="I30" i="46"/>
  <c r="H32" i="46"/>
  <c r="F50" i="46"/>
  <c r="E52" i="46"/>
  <c r="F52" i="46" s="1"/>
  <c r="Q56" i="29"/>
  <c r="P57" i="29"/>
  <c r="U64" i="10"/>
  <c r="AB64" i="10"/>
  <c r="W64" i="10"/>
  <c r="S64" i="10"/>
  <c r="W29" i="32"/>
  <c r="O51" i="35"/>
  <c r="O61" i="35" s="1"/>
  <c r="O48" i="35"/>
  <c r="J9" i="29"/>
  <c r="AB50" i="33"/>
  <c r="Y50" i="33"/>
  <c r="Q9" i="46"/>
  <c r="R9" i="46" s="1"/>
  <c r="AC50" i="33"/>
  <c r="AD50" i="33"/>
  <c r="G65" i="31" s="1"/>
  <c r="AA50" i="33"/>
  <c r="Q11" i="41"/>
  <c r="O12" i="41"/>
  <c r="I10" i="42"/>
  <c r="J10" i="42" s="1"/>
  <c r="F9" i="40"/>
  <c r="X12" i="46"/>
  <c r="AN12" i="46"/>
  <c r="V11" i="46"/>
  <c r="H12" i="46"/>
  <c r="AF12" i="46"/>
  <c r="U50" i="36"/>
  <c r="W50" i="36"/>
  <c r="X50" i="36"/>
  <c r="V50" i="36"/>
  <c r="Z50" i="37"/>
  <c r="Y50" i="37"/>
  <c r="AC50" i="37"/>
  <c r="U50" i="37"/>
  <c r="AA50" i="37"/>
  <c r="V50" i="37"/>
  <c r="X50" i="37"/>
  <c r="W50" i="37"/>
  <c r="T50" i="37"/>
  <c r="AD50" i="37"/>
  <c r="H65" i="31" s="1"/>
  <c r="P50" i="37"/>
  <c r="AB50" i="37"/>
  <c r="S50" i="35"/>
  <c r="Y50" i="35"/>
  <c r="AA50" i="35"/>
  <c r="U50" i="35"/>
  <c r="W50" i="35"/>
  <c r="X50" i="35"/>
  <c r="AB50" i="35"/>
  <c r="V50" i="35"/>
  <c r="T50" i="35"/>
  <c r="Z50" i="35"/>
  <c r="AC50" i="36"/>
  <c r="AD50" i="36"/>
  <c r="D65" i="31" s="1"/>
  <c r="AB50" i="36"/>
  <c r="P50" i="36"/>
  <c r="Z50" i="36"/>
  <c r="Y50" i="36"/>
  <c r="AA50" i="36"/>
  <c r="W12" i="29"/>
  <c r="I9" i="46"/>
  <c r="AC64" i="10"/>
  <c r="T64" i="10"/>
  <c r="Z64" i="10"/>
  <c r="S17" i="45"/>
  <c r="S66" i="45"/>
  <c r="O35" i="34"/>
  <c r="Y64" i="10"/>
  <c r="AA64" i="10"/>
  <c r="V64" i="10"/>
  <c r="S19" i="32"/>
  <c r="F48" i="37"/>
  <c r="G51" i="35"/>
  <c r="G48" i="35"/>
  <c r="P64" i="10"/>
  <c r="J22" i="38"/>
  <c r="X64" i="10"/>
  <c r="AD64" i="10"/>
  <c r="N51" i="49"/>
  <c r="H51" i="47"/>
  <c r="H22" i="47"/>
  <c r="U16" i="32"/>
  <c r="U74" i="32" s="1"/>
  <c r="U19" i="10"/>
  <c r="W38" i="36"/>
  <c r="G51" i="36"/>
  <c r="G48" i="36"/>
  <c r="V38" i="36"/>
  <c r="I51" i="47"/>
  <c r="I35" i="47"/>
  <c r="L35" i="47"/>
  <c r="T22" i="32"/>
  <c r="T89" i="32" s="1"/>
  <c r="T24" i="10"/>
  <c r="G51" i="47"/>
  <c r="H48" i="38"/>
  <c r="K48" i="35"/>
  <c r="K51" i="35"/>
  <c r="K61" i="35" s="1"/>
  <c r="J35" i="38"/>
  <c r="S12" i="47"/>
  <c r="T12" i="47"/>
  <c r="G48" i="34"/>
  <c r="T25" i="47"/>
  <c r="S25" i="47"/>
  <c r="U25" i="47"/>
  <c r="V25" i="47"/>
  <c r="W25" i="47"/>
  <c r="X25" i="47"/>
  <c r="AD25" i="47"/>
  <c r="J30" i="31" s="1"/>
  <c r="AB25" i="47"/>
  <c r="Z25" i="47"/>
  <c r="AA25" i="47"/>
  <c r="P25" i="47"/>
  <c r="Y25" i="47"/>
  <c r="AC25" i="47"/>
  <c r="M51" i="47"/>
  <c r="M22" i="47"/>
  <c r="AD25" i="49"/>
  <c r="K30" i="31" s="1"/>
  <c r="X19" i="32"/>
  <c r="G16" i="29"/>
  <c r="O16" i="29"/>
  <c r="W16" i="29"/>
  <c r="AE16" i="29"/>
  <c r="AM16" i="29"/>
  <c r="C66" i="29"/>
  <c r="L17" i="42"/>
  <c r="X29" i="32"/>
  <c r="W14" i="32"/>
  <c r="F20" i="45"/>
  <c r="E22" i="45"/>
  <c r="F22" i="45" s="1"/>
  <c r="F21" i="45"/>
  <c r="I21" i="42"/>
  <c r="J19" i="46"/>
  <c r="H22" i="46"/>
  <c r="N20" i="29"/>
  <c r="M22" i="29"/>
  <c r="N22" i="29" s="1"/>
  <c r="F19" i="46"/>
  <c r="E22" i="46"/>
  <c r="F22" i="46" s="1"/>
  <c r="G22" i="45"/>
  <c r="P22" i="46"/>
  <c r="I19" i="40"/>
  <c r="X22" i="46"/>
  <c r="V19" i="46"/>
  <c r="AN22" i="46"/>
  <c r="AF22" i="46"/>
  <c r="I24" i="42"/>
  <c r="I24" i="45"/>
  <c r="G27" i="45"/>
  <c r="J31" i="41"/>
  <c r="AE32" i="29"/>
  <c r="BD12" i="46"/>
  <c r="Y54" i="35"/>
  <c r="V54" i="35"/>
  <c r="AA54" i="35"/>
  <c r="AB54" i="35"/>
  <c r="Z54" i="35"/>
  <c r="U54" i="35"/>
  <c r="AC54" i="35"/>
  <c r="X54" i="35"/>
  <c r="AD54" i="35"/>
  <c r="E69" i="31" s="1"/>
  <c r="W54" i="35"/>
  <c r="T54" i="35"/>
  <c r="P54" i="35"/>
  <c r="E61" i="37"/>
  <c r="Z54" i="37"/>
  <c r="Y54" i="37"/>
  <c r="U54" i="37"/>
  <c r="AA54" i="37"/>
  <c r="AC54" i="37"/>
  <c r="W54" i="37"/>
  <c r="V54" i="37"/>
  <c r="X54" i="37"/>
  <c r="AD54" i="37"/>
  <c r="H69" i="31" s="1"/>
  <c r="T54" i="37"/>
  <c r="P54" i="37"/>
  <c r="AB54" i="37"/>
  <c r="S54" i="47"/>
  <c r="BD32" i="46"/>
  <c r="V41" i="46"/>
  <c r="O32" i="41"/>
  <c r="AD54" i="36"/>
  <c r="D69" i="31" s="1"/>
  <c r="W54" i="36"/>
  <c r="P54" i="36"/>
  <c r="AC54" i="36"/>
  <c r="Z54" i="36"/>
  <c r="X54" i="36"/>
  <c r="U54" i="36"/>
  <c r="AB54" i="36"/>
  <c r="AA54" i="36"/>
  <c r="V54" i="36"/>
  <c r="Y54" i="36"/>
  <c r="N31" i="41"/>
  <c r="W32" i="29"/>
  <c r="AF32" i="46"/>
  <c r="G32" i="41"/>
  <c r="BD62" i="46"/>
  <c r="AB54" i="38"/>
  <c r="U54" i="38"/>
  <c r="Z54" i="38"/>
  <c r="AD54" i="38"/>
  <c r="I69" i="31" s="1"/>
  <c r="AA54" i="38"/>
  <c r="W54" i="38"/>
  <c r="Y54" i="38"/>
  <c r="X54" i="38"/>
  <c r="P54" i="38"/>
  <c r="AC54" i="38"/>
  <c r="V54" i="38"/>
  <c r="Z54" i="33"/>
  <c r="AB54" i="33"/>
  <c r="AC54" i="33"/>
  <c r="X54" i="33"/>
  <c r="AA54" i="33"/>
  <c r="U54" i="33"/>
  <c r="V54" i="33"/>
  <c r="AD54" i="33"/>
  <c r="G69" i="31" s="1"/>
  <c r="P54" i="33"/>
  <c r="W54" i="33"/>
  <c r="T54" i="33"/>
  <c r="Y54" i="33"/>
  <c r="AB54" i="34"/>
  <c r="P54" i="34"/>
  <c r="AD54" i="34"/>
  <c r="F69" i="31" s="1"/>
  <c r="Z54" i="34"/>
  <c r="J31" i="45"/>
  <c r="I30" i="45"/>
  <c r="J30" i="45" s="1"/>
  <c r="F30" i="46"/>
  <c r="E32" i="46"/>
  <c r="F32" i="46" s="1"/>
  <c r="X42" i="46"/>
  <c r="AV12" i="46"/>
  <c r="N35" i="29"/>
  <c r="AV37" i="46"/>
  <c r="N34" i="41"/>
  <c r="AD42" i="49"/>
  <c r="K52" i="31" s="1"/>
  <c r="N55" i="47"/>
  <c r="G42" i="46"/>
  <c r="O42" i="29"/>
  <c r="G42" i="42"/>
  <c r="I42" i="45"/>
  <c r="J42" i="45" s="1"/>
  <c r="J35" i="40"/>
  <c r="M55" i="49"/>
  <c r="O55" i="47"/>
  <c r="E48" i="49"/>
  <c r="S29" i="47"/>
  <c r="D35" i="47"/>
  <c r="T29" i="47"/>
  <c r="V29" i="47"/>
  <c r="AA29" i="47"/>
  <c r="Y29" i="47"/>
  <c r="U29" i="47"/>
  <c r="W29" i="47"/>
  <c r="AC29" i="47"/>
  <c r="AB29" i="47"/>
  <c r="X29" i="47"/>
  <c r="AD29" i="47"/>
  <c r="J34" i="31" s="1"/>
  <c r="Z29" i="47"/>
  <c r="P29" i="47"/>
  <c r="CM38" i="32"/>
  <c r="CJ39" i="32"/>
  <c r="E55" i="49"/>
  <c r="K55" i="47"/>
  <c r="K48" i="47"/>
  <c r="J22" i="47"/>
  <c r="J55" i="47"/>
  <c r="S55" i="47"/>
  <c r="G55" i="47"/>
  <c r="G22" i="47"/>
  <c r="F55" i="47"/>
  <c r="P42" i="47"/>
  <c r="Z42" i="47"/>
  <c r="AC42" i="47"/>
  <c r="AA42" i="47"/>
  <c r="AD42" i="47"/>
  <c r="J52" i="31" s="1"/>
  <c r="V42" i="47"/>
  <c r="W42" i="47"/>
  <c r="U42" i="47"/>
  <c r="Y42" i="47"/>
  <c r="AB42" i="47"/>
  <c r="X42" i="47"/>
  <c r="L55" i="49"/>
  <c r="H55" i="47"/>
  <c r="H35" i="47"/>
  <c r="AB16" i="47"/>
  <c r="Z16" i="47"/>
  <c r="W16" i="47"/>
  <c r="U16" i="47"/>
  <c r="Y16" i="47"/>
  <c r="X16" i="47"/>
  <c r="E22" i="47"/>
  <c r="E55" i="47"/>
  <c r="V16" i="47"/>
  <c r="AA16" i="47"/>
  <c r="AC16" i="47"/>
  <c r="BD37" i="46"/>
  <c r="F35" i="46"/>
  <c r="G37" i="45"/>
  <c r="X37" i="46"/>
  <c r="P37" i="46"/>
  <c r="I35" i="45"/>
  <c r="G37" i="46"/>
  <c r="H37" i="46"/>
  <c r="I34" i="46"/>
  <c r="F34" i="46"/>
  <c r="E37" i="46"/>
  <c r="F37" i="46" s="1"/>
  <c r="I35" i="46"/>
  <c r="AN37" i="46"/>
  <c r="J46" i="45"/>
  <c r="M47" i="29"/>
  <c r="N47" i="29" s="1"/>
  <c r="G47" i="45"/>
  <c r="J49" i="45"/>
  <c r="N50" i="41"/>
  <c r="G52" i="29"/>
  <c r="I50" i="29"/>
  <c r="Y51" i="46"/>
  <c r="O52" i="29"/>
  <c r="I51" i="29"/>
  <c r="N51" i="29"/>
  <c r="O62" i="41"/>
  <c r="S60" i="47"/>
  <c r="AF62" i="46"/>
  <c r="P62" i="46"/>
  <c r="Q59" i="46"/>
  <c r="I61" i="46"/>
  <c r="X62" i="46"/>
  <c r="Y61" i="46"/>
  <c r="N59" i="29"/>
  <c r="O62" i="46"/>
  <c r="Q60" i="46"/>
  <c r="Q61" i="46"/>
  <c r="G62" i="46"/>
  <c r="N60" i="46"/>
  <c r="N61" i="46"/>
  <c r="T35" i="49"/>
  <c r="S35" i="49"/>
  <c r="U35" i="49"/>
  <c r="AC50" i="49"/>
  <c r="Y50" i="49"/>
  <c r="U50" i="49"/>
  <c r="AB50" i="49"/>
  <c r="X50" i="49"/>
  <c r="T50" i="49"/>
  <c r="AA50" i="49"/>
  <c r="W50" i="49"/>
  <c r="S50" i="49"/>
  <c r="AD50" i="49"/>
  <c r="K65" i="31" s="1"/>
  <c r="Z50" i="49"/>
  <c r="V50" i="49"/>
  <c r="P50" i="49"/>
  <c r="AB59" i="49"/>
  <c r="X59" i="49"/>
  <c r="T59" i="49"/>
  <c r="AA59" i="49"/>
  <c r="W59" i="49"/>
  <c r="S59" i="49"/>
  <c r="AD59" i="49"/>
  <c r="K74" i="31" s="1"/>
  <c r="Z59" i="49"/>
  <c r="V59" i="49"/>
  <c r="P59" i="49"/>
  <c r="AC59" i="49"/>
  <c r="Y59" i="49"/>
  <c r="U59" i="49"/>
  <c r="D65" i="48"/>
  <c r="E26" i="48"/>
  <c r="F26" i="48" s="1"/>
  <c r="H26" i="48"/>
  <c r="E16" i="48"/>
  <c r="F16" i="48" s="1"/>
  <c r="H16" i="48"/>
  <c r="E36" i="48"/>
  <c r="F36" i="48" s="1"/>
  <c r="H36" i="48"/>
  <c r="D32" i="48"/>
  <c r="E29" i="48"/>
  <c r="H29" i="48"/>
  <c r="E45" i="48"/>
  <c r="F45" i="48" s="1"/>
  <c r="H45" i="48"/>
  <c r="E50" i="48"/>
  <c r="F50" i="48" s="1"/>
  <c r="H50" i="48"/>
  <c r="H56" i="48"/>
  <c r="E56" i="48"/>
  <c r="F56" i="48" s="1"/>
  <c r="G20" i="48"/>
  <c r="G26" i="48"/>
  <c r="C42" i="48"/>
  <c r="G39" i="48"/>
  <c r="G30" i="48"/>
  <c r="C47" i="48"/>
  <c r="G44" i="48"/>
  <c r="G55" i="48"/>
  <c r="C62" i="48"/>
  <c r="G59" i="48"/>
  <c r="DO41" i="48"/>
  <c r="L41" i="48" s="1"/>
  <c r="P41" i="48" s="1"/>
  <c r="DO36" i="48"/>
  <c r="L36" i="48" s="1"/>
  <c r="DO26" i="48"/>
  <c r="L26" i="48" s="1"/>
  <c r="DP7" i="48"/>
  <c r="DP14" i="48" s="1"/>
  <c r="E20" i="48"/>
  <c r="F20" i="48" s="1"/>
  <c r="H20" i="48"/>
  <c r="D66" i="48"/>
  <c r="H11" i="48"/>
  <c r="E11" i="48"/>
  <c r="D22" i="48"/>
  <c r="E19" i="48"/>
  <c r="H19" i="48"/>
  <c r="D42" i="48"/>
  <c r="E39" i="48"/>
  <c r="H39" i="48"/>
  <c r="E30" i="48"/>
  <c r="F30" i="48" s="1"/>
  <c r="H30" i="48"/>
  <c r="E46" i="48"/>
  <c r="F46" i="48" s="1"/>
  <c r="H46" i="48"/>
  <c r="E55" i="48"/>
  <c r="F55" i="48" s="1"/>
  <c r="H55" i="48"/>
  <c r="D62" i="48"/>
  <c r="H59" i="48"/>
  <c r="E59" i="48"/>
  <c r="G21" i="48"/>
  <c r="G16" i="48"/>
  <c r="C27" i="48"/>
  <c r="G24" i="48"/>
  <c r="G40" i="48"/>
  <c r="G31" i="48"/>
  <c r="G45" i="48"/>
  <c r="C52" i="48"/>
  <c r="G49" i="48"/>
  <c r="G60" i="48"/>
  <c r="DA41" i="48"/>
  <c r="K41" i="48" s="1"/>
  <c r="O41" i="48" s="1"/>
  <c r="DA36" i="48"/>
  <c r="K36" i="48" s="1"/>
  <c r="O36" i="48" s="1"/>
  <c r="DA26" i="48"/>
  <c r="K26" i="48" s="1"/>
  <c r="DB7" i="48"/>
  <c r="E21" i="48"/>
  <c r="F21" i="48" s="1"/>
  <c r="H21" i="48"/>
  <c r="E24" i="48"/>
  <c r="H24" i="48"/>
  <c r="D27" i="48"/>
  <c r="E40" i="48"/>
  <c r="F40" i="48" s="1"/>
  <c r="H40" i="48"/>
  <c r="E31" i="48"/>
  <c r="F31" i="48" s="1"/>
  <c r="H31" i="48"/>
  <c r="D47" i="48"/>
  <c r="E44" i="48"/>
  <c r="H44" i="48"/>
  <c r="D52" i="48"/>
  <c r="H49" i="48"/>
  <c r="E49" i="48"/>
  <c r="E60" i="48"/>
  <c r="F60" i="48" s="1"/>
  <c r="H60" i="48"/>
  <c r="C66" i="48"/>
  <c r="G11" i="48"/>
  <c r="G19" i="48"/>
  <c r="C22" i="48"/>
  <c r="G35" i="48"/>
  <c r="G41" i="48"/>
  <c r="G34" i="48"/>
  <c r="C37" i="48"/>
  <c r="G50" i="48"/>
  <c r="C57" i="48"/>
  <c r="G54" i="48"/>
  <c r="G61" i="48"/>
  <c r="E9" i="48"/>
  <c r="H9" i="48"/>
  <c r="D12" i="48"/>
  <c r="H25" i="48"/>
  <c r="E25" i="48"/>
  <c r="F25" i="48" s="1"/>
  <c r="H15" i="48"/>
  <c r="E35" i="48"/>
  <c r="F35" i="48" s="1"/>
  <c r="H35" i="48"/>
  <c r="E41" i="48"/>
  <c r="F41" i="48" s="1"/>
  <c r="H41" i="48"/>
  <c r="D37" i="48"/>
  <c r="H34" i="48"/>
  <c r="E34" i="48"/>
  <c r="H51" i="48"/>
  <c r="E51" i="48"/>
  <c r="F51" i="48" s="1"/>
  <c r="D57" i="48"/>
  <c r="E54" i="48"/>
  <c r="H54" i="48"/>
  <c r="E61" i="48"/>
  <c r="F61" i="48" s="1"/>
  <c r="H61" i="48"/>
  <c r="G14" i="48"/>
  <c r="G25" i="48"/>
  <c r="G36" i="48"/>
  <c r="C32" i="48"/>
  <c r="G29" i="48"/>
  <c r="G46" i="48"/>
  <c r="G51" i="48"/>
  <c r="G56" i="48"/>
  <c r="C64" i="48"/>
  <c r="C12" i="48"/>
  <c r="G9" i="48"/>
  <c r="AX42" i="56" l="1"/>
  <c r="AP34" i="56"/>
  <c r="AO37" i="56"/>
  <c r="AP37" i="56" s="1"/>
  <c r="Y37" i="56"/>
  <c r="Z37" i="56" s="1"/>
  <c r="Z34" i="56"/>
  <c r="I37" i="56"/>
  <c r="J37" i="56" s="1"/>
  <c r="J34" i="56"/>
  <c r="AX34" i="56"/>
  <c r="AW37" i="56"/>
  <c r="AX37" i="56" s="1"/>
  <c r="BF34" i="56"/>
  <c r="BE37" i="56"/>
  <c r="BF37" i="56" s="1"/>
  <c r="R34" i="56"/>
  <c r="Q37" i="56"/>
  <c r="R37" i="56" s="1"/>
  <c r="AH34" i="56"/>
  <c r="AG37" i="56"/>
  <c r="AH37" i="56" s="1"/>
  <c r="FJ81" i="32"/>
  <c r="EF81" i="32"/>
  <c r="BX81" i="32"/>
  <c r="CM81" i="32"/>
  <c r="AE81" i="32"/>
  <c r="EU81" i="32"/>
  <c r="AT81" i="32"/>
  <c r="BI81" i="32"/>
  <c r="P81" i="32"/>
  <c r="DB81" i="32"/>
  <c r="DQ81" i="32"/>
  <c r="Y42" i="56"/>
  <c r="Z42" i="56" s="1"/>
  <c r="BE42" i="56"/>
  <c r="BF42" i="56" s="1"/>
  <c r="BF39" i="56"/>
  <c r="I42" i="56"/>
  <c r="J42" i="56" s="1"/>
  <c r="J39" i="56"/>
  <c r="I64" i="56"/>
  <c r="J64" i="56" s="1"/>
  <c r="BM42" i="56"/>
  <c r="BN42" i="56" s="1"/>
  <c r="BN39" i="56"/>
  <c r="AO42" i="56"/>
  <c r="AP42" i="56" s="1"/>
  <c r="AP39" i="56"/>
  <c r="BS42" i="56"/>
  <c r="BU39" i="56"/>
  <c r="CO14" i="56"/>
  <c r="CO17" i="56" s="1"/>
  <c r="CP17" i="56" s="1"/>
  <c r="G67" i="56"/>
  <c r="BM66" i="56"/>
  <c r="BN66" i="56" s="1"/>
  <c r="AX15" i="56"/>
  <c r="AW65" i="56"/>
  <c r="AX65" i="56" s="1"/>
  <c r="BZ15" i="56"/>
  <c r="CA15" i="56" s="1"/>
  <c r="BY65" i="56"/>
  <c r="BZ65" i="56" s="1"/>
  <c r="AM17" i="56"/>
  <c r="AM64" i="56"/>
  <c r="AM67" i="56" s="1"/>
  <c r="AO14" i="56"/>
  <c r="M17" i="56"/>
  <c r="N17" i="56" s="1"/>
  <c r="M64" i="56"/>
  <c r="N14" i="56"/>
  <c r="R16" i="56"/>
  <c r="Q66" i="56"/>
  <c r="R66" i="56" s="1"/>
  <c r="AH15" i="56"/>
  <c r="AG65" i="56"/>
  <c r="AH65" i="56" s="1"/>
  <c r="AH16" i="56"/>
  <c r="AG66" i="56"/>
  <c r="AH66" i="56" s="1"/>
  <c r="Z16" i="56"/>
  <c r="Y66" i="56"/>
  <c r="Z66" i="56" s="1"/>
  <c r="BJ14" i="56"/>
  <c r="BK14" i="56" s="1"/>
  <c r="BI64" i="56"/>
  <c r="BI17" i="56"/>
  <c r="BJ17" i="56" s="1"/>
  <c r="AT14" i="56"/>
  <c r="AS17" i="56"/>
  <c r="AT17" i="56" s="1"/>
  <c r="AS64" i="56"/>
  <c r="AE64" i="56"/>
  <c r="AE67" i="56" s="1"/>
  <c r="AG14" i="56"/>
  <c r="AE17" i="56"/>
  <c r="J15" i="56"/>
  <c r="I65" i="56"/>
  <c r="I17" i="56"/>
  <c r="J17" i="56" s="1"/>
  <c r="BB14" i="56"/>
  <c r="BA17" i="56"/>
  <c r="BB17" i="56" s="1"/>
  <c r="BA64" i="56"/>
  <c r="BM15" i="56"/>
  <c r="BK65" i="56"/>
  <c r="AP15" i="56"/>
  <c r="AO65" i="56"/>
  <c r="AP65" i="56" s="1"/>
  <c r="BF16" i="56"/>
  <c r="BE66" i="56"/>
  <c r="BF66" i="56" s="1"/>
  <c r="BO67" i="56"/>
  <c r="AX16" i="56"/>
  <c r="AW66" i="56"/>
  <c r="AX66" i="56" s="1"/>
  <c r="CG14" i="56"/>
  <c r="CE64" i="56"/>
  <c r="CE67" i="56" s="1"/>
  <c r="CE17" i="56"/>
  <c r="BC17" i="56"/>
  <c r="BC64" i="56"/>
  <c r="BC67" i="56" s="1"/>
  <c r="BE14" i="56"/>
  <c r="Q14" i="56"/>
  <c r="O64" i="56"/>
  <c r="O67" i="56" s="1"/>
  <c r="O17" i="56"/>
  <c r="BR15" i="56"/>
  <c r="BS15" i="56" s="1"/>
  <c r="BQ65" i="56"/>
  <c r="BR65" i="56" s="1"/>
  <c r="AP16" i="56"/>
  <c r="AO66" i="56"/>
  <c r="AP66" i="56" s="1"/>
  <c r="V14" i="56"/>
  <c r="U64" i="56"/>
  <c r="U17" i="56"/>
  <c r="V17" i="56" s="1"/>
  <c r="BR16" i="56"/>
  <c r="BT16" i="56" s="1"/>
  <c r="BQ66" i="56"/>
  <c r="BR66" i="56" s="1"/>
  <c r="BZ16" i="56"/>
  <c r="CA16" i="56" s="1"/>
  <c r="BY66" i="56"/>
  <c r="BZ66" i="56" s="1"/>
  <c r="J16" i="56"/>
  <c r="I66" i="56"/>
  <c r="J66" i="56" s="1"/>
  <c r="R15" i="56"/>
  <c r="Q65" i="56"/>
  <c r="R65" i="56" s="1"/>
  <c r="Z15" i="56"/>
  <c r="Y65" i="56"/>
  <c r="Z65" i="56" s="1"/>
  <c r="AU17" i="56"/>
  <c r="AW14" i="56"/>
  <c r="AU64" i="56"/>
  <c r="AU67" i="56" s="1"/>
  <c r="BF15" i="56"/>
  <c r="BE65" i="56"/>
  <c r="BF65" i="56" s="1"/>
  <c r="AL14" i="56"/>
  <c r="AK17" i="56"/>
  <c r="AL17" i="56" s="1"/>
  <c r="AK64" i="56"/>
  <c r="AC17" i="56"/>
  <c r="AD17" i="56" s="1"/>
  <c r="AD14" i="56"/>
  <c r="AC64" i="56"/>
  <c r="Y14" i="56"/>
  <c r="W64" i="56"/>
  <c r="W67" i="56" s="1"/>
  <c r="F65" i="56"/>
  <c r="E67" i="56"/>
  <c r="F67" i="56" s="1"/>
  <c r="BW64" i="56"/>
  <c r="BW67" i="56" s="1"/>
  <c r="BW17" i="56"/>
  <c r="BY14" i="56"/>
  <c r="BQ17" i="56"/>
  <c r="BR17" i="56" s="1"/>
  <c r="BQ64" i="56"/>
  <c r="BR14" i="56"/>
  <c r="BS14" i="56" s="1"/>
  <c r="BU27" i="56"/>
  <c r="BV27" i="56" s="1"/>
  <c r="BV24" i="56"/>
  <c r="CI22" i="56"/>
  <c r="CJ19" i="56"/>
  <c r="BU47" i="56"/>
  <c r="BV47" i="56" s="1"/>
  <c r="BV44" i="56"/>
  <c r="CI42" i="56"/>
  <c r="CJ39" i="56"/>
  <c r="CC44" i="56"/>
  <c r="CB47" i="56"/>
  <c r="BU52" i="56"/>
  <c r="BV52" i="56" s="1"/>
  <c r="BV49" i="56"/>
  <c r="CO37" i="56"/>
  <c r="CP37" i="56" s="1"/>
  <c r="CP34" i="56"/>
  <c r="CQ34" i="56" s="1"/>
  <c r="CM67" i="56"/>
  <c r="CB52" i="56"/>
  <c r="CC49" i="56"/>
  <c r="CI32" i="56"/>
  <c r="CJ29" i="56"/>
  <c r="CO57" i="56"/>
  <c r="CP57" i="56" s="1"/>
  <c r="CP54" i="56"/>
  <c r="CQ54" i="56" s="1"/>
  <c r="CO66" i="56"/>
  <c r="CP66" i="56" s="1"/>
  <c r="CP11" i="56"/>
  <c r="CQ11" i="56" s="1"/>
  <c r="CB27" i="56"/>
  <c r="CC24" i="56"/>
  <c r="CC10" i="56"/>
  <c r="CP49" i="56"/>
  <c r="CQ49" i="56" s="1"/>
  <c r="CO52" i="56"/>
  <c r="CP52" i="56" s="1"/>
  <c r="BU32" i="56"/>
  <c r="BV32" i="56" s="1"/>
  <c r="BV29" i="56"/>
  <c r="CI66" i="56"/>
  <c r="CJ11" i="56"/>
  <c r="CC11" i="56"/>
  <c r="CC29" i="56"/>
  <c r="CB32" i="56"/>
  <c r="CI47" i="56"/>
  <c r="CJ44" i="56"/>
  <c r="CI27" i="56"/>
  <c r="CJ24" i="56"/>
  <c r="CN67" i="56"/>
  <c r="CI57" i="56"/>
  <c r="CJ54" i="56"/>
  <c r="CB64" i="56"/>
  <c r="CC9" i="56"/>
  <c r="CB12" i="56"/>
  <c r="CO32" i="56"/>
  <c r="CP32" i="56" s="1"/>
  <c r="CP29" i="56"/>
  <c r="CQ29" i="56" s="1"/>
  <c r="CB22" i="56"/>
  <c r="CC19" i="56"/>
  <c r="CB57" i="56"/>
  <c r="CC54" i="56"/>
  <c r="BV11" i="56"/>
  <c r="CO62" i="56"/>
  <c r="CP62" i="56" s="1"/>
  <c r="CP59" i="56"/>
  <c r="CQ59" i="56" s="1"/>
  <c r="CO42" i="56"/>
  <c r="CP42" i="56" s="1"/>
  <c r="CP39" i="56"/>
  <c r="CQ39" i="56" s="1"/>
  <c r="CI37" i="56"/>
  <c r="CJ34" i="56"/>
  <c r="CI12" i="56"/>
  <c r="CJ9" i="56"/>
  <c r="CP14" i="56"/>
  <c r="CQ14" i="56" s="1"/>
  <c r="CC39" i="56"/>
  <c r="CB42" i="56"/>
  <c r="CD34" i="56"/>
  <c r="CC37" i="56"/>
  <c r="CD37" i="56" s="1"/>
  <c r="CI65" i="56"/>
  <c r="CJ10" i="56"/>
  <c r="CO27" i="56"/>
  <c r="CP27" i="56" s="1"/>
  <c r="CP24" i="56"/>
  <c r="CQ24" i="56" s="1"/>
  <c r="CC59" i="56"/>
  <c r="CB62" i="56"/>
  <c r="CP44" i="56"/>
  <c r="CQ44" i="56" s="1"/>
  <c r="CO47" i="56"/>
  <c r="CP47" i="56" s="1"/>
  <c r="CJ14" i="56"/>
  <c r="BV54" i="56"/>
  <c r="BU57" i="56"/>
  <c r="BV57" i="56" s="1"/>
  <c r="CO65" i="56"/>
  <c r="CP65" i="56" s="1"/>
  <c r="CP10" i="56"/>
  <c r="CQ10" i="56" s="1"/>
  <c r="BV34" i="56"/>
  <c r="BU37" i="56"/>
  <c r="BV37" i="56" s="1"/>
  <c r="CO22" i="56"/>
  <c r="CP22" i="56" s="1"/>
  <c r="CP19" i="56"/>
  <c r="CQ19" i="56" s="1"/>
  <c r="CO12" i="56"/>
  <c r="CP12" i="56" s="1"/>
  <c r="CP9" i="56"/>
  <c r="CQ9" i="56" s="1"/>
  <c r="CI62" i="56"/>
  <c r="CJ59" i="56"/>
  <c r="CI52" i="56"/>
  <c r="CJ49" i="56"/>
  <c r="EF44" i="32"/>
  <c r="BN37" i="54"/>
  <c r="N59" i="31"/>
  <c r="N73" i="31"/>
  <c r="N71" i="31"/>
  <c r="N72" i="31"/>
  <c r="N74" i="31"/>
  <c r="N69" i="31"/>
  <c r="N65" i="31"/>
  <c r="N68" i="31"/>
  <c r="N67" i="31"/>
  <c r="N75" i="31"/>
  <c r="N70" i="31"/>
  <c r="BE62" i="54"/>
  <c r="BF62" i="54" s="1"/>
  <c r="BF59" i="54"/>
  <c r="I62" i="54"/>
  <c r="J62" i="54" s="1"/>
  <c r="J59" i="54"/>
  <c r="AW59" i="54"/>
  <c r="CG60" i="54"/>
  <c r="CH60" i="54" s="1"/>
  <c r="CI60" i="54" s="1"/>
  <c r="CJ60" i="54" s="1"/>
  <c r="CK60" i="54" s="1"/>
  <c r="CL60" i="54" s="1"/>
  <c r="Q62" i="54"/>
  <c r="R62" i="54" s="1"/>
  <c r="R59" i="54"/>
  <c r="Z59" i="54"/>
  <c r="Y62" i="54"/>
  <c r="Z62" i="54" s="1"/>
  <c r="AG62" i="54"/>
  <c r="AH62" i="54" s="1"/>
  <c r="AH59" i="54"/>
  <c r="AP59" i="54"/>
  <c r="AO62" i="54"/>
  <c r="AP62" i="54" s="1"/>
  <c r="BM57" i="54"/>
  <c r="BN57" i="54" s="1"/>
  <c r="CG55" i="54"/>
  <c r="CH55" i="54" s="1"/>
  <c r="CI55" i="54" s="1"/>
  <c r="CJ55" i="54" s="1"/>
  <c r="CK55" i="54" s="1"/>
  <c r="CL55" i="54" s="1"/>
  <c r="AP54" i="54"/>
  <c r="AO57" i="54"/>
  <c r="AP57" i="54" s="1"/>
  <c r="BE57" i="54"/>
  <c r="BF57" i="54" s="1"/>
  <c r="BF54" i="54"/>
  <c r="AX54" i="54"/>
  <c r="AW57" i="54"/>
  <c r="AX57" i="54" s="1"/>
  <c r="AG57" i="54"/>
  <c r="AH57" i="54" s="1"/>
  <c r="AH54" i="54"/>
  <c r="I57" i="54"/>
  <c r="J57" i="54" s="1"/>
  <c r="J54" i="54"/>
  <c r="Q57" i="54"/>
  <c r="R57" i="54" s="1"/>
  <c r="R54" i="54"/>
  <c r="Z54" i="54"/>
  <c r="Y57" i="54"/>
  <c r="Z57" i="54" s="1"/>
  <c r="EF39" i="32"/>
  <c r="BM52" i="54"/>
  <c r="BN52" i="54" s="1"/>
  <c r="I50" i="41"/>
  <c r="I52" i="41" s="1"/>
  <c r="J52" i="41" s="1"/>
  <c r="EF14" i="32"/>
  <c r="CG51" i="54"/>
  <c r="CH51" i="54" s="1"/>
  <c r="CI51" i="54" s="1"/>
  <c r="CJ51" i="54" s="1"/>
  <c r="CK51" i="54" s="1"/>
  <c r="CL51" i="54" s="1"/>
  <c r="AY52" i="53"/>
  <c r="BE52" i="54"/>
  <c r="BF52" i="54" s="1"/>
  <c r="BF49" i="54"/>
  <c r="I52" i="54"/>
  <c r="J52" i="54" s="1"/>
  <c r="J49" i="54"/>
  <c r="R49" i="54"/>
  <c r="Q52" i="54"/>
  <c r="R52" i="54" s="1"/>
  <c r="Z49" i="54"/>
  <c r="Y52" i="54"/>
  <c r="Z52" i="54" s="1"/>
  <c r="AW52" i="54"/>
  <c r="AX52" i="54" s="1"/>
  <c r="AX49" i="54"/>
  <c r="AG52" i="54"/>
  <c r="AH52" i="54" s="1"/>
  <c r="AH49" i="54"/>
  <c r="AO52" i="54"/>
  <c r="AP52" i="54" s="1"/>
  <c r="AP49" i="54"/>
  <c r="AM52" i="29"/>
  <c r="I51" i="42"/>
  <c r="J51" i="42" s="1"/>
  <c r="I42" i="41"/>
  <c r="J42" i="41" s="1"/>
  <c r="F47" i="41"/>
  <c r="BE47" i="54"/>
  <c r="BF47" i="54" s="1"/>
  <c r="BF44" i="54"/>
  <c r="AW47" i="54"/>
  <c r="AX47" i="54" s="1"/>
  <c r="AX44" i="54"/>
  <c r="Q47" i="54"/>
  <c r="R47" i="54" s="1"/>
  <c r="R44" i="54"/>
  <c r="CE47" i="54"/>
  <c r="BN34" i="54"/>
  <c r="I47" i="54"/>
  <c r="J47" i="54" s="1"/>
  <c r="J44" i="54"/>
  <c r="Y47" i="54"/>
  <c r="Z47" i="54" s="1"/>
  <c r="Z44" i="54"/>
  <c r="F47" i="40"/>
  <c r="AO44" i="54"/>
  <c r="AN47" i="54"/>
  <c r="AG47" i="54"/>
  <c r="AH47" i="54" s="1"/>
  <c r="AH44" i="54"/>
  <c r="O42" i="45"/>
  <c r="BM42" i="54"/>
  <c r="BN42" i="54" s="1"/>
  <c r="AG42" i="54"/>
  <c r="AH42" i="54" s="1"/>
  <c r="AH39" i="54"/>
  <c r="J39" i="54"/>
  <c r="I42" i="54"/>
  <c r="J42" i="54" s="1"/>
  <c r="AP39" i="54"/>
  <c r="AO42" i="54"/>
  <c r="AP42" i="54" s="1"/>
  <c r="AW42" i="54"/>
  <c r="AX42" i="54" s="1"/>
  <c r="AX39" i="54"/>
  <c r="Q42" i="54"/>
  <c r="R42" i="54" s="1"/>
  <c r="R39" i="54"/>
  <c r="Z39" i="54"/>
  <c r="Y42" i="54"/>
  <c r="Z42" i="54" s="1"/>
  <c r="BE42" i="54"/>
  <c r="BF42" i="54" s="1"/>
  <c r="BF39" i="54"/>
  <c r="W37" i="29"/>
  <c r="O37" i="46"/>
  <c r="Q37" i="54"/>
  <c r="R37" i="54" s="1"/>
  <c r="R34" i="54"/>
  <c r="V55" i="33"/>
  <c r="AX34" i="54"/>
  <c r="AW37" i="54"/>
  <c r="AX37" i="54" s="1"/>
  <c r="Z34" i="54"/>
  <c r="Y37" i="54"/>
  <c r="Z37" i="54" s="1"/>
  <c r="BF34" i="54"/>
  <c r="BE37" i="54"/>
  <c r="BF37" i="54" s="1"/>
  <c r="AP34" i="54"/>
  <c r="AO37" i="54"/>
  <c r="AP37" i="54" s="1"/>
  <c r="I37" i="54"/>
  <c r="J37" i="54" s="1"/>
  <c r="J34" i="54"/>
  <c r="Z55" i="37"/>
  <c r="AG37" i="54"/>
  <c r="AH37" i="54" s="1"/>
  <c r="AH34" i="54"/>
  <c r="AH29" i="54"/>
  <c r="AG32" i="54"/>
  <c r="AH32" i="54" s="1"/>
  <c r="R29" i="54"/>
  <c r="Q32" i="54"/>
  <c r="R32" i="54" s="1"/>
  <c r="AW32" i="54"/>
  <c r="AX32" i="54" s="1"/>
  <c r="AX29" i="54"/>
  <c r="AP29" i="54"/>
  <c r="AO32" i="54"/>
  <c r="AP32" i="54" s="1"/>
  <c r="I32" i="54"/>
  <c r="J32" i="54" s="1"/>
  <c r="J29" i="54"/>
  <c r="Y32" i="54"/>
  <c r="Z32" i="54" s="1"/>
  <c r="Z29" i="54"/>
  <c r="BF29" i="54"/>
  <c r="BE32" i="54"/>
  <c r="BF32" i="54" s="1"/>
  <c r="BM27" i="54"/>
  <c r="BN27" i="54" s="1"/>
  <c r="BN24" i="54"/>
  <c r="BF24" i="54"/>
  <c r="BE27" i="54"/>
  <c r="BF27" i="54" s="1"/>
  <c r="AW27" i="54"/>
  <c r="AX27" i="54" s="1"/>
  <c r="AX24" i="54"/>
  <c r="AH24" i="54"/>
  <c r="AG27" i="54"/>
  <c r="AH27" i="54" s="1"/>
  <c r="J24" i="54"/>
  <c r="I27" i="54"/>
  <c r="J27" i="54" s="1"/>
  <c r="AO27" i="54"/>
  <c r="AP27" i="54" s="1"/>
  <c r="AP24" i="54"/>
  <c r="R24" i="54"/>
  <c r="Q27" i="54"/>
  <c r="R27" i="54" s="1"/>
  <c r="Z24" i="54"/>
  <c r="Y27" i="54"/>
  <c r="Z27" i="54" s="1"/>
  <c r="O22" i="46"/>
  <c r="Q19" i="46"/>
  <c r="R19" i="46" s="1"/>
  <c r="CG21" i="54"/>
  <c r="CH21" i="54" s="1"/>
  <c r="CI21" i="54" s="1"/>
  <c r="CJ21" i="54" s="1"/>
  <c r="CK21" i="54" s="1"/>
  <c r="CL21" i="54" s="1"/>
  <c r="BF19" i="54"/>
  <c r="BE22" i="54"/>
  <c r="BF22" i="54" s="1"/>
  <c r="AP19" i="54"/>
  <c r="AO22" i="54"/>
  <c r="AP22" i="54" s="1"/>
  <c r="J19" i="54"/>
  <c r="I22" i="54"/>
  <c r="J22" i="54" s="1"/>
  <c r="Y22" i="54"/>
  <c r="Z22" i="54" s="1"/>
  <c r="Z19" i="54"/>
  <c r="AX19" i="54"/>
  <c r="AW22" i="54"/>
  <c r="AX22" i="54" s="1"/>
  <c r="Q22" i="54"/>
  <c r="R22" i="54" s="1"/>
  <c r="R19" i="54"/>
  <c r="AH19" i="54"/>
  <c r="AG22" i="54"/>
  <c r="AH22" i="54" s="1"/>
  <c r="P29" i="32"/>
  <c r="BK12" i="54"/>
  <c r="Q12" i="54"/>
  <c r="R12" i="54" s="1"/>
  <c r="R9" i="54"/>
  <c r="BE12" i="54"/>
  <c r="BF12" i="54" s="1"/>
  <c r="AG12" i="54"/>
  <c r="AH12" i="54" s="1"/>
  <c r="AH9" i="54"/>
  <c r="Y12" i="54"/>
  <c r="Z12" i="54" s="1"/>
  <c r="Z9" i="54"/>
  <c r="AP9" i="54"/>
  <c r="AO12" i="54"/>
  <c r="AP12" i="54" s="1"/>
  <c r="AW12" i="54"/>
  <c r="AX12" i="54" s="1"/>
  <c r="AX9" i="54"/>
  <c r="J10" i="54"/>
  <c r="I12" i="54"/>
  <c r="J12" i="54" s="1"/>
  <c r="BW17" i="54"/>
  <c r="S14" i="32"/>
  <c r="BY14" i="54"/>
  <c r="BY64" i="54" s="1"/>
  <c r="BX64" i="54"/>
  <c r="BX67" i="54" s="1"/>
  <c r="BQ66" i="54"/>
  <c r="BR66" i="54" s="1"/>
  <c r="L51" i="52"/>
  <c r="L61" i="52" s="1"/>
  <c r="K22" i="52"/>
  <c r="I22" i="52"/>
  <c r="N16" i="54"/>
  <c r="M66" i="54"/>
  <c r="N66" i="54" s="1"/>
  <c r="AW15" i="54"/>
  <c r="AV65" i="54"/>
  <c r="Q15" i="54"/>
  <c r="P65" i="54"/>
  <c r="S17" i="54"/>
  <c r="S64" i="54"/>
  <c r="S67" i="54" s="1"/>
  <c r="I15" i="54"/>
  <c r="G65" i="54"/>
  <c r="X66" i="54"/>
  <c r="Y16" i="54"/>
  <c r="I16" i="54"/>
  <c r="H66" i="54"/>
  <c r="AR17" i="54"/>
  <c r="AS14" i="54"/>
  <c r="AR64" i="54"/>
  <c r="AR67" i="54" s="1"/>
  <c r="P14" i="54"/>
  <c r="L17" i="54"/>
  <c r="M14" i="54"/>
  <c r="L64" i="54"/>
  <c r="L67" i="54" s="1"/>
  <c r="AY64" i="54"/>
  <c r="AY67" i="54" s="1"/>
  <c r="AY17" i="54"/>
  <c r="V15" i="54"/>
  <c r="U65" i="54"/>
  <c r="V65" i="54" s="1"/>
  <c r="BS66" i="54"/>
  <c r="BQ65" i="54"/>
  <c r="BR65" i="54" s="1"/>
  <c r="BJ15" i="54"/>
  <c r="BI65" i="54"/>
  <c r="BJ65" i="54" s="1"/>
  <c r="AN65" i="54"/>
  <c r="AO15" i="54"/>
  <c r="F15" i="54"/>
  <c r="E65" i="54"/>
  <c r="F65" i="54" s="1"/>
  <c r="AT15" i="54"/>
  <c r="AS65" i="54"/>
  <c r="AT65" i="54" s="1"/>
  <c r="BE16" i="54"/>
  <c r="BC66" i="54"/>
  <c r="AI17" i="54"/>
  <c r="AI64" i="54"/>
  <c r="AI67" i="54" s="1"/>
  <c r="AD15" i="54"/>
  <c r="AC65" i="54"/>
  <c r="AD65" i="54" s="1"/>
  <c r="Q16" i="54"/>
  <c r="P66" i="54"/>
  <c r="BG64" i="54"/>
  <c r="BG67" i="54" s="1"/>
  <c r="BG17" i="54"/>
  <c r="AQ17" i="54"/>
  <c r="AQ64" i="54"/>
  <c r="AQ67" i="54" s="1"/>
  <c r="C64" i="54"/>
  <c r="C67" i="54" s="1"/>
  <c r="G14" i="54"/>
  <c r="C17" i="54"/>
  <c r="O14" i="54"/>
  <c r="W14" i="54"/>
  <c r="AE14" i="54"/>
  <c r="AM14" i="54"/>
  <c r="AU14" i="54"/>
  <c r="BC14" i="54"/>
  <c r="BK14" i="54"/>
  <c r="CG15" i="54"/>
  <c r="CH15" i="54" s="1"/>
  <c r="CI15" i="54" s="1"/>
  <c r="CJ15" i="54" s="1"/>
  <c r="CK15" i="54" s="1"/>
  <c r="CL15" i="54" s="1"/>
  <c r="BM15" i="54"/>
  <c r="BN15" i="54" s="1"/>
  <c r="AG15" i="54"/>
  <c r="AF65" i="54"/>
  <c r="BO64" i="54"/>
  <c r="BO67" i="54" s="1"/>
  <c r="BO17" i="54"/>
  <c r="AJ64" i="54"/>
  <c r="AJ67" i="54" s="1"/>
  <c r="AJ17" i="54"/>
  <c r="AK14" i="54"/>
  <c r="AT16" i="54"/>
  <c r="AS66" i="54"/>
  <c r="AT66" i="54" s="1"/>
  <c r="V16" i="54"/>
  <c r="U66" i="54"/>
  <c r="V66" i="54" s="1"/>
  <c r="BB15" i="54"/>
  <c r="BA65" i="54"/>
  <c r="BB65" i="54" s="1"/>
  <c r="Y15" i="54"/>
  <c r="W65" i="54"/>
  <c r="AW16" i="54"/>
  <c r="AV66" i="54"/>
  <c r="AL16" i="54"/>
  <c r="AK66" i="54"/>
  <c r="AL66" i="54" s="1"/>
  <c r="BI14" i="54"/>
  <c r="BH64" i="54"/>
  <c r="BH67" i="54" s="1"/>
  <c r="BH17" i="54"/>
  <c r="H14" i="54"/>
  <c r="D64" i="54"/>
  <c r="D67" i="54" s="1"/>
  <c r="D17" i="54"/>
  <c r="E14" i="54"/>
  <c r="AF14" i="54"/>
  <c r="X14" i="54"/>
  <c r="AN14" i="54"/>
  <c r="AN17" i="54" s="1"/>
  <c r="AV14" i="54"/>
  <c r="BD14" i="54"/>
  <c r="CB14" i="54"/>
  <c r="CB17" i="54" s="1"/>
  <c r="BL14" i="54"/>
  <c r="BL64" i="54" s="1"/>
  <c r="AB64" i="54"/>
  <c r="AB67" i="54" s="1"/>
  <c r="AB17" i="54"/>
  <c r="AC14" i="54"/>
  <c r="BB16" i="54"/>
  <c r="BA66" i="54"/>
  <c r="BB66" i="54" s="1"/>
  <c r="BJ16" i="54"/>
  <c r="BK16" i="54" s="1"/>
  <c r="BI66" i="54"/>
  <c r="BJ66" i="54" s="1"/>
  <c r="BE15" i="54"/>
  <c r="BD65" i="54"/>
  <c r="BP64" i="54"/>
  <c r="BP67" i="54" s="1"/>
  <c r="BP17" i="54"/>
  <c r="BQ14" i="54"/>
  <c r="AD16" i="54"/>
  <c r="AC66" i="54"/>
  <c r="AD66" i="54" s="1"/>
  <c r="AO16" i="54"/>
  <c r="AM66" i="54"/>
  <c r="T17" i="54"/>
  <c r="T64" i="54"/>
  <c r="T67" i="54" s="1"/>
  <c r="U14" i="54"/>
  <c r="AL15" i="54"/>
  <c r="AK65" i="54"/>
  <c r="AL65" i="54" s="1"/>
  <c r="N15" i="54"/>
  <c r="M65" i="54"/>
  <c r="N65" i="54" s="1"/>
  <c r="AG16" i="54"/>
  <c r="AF66" i="54"/>
  <c r="F16" i="54"/>
  <c r="E66" i="54"/>
  <c r="F66" i="54" s="1"/>
  <c r="K64" i="54"/>
  <c r="K67" i="54" s="1"/>
  <c r="K17" i="54"/>
  <c r="AZ64" i="54"/>
  <c r="AZ67" i="54" s="1"/>
  <c r="AZ17" i="54"/>
  <c r="BA14" i="54"/>
  <c r="AA17" i="54"/>
  <c r="AA64" i="54"/>
  <c r="AA67" i="54" s="1"/>
  <c r="CG50" i="54"/>
  <c r="CH50" i="54" s="1"/>
  <c r="CI50" i="54" s="1"/>
  <c r="CJ50" i="54" s="1"/>
  <c r="CK50" i="54" s="1"/>
  <c r="CL50" i="54" s="1"/>
  <c r="CE57" i="54"/>
  <c r="CG20" i="54"/>
  <c r="CH20" i="54" s="1"/>
  <c r="CI20" i="54" s="1"/>
  <c r="CJ20" i="54" s="1"/>
  <c r="CK20" i="54" s="1"/>
  <c r="CL20" i="54" s="1"/>
  <c r="CG25" i="54"/>
  <c r="CH25" i="54" s="1"/>
  <c r="CI25" i="54" s="1"/>
  <c r="CJ25" i="54" s="1"/>
  <c r="CK25" i="54" s="1"/>
  <c r="CL25" i="54" s="1"/>
  <c r="BL65" i="54"/>
  <c r="BM10" i="54"/>
  <c r="BL12" i="54"/>
  <c r="BY57" i="54"/>
  <c r="BZ57" i="54" s="1"/>
  <c r="BZ54" i="54"/>
  <c r="CA54" i="54" s="1"/>
  <c r="BY47" i="54"/>
  <c r="BZ47" i="54" s="1"/>
  <c r="BZ44" i="54"/>
  <c r="CA44" i="54" s="1"/>
  <c r="CF64" i="54"/>
  <c r="CF12" i="54"/>
  <c r="CG9" i="54"/>
  <c r="CF32" i="54"/>
  <c r="CG29" i="54"/>
  <c r="CF22" i="54"/>
  <c r="CG19" i="54"/>
  <c r="CF37" i="54"/>
  <c r="CG34" i="54"/>
  <c r="CF42" i="54"/>
  <c r="CG39" i="54"/>
  <c r="BL62" i="54"/>
  <c r="BM59" i="54"/>
  <c r="CE64" i="54"/>
  <c r="CE12" i="54"/>
  <c r="DK61" i="54"/>
  <c r="CM61" i="54" s="1"/>
  <c r="DK60" i="54"/>
  <c r="CM60" i="54" s="1"/>
  <c r="DK59" i="54"/>
  <c r="CM59" i="54" s="1"/>
  <c r="DK55" i="54"/>
  <c r="CM55" i="54" s="1"/>
  <c r="DK54" i="54"/>
  <c r="CM54" i="54" s="1"/>
  <c r="DK51" i="54"/>
  <c r="CM51" i="54" s="1"/>
  <c r="DK50" i="54"/>
  <c r="CM50" i="54" s="1"/>
  <c r="DK49" i="54"/>
  <c r="CM49" i="54" s="1"/>
  <c r="DK44" i="54"/>
  <c r="CM44" i="54" s="1"/>
  <c r="DK41" i="54"/>
  <c r="CM41" i="54" s="1"/>
  <c r="DK40" i="54"/>
  <c r="CM40" i="54" s="1"/>
  <c r="DK56" i="54"/>
  <c r="CM56" i="54" s="1"/>
  <c r="DK46" i="54"/>
  <c r="CM46" i="54" s="1"/>
  <c r="DK45" i="54"/>
  <c r="CM45" i="54" s="1"/>
  <c r="DK39" i="54"/>
  <c r="CM39" i="54" s="1"/>
  <c r="DK36" i="54"/>
  <c r="CM36" i="54" s="1"/>
  <c r="DK35" i="54"/>
  <c r="CM35" i="54" s="1"/>
  <c r="DK29" i="54"/>
  <c r="CM29" i="54" s="1"/>
  <c r="DK26" i="54"/>
  <c r="CM26" i="54" s="1"/>
  <c r="DK25" i="54"/>
  <c r="CM25" i="54" s="1"/>
  <c r="DK34" i="54"/>
  <c r="CM34" i="54" s="1"/>
  <c r="DK19" i="54"/>
  <c r="CM19" i="54" s="1"/>
  <c r="DK16" i="54"/>
  <c r="CM16" i="54" s="1"/>
  <c r="DK15" i="54"/>
  <c r="CM15" i="54" s="1"/>
  <c r="DK24" i="54"/>
  <c r="CM24" i="54" s="1"/>
  <c r="DK21" i="54"/>
  <c r="CM21" i="54" s="1"/>
  <c r="DK20" i="54"/>
  <c r="CM20" i="54" s="1"/>
  <c r="DK9" i="54"/>
  <c r="CM9" i="54" s="1"/>
  <c r="DK31" i="54"/>
  <c r="CM31" i="54" s="1"/>
  <c r="DK30" i="54"/>
  <c r="CM30" i="54" s="1"/>
  <c r="DK10" i="54"/>
  <c r="CM10" i="54" s="1"/>
  <c r="DK14" i="54"/>
  <c r="CM14" i="54" s="1"/>
  <c r="DK11" i="54"/>
  <c r="CM11" i="54" s="1"/>
  <c r="CE66" i="54"/>
  <c r="BS62" i="54"/>
  <c r="BT59" i="54"/>
  <c r="BS12" i="54"/>
  <c r="BT9" i="54"/>
  <c r="BY37" i="54"/>
  <c r="BZ37" i="54" s="1"/>
  <c r="BZ34" i="54"/>
  <c r="CA34" i="54" s="1"/>
  <c r="BT14" i="54"/>
  <c r="BY66" i="54"/>
  <c r="BZ66" i="54" s="1"/>
  <c r="BZ11" i="54"/>
  <c r="CA11" i="54" s="1"/>
  <c r="BU54" i="54"/>
  <c r="BT57" i="54"/>
  <c r="BS65" i="54"/>
  <c r="BT10" i="54"/>
  <c r="BM22" i="54"/>
  <c r="BN22" i="54" s="1"/>
  <c r="BN19" i="54"/>
  <c r="BZ39" i="54"/>
  <c r="CA39" i="54" s="1"/>
  <c r="BY42" i="54"/>
  <c r="BZ42" i="54" s="1"/>
  <c r="CF65" i="54"/>
  <c r="CG10" i="54"/>
  <c r="DY61" i="54"/>
  <c r="CN61" i="54" s="1"/>
  <c r="DY60" i="54"/>
  <c r="CN60" i="54" s="1"/>
  <c r="DY56" i="54"/>
  <c r="CN56" i="54" s="1"/>
  <c r="CO56" i="54" s="1"/>
  <c r="CP56" i="54" s="1"/>
  <c r="CQ56" i="54" s="1"/>
  <c r="CR56" i="54" s="1"/>
  <c r="CS56" i="54" s="1"/>
  <c r="CT56" i="54" s="1"/>
  <c r="DY55" i="54"/>
  <c r="CN55" i="54" s="1"/>
  <c r="DY54" i="54"/>
  <c r="CN54" i="54" s="1"/>
  <c r="DY51" i="54"/>
  <c r="CN51" i="54" s="1"/>
  <c r="DY50" i="54"/>
  <c r="CN50" i="54" s="1"/>
  <c r="DY59" i="54"/>
  <c r="CN59" i="54" s="1"/>
  <c r="DY44" i="54"/>
  <c r="CN44" i="54" s="1"/>
  <c r="DY41" i="54"/>
  <c r="CN41" i="54" s="1"/>
  <c r="DY40" i="54"/>
  <c r="CN40" i="54" s="1"/>
  <c r="DY49" i="54"/>
  <c r="CN49" i="54" s="1"/>
  <c r="DY46" i="54"/>
  <c r="CN46" i="54" s="1"/>
  <c r="DY45" i="54"/>
  <c r="CN45" i="54" s="1"/>
  <c r="DY36" i="54"/>
  <c r="CN36" i="54" s="1"/>
  <c r="CO36" i="54" s="1"/>
  <c r="CP36" i="54" s="1"/>
  <c r="CQ36" i="54" s="1"/>
  <c r="CR36" i="54" s="1"/>
  <c r="CS36" i="54" s="1"/>
  <c r="CT36" i="54" s="1"/>
  <c r="DY35" i="54"/>
  <c r="CN35" i="54" s="1"/>
  <c r="DY29" i="54"/>
  <c r="CN29" i="54" s="1"/>
  <c r="DY26" i="54"/>
  <c r="CN26" i="54" s="1"/>
  <c r="CO26" i="54" s="1"/>
  <c r="CP26" i="54" s="1"/>
  <c r="CQ26" i="54" s="1"/>
  <c r="CR26" i="54" s="1"/>
  <c r="CS26" i="54" s="1"/>
  <c r="CT26" i="54" s="1"/>
  <c r="DY25" i="54"/>
  <c r="CN25" i="54" s="1"/>
  <c r="CO25" i="54" s="1"/>
  <c r="CP25" i="54" s="1"/>
  <c r="CQ25" i="54" s="1"/>
  <c r="CR25" i="54" s="1"/>
  <c r="CS25" i="54" s="1"/>
  <c r="CT25" i="54" s="1"/>
  <c r="DY19" i="54"/>
  <c r="CN19" i="54" s="1"/>
  <c r="DY16" i="54"/>
  <c r="CN16" i="54" s="1"/>
  <c r="DY15" i="54"/>
  <c r="CN15" i="54" s="1"/>
  <c r="DY31" i="54"/>
  <c r="CN31" i="54" s="1"/>
  <c r="DY30" i="54"/>
  <c r="CN30" i="54" s="1"/>
  <c r="DY34" i="54"/>
  <c r="CN34" i="54" s="1"/>
  <c r="DY9" i="54"/>
  <c r="CN9" i="54" s="1"/>
  <c r="DY39" i="54"/>
  <c r="CN39" i="54" s="1"/>
  <c r="DY24" i="54"/>
  <c r="CN24" i="54" s="1"/>
  <c r="DY21" i="54"/>
  <c r="CN21" i="54" s="1"/>
  <c r="DY20" i="54"/>
  <c r="CN20" i="54" s="1"/>
  <c r="CO20" i="54" s="1"/>
  <c r="CP20" i="54" s="1"/>
  <c r="CQ20" i="54" s="1"/>
  <c r="CR20" i="54" s="1"/>
  <c r="CS20" i="54" s="1"/>
  <c r="CT20" i="54" s="1"/>
  <c r="DY11" i="54"/>
  <c r="CN11" i="54" s="1"/>
  <c r="DY14" i="54"/>
  <c r="CN14" i="54" s="1"/>
  <c r="DY10" i="54"/>
  <c r="CN10" i="54" s="1"/>
  <c r="CG35" i="54"/>
  <c r="CH35" i="54" s="1"/>
  <c r="CI35" i="54" s="1"/>
  <c r="CJ35" i="54" s="1"/>
  <c r="CK35" i="54" s="1"/>
  <c r="CL35" i="54" s="1"/>
  <c r="CF57" i="54"/>
  <c r="CG54" i="54"/>
  <c r="CG61" i="54"/>
  <c r="CH61" i="54" s="1"/>
  <c r="CI61" i="54" s="1"/>
  <c r="CJ61" i="54" s="1"/>
  <c r="CK61" i="54" s="1"/>
  <c r="CL61" i="54" s="1"/>
  <c r="BS42" i="54"/>
  <c r="BT39" i="54"/>
  <c r="CE37" i="54"/>
  <c r="CE22" i="54"/>
  <c r="CE42" i="54"/>
  <c r="CE17" i="54"/>
  <c r="CE62" i="54"/>
  <c r="BY62" i="54"/>
  <c r="BZ62" i="54" s="1"/>
  <c r="BZ59" i="54"/>
  <c r="CA59" i="54" s="1"/>
  <c r="BS52" i="54"/>
  <c r="BU49" i="54"/>
  <c r="BY12" i="54"/>
  <c r="BZ12" i="54" s="1"/>
  <c r="BZ9" i="54"/>
  <c r="CA9" i="54" s="1"/>
  <c r="BS37" i="54"/>
  <c r="BT34" i="54"/>
  <c r="BU27" i="54"/>
  <c r="BV27" i="54" s="1"/>
  <c r="BV24" i="54"/>
  <c r="BY27" i="54"/>
  <c r="BZ27" i="54" s="1"/>
  <c r="BZ24" i="54"/>
  <c r="CA24" i="54" s="1"/>
  <c r="BM44" i="54"/>
  <c r="BL47" i="54"/>
  <c r="CF66" i="54"/>
  <c r="CG11" i="54"/>
  <c r="CG44" i="54"/>
  <c r="CF47" i="54"/>
  <c r="CE65" i="54"/>
  <c r="BT66" i="54"/>
  <c r="BU11" i="54"/>
  <c r="BS22" i="54"/>
  <c r="BT19" i="54"/>
  <c r="BY32" i="54"/>
  <c r="BZ32" i="54" s="1"/>
  <c r="BZ29" i="54"/>
  <c r="CA29" i="54" s="1"/>
  <c r="BY65" i="54"/>
  <c r="BZ65" i="54" s="1"/>
  <c r="BZ10" i="54"/>
  <c r="CA10" i="54" s="1"/>
  <c r="BS32" i="54"/>
  <c r="BT29" i="54"/>
  <c r="BS47" i="54"/>
  <c r="BT44" i="54"/>
  <c r="BY52" i="54"/>
  <c r="BZ52" i="54" s="1"/>
  <c r="BZ49" i="54"/>
  <c r="CA49" i="54" s="1"/>
  <c r="CG26" i="54"/>
  <c r="CH26" i="54" s="1"/>
  <c r="CI26" i="54" s="1"/>
  <c r="CJ26" i="54" s="1"/>
  <c r="CK26" i="54" s="1"/>
  <c r="CL26" i="54" s="1"/>
  <c r="CG16" i="54"/>
  <c r="CH16" i="54" s="1"/>
  <c r="CI16" i="54" s="1"/>
  <c r="CJ16" i="54" s="1"/>
  <c r="CK16" i="54" s="1"/>
  <c r="CL16" i="54" s="1"/>
  <c r="CF27" i="54"/>
  <c r="CG24" i="54"/>
  <c r="CF17" i="54"/>
  <c r="CG14" i="54"/>
  <c r="CG41" i="54"/>
  <c r="CH41" i="54" s="1"/>
  <c r="CI41" i="54" s="1"/>
  <c r="CJ41" i="54" s="1"/>
  <c r="CK41" i="54" s="1"/>
  <c r="CL41" i="54" s="1"/>
  <c r="CF52" i="54"/>
  <c r="CG49" i="54"/>
  <c r="CF62" i="54"/>
  <c r="CG59" i="54"/>
  <c r="CE32" i="54"/>
  <c r="CE27" i="54"/>
  <c r="CE52" i="54"/>
  <c r="BY22" i="54"/>
  <c r="BZ22" i="54" s="1"/>
  <c r="BZ19" i="54"/>
  <c r="CA19" i="54" s="1"/>
  <c r="BL32" i="54"/>
  <c r="BM29" i="54"/>
  <c r="BW67" i="54"/>
  <c r="BA16" i="53"/>
  <c r="BB16" i="53" s="1"/>
  <c r="U37" i="46"/>
  <c r="V37" i="46" s="1"/>
  <c r="AC55" i="37"/>
  <c r="P55" i="37"/>
  <c r="X55" i="37"/>
  <c r="W55" i="37"/>
  <c r="X65" i="53"/>
  <c r="X50" i="41"/>
  <c r="Y50" i="41" s="1"/>
  <c r="Z50" i="41" s="1"/>
  <c r="Q44" i="41"/>
  <c r="R44" i="41" s="1"/>
  <c r="AN65" i="53"/>
  <c r="AK65" i="53"/>
  <c r="AL65" i="53" s="1"/>
  <c r="AW50" i="53"/>
  <c r="AX50" i="53" s="1"/>
  <c r="AO57" i="53"/>
  <c r="AP57" i="53" s="1"/>
  <c r="AJ17" i="53"/>
  <c r="AJ64" i="53"/>
  <c r="AJ67" i="53" s="1"/>
  <c r="AK14" i="53"/>
  <c r="U14" i="53"/>
  <c r="T64" i="53"/>
  <c r="T67" i="53" s="1"/>
  <c r="T17" i="53"/>
  <c r="V16" i="53"/>
  <c r="U66" i="53"/>
  <c r="V66" i="53" s="1"/>
  <c r="F51" i="52"/>
  <c r="F61" i="52" s="1"/>
  <c r="F22" i="52"/>
  <c r="AD15" i="53"/>
  <c r="AC65" i="53"/>
  <c r="AD65" i="53" s="1"/>
  <c r="AS14" i="53"/>
  <c r="AS64" i="53" s="1"/>
  <c r="AR64" i="53"/>
  <c r="AR67" i="53" s="1"/>
  <c r="N16" i="53"/>
  <c r="M66" i="53"/>
  <c r="N66" i="53" s="1"/>
  <c r="AB17" i="53"/>
  <c r="AB64" i="53"/>
  <c r="AB67" i="53" s="1"/>
  <c r="AC14" i="53"/>
  <c r="V15" i="53"/>
  <c r="U65" i="53"/>
  <c r="V65" i="53" s="1"/>
  <c r="E51" i="52"/>
  <c r="E61" i="52" s="1"/>
  <c r="E22" i="52"/>
  <c r="H51" i="52"/>
  <c r="H61" i="52" s="1"/>
  <c r="H22" i="52"/>
  <c r="M14" i="53"/>
  <c r="L64" i="53"/>
  <c r="L67" i="53" s="1"/>
  <c r="L17" i="53"/>
  <c r="AV14" i="53"/>
  <c r="AW14" i="53" s="1"/>
  <c r="AW17" i="53" s="1"/>
  <c r="AX17" i="53" s="1"/>
  <c r="AD16" i="53"/>
  <c r="AC66" i="53"/>
  <c r="AD66" i="53" s="1"/>
  <c r="G51" i="52"/>
  <c r="G61" i="52" s="1"/>
  <c r="G22" i="52"/>
  <c r="N15" i="53"/>
  <c r="M65" i="53"/>
  <c r="N65" i="53" s="1"/>
  <c r="AG27" i="53"/>
  <c r="AH27" i="53" s="1"/>
  <c r="E57" i="29"/>
  <c r="F57" i="29" s="1"/>
  <c r="E52" i="41"/>
  <c r="F52" i="41" s="1"/>
  <c r="R29" i="53"/>
  <c r="Q32" i="53"/>
  <c r="R32" i="53" s="1"/>
  <c r="J29" i="53"/>
  <c r="I32" i="53"/>
  <c r="J32" i="53" s="1"/>
  <c r="Z29" i="53"/>
  <c r="Y32" i="53"/>
  <c r="Z32" i="53" s="1"/>
  <c r="Q27" i="53"/>
  <c r="R27" i="53" s="1"/>
  <c r="R24" i="53"/>
  <c r="AO22" i="53"/>
  <c r="AP22" i="53" s="1"/>
  <c r="J24" i="53"/>
  <c r="I27" i="53"/>
  <c r="J27" i="53" s="1"/>
  <c r="Y27" i="53"/>
  <c r="Z27" i="53" s="1"/>
  <c r="Z24" i="53"/>
  <c r="Y34" i="46"/>
  <c r="Z34" i="46" s="1"/>
  <c r="Q34" i="46"/>
  <c r="R34" i="46" s="1"/>
  <c r="I37" i="53"/>
  <c r="J37" i="53" s="1"/>
  <c r="J34" i="53"/>
  <c r="Q37" i="53"/>
  <c r="R37" i="53" s="1"/>
  <c r="R34" i="53"/>
  <c r="Z34" i="53"/>
  <c r="Y37" i="53"/>
  <c r="Z37" i="53" s="1"/>
  <c r="R59" i="53"/>
  <c r="Q62" i="53"/>
  <c r="R62" i="53" s="1"/>
  <c r="Y62" i="53"/>
  <c r="Z62" i="53" s="1"/>
  <c r="Z59" i="53"/>
  <c r="I62" i="53"/>
  <c r="J62" i="53" s="1"/>
  <c r="J59" i="53"/>
  <c r="Y57" i="53"/>
  <c r="Z57" i="53" s="1"/>
  <c r="Z54" i="53"/>
  <c r="I57" i="53"/>
  <c r="J57" i="53" s="1"/>
  <c r="J54" i="53"/>
  <c r="R54" i="53"/>
  <c r="Q57" i="53"/>
  <c r="R57" i="53" s="1"/>
  <c r="W52" i="41"/>
  <c r="G52" i="45"/>
  <c r="Q50" i="41"/>
  <c r="R50" i="41" s="1"/>
  <c r="Z49" i="53"/>
  <c r="Y52" i="53"/>
  <c r="Z52" i="53" s="1"/>
  <c r="J49" i="53"/>
  <c r="I52" i="53"/>
  <c r="J52" i="53" s="1"/>
  <c r="Q52" i="53"/>
  <c r="R52" i="53" s="1"/>
  <c r="R49" i="53"/>
  <c r="X66" i="53"/>
  <c r="R44" i="53"/>
  <c r="Q47" i="53"/>
  <c r="R47" i="53" s="1"/>
  <c r="I47" i="46"/>
  <c r="J47" i="46" s="1"/>
  <c r="I47" i="53"/>
  <c r="J47" i="53" s="1"/>
  <c r="J44" i="53"/>
  <c r="Y47" i="53"/>
  <c r="Z47" i="53" s="1"/>
  <c r="Z44" i="53"/>
  <c r="AW21" i="53"/>
  <c r="AX21" i="53" s="1"/>
  <c r="J19" i="53"/>
  <c r="I22" i="53"/>
  <c r="J22" i="53" s="1"/>
  <c r="E66" i="53"/>
  <c r="F66" i="53" s="1"/>
  <c r="Y22" i="53"/>
  <c r="Z22" i="53" s="1"/>
  <c r="Z19" i="53"/>
  <c r="Q22" i="53"/>
  <c r="R22" i="53" s="1"/>
  <c r="R19" i="53"/>
  <c r="P66" i="53"/>
  <c r="H66" i="53"/>
  <c r="I42" i="53"/>
  <c r="J42" i="53" s="1"/>
  <c r="J39" i="53"/>
  <c r="Y42" i="53"/>
  <c r="Z42" i="53" s="1"/>
  <c r="Z39" i="53"/>
  <c r="R39" i="53"/>
  <c r="Q42" i="53"/>
  <c r="R42" i="53" s="1"/>
  <c r="I12" i="29"/>
  <c r="J12" i="29" s="1"/>
  <c r="H65" i="53"/>
  <c r="AN66" i="53"/>
  <c r="E65" i="53"/>
  <c r="F65" i="53" s="1"/>
  <c r="D51" i="52"/>
  <c r="U12" i="52"/>
  <c r="W12" i="52"/>
  <c r="AC12" i="52"/>
  <c r="Z12" i="52"/>
  <c r="AA12" i="52"/>
  <c r="AD12" i="52"/>
  <c r="T12" i="52"/>
  <c r="P12" i="52"/>
  <c r="P22" i="52" s="1"/>
  <c r="X12" i="52"/>
  <c r="S12" i="52"/>
  <c r="Y12" i="52"/>
  <c r="V12" i="52"/>
  <c r="AB12" i="52"/>
  <c r="D22" i="52"/>
  <c r="P65" i="53"/>
  <c r="AG15" i="53"/>
  <c r="AF65" i="53"/>
  <c r="H14" i="53"/>
  <c r="E14" i="53"/>
  <c r="D17" i="53"/>
  <c r="P14" i="53"/>
  <c r="D64" i="53"/>
  <c r="D67" i="53" s="1"/>
  <c r="AF14" i="53"/>
  <c r="X14" i="53"/>
  <c r="AN14" i="53"/>
  <c r="AG16" i="53"/>
  <c r="AF66" i="53"/>
  <c r="I66" i="53"/>
  <c r="J66" i="53" s="1"/>
  <c r="J11" i="53"/>
  <c r="Y65" i="53"/>
  <c r="Y12" i="53"/>
  <c r="Z12" i="53" s="1"/>
  <c r="Z10" i="53"/>
  <c r="J10" i="53"/>
  <c r="I65" i="53"/>
  <c r="I12" i="53"/>
  <c r="J12" i="53" s="1"/>
  <c r="Q12" i="53"/>
  <c r="R12" i="53" s="1"/>
  <c r="R10" i="53"/>
  <c r="Q65" i="53"/>
  <c r="Z11" i="53"/>
  <c r="Y66" i="53"/>
  <c r="Z66" i="53" s="1"/>
  <c r="R11" i="53"/>
  <c r="Q66" i="53"/>
  <c r="R66" i="53" s="1"/>
  <c r="AU37" i="53"/>
  <c r="AY62" i="53"/>
  <c r="AU62" i="53"/>
  <c r="AU65" i="53"/>
  <c r="AU47" i="53"/>
  <c r="AW34" i="53"/>
  <c r="AX34" i="53" s="1"/>
  <c r="AO66" i="53"/>
  <c r="AP66" i="53" s="1"/>
  <c r="AP11" i="53"/>
  <c r="BA15" i="53"/>
  <c r="BB15" i="53" s="1"/>
  <c r="BD15" i="53"/>
  <c r="BE15" i="53" s="1"/>
  <c r="BF15" i="53" s="1"/>
  <c r="AZ22" i="53"/>
  <c r="BA19" i="53"/>
  <c r="BA46" i="53"/>
  <c r="BB46" i="53" s="1"/>
  <c r="BD46" i="53"/>
  <c r="BA45" i="53"/>
  <c r="BB45" i="53" s="1"/>
  <c r="BD45" i="53"/>
  <c r="BE45" i="53" s="1"/>
  <c r="BF45" i="53" s="1"/>
  <c r="AZ47" i="53"/>
  <c r="BA44" i="53"/>
  <c r="BA60" i="53"/>
  <c r="BB60" i="53" s="1"/>
  <c r="BE54" i="53"/>
  <c r="AS66" i="53"/>
  <c r="AT66" i="53" s="1"/>
  <c r="AT11" i="53"/>
  <c r="AV65" i="53"/>
  <c r="AW10" i="53"/>
  <c r="AX39" i="53"/>
  <c r="AW37" i="53"/>
  <c r="AX11" i="53"/>
  <c r="AM64" i="53"/>
  <c r="AM67" i="53" s="1"/>
  <c r="AM12" i="53"/>
  <c r="AO9" i="53"/>
  <c r="AO52" i="53"/>
  <c r="AP52" i="53" s="1"/>
  <c r="AP49" i="53"/>
  <c r="AY66" i="53"/>
  <c r="AY27" i="53"/>
  <c r="AS62" i="53"/>
  <c r="AT62" i="53" s="1"/>
  <c r="AT59" i="53"/>
  <c r="AS65" i="53"/>
  <c r="AT65" i="53" s="1"/>
  <c r="AT10" i="53"/>
  <c r="AW47" i="53"/>
  <c r="AX44" i="53"/>
  <c r="AU57" i="53"/>
  <c r="BD44" i="53"/>
  <c r="AS22" i="53"/>
  <c r="AT22" i="53" s="1"/>
  <c r="AT19" i="53"/>
  <c r="BE36" i="53"/>
  <c r="BF36" i="53" s="1"/>
  <c r="BA21" i="53"/>
  <c r="BB21" i="53" s="1"/>
  <c r="BC21" i="53" s="1"/>
  <c r="BD21" i="53" s="1"/>
  <c r="BE21" i="53" s="1"/>
  <c r="BF21" i="53" s="1"/>
  <c r="AZ65" i="53"/>
  <c r="BA10" i="53"/>
  <c r="BA35" i="53"/>
  <c r="BB35" i="53" s="1"/>
  <c r="BC35" i="53" s="1"/>
  <c r="BD35" i="53" s="1"/>
  <c r="BE35" i="53" s="1"/>
  <c r="BF35" i="53" s="1"/>
  <c r="AZ52" i="53"/>
  <c r="BA49" i="53"/>
  <c r="BD49" i="53"/>
  <c r="BA61" i="53"/>
  <c r="BB61" i="53" s="1"/>
  <c r="AP29" i="53"/>
  <c r="AO32" i="53"/>
  <c r="AP32" i="53" s="1"/>
  <c r="AO37" i="53"/>
  <c r="AP37" i="53" s="1"/>
  <c r="AP34" i="53"/>
  <c r="AU66" i="53"/>
  <c r="AS12" i="53"/>
  <c r="AT12" i="53" s="1"/>
  <c r="AT9" i="53"/>
  <c r="AV66" i="53"/>
  <c r="AW40" i="53"/>
  <c r="AX40" i="53" s="1"/>
  <c r="AY22" i="53"/>
  <c r="BC19" i="53"/>
  <c r="AY17" i="53"/>
  <c r="AY37" i="53"/>
  <c r="BC34" i="53"/>
  <c r="AO42" i="53"/>
  <c r="AP42" i="53" s="1"/>
  <c r="AP39" i="53"/>
  <c r="BE50" i="53"/>
  <c r="BF50" i="53" s="1"/>
  <c r="AT24" i="53"/>
  <c r="AS27" i="53"/>
  <c r="AT27" i="53" s="1"/>
  <c r="AV32" i="53"/>
  <c r="BD16" i="53"/>
  <c r="BE16" i="53" s="1"/>
  <c r="BF16" i="53" s="1"/>
  <c r="AW49" i="53"/>
  <c r="AV52" i="53"/>
  <c r="AW25" i="53"/>
  <c r="AX25" i="53" s="1"/>
  <c r="AU27" i="53"/>
  <c r="BA31" i="53"/>
  <c r="BB31" i="53" s="1"/>
  <c r="BD31" i="53"/>
  <c r="AZ64" i="53"/>
  <c r="AZ12" i="53"/>
  <c r="BA9" i="53"/>
  <c r="BD9" i="53"/>
  <c r="AZ27" i="53"/>
  <c r="BA24" i="53"/>
  <c r="BD24" i="53"/>
  <c r="AZ66" i="53"/>
  <c r="BA11" i="53"/>
  <c r="AZ32" i="53"/>
  <c r="BA29" i="53"/>
  <c r="BA36" i="53"/>
  <c r="BB36" i="53" s="1"/>
  <c r="BA50" i="53"/>
  <c r="BB50" i="53" s="1"/>
  <c r="BA55" i="53"/>
  <c r="BB55" i="53" s="1"/>
  <c r="AO65" i="53"/>
  <c r="AP65" i="53" s="1"/>
  <c r="AP10" i="53"/>
  <c r="AW30" i="53"/>
  <c r="AX30" i="53" s="1"/>
  <c r="AW26" i="53"/>
  <c r="AX26" i="53" s="1"/>
  <c r="AW55" i="53"/>
  <c r="AX55" i="53" s="1"/>
  <c r="AW54" i="53"/>
  <c r="AW60" i="53"/>
  <c r="AX60" i="53" s="1"/>
  <c r="AW24" i="53"/>
  <c r="AY64" i="53"/>
  <c r="AY12" i="53"/>
  <c r="BC31" i="53"/>
  <c r="AY42" i="53"/>
  <c r="BD40" i="53"/>
  <c r="BE40" i="53" s="1"/>
  <c r="BF40" i="53" s="1"/>
  <c r="BC51" i="53"/>
  <c r="BE51" i="53" s="1"/>
  <c r="BF51" i="53" s="1"/>
  <c r="AT44" i="53"/>
  <c r="AS47" i="53"/>
  <c r="AT47" i="53" s="1"/>
  <c r="BE29" i="53"/>
  <c r="BA20" i="53"/>
  <c r="BB20" i="53" s="1"/>
  <c r="BC20" i="53" s="1"/>
  <c r="AZ42" i="53"/>
  <c r="BA39" i="53"/>
  <c r="BD39" i="53"/>
  <c r="AZ62" i="53"/>
  <c r="BA59" i="53"/>
  <c r="AS37" i="53"/>
  <c r="AT37" i="53" s="1"/>
  <c r="AT34" i="53"/>
  <c r="BC46" i="53"/>
  <c r="BC47" i="53" s="1"/>
  <c r="BC55" i="53"/>
  <c r="BC57" i="53" s="1"/>
  <c r="AS52" i="53"/>
  <c r="AT52" i="53" s="1"/>
  <c r="AT49" i="53"/>
  <c r="BA26" i="53"/>
  <c r="BB26" i="53" s="1"/>
  <c r="BC26" i="53" s="1"/>
  <c r="BD26" i="53"/>
  <c r="BA25" i="53"/>
  <c r="BB25" i="53" s="1"/>
  <c r="BC25" i="53" s="1"/>
  <c r="BD25" i="53"/>
  <c r="BA54" i="53"/>
  <c r="AZ57" i="53"/>
  <c r="AS57" i="53"/>
  <c r="AT57" i="53" s="1"/>
  <c r="AT54" i="53"/>
  <c r="BE11" i="53"/>
  <c r="AO62" i="53"/>
  <c r="AP62" i="53" s="1"/>
  <c r="AP59" i="53"/>
  <c r="AQ67" i="53"/>
  <c r="AS42" i="53"/>
  <c r="AT42" i="53" s="1"/>
  <c r="AT39" i="53"/>
  <c r="BD60" i="53"/>
  <c r="BE60" i="53" s="1"/>
  <c r="BF60" i="53" s="1"/>
  <c r="AU42" i="53"/>
  <c r="DU59" i="53"/>
  <c r="BH59" i="53" s="1"/>
  <c r="DU61" i="53"/>
  <c r="BH61" i="53" s="1"/>
  <c r="DU54" i="53"/>
  <c r="BH54" i="53" s="1"/>
  <c r="DU56" i="53"/>
  <c r="BH56" i="53" s="1"/>
  <c r="DU55" i="53"/>
  <c r="BH55" i="53" s="1"/>
  <c r="DU60" i="53"/>
  <c r="BH60" i="53" s="1"/>
  <c r="BL60" i="53" s="1"/>
  <c r="DU51" i="53"/>
  <c r="BH51" i="53" s="1"/>
  <c r="DU50" i="53"/>
  <c r="BH50" i="53" s="1"/>
  <c r="DU46" i="53"/>
  <c r="BH46" i="53" s="1"/>
  <c r="DU45" i="53"/>
  <c r="BH45" i="53" s="1"/>
  <c r="DU49" i="53"/>
  <c r="BH49" i="53" s="1"/>
  <c r="DU44" i="53"/>
  <c r="BH44" i="53" s="1"/>
  <c r="DU41" i="53"/>
  <c r="BH41" i="53" s="1"/>
  <c r="DU36" i="53"/>
  <c r="BH36" i="53" s="1"/>
  <c r="DU35" i="53"/>
  <c r="BH35" i="53" s="1"/>
  <c r="DU39" i="53"/>
  <c r="BH39" i="53" s="1"/>
  <c r="DU34" i="53"/>
  <c r="BH34" i="53" s="1"/>
  <c r="DU31" i="53"/>
  <c r="BH31" i="53" s="1"/>
  <c r="DU30" i="53"/>
  <c r="BH30" i="53" s="1"/>
  <c r="DU40" i="53"/>
  <c r="BH40" i="53" s="1"/>
  <c r="DU26" i="53"/>
  <c r="BH26" i="53" s="1"/>
  <c r="DU9" i="53"/>
  <c r="BH9" i="53" s="1"/>
  <c r="DU25" i="53"/>
  <c r="BH25" i="53" s="1"/>
  <c r="DU19" i="53"/>
  <c r="BH19" i="53" s="1"/>
  <c r="DU15" i="53"/>
  <c r="BH15" i="53" s="1"/>
  <c r="DU29" i="53"/>
  <c r="BH29" i="53" s="1"/>
  <c r="DU16" i="53"/>
  <c r="BH16" i="53" s="1"/>
  <c r="DU21" i="53"/>
  <c r="BH21" i="53" s="1"/>
  <c r="DU14" i="53"/>
  <c r="BH14" i="53" s="1"/>
  <c r="DU10" i="53"/>
  <c r="BH10" i="53" s="1"/>
  <c r="BL10" i="53" s="1"/>
  <c r="DV7" i="53"/>
  <c r="DU11" i="53"/>
  <c r="BH11" i="53" s="1"/>
  <c r="DU24" i="53"/>
  <c r="BH24" i="53" s="1"/>
  <c r="BL24" i="53" s="1"/>
  <c r="DU20" i="53"/>
  <c r="BH20" i="53" s="1"/>
  <c r="BL20" i="53" s="1"/>
  <c r="AZ37" i="53"/>
  <c r="BA34" i="53"/>
  <c r="AZ17" i="53"/>
  <c r="BA14" i="53"/>
  <c r="BD14" i="53"/>
  <c r="BA30" i="53"/>
  <c r="BB30" i="53" s="1"/>
  <c r="BC30" i="53" s="1"/>
  <c r="BA41" i="53"/>
  <c r="BB41" i="53" s="1"/>
  <c r="BC41" i="53" s="1"/>
  <c r="BE41" i="53" s="1"/>
  <c r="BF41" i="53" s="1"/>
  <c r="BA51" i="53"/>
  <c r="BB51" i="53" s="1"/>
  <c r="BA56" i="53"/>
  <c r="BB56" i="53" s="1"/>
  <c r="BL56" i="53"/>
  <c r="BD56" i="53"/>
  <c r="BE56" i="53" s="1"/>
  <c r="BF56" i="53" s="1"/>
  <c r="BD30" i="53"/>
  <c r="AO47" i="53"/>
  <c r="AP47" i="53" s="1"/>
  <c r="AP44" i="53"/>
  <c r="AV42" i="53"/>
  <c r="AV12" i="53"/>
  <c r="AW9" i="53"/>
  <c r="AU12" i="53"/>
  <c r="AV22" i="53"/>
  <c r="AW19" i="53"/>
  <c r="AT29" i="53"/>
  <c r="AU29" i="53" s="1"/>
  <c r="AU32" i="53" s="1"/>
  <c r="AS32" i="53"/>
  <c r="AT32" i="53" s="1"/>
  <c r="AV27" i="53"/>
  <c r="BD61" i="53"/>
  <c r="BE61" i="53" s="1"/>
  <c r="BF61" i="53" s="1"/>
  <c r="DG59" i="53"/>
  <c r="BG59" i="53" s="1"/>
  <c r="DG60" i="53"/>
  <c r="BG60" i="53" s="1"/>
  <c r="DG61" i="53"/>
  <c r="BG61" i="53" s="1"/>
  <c r="BK61" i="53" s="1"/>
  <c r="DG56" i="53"/>
  <c r="BG56" i="53" s="1"/>
  <c r="DG55" i="53"/>
  <c r="BG55" i="53" s="1"/>
  <c r="DG54" i="53"/>
  <c r="BG54" i="53" s="1"/>
  <c r="DG49" i="53"/>
  <c r="BG49" i="53" s="1"/>
  <c r="DG46" i="53"/>
  <c r="BG46" i="53" s="1"/>
  <c r="DG45" i="53"/>
  <c r="BG45" i="53" s="1"/>
  <c r="DG36" i="53"/>
  <c r="BG36" i="53" s="1"/>
  <c r="DG35" i="53"/>
  <c r="BG35" i="53" s="1"/>
  <c r="DG51" i="53"/>
  <c r="BG51" i="53" s="1"/>
  <c r="DG41" i="53"/>
  <c r="BG41" i="53" s="1"/>
  <c r="DG34" i="53"/>
  <c r="BG34" i="53" s="1"/>
  <c r="DG31" i="53"/>
  <c r="BG31" i="53" s="1"/>
  <c r="DG30" i="53"/>
  <c r="BG30" i="53" s="1"/>
  <c r="DG44" i="53"/>
  <c r="BG44" i="53" s="1"/>
  <c r="DG39" i="53"/>
  <c r="BG39" i="53" s="1"/>
  <c r="DG29" i="53"/>
  <c r="BG29" i="53" s="1"/>
  <c r="DG25" i="53"/>
  <c r="BG25" i="53" s="1"/>
  <c r="DG50" i="53"/>
  <c r="BG50" i="53" s="1"/>
  <c r="DG9" i="53"/>
  <c r="BG9" i="53" s="1"/>
  <c r="DG14" i="53"/>
  <c r="BG14" i="53" s="1"/>
  <c r="BK14" i="53" s="1"/>
  <c r="DG10" i="53"/>
  <c r="BG10" i="53" s="1"/>
  <c r="DG24" i="53"/>
  <c r="BG24" i="53" s="1"/>
  <c r="BK24" i="53" s="1"/>
  <c r="DG11" i="53"/>
  <c r="BG11" i="53" s="1"/>
  <c r="DG40" i="53"/>
  <c r="BG40" i="53" s="1"/>
  <c r="DG20" i="53"/>
  <c r="BG20" i="53" s="1"/>
  <c r="DG19" i="53"/>
  <c r="BG19" i="53" s="1"/>
  <c r="BK19" i="53" s="1"/>
  <c r="DG26" i="53"/>
  <c r="BG26" i="53" s="1"/>
  <c r="DG15" i="53"/>
  <c r="BG15" i="53" s="1"/>
  <c r="DH7" i="53"/>
  <c r="DG16" i="53"/>
  <c r="BG16" i="53" s="1"/>
  <c r="DG21" i="53"/>
  <c r="BG21" i="53" s="1"/>
  <c r="AY65" i="53"/>
  <c r="AY32" i="53"/>
  <c r="AY47" i="53"/>
  <c r="AY57" i="53"/>
  <c r="AV62" i="53"/>
  <c r="AW59" i="53"/>
  <c r="BD20" i="53"/>
  <c r="BC14" i="53"/>
  <c r="BC17" i="53" s="1"/>
  <c r="AE111" i="32"/>
  <c r="AE109" i="32"/>
  <c r="AE97" i="32"/>
  <c r="AE95" i="32"/>
  <c r="CM29" i="32"/>
  <c r="AE83" i="32"/>
  <c r="L59" i="31"/>
  <c r="L48" i="31"/>
  <c r="L41" i="31"/>
  <c r="L30" i="31"/>
  <c r="L68" i="31"/>
  <c r="L71" i="31"/>
  <c r="L74" i="31"/>
  <c r="L72" i="31"/>
  <c r="L67" i="31"/>
  <c r="L75" i="31"/>
  <c r="L69" i="31"/>
  <c r="L73" i="31"/>
  <c r="L70" i="31"/>
  <c r="L65" i="31"/>
  <c r="G37" i="40"/>
  <c r="AC60" i="47"/>
  <c r="AE62" i="29"/>
  <c r="E57" i="45"/>
  <c r="F57" i="45" s="1"/>
  <c r="I56" i="42"/>
  <c r="J56" i="42" s="1"/>
  <c r="AE57" i="41"/>
  <c r="AM57" i="29"/>
  <c r="G52" i="40"/>
  <c r="EF34" i="32"/>
  <c r="AE52" i="29"/>
  <c r="W52" i="46"/>
  <c r="O47" i="45"/>
  <c r="G47" i="40"/>
  <c r="W47" i="45"/>
  <c r="AE47" i="29"/>
  <c r="DQ29" i="32"/>
  <c r="I46" i="42"/>
  <c r="J46" i="42" s="1"/>
  <c r="DQ34" i="32"/>
  <c r="I40" i="40"/>
  <c r="J40" i="40" s="1"/>
  <c r="AM42" i="29"/>
  <c r="T55" i="35"/>
  <c r="CM24" i="32"/>
  <c r="AA55" i="37"/>
  <c r="AD55" i="37"/>
  <c r="H70" i="31" s="1"/>
  <c r="V55" i="37"/>
  <c r="AE37" i="29"/>
  <c r="U55" i="35"/>
  <c r="AB55" i="37"/>
  <c r="Y55" i="37"/>
  <c r="W37" i="45"/>
  <c r="AE32" i="41"/>
  <c r="O32" i="46"/>
  <c r="W27" i="46"/>
  <c r="W27" i="45"/>
  <c r="AE22" i="29"/>
  <c r="AT44" i="32"/>
  <c r="G14" i="42"/>
  <c r="G64" i="42" s="1"/>
  <c r="C65" i="41"/>
  <c r="O14" i="42"/>
  <c r="K51" i="47"/>
  <c r="K61" i="47" s="1"/>
  <c r="F11" i="40"/>
  <c r="Q12" i="50"/>
  <c r="R12" i="50" s="1"/>
  <c r="W12" i="45"/>
  <c r="H92" i="32"/>
  <c r="H39" i="32"/>
  <c r="I92" i="32"/>
  <c r="I39" i="32"/>
  <c r="M78" i="32"/>
  <c r="M39" i="32"/>
  <c r="M47" i="46"/>
  <c r="N47" i="46" s="1"/>
  <c r="K78" i="32"/>
  <c r="K39" i="32"/>
  <c r="L78" i="32"/>
  <c r="L39" i="32"/>
  <c r="P36" i="32"/>
  <c r="P78" i="32" s="1"/>
  <c r="F12" i="40"/>
  <c r="W66" i="29"/>
  <c r="T59" i="47"/>
  <c r="W57" i="45"/>
  <c r="AA57" i="47"/>
  <c r="O42" i="46"/>
  <c r="W42" i="45"/>
  <c r="W42" i="46"/>
  <c r="AG41" i="50"/>
  <c r="AH41" i="50" s="1"/>
  <c r="Q27" i="50"/>
  <c r="R27" i="50" s="1"/>
  <c r="W55" i="33"/>
  <c r="G66" i="42"/>
  <c r="AA55" i="36"/>
  <c r="E61" i="33"/>
  <c r="V54" i="47"/>
  <c r="X14" i="41"/>
  <c r="P14" i="41"/>
  <c r="P64" i="41" s="1"/>
  <c r="I26" i="40"/>
  <c r="J26" i="40" s="1"/>
  <c r="AE27" i="41"/>
  <c r="W22" i="46"/>
  <c r="E64" i="46"/>
  <c r="F64" i="46" s="1"/>
  <c r="T35" i="35"/>
  <c r="G15" i="41"/>
  <c r="I15" i="41" s="1"/>
  <c r="J15" i="41" s="1"/>
  <c r="P12" i="33"/>
  <c r="P22" i="33" s="1"/>
  <c r="G15" i="48"/>
  <c r="G65" i="48" s="1"/>
  <c r="W38" i="37"/>
  <c r="AD38" i="36"/>
  <c r="D48" i="31" s="1"/>
  <c r="F51" i="37"/>
  <c r="F61" i="37" s="1"/>
  <c r="Y25" i="35"/>
  <c r="U25" i="37"/>
  <c r="E15" i="42"/>
  <c r="F15" i="42" s="1"/>
  <c r="M16" i="42"/>
  <c r="N16" i="42" s="1"/>
  <c r="AA25" i="35"/>
  <c r="G64" i="46"/>
  <c r="Z38" i="34"/>
  <c r="X12" i="36"/>
  <c r="W25" i="34"/>
  <c r="T12" i="51"/>
  <c r="Z12" i="51"/>
  <c r="T12" i="36"/>
  <c r="P12" i="51"/>
  <c r="P22" i="51" s="1"/>
  <c r="X25" i="35"/>
  <c r="E51" i="35"/>
  <c r="E61" i="35" s="1"/>
  <c r="AD38" i="33"/>
  <c r="G48" i="31" s="1"/>
  <c r="E48" i="47"/>
  <c r="D51" i="36"/>
  <c r="S51" i="36" s="1"/>
  <c r="AD38" i="35"/>
  <c r="E48" i="31" s="1"/>
  <c r="W25" i="35"/>
  <c r="Z25" i="35"/>
  <c r="Y12" i="38"/>
  <c r="Y25" i="36"/>
  <c r="X25" i="36"/>
  <c r="V25" i="35"/>
  <c r="C17" i="41"/>
  <c r="W15" i="41"/>
  <c r="W65" i="41" s="1"/>
  <c r="O16" i="42"/>
  <c r="Y12" i="51"/>
  <c r="C66" i="42"/>
  <c r="G64" i="29"/>
  <c r="O65" i="29"/>
  <c r="S67" i="41"/>
  <c r="O12" i="45"/>
  <c r="P14" i="42"/>
  <c r="D64" i="42"/>
  <c r="Q10" i="45"/>
  <c r="R10" i="45" s="1"/>
  <c r="C17" i="42"/>
  <c r="P38" i="33"/>
  <c r="P48" i="33" s="1"/>
  <c r="AC25" i="36"/>
  <c r="V25" i="38"/>
  <c r="C65" i="42"/>
  <c r="C65" i="48"/>
  <c r="C67" i="48" s="1"/>
  <c r="C17" i="48"/>
  <c r="S12" i="36"/>
  <c r="AB38" i="36"/>
  <c r="U25" i="35"/>
  <c r="T25" i="35"/>
  <c r="F51" i="38"/>
  <c r="F61" i="38" s="1"/>
  <c r="W38" i="35"/>
  <c r="O15" i="42"/>
  <c r="M15" i="41"/>
  <c r="N15" i="41" s="1"/>
  <c r="U27" i="46"/>
  <c r="V27" i="46" s="1"/>
  <c r="F22" i="29"/>
  <c r="G22" i="40"/>
  <c r="M19" i="40"/>
  <c r="M22" i="40" s="1"/>
  <c r="W22" i="45"/>
  <c r="AE27" i="29"/>
  <c r="G66" i="40"/>
  <c r="G27" i="42"/>
  <c r="T54" i="47"/>
  <c r="Y54" i="47"/>
  <c r="M32" i="46"/>
  <c r="N32" i="46" s="1"/>
  <c r="Q37" i="50"/>
  <c r="R37" i="50" s="1"/>
  <c r="U42" i="46"/>
  <c r="V42" i="46" s="1"/>
  <c r="I36" i="42"/>
  <c r="J36" i="42" s="1"/>
  <c r="AE65" i="29"/>
  <c r="N61" i="49"/>
  <c r="N42" i="46"/>
  <c r="Q39" i="46"/>
  <c r="Q42" i="46" s="1"/>
  <c r="R42" i="46" s="1"/>
  <c r="AE42" i="29"/>
  <c r="AA67" i="29"/>
  <c r="I52" i="46"/>
  <c r="J52" i="46" s="1"/>
  <c r="Q57" i="50"/>
  <c r="R57" i="50" s="1"/>
  <c r="Q51" i="46"/>
  <c r="R51" i="46" s="1"/>
  <c r="G65" i="40"/>
  <c r="Y54" i="41"/>
  <c r="Z54" i="41" s="1"/>
  <c r="G57" i="40"/>
  <c r="O62" i="45"/>
  <c r="G62" i="41"/>
  <c r="M62" i="46"/>
  <c r="N62" i="46" s="1"/>
  <c r="E52" i="40"/>
  <c r="F52" i="40" s="1"/>
  <c r="P42" i="29"/>
  <c r="Z60" i="47"/>
  <c r="M57" i="46"/>
  <c r="N57" i="46" s="1"/>
  <c r="W62" i="45"/>
  <c r="H52" i="42"/>
  <c r="W62" i="41"/>
  <c r="Y60" i="47"/>
  <c r="Q60" i="29"/>
  <c r="Q62" i="29" s="1"/>
  <c r="R62" i="29" s="1"/>
  <c r="T60" i="47"/>
  <c r="W62" i="46"/>
  <c r="E62" i="41"/>
  <c r="F62" i="41" s="1"/>
  <c r="F62" i="29"/>
  <c r="I60" i="29"/>
  <c r="J60" i="29" s="1"/>
  <c r="AB60" i="47"/>
  <c r="U60" i="47"/>
  <c r="I59" i="40"/>
  <c r="I62" i="40" s="1"/>
  <c r="J62" i="40" s="1"/>
  <c r="E52" i="42"/>
  <c r="F52" i="42" s="1"/>
  <c r="I61" i="47"/>
  <c r="U59" i="47"/>
  <c r="W65" i="29"/>
  <c r="O57" i="45"/>
  <c r="W57" i="46"/>
  <c r="W52" i="45"/>
  <c r="P16" i="42"/>
  <c r="AG46" i="50"/>
  <c r="AH46" i="50" s="1"/>
  <c r="W47" i="29"/>
  <c r="AE47" i="41"/>
  <c r="W47" i="46"/>
  <c r="M12" i="29"/>
  <c r="N12" i="29" s="1"/>
  <c r="S67" i="29"/>
  <c r="G66" i="29"/>
  <c r="E62" i="40"/>
  <c r="F62" i="40" s="1"/>
  <c r="E61" i="36"/>
  <c r="E37" i="29"/>
  <c r="F37" i="29" s="1"/>
  <c r="H22" i="42"/>
  <c r="E37" i="42"/>
  <c r="F37" i="42" s="1"/>
  <c r="P37" i="29"/>
  <c r="G61" i="36"/>
  <c r="X55" i="36"/>
  <c r="V55" i="35"/>
  <c r="E22" i="42"/>
  <c r="F22" i="42" s="1"/>
  <c r="Q32" i="50"/>
  <c r="R32" i="50" s="1"/>
  <c r="M22" i="46"/>
  <c r="N22" i="46" s="1"/>
  <c r="Q12" i="29"/>
  <c r="R12" i="29" s="1"/>
  <c r="E62" i="42"/>
  <c r="F62" i="42" s="1"/>
  <c r="AF14" i="40"/>
  <c r="H52" i="40"/>
  <c r="W54" i="47"/>
  <c r="F19" i="29"/>
  <c r="E14" i="42"/>
  <c r="E64" i="42" s="1"/>
  <c r="F64" i="42" s="1"/>
  <c r="AA54" i="47"/>
  <c r="P47" i="29"/>
  <c r="AA66" i="45"/>
  <c r="E32" i="40"/>
  <c r="F32" i="40" s="1"/>
  <c r="U62" i="46"/>
  <c r="V62" i="46" s="1"/>
  <c r="M66" i="29"/>
  <c r="N66" i="29" s="1"/>
  <c r="W32" i="46"/>
  <c r="I22" i="46"/>
  <c r="J22" i="46" s="1"/>
  <c r="P12" i="29"/>
  <c r="P14" i="40"/>
  <c r="P64" i="40" s="1"/>
  <c r="H17" i="45"/>
  <c r="E27" i="42"/>
  <c r="F27" i="42" s="1"/>
  <c r="E42" i="40"/>
  <c r="F42" i="40" s="1"/>
  <c r="AM65" i="29"/>
  <c r="Y24" i="46"/>
  <c r="Z24" i="46" s="1"/>
  <c r="M27" i="46"/>
  <c r="N27" i="46" s="1"/>
  <c r="T66" i="40"/>
  <c r="E37" i="40"/>
  <c r="F37" i="40" s="1"/>
  <c r="I55" i="42"/>
  <c r="AM27" i="29"/>
  <c r="X54" i="40"/>
  <c r="X57" i="40" s="1"/>
  <c r="E52" i="45"/>
  <c r="F52" i="45" s="1"/>
  <c r="K67" i="45"/>
  <c r="L67" i="29"/>
  <c r="O22" i="45"/>
  <c r="R11" i="50"/>
  <c r="C67" i="40"/>
  <c r="H42" i="40"/>
  <c r="H64" i="42"/>
  <c r="I54" i="40"/>
  <c r="I57" i="40" s="1"/>
  <c r="T38" i="35"/>
  <c r="C17" i="29"/>
  <c r="U12" i="36"/>
  <c r="D22" i="36"/>
  <c r="U22" i="36" s="1"/>
  <c r="X14" i="40"/>
  <c r="AB35" i="36"/>
  <c r="E47" i="42"/>
  <c r="F47" i="42" s="1"/>
  <c r="AA25" i="36"/>
  <c r="AD25" i="36"/>
  <c r="D30" i="31" s="1"/>
  <c r="AB25" i="35"/>
  <c r="P25" i="35"/>
  <c r="P35" i="35" s="1"/>
  <c r="W38" i="38"/>
  <c r="U22" i="46"/>
  <c r="V22" i="46" s="1"/>
  <c r="C64" i="29"/>
  <c r="C67" i="29" s="1"/>
  <c r="Z38" i="33"/>
  <c r="M65" i="29"/>
  <c r="N65" i="29" s="1"/>
  <c r="AB38" i="33"/>
  <c r="V12" i="36"/>
  <c r="S34" i="32"/>
  <c r="O51" i="47"/>
  <c r="O61" i="47" s="1"/>
  <c r="M52" i="46"/>
  <c r="N52" i="46" s="1"/>
  <c r="E42" i="42"/>
  <c r="F42" i="42" s="1"/>
  <c r="P57" i="40"/>
  <c r="P25" i="36"/>
  <c r="P35" i="36" s="1"/>
  <c r="Z25" i="36"/>
  <c r="AB25" i="36"/>
  <c r="AB25" i="37"/>
  <c r="U25" i="38"/>
  <c r="K51" i="34"/>
  <c r="K61" i="34" s="1"/>
  <c r="AA17" i="50"/>
  <c r="AA12" i="36"/>
  <c r="H62" i="42"/>
  <c r="G17" i="40"/>
  <c r="X38" i="38"/>
  <c r="L61" i="49"/>
  <c r="U12" i="46"/>
  <c r="V12" i="46" s="1"/>
  <c r="X44" i="40"/>
  <c r="X47" i="40" s="1"/>
  <c r="S38" i="33"/>
  <c r="W38" i="33"/>
  <c r="X38" i="33"/>
  <c r="AE11" i="32"/>
  <c r="AE73" i="32" s="1"/>
  <c r="D51" i="47"/>
  <c r="T51" i="47" s="1"/>
  <c r="E22" i="40"/>
  <c r="F22" i="40" s="1"/>
  <c r="V12" i="51"/>
  <c r="V38" i="33"/>
  <c r="T38" i="33"/>
  <c r="U38" i="33"/>
  <c r="E12" i="42"/>
  <c r="F12" i="42" s="1"/>
  <c r="AC25" i="35"/>
  <c r="AD25" i="35"/>
  <c r="E30" i="31" s="1"/>
  <c r="Y38" i="33"/>
  <c r="D48" i="33"/>
  <c r="W48" i="33" s="1"/>
  <c r="W38" i="47"/>
  <c r="AC12" i="34"/>
  <c r="T64" i="40"/>
  <c r="AF44" i="40"/>
  <c r="H15" i="42"/>
  <c r="H65" i="42" s="1"/>
  <c r="D17" i="42"/>
  <c r="S38" i="35"/>
  <c r="D48" i="35"/>
  <c r="S48" i="35" s="1"/>
  <c r="S12" i="33"/>
  <c r="D22" i="33"/>
  <c r="T12" i="33"/>
  <c r="U12" i="33"/>
  <c r="N60" i="29"/>
  <c r="AE27" i="32"/>
  <c r="AE90" i="32" s="1"/>
  <c r="Y38" i="36"/>
  <c r="Z38" i="36"/>
  <c r="Y12" i="34"/>
  <c r="S67" i="45"/>
  <c r="D17" i="45"/>
  <c r="AB38" i="35"/>
  <c r="AA35" i="36"/>
  <c r="H32" i="42"/>
  <c r="P15" i="42"/>
  <c r="D51" i="35"/>
  <c r="V12" i="33"/>
  <c r="V25" i="34"/>
  <c r="D66" i="45"/>
  <c r="D67" i="45" s="1"/>
  <c r="AD12" i="51"/>
  <c r="D22" i="51"/>
  <c r="T22" i="51" s="1"/>
  <c r="S12" i="51"/>
  <c r="W12" i="51"/>
  <c r="T22" i="40"/>
  <c r="D65" i="42"/>
  <c r="G16" i="46"/>
  <c r="G17" i="46" s="1"/>
  <c r="C17" i="46"/>
  <c r="S79" i="32"/>
  <c r="S44" i="32"/>
  <c r="H14" i="40"/>
  <c r="H64" i="40" s="1"/>
  <c r="E14" i="40"/>
  <c r="S12" i="35"/>
  <c r="D22" i="35"/>
  <c r="S22" i="35" s="1"/>
  <c r="D51" i="38"/>
  <c r="S51" i="38" s="1"/>
  <c r="S38" i="38"/>
  <c r="G16" i="41"/>
  <c r="G66" i="41" s="1"/>
  <c r="C66" i="41"/>
  <c r="G64" i="40"/>
  <c r="U38" i="35"/>
  <c r="V38" i="35"/>
  <c r="AC38" i="33"/>
  <c r="V38" i="47"/>
  <c r="U38" i="47"/>
  <c r="AA14" i="32"/>
  <c r="Z12" i="38"/>
  <c r="AA38" i="33"/>
  <c r="U47" i="46"/>
  <c r="V47" i="46" s="1"/>
  <c r="H42" i="42"/>
  <c r="H12" i="42"/>
  <c r="X12" i="51"/>
  <c r="E57" i="42"/>
  <c r="F57" i="42" s="1"/>
  <c r="E16" i="42"/>
  <c r="H16" i="42"/>
  <c r="I16" i="42" s="1"/>
  <c r="J16" i="42" s="1"/>
  <c r="E15" i="46"/>
  <c r="F15" i="46" s="1"/>
  <c r="H15" i="46"/>
  <c r="D65" i="46"/>
  <c r="P15" i="46"/>
  <c r="X15" i="46"/>
  <c r="X65" i="46" s="1"/>
  <c r="G14" i="41"/>
  <c r="I14" i="41" s="1"/>
  <c r="J14" i="41" s="1"/>
  <c r="E14" i="41"/>
  <c r="F14" i="41" s="1"/>
  <c r="E16" i="41"/>
  <c r="AA67" i="41"/>
  <c r="L66" i="42"/>
  <c r="T66" i="29"/>
  <c r="Q27" i="29"/>
  <c r="R27" i="29" s="1"/>
  <c r="M27" i="29"/>
  <c r="N27" i="29" s="1"/>
  <c r="U32" i="46"/>
  <c r="V32" i="46" s="1"/>
  <c r="I32" i="40"/>
  <c r="J32" i="40" s="1"/>
  <c r="U52" i="46"/>
  <c r="V52" i="46" s="1"/>
  <c r="E27" i="40"/>
  <c r="F27" i="40" s="1"/>
  <c r="H47" i="42"/>
  <c r="M37" i="29"/>
  <c r="N37" i="29" s="1"/>
  <c r="E57" i="40"/>
  <c r="F57" i="40" s="1"/>
  <c r="X30" i="40"/>
  <c r="X32" i="40" s="1"/>
  <c r="E57" i="41"/>
  <c r="F57" i="41" s="1"/>
  <c r="P27" i="29"/>
  <c r="V25" i="33"/>
  <c r="T25" i="33"/>
  <c r="D51" i="33"/>
  <c r="U51" i="33" s="1"/>
  <c r="X25" i="33"/>
  <c r="U25" i="33"/>
  <c r="Z25" i="33"/>
  <c r="Y25" i="33"/>
  <c r="AA107" i="32"/>
  <c r="AA44" i="32"/>
  <c r="X61" i="40"/>
  <c r="X50" i="40"/>
  <c r="X52" i="40" s="1"/>
  <c r="T65" i="40"/>
  <c r="T52" i="40"/>
  <c r="BH57" i="46"/>
  <c r="BL54" i="46"/>
  <c r="BL51" i="46"/>
  <c r="BL56" i="46"/>
  <c r="BL31" i="46"/>
  <c r="BL61" i="46"/>
  <c r="BL10" i="46"/>
  <c r="BH65" i="46"/>
  <c r="BL29" i="46"/>
  <c r="BH32" i="46"/>
  <c r="BL35" i="46"/>
  <c r="AI27" i="41"/>
  <c r="AM24" i="41"/>
  <c r="AM56" i="41"/>
  <c r="AM35" i="41"/>
  <c r="AM20" i="41"/>
  <c r="AM55" i="41"/>
  <c r="AI32" i="41"/>
  <c r="AM29" i="41"/>
  <c r="AM46" i="41"/>
  <c r="O45" i="42"/>
  <c r="O41" i="42"/>
  <c r="K66" i="42"/>
  <c r="O60" i="42"/>
  <c r="X12" i="47"/>
  <c r="W12" i="47"/>
  <c r="F22" i="47"/>
  <c r="Z22" i="47" s="1"/>
  <c r="U12" i="47"/>
  <c r="DP50" i="48"/>
  <c r="T50" i="48" s="1"/>
  <c r="DP31" i="48"/>
  <c r="T31" i="48" s="1"/>
  <c r="DP44" i="48"/>
  <c r="T44" i="48" s="1"/>
  <c r="DP21" i="48"/>
  <c r="T21" i="48" s="1"/>
  <c r="DP11" i="48"/>
  <c r="T11" i="48" s="1"/>
  <c r="DP40" i="48"/>
  <c r="T40" i="48" s="1"/>
  <c r="DP60" i="48"/>
  <c r="T60" i="48" s="1"/>
  <c r="DP61" i="48"/>
  <c r="T61" i="48" s="1"/>
  <c r="DP29" i="48"/>
  <c r="T29" i="48" s="1"/>
  <c r="DP19" i="48"/>
  <c r="T19" i="48" s="1"/>
  <c r="DP54" i="48"/>
  <c r="T54" i="48" s="1"/>
  <c r="DP10" i="48"/>
  <c r="T10" i="48" s="1"/>
  <c r="DP39" i="48"/>
  <c r="T39" i="48" s="1"/>
  <c r="DP30" i="48"/>
  <c r="T30" i="48" s="1"/>
  <c r="DP34" i="48"/>
  <c r="T34" i="48" s="1"/>
  <c r="DP35" i="48"/>
  <c r="T35" i="48" s="1"/>
  <c r="DP51" i="48"/>
  <c r="T51" i="48" s="1"/>
  <c r="DP59" i="48"/>
  <c r="T59" i="48" s="1"/>
  <c r="DP25" i="48"/>
  <c r="T25" i="48" s="1"/>
  <c r="DP24" i="48"/>
  <c r="T24" i="48" s="1"/>
  <c r="DP55" i="48"/>
  <c r="T55" i="48" s="1"/>
  <c r="DP56" i="48"/>
  <c r="T56" i="48" s="1"/>
  <c r="DP20" i="48"/>
  <c r="T20" i="48" s="1"/>
  <c r="DP49" i="48"/>
  <c r="T49" i="48" s="1"/>
  <c r="DP46" i="48"/>
  <c r="T46" i="48" s="1"/>
  <c r="DP9" i="48"/>
  <c r="T9" i="48" s="1"/>
  <c r="DP45" i="48"/>
  <c r="T45" i="48" s="1"/>
  <c r="DP15" i="48"/>
  <c r="T15" i="48" s="1"/>
  <c r="DP16" i="48"/>
  <c r="T16" i="48" s="1"/>
  <c r="Z54" i="47"/>
  <c r="V12" i="47"/>
  <c r="W57" i="47"/>
  <c r="X57" i="47"/>
  <c r="AA91" i="32"/>
  <c r="AE32" i="32"/>
  <c r="AE91" i="32" s="1"/>
  <c r="AD12" i="34"/>
  <c r="F12" i="31" s="1"/>
  <c r="F23" i="31" s="1"/>
  <c r="AA12" i="34"/>
  <c r="O57" i="29"/>
  <c r="Q55" i="29"/>
  <c r="R55" i="29" s="1"/>
  <c r="R24" i="46"/>
  <c r="Q27" i="46"/>
  <c r="DB45" i="48"/>
  <c r="S45" i="48" s="1"/>
  <c r="W45" i="48" s="1"/>
  <c r="DB24" i="48"/>
  <c r="S24" i="48" s="1"/>
  <c r="DB21" i="48"/>
  <c r="S21" i="48" s="1"/>
  <c r="W21" i="48" s="1"/>
  <c r="DB51" i="48"/>
  <c r="S51" i="48" s="1"/>
  <c r="DB59" i="48"/>
  <c r="S59" i="48" s="1"/>
  <c r="W59" i="48" s="1"/>
  <c r="DB55" i="48"/>
  <c r="S55" i="48" s="1"/>
  <c r="DB46" i="48"/>
  <c r="S46" i="48" s="1"/>
  <c r="DB34" i="48"/>
  <c r="S34" i="48" s="1"/>
  <c r="DB31" i="48"/>
  <c r="S31" i="48" s="1"/>
  <c r="W31" i="48" s="1"/>
  <c r="DB20" i="48"/>
  <c r="S20" i="48" s="1"/>
  <c r="W20" i="48" s="1"/>
  <c r="DB9" i="48"/>
  <c r="S9" i="48" s="1"/>
  <c r="DB40" i="48"/>
  <c r="S40" i="48" s="1"/>
  <c r="W40" i="48" s="1"/>
  <c r="DB11" i="48"/>
  <c r="S11" i="48" s="1"/>
  <c r="DB60" i="48"/>
  <c r="S60" i="48" s="1"/>
  <c r="DB35" i="48"/>
  <c r="S35" i="48" s="1"/>
  <c r="DB19" i="48"/>
  <c r="S19" i="48" s="1"/>
  <c r="DB44" i="48"/>
  <c r="S44" i="48" s="1"/>
  <c r="DB29" i="48"/>
  <c r="S29" i="48" s="1"/>
  <c r="DB50" i="48"/>
  <c r="S50" i="48" s="1"/>
  <c r="DB56" i="48"/>
  <c r="S56" i="48" s="1"/>
  <c r="DB39" i="48"/>
  <c r="S39" i="48" s="1"/>
  <c r="W39" i="48" s="1"/>
  <c r="DB30" i="48"/>
  <c r="S30" i="48" s="1"/>
  <c r="DB54" i="48"/>
  <c r="S54" i="48" s="1"/>
  <c r="DB49" i="48"/>
  <c r="S49" i="48" s="1"/>
  <c r="W49" i="48" s="1"/>
  <c r="DB61" i="48"/>
  <c r="S61" i="48" s="1"/>
  <c r="DB10" i="48"/>
  <c r="S10" i="48" s="1"/>
  <c r="W10" i="48" s="1"/>
  <c r="DB25" i="48"/>
  <c r="S25" i="48" s="1"/>
  <c r="DB16" i="48"/>
  <c r="S16" i="48" s="1"/>
  <c r="W16" i="48" s="1"/>
  <c r="DB15" i="48"/>
  <c r="S15" i="48" s="1"/>
  <c r="W15" i="48" s="1"/>
  <c r="DB14" i="48"/>
  <c r="S14" i="48" s="1"/>
  <c r="Y12" i="47"/>
  <c r="Z12" i="47"/>
  <c r="V60" i="47"/>
  <c r="AA60" i="47"/>
  <c r="P60" i="47"/>
  <c r="X60" i="47"/>
  <c r="W60" i="47"/>
  <c r="AD60" i="47"/>
  <c r="J75" i="31" s="1"/>
  <c r="AB54" i="47"/>
  <c r="AC54" i="47"/>
  <c r="U54" i="47"/>
  <c r="X54" i="47"/>
  <c r="G48" i="37"/>
  <c r="Z38" i="37"/>
  <c r="N35" i="46"/>
  <c r="M37" i="46"/>
  <c r="N37" i="46" s="1"/>
  <c r="J48" i="47"/>
  <c r="J51" i="47"/>
  <c r="J61" i="47" s="1"/>
  <c r="W25" i="33"/>
  <c r="AA38" i="36"/>
  <c r="AC38" i="36"/>
  <c r="P38" i="36"/>
  <c r="P48" i="36" s="1"/>
  <c r="T22" i="34"/>
  <c r="U22" i="34"/>
  <c r="O47" i="46"/>
  <c r="Q44" i="46"/>
  <c r="R44" i="46" s="1"/>
  <c r="L62" i="42"/>
  <c r="M59" i="42"/>
  <c r="P59" i="42"/>
  <c r="L64" i="42"/>
  <c r="DQ7" i="42"/>
  <c r="DP20" i="42"/>
  <c r="T20" i="42" s="1"/>
  <c r="X20" i="42" s="1"/>
  <c r="DP31" i="42"/>
  <c r="T31" i="42" s="1"/>
  <c r="X31" i="42" s="1"/>
  <c r="DP19" i="42"/>
  <c r="T19" i="42" s="1"/>
  <c r="DP34" i="42"/>
  <c r="T34" i="42" s="1"/>
  <c r="X34" i="42" s="1"/>
  <c r="DP50" i="42"/>
  <c r="T50" i="42" s="1"/>
  <c r="X50" i="42" s="1"/>
  <c r="DP61" i="42"/>
  <c r="T61" i="42" s="1"/>
  <c r="X61" i="42" s="1"/>
  <c r="DP45" i="42"/>
  <c r="T45" i="42" s="1"/>
  <c r="DP56" i="42"/>
  <c r="T56" i="42" s="1"/>
  <c r="X56" i="42" s="1"/>
  <c r="DP10" i="42"/>
  <c r="T10" i="42" s="1"/>
  <c r="X10" i="42" s="1"/>
  <c r="DP24" i="42"/>
  <c r="T24" i="42" s="1"/>
  <c r="X24" i="42" s="1"/>
  <c r="DP16" i="42"/>
  <c r="T16" i="42" s="1"/>
  <c r="DP40" i="42"/>
  <c r="T40" i="42" s="1"/>
  <c r="X40" i="42" s="1"/>
  <c r="DP54" i="42"/>
  <c r="T54" i="42" s="1"/>
  <c r="X54" i="42" s="1"/>
  <c r="DP39" i="42"/>
  <c r="T39" i="42" s="1"/>
  <c r="X39" i="42" s="1"/>
  <c r="DP59" i="42"/>
  <c r="T59" i="42" s="1"/>
  <c r="DP14" i="42"/>
  <c r="T14" i="42" s="1"/>
  <c r="DP9" i="42"/>
  <c r="T9" i="42" s="1"/>
  <c r="X9" i="42" s="1"/>
  <c r="DP26" i="42"/>
  <c r="T26" i="42" s="1"/>
  <c r="X26" i="42" s="1"/>
  <c r="DP44" i="42"/>
  <c r="T44" i="42" s="1"/>
  <c r="X44" i="42" s="1"/>
  <c r="DP35" i="42"/>
  <c r="T35" i="42" s="1"/>
  <c r="X35" i="42" s="1"/>
  <c r="DP49" i="42"/>
  <c r="T49" i="42" s="1"/>
  <c r="X49" i="42" s="1"/>
  <c r="DP21" i="42"/>
  <c r="T21" i="42" s="1"/>
  <c r="X21" i="42" s="1"/>
  <c r="DP29" i="42"/>
  <c r="T29" i="42" s="1"/>
  <c r="X29" i="42" s="1"/>
  <c r="DP36" i="42"/>
  <c r="T36" i="42" s="1"/>
  <c r="X36" i="42" s="1"/>
  <c r="DP30" i="42"/>
  <c r="T30" i="42" s="1"/>
  <c r="X30" i="42" s="1"/>
  <c r="DP41" i="42"/>
  <c r="T41" i="42" s="1"/>
  <c r="X41" i="42" s="1"/>
  <c r="DP46" i="42"/>
  <c r="T46" i="42" s="1"/>
  <c r="DP15" i="42"/>
  <c r="T15" i="42" s="1"/>
  <c r="DP51" i="42"/>
  <c r="T51" i="42" s="1"/>
  <c r="X51" i="42" s="1"/>
  <c r="DP55" i="42"/>
  <c r="T55" i="42" s="1"/>
  <c r="X55" i="42" s="1"/>
  <c r="DP11" i="42"/>
  <c r="T11" i="42" s="1"/>
  <c r="X11" i="42" s="1"/>
  <c r="DP25" i="42"/>
  <c r="T25" i="42" s="1"/>
  <c r="X25" i="42" s="1"/>
  <c r="DP60" i="42"/>
  <c r="T60" i="42" s="1"/>
  <c r="X60" i="42" s="1"/>
  <c r="P35" i="42"/>
  <c r="M35" i="42"/>
  <c r="N35" i="42" s="1"/>
  <c r="M30" i="42"/>
  <c r="N30" i="42" s="1"/>
  <c r="P30" i="42"/>
  <c r="M40" i="42"/>
  <c r="N40" i="42" s="1"/>
  <c r="P40" i="42"/>
  <c r="P56" i="42"/>
  <c r="M56" i="42"/>
  <c r="N56" i="42" s="1"/>
  <c r="M20" i="42"/>
  <c r="N20" i="42" s="1"/>
  <c r="P20" i="42"/>
  <c r="P51" i="42"/>
  <c r="M51" i="42"/>
  <c r="N51" i="42" s="1"/>
  <c r="K57" i="40"/>
  <c r="O54" i="40"/>
  <c r="M54" i="40"/>
  <c r="N54" i="40" s="1"/>
  <c r="M46" i="40"/>
  <c r="N46" i="40" s="1"/>
  <c r="O46" i="40"/>
  <c r="Q46" i="40" s="1"/>
  <c r="R46" i="40" s="1"/>
  <c r="O51" i="40"/>
  <c r="Q51" i="40" s="1"/>
  <c r="R51" i="40" s="1"/>
  <c r="M51" i="40"/>
  <c r="N51" i="40" s="1"/>
  <c r="K52" i="40"/>
  <c r="O49" i="40"/>
  <c r="Q49" i="40" s="1"/>
  <c r="R49" i="40" s="1"/>
  <c r="M49" i="40"/>
  <c r="N49" i="40" s="1"/>
  <c r="O40" i="40"/>
  <c r="Q40" i="40" s="1"/>
  <c r="R40" i="40" s="1"/>
  <c r="M40" i="40"/>
  <c r="N40" i="40" s="1"/>
  <c r="O61" i="40"/>
  <c r="Q61" i="40" s="1"/>
  <c r="R61" i="40" s="1"/>
  <c r="M61" i="40"/>
  <c r="N61" i="40" s="1"/>
  <c r="O35" i="40"/>
  <c r="Q35" i="40" s="1"/>
  <c r="R35" i="40" s="1"/>
  <c r="O10" i="40"/>
  <c r="Q10" i="40" s="1"/>
  <c r="R10" i="40" s="1"/>
  <c r="K65" i="40"/>
  <c r="M10" i="40"/>
  <c r="N10" i="40" s="1"/>
  <c r="K57" i="42"/>
  <c r="O54" i="42"/>
  <c r="O10" i="42"/>
  <c r="K65" i="42"/>
  <c r="O20" i="42"/>
  <c r="O29" i="42"/>
  <c r="K32" i="42"/>
  <c r="O25" i="42"/>
  <c r="AU56" i="29"/>
  <c r="AQ27" i="29"/>
  <c r="AU36" i="29"/>
  <c r="AQ57" i="29"/>
  <c r="AQ17" i="29"/>
  <c r="AQ42" i="29"/>
  <c r="AU39" i="29"/>
  <c r="U26" i="29"/>
  <c r="V26" i="29" s="1"/>
  <c r="U10" i="29"/>
  <c r="X10" i="29"/>
  <c r="Y10" i="29" s="1"/>
  <c r="Z10" i="29" s="1"/>
  <c r="T65" i="29"/>
  <c r="DQ14" i="29"/>
  <c r="AB14" i="29" s="1"/>
  <c r="AC14" i="29" s="1"/>
  <c r="AD14" i="29" s="1"/>
  <c r="DQ46" i="29"/>
  <c r="AB46" i="29" s="1"/>
  <c r="AC46" i="29" s="1"/>
  <c r="AD46" i="29" s="1"/>
  <c r="DQ34" i="29"/>
  <c r="AB34" i="29" s="1"/>
  <c r="DQ45" i="29"/>
  <c r="AB45" i="29" s="1"/>
  <c r="AC45" i="29" s="1"/>
  <c r="AD45" i="29" s="1"/>
  <c r="DQ39" i="29"/>
  <c r="AB39" i="29" s="1"/>
  <c r="AF39" i="29" s="1"/>
  <c r="DQ10" i="29"/>
  <c r="AB10" i="29" s="1"/>
  <c r="AC10" i="29" s="1"/>
  <c r="AD10" i="29" s="1"/>
  <c r="DQ31" i="29"/>
  <c r="AB31" i="29" s="1"/>
  <c r="AC31" i="29" s="1"/>
  <c r="AD31" i="29" s="1"/>
  <c r="DR7" i="29"/>
  <c r="DQ29" i="29"/>
  <c r="AB29" i="29" s="1"/>
  <c r="AF29" i="29" s="1"/>
  <c r="DQ44" i="29"/>
  <c r="AB44" i="29" s="1"/>
  <c r="AF44" i="29" s="1"/>
  <c r="DQ61" i="29"/>
  <c r="AB61" i="29" s="1"/>
  <c r="AC61" i="29" s="1"/>
  <c r="AD61" i="29" s="1"/>
  <c r="DQ60" i="29"/>
  <c r="AB60" i="29" s="1"/>
  <c r="AC60" i="29" s="1"/>
  <c r="AD60" i="29" s="1"/>
  <c r="DQ40" i="29"/>
  <c r="AB40" i="29" s="1"/>
  <c r="AC40" i="29" s="1"/>
  <c r="AD40" i="29" s="1"/>
  <c r="DQ35" i="29"/>
  <c r="AB35" i="29" s="1"/>
  <c r="AC35" i="29" s="1"/>
  <c r="AD35" i="29" s="1"/>
  <c r="DQ59" i="29"/>
  <c r="AB59" i="29" s="1"/>
  <c r="AF59" i="29" s="1"/>
  <c r="DQ51" i="29"/>
  <c r="AB51" i="29" s="1"/>
  <c r="AC51" i="29" s="1"/>
  <c r="AD51" i="29" s="1"/>
  <c r="DQ36" i="29"/>
  <c r="AB36" i="29" s="1"/>
  <c r="AC36" i="29" s="1"/>
  <c r="AD36" i="29" s="1"/>
  <c r="DQ20" i="29"/>
  <c r="AB20" i="29" s="1"/>
  <c r="AC20" i="29" s="1"/>
  <c r="AD20" i="29" s="1"/>
  <c r="DQ50" i="29"/>
  <c r="AB50" i="29" s="1"/>
  <c r="AC50" i="29" s="1"/>
  <c r="AD50" i="29" s="1"/>
  <c r="DQ49" i="29"/>
  <c r="AB49" i="29" s="1"/>
  <c r="AF49" i="29" s="1"/>
  <c r="DQ9" i="29"/>
  <c r="AB9" i="29" s="1"/>
  <c r="AF9" i="29" s="1"/>
  <c r="DQ11" i="29"/>
  <c r="AB11" i="29" s="1"/>
  <c r="AC11" i="29" s="1"/>
  <c r="AD11" i="29" s="1"/>
  <c r="DQ25" i="29"/>
  <c r="AB25" i="29" s="1"/>
  <c r="AC25" i="29" s="1"/>
  <c r="AD25" i="29" s="1"/>
  <c r="DQ41" i="29"/>
  <c r="AB41" i="29" s="1"/>
  <c r="AC41" i="29" s="1"/>
  <c r="AD41" i="29" s="1"/>
  <c r="DQ24" i="29"/>
  <c r="AB24" i="29" s="1"/>
  <c r="AF24" i="29" s="1"/>
  <c r="DQ54" i="29"/>
  <c r="AB54" i="29" s="1"/>
  <c r="AF54" i="29" s="1"/>
  <c r="DQ26" i="29"/>
  <c r="AB26" i="29" s="1"/>
  <c r="AC26" i="29" s="1"/>
  <c r="AD26" i="29" s="1"/>
  <c r="DQ30" i="29"/>
  <c r="AB30" i="29" s="1"/>
  <c r="AC30" i="29" s="1"/>
  <c r="AD30" i="29" s="1"/>
  <c r="DQ21" i="29"/>
  <c r="AB21" i="29" s="1"/>
  <c r="AC21" i="29" s="1"/>
  <c r="AD21" i="29" s="1"/>
  <c r="DQ19" i="29"/>
  <c r="AB19" i="29" s="1"/>
  <c r="AF19" i="29" s="1"/>
  <c r="DQ56" i="29"/>
  <c r="AB56" i="29" s="1"/>
  <c r="AC56" i="29" s="1"/>
  <c r="AD56" i="29" s="1"/>
  <c r="DQ55" i="29"/>
  <c r="AB55" i="29" s="1"/>
  <c r="AC55" i="29" s="1"/>
  <c r="AD55" i="29" s="1"/>
  <c r="U61" i="29"/>
  <c r="V61" i="29" s="1"/>
  <c r="X61" i="29"/>
  <c r="Y61" i="29" s="1"/>
  <c r="Z61" i="29" s="1"/>
  <c r="X31" i="29"/>
  <c r="Y31" i="29" s="1"/>
  <c r="Z31" i="29" s="1"/>
  <c r="U31" i="29"/>
  <c r="V31" i="29" s="1"/>
  <c r="X45" i="29"/>
  <c r="Y45" i="29" s="1"/>
  <c r="Z45" i="29" s="1"/>
  <c r="U45" i="29"/>
  <c r="V45" i="29" s="1"/>
  <c r="U25" i="29"/>
  <c r="V25" i="29" s="1"/>
  <c r="X25" i="29"/>
  <c r="Y25" i="29" s="1"/>
  <c r="Z25" i="29" s="1"/>
  <c r="U89" i="32"/>
  <c r="U24" i="32"/>
  <c r="Y92" i="32"/>
  <c r="Y39" i="32"/>
  <c r="G57" i="41"/>
  <c r="I54" i="41"/>
  <c r="AA52" i="46"/>
  <c r="AC49" i="46"/>
  <c r="AE49" i="46"/>
  <c r="AE50" i="46"/>
  <c r="AG50" i="46" s="1"/>
  <c r="AH50" i="46" s="1"/>
  <c r="AC50" i="46"/>
  <c r="AD50" i="46" s="1"/>
  <c r="AC26" i="46"/>
  <c r="AD26" i="46" s="1"/>
  <c r="AE26" i="46"/>
  <c r="AG26" i="46" s="1"/>
  <c r="AH26" i="46" s="1"/>
  <c r="AC61" i="46"/>
  <c r="AD61" i="46" s="1"/>
  <c r="AA42" i="46"/>
  <c r="AC39" i="46"/>
  <c r="AE39" i="46"/>
  <c r="AA47" i="46"/>
  <c r="AC44" i="46"/>
  <c r="V54" i="46"/>
  <c r="U57" i="46"/>
  <c r="V57" i="46" s="1"/>
  <c r="AE44" i="45"/>
  <c r="AA47" i="45"/>
  <c r="AE60" i="45"/>
  <c r="AE62" i="45" s="1"/>
  <c r="AA42" i="45"/>
  <c r="AE45" i="45"/>
  <c r="AA32" i="45"/>
  <c r="AE29" i="45"/>
  <c r="U15" i="46"/>
  <c r="W15" i="46"/>
  <c r="S17" i="46"/>
  <c r="AE15" i="46"/>
  <c r="S65" i="46"/>
  <c r="S67" i="46" s="1"/>
  <c r="G22" i="29"/>
  <c r="I19" i="29"/>
  <c r="J19" i="29" s="1"/>
  <c r="DQ15" i="29"/>
  <c r="AB15" i="29" s="1"/>
  <c r="AC15" i="29" s="1"/>
  <c r="AC25" i="33"/>
  <c r="M45" i="42"/>
  <c r="N45" i="42" s="1"/>
  <c r="P39" i="42"/>
  <c r="L42" i="42"/>
  <c r="M39" i="42"/>
  <c r="M19" i="42"/>
  <c r="P19" i="42"/>
  <c r="L22" i="42"/>
  <c r="M26" i="42"/>
  <c r="N26" i="42" s="1"/>
  <c r="P26" i="42"/>
  <c r="P24" i="42"/>
  <c r="M24" i="42"/>
  <c r="L27" i="42"/>
  <c r="M46" i="42"/>
  <c r="N46" i="42" s="1"/>
  <c r="P46" i="42"/>
  <c r="P29" i="42"/>
  <c r="M29" i="42"/>
  <c r="L32" i="42"/>
  <c r="P41" i="42"/>
  <c r="M41" i="42"/>
  <c r="N41" i="42" s="1"/>
  <c r="O59" i="40"/>
  <c r="K62" i="40"/>
  <c r="M59" i="40"/>
  <c r="N59" i="40" s="1"/>
  <c r="O56" i="40"/>
  <c r="Q56" i="40" s="1"/>
  <c r="R56" i="40" s="1"/>
  <c r="M56" i="40"/>
  <c r="N56" i="40" s="1"/>
  <c r="DB59" i="40"/>
  <c r="S59" i="40" s="1"/>
  <c r="W59" i="40" s="1"/>
  <c r="DB61" i="40"/>
  <c r="S61" i="40" s="1"/>
  <c r="DB51" i="40"/>
  <c r="S51" i="40" s="1"/>
  <c r="U51" i="40" s="1"/>
  <c r="V51" i="40" s="1"/>
  <c r="DB54" i="40"/>
  <c r="S54" i="40" s="1"/>
  <c r="DB30" i="40"/>
  <c r="S30" i="40" s="1"/>
  <c r="U30" i="40" s="1"/>
  <c r="V30" i="40" s="1"/>
  <c r="DB35" i="40"/>
  <c r="S35" i="40" s="1"/>
  <c r="U35" i="40" s="1"/>
  <c r="V35" i="40" s="1"/>
  <c r="DB29" i="40"/>
  <c r="S29" i="40" s="1"/>
  <c r="DB26" i="40"/>
  <c r="S26" i="40" s="1"/>
  <c r="W26" i="40" s="1"/>
  <c r="Y26" i="40" s="1"/>
  <c r="Z26" i="40" s="1"/>
  <c r="DB46" i="40"/>
  <c r="S46" i="40" s="1"/>
  <c r="U46" i="40" s="1"/>
  <c r="V46" i="40" s="1"/>
  <c r="DB45" i="40"/>
  <c r="S45" i="40" s="1"/>
  <c r="DB41" i="40"/>
  <c r="S41" i="40" s="1"/>
  <c r="U41" i="40" s="1"/>
  <c r="V41" i="40" s="1"/>
  <c r="DB10" i="40"/>
  <c r="S10" i="40" s="1"/>
  <c r="U10" i="40" s="1"/>
  <c r="V10" i="40" s="1"/>
  <c r="DB9" i="40"/>
  <c r="S9" i="40" s="1"/>
  <c r="W9" i="40" s="1"/>
  <c r="Y9" i="40" s="1"/>
  <c r="Z9" i="40" s="1"/>
  <c r="DB24" i="40"/>
  <c r="S24" i="40" s="1"/>
  <c r="W24" i="40" s="1"/>
  <c r="DB55" i="40"/>
  <c r="S55" i="40" s="1"/>
  <c r="W55" i="40" s="1"/>
  <c r="Y55" i="40" s="1"/>
  <c r="Z55" i="40" s="1"/>
  <c r="DB50" i="40"/>
  <c r="S50" i="40" s="1"/>
  <c r="U50" i="40" s="1"/>
  <c r="V50" i="40" s="1"/>
  <c r="DB60" i="40"/>
  <c r="S60" i="40" s="1"/>
  <c r="U60" i="40" s="1"/>
  <c r="V60" i="40" s="1"/>
  <c r="DB14" i="40"/>
  <c r="S14" i="40" s="1"/>
  <c r="S17" i="40" s="1"/>
  <c r="DB25" i="40"/>
  <c r="S25" i="40" s="1"/>
  <c r="W25" i="40" s="1"/>
  <c r="Y25" i="40" s="1"/>
  <c r="Z25" i="40" s="1"/>
  <c r="DC7" i="40"/>
  <c r="DB56" i="40"/>
  <c r="S56" i="40" s="1"/>
  <c r="U56" i="40" s="1"/>
  <c r="V56" i="40" s="1"/>
  <c r="DB34" i="40"/>
  <c r="S34" i="40" s="1"/>
  <c r="DB39" i="40"/>
  <c r="S39" i="40" s="1"/>
  <c r="W39" i="40" s="1"/>
  <c r="Y39" i="40" s="1"/>
  <c r="Z39" i="40" s="1"/>
  <c r="DB21" i="40"/>
  <c r="S21" i="40" s="1"/>
  <c r="W21" i="40" s="1"/>
  <c r="Y21" i="40" s="1"/>
  <c r="DB11" i="40"/>
  <c r="S11" i="40" s="1"/>
  <c r="U11" i="40" s="1"/>
  <c r="V11" i="40" s="1"/>
  <c r="DB31" i="40"/>
  <c r="S31" i="40" s="1"/>
  <c r="U31" i="40" s="1"/>
  <c r="V31" i="40" s="1"/>
  <c r="DB44" i="40"/>
  <c r="S44" i="40" s="1"/>
  <c r="U44" i="40" s="1"/>
  <c r="DB20" i="40"/>
  <c r="S20" i="40" s="1"/>
  <c r="W20" i="40" s="1"/>
  <c r="Y20" i="40" s="1"/>
  <c r="Z20" i="40" s="1"/>
  <c r="DB40" i="40"/>
  <c r="S40" i="40" s="1"/>
  <c r="U40" i="40" s="1"/>
  <c r="V40" i="40" s="1"/>
  <c r="DB19" i="40"/>
  <c r="S19" i="40" s="1"/>
  <c r="U19" i="40" s="1"/>
  <c r="DB49" i="40"/>
  <c r="S49" i="40" s="1"/>
  <c r="W49" i="40" s="1"/>
  <c r="Y49" i="40" s="1"/>
  <c r="DB36" i="40"/>
  <c r="S36" i="40" s="1"/>
  <c r="U36" i="40" s="1"/>
  <c r="V36" i="40" s="1"/>
  <c r="M36" i="40"/>
  <c r="N36" i="40" s="1"/>
  <c r="O36" i="40"/>
  <c r="Q36" i="40" s="1"/>
  <c r="R36" i="40" s="1"/>
  <c r="O25" i="40"/>
  <c r="Q25" i="40" s="1"/>
  <c r="R25" i="40" s="1"/>
  <c r="M25" i="40"/>
  <c r="N25" i="40" s="1"/>
  <c r="O9" i="40"/>
  <c r="K12" i="40"/>
  <c r="Q19" i="29"/>
  <c r="BL60" i="46"/>
  <c r="BL20" i="46"/>
  <c r="BH22" i="46"/>
  <c r="BL19" i="46"/>
  <c r="BL25" i="46"/>
  <c r="BH27" i="46"/>
  <c r="BL24" i="46"/>
  <c r="BL30" i="46"/>
  <c r="BH52" i="46"/>
  <c r="BL49" i="46"/>
  <c r="BL55" i="46"/>
  <c r="AI37" i="41"/>
  <c r="AM34" i="41"/>
  <c r="AI17" i="41"/>
  <c r="AM10" i="41"/>
  <c r="AI65" i="41"/>
  <c r="AM60" i="41"/>
  <c r="AM31" i="41"/>
  <c r="AM30" i="41"/>
  <c r="AI12" i="41"/>
  <c r="AI64" i="41"/>
  <c r="K47" i="42"/>
  <c r="O44" i="42"/>
  <c r="K52" i="42"/>
  <c r="O49" i="42"/>
  <c r="O40" i="42"/>
  <c r="O51" i="42"/>
  <c r="K22" i="42"/>
  <c r="O9" i="42"/>
  <c r="K12" i="42"/>
  <c r="K64" i="42"/>
  <c r="EF89" i="32"/>
  <c r="EF24" i="32"/>
  <c r="I55" i="29"/>
  <c r="J55" i="29" s="1"/>
  <c r="G57" i="29"/>
  <c r="AU49" i="29"/>
  <c r="AQ52" i="29"/>
  <c r="AQ22" i="29"/>
  <c r="AU44" i="29"/>
  <c r="AQ47" i="29"/>
  <c r="AU34" i="29"/>
  <c r="AQ37" i="29"/>
  <c r="DF14" i="29"/>
  <c r="AY14" i="29" s="1"/>
  <c r="DF41" i="29"/>
  <c r="AY41" i="29" s="1"/>
  <c r="BC41" i="29" s="1"/>
  <c r="DF15" i="29"/>
  <c r="AY15" i="29" s="1"/>
  <c r="BC15" i="29" s="1"/>
  <c r="DF36" i="29"/>
  <c r="AY36" i="29" s="1"/>
  <c r="BC36" i="29" s="1"/>
  <c r="DF20" i="29"/>
  <c r="AY20" i="29" s="1"/>
  <c r="DF44" i="29"/>
  <c r="AY44" i="29" s="1"/>
  <c r="DF16" i="29"/>
  <c r="AY16" i="29" s="1"/>
  <c r="DF25" i="29"/>
  <c r="AY25" i="29" s="1"/>
  <c r="BC25" i="29" s="1"/>
  <c r="DF56" i="29"/>
  <c r="AY56" i="29" s="1"/>
  <c r="DF21" i="29"/>
  <c r="AY21" i="29" s="1"/>
  <c r="DF54" i="29"/>
  <c r="AY54" i="29" s="1"/>
  <c r="BC54" i="29" s="1"/>
  <c r="DF26" i="29"/>
  <c r="AY26" i="29" s="1"/>
  <c r="DF24" i="29"/>
  <c r="AY24" i="29" s="1"/>
  <c r="DF60" i="29"/>
  <c r="AY60" i="29" s="1"/>
  <c r="DG7" i="29"/>
  <c r="DF34" i="29"/>
  <c r="AY34" i="29" s="1"/>
  <c r="DF46" i="29"/>
  <c r="AY46" i="29" s="1"/>
  <c r="BC46" i="29" s="1"/>
  <c r="DF31" i="29"/>
  <c r="AY31" i="29" s="1"/>
  <c r="BC31" i="29" s="1"/>
  <c r="DF45" i="29"/>
  <c r="AY45" i="29" s="1"/>
  <c r="BC45" i="29" s="1"/>
  <c r="DF39" i="29"/>
  <c r="AY39" i="29" s="1"/>
  <c r="BC39" i="29" s="1"/>
  <c r="DF50" i="29"/>
  <c r="AY50" i="29" s="1"/>
  <c r="BC50" i="29" s="1"/>
  <c r="DF55" i="29"/>
  <c r="AY55" i="29" s="1"/>
  <c r="DF40" i="29"/>
  <c r="AY40" i="29" s="1"/>
  <c r="BC40" i="29" s="1"/>
  <c r="DF49" i="29"/>
  <c r="AY49" i="29" s="1"/>
  <c r="BC49" i="29" s="1"/>
  <c r="DF10" i="29"/>
  <c r="AY10" i="29" s="1"/>
  <c r="DF61" i="29"/>
  <c r="AY61" i="29" s="1"/>
  <c r="BC61" i="29" s="1"/>
  <c r="DF59" i="29"/>
  <c r="AY59" i="29" s="1"/>
  <c r="DF51" i="29"/>
  <c r="AY51" i="29" s="1"/>
  <c r="BC51" i="29" s="1"/>
  <c r="DF29" i="29"/>
  <c r="AY29" i="29" s="1"/>
  <c r="BC29" i="29" s="1"/>
  <c r="DF19" i="29"/>
  <c r="AY19" i="29" s="1"/>
  <c r="DF11" i="29"/>
  <c r="AY11" i="29" s="1"/>
  <c r="BC11" i="29" s="1"/>
  <c r="DF9" i="29"/>
  <c r="AY9" i="29" s="1"/>
  <c r="DF30" i="29"/>
  <c r="AY30" i="29" s="1"/>
  <c r="BC30" i="29" s="1"/>
  <c r="DF35" i="29"/>
  <c r="AY35" i="29" s="1"/>
  <c r="BC35" i="29" s="1"/>
  <c r="AU60" i="29"/>
  <c r="AU11" i="29"/>
  <c r="AQ66" i="29"/>
  <c r="AU10" i="29"/>
  <c r="AQ65" i="29"/>
  <c r="X51" i="29"/>
  <c r="Y51" i="29" s="1"/>
  <c r="Z51" i="29" s="1"/>
  <c r="U51" i="29"/>
  <c r="V51" i="29" s="1"/>
  <c r="U55" i="29"/>
  <c r="V55" i="29" s="1"/>
  <c r="X55" i="29"/>
  <c r="Y55" i="29" s="1"/>
  <c r="Z55" i="29" s="1"/>
  <c r="U29" i="29"/>
  <c r="X29" i="29"/>
  <c r="T32" i="29"/>
  <c r="X30" i="29"/>
  <c r="Y30" i="29" s="1"/>
  <c r="Z30" i="29" s="1"/>
  <c r="U30" i="29"/>
  <c r="V30" i="29" s="1"/>
  <c r="X35" i="29"/>
  <c r="Y35" i="29" s="1"/>
  <c r="Z35" i="29" s="1"/>
  <c r="U35" i="29"/>
  <c r="V35" i="29" s="1"/>
  <c r="U60" i="29"/>
  <c r="V60" i="29" s="1"/>
  <c r="X60" i="29"/>
  <c r="Y60" i="29" s="1"/>
  <c r="Z60" i="29" s="1"/>
  <c r="U41" i="29"/>
  <c r="V41" i="29" s="1"/>
  <c r="X41" i="29"/>
  <c r="Y41" i="29" s="1"/>
  <c r="Z41" i="29" s="1"/>
  <c r="T47" i="29"/>
  <c r="U44" i="29"/>
  <c r="X44" i="29"/>
  <c r="O21" i="40"/>
  <c r="Q21" i="40" s="1"/>
  <c r="R21" i="40" s="1"/>
  <c r="P79" i="32"/>
  <c r="P44" i="32"/>
  <c r="O19" i="42"/>
  <c r="G22" i="42"/>
  <c r="AU19" i="29"/>
  <c r="AC14" i="46"/>
  <c r="AD14" i="46" s="1"/>
  <c r="AA17" i="46"/>
  <c r="AE21" i="46"/>
  <c r="AG21" i="46" s="1"/>
  <c r="AH21" i="46" s="1"/>
  <c r="AC21" i="46"/>
  <c r="AD21" i="46" s="1"/>
  <c r="AE25" i="46"/>
  <c r="AC25" i="46"/>
  <c r="AD25" i="46" s="1"/>
  <c r="AC60" i="46"/>
  <c r="AD60" i="46" s="1"/>
  <c r="AE60" i="46"/>
  <c r="AC35" i="46"/>
  <c r="AD35" i="46" s="1"/>
  <c r="AE35" i="46"/>
  <c r="AA66" i="46"/>
  <c r="AC11" i="46"/>
  <c r="AD11" i="46" s="1"/>
  <c r="AC46" i="46"/>
  <c r="AD46" i="46" s="1"/>
  <c r="AA27" i="46"/>
  <c r="AC24" i="46"/>
  <c r="AE24" i="46"/>
  <c r="AG24" i="46" s="1"/>
  <c r="AH24" i="46" s="1"/>
  <c r="AC51" i="46"/>
  <c r="AD51" i="46" s="1"/>
  <c r="AE51" i="46"/>
  <c r="AG51" i="46" s="1"/>
  <c r="AH51" i="46" s="1"/>
  <c r="AE36" i="45"/>
  <c r="AA27" i="45"/>
  <c r="AE24" i="45"/>
  <c r="AA62" i="45"/>
  <c r="AE11" i="45"/>
  <c r="AE12" i="45" s="1"/>
  <c r="AE30" i="45"/>
  <c r="AT29" i="32"/>
  <c r="AT76" i="32"/>
  <c r="X38" i="37"/>
  <c r="Z55" i="33"/>
  <c r="AC19" i="32"/>
  <c r="T44" i="32"/>
  <c r="AU15" i="29"/>
  <c r="AE37" i="32"/>
  <c r="AE92" i="32" s="1"/>
  <c r="E32" i="42"/>
  <c r="F32" i="42" s="1"/>
  <c r="AE32" i="50"/>
  <c r="BI29" i="32"/>
  <c r="AE44" i="46"/>
  <c r="P21" i="42"/>
  <c r="M21" i="42"/>
  <c r="N21" i="42" s="1"/>
  <c r="P11" i="42"/>
  <c r="M11" i="42"/>
  <c r="N11" i="42" s="1"/>
  <c r="M55" i="42"/>
  <c r="N55" i="42" s="1"/>
  <c r="P55" i="42"/>
  <c r="M60" i="42"/>
  <c r="N60" i="42" s="1"/>
  <c r="M10" i="42"/>
  <c r="N10" i="42" s="1"/>
  <c r="P10" i="42"/>
  <c r="M36" i="42"/>
  <c r="N36" i="42" s="1"/>
  <c r="P36" i="42"/>
  <c r="M9" i="42"/>
  <c r="L12" i="42"/>
  <c r="P9" i="42"/>
  <c r="K32" i="40"/>
  <c r="O30" i="40"/>
  <c r="Q30" i="40" s="1"/>
  <c r="R30" i="40" s="1"/>
  <c r="K22" i="40"/>
  <c r="W45" i="40"/>
  <c r="Y45" i="40" s="1"/>
  <c r="K37" i="40"/>
  <c r="O34" i="40"/>
  <c r="O60" i="40"/>
  <c r="Q60" i="40" s="1"/>
  <c r="R60" i="40" s="1"/>
  <c r="O41" i="40"/>
  <c r="Q41" i="40" s="1"/>
  <c r="R41" i="40" s="1"/>
  <c r="W29" i="40"/>
  <c r="Y29" i="40" s="1"/>
  <c r="Z29" i="40" s="1"/>
  <c r="X59" i="40"/>
  <c r="T62" i="40"/>
  <c r="BL9" i="46"/>
  <c r="BH12" i="46"/>
  <c r="BL34" i="46"/>
  <c r="BH37" i="46"/>
  <c r="BH42" i="46"/>
  <c r="BL39" i="46"/>
  <c r="BL45" i="46"/>
  <c r="BH47" i="46"/>
  <c r="BL44" i="46"/>
  <c r="BL50" i="46"/>
  <c r="BL11" i="46"/>
  <c r="DV36" i="46"/>
  <c r="BP36" i="46" s="1"/>
  <c r="BT36" i="46" s="1"/>
  <c r="DV31" i="46"/>
  <c r="BP31" i="46" s="1"/>
  <c r="DV59" i="46"/>
  <c r="BP59" i="46" s="1"/>
  <c r="BT59" i="46" s="1"/>
  <c r="DV39" i="46"/>
  <c r="BP39" i="46" s="1"/>
  <c r="BT39" i="46" s="1"/>
  <c r="DV19" i="46"/>
  <c r="BP19" i="46" s="1"/>
  <c r="DV56" i="46"/>
  <c r="BP56" i="46" s="1"/>
  <c r="DV45" i="46"/>
  <c r="BP45" i="46" s="1"/>
  <c r="BT45" i="46" s="1"/>
  <c r="DV25" i="46"/>
  <c r="BP25" i="46" s="1"/>
  <c r="DV9" i="46"/>
  <c r="BP9" i="46" s="1"/>
  <c r="DW7" i="46"/>
  <c r="DV21" i="46"/>
  <c r="BP21" i="46" s="1"/>
  <c r="BT21" i="46" s="1"/>
  <c r="DV54" i="46"/>
  <c r="BP54" i="46" s="1"/>
  <c r="BT54" i="46" s="1"/>
  <c r="DV34" i="46"/>
  <c r="BP34" i="46" s="1"/>
  <c r="DV51" i="46"/>
  <c r="BP51" i="46" s="1"/>
  <c r="DV60" i="46"/>
  <c r="BP60" i="46" s="1"/>
  <c r="BT60" i="46" s="1"/>
  <c r="DV40" i="46"/>
  <c r="BP40" i="46" s="1"/>
  <c r="DV20" i="46"/>
  <c r="BP20" i="46" s="1"/>
  <c r="DV11" i="46"/>
  <c r="BP11" i="46" s="1"/>
  <c r="DV49" i="46"/>
  <c r="BP49" i="46" s="1"/>
  <c r="BT49" i="46" s="1"/>
  <c r="DV29" i="46"/>
  <c r="BP29" i="46" s="1"/>
  <c r="DV46" i="46"/>
  <c r="BP46" i="46" s="1"/>
  <c r="BT46" i="46" s="1"/>
  <c r="DV55" i="46"/>
  <c r="BP55" i="46" s="1"/>
  <c r="DV35" i="46"/>
  <c r="BP35" i="46" s="1"/>
  <c r="BT35" i="46" s="1"/>
  <c r="DV10" i="46"/>
  <c r="BP10" i="46" s="1"/>
  <c r="DV26" i="46"/>
  <c r="BP26" i="46" s="1"/>
  <c r="BT26" i="46" s="1"/>
  <c r="DV50" i="46"/>
  <c r="BP50" i="46" s="1"/>
  <c r="DV44" i="46"/>
  <c r="BP44" i="46" s="1"/>
  <c r="DV30" i="46"/>
  <c r="BP30" i="46" s="1"/>
  <c r="DV24" i="46"/>
  <c r="BP24" i="46" s="1"/>
  <c r="BT24" i="46" s="1"/>
  <c r="DV14" i="46"/>
  <c r="BP14" i="46" s="1"/>
  <c r="BT14" i="46" s="1"/>
  <c r="DV41" i="46"/>
  <c r="BP41" i="46" s="1"/>
  <c r="BT41" i="46" s="1"/>
  <c r="DV61" i="46"/>
  <c r="BP61" i="46" s="1"/>
  <c r="AI22" i="41"/>
  <c r="AM19" i="41"/>
  <c r="AM59" i="41"/>
  <c r="AI62" i="41"/>
  <c r="AM61" i="41"/>
  <c r="DE9" i="41"/>
  <c r="AQ9" i="41" s="1"/>
  <c r="DE54" i="41"/>
  <c r="AQ54" i="41" s="1"/>
  <c r="DE10" i="41"/>
  <c r="AQ10" i="41" s="1"/>
  <c r="DE41" i="41"/>
  <c r="AQ41" i="41" s="1"/>
  <c r="AU41" i="41" s="1"/>
  <c r="DE29" i="41"/>
  <c r="AQ29" i="41" s="1"/>
  <c r="DE49" i="41"/>
  <c r="AQ49" i="41" s="1"/>
  <c r="AU49" i="41" s="1"/>
  <c r="DE31" i="41"/>
  <c r="AQ31" i="41" s="1"/>
  <c r="DE39" i="41"/>
  <c r="AQ39" i="41" s="1"/>
  <c r="AU39" i="41" s="1"/>
  <c r="DE50" i="41"/>
  <c r="AQ50" i="41" s="1"/>
  <c r="DE21" i="41"/>
  <c r="AQ21" i="41" s="1"/>
  <c r="DE61" i="41"/>
  <c r="AQ61" i="41" s="1"/>
  <c r="DE35" i="41"/>
  <c r="AQ35" i="41" s="1"/>
  <c r="DF7" i="41"/>
  <c r="DE56" i="41"/>
  <c r="AQ56" i="41" s="1"/>
  <c r="DE26" i="41"/>
  <c r="AQ26" i="41" s="1"/>
  <c r="AU26" i="41" s="1"/>
  <c r="DE45" i="41"/>
  <c r="AQ45" i="41" s="1"/>
  <c r="AU45" i="41" s="1"/>
  <c r="DE34" i="41"/>
  <c r="AQ34" i="41" s="1"/>
  <c r="DE44" i="41"/>
  <c r="AQ44" i="41" s="1"/>
  <c r="AU44" i="41" s="1"/>
  <c r="DE20" i="41"/>
  <c r="AQ20" i="41" s="1"/>
  <c r="DE19" i="41"/>
  <c r="AQ19" i="41" s="1"/>
  <c r="AU19" i="41" s="1"/>
  <c r="DE36" i="41"/>
  <c r="AQ36" i="41" s="1"/>
  <c r="DE25" i="41"/>
  <c r="AQ25" i="41" s="1"/>
  <c r="AU25" i="41" s="1"/>
  <c r="DE15" i="41"/>
  <c r="AQ15" i="41" s="1"/>
  <c r="AQ17" i="41" s="1"/>
  <c r="DE55" i="41"/>
  <c r="AQ55" i="41" s="1"/>
  <c r="DE51" i="41"/>
  <c r="AQ51" i="41" s="1"/>
  <c r="DE46" i="41"/>
  <c r="AQ46" i="41" s="1"/>
  <c r="AU46" i="41" s="1"/>
  <c r="DE30" i="41"/>
  <c r="AQ30" i="41" s="1"/>
  <c r="DE11" i="41"/>
  <c r="AQ11" i="41" s="1"/>
  <c r="AU11" i="41" s="1"/>
  <c r="DE60" i="41"/>
  <c r="AQ60" i="41" s="1"/>
  <c r="DE40" i="41"/>
  <c r="AQ40" i="41" s="1"/>
  <c r="DE59" i="41"/>
  <c r="AQ59" i="41" s="1"/>
  <c r="DE24" i="41"/>
  <c r="AQ24" i="41" s="1"/>
  <c r="AM21" i="41"/>
  <c r="AU21" i="41"/>
  <c r="AI57" i="41"/>
  <c r="AM54" i="41"/>
  <c r="AM36" i="41"/>
  <c r="AI66" i="41"/>
  <c r="AM11" i="41"/>
  <c r="O50" i="42"/>
  <c r="K42" i="42"/>
  <c r="O39" i="42"/>
  <c r="O59" i="42"/>
  <c r="K62" i="42"/>
  <c r="O36" i="42"/>
  <c r="K27" i="42"/>
  <c r="O24" i="42"/>
  <c r="O30" i="42"/>
  <c r="O21" i="42"/>
  <c r="AU55" i="29"/>
  <c r="Q36" i="29"/>
  <c r="AU30" i="29"/>
  <c r="AU29" i="29"/>
  <c r="AQ32" i="29"/>
  <c r="AU9" i="29"/>
  <c r="BC9" i="29"/>
  <c r="AQ12" i="29"/>
  <c r="AQ64" i="29"/>
  <c r="AU31" i="29"/>
  <c r="AU21" i="29"/>
  <c r="AQ62" i="29"/>
  <c r="AU35" i="29"/>
  <c r="AU45" i="29"/>
  <c r="X59" i="29"/>
  <c r="T62" i="29"/>
  <c r="U59" i="29"/>
  <c r="X50" i="29"/>
  <c r="Y50" i="29" s="1"/>
  <c r="Z50" i="29" s="1"/>
  <c r="U50" i="29"/>
  <c r="V50" i="29" s="1"/>
  <c r="U19" i="29"/>
  <c r="X19" i="29"/>
  <c r="T22" i="29"/>
  <c r="X40" i="29"/>
  <c r="Y40" i="29" s="1"/>
  <c r="Z40" i="29" s="1"/>
  <c r="U40" i="29"/>
  <c r="V40" i="29" s="1"/>
  <c r="U56" i="29"/>
  <c r="V56" i="29" s="1"/>
  <c r="X56" i="29"/>
  <c r="Y56" i="29" s="1"/>
  <c r="Z56" i="29" s="1"/>
  <c r="X54" i="29"/>
  <c r="U54" i="29"/>
  <c r="T57" i="29"/>
  <c r="U24" i="29"/>
  <c r="T27" i="29"/>
  <c r="X24" i="29"/>
  <c r="X20" i="29"/>
  <c r="Y20" i="29" s="1"/>
  <c r="Z20" i="29" s="1"/>
  <c r="U20" i="29"/>
  <c r="V20" i="29" s="1"/>
  <c r="O45" i="40"/>
  <c r="Q45" i="40" s="1"/>
  <c r="R45" i="40" s="1"/>
  <c r="O46" i="42"/>
  <c r="L65" i="42"/>
  <c r="M29" i="40"/>
  <c r="N29" i="40" s="1"/>
  <c r="AU24" i="29"/>
  <c r="AU59" i="29"/>
  <c r="O27" i="46"/>
  <c r="W57" i="29"/>
  <c r="I29" i="42"/>
  <c r="Q54" i="46"/>
  <c r="R54" i="46" s="1"/>
  <c r="X26" i="29"/>
  <c r="Y26" i="29" s="1"/>
  <c r="Z26" i="29" s="1"/>
  <c r="AC40" i="46"/>
  <c r="AD40" i="46" s="1"/>
  <c r="AE40" i="46"/>
  <c r="AG40" i="46" s="1"/>
  <c r="AH40" i="46" s="1"/>
  <c r="AC59" i="46"/>
  <c r="AA62" i="46"/>
  <c r="AC31" i="46"/>
  <c r="AD31" i="46" s="1"/>
  <c r="AE31" i="46"/>
  <c r="AG31" i="46" s="1"/>
  <c r="AH31" i="46" s="1"/>
  <c r="AC9" i="46"/>
  <c r="AA12" i="46"/>
  <c r="AE9" i="46"/>
  <c r="AG9" i="46" s="1"/>
  <c r="AH9" i="46" s="1"/>
  <c r="AA64" i="46"/>
  <c r="AE45" i="46"/>
  <c r="AG45" i="46" s="1"/>
  <c r="AH45" i="46" s="1"/>
  <c r="AC45" i="46"/>
  <c r="AD45" i="46" s="1"/>
  <c r="AC20" i="46"/>
  <c r="AD20" i="46" s="1"/>
  <c r="AC55" i="46"/>
  <c r="AD55" i="46" s="1"/>
  <c r="AE55" i="46"/>
  <c r="AC29" i="46"/>
  <c r="AA32" i="46"/>
  <c r="AE56" i="46"/>
  <c r="AG56" i="46" s="1"/>
  <c r="AH56" i="46" s="1"/>
  <c r="AC56" i="46"/>
  <c r="AD56" i="46" s="1"/>
  <c r="DD40" i="45"/>
  <c r="AI40" i="45" s="1"/>
  <c r="DD24" i="45"/>
  <c r="AI24" i="45" s="1"/>
  <c r="DD25" i="45"/>
  <c r="AI25" i="45" s="1"/>
  <c r="DD46" i="45"/>
  <c r="AI46" i="45" s="1"/>
  <c r="DD55" i="45"/>
  <c r="AI55" i="45" s="1"/>
  <c r="DD21" i="45"/>
  <c r="AI21" i="45" s="1"/>
  <c r="DD19" i="45"/>
  <c r="AI19" i="45" s="1"/>
  <c r="DD45" i="45"/>
  <c r="AI45" i="45" s="1"/>
  <c r="DD56" i="45"/>
  <c r="AI56" i="45" s="1"/>
  <c r="DD31" i="45"/>
  <c r="AI31" i="45" s="1"/>
  <c r="DD36" i="45"/>
  <c r="AI36" i="45" s="1"/>
  <c r="AM36" i="45" s="1"/>
  <c r="DE7" i="45"/>
  <c r="DD30" i="45"/>
  <c r="AI30" i="45" s="1"/>
  <c r="DD35" i="45"/>
  <c r="AI35" i="45" s="1"/>
  <c r="AM35" i="45" s="1"/>
  <c r="DD11" i="45"/>
  <c r="AI11" i="45" s="1"/>
  <c r="DD16" i="45"/>
  <c r="AI16" i="45" s="1"/>
  <c r="AM16" i="45" s="1"/>
  <c r="DD50" i="45"/>
  <c r="AI50" i="45" s="1"/>
  <c r="DD61" i="45"/>
  <c r="AI61" i="45" s="1"/>
  <c r="DD60" i="45"/>
  <c r="AI60" i="45" s="1"/>
  <c r="DD44" i="45"/>
  <c r="AI44" i="45" s="1"/>
  <c r="DD34" i="45"/>
  <c r="AI34" i="45" s="1"/>
  <c r="DD41" i="45"/>
  <c r="AI41" i="45" s="1"/>
  <c r="DD20" i="45"/>
  <c r="AI20" i="45" s="1"/>
  <c r="AM20" i="45" s="1"/>
  <c r="DD54" i="45"/>
  <c r="AI54" i="45" s="1"/>
  <c r="AM54" i="45" s="1"/>
  <c r="DD15" i="45"/>
  <c r="AI15" i="45" s="1"/>
  <c r="AM15" i="45" s="1"/>
  <c r="DD51" i="45"/>
  <c r="AI51" i="45" s="1"/>
  <c r="AM51" i="45" s="1"/>
  <c r="DD9" i="45"/>
  <c r="AI9" i="45" s="1"/>
  <c r="DD59" i="45"/>
  <c r="AI59" i="45" s="1"/>
  <c r="DD26" i="45"/>
  <c r="AI26" i="45" s="1"/>
  <c r="AM26" i="45" s="1"/>
  <c r="DD49" i="45"/>
  <c r="AI49" i="45" s="1"/>
  <c r="DD29" i="45"/>
  <c r="AI29" i="45" s="1"/>
  <c r="DD10" i="45"/>
  <c r="AI10" i="45" s="1"/>
  <c r="DD39" i="45"/>
  <c r="AI39" i="45" s="1"/>
  <c r="AM21" i="45"/>
  <c r="AE21" i="45"/>
  <c r="AA64" i="45"/>
  <c r="AA12" i="45"/>
  <c r="AE51" i="45"/>
  <c r="AE54" i="45"/>
  <c r="AE57" i="45" s="1"/>
  <c r="AA57" i="45"/>
  <c r="AE50" i="45"/>
  <c r="AM22" i="29"/>
  <c r="M61" i="47"/>
  <c r="T17" i="29"/>
  <c r="G61" i="35"/>
  <c r="AF61" i="40"/>
  <c r="U17" i="29"/>
  <c r="V17" i="29" s="1"/>
  <c r="Y55" i="36"/>
  <c r="DQ16" i="29"/>
  <c r="AB16" i="29" s="1"/>
  <c r="AE26" i="45"/>
  <c r="P34" i="42"/>
  <c r="M34" i="42"/>
  <c r="L37" i="42"/>
  <c r="M54" i="42"/>
  <c r="P54" i="42"/>
  <c r="L57" i="42"/>
  <c r="P44" i="42"/>
  <c r="L47" i="42"/>
  <c r="M44" i="42"/>
  <c r="L52" i="42"/>
  <c r="P49" i="42"/>
  <c r="M49" i="42"/>
  <c r="P50" i="42"/>
  <c r="M50" i="42"/>
  <c r="N50" i="42" s="1"/>
  <c r="M25" i="42"/>
  <c r="N25" i="42" s="1"/>
  <c r="P25" i="42"/>
  <c r="M31" i="42"/>
  <c r="N31" i="42" s="1"/>
  <c r="P31" i="42"/>
  <c r="P61" i="42"/>
  <c r="M61" i="42"/>
  <c r="N61" i="42" s="1"/>
  <c r="O50" i="40"/>
  <c r="Q50" i="40" s="1"/>
  <c r="R50" i="40" s="1"/>
  <c r="M50" i="40"/>
  <c r="N50" i="40" s="1"/>
  <c r="K42" i="40"/>
  <c r="O39" i="40"/>
  <c r="O26" i="40"/>
  <c r="Q26" i="40" s="1"/>
  <c r="K47" i="40"/>
  <c r="O44" i="40"/>
  <c r="O11" i="40"/>
  <c r="Q11" i="40" s="1"/>
  <c r="R11" i="40" s="1"/>
  <c r="O31" i="40"/>
  <c r="Q31" i="40" s="1"/>
  <c r="R31" i="40" s="1"/>
  <c r="O24" i="40"/>
  <c r="Q24" i="40" s="1"/>
  <c r="R24" i="40" s="1"/>
  <c r="K27" i="40"/>
  <c r="M24" i="40"/>
  <c r="N24" i="40" s="1"/>
  <c r="O20" i="40"/>
  <c r="O29" i="40"/>
  <c r="Q29" i="40" s="1"/>
  <c r="O26" i="42"/>
  <c r="I44" i="41"/>
  <c r="J44" i="41" s="1"/>
  <c r="M11" i="40"/>
  <c r="N11" i="40" s="1"/>
  <c r="BL21" i="46"/>
  <c r="BL40" i="46"/>
  <c r="BH62" i="46"/>
  <c r="BL59" i="46"/>
  <c r="BL41" i="46"/>
  <c r="BL26" i="46"/>
  <c r="BL46" i="46"/>
  <c r="BL36" i="46"/>
  <c r="AM40" i="41"/>
  <c r="AU40" i="41"/>
  <c r="AM39" i="41"/>
  <c r="AI42" i="41"/>
  <c r="AM50" i="41"/>
  <c r="AM26" i="41"/>
  <c r="AI47" i="41"/>
  <c r="AM49" i="41"/>
  <c r="AI52" i="41"/>
  <c r="DQ87" i="32"/>
  <c r="DQ14" i="32"/>
  <c r="O35" i="42"/>
  <c r="O61" i="42"/>
  <c r="O55" i="42"/>
  <c r="O56" i="42"/>
  <c r="O31" i="42"/>
  <c r="K37" i="42"/>
  <c r="O34" i="42"/>
  <c r="O11" i="42"/>
  <c r="DB11" i="42"/>
  <c r="S11" i="42" s="1"/>
  <c r="W11" i="42" s="1"/>
  <c r="DB30" i="42"/>
  <c r="S30" i="42" s="1"/>
  <c r="DB16" i="42"/>
  <c r="S16" i="42" s="1"/>
  <c r="DB29" i="42"/>
  <c r="S29" i="42" s="1"/>
  <c r="DB44" i="42"/>
  <c r="S44" i="42" s="1"/>
  <c r="W44" i="42" s="1"/>
  <c r="DB60" i="42"/>
  <c r="S60" i="42" s="1"/>
  <c r="DB39" i="42"/>
  <c r="S39" i="42" s="1"/>
  <c r="W39" i="42" s="1"/>
  <c r="DB55" i="42"/>
  <c r="S55" i="42" s="1"/>
  <c r="W55" i="42" s="1"/>
  <c r="DB21" i="42"/>
  <c r="S21" i="42" s="1"/>
  <c r="W21" i="42" s="1"/>
  <c r="DB15" i="42"/>
  <c r="S15" i="42" s="1"/>
  <c r="DB34" i="42"/>
  <c r="S34" i="42" s="1"/>
  <c r="W34" i="42" s="1"/>
  <c r="DB51" i="42"/>
  <c r="S51" i="42" s="1"/>
  <c r="W51" i="42" s="1"/>
  <c r="DB36" i="42"/>
  <c r="S36" i="42" s="1"/>
  <c r="W36" i="42" s="1"/>
  <c r="DB56" i="42"/>
  <c r="S56" i="42" s="1"/>
  <c r="W56" i="42" s="1"/>
  <c r="DC7" i="42"/>
  <c r="DB31" i="42"/>
  <c r="S31" i="42" s="1"/>
  <c r="DB26" i="42"/>
  <c r="S26" i="42" s="1"/>
  <c r="DB54" i="42"/>
  <c r="S54" i="42" s="1"/>
  <c r="DB46" i="42"/>
  <c r="S46" i="42" s="1"/>
  <c r="DB20" i="42"/>
  <c r="S20" i="42" s="1"/>
  <c r="W20" i="42" s="1"/>
  <c r="DB19" i="42"/>
  <c r="S19" i="42" s="1"/>
  <c r="W19" i="42" s="1"/>
  <c r="DB41" i="42"/>
  <c r="S41" i="42" s="1"/>
  <c r="DB35" i="42"/>
  <c r="S35" i="42" s="1"/>
  <c r="W35" i="42" s="1"/>
  <c r="DB59" i="42"/>
  <c r="S59" i="42" s="1"/>
  <c r="DB10" i="42"/>
  <c r="S10" i="42" s="1"/>
  <c r="DB40" i="42"/>
  <c r="S40" i="42" s="1"/>
  <c r="W40" i="42" s="1"/>
  <c r="DB49" i="42"/>
  <c r="S49" i="42" s="1"/>
  <c r="W49" i="42" s="1"/>
  <c r="DB24" i="42"/>
  <c r="S24" i="42" s="1"/>
  <c r="W24" i="42" s="1"/>
  <c r="DB50" i="42"/>
  <c r="S50" i="42" s="1"/>
  <c r="W50" i="42" s="1"/>
  <c r="DB9" i="42"/>
  <c r="S9" i="42" s="1"/>
  <c r="DB61" i="42"/>
  <c r="S61" i="42" s="1"/>
  <c r="W61" i="42" s="1"/>
  <c r="DB25" i="42"/>
  <c r="S25" i="42" s="1"/>
  <c r="DB45" i="42"/>
  <c r="S45" i="42" s="1"/>
  <c r="DB14" i="42"/>
  <c r="S14" i="42" s="1"/>
  <c r="AU40" i="29"/>
  <c r="AU61" i="29"/>
  <c r="AU46" i="29"/>
  <c r="AU25" i="29"/>
  <c r="AU50" i="29"/>
  <c r="AU51" i="29"/>
  <c r="X36" i="29"/>
  <c r="Y36" i="29" s="1"/>
  <c r="Z36" i="29" s="1"/>
  <c r="U36" i="29"/>
  <c r="V36" i="29" s="1"/>
  <c r="U11" i="29"/>
  <c r="X11" i="29"/>
  <c r="Y11" i="29" s="1"/>
  <c r="Z11" i="29" s="1"/>
  <c r="T37" i="29"/>
  <c r="U34" i="29"/>
  <c r="X46" i="29"/>
  <c r="Y46" i="29" s="1"/>
  <c r="Z46" i="29" s="1"/>
  <c r="U46" i="29"/>
  <c r="V46" i="29" s="1"/>
  <c r="U9" i="29"/>
  <c r="T12" i="29"/>
  <c r="T64" i="29"/>
  <c r="X9" i="29"/>
  <c r="U21" i="29"/>
  <c r="V21" i="29" s="1"/>
  <c r="X21" i="29"/>
  <c r="Y21" i="29" s="1"/>
  <c r="Z21" i="29" s="1"/>
  <c r="X39" i="29"/>
  <c r="U39" i="29"/>
  <c r="T42" i="29"/>
  <c r="X49" i="29"/>
  <c r="U49" i="29"/>
  <c r="T52" i="29"/>
  <c r="M55" i="40"/>
  <c r="N55" i="40" s="1"/>
  <c r="AM51" i="41"/>
  <c r="AM45" i="41"/>
  <c r="O52" i="45"/>
  <c r="AU54" i="29"/>
  <c r="AI65" i="29"/>
  <c r="AI67" i="29" s="1"/>
  <c r="AI17" i="29"/>
  <c r="G37" i="29"/>
  <c r="I54" i="45"/>
  <c r="X34" i="29"/>
  <c r="P60" i="42"/>
  <c r="P45" i="42"/>
  <c r="AE35" i="45"/>
  <c r="DD56" i="46"/>
  <c r="AI56" i="46" s="1"/>
  <c r="DD50" i="46"/>
  <c r="AI50" i="46" s="1"/>
  <c r="AK50" i="46" s="1"/>
  <c r="AL50" i="46" s="1"/>
  <c r="DD40" i="46"/>
  <c r="AI40" i="46" s="1"/>
  <c r="AK40" i="46" s="1"/>
  <c r="AL40" i="46" s="1"/>
  <c r="DD34" i="46"/>
  <c r="AI34" i="46" s="1"/>
  <c r="DD26" i="46"/>
  <c r="AI26" i="46" s="1"/>
  <c r="AK26" i="46" s="1"/>
  <c r="AL26" i="46" s="1"/>
  <c r="DD24" i="46"/>
  <c r="AI24" i="46" s="1"/>
  <c r="DD14" i="46"/>
  <c r="AI14" i="46" s="1"/>
  <c r="AM14" i="46" s="1"/>
  <c r="DD60" i="46"/>
  <c r="AI60" i="46" s="1"/>
  <c r="AK60" i="46" s="1"/>
  <c r="AL60" i="46" s="1"/>
  <c r="DD46" i="46"/>
  <c r="AI46" i="46" s="1"/>
  <c r="AM46" i="46" s="1"/>
  <c r="AO46" i="46" s="1"/>
  <c r="AP46" i="46" s="1"/>
  <c r="DD44" i="46"/>
  <c r="AI44" i="46" s="1"/>
  <c r="DD31" i="46"/>
  <c r="AI31" i="46" s="1"/>
  <c r="AK31" i="46" s="1"/>
  <c r="AL31" i="46" s="1"/>
  <c r="DD21" i="46"/>
  <c r="AI21" i="46" s="1"/>
  <c r="AK21" i="46" s="1"/>
  <c r="AL21" i="46" s="1"/>
  <c r="DD10" i="46"/>
  <c r="AI10" i="46" s="1"/>
  <c r="AK10" i="46" s="1"/>
  <c r="AL10" i="46" s="1"/>
  <c r="DD61" i="46"/>
  <c r="AI61" i="46" s="1"/>
  <c r="AK61" i="46" s="1"/>
  <c r="AL61" i="46" s="1"/>
  <c r="DD54" i="46"/>
  <c r="AI54" i="46" s="1"/>
  <c r="DD49" i="46"/>
  <c r="AI49" i="46" s="1"/>
  <c r="DD36" i="46"/>
  <c r="AI36" i="46" s="1"/>
  <c r="AM36" i="46" s="1"/>
  <c r="AO36" i="46" s="1"/>
  <c r="AP36" i="46" s="1"/>
  <c r="DD30" i="46"/>
  <c r="AI30" i="46" s="1"/>
  <c r="AK30" i="46" s="1"/>
  <c r="AL30" i="46" s="1"/>
  <c r="DD19" i="46"/>
  <c r="AI19" i="46" s="1"/>
  <c r="DD55" i="46"/>
  <c r="AI55" i="46" s="1"/>
  <c r="AK55" i="46" s="1"/>
  <c r="AL55" i="46" s="1"/>
  <c r="DD41" i="46"/>
  <c r="AI41" i="46" s="1"/>
  <c r="DD20" i="46"/>
  <c r="AI20" i="46" s="1"/>
  <c r="DD51" i="46"/>
  <c r="AI51" i="46" s="1"/>
  <c r="AM51" i="46" s="1"/>
  <c r="AO51" i="46" s="1"/>
  <c r="AP51" i="46" s="1"/>
  <c r="DD35" i="46"/>
  <c r="AI35" i="46" s="1"/>
  <c r="DD11" i="46"/>
  <c r="AI11" i="46" s="1"/>
  <c r="AM11" i="46" s="1"/>
  <c r="DD45" i="46"/>
  <c r="AI45" i="46" s="1"/>
  <c r="AK45" i="46" s="1"/>
  <c r="AL45" i="46" s="1"/>
  <c r="DD25" i="46"/>
  <c r="AI25" i="46" s="1"/>
  <c r="DE7" i="46"/>
  <c r="DD59" i="46"/>
  <c r="AI59" i="46" s="1"/>
  <c r="AM59" i="46" s="1"/>
  <c r="DD39" i="46"/>
  <c r="AI39" i="46" s="1"/>
  <c r="DD9" i="46"/>
  <c r="AI9" i="46" s="1"/>
  <c r="AM9" i="46" s="1"/>
  <c r="AO9" i="46" s="1"/>
  <c r="AP9" i="46" s="1"/>
  <c r="DD29" i="46"/>
  <c r="AI29" i="46" s="1"/>
  <c r="DD16" i="46"/>
  <c r="AI16" i="46" s="1"/>
  <c r="AK16" i="46" s="1"/>
  <c r="AM30" i="46"/>
  <c r="AO30" i="46" s="1"/>
  <c r="AP30" i="46" s="1"/>
  <c r="AC30" i="46"/>
  <c r="AD30" i="46" s="1"/>
  <c r="AE30" i="46"/>
  <c r="AC41" i="46"/>
  <c r="AD41" i="46" s="1"/>
  <c r="AC19" i="46"/>
  <c r="AM19" i="46"/>
  <c r="AA22" i="46"/>
  <c r="AE19" i="46"/>
  <c r="AA57" i="46"/>
  <c r="AC54" i="46"/>
  <c r="AA37" i="46"/>
  <c r="AE34" i="46"/>
  <c r="AG34" i="46" s="1"/>
  <c r="AH34" i="46" s="1"/>
  <c r="AC34" i="46"/>
  <c r="AC10" i="46"/>
  <c r="AD10" i="46" s="1"/>
  <c r="AA65" i="46"/>
  <c r="AE36" i="46"/>
  <c r="AG36" i="46" s="1"/>
  <c r="AH36" i="46" s="1"/>
  <c r="AC36" i="46"/>
  <c r="AD36" i="46" s="1"/>
  <c r="AE40" i="45"/>
  <c r="AE42" i="45" s="1"/>
  <c r="AA37" i="45"/>
  <c r="AE34" i="45"/>
  <c r="AE19" i="45"/>
  <c r="AA22" i="45"/>
  <c r="AE20" i="45"/>
  <c r="AA52" i="45"/>
  <c r="BX74" i="32"/>
  <c r="BX19" i="32"/>
  <c r="AB25" i="38"/>
  <c r="AC35" i="35"/>
  <c r="Q42" i="50"/>
  <c r="R42" i="50" s="1"/>
  <c r="AE27" i="50"/>
  <c r="D17" i="48"/>
  <c r="Q22" i="50"/>
  <c r="R22" i="50" s="1"/>
  <c r="Q47" i="50"/>
  <c r="R47" i="50" s="1"/>
  <c r="AG20" i="50"/>
  <c r="AH20" i="50" s="1"/>
  <c r="AE47" i="50"/>
  <c r="AG56" i="50"/>
  <c r="AH56" i="50" s="1"/>
  <c r="AC38" i="35"/>
  <c r="AA38" i="35"/>
  <c r="Z12" i="33"/>
  <c r="Z38" i="38"/>
  <c r="Z38" i="35"/>
  <c r="Z25" i="38"/>
  <c r="AD25" i="34"/>
  <c r="F30" i="31" s="1"/>
  <c r="S35" i="34"/>
  <c r="Y12" i="35"/>
  <c r="X12" i="38"/>
  <c r="AE14" i="50"/>
  <c r="AE17" i="50" s="1"/>
  <c r="AC12" i="51"/>
  <c r="O48" i="47"/>
  <c r="Y38" i="35"/>
  <c r="P38" i="35"/>
  <c r="P48" i="35" s="1"/>
  <c r="W16" i="45"/>
  <c r="W66" i="45" s="1"/>
  <c r="N51" i="38"/>
  <c r="N61" i="38" s="1"/>
  <c r="AD25" i="33"/>
  <c r="G30" i="31" s="1"/>
  <c r="AD12" i="33"/>
  <c r="G12" i="31" s="1"/>
  <c r="G23" i="31" s="1"/>
  <c r="X38" i="35"/>
  <c r="W35" i="35"/>
  <c r="M51" i="35"/>
  <c r="M61" i="35" s="1"/>
  <c r="F51" i="47"/>
  <c r="W12" i="38"/>
  <c r="AB12" i="51"/>
  <c r="AA12" i="51"/>
  <c r="P12" i="47"/>
  <c r="P22" i="47" s="1"/>
  <c r="AD12" i="47"/>
  <c r="J12" i="31" s="1"/>
  <c r="P25" i="38"/>
  <c r="AB38" i="38"/>
  <c r="AC12" i="38"/>
  <c r="AD12" i="38"/>
  <c r="I12" i="31" s="1"/>
  <c r="I23" i="31" s="1"/>
  <c r="AE16" i="45"/>
  <c r="AM14" i="50"/>
  <c r="AD38" i="47"/>
  <c r="J48" i="31" s="1"/>
  <c r="AB12" i="47"/>
  <c r="AB12" i="38"/>
  <c r="AA12" i="38"/>
  <c r="AB25" i="34"/>
  <c r="X25" i="34"/>
  <c r="AA25" i="34"/>
  <c r="G51" i="51"/>
  <c r="G61" i="51" s="1"/>
  <c r="G22" i="51"/>
  <c r="AC12" i="47"/>
  <c r="AA12" i="47"/>
  <c r="P12" i="38"/>
  <c r="P22" i="38" s="1"/>
  <c r="P25" i="34"/>
  <c r="P35" i="34" s="1"/>
  <c r="AD12" i="35"/>
  <c r="E12" i="31" s="1"/>
  <c r="E23" i="31" s="1"/>
  <c r="Y25" i="34"/>
  <c r="Y52" i="50"/>
  <c r="Z52" i="50" s="1"/>
  <c r="U65" i="50"/>
  <c r="V65" i="50" s="1"/>
  <c r="D12" i="45"/>
  <c r="AF32" i="50"/>
  <c r="Q62" i="50"/>
  <c r="R62" i="50" s="1"/>
  <c r="S51" i="51"/>
  <c r="T51" i="51"/>
  <c r="U51" i="51"/>
  <c r="D61" i="51"/>
  <c r="AE43" i="32"/>
  <c r="AE107" i="32" s="1"/>
  <c r="AG16" i="50"/>
  <c r="AH16" i="50" s="1"/>
  <c r="I15" i="50"/>
  <c r="J15" i="50" s="1"/>
  <c r="AB25" i="33"/>
  <c r="P25" i="33"/>
  <c r="P35" i="33" s="1"/>
  <c r="AA12" i="35"/>
  <c r="AG25" i="50"/>
  <c r="AH25" i="50" s="1"/>
  <c r="AB64" i="50"/>
  <c r="AB67" i="50" s="1"/>
  <c r="AF14" i="50"/>
  <c r="AF64" i="50" s="1"/>
  <c r="AD55" i="36"/>
  <c r="D70" i="31" s="1"/>
  <c r="W55" i="36"/>
  <c r="U55" i="36"/>
  <c r="AD55" i="33"/>
  <c r="G70" i="31" s="1"/>
  <c r="AB55" i="33"/>
  <c r="U66" i="50"/>
  <c r="V66" i="50" s="1"/>
  <c r="Z55" i="36"/>
  <c r="AB55" i="36"/>
  <c r="V55" i="36"/>
  <c r="AC55" i="33"/>
  <c r="Y55" i="33"/>
  <c r="P55" i="36"/>
  <c r="X55" i="33"/>
  <c r="AA55" i="33"/>
  <c r="AC55" i="34"/>
  <c r="AE42" i="50"/>
  <c r="Q52" i="50"/>
  <c r="R52" i="50" s="1"/>
  <c r="AG31" i="50"/>
  <c r="AH31" i="50" s="1"/>
  <c r="AE62" i="50"/>
  <c r="E65" i="50"/>
  <c r="F65" i="50" s="1"/>
  <c r="J59" i="50"/>
  <c r="I62" i="50"/>
  <c r="J62" i="50" s="1"/>
  <c r="AG61" i="50"/>
  <c r="AH61" i="50" s="1"/>
  <c r="E66" i="50"/>
  <c r="F66" i="50" s="1"/>
  <c r="EU44" i="32"/>
  <c r="EU93" i="32"/>
  <c r="I57" i="50"/>
  <c r="J57" i="50" s="1"/>
  <c r="J54" i="50"/>
  <c r="EF19" i="32"/>
  <c r="EF88" i="32"/>
  <c r="I52" i="50"/>
  <c r="J52" i="50" s="1"/>
  <c r="J49" i="50"/>
  <c r="DQ44" i="32"/>
  <c r="DQ79" i="32"/>
  <c r="I47" i="50"/>
  <c r="J47" i="50" s="1"/>
  <c r="J44" i="50"/>
  <c r="AG40" i="50"/>
  <c r="AH40" i="50" s="1"/>
  <c r="I41" i="48"/>
  <c r="J41" i="48" s="1"/>
  <c r="I42" i="50"/>
  <c r="J42" i="50" s="1"/>
  <c r="J39" i="50"/>
  <c r="P55" i="34"/>
  <c r="Z55" i="34"/>
  <c r="CM39" i="32"/>
  <c r="CM106" i="32"/>
  <c r="J34" i="50"/>
  <c r="I37" i="50"/>
  <c r="J37" i="50" s="1"/>
  <c r="CM14" i="32"/>
  <c r="CM101" i="32"/>
  <c r="BX44" i="32"/>
  <c r="BX93" i="32"/>
  <c r="I32" i="50"/>
  <c r="J32" i="50" s="1"/>
  <c r="J29" i="50"/>
  <c r="BI44" i="32"/>
  <c r="BI79" i="32"/>
  <c r="BI14" i="32"/>
  <c r="BI101" i="32"/>
  <c r="BI19" i="32"/>
  <c r="BI102" i="32"/>
  <c r="I27" i="50"/>
  <c r="J27" i="50" s="1"/>
  <c r="J24" i="50"/>
  <c r="J19" i="50"/>
  <c r="I22" i="50"/>
  <c r="J22" i="50" s="1"/>
  <c r="AC12" i="35"/>
  <c r="H65" i="50"/>
  <c r="AC14" i="50"/>
  <c r="AC64" i="50" s="1"/>
  <c r="P12" i="35"/>
  <c r="P22" i="35" s="1"/>
  <c r="AC25" i="34"/>
  <c r="H51" i="33"/>
  <c r="H61" i="33" s="1"/>
  <c r="H35" i="33"/>
  <c r="I51" i="33"/>
  <c r="I61" i="33" s="1"/>
  <c r="I22" i="33"/>
  <c r="AD39" i="32"/>
  <c r="AB12" i="35"/>
  <c r="O15" i="45"/>
  <c r="O65" i="45" s="1"/>
  <c r="C65" i="45"/>
  <c r="G15" i="45"/>
  <c r="G65" i="45" s="1"/>
  <c r="W15" i="45"/>
  <c r="W65" i="45" s="1"/>
  <c r="H15" i="29"/>
  <c r="H65" i="29" s="1"/>
  <c r="P15" i="29"/>
  <c r="D65" i="29"/>
  <c r="X15" i="29"/>
  <c r="E15" i="29"/>
  <c r="L17" i="50"/>
  <c r="M14" i="50"/>
  <c r="L64" i="50"/>
  <c r="L67" i="50" s="1"/>
  <c r="Q16" i="50"/>
  <c r="P66" i="50"/>
  <c r="D17" i="50"/>
  <c r="E14" i="50"/>
  <c r="H14" i="50"/>
  <c r="X14" i="50"/>
  <c r="P14" i="50"/>
  <c r="D64" i="50"/>
  <c r="D67" i="50" s="1"/>
  <c r="Y15" i="50"/>
  <c r="Z15" i="50" s="1"/>
  <c r="K64" i="40"/>
  <c r="O14" i="40"/>
  <c r="S25" i="37"/>
  <c r="D35" i="37"/>
  <c r="T25" i="37"/>
  <c r="Q15" i="50"/>
  <c r="P65" i="50"/>
  <c r="U12" i="38"/>
  <c r="T12" i="38"/>
  <c r="E22" i="38"/>
  <c r="J22" i="36"/>
  <c r="J51" i="36"/>
  <c r="J61" i="36" s="1"/>
  <c r="T64" i="50"/>
  <c r="T67" i="50" s="1"/>
  <c r="T17" i="50"/>
  <c r="U14" i="50"/>
  <c r="O14" i="46"/>
  <c r="M14" i="46"/>
  <c r="W14" i="46"/>
  <c r="W64" i="46" s="1"/>
  <c r="K64" i="46"/>
  <c r="AE14" i="46"/>
  <c r="I16" i="50"/>
  <c r="J16" i="50" s="1"/>
  <c r="C17" i="50"/>
  <c r="G14" i="50"/>
  <c r="O14" i="50"/>
  <c r="W14" i="50"/>
  <c r="C64" i="50"/>
  <c r="C67" i="50" s="1"/>
  <c r="AG15" i="50"/>
  <c r="AH15" i="50" s="1"/>
  <c r="Y16" i="50"/>
  <c r="Z16" i="50" s="1"/>
  <c r="G22" i="33"/>
  <c r="AB12" i="33"/>
  <c r="AA12" i="33"/>
  <c r="W12" i="33"/>
  <c r="G51" i="33"/>
  <c r="G61" i="33" s="1"/>
  <c r="Y12" i="33"/>
  <c r="X12" i="33"/>
  <c r="AC12" i="33"/>
  <c r="S17" i="50"/>
  <c r="S64" i="50"/>
  <c r="S67" i="50" s="1"/>
  <c r="M14" i="40"/>
  <c r="N14" i="40" s="1"/>
  <c r="I51" i="38"/>
  <c r="I61" i="38" s="1"/>
  <c r="I22" i="38"/>
  <c r="N15" i="50"/>
  <c r="M65" i="50"/>
  <c r="N65" i="50" s="1"/>
  <c r="K17" i="50"/>
  <c r="K64" i="50"/>
  <c r="K67" i="50" s="1"/>
  <c r="I22" i="34"/>
  <c r="AD22" i="34" s="1"/>
  <c r="I51" i="34"/>
  <c r="I61" i="34" s="1"/>
  <c r="M22" i="37"/>
  <c r="M51" i="37"/>
  <c r="M61" i="37" s="1"/>
  <c r="N16" i="50"/>
  <c r="M66" i="50"/>
  <c r="N66" i="50" s="1"/>
  <c r="U50" i="47"/>
  <c r="D92" i="32"/>
  <c r="D39" i="32"/>
  <c r="O106" i="32"/>
  <c r="O39" i="32"/>
  <c r="H11" i="45"/>
  <c r="I11" i="45" s="1"/>
  <c r="J11" i="45" s="1"/>
  <c r="E11" i="45"/>
  <c r="F11" i="45" s="1"/>
  <c r="K12" i="46"/>
  <c r="K65" i="46"/>
  <c r="M10" i="46"/>
  <c r="J11" i="50"/>
  <c r="AE10" i="46"/>
  <c r="G10" i="46"/>
  <c r="O10" i="46"/>
  <c r="C65" i="46"/>
  <c r="C12" i="46"/>
  <c r="E10" i="46"/>
  <c r="W10" i="46"/>
  <c r="J10" i="50"/>
  <c r="E50" i="38"/>
  <c r="E35" i="38"/>
  <c r="AD37" i="38"/>
  <c r="I47" i="31" s="1"/>
  <c r="Y37" i="38"/>
  <c r="T37" i="38"/>
  <c r="W37" i="38"/>
  <c r="P37" i="38"/>
  <c r="V37" i="38"/>
  <c r="AC37" i="38"/>
  <c r="U37" i="38"/>
  <c r="AA37" i="38"/>
  <c r="S37" i="38"/>
  <c r="X37" i="38"/>
  <c r="AB37" i="38"/>
  <c r="D48" i="38"/>
  <c r="S48" i="38" s="1"/>
  <c r="Z37" i="38"/>
  <c r="O11" i="46"/>
  <c r="Q11" i="46" s="1"/>
  <c r="R11" i="46" s="1"/>
  <c r="AE11" i="46"/>
  <c r="AG11" i="46" s="1"/>
  <c r="AH11" i="46" s="1"/>
  <c r="E11" i="46"/>
  <c r="F11" i="46" s="1"/>
  <c r="G11" i="46"/>
  <c r="W11" i="46"/>
  <c r="Y11" i="46" s="1"/>
  <c r="Z11" i="46" s="1"/>
  <c r="C66" i="46"/>
  <c r="I12" i="50"/>
  <c r="J12" i="50" s="1"/>
  <c r="J9" i="50"/>
  <c r="S24" i="38"/>
  <c r="AB24" i="38"/>
  <c r="T24" i="38"/>
  <c r="Y24" i="38"/>
  <c r="U24" i="38"/>
  <c r="Z24" i="38"/>
  <c r="P24" i="38"/>
  <c r="AA24" i="38"/>
  <c r="D50" i="38"/>
  <c r="X24" i="38"/>
  <c r="AD24" i="38"/>
  <c r="I29" i="31" s="1"/>
  <c r="W24" i="38"/>
  <c r="V24" i="38"/>
  <c r="AC24" i="38"/>
  <c r="D35" i="38"/>
  <c r="J92" i="32"/>
  <c r="J39" i="32"/>
  <c r="P24" i="32"/>
  <c r="P103" i="32"/>
  <c r="AF27" i="50"/>
  <c r="AO26" i="50"/>
  <c r="AP26" i="50" s="1"/>
  <c r="AE22" i="50"/>
  <c r="AO51" i="50"/>
  <c r="AP51" i="50" s="1"/>
  <c r="AF42" i="50"/>
  <c r="AF57" i="50"/>
  <c r="AI65" i="50"/>
  <c r="AI42" i="50"/>
  <c r="AM39" i="50"/>
  <c r="AM50" i="50"/>
  <c r="AM52" i="50" s="1"/>
  <c r="AC27" i="50"/>
  <c r="AD27" i="50" s="1"/>
  <c r="AD24" i="50"/>
  <c r="AE66" i="50"/>
  <c r="AH24" i="50"/>
  <c r="AM10" i="50"/>
  <c r="AO10" i="50" s="1"/>
  <c r="AG49" i="50"/>
  <c r="AF52" i="50"/>
  <c r="AJ66" i="50"/>
  <c r="AK11" i="50"/>
  <c r="AJ32" i="50"/>
  <c r="AK29" i="50"/>
  <c r="AK50" i="50"/>
  <c r="AL50" i="50" s="1"/>
  <c r="AF65" i="50"/>
  <c r="DE61" i="50"/>
  <c r="AQ61" i="50" s="1"/>
  <c r="AU61" i="50" s="1"/>
  <c r="DE60" i="50"/>
  <c r="AQ60" i="50" s="1"/>
  <c r="AU60" i="50" s="1"/>
  <c r="DE59" i="50"/>
  <c r="AQ59" i="50" s="1"/>
  <c r="DE56" i="50"/>
  <c r="AQ56" i="50" s="1"/>
  <c r="AU56" i="50" s="1"/>
  <c r="DE55" i="50"/>
  <c r="AQ55" i="50" s="1"/>
  <c r="AU55" i="50" s="1"/>
  <c r="DE50" i="50"/>
  <c r="AQ50" i="50" s="1"/>
  <c r="DE54" i="50"/>
  <c r="AQ54" i="50" s="1"/>
  <c r="AU54" i="50" s="1"/>
  <c r="DE51" i="50"/>
  <c r="AQ51" i="50" s="1"/>
  <c r="DE49" i="50"/>
  <c r="AQ49" i="50" s="1"/>
  <c r="AU49" i="50" s="1"/>
  <c r="DE45" i="50"/>
  <c r="AQ45" i="50" s="1"/>
  <c r="DE46" i="50"/>
  <c r="AQ46" i="50" s="1"/>
  <c r="AU46" i="50" s="1"/>
  <c r="DE44" i="50"/>
  <c r="AQ44" i="50" s="1"/>
  <c r="AU44" i="50" s="1"/>
  <c r="DE39" i="50"/>
  <c r="AQ39" i="50" s="1"/>
  <c r="DE34" i="50"/>
  <c r="AQ34" i="50" s="1"/>
  <c r="AU34" i="50" s="1"/>
  <c r="DE41" i="50"/>
  <c r="AQ41" i="50" s="1"/>
  <c r="DE36" i="50"/>
  <c r="AQ36" i="50" s="1"/>
  <c r="DE40" i="50"/>
  <c r="AQ40" i="50" s="1"/>
  <c r="AU40" i="50" s="1"/>
  <c r="DE35" i="50"/>
  <c r="AQ35" i="50" s="1"/>
  <c r="DE31" i="50"/>
  <c r="AQ31" i="50" s="1"/>
  <c r="AU31" i="50" s="1"/>
  <c r="DE24" i="50"/>
  <c r="AQ24" i="50" s="1"/>
  <c r="AU24" i="50" s="1"/>
  <c r="DE30" i="50"/>
  <c r="AQ30" i="50" s="1"/>
  <c r="DE29" i="50"/>
  <c r="AQ29" i="50" s="1"/>
  <c r="DE26" i="50"/>
  <c r="AQ26" i="50" s="1"/>
  <c r="AU26" i="50" s="1"/>
  <c r="DE25" i="50"/>
  <c r="AQ25" i="50" s="1"/>
  <c r="AU25" i="50" s="1"/>
  <c r="DE21" i="50"/>
  <c r="AQ21" i="50" s="1"/>
  <c r="DE14" i="50"/>
  <c r="AQ14" i="50" s="1"/>
  <c r="AU14" i="50" s="1"/>
  <c r="DE20" i="50"/>
  <c r="AQ20" i="50" s="1"/>
  <c r="DE19" i="50"/>
  <c r="AQ19" i="50" s="1"/>
  <c r="AU19" i="50" s="1"/>
  <c r="DE9" i="50"/>
  <c r="AQ9" i="50" s="1"/>
  <c r="AU9" i="50" s="1"/>
  <c r="DF7" i="50"/>
  <c r="DE11" i="50"/>
  <c r="AQ11" i="50" s="1"/>
  <c r="AU11" i="50" s="1"/>
  <c r="DE16" i="50"/>
  <c r="AQ16" i="50" s="1"/>
  <c r="AU16" i="50" s="1"/>
  <c r="DE15" i="50"/>
  <c r="AQ15" i="50" s="1"/>
  <c r="DE10" i="50"/>
  <c r="AQ10" i="50" s="1"/>
  <c r="AU10" i="50" s="1"/>
  <c r="AI66" i="50"/>
  <c r="AI37" i="50"/>
  <c r="AM45" i="50"/>
  <c r="AO45" i="50" s="1"/>
  <c r="AP45" i="50" s="1"/>
  <c r="AU45" i="50"/>
  <c r="AI57" i="50"/>
  <c r="AI62" i="50"/>
  <c r="Y27" i="50"/>
  <c r="Z27" i="50" s="1"/>
  <c r="Z24" i="50"/>
  <c r="AN11" i="50"/>
  <c r="AN12" i="50" s="1"/>
  <c r="AF66" i="50"/>
  <c r="AG11" i="50"/>
  <c r="AM44" i="50"/>
  <c r="AN60" i="50"/>
  <c r="AO49" i="50"/>
  <c r="AO36" i="50"/>
  <c r="AP36" i="50" s="1"/>
  <c r="AO55" i="50"/>
  <c r="AP55" i="50" s="1"/>
  <c r="AE52" i="50"/>
  <c r="AE37" i="50"/>
  <c r="AM15" i="50"/>
  <c r="AO15" i="50" s="1"/>
  <c r="AP15" i="50" s="1"/>
  <c r="AE65" i="50"/>
  <c r="AC57" i="50"/>
  <c r="AD57" i="50" s="1"/>
  <c r="AD54" i="50"/>
  <c r="AF12" i="50"/>
  <c r="AG9" i="50"/>
  <c r="Y47" i="50"/>
  <c r="Z47" i="50" s="1"/>
  <c r="Z44" i="50"/>
  <c r="AN37" i="50"/>
  <c r="AG55" i="50"/>
  <c r="AH55" i="50" s="1"/>
  <c r="AE57" i="50"/>
  <c r="AM46" i="50"/>
  <c r="AO46" i="50" s="1"/>
  <c r="AP46" i="50" s="1"/>
  <c r="AF22" i="50"/>
  <c r="AG19" i="50"/>
  <c r="AD59" i="50"/>
  <c r="AC62" i="50"/>
  <c r="AD62" i="50" s="1"/>
  <c r="DS61" i="50"/>
  <c r="AR61" i="50" s="1"/>
  <c r="DS60" i="50"/>
  <c r="AR60" i="50" s="1"/>
  <c r="AV60" i="50" s="1"/>
  <c r="DS59" i="50"/>
  <c r="AR59" i="50" s="1"/>
  <c r="DS56" i="50"/>
  <c r="AR56" i="50" s="1"/>
  <c r="DS55" i="50"/>
  <c r="AR55" i="50" s="1"/>
  <c r="DS51" i="50"/>
  <c r="AR51" i="50" s="1"/>
  <c r="DS54" i="50"/>
  <c r="AR54" i="50" s="1"/>
  <c r="AV54" i="50" s="1"/>
  <c r="DS50" i="50"/>
  <c r="AR50" i="50" s="1"/>
  <c r="AV50" i="50" s="1"/>
  <c r="DS46" i="50"/>
  <c r="AR46" i="50" s="1"/>
  <c r="DS49" i="50"/>
  <c r="AR49" i="50" s="1"/>
  <c r="DS44" i="50"/>
  <c r="AR44" i="50" s="1"/>
  <c r="DS45" i="50"/>
  <c r="AR45" i="50" s="1"/>
  <c r="AV45" i="50" s="1"/>
  <c r="DS34" i="50"/>
  <c r="AR34" i="50" s="1"/>
  <c r="DS40" i="50"/>
  <c r="AR40" i="50" s="1"/>
  <c r="DS36" i="50"/>
  <c r="AR36" i="50" s="1"/>
  <c r="AV36" i="50" s="1"/>
  <c r="DS41" i="50"/>
  <c r="AR41" i="50" s="1"/>
  <c r="DS39" i="50"/>
  <c r="AR39" i="50" s="1"/>
  <c r="AV39" i="50" s="1"/>
  <c r="DS35" i="50"/>
  <c r="AR35" i="50" s="1"/>
  <c r="DS24" i="50"/>
  <c r="AR24" i="50" s="1"/>
  <c r="DS30" i="50"/>
  <c r="AR30" i="50" s="1"/>
  <c r="DS29" i="50"/>
  <c r="AR29" i="50" s="1"/>
  <c r="DS31" i="50"/>
  <c r="AR31" i="50" s="1"/>
  <c r="DS26" i="50"/>
  <c r="AR26" i="50" s="1"/>
  <c r="DS25" i="50"/>
  <c r="AR25" i="50" s="1"/>
  <c r="DS20" i="50"/>
  <c r="AR20" i="50" s="1"/>
  <c r="DS19" i="50"/>
  <c r="AR19" i="50" s="1"/>
  <c r="DS14" i="50"/>
  <c r="AR14" i="50" s="1"/>
  <c r="DS9" i="50"/>
  <c r="AR9" i="50" s="1"/>
  <c r="DS21" i="50"/>
  <c r="AR21" i="50" s="1"/>
  <c r="DT7" i="50"/>
  <c r="DS11" i="50"/>
  <c r="AR11" i="50" s="1"/>
  <c r="AV11" i="50" s="1"/>
  <c r="DS16" i="50"/>
  <c r="AR16" i="50" s="1"/>
  <c r="DS15" i="50"/>
  <c r="AR15" i="50" s="1"/>
  <c r="DS10" i="50"/>
  <c r="AR10" i="50" s="1"/>
  <c r="AJ17" i="50"/>
  <c r="AK14" i="50"/>
  <c r="AJ22" i="50"/>
  <c r="AK19" i="50"/>
  <c r="AK25" i="50"/>
  <c r="AL25" i="50" s="1"/>
  <c r="AJ37" i="50"/>
  <c r="AK34" i="50"/>
  <c r="AK45" i="50"/>
  <c r="AL45" i="50" s="1"/>
  <c r="AK46" i="50"/>
  <c r="AL46" i="50" s="1"/>
  <c r="AJ57" i="50"/>
  <c r="AK54" i="50"/>
  <c r="AN54" i="50"/>
  <c r="AJ62" i="50"/>
  <c r="AK59" i="50"/>
  <c r="AI27" i="50"/>
  <c r="AM24" i="50"/>
  <c r="AM27" i="50" s="1"/>
  <c r="AC65" i="50"/>
  <c r="AD65" i="50" s="1"/>
  <c r="AD10" i="50"/>
  <c r="AF37" i="50"/>
  <c r="AG34" i="50"/>
  <c r="Z59" i="50"/>
  <c r="Y62" i="50"/>
  <c r="Z62" i="50" s="1"/>
  <c r="AF62" i="50"/>
  <c r="AG59" i="50"/>
  <c r="Y32" i="50"/>
  <c r="Z32" i="50" s="1"/>
  <c r="Z29" i="50"/>
  <c r="AK16" i="50"/>
  <c r="AL16" i="50" s="1"/>
  <c r="AJ27" i="50"/>
  <c r="AK24" i="50"/>
  <c r="AK44" i="50"/>
  <c r="AJ47" i="50"/>
  <c r="AN22" i="50"/>
  <c r="AI64" i="50"/>
  <c r="AI12" i="50"/>
  <c r="AI17" i="50"/>
  <c r="AI22" i="50"/>
  <c r="AN24" i="50"/>
  <c r="AC66" i="50"/>
  <c r="AD66" i="50" s="1"/>
  <c r="AD11" i="50"/>
  <c r="Y57" i="50"/>
  <c r="Z57" i="50" s="1"/>
  <c r="Z54" i="50"/>
  <c r="AG36" i="50"/>
  <c r="AH36" i="50" s="1"/>
  <c r="AO21" i="50"/>
  <c r="AP21" i="50" s="1"/>
  <c r="AG30" i="50"/>
  <c r="AH30" i="50" s="1"/>
  <c r="AM41" i="50"/>
  <c r="AO41" i="50" s="1"/>
  <c r="AP41" i="50" s="1"/>
  <c r="AM20" i="50"/>
  <c r="AO20" i="50" s="1"/>
  <c r="AP20" i="50" s="1"/>
  <c r="Z10" i="50"/>
  <c r="AD9" i="50"/>
  <c r="AC12" i="50"/>
  <c r="AD12" i="50" s="1"/>
  <c r="Y12" i="50"/>
  <c r="Z12" i="50" s="1"/>
  <c r="Z9" i="50"/>
  <c r="AM54" i="50"/>
  <c r="AM57" i="50" s="1"/>
  <c r="AM40" i="50"/>
  <c r="AO40" i="50" s="1"/>
  <c r="AP40" i="50" s="1"/>
  <c r="AM19" i="50"/>
  <c r="AA67" i="50"/>
  <c r="AG35" i="50"/>
  <c r="AH35" i="50" s="1"/>
  <c r="AG21" i="50"/>
  <c r="AH21" i="50" s="1"/>
  <c r="AC42" i="50"/>
  <c r="AD42" i="50" s="1"/>
  <c r="AD39" i="50"/>
  <c r="AJ64" i="50"/>
  <c r="AK9" i="50"/>
  <c r="AJ12" i="50"/>
  <c r="AK20" i="50"/>
  <c r="AL20" i="50" s="1"/>
  <c r="AK30" i="50"/>
  <c r="AL30" i="50" s="1"/>
  <c r="AN30" i="50"/>
  <c r="AO30" i="50" s="1"/>
  <c r="AP30" i="50" s="1"/>
  <c r="AK26" i="50"/>
  <c r="AL26" i="50" s="1"/>
  <c r="AK35" i="50"/>
  <c r="AL35" i="50" s="1"/>
  <c r="AK40" i="50"/>
  <c r="AL40" i="50" s="1"/>
  <c r="AK49" i="50"/>
  <c r="AJ52" i="50"/>
  <c r="AK55" i="50"/>
  <c r="AL55" i="50" s="1"/>
  <c r="AK61" i="50"/>
  <c r="AL61" i="50" s="1"/>
  <c r="AN61" i="50"/>
  <c r="AO61" i="50" s="1"/>
  <c r="AP61" i="50" s="1"/>
  <c r="AH29" i="50"/>
  <c r="AI32" i="50"/>
  <c r="AM29" i="50"/>
  <c r="AM60" i="50"/>
  <c r="AM62" i="50" s="1"/>
  <c r="AG44" i="50"/>
  <c r="AF47" i="50"/>
  <c r="AC52" i="50"/>
  <c r="AD52" i="50" s="1"/>
  <c r="AD49" i="50"/>
  <c r="AD29" i="50"/>
  <c r="AC32" i="50"/>
  <c r="AD32" i="50" s="1"/>
  <c r="AJ42" i="50"/>
  <c r="AK39" i="50"/>
  <c r="AK60" i="50"/>
  <c r="AL60" i="50" s="1"/>
  <c r="Z34" i="50"/>
  <c r="Y37" i="50"/>
  <c r="Z37" i="50" s="1"/>
  <c r="AI47" i="50"/>
  <c r="AI52" i="50"/>
  <c r="AO35" i="50"/>
  <c r="AP35" i="50" s="1"/>
  <c r="AN50" i="50"/>
  <c r="AN44" i="50"/>
  <c r="AC47" i="50"/>
  <c r="AD47" i="50" s="1"/>
  <c r="AD44" i="50"/>
  <c r="AD19" i="50"/>
  <c r="AC22" i="50"/>
  <c r="AD22" i="50" s="1"/>
  <c r="AH39" i="50"/>
  <c r="AM16" i="50"/>
  <c r="AN16" i="50" s="1"/>
  <c r="AO16" i="50" s="1"/>
  <c r="AP16" i="50" s="1"/>
  <c r="AM11" i="50"/>
  <c r="AO25" i="50"/>
  <c r="AP25" i="50" s="1"/>
  <c r="Y22" i="50"/>
  <c r="Z22" i="50" s="1"/>
  <c r="Z19" i="50"/>
  <c r="AG26" i="50"/>
  <c r="AH26" i="50" s="1"/>
  <c r="AM34" i="50"/>
  <c r="AM37" i="50" s="1"/>
  <c r="Y42" i="50"/>
  <c r="Z42" i="50" s="1"/>
  <c r="Z39" i="50"/>
  <c r="AO59" i="50"/>
  <c r="AC37" i="50"/>
  <c r="AD37" i="50" s="1"/>
  <c r="AD34" i="50"/>
  <c r="AH54" i="50"/>
  <c r="Z11" i="50"/>
  <c r="AO56" i="50"/>
  <c r="AP56" i="50" s="1"/>
  <c r="AM31" i="50"/>
  <c r="AE12" i="50"/>
  <c r="AM9" i="50"/>
  <c r="AO9" i="50" s="1"/>
  <c r="AJ65" i="50"/>
  <c r="AK10" i="50"/>
  <c r="AK15" i="50"/>
  <c r="AL15" i="50" s="1"/>
  <c r="AK21" i="50"/>
  <c r="AL21" i="50" s="1"/>
  <c r="AK31" i="50"/>
  <c r="AL31" i="50" s="1"/>
  <c r="AN31" i="50"/>
  <c r="AK36" i="50"/>
  <c r="AL36" i="50" s="1"/>
  <c r="AK41" i="50"/>
  <c r="AL41" i="50" s="1"/>
  <c r="AK51" i="50"/>
  <c r="AL51" i="50" s="1"/>
  <c r="AK56" i="50"/>
  <c r="AL56" i="50" s="1"/>
  <c r="AN14" i="50"/>
  <c r="AG10" i="50"/>
  <c r="Q52" i="29"/>
  <c r="R52" i="29" s="1"/>
  <c r="D64" i="48"/>
  <c r="D67" i="48" s="1"/>
  <c r="DB44" i="32"/>
  <c r="DB79" i="32"/>
  <c r="E14" i="48"/>
  <c r="E17" i="48" s="1"/>
  <c r="P14" i="48"/>
  <c r="Q14" i="48" s="1"/>
  <c r="I42" i="46"/>
  <c r="J42" i="46" s="1"/>
  <c r="I47" i="45"/>
  <c r="J47" i="45" s="1"/>
  <c r="I52" i="45"/>
  <c r="I42" i="42"/>
  <c r="J42" i="42" s="1"/>
  <c r="J21" i="29"/>
  <c r="I32" i="29"/>
  <c r="J32" i="29" s="1"/>
  <c r="P37" i="40"/>
  <c r="AC52" i="47"/>
  <c r="X55" i="35"/>
  <c r="Y55" i="35"/>
  <c r="W55" i="35"/>
  <c r="I62" i="41"/>
  <c r="BX64" i="32"/>
  <c r="BX83" i="32"/>
  <c r="BI64" i="32"/>
  <c r="BI83" i="32"/>
  <c r="AT64" i="32"/>
  <c r="AT83" i="32"/>
  <c r="DQ64" i="32"/>
  <c r="DQ83" i="32"/>
  <c r="FJ64" i="32"/>
  <c r="FJ83" i="32"/>
  <c r="EU64" i="32"/>
  <c r="EU83" i="32"/>
  <c r="EF64" i="32"/>
  <c r="EF83" i="32"/>
  <c r="P64" i="32"/>
  <c r="P83" i="32"/>
  <c r="DB64" i="32"/>
  <c r="DB83" i="32"/>
  <c r="CM64" i="32"/>
  <c r="CM83" i="32"/>
  <c r="F15" i="41"/>
  <c r="E65" i="41"/>
  <c r="Q32" i="29"/>
  <c r="R32" i="29" s="1"/>
  <c r="Q42" i="29"/>
  <c r="R42" i="29" s="1"/>
  <c r="AE64" i="32"/>
  <c r="D22" i="49"/>
  <c r="T12" i="49"/>
  <c r="S12" i="49"/>
  <c r="I64" i="46"/>
  <c r="I21" i="48"/>
  <c r="J21" i="48" s="1"/>
  <c r="Z35" i="35"/>
  <c r="P54" i="47"/>
  <c r="H66" i="41"/>
  <c r="K62" i="48"/>
  <c r="Z25" i="34"/>
  <c r="U35" i="35"/>
  <c r="U16" i="40"/>
  <c r="V16" i="40" s="1"/>
  <c r="T35" i="36"/>
  <c r="P38" i="34"/>
  <c r="P48" i="34" s="1"/>
  <c r="AE17" i="32"/>
  <c r="AE88" i="32" s="1"/>
  <c r="Q55" i="40"/>
  <c r="R55" i="40" s="1"/>
  <c r="V19" i="32"/>
  <c r="T14" i="32"/>
  <c r="H17" i="41"/>
  <c r="AE13" i="32"/>
  <c r="AE101" i="32" s="1"/>
  <c r="AD12" i="36"/>
  <c r="D12" i="31" s="1"/>
  <c r="D23" i="31" s="1"/>
  <c r="AC12" i="36"/>
  <c r="AC38" i="38"/>
  <c r="H22" i="45"/>
  <c r="AA25" i="37"/>
  <c r="J35" i="34"/>
  <c r="J51" i="34"/>
  <c r="J61" i="34" s="1"/>
  <c r="T19" i="32"/>
  <c r="Z14" i="32"/>
  <c r="Y44" i="32"/>
  <c r="O14" i="41"/>
  <c r="W14" i="41"/>
  <c r="W64" i="41" s="1"/>
  <c r="AE14" i="41"/>
  <c r="AE64" i="41" s="1"/>
  <c r="AM14" i="41"/>
  <c r="AU14" i="41"/>
  <c r="K17" i="41"/>
  <c r="K64" i="41"/>
  <c r="W24" i="32"/>
  <c r="AE23" i="32"/>
  <c r="AE103" i="32" s="1"/>
  <c r="AA24" i="32"/>
  <c r="S25" i="33"/>
  <c r="D35" i="33"/>
  <c r="AA25" i="33"/>
  <c r="AD38" i="34"/>
  <c r="F48" i="31" s="1"/>
  <c r="H51" i="37"/>
  <c r="H61" i="37" s="1"/>
  <c r="H22" i="37"/>
  <c r="X44" i="32"/>
  <c r="J39" i="46"/>
  <c r="H65" i="41"/>
  <c r="Y12" i="36"/>
  <c r="AD38" i="38"/>
  <c r="I48" i="31" s="1"/>
  <c r="P38" i="38"/>
  <c r="AA38" i="38"/>
  <c r="D61" i="34"/>
  <c r="S61" i="34" s="1"/>
  <c r="Y25" i="37"/>
  <c r="L51" i="33"/>
  <c r="L61" i="33" s="1"/>
  <c r="L35" i="33"/>
  <c r="AB19" i="32"/>
  <c r="W44" i="32"/>
  <c r="M51" i="38"/>
  <c r="M61" i="38" s="1"/>
  <c r="M35" i="38"/>
  <c r="O15" i="41"/>
  <c r="O65" i="41" s="1"/>
  <c r="AM15" i="41"/>
  <c r="AE15" i="41"/>
  <c r="K65" i="41"/>
  <c r="W15" i="40"/>
  <c r="Z44" i="32"/>
  <c r="W16" i="41"/>
  <c r="W66" i="41" s="1"/>
  <c r="O16" i="41"/>
  <c r="O66" i="41" s="1"/>
  <c r="AE16" i="41"/>
  <c r="AE66" i="41" s="1"/>
  <c r="K66" i="41"/>
  <c r="AM16" i="41"/>
  <c r="Y19" i="32"/>
  <c r="AD19" i="32"/>
  <c r="O14" i="29"/>
  <c r="K17" i="29"/>
  <c r="M14" i="29"/>
  <c r="AE14" i="29"/>
  <c r="AE64" i="29" s="1"/>
  <c r="W14" i="29"/>
  <c r="W64" i="29" s="1"/>
  <c r="AM14" i="29"/>
  <c r="AM64" i="29" s="1"/>
  <c r="AU14" i="29"/>
  <c r="K64" i="29"/>
  <c r="K67" i="29" s="1"/>
  <c r="AA19" i="32"/>
  <c r="G65" i="29"/>
  <c r="M61" i="49"/>
  <c r="P12" i="36"/>
  <c r="P22" i="36" s="1"/>
  <c r="AB12" i="36"/>
  <c r="Z12" i="36"/>
  <c r="J51" i="38"/>
  <c r="J61" i="38" s="1"/>
  <c r="Y38" i="38"/>
  <c r="U39" i="32"/>
  <c r="Z24" i="32"/>
  <c r="V14" i="32"/>
  <c r="T29" i="32"/>
  <c r="Y24" i="32"/>
  <c r="V24" i="32"/>
  <c r="AE21" i="32"/>
  <c r="AE75" i="32" s="1"/>
  <c r="AE12" i="32"/>
  <c r="U14" i="32"/>
  <c r="V44" i="32"/>
  <c r="AE41" i="32"/>
  <c r="AE79" i="32" s="1"/>
  <c r="N35" i="34"/>
  <c r="N51" i="34"/>
  <c r="N61" i="34" s="1"/>
  <c r="F35" i="34"/>
  <c r="F51" i="34"/>
  <c r="F61" i="34" s="1"/>
  <c r="U25" i="34"/>
  <c r="U12" i="35"/>
  <c r="V12" i="35"/>
  <c r="W12" i="35"/>
  <c r="X12" i="35"/>
  <c r="E22" i="35"/>
  <c r="T12" i="35"/>
  <c r="Z12" i="35"/>
  <c r="D65" i="40"/>
  <c r="E15" i="40"/>
  <c r="P15" i="40"/>
  <c r="Q15" i="40" s="1"/>
  <c r="R15" i="40" s="1"/>
  <c r="H15" i="40"/>
  <c r="AA29" i="32"/>
  <c r="AE26" i="32"/>
  <c r="AE76" i="32" s="1"/>
  <c r="P12" i="34"/>
  <c r="P22" i="34" s="1"/>
  <c r="V12" i="34"/>
  <c r="Z12" i="34"/>
  <c r="W12" i="34"/>
  <c r="AB12" i="34"/>
  <c r="G51" i="34"/>
  <c r="G61" i="34" s="1"/>
  <c r="X12" i="34"/>
  <c r="M14" i="41"/>
  <c r="N14" i="41" s="1"/>
  <c r="T34" i="32"/>
  <c r="AE31" i="32"/>
  <c r="AE77" i="32" s="1"/>
  <c r="K17" i="46"/>
  <c r="K66" i="46"/>
  <c r="AE16" i="46"/>
  <c r="O16" i="46"/>
  <c r="W16" i="46"/>
  <c r="N61" i="47"/>
  <c r="AA38" i="47"/>
  <c r="Y38" i="47"/>
  <c r="X38" i="47"/>
  <c r="T38" i="47"/>
  <c r="AD38" i="37"/>
  <c r="H48" i="31" s="1"/>
  <c r="U38" i="37"/>
  <c r="W35" i="36"/>
  <c r="AC35" i="36"/>
  <c r="AD29" i="32"/>
  <c r="AE28" i="32"/>
  <c r="AE104" i="32" s="1"/>
  <c r="Z34" i="32"/>
  <c r="AE33" i="32"/>
  <c r="AE105" i="32" s="1"/>
  <c r="Z25" i="37"/>
  <c r="X25" i="37"/>
  <c r="AC25" i="37"/>
  <c r="AC34" i="32"/>
  <c r="AF15" i="46"/>
  <c r="AB65" i="46"/>
  <c r="BD15" i="46"/>
  <c r="AV15" i="46"/>
  <c r="AN15" i="46"/>
  <c r="AN65" i="46" s="1"/>
  <c r="AC15" i="46"/>
  <c r="BT15" i="46"/>
  <c r="BL15" i="46"/>
  <c r="W25" i="49"/>
  <c r="AB25" i="49"/>
  <c r="Z25" i="49"/>
  <c r="X25" i="49"/>
  <c r="AC25" i="49"/>
  <c r="V25" i="49"/>
  <c r="AA25" i="49"/>
  <c r="G35" i="49"/>
  <c r="Y25" i="49"/>
  <c r="P25" i="49"/>
  <c r="P35" i="49" s="1"/>
  <c r="H35" i="38"/>
  <c r="H51" i="38"/>
  <c r="H61" i="38" s="1"/>
  <c r="AC25" i="38"/>
  <c r="AD25" i="38"/>
  <c r="I30" i="31" s="1"/>
  <c r="Y25" i="38"/>
  <c r="X25" i="38"/>
  <c r="AA25" i="38"/>
  <c r="W25" i="38"/>
  <c r="AA39" i="32"/>
  <c r="AD34" i="32"/>
  <c r="AA34" i="32"/>
  <c r="V39" i="32"/>
  <c r="AE38" i="32"/>
  <c r="AE106" i="32" s="1"/>
  <c r="W12" i="37"/>
  <c r="T12" i="37"/>
  <c r="AB12" i="37"/>
  <c r="Z12" i="37"/>
  <c r="Y12" i="37"/>
  <c r="S12" i="37"/>
  <c r="V12" i="37"/>
  <c r="AA12" i="37"/>
  <c r="AC12" i="37"/>
  <c r="U12" i="37"/>
  <c r="D22" i="37"/>
  <c r="AD12" i="37"/>
  <c r="H12" i="31" s="1"/>
  <c r="H23" i="31" s="1"/>
  <c r="P12" i="37"/>
  <c r="P22" i="37" s="1"/>
  <c r="X12" i="37"/>
  <c r="AK15" i="46"/>
  <c r="AM15" i="46"/>
  <c r="E16" i="40"/>
  <c r="D66" i="40"/>
  <c r="H16" i="40"/>
  <c r="D17" i="40"/>
  <c r="W16" i="40"/>
  <c r="K17" i="40"/>
  <c r="K66" i="40"/>
  <c r="O16" i="40"/>
  <c r="AC38" i="47"/>
  <c r="P38" i="47"/>
  <c r="P48" i="47" s="1"/>
  <c r="AB38" i="37"/>
  <c r="X35" i="36"/>
  <c r="AE36" i="32"/>
  <c r="AE78" i="32" s="1"/>
  <c r="W39" i="32"/>
  <c r="AA65" i="45"/>
  <c r="AA17" i="45"/>
  <c r="AE15" i="45"/>
  <c r="AE42" i="32"/>
  <c r="AB44" i="32"/>
  <c r="AD25" i="37"/>
  <c r="H30" i="31" s="1"/>
  <c r="X34" i="32"/>
  <c r="BH64" i="46"/>
  <c r="T38" i="38"/>
  <c r="V38" i="38"/>
  <c r="U38" i="38"/>
  <c r="E48" i="38"/>
  <c r="E51" i="38"/>
  <c r="AD12" i="49"/>
  <c r="K12" i="31" s="1"/>
  <c r="K23" i="31" s="1"/>
  <c r="W12" i="49"/>
  <c r="U12" i="49"/>
  <c r="P12" i="49"/>
  <c r="P22" i="49" s="1"/>
  <c r="AA12" i="49"/>
  <c r="AC12" i="49"/>
  <c r="X12" i="49"/>
  <c r="Z12" i="49"/>
  <c r="F22" i="49"/>
  <c r="AB12" i="49"/>
  <c r="Y12" i="49"/>
  <c r="V12" i="49"/>
  <c r="V34" i="32"/>
  <c r="O14" i="45"/>
  <c r="O64" i="45" s="1"/>
  <c r="E14" i="45"/>
  <c r="F14" i="45" s="1"/>
  <c r="G14" i="45"/>
  <c r="AE14" i="45"/>
  <c r="C64" i="45"/>
  <c r="AM14" i="45"/>
  <c r="W14" i="45"/>
  <c r="Z38" i="47"/>
  <c r="AB38" i="47"/>
  <c r="L51" i="47"/>
  <c r="L61" i="47" s="1"/>
  <c r="P38" i="37"/>
  <c r="P48" i="37" s="1"/>
  <c r="Y38" i="37"/>
  <c r="V38" i="37"/>
  <c r="X16" i="40"/>
  <c r="M16" i="40"/>
  <c r="Z39" i="32"/>
  <c r="G51" i="37"/>
  <c r="G61" i="37" s="1"/>
  <c r="G35" i="37"/>
  <c r="V25" i="37"/>
  <c r="P14" i="29"/>
  <c r="D64" i="29"/>
  <c r="X14" i="29"/>
  <c r="E14" i="29"/>
  <c r="H14" i="29"/>
  <c r="P25" i="37"/>
  <c r="P35" i="37" s="1"/>
  <c r="W25" i="37"/>
  <c r="AC39" i="32"/>
  <c r="U14" i="46"/>
  <c r="X14" i="46"/>
  <c r="BD14" i="46"/>
  <c r="AN14" i="46"/>
  <c r="AF14" i="46"/>
  <c r="BL14" i="46"/>
  <c r="AV14" i="46"/>
  <c r="I48" i="36"/>
  <c r="AD48" i="36" s="1"/>
  <c r="D59" i="31" s="1"/>
  <c r="I51" i="36"/>
  <c r="I61" i="36" s="1"/>
  <c r="O51" i="34"/>
  <c r="O61" i="34" s="1"/>
  <c r="O48" i="34"/>
  <c r="AD38" i="49"/>
  <c r="K48" i="31" s="1"/>
  <c r="AD52" i="47"/>
  <c r="J67" i="31" s="1"/>
  <c r="I37" i="41"/>
  <c r="J37" i="41" s="1"/>
  <c r="P52" i="47"/>
  <c r="U35" i="47"/>
  <c r="I37" i="40"/>
  <c r="Z52" i="47"/>
  <c r="V35" i="35"/>
  <c r="AA35" i="35"/>
  <c r="AB35" i="35"/>
  <c r="X35" i="35"/>
  <c r="AD35" i="35"/>
  <c r="E41" i="31" s="1"/>
  <c r="I62" i="46"/>
  <c r="J62" i="46" s="1"/>
  <c r="P47" i="41"/>
  <c r="Q32" i="46"/>
  <c r="M52" i="41"/>
  <c r="N52" i="41" s="1"/>
  <c r="AD54" i="47"/>
  <c r="J69" i="31" s="1"/>
  <c r="P35" i="47"/>
  <c r="K32" i="48"/>
  <c r="AB54" i="49"/>
  <c r="W54" i="49"/>
  <c r="V54" i="49"/>
  <c r="Z54" i="49"/>
  <c r="AC54" i="49"/>
  <c r="X54" i="49"/>
  <c r="P54" i="49"/>
  <c r="Y54" i="49"/>
  <c r="AD54" i="49"/>
  <c r="K69" i="31" s="1"/>
  <c r="U54" i="49"/>
  <c r="AA54" i="49"/>
  <c r="W55" i="34"/>
  <c r="U55" i="34"/>
  <c r="T55" i="34"/>
  <c r="S55" i="36"/>
  <c r="AC55" i="36"/>
  <c r="T55" i="36"/>
  <c r="AA55" i="34"/>
  <c r="X55" i="34"/>
  <c r="V55" i="34"/>
  <c r="T48" i="36"/>
  <c r="U48" i="36"/>
  <c r="T55" i="33"/>
  <c r="U55" i="33"/>
  <c r="AB55" i="34"/>
  <c r="AD55" i="34"/>
  <c r="F70" i="31" s="1"/>
  <c r="Y55" i="34"/>
  <c r="J35" i="29"/>
  <c r="I37" i="29"/>
  <c r="Z55" i="35"/>
  <c r="AC55" i="35"/>
  <c r="AD55" i="35"/>
  <c r="E70" i="31" s="1"/>
  <c r="AB55" i="35"/>
  <c r="AA55" i="35"/>
  <c r="P55" i="35"/>
  <c r="S35" i="35"/>
  <c r="Y35" i="35"/>
  <c r="S35" i="36"/>
  <c r="V35" i="36"/>
  <c r="U35" i="36"/>
  <c r="Y35" i="36"/>
  <c r="Z35" i="36"/>
  <c r="AD35" i="36"/>
  <c r="D41" i="31" s="1"/>
  <c r="J20" i="41"/>
  <c r="M57" i="41"/>
  <c r="N57" i="41" s="1"/>
  <c r="I34" i="45"/>
  <c r="J34" i="45" s="1"/>
  <c r="Q42" i="41"/>
  <c r="R42" i="41" s="1"/>
  <c r="I25" i="45"/>
  <c r="J25" i="45" s="1"/>
  <c r="I42" i="29"/>
  <c r="J42" i="29" s="1"/>
  <c r="J40" i="29"/>
  <c r="P62" i="40"/>
  <c r="D67" i="41"/>
  <c r="P66" i="40"/>
  <c r="X42" i="40"/>
  <c r="P47" i="40"/>
  <c r="X12" i="40"/>
  <c r="V56" i="49"/>
  <c r="T56" i="49"/>
  <c r="U56" i="49"/>
  <c r="X37" i="40"/>
  <c r="V22" i="34"/>
  <c r="H61" i="47"/>
  <c r="P42" i="40"/>
  <c r="H61" i="49"/>
  <c r="P12" i="40"/>
  <c r="P57" i="41"/>
  <c r="J24" i="29"/>
  <c r="I27" i="29"/>
  <c r="J27" i="29" s="1"/>
  <c r="J59" i="45"/>
  <c r="I62" i="45"/>
  <c r="J62" i="45" s="1"/>
  <c r="Q47" i="29"/>
  <c r="R47" i="29" s="1"/>
  <c r="Z45" i="46"/>
  <c r="Y47" i="46"/>
  <c r="M47" i="41"/>
  <c r="N47" i="41" s="1"/>
  <c r="H64" i="41"/>
  <c r="P62" i="41"/>
  <c r="E37" i="45"/>
  <c r="F37" i="45" s="1"/>
  <c r="M12" i="41"/>
  <c r="N12" i="41" s="1"/>
  <c r="H64" i="45"/>
  <c r="M62" i="41"/>
  <c r="N62" i="41" s="1"/>
  <c r="P12" i="41"/>
  <c r="E65" i="45"/>
  <c r="AB58" i="47"/>
  <c r="Y42" i="46"/>
  <c r="W22" i="34"/>
  <c r="M32" i="41"/>
  <c r="N32" i="41" s="1"/>
  <c r="P65" i="41"/>
  <c r="AD58" i="47"/>
  <c r="J73" i="31" s="1"/>
  <c r="E16" i="29"/>
  <c r="E66" i="29" s="1"/>
  <c r="F66" i="29" s="1"/>
  <c r="M42" i="41"/>
  <c r="N42" i="41" s="1"/>
  <c r="V58" i="47"/>
  <c r="X16" i="29"/>
  <c r="P52" i="40"/>
  <c r="Q54" i="41"/>
  <c r="R45" i="46"/>
  <c r="L67" i="40"/>
  <c r="O29" i="48"/>
  <c r="I35" i="48"/>
  <c r="J35" i="48" s="1"/>
  <c r="Y55" i="41"/>
  <c r="Z55" i="41" s="1"/>
  <c r="Q41" i="48"/>
  <c r="R41" i="48" s="1"/>
  <c r="U9" i="41"/>
  <c r="T12" i="41"/>
  <c r="T64" i="41"/>
  <c r="U60" i="41"/>
  <c r="V60" i="41" s="1"/>
  <c r="U24" i="41"/>
  <c r="T27" i="41"/>
  <c r="U54" i="41"/>
  <c r="T57" i="41"/>
  <c r="U20" i="41"/>
  <c r="V20" i="41" s="1"/>
  <c r="X20" i="41"/>
  <c r="Y20" i="41" s="1"/>
  <c r="Z20" i="41" s="1"/>
  <c r="U51" i="41"/>
  <c r="V51" i="41" s="1"/>
  <c r="U61" i="41"/>
  <c r="V61" i="41" s="1"/>
  <c r="X21" i="41"/>
  <c r="Y21" i="41" s="1"/>
  <c r="Z21" i="41" s="1"/>
  <c r="X25" i="41"/>
  <c r="Y25" i="41" s="1"/>
  <c r="Z25" i="41" s="1"/>
  <c r="F15" i="45"/>
  <c r="E39" i="32"/>
  <c r="P38" i="32"/>
  <c r="P106" i="32" s="1"/>
  <c r="L48" i="38"/>
  <c r="L51" i="38"/>
  <c r="AD50" i="47"/>
  <c r="J65" i="31" s="1"/>
  <c r="AR17" i="46"/>
  <c r="AR66" i="46"/>
  <c r="AR67" i="46" s="1"/>
  <c r="AF51" i="40"/>
  <c r="AF54" i="40"/>
  <c r="AB57" i="40"/>
  <c r="AF20" i="40"/>
  <c r="AB37" i="40"/>
  <c r="AB42" i="40"/>
  <c r="AF39" i="40"/>
  <c r="AB66" i="40"/>
  <c r="N26" i="40"/>
  <c r="X45" i="41"/>
  <c r="Y45" i="41" s="1"/>
  <c r="Z45" i="41" s="1"/>
  <c r="P22" i="41"/>
  <c r="Q19" i="41"/>
  <c r="X19" i="41"/>
  <c r="N35" i="41"/>
  <c r="M37" i="41"/>
  <c r="N37" i="41" s="1"/>
  <c r="I10" i="45"/>
  <c r="H65" i="45"/>
  <c r="P37" i="32"/>
  <c r="N39" i="32"/>
  <c r="X38" i="34"/>
  <c r="AC38" i="34"/>
  <c r="AA38" i="34"/>
  <c r="E48" i="34"/>
  <c r="V38" i="34"/>
  <c r="T38" i="34"/>
  <c r="W38" i="34"/>
  <c r="E51" i="34"/>
  <c r="Y38" i="34"/>
  <c r="U38" i="34"/>
  <c r="AB38" i="34"/>
  <c r="T53" i="47"/>
  <c r="W53" i="47"/>
  <c r="U53" i="47"/>
  <c r="S53" i="47"/>
  <c r="V53" i="47"/>
  <c r="P53" i="47"/>
  <c r="AA53" i="47"/>
  <c r="AC53" i="47"/>
  <c r="AD53" i="47"/>
  <c r="J68" i="31" s="1"/>
  <c r="X53" i="47"/>
  <c r="Y53" i="47"/>
  <c r="AB53" i="47"/>
  <c r="Z53" i="47"/>
  <c r="BD16" i="46"/>
  <c r="X16" i="46"/>
  <c r="AN16" i="46"/>
  <c r="AV16" i="46"/>
  <c r="H16" i="46"/>
  <c r="P16" i="46"/>
  <c r="BT16" i="46"/>
  <c r="D66" i="46"/>
  <c r="BL16" i="46"/>
  <c r="AF16" i="46"/>
  <c r="D17" i="46"/>
  <c r="E16" i="46"/>
  <c r="X61" i="41"/>
  <c r="Y61" i="41" s="1"/>
  <c r="Z61" i="41" s="1"/>
  <c r="Q49" i="41"/>
  <c r="R49" i="41" s="1"/>
  <c r="P52" i="41"/>
  <c r="M60" i="45"/>
  <c r="N60" i="45" s="1"/>
  <c r="P60" i="45"/>
  <c r="Q60" i="45" s="1"/>
  <c r="R60" i="45" s="1"/>
  <c r="P36" i="45"/>
  <c r="M36" i="45"/>
  <c r="N36" i="45" s="1"/>
  <c r="M54" i="45"/>
  <c r="P54" i="45"/>
  <c r="L57" i="45"/>
  <c r="M29" i="45"/>
  <c r="P29" i="45"/>
  <c r="L32" i="45"/>
  <c r="M49" i="45"/>
  <c r="P49" i="45"/>
  <c r="L52" i="45"/>
  <c r="M39" i="45"/>
  <c r="L42" i="45"/>
  <c r="P39" i="45"/>
  <c r="M55" i="45"/>
  <c r="N55" i="45" s="1"/>
  <c r="P55" i="45"/>
  <c r="Q55" i="45" s="1"/>
  <c r="R55" i="45" s="1"/>
  <c r="M26" i="45"/>
  <c r="N26" i="45" s="1"/>
  <c r="P26" i="45"/>
  <c r="Q26" i="45" s="1"/>
  <c r="R26" i="45" s="1"/>
  <c r="H16" i="29"/>
  <c r="I16" i="29" s="1"/>
  <c r="I66" i="29" s="1"/>
  <c r="D66" i="29"/>
  <c r="P16" i="29"/>
  <c r="D17" i="29"/>
  <c r="G51" i="49"/>
  <c r="G61" i="49" s="1"/>
  <c r="G48" i="49"/>
  <c r="Z50" i="47"/>
  <c r="P42" i="41"/>
  <c r="F51" i="49"/>
  <c r="F61" i="49" s="1"/>
  <c r="N9" i="40"/>
  <c r="Q24" i="41"/>
  <c r="P27" i="41"/>
  <c r="M16" i="41"/>
  <c r="L66" i="41"/>
  <c r="L67" i="41" s="1"/>
  <c r="X16" i="41"/>
  <c r="L17" i="41"/>
  <c r="P16" i="41"/>
  <c r="F29" i="41"/>
  <c r="E32" i="41"/>
  <c r="F32" i="41" s="1"/>
  <c r="M48" i="34"/>
  <c r="M51" i="34"/>
  <c r="M61" i="34" s="1"/>
  <c r="D48" i="47"/>
  <c r="S48" i="47" s="1"/>
  <c r="U58" i="47"/>
  <c r="L48" i="49"/>
  <c r="Y39" i="41"/>
  <c r="Z39" i="41" s="1"/>
  <c r="U29" i="41"/>
  <c r="X29" i="41"/>
  <c r="T32" i="41"/>
  <c r="U46" i="41"/>
  <c r="V46" i="41" s="1"/>
  <c r="T37" i="41"/>
  <c r="U34" i="41"/>
  <c r="U45" i="41"/>
  <c r="V45" i="41" s="1"/>
  <c r="T66" i="41"/>
  <c r="X11" i="41"/>
  <c r="U11" i="41"/>
  <c r="DQ34" i="41"/>
  <c r="AB34" i="41" s="1"/>
  <c r="DQ29" i="41"/>
  <c r="AB29" i="41" s="1"/>
  <c r="AF29" i="41" s="1"/>
  <c r="DQ46" i="41"/>
  <c r="AB46" i="41" s="1"/>
  <c r="AC46" i="41" s="1"/>
  <c r="AD46" i="41" s="1"/>
  <c r="DQ11" i="41"/>
  <c r="AB11" i="41" s="1"/>
  <c r="DQ40" i="41"/>
  <c r="AB40" i="41" s="1"/>
  <c r="AC40" i="41" s="1"/>
  <c r="AD40" i="41" s="1"/>
  <c r="DQ45" i="41"/>
  <c r="AB45" i="41" s="1"/>
  <c r="AC45" i="41" s="1"/>
  <c r="AD45" i="41" s="1"/>
  <c r="DQ10" i="41"/>
  <c r="AB10" i="41" s="1"/>
  <c r="AF10" i="41" s="1"/>
  <c r="DQ36" i="41"/>
  <c r="AB36" i="41" s="1"/>
  <c r="AC36" i="41" s="1"/>
  <c r="AD36" i="41" s="1"/>
  <c r="DQ51" i="41"/>
  <c r="AB51" i="41" s="1"/>
  <c r="AC51" i="41" s="1"/>
  <c r="AD51" i="41" s="1"/>
  <c r="DQ39" i="41"/>
  <c r="AB39" i="41" s="1"/>
  <c r="DQ9" i="41"/>
  <c r="AB9" i="41" s="1"/>
  <c r="DQ20" i="41"/>
  <c r="AB20" i="41" s="1"/>
  <c r="DQ49" i="41"/>
  <c r="AB49" i="41" s="1"/>
  <c r="AF49" i="41" s="1"/>
  <c r="DR7" i="41"/>
  <c r="DQ41" i="41"/>
  <c r="AB41" i="41" s="1"/>
  <c r="AC41" i="41" s="1"/>
  <c r="AD41" i="41" s="1"/>
  <c r="DQ26" i="41"/>
  <c r="AB26" i="41" s="1"/>
  <c r="AC26" i="41" s="1"/>
  <c r="AD26" i="41" s="1"/>
  <c r="DQ24" i="41"/>
  <c r="AB24" i="41" s="1"/>
  <c r="AF24" i="41" s="1"/>
  <c r="DQ19" i="41"/>
  <c r="AB19" i="41" s="1"/>
  <c r="AF19" i="41" s="1"/>
  <c r="DQ44" i="41"/>
  <c r="AB44" i="41" s="1"/>
  <c r="AF44" i="41" s="1"/>
  <c r="DQ55" i="41"/>
  <c r="AB55" i="41" s="1"/>
  <c r="AC55" i="41" s="1"/>
  <c r="AD55" i="41" s="1"/>
  <c r="DQ30" i="41"/>
  <c r="AB30" i="41" s="1"/>
  <c r="AC30" i="41" s="1"/>
  <c r="AD30" i="41" s="1"/>
  <c r="DQ50" i="41"/>
  <c r="AB50" i="41" s="1"/>
  <c r="DQ25" i="41"/>
  <c r="AB25" i="41" s="1"/>
  <c r="AC25" i="41" s="1"/>
  <c r="AD25" i="41" s="1"/>
  <c r="DQ61" i="41"/>
  <c r="AB61" i="41" s="1"/>
  <c r="AC61" i="41" s="1"/>
  <c r="AD61" i="41" s="1"/>
  <c r="DQ35" i="41"/>
  <c r="AB35" i="41" s="1"/>
  <c r="AC35" i="41" s="1"/>
  <c r="AD35" i="41" s="1"/>
  <c r="DQ60" i="41"/>
  <c r="AB60" i="41" s="1"/>
  <c r="AC60" i="41" s="1"/>
  <c r="AD60" i="41" s="1"/>
  <c r="DQ56" i="41"/>
  <c r="AB56" i="41" s="1"/>
  <c r="AC56" i="41" s="1"/>
  <c r="AD56" i="41" s="1"/>
  <c r="DQ15" i="41"/>
  <c r="AB15" i="41" s="1"/>
  <c r="AF15" i="41" s="1"/>
  <c r="DQ59" i="41"/>
  <c r="AB59" i="41" s="1"/>
  <c r="AF59" i="41" s="1"/>
  <c r="DQ54" i="41"/>
  <c r="AB54" i="41" s="1"/>
  <c r="DQ31" i="41"/>
  <c r="AB31" i="41" s="1"/>
  <c r="AC31" i="41" s="1"/>
  <c r="AD31" i="41" s="1"/>
  <c r="DQ21" i="41"/>
  <c r="AB21" i="41" s="1"/>
  <c r="AF21" i="41" s="1"/>
  <c r="AG21" i="41" s="1"/>
  <c r="AH21" i="41" s="1"/>
  <c r="DQ14" i="41"/>
  <c r="AB14" i="41" s="1"/>
  <c r="DQ16" i="41"/>
  <c r="AB16" i="41" s="1"/>
  <c r="T62" i="41"/>
  <c r="U59" i="41"/>
  <c r="X26" i="41"/>
  <c r="I48" i="35"/>
  <c r="I51" i="35"/>
  <c r="I61" i="35" s="1"/>
  <c r="AC50" i="47"/>
  <c r="I51" i="49"/>
  <c r="I61" i="49" s="1"/>
  <c r="I48" i="49"/>
  <c r="X27" i="40"/>
  <c r="DR29" i="40"/>
  <c r="AJ29" i="40" s="1"/>
  <c r="AN29" i="40" s="1"/>
  <c r="DS7" i="40"/>
  <c r="DR14" i="40"/>
  <c r="AJ14" i="40" s="1"/>
  <c r="DR36" i="40"/>
  <c r="AJ36" i="40" s="1"/>
  <c r="DR25" i="40"/>
  <c r="AJ25" i="40" s="1"/>
  <c r="DR24" i="40"/>
  <c r="AJ24" i="40" s="1"/>
  <c r="AN24" i="40" s="1"/>
  <c r="DR16" i="40"/>
  <c r="AJ16" i="40" s="1"/>
  <c r="DR21" i="40"/>
  <c r="AJ21" i="40" s="1"/>
  <c r="DR55" i="40"/>
  <c r="AJ55" i="40" s="1"/>
  <c r="DR40" i="40"/>
  <c r="AJ40" i="40" s="1"/>
  <c r="AN40" i="40" s="1"/>
  <c r="DR41" i="40"/>
  <c r="AJ41" i="40" s="1"/>
  <c r="AN41" i="40" s="1"/>
  <c r="DR44" i="40"/>
  <c r="AJ44" i="40" s="1"/>
  <c r="AN44" i="40" s="1"/>
  <c r="DR30" i="40"/>
  <c r="AJ30" i="40" s="1"/>
  <c r="DR59" i="40"/>
  <c r="AJ59" i="40" s="1"/>
  <c r="AN59" i="40" s="1"/>
  <c r="DR50" i="40"/>
  <c r="AJ50" i="40" s="1"/>
  <c r="DR46" i="40"/>
  <c r="AJ46" i="40" s="1"/>
  <c r="AN46" i="40" s="1"/>
  <c r="DR49" i="40"/>
  <c r="AJ49" i="40" s="1"/>
  <c r="AN49" i="40" s="1"/>
  <c r="DR10" i="40"/>
  <c r="AJ10" i="40" s="1"/>
  <c r="AN10" i="40" s="1"/>
  <c r="DR61" i="40"/>
  <c r="AJ61" i="40" s="1"/>
  <c r="DR19" i="40"/>
  <c r="AJ19" i="40" s="1"/>
  <c r="AN19" i="40" s="1"/>
  <c r="DR34" i="40"/>
  <c r="AJ34" i="40" s="1"/>
  <c r="DR20" i="40"/>
  <c r="AJ20" i="40" s="1"/>
  <c r="DR31" i="40"/>
  <c r="AJ31" i="40" s="1"/>
  <c r="AN31" i="40" s="1"/>
  <c r="DR9" i="40"/>
  <c r="AJ9" i="40" s="1"/>
  <c r="AN9" i="40" s="1"/>
  <c r="DR26" i="40"/>
  <c r="AJ26" i="40" s="1"/>
  <c r="DR54" i="40"/>
  <c r="AJ54" i="40" s="1"/>
  <c r="DR39" i="40"/>
  <c r="AJ39" i="40" s="1"/>
  <c r="DR56" i="40"/>
  <c r="AJ56" i="40" s="1"/>
  <c r="DR15" i="40"/>
  <c r="AJ15" i="40" s="1"/>
  <c r="AN15" i="40" s="1"/>
  <c r="DR35" i="40"/>
  <c r="AJ35" i="40" s="1"/>
  <c r="DR45" i="40"/>
  <c r="AJ45" i="40" s="1"/>
  <c r="DR51" i="40"/>
  <c r="AJ51" i="40" s="1"/>
  <c r="DR11" i="40"/>
  <c r="AJ11" i="40" s="1"/>
  <c r="AN11" i="40" s="1"/>
  <c r="DR60" i="40"/>
  <c r="AJ60" i="40" s="1"/>
  <c r="AF35" i="40"/>
  <c r="AF56" i="40"/>
  <c r="AF15" i="40"/>
  <c r="AB22" i="40"/>
  <c r="AF19" i="40"/>
  <c r="AF36" i="40"/>
  <c r="P27" i="40"/>
  <c r="X51" i="41"/>
  <c r="Y51" i="41" s="1"/>
  <c r="Z51" i="41" s="1"/>
  <c r="X35" i="41"/>
  <c r="Y35" i="41" s="1"/>
  <c r="Z35" i="41" s="1"/>
  <c r="I9" i="41"/>
  <c r="H12" i="41"/>
  <c r="AU16" i="41"/>
  <c r="O51" i="49"/>
  <c r="O61" i="49" s="1"/>
  <c r="O48" i="49"/>
  <c r="X22" i="40"/>
  <c r="AF45" i="40"/>
  <c r="X41" i="41"/>
  <c r="Y41" i="41" s="1"/>
  <c r="Z41" i="41" s="1"/>
  <c r="F25" i="45"/>
  <c r="E27" i="45"/>
  <c r="F27" i="45" s="1"/>
  <c r="P51" i="45"/>
  <c r="Q51" i="45" s="1"/>
  <c r="R51" i="45" s="1"/>
  <c r="M51" i="45"/>
  <c r="N51" i="45" s="1"/>
  <c r="P16" i="45"/>
  <c r="M16" i="45"/>
  <c r="P50" i="45"/>
  <c r="Q50" i="45" s="1"/>
  <c r="R50" i="45" s="1"/>
  <c r="M50" i="45"/>
  <c r="N50" i="45" s="1"/>
  <c r="DP31" i="45"/>
  <c r="T31" i="45" s="1"/>
  <c r="U31" i="45" s="1"/>
  <c r="V31" i="45" s="1"/>
  <c r="DP35" i="45"/>
  <c r="T35" i="45" s="1"/>
  <c r="U35" i="45" s="1"/>
  <c r="V35" i="45" s="1"/>
  <c r="DP46" i="45"/>
  <c r="T46" i="45" s="1"/>
  <c r="DP61" i="45"/>
  <c r="T61" i="45" s="1"/>
  <c r="U61" i="45" s="1"/>
  <c r="V61" i="45" s="1"/>
  <c r="DP14" i="45"/>
  <c r="T14" i="45" s="1"/>
  <c r="X14" i="45" s="1"/>
  <c r="DP16" i="45"/>
  <c r="T16" i="45" s="1"/>
  <c r="U16" i="45" s="1"/>
  <c r="V16" i="45" s="1"/>
  <c r="DP36" i="45"/>
  <c r="T36" i="45" s="1"/>
  <c r="U36" i="45" s="1"/>
  <c r="V36" i="45" s="1"/>
  <c r="DP56" i="45"/>
  <c r="T56" i="45" s="1"/>
  <c r="U56" i="45" s="1"/>
  <c r="V56" i="45" s="1"/>
  <c r="DP60" i="45"/>
  <c r="T60" i="45" s="1"/>
  <c r="U60" i="45" s="1"/>
  <c r="V60" i="45" s="1"/>
  <c r="DP21" i="45"/>
  <c r="T21" i="45" s="1"/>
  <c r="U21" i="45" s="1"/>
  <c r="V21" i="45" s="1"/>
  <c r="DP34" i="45"/>
  <c r="T34" i="45" s="1"/>
  <c r="DP41" i="45"/>
  <c r="T41" i="45" s="1"/>
  <c r="U41" i="45" s="1"/>
  <c r="V41" i="45" s="1"/>
  <c r="DP50" i="45"/>
  <c r="T50" i="45" s="1"/>
  <c r="U50" i="45" s="1"/>
  <c r="V50" i="45" s="1"/>
  <c r="DP24" i="45"/>
  <c r="T24" i="45" s="1"/>
  <c r="X24" i="45" s="1"/>
  <c r="DP19" i="45"/>
  <c r="T19" i="45" s="1"/>
  <c r="X19" i="45" s="1"/>
  <c r="DP59" i="45"/>
  <c r="T59" i="45" s="1"/>
  <c r="X59" i="45" s="1"/>
  <c r="Y59" i="45" s="1"/>
  <c r="Z59" i="45" s="1"/>
  <c r="DP11" i="45"/>
  <c r="T11" i="45" s="1"/>
  <c r="X11" i="45" s="1"/>
  <c r="DP30" i="45"/>
  <c r="T30" i="45" s="1"/>
  <c r="U30" i="45" s="1"/>
  <c r="V30" i="45" s="1"/>
  <c r="DP25" i="45"/>
  <c r="T25" i="45" s="1"/>
  <c r="U25" i="45" s="1"/>
  <c r="V25" i="45" s="1"/>
  <c r="DP39" i="45"/>
  <c r="T39" i="45" s="1"/>
  <c r="DP10" i="45"/>
  <c r="T10" i="45" s="1"/>
  <c r="DP9" i="45"/>
  <c r="T9" i="45" s="1"/>
  <c r="X9" i="45" s="1"/>
  <c r="DP29" i="45"/>
  <c r="T29" i="45" s="1"/>
  <c r="DP55" i="45"/>
  <c r="T55" i="45" s="1"/>
  <c r="U55" i="45" s="1"/>
  <c r="V55" i="45" s="1"/>
  <c r="DP51" i="45"/>
  <c r="T51" i="45" s="1"/>
  <c r="U51" i="45" s="1"/>
  <c r="V51" i="45" s="1"/>
  <c r="DP15" i="45"/>
  <c r="T15" i="45" s="1"/>
  <c r="DP54" i="45"/>
  <c r="T54" i="45" s="1"/>
  <c r="DP40" i="45"/>
  <c r="T40" i="45" s="1"/>
  <c r="U40" i="45" s="1"/>
  <c r="V40" i="45" s="1"/>
  <c r="DP44" i="45"/>
  <c r="T44" i="45" s="1"/>
  <c r="X44" i="45" s="1"/>
  <c r="DP20" i="45"/>
  <c r="T20" i="45" s="1"/>
  <c r="U20" i="45" s="1"/>
  <c r="V20" i="45" s="1"/>
  <c r="DP49" i="45"/>
  <c r="T49" i="45" s="1"/>
  <c r="DP26" i="45"/>
  <c r="T26" i="45" s="1"/>
  <c r="U26" i="45" s="1"/>
  <c r="V26" i="45" s="1"/>
  <c r="DQ7" i="45"/>
  <c r="DP45" i="45"/>
  <c r="T45" i="45" s="1"/>
  <c r="U45" i="45" s="1"/>
  <c r="V45" i="45" s="1"/>
  <c r="M56" i="45"/>
  <c r="N56" i="45" s="1"/>
  <c r="P56" i="45"/>
  <c r="Q56" i="45" s="1"/>
  <c r="R56" i="45" s="1"/>
  <c r="M24" i="45"/>
  <c r="P24" i="45"/>
  <c r="L27" i="45"/>
  <c r="P59" i="45"/>
  <c r="Q59" i="45" s="1"/>
  <c r="L62" i="45"/>
  <c r="M59" i="45"/>
  <c r="P30" i="45"/>
  <c r="Q30" i="45" s="1"/>
  <c r="R30" i="45" s="1"/>
  <c r="M30" i="45"/>
  <c r="N30" i="45" s="1"/>
  <c r="D51" i="37"/>
  <c r="S38" i="37"/>
  <c r="D48" i="37"/>
  <c r="T38" i="37"/>
  <c r="AA38" i="37"/>
  <c r="AC38" i="37"/>
  <c r="S52" i="47"/>
  <c r="U52" i="47"/>
  <c r="T52" i="47"/>
  <c r="V52" i="47"/>
  <c r="W52" i="47"/>
  <c r="AA52" i="47"/>
  <c r="X52" i="47"/>
  <c r="AB52" i="47"/>
  <c r="Y50" i="47"/>
  <c r="V59" i="47"/>
  <c r="Q19" i="40"/>
  <c r="P22" i="40"/>
  <c r="X34" i="41"/>
  <c r="X59" i="41"/>
  <c r="P21" i="45"/>
  <c r="Q21" i="45" s="1"/>
  <c r="R21" i="45" s="1"/>
  <c r="I29" i="41"/>
  <c r="H32" i="41"/>
  <c r="M48" i="33"/>
  <c r="M51" i="33"/>
  <c r="M61" i="33" s="1"/>
  <c r="AZ66" i="46"/>
  <c r="AZ67" i="46" s="1"/>
  <c r="AZ17" i="46"/>
  <c r="S50" i="47"/>
  <c r="T50" i="47"/>
  <c r="AB50" i="47"/>
  <c r="AA50" i="47"/>
  <c r="X50" i="47"/>
  <c r="P50" i="47"/>
  <c r="W50" i="47"/>
  <c r="V50" i="47"/>
  <c r="H48" i="49"/>
  <c r="U31" i="41"/>
  <c r="V31" i="41" s="1"/>
  <c r="U35" i="41"/>
  <c r="V35" i="41" s="1"/>
  <c r="U44" i="41"/>
  <c r="T47" i="41"/>
  <c r="U30" i="41"/>
  <c r="V30" i="41" s="1"/>
  <c r="T52" i="41"/>
  <c r="U49" i="41"/>
  <c r="U19" i="41"/>
  <c r="T22" i="41"/>
  <c r="AD56" i="49"/>
  <c r="K71" i="31" s="1"/>
  <c r="AC56" i="49"/>
  <c r="X56" i="49"/>
  <c r="AA56" i="49"/>
  <c r="Z56" i="49"/>
  <c r="Y56" i="49"/>
  <c r="W56" i="49"/>
  <c r="P56" i="49"/>
  <c r="AB56" i="49"/>
  <c r="AJ17" i="46"/>
  <c r="AJ66" i="46"/>
  <c r="AJ67" i="46" s="1"/>
  <c r="AF41" i="40"/>
  <c r="AB27" i="40"/>
  <c r="AF59" i="40"/>
  <c r="AB62" i="40"/>
  <c r="AB12" i="40"/>
  <c r="AB64" i="40"/>
  <c r="AF9" i="40"/>
  <c r="AB17" i="40"/>
  <c r="AF16" i="40"/>
  <c r="AF55" i="40"/>
  <c r="AF60" i="40"/>
  <c r="AB32" i="40"/>
  <c r="AF29" i="40"/>
  <c r="AF34" i="40"/>
  <c r="F9" i="41"/>
  <c r="E12" i="41"/>
  <c r="F12" i="41" s="1"/>
  <c r="L66" i="46"/>
  <c r="L67" i="46" s="1"/>
  <c r="L17" i="46"/>
  <c r="M16" i="46"/>
  <c r="Y52" i="47"/>
  <c r="W56" i="47"/>
  <c r="U16" i="46"/>
  <c r="T66" i="46"/>
  <c r="T67" i="46" s="1"/>
  <c r="T17" i="46"/>
  <c r="D51" i="49"/>
  <c r="W38" i="49"/>
  <c r="X38" i="49"/>
  <c r="U38" i="49"/>
  <c r="P38" i="49"/>
  <c r="P48" i="49" s="1"/>
  <c r="AA38" i="49"/>
  <c r="AB38" i="49"/>
  <c r="Y38" i="49"/>
  <c r="V38" i="49"/>
  <c r="AC38" i="49"/>
  <c r="Z38" i="49"/>
  <c r="D48" i="49"/>
  <c r="S48" i="49" s="1"/>
  <c r="S38" i="49"/>
  <c r="T38" i="49"/>
  <c r="AF11" i="40"/>
  <c r="X49" i="41"/>
  <c r="P25" i="45"/>
  <c r="Q25" i="45" s="1"/>
  <c r="R25" i="45" s="1"/>
  <c r="M25" i="45"/>
  <c r="N25" i="45" s="1"/>
  <c r="M44" i="45"/>
  <c r="P44" i="45"/>
  <c r="L47" i="45"/>
  <c r="M45" i="45"/>
  <c r="N45" i="45" s="1"/>
  <c r="P45" i="45"/>
  <c r="Q45" i="45" s="1"/>
  <c r="R45" i="45" s="1"/>
  <c r="M19" i="45"/>
  <c r="P19" i="45"/>
  <c r="L22" i="45"/>
  <c r="M10" i="45"/>
  <c r="L65" i="45"/>
  <c r="P11" i="45"/>
  <c r="M11" i="45"/>
  <c r="L66" i="45"/>
  <c r="M31" i="45"/>
  <c r="N31" i="45" s="1"/>
  <c r="P31" i="45"/>
  <c r="Q31" i="45" s="1"/>
  <c r="R31" i="45" s="1"/>
  <c r="M14" i="45"/>
  <c r="N14" i="45" s="1"/>
  <c r="P14" i="45"/>
  <c r="L17" i="45"/>
  <c r="M46" i="45"/>
  <c r="N46" i="45" s="1"/>
  <c r="P46" i="45"/>
  <c r="Q46" i="45" s="1"/>
  <c r="R46" i="45" s="1"/>
  <c r="X24" i="41"/>
  <c r="Y24" i="41" s="1"/>
  <c r="X60" i="41"/>
  <c r="Y60" i="41" s="1"/>
  <c r="Z60" i="41" s="1"/>
  <c r="J51" i="49"/>
  <c r="J61" i="49" s="1"/>
  <c r="J48" i="49"/>
  <c r="S56" i="47"/>
  <c r="T56" i="47"/>
  <c r="V56" i="47"/>
  <c r="U56" i="47"/>
  <c r="X56" i="47"/>
  <c r="Y56" i="47"/>
  <c r="AC56" i="47"/>
  <c r="AA56" i="47"/>
  <c r="AB56" i="47"/>
  <c r="P56" i="47"/>
  <c r="BH17" i="46"/>
  <c r="BH66" i="46"/>
  <c r="Z56" i="47"/>
  <c r="T57" i="47"/>
  <c r="U57" i="47"/>
  <c r="V57" i="47"/>
  <c r="Y57" i="47"/>
  <c r="AB57" i="47"/>
  <c r="Z57" i="47"/>
  <c r="AC57" i="47"/>
  <c r="P57" i="47"/>
  <c r="AD57" i="47"/>
  <c r="J72" i="31" s="1"/>
  <c r="I21" i="45"/>
  <c r="N48" i="47"/>
  <c r="P32" i="40"/>
  <c r="X10" i="41"/>
  <c r="U10" i="41"/>
  <c r="T65" i="41"/>
  <c r="U39" i="41"/>
  <c r="T42" i="41"/>
  <c r="U55" i="41"/>
  <c r="V55" i="41" s="1"/>
  <c r="X56" i="41"/>
  <c r="Y56" i="41" s="1"/>
  <c r="Z56" i="41" s="1"/>
  <c r="U56" i="41"/>
  <c r="V56" i="41" s="1"/>
  <c r="U15" i="41"/>
  <c r="V15" i="41" s="1"/>
  <c r="U36" i="41"/>
  <c r="V36" i="41" s="1"/>
  <c r="U14" i="41"/>
  <c r="T17" i="41"/>
  <c r="AF31" i="40"/>
  <c r="AF30" i="40"/>
  <c r="AB65" i="40"/>
  <c r="AF10" i="40"/>
  <c r="AF50" i="40"/>
  <c r="AF21" i="40"/>
  <c r="AB52" i="40"/>
  <c r="AF49" i="40"/>
  <c r="AB47" i="40"/>
  <c r="AF26" i="40"/>
  <c r="AF40" i="40"/>
  <c r="X15" i="41"/>
  <c r="N19" i="41"/>
  <c r="M22" i="41"/>
  <c r="N22" i="41" s="1"/>
  <c r="F10" i="45"/>
  <c r="X9" i="41"/>
  <c r="K48" i="33"/>
  <c r="K51" i="33"/>
  <c r="K61" i="33" s="1"/>
  <c r="AD56" i="47"/>
  <c r="J71" i="31" s="1"/>
  <c r="X36" i="41"/>
  <c r="Y36" i="41" s="1"/>
  <c r="Z36" i="41" s="1"/>
  <c r="X44" i="41"/>
  <c r="X40" i="41"/>
  <c r="Y40" i="41" s="1"/>
  <c r="Z40" i="41" s="1"/>
  <c r="X46" i="41"/>
  <c r="Y46" i="41" s="1"/>
  <c r="Z46" i="41" s="1"/>
  <c r="P40" i="45"/>
  <c r="Q40" i="45" s="1"/>
  <c r="R40" i="45" s="1"/>
  <c r="M40" i="45"/>
  <c r="N40" i="45" s="1"/>
  <c r="P35" i="45"/>
  <c r="Q35" i="45" s="1"/>
  <c r="R35" i="45" s="1"/>
  <c r="M35" i="45"/>
  <c r="N35" i="45" s="1"/>
  <c r="P9" i="45"/>
  <c r="L12" i="45"/>
  <c r="L64" i="45"/>
  <c r="M9" i="45"/>
  <c r="M15" i="45"/>
  <c r="N15" i="45" s="1"/>
  <c r="M34" i="45"/>
  <c r="P34" i="45"/>
  <c r="Q34" i="45" s="1"/>
  <c r="R34" i="45" s="1"/>
  <c r="L37" i="45"/>
  <c r="M20" i="45"/>
  <c r="N20" i="45" s="1"/>
  <c r="P20" i="45"/>
  <c r="M41" i="45"/>
  <c r="N41" i="45" s="1"/>
  <c r="P41" i="45"/>
  <c r="Q41" i="45" s="1"/>
  <c r="R41" i="45" s="1"/>
  <c r="M21" i="45"/>
  <c r="N21" i="45" s="1"/>
  <c r="P61" i="45"/>
  <c r="M61" i="45"/>
  <c r="N61" i="45" s="1"/>
  <c r="G16" i="45"/>
  <c r="E16" i="45"/>
  <c r="C66" i="45"/>
  <c r="O16" i="45"/>
  <c r="C17" i="45"/>
  <c r="AC16" i="46"/>
  <c r="AB66" i="46"/>
  <c r="AB17" i="46"/>
  <c r="S58" i="47"/>
  <c r="W58" i="47"/>
  <c r="T58" i="47"/>
  <c r="X58" i="47"/>
  <c r="AA58" i="47"/>
  <c r="P58" i="47"/>
  <c r="Z58" i="47"/>
  <c r="AC58" i="47"/>
  <c r="Y58" i="47"/>
  <c r="X30" i="41"/>
  <c r="Y30" i="41" s="1"/>
  <c r="Z30" i="41" s="1"/>
  <c r="N24" i="41"/>
  <c r="M27" i="41"/>
  <c r="N27" i="41" s="1"/>
  <c r="Q34" i="41"/>
  <c r="P37" i="41"/>
  <c r="Q29" i="41"/>
  <c r="P32" i="41"/>
  <c r="O48" i="33"/>
  <c r="O51" i="33"/>
  <c r="O61" i="33" s="1"/>
  <c r="K51" i="49"/>
  <c r="K61" i="49" s="1"/>
  <c r="K48" i="49"/>
  <c r="M48" i="49"/>
  <c r="R55" i="46"/>
  <c r="Z59" i="47"/>
  <c r="P59" i="47"/>
  <c r="AB59" i="47"/>
  <c r="AD59" i="47"/>
  <c r="J74" i="31" s="1"/>
  <c r="W59" i="47"/>
  <c r="AA59" i="47"/>
  <c r="X59" i="47"/>
  <c r="Y59" i="47"/>
  <c r="AC59" i="47"/>
  <c r="I55" i="48"/>
  <c r="J55" i="48" s="1"/>
  <c r="K57" i="48"/>
  <c r="I61" i="48"/>
  <c r="J61" i="48" s="1"/>
  <c r="I60" i="48"/>
  <c r="J60" i="48" s="1"/>
  <c r="J60" i="42"/>
  <c r="I62" i="42"/>
  <c r="J62" i="42" s="1"/>
  <c r="R56" i="29"/>
  <c r="J30" i="46"/>
  <c r="I32" i="46"/>
  <c r="J32" i="46" s="1"/>
  <c r="R50" i="46"/>
  <c r="AM66" i="29"/>
  <c r="Q12" i="41"/>
  <c r="R12" i="41" s="1"/>
  <c r="R11" i="41"/>
  <c r="I32" i="45"/>
  <c r="J32" i="45" s="1"/>
  <c r="J9" i="46"/>
  <c r="J10" i="40"/>
  <c r="I12" i="40"/>
  <c r="J12" i="40" s="1"/>
  <c r="J11" i="42"/>
  <c r="I12" i="42"/>
  <c r="J12" i="42" s="1"/>
  <c r="T24" i="32"/>
  <c r="AE22" i="32"/>
  <c r="U19" i="32"/>
  <c r="AE16" i="32"/>
  <c r="V48" i="36"/>
  <c r="W48" i="36"/>
  <c r="O66" i="29"/>
  <c r="G17" i="29"/>
  <c r="AE66" i="29"/>
  <c r="J14" i="46"/>
  <c r="J19" i="40"/>
  <c r="I22" i="40"/>
  <c r="J21" i="42"/>
  <c r="I22" i="42"/>
  <c r="I20" i="48"/>
  <c r="J20" i="48" s="1"/>
  <c r="Z19" i="46"/>
  <c r="Y22" i="46"/>
  <c r="K22" i="48"/>
  <c r="G22" i="48"/>
  <c r="J24" i="42"/>
  <c r="I27" i="42"/>
  <c r="J24" i="45"/>
  <c r="I31" i="48"/>
  <c r="J31" i="48" s="1"/>
  <c r="I30" i="48"/>
  <c r="J30" i="48" s="1"/>
  <c r="G32" i="48"/>
  <c r="Z30" i="46"/>
  <c r="Y32" i="46"/>
  <c r="P55" i="47"/>
  <c r="I40" i="48"/>
  <c r="J40" i="48" s="1"/>
  <c r="V55" i="47"/>
  <c r="G61" i="47"/>
  <c r="AB55" i="47"/>
  <c r="X55" i="49"/>
  <c r="P55" i="49"/>
  <c r="T55" i="49"/>
  <c r="AD55" i="49"/>
  <c r="K70" i="31" s="1"/>
  <c r="AC55" i="49"/>
  <c r="AA55" i="49"/>
  <c r="Z55" i="49"/>
  <c r="Y55" i="49"/>
  <c r="AB55" i="49"/>
  <c r="W55" i="49"/>
  <c r="V55" i="49"/>
  <c r="U55" i="49"/>
  <c r="S35" i="47"/>
  <c r="T35" i="47"/>
  <c r="W35" i="47"/>
  <c r="Z35" i="47"/>
  <c r="X35" i="47"/>
  <c r="AA35" i="47"/>
  <c r="AB35" i="47"/>
  <c r="Y35" i="47"/>
  <c r="AC35" i="47"/>
  <c r="V35" i="47"/>
  <c r="AD35" i="47"/>
  <c r="J41" i="31" s="1"/>
  <c r="E61" i="49"/>
  <c r="Z55" i="47"/>
  <c r="AA55" i="47"/>
  <c r="AD55" i="47"/>
  <c r="J70" i="31" s="1"/>
  <c r="T55" i="47"/>
  <c r="AC55" i="47"/>
  <c r="E61" i="47"/>
  <c r="Y55" i="47"/>
  <c r="W55" i="47"/>
  <c r="T22" i="47"/>
  <c r="X55" i="47"/>
  <c r="U55" i="47"/>
  <c r="J35" i="46"/>
  <c r="I37" i="46"/>
  <c r="J37" i="46" s="1"/>
  <c r="J34" i="46"/>
  <c r="Q35" i="48"/>
  <c r="R35" i="48" s="1"/>
  <c r="J35" i="45"/>
  <c r="K47" i="48"/>
  <c r="J45" i="40"/>
  <c r="I47" i="40"/>
  <c r="K66" i="48"/>
  <c r="J49" i="40"/>
  <c r="I52" i="40"/>
  <c r="J51" i="29"/>
  <c r="Z51" i="46"/>
  <c r="Y52" i="46"/>
  <c r="J50" i="29"/>
  <c r="I52" i="29"/>
  <c r="J52" i="29" s="1"/>
  <c r="Z55" i="46"/>
  <c r="Y57" i="46"/>
  <c r="R61" i="46"/>
  <c r="Z60" i="46"/>
  <c r="R60" i="46"/>
  <c r="AH61" i="46"/>
  <c r="Z59" i="46"/>
  <c r="Y62" i="46"/>
  <c r="J61" i="46"/>
  <c r="Q61" i="48"/>
  <c r="R61" i="48" s="1"/>
  <c r="R60" i="41"/>
  <c r="Z61" i="46"/>
  <c r="R59" i="46"/>
  <c r="Q62" i="46"/>
  <c r="R62" i="46" s="1"/>
  <c r="R59" i="41"/>
  <c r="Q62" i="41"/>
  <c r="R62" i="41" s="1"/>
  <c r="H57" i="48"/>
  <c r="I54" i="48"/>
  <c r="H37" i="48"/>
  <c r="I34" i="48"/>
  <c r="E52" i="48"/>
  <c r="F52" i="48" s="1"/>
  <c r="F49" i="48"/>
  <c r="H52" i="48"/>
  <c r="I49" i="48"/>
  <c r="H47" i="48"/>
  <c r="I44" i="48"/>
  <c r="H27" i="48"/>
  <c r="I24" i="48"/>
  <c r="K27" i="48"/>
  <c r="O31" i="48"/>
  <c r="Q31" i="48" s="1"/>
  <c r="R31" i="48" s="1"/>
  <c r="O40" i="48"/>
  <c r="Q40" i="48" s="1"/>
  <c r="R40" i="48" s="1"/>
  <c r="O24" i="48"/>
  <c r="Q24" i="48" s="1"/>
  <c r="P62" i="48"/>
  <c r="P22" i="48"/>
  <c r="Q19" i="48"/>
  <c r="L64" i="48"/>
  <c r="M9" i="48"/>
  <c r="L12" i="48"/>
  <c r="M16" i="48"/>
  <c r="N16" i="48" s="1"/>
  <c r="M21" i="48"/>
  <c r="N21" i="48" s="1"/>
  <c r="M30" i="48"/>
  <c r="N30" i="48" s="1"/>
  <c r="L37" i="48"/>
  <c r="M34" i="48"/>
  <c r="M41" i="48"/>
  <c r="N41" i="48" s="1"/>
  <c r="M51" i="48"/>
  <c r="N51" i="48" s="1"/>
  <c r="M56" i="48"/>
  <c r="N56" i="48" s="1"/>
  <c r="M61" i="48"/>
  <c r="N61" i="48" s="1"/>
  <c r="O39" i="48"/>
  <c r="Q39" i="48" s="1"/>
  <c r="P56" i="48"/>
  <c r="Q56" i="48" s="1"/>
  <c r="R56" i="48" s="1"/>
  <c r="P50" i="48"/>
  <c r="Q50" i="48" s="1"/>
  <c r="R50" i="48" s="1"/>
  <c r="P29" i="48"/>
  <c r="P26" i="48"/>
  <c r="P27" i="48" s="1"/>
  <c r="I51" i="48"/>
  <c r="J51" i="48" s="1"/>
  <c r="Q34" i="48"/>
  <c r="I25" i="48"/>
  <c r="J25" i="48" s="1"/>
  <c r="H64" i="48"/>
  <c r="I9" i="48"/>
  <c r="H12" i="48"/>
  <c r="E12" i="48"/>
  <c r="F12" i="48" s="1"/>
  <c r="F9" i="48"/>
  <c r="G37" i="48"/>
  <c r="Q49" i="48"/>
  <c r="E65" i="48"/>
  <c r="DB41" i="48"/>
  <c r="S41" i="48" s="1"/>
  <c r="DB36" i="48"/>
  <c r="S36" i="48" s="1"/>
  <c r="DB26" i="48"/>
  <c r="S26" i="48" s="1"/>
  <c r="W26" i="48" s="1"/>
  <c r="DC7" i="48"/>
  <c r="K37" i="48"/>
  <c r="K52" i="48"/>
  <c r="O16" i="48"/>
  <c r="O21" i="48"/>
  <c r="Q21" i="48" s="1"/>
  <c r="R21" i="48" s="1"/>
  <c r="E62" i="48"/>
  <c r="F62" i="48" s="1"/>
  <c r="F59" i="48"/>
  <c r="H42" i="48"/>
  <c r="I39" i="48"/>
  <c r="E42" i="48"/>
  <c r="F42" i="48" s="1"/>
  <c r="F39" i="48"/>
  <c r="E66" i="48"/>
  <c r="F66" i="48" s="1"/>
  <c r="F11" i="48"/>
  <c r="L66" i="48"/>
  <c r="M11" i="48"/>
  <c r="L22" i="48"/>
  <c r="M19" i="48"/>
  <c r="M25" i="48"/>
  <c r="N25" i="48" s="1"/>
  <c r="L32" i="48"/>
  <c r="M29" i="48"/>
  <c r="M36" i="48"/>
  <c r="N36" i="48" s="1"/>
  <c r="L47" i="48"/>
  <c r="M44" i="48"/>
  <c r="L52" i="48"/>
  <c r="M49" i="48"/>
  <c r="M55" i="48"/>
  <c r="N55" i="48" s="1"/>
  <c r="O59" i="48"/>
  <c r="Q59" i="48" s="1"/>
  <c r="O26" i="48"/>
  <c r="O15" i="48"/>
  <c r="Q15" i="48" s="1"/>
  <c r="R15" i="48" s="1"/>
  <c r="O20" i="48"/>
  <c r="Q20" i="48" s="1"/>
  <c r="R20" i="48" s="1"/>
  <c r="I50" i="48"/>
  <c r="J50" i="48" s="1"/>
  <c r="P36" i="48"/>
  <c r="Q36" i="48" s="1"/>
  <c r="R36" i="48" s="1"/>
  <c r="F54" i="48"/>
  <c r="E57" i="48"/>
  <c r="F57" i="48" s="1"/>
  <c r="Q25" i="48"/>
  <c r="R25" i="48" s="1"/>
  <c r="J10" i="48"/>
  <c r="Q9" i="48"/>
  <c r="O37" i="48"/>
  <c r="H17" i="48"/>
  <c r="I14" i="48"/>
  <c r="K64" i="48"/>
  <c r="K12" i="48"/>
  <c r="O52" i="48"/>
  <c r="G52" i="48"/>
  <c r="H62" i="48"/>
  <c r="I59" i="48"/>
  <c r="Q46" i="48"/>
  <c r="R46" i="48" s="1"/>
  <c r="P42" i="48"/>
  <c r="H66" i="48"/>
  <c r="I11" i="48"/>
  <c r="L65" i="48"/>
  <c r="M10" i="48"/>
  <c r="P10" i="48"/>
  <c r="P12" i="48" s="1"/>
  <c r="M24" i="48"/>
  <c r="L27" i="48"/>
  <c r="M26" i="48"/>
  <c r="N26" i="48" s="1"/>
  <c r="M35" i="48"/>
  <c r="N35" i="48" s="1"/>
  <c r="L42" i="48"/>
  <c r="M39" i="48"/>
  <c r="M45" i="48"/>
  <c r="N45" i="48" s="1"/>
  <c r="M50" i="48"/>
  <c r="N50" i="48" s="1"/>
  <c r="M60" i="48"/>
  <c r="N60" i="48" s="1"/>
  <c r="G62" i="48"/>
  <c r="G47" i="48"/>
  <c r="O30" i="48"/>
  <c r="I45" i="48"/>
  <c r="J45" i="48" s="1"/>
  <c r="F29" i="48"/>
  <c r="E32" i="48"/>
  <c r="F32" i="48" s="1"/>
  <c r="I36" i="48"/>
  <c r="J36" i="48" s="1"/>
  <c r="I16" i="48"/>
  <c r="J16" i="48" s="1"/>
  <c r="G64" i="48"/>
  <c r="G12" i="48"/>
  <c r="Q54" i="48"/>
  <c r="Q51" i="48"/>
  <c r="R51" i="48" s="1"/>
  <c r="E37" i="48"/>
  <c r="F37" i="48" s="1"/>
  <c r="F34" i="48"/>
  <c r="H65" i="48"/>
  <c r="G57" i="48"/>
  <c r="G66" i="48"/>
  <c r="E47" i="48"/>
  <c r="F47" i="48" s="1"/>
  <c r="F44" i="48"/>
  <c r="E27" i="48"/>
  <c r="F27" i="48" s="1"/>
  <c r="F24" i="48"/>
  <c r="K65" i="48"/>
  <c r="O10" i="48"/>
  <c r="K17" i="48"/>
  <c r="K42" i="48"/>
  <c r="O60" i="48"/>
  <c r="Q60" i="48" s="1"/>
  <c r="R60" i="48" s="1"/>
  <c r="G27" i="48"/>
  <c r="I46" i="48"/>
  <c r="J46" i="48" s="1"/>
  <c r="H22" i="48"/>
  <c r="I19" i="48"/>
  <c r="E22" i="48"/>
  <c r="F22" i="48" s="1"/>
  <c r="F19" i="48"/>
  <c r="Q11" i="48"/>
  <c r="DP41" i="48"/>
  <c r="T41" i="48" s="1"/>
  <c r="DP36" i="48"/>
  <c r="T36" i="48" s="1"/>
  <c r="DP26" i="48"/>
  <c r="T26" i="48" s="1"/>
  <c r="T14" i="48"/>
  <c r="DQ7" i="48"/>
  <c r="M15" i="48"/>
  <c r="N15" i="48" s="1"/>
  <c r="M20" i="48"/>
  <c r="N20" i="48" s="1"/>
  <c r="L17" i="48"/>
  <c r="M14" i="48"/>
  <c r="M31" i="48"/>
  <c r="N31" i="48" s="1"/>
  <c r="M40" i="48"/>
  <c r="N40" i="48" s="1"/>
  <c r="M46" i="48"/>
  <c r="N46" i="48" s="1"/>
  <c r="L57" i="48"/>
  <c r="M54" i="48"/>
  <c r="L62" i="48"/>
  <c r="M59" i="48"/>
  <c r="O55" i="48"/>
  <c r="Q55" i="48" s="1"/>
  <c r="R55" i="48" s="1"/>
  <c r="O44" i="48"/>
  <c r="O47" i="48" s="1"/>
  <c r="G42" i="48"/>
  <c r="I56" i="48"/>
  <c r="J56" i="48" s="1"/>
  <c r="P45" i="48"/>
  <c r="Q45" i="48" s="1"/>
  <c r="R45" i="48" s="1"/>
  <c r="H32" i="48"/>
  <c r="I29" i="48"/>
  <c r="P16" i="48"/>
  <c r="I26" i="48"/>
  <c r="J26" i="48" s="1"/>
  <c r="BU42" i="56" l="1"/>
  <c r="BV42" i="56" s="1"/>
  <c r="BV39" i="56"/>
  <c r="CO64" i="56"/>
  <c r="CP64" i="56" s="1"/>
  <c r="AC67" i="56"/>
  <c r="AD67" i="56" s="1"/>
  <c r="AD64" i="56"/>
  <c r="BU16" i="56"/>
  <c r="BT66" i="56"/>
  <c r="CH14" i="56"/>
  <c r="CI14" i="56" s="1"/>
  <c r="CG64" i="56"/>
  <c r="CG17" i="56"/>
  <c r="CH17" i="56" s="1"/>
  <c r="AS67" i="56"/>
  <c r="AT67" i="56" s="1"/>
  <c r="AT64" i="56"/>
  <c r="BI67" i="56"/>
  <c r="BJ67" i="56" s="1"/>
  <c r="BJ64" i="56"/>
  <c r="BY64" i="56"/>
  <c r="BZ14" i="56"/>
  <c r="CA14" i="56" s="1"/>
  <c r="BY17" i="56"/>
  <c r="BZ17" i="56" s="1"/>
  <c r="AW17" i="56"/>
  <c r="AX17" i="56" s="1"/>
  <c r="AX14" i="56"/>
  <c r="AW64" i="56"/>
  <c r="BK17" i="56"/>
  <c r="BK64" i="56"/>
  <c r="BK67" i="56" s="1"/>
  <c r="BM14" i="56"/>
  <c r="AO17" i="56"/>
  <c r="AP17" i="56" s="1"/>
  <c r="AO64" i="56"/>
  <c r="AP14" i="56"/>
  <c r="CB15" i="56"/>
  <c r="CA65" i="56"/>
  <c r="BS64" i="56"/>
  <c r="BS17" i="56"/>
  <c r="BU14" i="56"/>
  <c r="CB16" i="56"/>
  <c r="CA66" i="56"/>
  <c r="V64" i="56"/>
  <c r="U67" i="56"/>
  <c r="V67" i="56" s="1"/>
  <c r="R14" i="56"/>
  <c r="Q17" i="56"/>
  <c r="R17" i="56" s="1"/>
  <c r="Q64" i="56"/>
  <c r="BN15" i="56"/>
  <c r="BM65" i="56"/>
  <c r="BN65" i="56" s="1"/>
  <c r="AH14" i="56"/>
  <c r="AG17" i="56"/>
  <c r="AH17" i="56" s="1"/>
  <c r="AG64" i="56"/>
  <c r="BQ67" i="56"/>
  <c r="BR67" i="56" s="1"/>
  <c r="BR64" i="56"/>
  <c r="Z14" i="56"/>
  <c r="Y64" i="56"/>
  <c r="Y17" i="56"/>
  <c r="Z17" i="56" s="1"/>
  <c r="AK67" i="56"/>
  <c r="AL67" i="56" s="1"/>
  <c r="AL64" i="56"/>
  <c r="BT15" i="56"/>
  <c r="BS65" i="56"/>
  <c r="BF14" i="56"/>
  <c r="BE17" i="56"/>
  <c r="BF17" i="56" s="1"/>
  <c r="BE64" i="56"/>
  <c r="BA67" i="56"/>
  <c r="BB67" i="56" s="1"/>
  <c r="BB64" i="56"/>
  <c r="J65" i="56"/>
  <c r="I67" i="56"/>
  <c r="J67" i="56" s="1"/>
  <c r="M67" i="56"/>
  <c r="N67" i="56" s="1"/>
  <c r="N64" i="56"/>
  <c r="CJ62" i="56"/>
  <c r="CK59" i="56"/>
  <c r="CC12" i="56"/>
  <c r="CD12" i="56" s="1"/>
  <c r="CD9" i="56"/>
  <c r="CC32" i="56"/>
  <c r="CD32" i="56" s="1"/>
  <c r="CD29" i="56"/>
  <c r="CQ37" i="56"/>
  <c r="CR34" i="56"/>
  <c r="CQ64" i="56"/>
  <c r="CQ12" i="56"/>
  <c r="CR9" i="56"/>
  <c r="CC62" i="56"/>
  <c r="CD62" i="56" s="1"/>
  <c r="CD59" i="56"/>
  <c r="CC42" i="56"/>
  <c r="CD42" i="56" s="1"/>
  <c r="CD39" i="56"/>
  <c r="CJ57" i="56"/>
  <c r="CK54" i="56"/>
  <c r="CQ47" i="56"/>
  <c r="CR44" i="56"/>
  <c r="CK39" i="56"/>
  <c r="CJ42" i="56"/>
  <c r="CQ27" i="56"/>
  <c r="CR24" i="56"/>
  <c r="CQ42" i="56"/>
  <c r="CR39" i="56"/>
  <c r="CC22" i="56"/>
  <c r="CD22" i="56" s="1"/>
  <c r="CD19" i="56"/>
  <c r="CK44" i="56"/>
  <c r="CJ47" i="56"/>
  <c r="CJ66" i="56"/>
  <c r="CK11" i="56"/>
  <c r="CC27" i="56"/>
  <c r="CD27" i="56" s="1"/>
  <c r="CD24" i="56"/>
  <c r="CQ57" i="56"/>
  <c r="CR54" i="56"/>
  <c r="CC47" i="56"/>
  <c r="CD47" i="56" s="1"/>
  <c r="CD44" i="56"/>
  <c r="CQ17" i="56"/>
  <c r="CR14" i="56"/>
  <c r="CQ52" i="56"/>
  <c r="CR49" i="56"/>
  <c r="CJ22" i="56"/>
  <c r="CK19" i="56"/>
  <c r="CK49" i="56"/>
  <c r="CJ52" i="56"/>
  <c r="CQ22" i="56"/>
  <c r="CR19" i="56"/>
  <c r="CQ65" i="56"/>
  <c r="CR10" i="56"/>
  <c r="CJ17" i="56"/>
  <c r="CK14" i="56"/>
  <c r="CJ65" i="56"/>
  <c r="CK10" i="56"/>
  <c r="CJ64" i="56"/>
  <c r="CK9" i="56"/>
  <c r="CJ12" i="56"/>
  <c r="CJ37" i="56"/>
  <c r="CK34" i="56"/>
  <c r="CQ62" i="56"/>
  <c r="CR59" i="56"/>
  <c r="CD54" i="56"/>
  <c r="CC57" i="56"/>
  <c r="CD57" i="56" s="1"/>
  <c r="CQ32" i="56"/>
  <c r="CR29" i="56"/>
  <c r="CK24" i="56"/>
  <c r="CJ27" i="56"/>
  <c r="CD11" i="56"/>
  <c r="CD10" i="56"/>
  <c r="CQ66" i="56"/>
  <c r="CR11" i="56"/>
  <c r="CJ32" i="56"/>
  <c r="CK29" i="56"/>
  <c r="CC52" i="56"/>
  <c r="CD52" i="56" s="1"/>
  <c r="CD49" i="56"/>
  <c r="J52" i="40"/>
  <c r="N12" i="31"/>
  <c r="N23" i="31" s="1"/>
  <c r="M23" i="31"/>
  <c r="AX59" i="54"/>
  <c r="AW62" i="54"/>
  <c r="AX62" i="54" s="1"/>
  <c r="J50" i="41"/>
  <c r="CO55" i="54"/>
  <c r="CP55" i="54" s="1"/>
  <c r="CQ55" i="54" s="1"/>
  <c r="CR55" i="54" s="1"/>
  <c r="CS55" i="54" s="1"/>
  <c r="CT55" i="54" s="1"/>
  <c r="Q22" i="46"/>
  <c r="R22" i="46" s="1"/>
  <c r="J52" i="45"/>
  <c r="I52" i="42"/>
  <c r="J52" i="42" s="1"/>
  <c r="CO50" i="54"/>
  <c r="CP50" i="54" s="1"/>
  <c r="CQ50" i="54" s="1"/>
  <c r="CR50" i="54" s="1"/>
  <c r="CS50" i="54" s="1"/>
  <c r="CT50" i="54" s="1"/>
  <c r="Q45" i="42"/>
  <c r="R45" i="42" s="1"/>
  <c r="Z47" i="46"/>
  <c r="AO47" i="54"/>
  <c r="AP47" i="54" s="1"/>
  <c r="AP44" i="54"/>
  <c r="CO40" i="54"/>
  <c r="CP40" i="54" s="1"/>
  <c r="CQ40" i="54" s="1"/>
  <c r="CR40" i="54" s="1"/>
  <c r="CS40" i="54" s="1"/>
  <c r="CT40" i="54" s="1"/>
  <c r="CM37" i="54"/>
  <c r="J37" i="40"/>
  <c r="CM27" i="54"/>
  <c r="Z22" i="46"/>
  <c r="BY17" i="54"/>
  <c r="BZ17" i="54" s="1"/>
  <c r="BZ14" i="54"/>
  <c r="CA14" i="54" s="1"/>
  <c r="CA64" i="54" s="1"/>
  <c r="CO16" i="54"/>
  <c r="CP16" i="54" s="1"/>
  <c r="CQ16" i="54" s="1"/>
  <c r="CR16" i="54" s="1"/>
  <c r="CS16" i="54" s="1"/>
  <c r="CT16" i="54" s="1"/>
  <c r="G17" i="42"/>
  <c r="CO15" i="54"/>
  <c r="CP15" i="54" s="1"/>
  <c r="CQ15" i="54" s="1"/>
  <c r="CR15" i="54" s="1"/>
  <c r="CS15" i="54" s="1"/>
  <c r="CT15" i="54" s="1"/>
  <c r="U64" i="54"/>
  <c r="U17" i="54"/>
  <c r="V17" i="54" s="1"/>
  <c r="V14" i="54"/>
  <c r="AP16" i="54"/>
  <c r="AO66" i="54"/>
  <c r="AP66" i="54" s="1"/>
  <c r="X64" i="54"/>
  <c r="X67" i="54" s="1"/>
  <c r="X17" i="54"/>
  <c r="Y14" i="54"/>
  <c r="BI64" i="54"/>
  <c r="BI17" i="54"/>
  <c r="BJ17" i="54" s="1"/>
  <c r="BJ14" i="54"/>
  <c r="AX16" i="54"/>
  <c r="AW66" i="54"/>
  <c r="AX66" i="54" s="1"/>
  <c r="O17" i="54"/>
  <c r="O64" i="54"/>
  <c r="O67" i="54" s="1"/>
  <c r="BL16" i="54"/>
  <c r="BL17" i="54" s="1"/>
  <c r="BK66" i="54"/>
  <c r="AL14" i="54"/>
  <c r="AK17" i="54"/>
  <c r="AL17" i="54" s="1"/>
  <c r="AK64" i="54"/>
  <c r="AV64" i="54"/>
  <c r="AV67" i="54" s="1"/>
  <c r="AW14" i="54"/>
  <c r="AV17" i="54"/>
  <c r="F14" i="54"/>
  <c r="E17" i="54"/>
  <c r="F17" i="54" s="1"/>
  <c r="E64" i="54"/>
  <c r="Z15" i="54"/>
  <c r="Y65" i="54"/>
  <c r="Z65" i="54" s="1"/>
  <c r="BK17" i="54"/>
  <c r="BK64" i="54"/>
  <c r="AE17" i="54"/>
  <c r="AE64" i="54"/>
  <c r="AE67" i="54" s="1"/>
  <c r="G64" i="54"/>
  <c r="G67" i="54" s="1"/>
  <c r="G17" i="54"/>
  <c r="Q14" i="54"/>
  <c r="P17" i="54"/>
  <c r="P64" i="54"/>
  <c r="P67" i="54" s="1"/>
  <c r="AC64" i="54"/>
  <c r="AD14" i="54"/>
  <c r="AC17" i="54"/>
  <c r="AD17" i="54" s="1"/>
  <c r="AU17" i="54"/>
  <c r="AU64" i="54"/>
  <c r="AU67" i="54" s="1"/>
  <c r="AP15" i="54"/>
  <c r="AO65" i="54"/>
  <c r="AP65" i="54" s="1"/>
  <c r="M64" i="54"/>
  <c r="N14" i="54"/>
  <c r="M17" i="54"/>
  <c r="N17" i="54" s="1"/>
  <c r="AT14" i="54"/>
  <c r="AS64" i="54"/>
  <c r="AS17" i="54"/>
  <c r="AT17" i="54" s="1"/>
  <c r="Z16" i="54"/>
  <c r="Y66" i="54"/>
  <c r="Z66" i="54" s="1"/>
  <c r="BD17" i="54"/>
  <c r="BE14" i="54"/>
  <c r="BD64" i="54"/>
  <c r="BD67" i="54" s="1"/>
  <c r="AG14" i="54"/>
  <c r="AF17" i="54"/>
  <c r="AF64" i="54"/>
  <c r="AF67" i="54" s="1"/>
  <c r="H64" i="54"/>
  <c r="H67" i="54" s="1"/>
  <c r="H17" i="54"/>
  <c r="I14" i="54"/>
  <c r="AM64" i="54"/>
  <c r="AM67" i="54" s="1"/>
  <c r="AM17" i="54"/>
  <c r="R16" i="54"/>
  <c r="Q66" i="54"/>
  <c r="R66" i="54" s="1"/>
  <c r="AX15" i="54"/>
  <c r="AW65" i="54"/>
  <c r="AX65" i="54" s="1"/>
  <c r="BA17" i="54"/>
  <c r="BB17" i="54" s="1"/>
  <c r="BA64" i="54"/>
  <c r="BB14" i="54"/>
  <c r="AH16" i="54"/>
  <c r="AG66" i="54"/>
  <c r="AH66" i="54" s="1"/>
  <c r="BQ17" i="54"/>
  <c r="BR17" i="54" s="1"/>
  <c r="BR14" i="54"/>
  <c r="BS14" i="54" s="1"/>
  <c r="BU14" i="54" s="1"/>
  <c r="BQ64" i="54"/>
  <c r="BF15" i="54"/>
  <c r="BE65" i="54"/>
  <c r="BF65" i="54" s="1"/>
  <c r="BM14" i="54"/>
  <c r="BM64" i="54" s="1"/>
  <c r="AO14" i="54"/>
  <c r="AN64" i="54"/>
  <c r="AN67" i="54" s="1"/>
  <c r="AH15" i="54"/>
  <c r="AG65" i="54"/>
  <c r="AH65" i="54" s="1"/>
  <c r="BC17" i="54"/>
  <c r="BC64" i="54"/>
  <c r="BC67" i="54" s="1"/>
  <c r="W17" i="54"/>
  <c r="W64" i="54"/>
  <c r="W67" i="54" s="1"/>
  <c r="BF16" i="54"/>
  <c r="BE66" i="54"/>
  <c r="BF66" i="54" s="1"/>
  <c r="J16" i="54"/>
  <c r="I66" i="54"/>
  <c r="J66" i="54" s="1"/>
  <c r="J15" i="54"/>
  <c r="I65" i="54"/>
  <c r="J65" i="54" s="1"/>
  <c r="R15" i="54"/>
  <c r="Q65" i="54"/>
  <c r="R65" i="54" s="1"/>
  <c r="CO45" i="54"/>
  <c r="CP45" i="54" s="1"/>
  <c r="CQ45" i="54" s="1"/>
  <c r="CR45" i="54" s="1"/>
  <c r="CS45" i="54" s="1"/>
  <c r="CT45" i="54" s="1"/>
  <c r="CO41" i="54"/>
  <c r="CP41" i="54" s="1"/>
  <c r="CQ41" i="54" s="1"/>
  <c r="CR41" i="54" s="1"/>
  <c r="CS41" i="54" s="1"/>
  <c r="CT41" i="54" s="1"/>
  <c r="CO51" i="54"/>
  <c r="CP51" i="54" s="1"/>
  <c r="CQ51" i="54" s="1"/>
  <c r="CR51" i="54" s="1"/>
  <c r="CS51" i="54" s="1"/>
  <c r="CT51" i="54" s="1"/>
  <c r="CO60" i="54"/>
  <c r="CP60" i="54" s="1"/>
  <c r="CQ60" i="54" s="1"/>
  <c r="CR60" i="54" s="1"/>
  <c r="CS60" i="54" s="1"/>
  <c r="CT60" i="54" s="1"/>
  <c r="CM66" i="54"/>
  <c r="CM57" i="54"/>
  <c r="CO21" i="54"/>
  <c r="CP21" i="54" s="1"/>
  <c r="CQ21" i="54" s="1"/>
  <c r="CR21" i="54" s="1"/>
  <c r="CS21" i="54" s="1"/>
  <c r="CT21" i="54" s="1"/>
  <c r="CO30" i="54"/>
  <c r="CP30" i="54" s="1"/>
  <c r="CQ30" i="54" s="1"/>
  <c r="CR30" i="54" s="1"/>
  <c r="CS30" i="54" s="1"/>
  <c r="CT30" i="54" s="1"/>
  <c r="CM42" i="54"/>
  <c r="BU44" i="54"/>
  <c r="BT47" i="54"/>
  <c r="CA66" i="54"/>
  <c r="CB11" i="54"/>
  <c r="CA37" i="54"/>
  <c r="CB34" i="54"/>
  <c r="BM32" i="54"/>
  <c r="BN32" i="54" s="1"/>
  <c r="BN29" i="54"/>
  <c r="CG62" i="54"/>
  <c r="CH62" i="54" s="1"/>
  <c r="CH59" i="54"/>
  <c r="CI59" i="54" s="1"/>
  <c r="CA12" i="54"/>
  <c r="CB9" i="54"/>
  <c r="BU39" i="54"/>
  <c r="BT42" i="54"/>
  <c r="CN66" i="54"/>
  <c r="CO11" i="54"/>
  <c r="CN42" i="54"/>
  <c r="CO39" i="54"/>
  <c r="CO31" i="54"/>
  <c r="CP31" i="54" s="1"/>
  <c r="CQ31" i="54" s="1"/>
  <c r="CR31" i="54" s="1"/>
  <c r="CS31" i="54" s="1"/>
  <c r="CT31" i="54" s="1"/>
  <c r="BU57" i="54"/>
  <c r="BV57" i="54" s="1"/>
  <c r="BV54" i="54"/>
  <c r="CM22" i="54"/>
  <c r="CM32" i="54"/>
  <c r="BM62" i="54"/>
  <c r="BN62" i="54" s="1"/>
  <c r="BN59" i="54"/>
  <c r="CH34" i="54"/>
  <c r="CI34" i="54" s="1"/>
  <c r="CG37" i="54"/>
  <c r="CH37" i="54" s="1"/>
  <c r="CH29" i="54"/>
  <c r="CI29" i="54" s="1"/>
  <c r="CG32" i="54"/>
  <c r="CH32" i="54" s="1"/>
  <c r="CF67" i="54"/>
  <c r="BT22" i="54"/>
  <c r="BU19" i="54"/>
  <c r="CA62" i="54"/>
  <c r="CB59" i="54"/>
  <c r="CN64" i="54"/>
  <c r="CN12" i="54"/>
  <c r="CO9" i="54"/>
  <c r="CM47" i="54"/>
  <c r="CA22" i="54"/>
  <c r="CB19" i="54"/>
  <c r="CH49" i="54"/>
  <c r="CI49" i="54" s="1"/>
  <c r="CG52" i="54"/>
  <c r="CH52" i="54" s="1"/>
  <c r="CG66" i="54"/>
  <c r="CH66" i="54" s="1"/>
  <c r="CH11" i="54"/>
  <c r="CI11" i="54" s="1"/>
  <c r="CA27" i="54"/>
  <c r="CB24" i="54"/>
  <c r="BT37" i="54"/>
  <c r="BU34" i="54"/>
  <c r="BZ64" i="54"/>
  <c r="BY67" i="54"/>
  <c r="BZ67" i="54" s="1"/>
  <c r="CN65" i="54"/>
  <c r="CO10" i="54"/>
  <c r="CN37" i="54"/>
  <c r="CO34" i="54"/>
  <c r="CN32" i="54"/>
  <c r="CO29" i="54"/>
  <c r="CO46" i="54"/>
  <c r="CP46" i="54" s="1"/>
  <c r="CQ46" i="54" s="1"/>
  <c r="CR46" i="54" s="1"/>
  <c r="CS46" i="54" s="1"/>
  <c r="CT46" i="54" s="1"/>
  <c r="CO44" i="54"/>
  <c r="CN47" i="54"/>
  <c r="CN57" i="54"/>
  <c r="CO54" i="54"/>
  <c r="CO61" i="54"/>
  <c r="CP61" i="54" s="1"/>
  <c r="CQ61" i="54" s="1"/>
  <c r="CR61" i="54" s="1"/>
  <c r="CS61" i="54" s="1"/>
  <c r="CT61" i="54" s="1"/>
  <c r="CA42" i="54"/>
  <c r="CB39" i="54"/>
  <c r="BT62" i="54"/>
  <c r="BU59" i="54"/>
  <c r="CM17" i="54"/>
  <c r="CM64" i="54"/>
  <c r="CM12" i="54"/>
  <c r="CM52" i="54"/>
  <c r="CH39" i="54"/>
  <c r="CI39" i="54" s="1"/>
  <c r="CG42" i="54"/>
  <c r="CH42" i="54" s="1"/>
  <c r="CG22" i="54"/>
  <c r="CH22" i="54" s="1"/>
  <c r="CH19" i="54"/>
  <c r="CI19" i="54" s="1"/>
  <c r="CG64" i="54"/>
  <c r="CG12" i="54"/>
  <c r="CH12" i="54" s="1"/>
  <c r="CH9" i="54"/>
  <c r="CI9" i="54" s="1"/>
  <c r="BM65" i="54"/>
  <c r="BN65" i="54" s="1"/>
  <c r="BN10" i="54"/>
  <c r="BM12" i="54"/>
  <c r="BN12" i="54" s="1"/>
  <c r="CG17" i="54"/>
  <c r="CH17" i="54" s="1"/>
  <c r="CH14" i="54"/>
  <c r="CI14" i="54" s="1"/>
  <c r="CA65" i="54"/>
  <c r="CB10" i="54"/>
  <c r="BU66" i="54"/>
  <c r="BV66" i="54" s="1"/>
  <c r="BV11" i="54"/>
  <c r="CG47" i="54"/>
  <c r="CH47" i="54" s="1"/>
  <c r="CH44" i="54"/>
  <c r="CI44" i="54" s="1"/>
  <c r="BT65" i="54"/>
  <c r="BU10" i="54"/>
  <c r="CA47" i="54"/>
  <c r="CB44" i="54"/>
  <c r="CG27" i="54"/>
  <c r="CH27" i="54" s="1"/>
  <c r="CH24" i="54"/>
  <c r="CI24" i="54" s="1"/>
  <c r="CA52" i="54"/>
  <c r="CB49" i="54"/>
  <c r="BT32" i="54"/>
  <c r="BU29" i="54"/>
  <c r="CA32" i="54"/>
  <c r="CB29" i="54"/>
  <c r="BM47" i="54"/>
  <c r="BN47" i="54" s="1"/>
  <c r="BN44" i="54"/>
  <c r="BU52" i="54"/>
  <c r="BV52" i="54" s="1"/>
  <c r="BV49" i="54"/>
  <c r="CG57" i="54"/>
  <c r="CH57" i="54" s="1"/>
  <c r="CH54" i="54"/>
  <c r="CI54" i="54" s="1"/>
  <c r="CN17" i="54"/>
  <c r="CO14" i="54"/>
  <c r="CN27" i="54"/>
  <c r="CO24" i="54"/>
  <c r="CN22" i="54"/>
  <c r="CO19" i="54"/>
  <c r="CO35" i="54"/>
  <c r="CP35" i="54" s="1"/>
  <c r="CQ35" i="54" s="1"/>
  <c r="CR35" i="54" s="1"/>
  <c r="CS35" i="54" s="1"/>
  <c r="CT35" i="54" s="1"/>
  <c r="CN52" i="54"/>
  <c r="CO49" i="54"/>
  <c r="CO59" i="54"/>
  <c r="CN62" i="54"/>
  <c r="CG65" i="54"/>
  <c r="CH65" i="54" s="1"/>
  <c r="CH10" i="54"/>
  <c r="CI10" i="54" s="1"/>
  <c r="BT17" i="54"/>
  <c r="BT64" i="54"/>
  <c r="BT12" i="54"/>
  <c r="BU9" i="54"/>
  <c r="CM65" i="54"/>
  <c r="CM62" i="54"/>
  <c r="CE67" i="54"/>
  <c r="CA57" i="54"/>
  <c r="CB54" i="54"/>
  <c r="BI35" i="53"/>
  <c r="BJ35" i="53" s="1"/>
  <c r="BK35" i="53" s="1"/>
  <c r="BL35" i="53" s="1"/>
  <c r="BM35" i="53" s="1"/>
  <c r="BN35" i="53" s="1"/>
  <c r="BI25" i="53"/>
  <c r="BJ25" i="53" s="1"/>
  <c r="BK25" i="53" s="1"/>
  <c r="BL25" i="53" s="1"/>
  <c r="BM25" i="53" s="1"/>
  <c r="BN25" i="53" s="1"/>
  <c r="BI30" i="53"/>
  <c r="BJ30" i="53" s="1"/>
  <c r="BK30" i="53" s="1"/>
  <c r="BL30" i="53" s="1"/>
  <c r="BM30" i="53" s="1"/>
  <c r="BN30" i="53" s="1"/>
  <c r="BI51" i="53"/>
  <c r="BJ51" i="53" s="1"/>
  <c r="BK51" i="53" s="1"/>
  <c r="BL51" i="53" s="1"/>
  <c r="BM51" i="53" s="1"/>
  <c r="BN51" i="53" s="1"/>
  <c r="BE20" i="53"/>
  <c r="BF20" i="53" s="1"/>
  <c r="AV17" i="53"/>
  <c r="H17" i="42"/>
  <c r="Q47" i="41"/>
  <c r="R47" i="41" s="1"/>
  <c r="BE25" i="53"/>
  <c r="BF25" i="53" s="1"/>
  <c r="R32" i="46"/>
  <c r="AT14" i="53"/>
  <c r="AV64" i="53"/>
  <c r="AV67" i="53" s="1"/>
  <c r="AS17" i="53"/>
  <c r="AT17" i="53" s="1"/>
  <c r="AK17" i="53"/>
  <c r="AL17" i="53" s="1"/>
  <c r="AK64" i="53"/>
  <c r="AL14" i="53"/>
  <c r="BG66" i="53"/>
  <c r="U64" i="53"/>
  <c r="U17" i="53"/>
  <c r="V17" i="53" s="1"/>
  <c r="V14" i="53"/>
  <c r="M64" i="53"/>
  <c r="M17" i="53"/>
  <c r="N17" i="53" s="1"/>
  <c r="N14" i="53"/>
  <c r="AC17" i="53"/>
  <c r="AD17" i="53" s="1"/>
  <c r="AD14" i="53"/>
  <c r="AC64" i="53"/>
  <c r="Q37" i="46"/>
  <c r="R37" i="46" s="1"/>
  <c r="Y37" i="46"/>
  <c r="Z37" i="46" s="1"/>
  <c r="BE30" i="53"/>
  <c r="BF30" i="53" s="1"/>
  <c r="BC32" i="53"/>
  <c r="C67" i="42"/>
  <c r="BC27" i="53"/>
  <c r="AX14" i="53"/>
  <c r="AX37" i="53"/>
  <c r="I14" i="42"/>
  <c r="I64" i="42" s="1"/>
  <c r="J64" i="42" s="1"/>
  <c r="AX47" i="53"/>
  <c r="X17" i="53"/>
  <c r="Y14" i="53"/>
  <c r="X64" i="53"/>
  <c r="X67" i="53" s="1"/>
  <c r="AH15" i="53"/>
  <c r="AG65" i="53"/>
  <c r="AH65" i="53" s="1"/>
  <c r="AA51" i="52"/>
  <c r="Z51" i="52"/>
  <c r="AC51" i="52"/>
  <c r="W51" i="52"/>
  <c r="V51" i="52"/>
  <c r="U51" i="52"/>
  <c r="Y51" i="52"/>
  <c r="S51" i="52"/>
  <c r="P51" i="52"/>
  <c r="P61" i="52" s="1"/>
  <c r="AB51" i="52"/>
  <c r="AD51" i="52"/>
  <c r="X51" i="52"/>
  <c r="T51" i="52"/>
  <c r="D61" i="52"/>
  <c r="AF64" i="53"/>
  <c r="AF67" i="53" s="1"/>
  <c r="AG14" i="53"/>
  <c r="AF17" i="53"/>
  <c r="F14" i="53"/>
  <c r="E17" i="53"/>
  <c r="F17" i="53" s="1"/>
  <c r="E64" i="53"/>
  <c r="AH16" i="53"/>
  <c r="AG66" i="53"/>
  <c r="AH66" i="53" s="1"/>
  <c r="H17" i="53"/>
  <c r="I14" i="53"/>
  <c r="H64" i="53"/>
  <c r="H67" i="53" s="1"/>
  <c r="Z22" i="52"/>
  <c r="AB22" i="52"/>
  <c r="AD22" i="52"/>
  <c r="U22" i="52"/>
  <c r="X22" i="52"/>
  <c r="AC22" i="52"/>
  <c r="V22" i="52"/>
  <c r="T22" i="52"/>
  <c r="W22" i="52"/>
  <c r="Y22" i="52"/>
  <c r="S22" i="52"/>
  <c r="AA22" i="52"/>
  <c r="AO14" i="53"/>
  <c r="AN64" i="53"/>
  <c r="AN67" i="53" s="1"/>
  <c r="AN17" i="53"/>
  <c r="P17" i="53"/>
  <c r="Q14" i="53"/>
  <c r="P64" i="53"/>
  <c r="P67" i="53" s="1"/>
  <c r="R65" i="53"/>
  <c r="J65" i="53"/>
  <c r="Z65" i="53"/>
  <c r="BI46" i="53"/>
  <c r="BJ46" i="53" s="1"/>
  <c r="BK46" i="53" s="1"/>
  <c r="BE26" i="53"/>
  <c r="BF26" i="53" s="1"/>
  <c r="AW29" i="53"/>
  <c r="AX29" i="53" s="1"/>
  <c r="BL61" i="53"/>
  <c r="BM61" i="53" s="1"/>
  <c r="BN61" i="53" s="1"/>
  <c r="BI50" i="53"/>
  <c r="BJ50" i="53" s="1"/>
  <c r="BK50" i="53" s="1"/>
  <c r="BL50" i="53" s="1"/>
  <c r="BM50" i="53" s="1"/>
  <c r="BN50" i="53" s="1"/>
  <c r="BE55" i="53"/>
  <c r="BF55" i="53" s="1"/>
  <c r="BD32" i="53"/>
  <c r="AZ67" i="53"/>
  <c r="BL46" i="53"/>
  <c r="BG64" i="53"/>
  <c r="BG12" i="53"/>
  <c r="BG42" i="53"/>
  <c r="BA37" i="53"/>
  <c r="BB37" i="53" s="1"/>
  <c r="BB34" i="53"/>
  <c r="BH66" i="53"/>
  <c r="BI11" i="53"/>
  <c r="BH22" i="53"/>
  <c r="BI19" i="53"/>
  <c r="BI40" i="53"/>
  <c r="BJ40" i="53" s="1"/>
  <c r="BK40" i="53" s="1"/>
  <c r="BL40" i="53"/>
  <c r="BI39" i="53"/>
  <c r="BH42" i="53"/>
  <c r="BH47" i="53"/>
  <c r="BI44" i="53"/>
  <c r="BI56" i="53"/>
  <c r="BJ56" i="53" s="1"/>
  <c r="BK56" i="53" s="1"/>
  <c r="BM56" i="53" s="1"/>
  <c r="BN56" i="53" s="1"/>
  <c r="BA32" i="53"/>
  <c r="BB32" i="53" s="1"/>
  <c r="BB29" i="53"/>
  <c r="BA66" i="53"/>
  <c r="BB66" i="53" s="1"/>
  <c r="BB11" i="53"/>
  <c r="AS67" i="53"/>
  <c r="AT67" i="53" s="1"/>
  <c r="AT64" i="53"/>
  <c r="BD52" i="53"/>
  <c r="BB19" i="53"/>
  <c r="BA22" i="53"/>
  <c r="BB22" i="53" s="1"/>
  <c r="BK16" i="53"/>
  <c r="BL16" i="53" s="1"/>
  <c r="BM16" i="53" s="1"/>
  <c r="BN16" i="53" s="1"/>
  <c r="BG22" i="53"/>
  <c r="BG27" i="53"/>
  <c r="BG47" i="53"/>
  <c r="BK44" i="53"/>
  <c r="BG62" i="53"/>
  <c r="AW12" i="53"/>
  <c r="AX12" i="53" s="1"/>
  <c r="AX9" i="53"/>
  <c r="BB14" i="53"/>
  <c r="BA17" i="53"/>
  <c r="BB17" i="53" s="1"/>
  <c r="DV61" i="53"/>
  <c r="BP61" i="53" s="1"/>
  <c r="DV60" i="53"/>
  <c r="BP60" i="53" s="1"/>
  <c r="DV51" i="53"/>
  <c r="BP51" i="53" s="1"/>
  <c r="DV50" i="53"/>
  <c r="BP50" i="53" s="1"/>
  <c r="DV54" i="53"/>
  <c r="BP54" i="53" s="1"/>
  <c r="DV46" i="53"/>
  <c r="BP46" i="53" s="1"/>
  <c r="DV45" i="53"/>
  <c r="BP45" i="53" s="1"/>
  <c r="DV55" i="53"/>
  <c r="BP55" i="53" s="1"/>
  <c r="DV44" i="53"/>
  <c r="BP44" i="53" s="1"/>
  <c r="DV41" i="53"/>
  <c r="BP41" i="53" s="1"/>
  <c r="DV40" i="53"/>
  <c r="BP40" i="53" s="1"/>
  <c r="DV56" i="53"/>
  <c r="BP56" i="53" s="1"/>
  <c r="DV39" i="53"/>
  <c r="BP39" i="53" s="1"/>
  <c r="DV34" i="53"/>
  <c r="BP34" i="53" s="1"/>
  <c r="DV29" i="53"/>
  <c r="BP29" i="53" s="1"/>
  <c r="BT29" i="53" s="1"/>
  <c r="DV26" i="53"/>
  <c r="BP26" i="53" s="1"/>
  <c r="DV25" i="53"/>
  <c r="BP25" i="53" s="1"/>
  <c r="DV49" i="53"/>
  <c r="BP49" i="53" s="1"/>
  <c r="DV36" i="53"/>
  <c r="BP36" i="53" s="1"/>
  <c r="DV35" i="53"/>
  <c r="BP35" i="53" s="1"/>
  <c r="DV31" i="53"/>
  <c r="BP31" i="53" s="1"/>
  <c r="DV24" i="53"/>
  <c r="BP24" i="53" s="1"/>
  <c r="DV21" i="53"/>
  <c r="BP21" i="53" s="1"/>
  <c r="DV20" i="53"/>
  <c r="BP20" i="53" s="1"/>
  <c r="DW7" i="53"/>
  <c r="DV30" i="53"/>
  <c r="BP30" i="53" s="1"/>
  <c r="DV11" i="53"/>
  <c r="BP11" i="53" s="1"/>
  <c r="DV14" i="53"/>
  <c r="BP14" i="53" s="1"/>
  <c r="DV19" i="53"/>
  <c r="BP19" i="53" s="1"/>
  <c r="DV16" i="53"/>
  <c r="BP16" i="53" s="1"/>
  <c r="DV10" i="53"/>
  <c r="BP10" i="53" s="1"/>
  <c r="DV9" i="53"/>
  <c r="BP9" i="53" s="1"/>
  <c r="DV59" i="53"/>
  <c r="BP59" i="53" s="1"/>
  <c r="DV15" i="53"/>
  <c r="BP15" i="53" s="1"/>
  <c r="BI16" i="53"/>
  <c r="BJ16" i="53" s="1"/>
  <c r="BH52" i="53"/>
  <c r="BI49" i="53"/>
  <c r="BT49" i="53"/>
  <c r="BH57" i="53"/>
  <c r="BI54" i="53"/>
  <c r="BK55" i="53"/>
  <c r="BL55" i="53" s="1"/>
  <c r="BM55" i="53" s="1"/>
  <c r="BN55" i="53" s="1"/>
  <c r="BD42" i="53"/>
  <c r="BF29" i="53"/>
  <c r="BM24" i="53"/>
  <c r="BE31" i="53"/>
  <c r="BF31" i="53" s="1"/>
  <c r="AW52" i="53"/>
  <c r="AX52" i="53" s="1"/>
  <c r="AX49" i="53"/>
  <c r="BC37" i="53"/>
  <c r="BD34" i="53"/>
  <c r="BC22" i="53"/>
  <c r="BD19" i="53"/>
  <c r="BA52" i="53"/>
  <c r="BB52" i="53" s="1"/>
  <c r="BB49" i="53"/>
  <c r="BC49" i="53" s="1"/>
  <c r="BC52" i="53" s="1"/>
  <c r="BA65" i="53"/>
  <c r="BB65" i="53" s="1"/>
  <c r="BB10" i="53"/>
  <c r="BC10" i="53" s="1"/>
  <c r="AW65" i="53"/>
  <c r="AX65" i="53" s="1"/>
  <c r="AX10" i="53"/>
  <c r="BF54" i="53"/>
  <c r="BA47" i="53"/>
  <c r="BB47" i="53" s="1"/>
  <c r="BB44" i="53"/>
  <c r="AW62" i="53"/>
  <c r="AX62" i="53" s="1"/>
  <c r="AX59" i="53"/>
  <c r="DH61" i="53"/>
  <c r="BO61" i="53" s="1"/>
  <c r="DH60" i="53"/>
  <c r="BO60" i="53" s="1"/>
  <c r="DH59" i="53"/>
  <c r="BO59" i="53" s="1"/>
  <c r="DH54" i="53"/>
  <c r="BO54" i="53" s="1"/>
  <c r="BS54" i="53" s="1"/>
  <c r="DH51" i="53"/>
  <c r="BO51" i="53" s="1"/>
  <c r="DH50" i="53"/>
  <c r="BO50" i="53" s="1"/>
  <c r="DH55" i="53"/>
  <c r="BO55" i="53" s="1"/>
  <c r="BS55" i="53" s="1"/>
  <c r="DH49" i="53"/>
  <c r="BO49" i="53" s="1"/>
  <c r="DH46" i="53"/>
  <c r="BO46" i="53" s="1"/>
  <c r="DH45" i="53"/>
  <c r="BO45" i="53" s="1"/>
  <c r="DH44" i="53"/>
  <c r="BO44" i="53" s="1"/>
  <c r="DH41" i="53"/>
  <c r="BO41" i="53" s="1"/>
  <c r="DH40" i="53"/>
  <c r="BO40" i="53" s="1"/>
  <c r="DH34" i="53"/>
  <c r="BO34" i="53" s="1"/>
  <c r="DH56" i="53"/>
  <c r="BO56" i="53" s="1"/>
  <c r="BS56" i="53" s="1"/>
  <c r="DH39" i="53"/>
  <c r="BO39" i="53" s="1"/>
  <c r="BS39" i="53" s="1"/>
  <c r="DH29" i="53"/>
  <c r="BO29" i="53" s="1"/>
  <c r="DH26" i="53"/>
  <c r="BO26" i="53" s="1"/>
  <c r="DH25" i="53"/>
  <c r="BO25" i="53" s="1"/>
  <c r="DH30" i="53"/>
  <c r="BO30" i="53" s="1"/>
  <c r="DH21" i="53"/>
  <c r="BO21" i="53" s="1"/>
  <c r="DH20" i="53"/>
  <c r="BO20" i="53" s="1"/>
  <c r="DI7" i="53"/>
  <c r="DH19" i="53"/>
  <c r="BO19" i="53" s="1"/>
  <c r="DH15" i="53"/>
  <c r="BO15" i="53" s="1"/>
  <c r="DH16" i="53"/>
  <c r="BO16" i="53" s="1"/>
  <c r="DH31" i="53"/>
  <c r="BO31" i="53" s="1"/>
  <c r="DH24" i="53"/>
  <c r="BO24" i="53" s="1"/>
  <c r="DH14" i="53"/>
  <c r="BO14" i="53" s="1"/>
  <c r="BS14" i="53" s="1"/>
  <c r="DH35" i="53"/>
  <c r="BO35" i="53" s="1"/>
  <c r="DH11" i="53"/>
  <c r="BO11" i="53" s="1"/>
  <c r="DH36" i="53"/>
  <c r="BO36" i="53" s="1"/>
  <c r="DH10" i="53"/>
  <c r="BO10" i="53" s="1"/>
  <c r="DH9" i="53"/>
  <c r="BO9" i="53" s="1"/>
  <c r="BG65" i="53"/>
  <c r="BI20" i="53"/>
  <c r="BJ20" i="53" s="1"/>
  <c r="BK20" i="53" s="1"/>
  <c r="BM20" i="53" s="1"/>
  <c r="BN20" i="53" s="1"/>
  <c r="BH65" i="53"/>
  <c r="BI10" i="53"/>
  <c r="BH32" i="53"/>
  <c r="BI29" i="53"/>
  <c r="BH64" i="53"/>
  <c r="BI9" i="53"/>
  <c r="BH12" i="53"/>
  <c r="BI31" i="53"/>
  <c r="BJ31" i="53" s="1"/>
  <c r="BK31" i="53" s="1"/>
  <c r="BL31" i="53"/>
  <c r="BI36" i="53"/>
  <c r="BJ36" i="53" s="1"/>
  <c r="BK36" i="53" s="1"/>
  <c r="BL36" i="53"/>
  <c r="BI45" i="53"/>
  <c r="BJ45" i="53" s="1"/>
  <c r="BK45" i="53" s="1"/>
  <c r="BL45" i="53" s="1"/>
  <c r="BM45" i="53" s="1"/>
  <c r="BN45" i="53" s="1"/>
  <c r="BI60" i="53"/>
  <c r="BJ60" i="53" s="1"/>
  <c r="BK60" i="53" s="1"/>
  <c r="BM60" i="53" s="1"/>
  <c r="BN60" i="53" s="1"/>
  <c r="BI61" i="53"/>
  <c r="BJ61" i="53" s="1"/>
  <c r="BF11" i="53"/>
  <c r="AY67" i="53"/>
  <c r="AX24" i="53"/>
  <c r="AW27" i="53"/>
  <c r="AX27" i="53" s="1"/>
  <c r="AW57" i="53"/>
  <c r="AX57" i="53" s="1"/>
  <c r="AX54" i="53"/>
  <c r="BE24" i="53"/>
  <c r="BD27" i="53"/>
  <c r="BA64" i="53"/>
  <c r="BA12" i="53"/>
  <c r="BB12" i="53" s="1"/>
  <c r="BB9" i="53"/>
  <c r="BC9" i="53" s="1"/>
  <c r="BE9" i="53" s="1"/>
  <c r="BC66" i="53"/>
  <c r="BD57" i="53"/>
  <c r="BE46" i="53"/>
  <c r="BF46" i="53" s="1"/>
  <c r="BL14" i="53"/>
  <c r="BG37" i="53"/>
  <c r="BG57" i="53"/>
  <c r="BI21" i="53"/>
  <c r="BJ21" i="53" s="1"/>
  <c r="BK21" i="53" s="1"/>
  <c r="BL21" i="53" s="1"/>
  <c r="BM21" i="53" s="1"/>
  <c r="BN21" i="53" s="1"/>
  <c r="BB39" i="53"/>
  <c r="BC39" i="53" s="1"/>
  <c r="BC42" i="53" s="1"/>
  <c r="BA42" i="53"/>
  <c r="BB42" i="53" s="1"/>
  <c r="BE44" i="53"/>
  <c r="BD47" i="53"/>
  <c r="BG17" i="53"/>
  <c r="BG32" i="53"/>
  <c r="BS31" i="53"/>
  <c r="BG52" i="53"/>
  <c r="BK49" i="53"/>
  <c r="AW22" i="53"/>
  <c r="AX22" i="53" s="1"/>
  <c r="AX19" i="53"/>
  <c r="AU64" i="53"/>
  <c r="AU67" i="53" s="1"/>
  <c r="BD17" i="53"/>
  <c r="BE14" i="53"/>
  <c r="BI24" i="53"/>
  <c r="BH27" i="53"/>
  <c r="BH17" i="53"/>
  <c r="BI14" i="53"/>
  <c r="BI15" i="53"/>
  <c r="BJ15" i="53" s="1"/>
  <c r="BK15" i="53" s="1"/>
  <c r="BL15" i="53" s="1"/>
  <c r="BM15" i="53" s="1"/>
  <c r="BN15" i="53" s="1"/>
  <c r="BI26" i="53"/>
  <c r="BJ26" i="53" s="1"/>
  <c r="BK26" i="53" s="1"/>
  <c r="BL26" i="53" s="1"/>
  <c r="BM26" i="53" s="1"/>
  <c r="BN26" i="53" s="1"/>
  <c r="BH37" i="53"/>
  <c r="BI34" i="53"/>
  <c r="BI41" i="53"/>
  <c r="BJ41" i="53" s="1"/>
  <c r="BK41" i="53" s="1"/>
  <c r="BL41" i="53" s="1"/>
  <c r="BM41" i="53" s="1"/>
  <c r="BN41" i="53" s="1"/>
  <c r="BI55" i="53"/>
  <c r="BJ55" i="53" s="1"/>
  <c r="BI59" i="53"/>
  <c r="BH62" i="53"/>
  <c r="BD66" i="53"/>
  <c r="BB54" i="53"/>
  <c r="BA57" i="53"/>
  <c r="BB57" i="53" s="1"/>
  <c r="BA62" i="53"/>
  <c r="BB62" i="53" s="1"/>
  <c r="BB59" i="53"/>
  <c r="BC59" i="53" s="1"/>
  <c r="BA27" i="53"/>
  <c r="BB27" i="53" s="1"/>
  <c r="BB24" i="53"/>
  <c r="BK11" i="53"/>
  <c r="AO12" i="53"/>
  <c r="AP12" i="53" s="1"/>
  <c r="AP9" i="53"/>
  <c r="AW66" i="53"/>
  <c r="AX66" i="53" s="1"/>
  <c r="AW42" i="53"/>
  <c r="AX42" i="53" s="1"/>
  <c r="BL19" i="53"/>
  <c r="L12" i="31"/>
  <c r="L23" i="31" s="1"/>
  <c r="J62" i="41"/>
  <c r="I57" i="42"/>
  <c r="J57" i="42" s="1"/>
  <c r="AM57" i="41"/>
  <c r="AU57" i="29"/>
  <c r="Z52" i="46"/>
  <c r="I47" i="42"/>
  <c r="J47" i="42" s="1"/>
  <c r="J47" i="40"/>
  <c r="I42" i="40"/>
  <c r="J42" i="40" s="1"/>
  <c r="W41" i="40"/>
  <c r="Y41" i="40" s="1"/>
  <c r="Z41" i="40" s="1"/>
  <c r="Z42" i="46"/>
  <c r="C67" i="41"/>
  <c r="F65" i="41"/>
  <c r="O22" i="40"/>
  <c r="G17" i="48"/>
  <c r="I15" i="48"/>
  <c r="J15" i="48" s="1"/>
  <c r="T51" i="36"/>
  <c r="U51" i="47"/>
  <c r="Q14" i="42"/>
  <c r="R14" i="42" s="1"/>
  <c r="G65" i="41"/>
  <c r="V51" i="36"/>
  <c r="S51" i="47"/>
  <c r="D61" i="33"/>
  <c r="T61" i="33" s="1"/>
  <c r="D61" i="47"/>
  <c r="S61" i="47" s="1"/>
  <c r="Y14" i="41"/>
  <c r="Z14" i="41" s="1"/>
  <c r="T51" i="33"/>
  <c r="U51" i="36"/>
  <c r="I27" i="40"/>
  <c r="J27" i="40" s="1"/>
  <c r="AM12" i="41"/>
  <c r="J57" i="40"/>
  <c r="AO50" i="50"/>
  <c r="AP50" i="50" s="1"/>
  <c r="E65" i="42"/>
  <c r="F65" i="42" s="1"/>
  <c r="Q50" i="42"/>
  <c r="R50" i="42" s="1"/>
  <c r="AY47" i="29"/>
  <c r="W44" i="40"/>
  <c r="Y44" i="40" s="1"/>
  <c r="Z44" i="40" s="1"/>
  <c r="AM42" i="41"/>
  <c r="O37" i="40"/>
  <c r="G67" i="42"/>
  <c r="AS30" i="50"/>
  <c r="AT30" i="50" s="1"/>
  <c r="J27" i="42"/>
  <c r="D67" i="42"/>
  <c r="J22" i="42"/>
  <c r="J64" i="46"/>
  <c r="N22" i="40"/>
  <c r="W51" i="36"/>
  <c r="D61" i="36"/>
  <c r="AC61" i="36" s="1"/>
  <c r="M17" i="42"/>
  <c r="N17" i="42" s="1"/>
  <c r="U51" i="37"/>
  <c r="Q15" i="42"/>
  <c r="R15" i="42" s="1"/>
  <c r="V51" i="35"/>
  <c r="O17" i="42"/>
  <c r="Y15" i="41"/>
  <c r="Z15" i="41" s="1"/>
  <c r="S51" i="33"/>
  <c r="F17" i="48"/>
  <c r="Q16" i="42"/>
  <c r="R16" i="42" s="1"/>
  <c r="W51" i="35"/>
  <c r="Q10" i="42"/>
  <c r="R10" i="42" s="1"/>
  <c r="AM10" i="46"/>
  <c r="AO10" i="46" s="1"/>
  <c r="AP10" i="46" s="1"/>
  <c r="M65" i="41"/>
  <c r="N65" i="41" s="1"/>
  <c r="AU12" i="29"/>
  <c r="F65" i="48"/>
  <c r="P48" i="38"/>
  <c r="O12" i="42"/>
  <c r="W11" i="40"/>
  <c r="Y11" i="40" s="1"/>
  <c r="Z11" i="40" s="1"/>
  <c r="Z51" i="36"/>
  <c r="Q14" i="45"/>
  <c r="R14" i="45" s="1"/>
  <c r="Y51" i="36"/>
  <c r="W17" i="29"/>
  <c r="X51" i="36"/>
  <c r="AY17" i="29"/>
  <c r="N19" i="40"/>
  <c r="J22" i="40"/>
  <c r="R39" i="46"/>
  <c r="I37" i="42"/>
  <c r="J37" i="42" s="1"/>
  <c r="W27" i="40"/>
  <c r="O32" i="48"/>
  <c r="R60" i="29"/>
  <c r="O42" i="42"/>
  <c r="Q41" i="42"/>
  <c r="R41" i="42" s="1"/>
  <c r="Q40" i="42"/>
  <c r="R40" i="42" s="1"/>
  <c r="G67" i="40"/>
  <c r="AD22" i="51"/>
  <c r="Q52" i="46"/>
  <c r="R52" i="46" s="1"/>
  <c r="Z57" i="46"/>
  <c r="S57" i="40"/>
  <c r="W56" i="40"/>
  <c r="Y56" i="40" s="1"/>
  <c r="Z56" i="40" s="1"/>
  <c r="I62" i="29"/>
  <c r="J62" i="29" s="1"/>
  <c r="U59" i="40"/>
  <c r="V59" i="40" s="1"/>
  <c r="I57" i="29"/>
  <c r="J57" i="29" s="1"/>
  <c r="Y22" i="47"/>
  <c r="W67" i="29"/>
  <c r="Z62" i="46"/>
  <c r="Y59" i="40"/>
  <c r="Z59" i="40" s="1"/>
  <c r="AF15" i="29"/>
  <c r="AG15" i="29" s="1"/>
  <c r="J59" i="40"/>
  <c r="Q60" i="42"/>
  <c r="R60" i="42" s="1"/>
  <c r="W60" i="40"/>
  <c r="Y60" i="40" s="1"/>
  <c r="Z60" i="40" s="1"/>
  <c r="AC22" i="35"/>
  <c r="S22" i="51"/>
  <c r="U54" i="40"/>
  <c r="V54" i="40" s="1"/>
  <c r="W50" i="40"/>
  <c r="Y50" i="40" s="1"/>
  <c r="Z50" i="40" s="1"/>
  <c r="W51" i="40"/>
  <c r="Y51" i="40" s="1"/>
  <c r="Z51" i="40" s="1"/>
  <c r="AU47" i="41"/>
  <c r="J66" i="29"/>
  <c r="G67" i="29"/>
  <c r="AM47" i="41"/>
  <c r="F14" i="42"/>
  <c r="I15" i="42"/>
  <c r="J15" i="42" s="1"/>
  <c r="O64" i="40"/>
  <c r="J55" i="42"/>
  <c r="J54" i="40"/>
  <c r="V22" i="47"/>
  <c r="AI64" i="45"/>
  <c r="AM40" i="46"/>
  <c r="AO40" i="46" s="1"/>
  <c r="AP40" i="46" s="1"/>
  <c r="S22" i="36"/>
  <c r="W40" i="40"/>
  <c r="Y40" i="40" s="1"/>
  <c r="Z40" i="40" s="1"/>
  <c r="W37" i="42"/>
  <c r="X22" i="47"/>
  <c r="Q34" i="40"/>
  <c r="R34" i="40" s="1"/>
  <c r="AE37" i="45"/>
  <c r="AI37" i="45"/>
  <c r="AQ66" i="41"/>
  <c r="AE65" i="45"/>
  <c r="Y27" i="46"/>
  <c r="Z27" i="46" s="1"/>
  <c r="W36" i="40"/>
  <c r="Y36" i="40" s="1"/>
  <c r="Z36" i="40" s="1"/>
  <c r="E17" i="42"/>
  <c r="F17" i="42" s="1"/>
  <c r="AM65" i="41"/>
  <c r="AQ32" i="41"/>
  <c r="AA22" i="47"/>
  <c r="Z32" i="46"/>
  <c r="V48" i="33"/>
  <c r="V22" i="36"/>
  <c r="W30" i="40"/>
  <c r="Y30" i="40" s="1"/>
  <c r="Z30" i="40" s="1"/>
  <c r="Q47" i="46"/>
  <c r="R47" i="46" s="1"/>
  <c r="X48" i="33"/>
  <c r="Y22" i="36"/>
  <c r="AU27" i="29"/>
  <c r="Y48" i="33"/>
  <c r="AI65" i="46"/>
  <c r="AF21" i="29"/>
  <c r="AG21" i="29" s="1"/>
  <c r="AH21" i="29" s="1"/>
  <c r="E64" i="41"/>
  <c r="F64" i="41" s="1"/>
  <c r="AF14" i="29"/>
  <c r="AG14" i="29" s="1"/>
  <c r="S48" i="33"/>
  <c r="V48" i="35"/>
  <c r="AE64" i="45"/>
  <c r="AU64" i="29"/>
  <c r="Q25" i="42"/>
  <c r="R25" i="42" s="1"/>
  <c r="AF40" i="29"/>
  <c r="AG40" i="29" s="1"/>
  <c r="AH40" i="29" s="1"/>
  <c r="T67" i="40"/>
  <c r="O64" i="42"/>
  <c r="T22" i="36"/>
  <c r="X22" i="36"/>
  <c r="W22" i="36"/>
  <c r="S65" i="40"/>
  <c r="U22" i="51"/>
  <c r="AU66" i="29"/>
  <c r="S22" i="40"/>
  <c r="Q57" i="46"/>
  <c r="R57" i="46" s="1"/>
  <c r="Z22" i="38"/>
  <c r="W19" i="40"/>
  <c r="W22" i="40" s="1"/>
  <c r="X64" i="40"/>
  <c r="U22" i="47"/>
  <c r="AD22" i="47"/>
  <c r="AB22" i="47"/>
  <c r="M27" i="40"/>
  <c r="N27" i="40" s="1"/>
  <c r="M42" i="40"/>
  <c r="N42" i="40" s="1"/>
  <c r="AU15" i="41"/>
  <c r="AU17" i="41" s="1"/>
  <c r="W14" i="40"/>
  <c r="W17" i="40" s="1"/>
  <c r="V22" i="51"/>
  <c r="AF46" i="29"/>
  <c r="AG46" i="29" s="1"/>
  <c r="AH46" i="29" s="1"/>
  <c r="AF11" i="29"/>
  <c r="AG11" i="29" s="1"/>
  <c r="AH11" i="29" s="1"/>
  <c r="AB17" i="29"/>
  <c r="AF35" i="29"/>
  <c r="AG35" i="29" s="1"/>
  <c r="AH35" i="29" s="1"/>
  <c r="X51" i="47"/>
  <c r="AQ67" i="29"/>
  <c r="AC22" i="47"/>
  <c r="W22" i="47"/>
  <c r="Z51" i="33"/>
  <c r="T48" i="33"/>
  <c r="Q57" i="29"/>
  <c r="R57" i="29" s="1"/>
  <c r="AF16" i="29"/>
  <c r="AG16" i="29" s="1"/>
  <c r="AB22" i="34"/>
  <c r="AF36" i="29"/>
  <c r="AG36" i="29" s="1"/>
  <c r="AH36" i="29" s="1"/>
  <c r="Y15" i="46"/>
  <c r="Z15" i="46" s="1"/>
  <c r="I14" i="40"/>
  <c r="J14" i="40" s="1"/>
  <c r="L67" i="42"/>
  <c r="Z51" i="35"/>
  <c r="P51" i="36"/>
  <c r="P61" i="36" s="1"/>
  <c r="AD51" i="36"/>
  <c r="D66" i="31" s="1"/>
  <c r="U48" i="33"/>
  <c r="V48" i="37"/>
  <c r="M47" i="40"/>
  <c r="N47" i="40" s="1"/>
  <c r="P51" i="51"/>
  <c r="P61" i="51" s="1"/>
  <c r="G64" i="41"/>
  <c r="I16" i="41"/>
  <c r="I17" i="41" s="1"/>
  <c r="AB51" i="36"/>
  <c r="M52" i="40"/>
  <c r="N52" i="40" s="1"/>
  <c r="AD22" i="38"/>
  <c r="AC51" i="36"/>
  <c r="AA51" i="36"/>
  <c r="AA51" i="51"/>
  <c r="Q15" i="46"/>
  <c r="R15" i="46" s="1"/>
  <c r="P65" i="46"/>
  <c r="H66" i="42"/>
  <c r="H67" i="42" s="1"/>
  <c r="AA51" i="35"/>
  <c r="T48" i="35"/>
  <c r="AG15" i="41"/>
  <c r="AH15" i="41" s="1"/>
  <c r="X66" i="29"/>
  <c r="BC14" i="29"/>
  <c r="K67" i="42"/>
  <c r="F16" i="42"/>
  <c r="E66" i="42"/>
  <c r="F66" i="42" s="1"/>
  <c r="F14" i="40"/>
  <c r="E64" i="40"/>
  <c r="F64" i="40" s="1"/>
  <c r="I66" i="42"/>
  <c r="J66" i="42" s="1"/>
  <c r="W51" i="33"/>
  <c r="X51" i="33"/>
  <c r="Y51" i="35"/>
  <c r="V51" i="47"/>
  <c r="P17" i="42"/>
  <c r="U48" i="35"/>
  <c r="AD22" i="36"/>
  <c r="AA22" i="34"/>
  <c r="Y22" i="34"/>
  <c r="X22" i="34"/>
  <c r="AF61" i="29"/>
  <c r="AG61" i="29" s="1"/>
  <c r="AH61" i="29" s="1"/>
  <c r="I15" i="46"/>
  <c r="J15" i="46" s="1"/>
  <c r="H65" i="46"/>
  <c r="G17" i="41"/>
  <c r="S22" i="33"/>
  <c r="T22" i="33"/>
  <c r="U22" i="33"/>
  <c r="E17" i="41"/>
  <c r="F17" i="41" s="1"/>
  <c r="E66" i="41"/>
  <c r="F66" i="41" s="1"/>
  <c r="F16" i="41"/>
  <c r="S51" i="35"/>
  <c r="D61" i="35"/>
  <c r="AD61" i="35" s="1"/>
  <c r="E77" i="31" s="1"/>
  <c r="T51" i="35"/>
  <c r="M57" i="40"/>
  <c r="N57" i="40" s="1"/>
  <c r="AA51" i="33"/>
  <c r="U51" i="35"/>
  <c r="X51" i="35"/>
  <c r="Z51" i="47"/>
  <c r="W48" i="35"/>
  <c r="BP66" i="46"/>
  <c r="AC48" i="35"/>
  <c r="D67" i="46"/>
  <c r="AC22" i="34"/>
  <c r="M37" i="40"/>
  <c r="N37" i="40" s="1"/>
  <c r="Z22" i="34"/>
  <c r="K67" i="46"/>
  <c r="M62" i="40"/>
  <c r="N62" i="40" s="1"/>
  <c r="AE64" i="50"/>
  <c r="AE67" i="50" s="1"/>
  <c r="AF30" i="29"/>
  <c r="AG30" i="29" s="1"/>
  <c r="AH30" i="29" s="1"/>
  <c r="AA35" i="38"/>
  <c r="P66" i="42"/>
  <c r="BP65" i="46"/>
  <c r="X65" i="40"/>
  <c r="M65" i="40"/>
  <c r="N65" i="40" s="1"/>
  <c r="X62" i="40"/>
  <c r="AF51" i="29"/>
  <c r="AG51" i="29" s="1"/>
  <c r="AH51" i="29" s="1"/>
  <c r="AB65" i="29"/>
  <c r="M65" i="42"/>
  <c r="N65" i="42" s="1"/>
  <c r="T67" i="29"/>
  <c r="AF41" i="29"/>
  <c r="AG41" i="29" s="1"/>
  <c r="AH41" i="29" s="1"/>
  <c r="AF60" i="29"/>
  <c r="AG60" i="29" s="1"/>
  <c r="AH60" i="29" s="1"/>
  <c r="AF55" i="29"/>
  <c r="AG55" i="29" s="1"/>
  <c r="AH55" i="29" s="1"/>
  <c r="M66" i="42"/>
  <c r="N66" i="42" s="1"/>
  <c r="BP17" i="46"/>
  <c r="AB66" i="29"/>
  <c r="I47" i="41"/>
  <c r="J47" i="41" s="1"/>
  <c r="P65" i="42"/>
  <c r="AF20" i="29"/>
  <c r="AG20" i="29" s="1"/>
  <c r="AH20" i="29" s="1"/>
  <c r="AF45" i="29"/>
  <c r="AG45" i="29" s="1"/>
  <c r="AH45" i="29" s="1"/>
  <c r="AL16" i="46"/>
  <c r="AO59" i="46"/>
  <c r="Z45" i="40"/>
  <c r="AI32" i="46"/>
  <c r="AK29" i="46"/>
  <c r="DE60" i="46"/>
  <c r="AQ60" i="46" s="1"/>
  <c r="AS60" i="46" s="1"/>
  <c r="AT60" i="46" s="1"/>
  <c r="DE54" i="46"/>
  <c r="AQ54" i="46" s="1"/>
  <c r="DE45" i="46"/>
  <c r="AQ45" i="46" s="1"/>
  <c r="AS45" i="46" s="1"/>
  <c r="AT45" i="46" s="1"/>
  <c r="DE44" i="46"/>
  <c r="AQ44" i="46" s="1"/>
  <c r="AU44" i="46" s="1"/>
  <c r="DE31" i="46"/>
  <c r="AQ31" i="46" s="1"/>
  <c r="DE24" i="46"/>
  <c r="AQ24" i="46" s="1"/>
  <c r="AU24" i="46" s="1"/>
  <c r="DE11" i="46"/>
  <c r="AQ11" i="46" s="1"/>
  <c r="DF7" i="46"/>
  <c r="DE61" i="46"/>
  <c r="AQ61" i="46" s="1"/>
  <c r="AS61" i="46" s="1"/>
  <c r="AT61" i="46" s="1"/>
  <c r="DE51" i="46"/>
  <c r="AQ51" i="46" s="1"/>
  <c r="AS51" i="46" s="1"/>
  <c r="AT51" i="46" s="1"/>
  <c r="DE40" i="46"/>
  <c r="AQ40" i="46" s="1"/>
  <c r="AU40" i="46" s="1"/>
  <c r="DE34" i="46"/>
  <c r="AQ34" i="46" s="1"/>
  <c r="AU34" i="46" s="1"/>
  <c r="DE21" i="46"/>
  <c r="AQ21" i="46" s="1"/>
  <c r="AS21" i="46" s="1"/>
  <c r="AT21" i="46" s="1"/>
  <c r="DE9" i="46"/>
  <c r="AQ9" i="46" s="1"/>
  <c r="DE15" i="46"/>
  <c r="AQ15" i="46" s="1"/>
  <c r="DE55" i="46"/>
  <c r="AQ55" i="46" s="1"/>
  <c r="AS55" i="46" s="1"/>
  <c r="AT55" i="46" s="1"/>
  <c r="DE39" i="46"/>
  <c r="AQ39" i="46" s="1"/>
  <c r="AU39" i="46" s="1"/>
  <c r="AW39" i="46" s="1"/>
  <c r="DE30" i="46"/>
  <c r="AQ30" i="46" s="1"/>
  <c r="DE10" i="46"/>
  <c r="AQ10" i="46" s="1"/>
  <c r="DE50" i="46"/>
  <c r="AQ50" i="46" s="1"/>
  <c r="AS50" i="46" s="1"/>
  <c r="AT50" i="46" s="1"/>
  <c r="DE41" i="46"/>
  <c r="AQ41" i="46" s="1"/>
  <c r="AU41" i="46" s="1"/>
  <c r="AW41" i="46" s="1"/>
  <c r="AX41" i="46" s="1"/>
  <c r="DE29" i="46"/>
  <c r="AQ29" i="46" s="1"/>
  <c r="DE20" i="46"/>
  <c r="AQ20" i="46" s="1"/>
  <c r="AS20" i="46" s="1"/>
  <c r="AT20" i="46" s="1"/>
  <c r="DE59" i="46"/>
  <c r="AQ59" i="46" s="1"/>
  <c r="AU59" i="46" s="1"/>
  <c r="DE46" i="46"/>
  <c r="AQ46" i="46" s="1"/>
  <c r="AU46" i="46" s="1"/>
  <c r="AW46" i="46" s="1"/>
  <c r="AX46" i="46" s="1"/>
  <c r="DE35" i="46"/>
  <c r="AQ35" i="46" s="1"/>
  <c r="AS35" i="46" s="1"/>
  <c r="AT35" i="46" s="1"/>
  <c r="DE26" i="46"/>
  <c r="AQ26" i="46" s="1"/>
  <c r="AS26" i="46" s="1"/>
  <c r="AT26" i="46" s="1"/>
  <c r="DE19" i="46"/>
  <c r="AQ19" i="46" s="1"/>
  <c r="DE56" i="46"/>
  <c r="AQ56" i="46" s="1"/>
  <c r="DE16" i="46"/>
  <c r="AQ16" i="46" s="1"/>
  <c r="DE49" i="46"/>
  <c r="AQ49" i="46" s="1"/>
  <c r="AU49" i="46" s="1"/>
  <c r="DE36" i="46"/>
  <c r="AQ36" i="46" s="1"/>
  <c r="DE25" i="46"/>
  <c r="AQ25" i="46" s="1"/>
  <c r="AU25" i="46" s="1"/>
  <c r="AW25" i="46" s="1"/>
  <c r="AX25" i="46" s="1"/>
  <c r="DE14" i="46"/>
  <c r="AQ14" i="46" s="1"/>
  <c r="AK35" i="46"/>
  <c r="AL35" i="46" s="1"/>
  <c r="AM35" i="46"/>
  <c r="AO35" i="46" s="1"/>
  <c r="AP35" i="46" s="1"/>
  <c r="AI52" i="46"/>
  <c r="AK49" i="46"/>
  <c r="AI37" i="46"/>
  <c r="AK34" i="46"/>
  <c r="AM34" i="46"/>
  <c r="X52" i="29"/>
  <c r="Y49" i="29"/>
  <c r="S17" i="42"/>
  <c r="W14" i="42"/>
  <c r="S12" i="42"/>
  <c r="S64" i="42"/>
  <c r="S57" i="42"/>
  <c r="W15" i="42"/>
  <c r="V19" i="40"/>
  <c r="Q39" i="40"/>
  <c r="O42" i="40"/>
  <c r="Y61" i="42"/>
  <c r="Z61" i="42" s="1"/>
  <c r="Q31" i="42"/>
  <c r="R31" i="42" s="1"/>
  <c r="P47" i="42"/>
  <c r="Q44" i="42"/>
  <c r="N54" i="42"/>
  <c r="M57" i="42"/>
  <c r="N57" i="42" s="1"/>
  <c r="AM44" i="46"/>
  <c r="AE52" i="45"/>
  <c r="AI42" i="45"/>
  <c r="AM56" i="45"/>
  <c r="AM55" i="45"/>
  <c r="J29" i="42"/>
  <c r="I32" i="42"/>
  <c r="J32" i="42" s="1"/>
  <c r="V24" i="29"/>
  <c r="U27" i="29"/>
  <c r="V27" i="29" s="1"/>
  <c r="V54" i="29"/>
  <c r="U57" i="29"/>
  <c r="V57" i="29" s="1"/>
  <c r="X22" i="29"/>
  <c r="Y19" i="29"/>
  <c r="AG19" i="29"/>
  <c r="AG59" i="29"/>
  <c r="BC32" i="29"/>
  <c r="O27" i="42"/>
  <c r="AQ37" i="41"/>
  <c r="DF20" i="41"/>
  <c r="AY20" i="41" s="1"/>
  <c r="BC20" i="41" s="1"/>
  <c r="DF16" i="41"/>
  <c r="AY16" i="41" s="1"/>
  <c r="DF50" i="41"/>
  <c r="AY50" i="41" s="1"/>
  <c r="BC50" i="41" s="1"/>
  <c r="DF45" i="41"/>
  <c r="AY45" i="41" s="1"/>
  <c r="DF10" i="41"/>
  <c r="AY10" i="41" s="1"/>
  <c r="BC10" i="41" s="1"/>
  <c r="DF15" i="41"/>
  <c r="AY15" i="41" s="1"/>
  <c r="DF44" i="41"/>
  <c r="AY44" i="41" s="1"/>
  <c r="DF39" i="41"/>
  <c r="AY39" i="41" s="1"/>
  <c r="DF31" i="41"/>
  <c r="AY31" i="41" s="1"/>
  <c r="BC31" i="41" s="1"/>
  <c r="DF41" i="41"/>
  <c r="AY41" i="41" s="1"/>
  <c r="DF49" i="41"/>
  <c r="AY49" i="41" s="1"/>
  <c r="DF30" i="41"/>
  <c r="AY30" i="41" s="1"/>
  <c r="DF40" i="41"/>
  <c r="AY40" i="41" s="1"/>
  <c r="DF46" i="41"/>
  <c r="AY46" i="41" s="1"/>
  <c r="BC46" i="41" s="1"/>
  <c r="DF11" i="41"/>
  <c r="AY11" i="41" s="1"/>
  <c r="DF29" i="41"/>
  <c r="AY29" i="41" s="1"/>
  <c r="BC29" i="41" s="1"/>
  <c r="DF56" i="41"/>
  <c r="AY56" i="41" s="1"/>
  <c r="BC56" i="41" s="1"/>
  <c r="DF19" i="41"/>
  <c r="AY19" i="41" s="1"/>
  <c r="BC19" i="41" s="1"/>
  <c r="DF35" i="41"/>
  <c r="AY35" i="41" s="1"/>
  <c r="DF24" i="41"/>
  <c r="AY24" i="41" s="1"/>
  <c r="DF54" i="41"/>
  <c r="AY54" i="41" s="1"/>
  <c r="DG7" i="41"/>
  <c r="DF26" i="41"/>
  <c r="AY26" i="41" s="1"/>
  <c r="BC26" i="41" s="1"/>
  <c r="DF55" i="41"/>
  <c r="AY55" i="41" s="1"/>
  <c r="DF9" i="41"/>
  <c r="AY9" i="41" s="1"/>
  <c r="BC9" i="41" s="1"/>
  <c r="DF61" i="41"/>
  <c r="AY61" i="41" s="1"/>
  <c r="BC61" i="41" s="1"/>
  <c r="DF21" i="41"/>
  <c r="AY21" i="41" s="1"/>
  <c r="DF51" i="41"/>
  <c r="AY51" i="41" s="1"/>
  <c r="DF59" i="41"/>
  <c r="AY59" i="41" s="1"/>
  <c r="DF60" i="41"/>
  <c r="AY60" i="41" s="1"/>
  <c r="BC60" i="41" s="1"/>
  <c r="DF25" i="41"/>
  <c r="AY25" i="41" s="1"/>
  <c r="DF36" i="41"/>
  <c r="AY36" i="41" s="1"/>
  <c r="DF34" i="41"/>
  <c r="AY34" i="41" s="1"/>
  <c r="DF14" i="41"/>
  <c r="AY14" i="41" s="1"/>
  <c r="AQ12" i="41"/>
  <c r="AU9" i="41"/>
  <c r="DW41" i="46"/>
  <c r="BX41" i="46" s="1"/>
  <c r="DW51" i="46"/>
  <c r="BX51" i="46" s="1"/>
  <c r="CB51" i="46" s="1"/>
  <c r="DW60" i="46"/>
  <c r="BX60" i="46" s="1"/>
  <c r="CB60" i="46" s="1"/>
  <c r="DW40" i="46"/>
  <c r="BX40" i="46" s="1"/>
  <c r="DW20" i="46"/>
  <c r="BX20" i="46" s="1"/>
  <c r="CB20" i="46" s="1"/>
  <c r="DW21" i="46"/>
  <c r="BX21" i="46" s="1"/>
  <c r="DW54" i="46"/>
  <c r="BX54" i="46" s="1"/>
  <c r="CB54" i="46" s="1"/>
  <c r="DW34" i="46"/>
  <c r="BX34" i="46" s="1"/>
  <c r="DW14" i="46"/>
  <c r="BX14" i="46" s="1"/>
  <c r="DW36" i="46"/>
  <c r="BX36" i="46" s="1"/>
  <c r="DW46" i="46"/>
  <c r="BX46" i="46" s="1"/>
  <c r="DW55" i="46"/>
  <c r="BX55" i="46" s="1"/>
  <c r="CB55" i="46" s="1"/>
  <c r="DW35" i="46"/>
  <c r="BX35" i="46" s="1"/>
  <c r="CB35" i="46" s="1"/>
  <c r="DW15" i="46"/>
  <c r="BX15" i="46" s="1"/>
  <c r="DW11" i="46"/>
  <c r="BX11" i="46" s="1"/>
  <c r="CB11" i="46" s="1"/>
  <c r="DW49" i="46"/>
  <c r="BX49" i="46" s="1"/>
  <c r="CB49" i="46" s="1"/>
  <c r="DW29" i="46"/>
  <c r="BX29" i="46" s="1"/>
  <c r="DW9" i="46"/>
  <c r="BX9" i="46" s="1"/>
  <c r="CB9" i="46" s="1"/>
  <c r="DX7" i="46"/>
  <c r="DW61" i="46"/>
  <c r="BX61" i="46" s="1"/>
  <c r="CB61" i="46" s="1"/>
  <c r="DW50" i="46"/>
  <c r="BX50" i="46" s="1"/>
  <c r="DW30" i="46"/>
  <c r="BX30" i="46" s="1"/>
  <c r="CB30" i="46" s="1"/>
  <c r="DW10" i="46"/>
  <c r="BX10" i="46" s="1"/>
  <c r="CB10" i="46" s="1"/>
  <c r="DW26" i="46"/>
  <c r="BX26" i="46" s="1"/>
  <c r="DW44" i="46"/>
  <c r="BX44" i="46" s="1"/>
  <c r="DW24" i="46"/>
  <c r="BX24" i="46" s="1"/>
  <c r="DW31" i="46"/>
  <c r="BX31" i="46" s="1"/>
  <c r="CB31" i="46" s="1"/>
  <c r="DW56" i="46"/>
  <c r="BX56" i="46" s="1"/>
  <c r="CB56" i="46" s="1"/>
  <c r="DW59" i="46"/>
  <c r="BX59" i="46" s="1"/>
  <c r="DW45" i="46"/>
  <c r="BX45" i="46" s="1"/>
  <c r="DW39" i="46"/>
  <c r="BX39" i="46" s="1"/>
  <c r="DW25" i="46"/>
  <c r="BX25" i="46" s="1"/>
  <c r="CB25" i="46" s="1"/>
  <c r="DW19" i="46"/>
  <c r="BX19" i="46" s="1"/>
  <c r="DW16" i="46"/>
  <c r="BX16" i="46" s="1"/>
  <c r="BT11" i="46"/>
  <c r="BL12" i="46"/>
  <c r="Q9" i="42"/>
  <c r="P64" i="42"/>
  <c r="P12" i="42"/>
  <c r="N9" i="42"/>
  <c r="M12" i="42"/>
  <c r="N12" i="42" s="1"/>
  <c r="Y11" i="42"/>
  <c r="Z11" i="42" s="1"/>
  <c r="Q11" i="42"/>
  <c r="R11" i="42" s="1"/>
  <c r="Y21" i="42"/>
  <c r="Z21" i="42" s="1"/>
  <c r="Q21" i="42"/>
  <c r="R21" i="42" s="1"/>
  <c r="AU65" i="29"/>
  <c r="AM11" i="45"/>
  <c r="AM24" i="46"/>
  <c r="AE62" i="46"/>
  <c r="AG60" i="46"/>
  <c r="O22" i="42"/>
  <c r="AU51" i="41"/>
  <c r="Y44" i="29"/>
  <c r="X47" i="29"/>
  <c r="AY22" i="29"/>
  <c r="BC19" i="29"/>
  <c r="BC44" i="29"/>
  <c r="BC47" i="29" s="1"/>
  <c r="W22" i="42"/>
  <c r="W52" i="42"/>
  <c r="AU31" i="41"/>
  <c r="AU60" i="41"/>
  <c r="AU10" i="41"/>
  <c r="BL52" i="46"/>
  <c r="BT30" i="46"/>
  <c r="BL22" i="46"/>
  <c r="S37" i="40"/>
  <c r="U34" i="40"/>
  <c r="U14" i="40"/>
  <c r="V14" i="40" s="1"/>
  <c r="S27" i="40"/>
  <c r="U24" i="40"/>
  <c r="U45" i="40"/>
  <c r="V45" i="40" s="1"/>
  <c r="O62" i="40"/>
  <c r="Q59" i="40"/>
  <c r="N29" i="42"/>
  <c r="M32" i="42"/>
  <c r="N32" i="42" s="1"/>
  <c r="X32" i="42"/>
  <c r="Q46" i="42"/>
  <c r="R46" i="42" s="1"/>
  <c r="N24" i="42"/>
  <c r="M27" i="42"/>
  <c r="N27" i="42" s="1"/>
  <c r="Q39" i="42"/>
  <c r="P42" i="42"/>
  <c r="V15" i="46"/>
  <c r="U65" i="46"/>
  <c r="V65" i="46" s="1"/>
  <c r="AM29" i="45"/>
  <c r="AD44" i="46"/>
  <c r="AC47" i="46"/>
  <c r="AD47" i="46" s="1"/>
  <c r="AM39" i="46"/>
  <c r="AD39" i="46"/>
  <c r="AC42" i="46"/>
  <c r="AD42" i="46" s="1"/>
  <c r="AM61" i="46"/>
  <c r="AO61" i="46" s="1"/>
  <c r="AP61" i="46" s="1"/>
  <c r="AU26" i="46"/>
  <c r="AW26" i="46" s="1"/>
  <c r="AX26" i="46" s="1"/>
  <c r="AM50" i="46"/>
  <c r="AO50" i="46" s="1"/>
  <c r="AP50" i="46" s="1"/>
  <c r="AD49" i="46"/>
  <c r="AC52" i="46"/>
  <c r="AD52" i="46" s="1"/>
  <c r="AC59" i="29"/>
  <c r="AB62" i="29"/>
  <c r="AB37" i="29"/>
  <c r="AC34" i="29"/>
  <c r="AF34" i="29"/>
  <c r="W10" i="42"/>
  <c r="Y10" i="42" s="1"/>
  <c r="Z10" i="42" s="1"/>
  <c r="W61" i="40"/>
  <c r="Y61" i="40" s="1"/>
  <c r="Z61" i="40" s="1"/>
  <c r="Q35" i="42"/>
  <c r="R35" i="42" s="1"/>
  <c r="U11" i="42"/>
  <c r="T66" i="42"/>
  <c r="U46" i="42"/>
  <c r="V46" i="42" s="1"/>
  <c r="T32" i="42"/>
  <c r="U29" i="42"/>
  <c r="T47" i="42"/>
  <c r="U44" i="42"/>
  <c r="T62" i="42"/>
  <c r="U59" i="42"/>
  <c r="U16" i="42"/>
  <c r="V16" i="42" s="1"/>
  <c r="X16" i="42"/>
  <c r="U45" i="42"/>
  <c r="V45" i="42" s="1"/>
  <c r="T22" i="42"/>
  <c r="U19" i="42"/>
  <c r="AU20" i="41"/>
  <c r="AU22" i="41" s="1"/>
  <c r="BT61" i="46"/>
  <c r="BT62" i="46" s="1"/>
  <c r="BT31" i="46"/>
  <c r="U61" i="40"/>
  <c r="V61" i="40" s="1"/>
  <c r="DQ59" i="48"/>
  <c r="AB59" i="48" s="1"/>
  <c r="AF59" i="48" s="1"/>
  <c r="DQ49" i="48"/>
  <c r="AB49" i="48" s="1"/>
  <c r="AF49" i="48" s="1"/>
  <c r="DQ20" i="48"/>
  <c r="AB20" i="48" s="1"/>
  <c r="DQ25" i="48"/>
  <c r="AB25" i="48" s="1"/>
  <c r="DQ46" i="48"/>
  <c r="AB46" i="48" s="1"/>
  <c r="DQ31" i="48"/>
  <c r="AB31" i="48" s="1"/>
  <c r="DQ40" i="48"/>
  <c r="AB40" i="48" s="1"/>
  <c r="DQ19" i="48"/>
  <c r="AB19" i="48" s="1"/>
  <c r="DQ39" i="48"/>
  <c r="AB39" i="48" s="1"/>
  <c r="DQ9" i="48"/>
  <c r="AB9" i="48" s="1"/>
  <c r="DQ61" i="48"/>
  <c r="AB61" i="48" s="1"/>
  <c r="DQ51" i="48"/>
  <c r="AB51" i="48" s="1"/>
  <c r="DQ56" i="48"/>
  <c r="AB56" i="48" s="1"/>
  <c r="DQ30" i="48"/>
  <c r="AB30" i="48" s="1"/>
  <c r="DQ45" i="48"/>
  <c r="AB45" i="48" s="1"/>
  <c r="DQ24" i="48"/>
  <c r="AB24" i="48" s="1"/>
  <c r="DQ54" i="48"/>
  <c r="AB54" i="48" s="1"/>
  <c r="DQ11" i="48"/>
  <c r="AB11" i="48" s="1"/>
  <c r="DQ35" i="48"/>
  <c r="AB35" i="48" s="1"/>
  <c r="DQ21" i="48"/>
  <c r="AB21" i="48" s="1"/>
  <c r="DQ55" i="48"/>
  <c r="AB55" i="48" s="1"/>
  <c r="DQ44" i="48"/>
  <c r="AB44" i="48" s="1"/>
  <c r="DQ29" i="48"/>
  <c r="AB29" i="48" s="1"/>
  <c r="DQ50" i="48"/>
  <c r="AB50" i="48" s="1"/>
  <c r="AF50" i="48" s="1"/>
  <c r="DQ60" i="48"/>
  <c r="AB60" i="48" s="1"/>
  <c r="DQ10" i="48"/>
  <c r="AB10" i="48" s="1"/>
  <c r="AF10" i="48" s="1"/>
  <c r="DQ34" i="48"/>
  <c r="AB34" i="48" s="1"/>
  <c r="DQ15" i="48"/>
  <c r="AB15" i="48" s="1"/>
  <c r="AF15" i="48" s="1"/>
  <c r="DQ16" i="48"/>
  <c r="AB16" i="48" s="1"/>
  <c r="AF16" i="48" s="1"/>
  <c r="DQ14" i="48"/>
  <c r="AB14" i="48" s="1"/>
  <c r="Y51" i="33"/>
  <c r="V51" i="33"/>
  <c r="AC51" i="35"/>
  <c r="P51" i="35"/>
  <c r="P61" i="35" s="1"/>
  <c r="AB51" i="35"/>
  <c r="Q52" i="40"/>
  <c r="M12" i="40"/>
  <c r="N12" i="40" s="1"/>
  <c r="AA22" i="36"/>
  <c r="M32" i="40"/>
  <c r="N32" i="40" s="1"/>
  <c r="J37" i="29"/>
  <c r="M66" i="40"/>
  <c r="N66" i="40" s="1"/>
  <c r="AM66" i="41"/>
  <c r="P35" i="38"/>
  <c r="AE64" i="46"/>
  <c r="AE66" i="45"/>
  <c r="AE22" i="45"/>
  <c r="AM34" i="45"/>
  <c r="AM37" i="45" s="1"/>
  <c r="AM40" i="45"/>
  <c r="AD34" i="46"/>
  <c r="AC37" i="46"/>
  <c r="AD37" i="46" s="1"/>
  <c r="AE22" i="46"/>
  <c r="AG19" i="46"/>
  <c r="AO19" i="46"/>
  <c r="AE32" i="46"/>
  <c r="AG30" i="46"/>
  <c r="AI12" i="46"/>
  <c r="AK9" i="46"/>
  <c r="AI64" i="46"/>
  <c r="AK25" i="46"/>
  <c r="AL25" i="46" s="1"/>
  <c r="AK51" i="46"/>
  <c r="AL51" i="46" s="1"/>
  <c r="AI22" i="46"/>
  <c r="AK19" i="46"/>
  <c r="AI57" i="46"/>
  <c r="AK54" i="46"/>
  <c r="AM54" i="46"/>
  <c r="AK14" i="46"/>
  <c r="AL14" i="46" s="1"/>
  <c r="AI17" i="46"/>
  <c r="J54" i="45"/>
  <c r="I57" i="45"/>
  <c r="J57" i="45" s="1"/>
  <c r="V39" i="29"/>
  <c r="U42" i="29"/>
  <c r="V42" i="29" s="1"/>
  <c r="AG9" i="29"/>
  <c r="X12" i="29"/>
  <c r="Y9" i="29"/>
  <c r="V9" i="29"/>
  <c r="U64" i="29"/>
  <c r="BC52" i="29"/>
  <c r="BC42" i="29"/>
  <c r="S65" i="42"/>
  <c r="S22" i="42"/>
  <c r="W26" i="42"/>
  <c r="Y26" i="42" s="1"/>
  <c r="Z26" i="42" s="1"/>
  <c r="S47" i="42"/>
  <c r="S66" i="42"/>
  <c r="W31" i="42"/>
  <c r="Y31" i="42" s="1"/>
  <c r="Z31" i="42" s="1"/>
  <c r="AM52" i="41"/>
  <c r="V44" i="40"/>
  <c r="O32" i="40"/>
  <c r="O27" i="40"/>
  <c r="Y49" i="42"/>
  <c r="X52" i="42"/>
  <c r="N49" i="42"/>
  <c r="M52" i="42"/>
  <c r="N52" i="42" s="1"/>
  <c r="N34" i="42"/>
  <c r="M37" i="42"/>
  <c r="N37" i="42" s="1"/>
  <c r="P37" i="42"/>
  <c r="Q34" i="42"/>
  <c r="AI65" i="45"/>
  <c r="AM10" i="45"/>
  <c r="AI62" i="45"/>
  <c r="AM59" i="45"/>
  <c r="AI57" i="45"/>
  <c r="AI47" i="45"/>
  <c r="DE24" i="45"/>
  <c r="AQ24" i="45" s="1"/>
  <c r="AU24" i="45" s="1"/>
  <c r="DE36" i="45"/>
  <c r="AQ36" i="45" s="1"/>
  <c r="AU36" i="45" s="1"/>
  <c r="DE61" i="45"/>
  <c r="AQ61" i="45" s="1"/>
  <c r="AU61" i="45" s="1"/>
  <c r="DE31" i="45"/>
  <c r="AQ31" i="45" s="1"/>
  <c r="DE30" i="45"/>
  <c r="AQ30" i="45" s="1"/>
  <c r="AU30" i="45" s="1"/>
  <c r="DE35" i="45"/>
  <c r="AQ35" i="45" s="1"/>
  <c r="DE55" i="45"/>
  <c r="AQ55" i="45" s="1"/>
  <c r="DE20" i="45"/>
  <c r="AQ20" i="45" s="1"/>
  <c r="DE51" i="45"/>
  <c r="AQ51" i="45" s="1"/>
  <c r="DE25" i="45"/>
  <c r="AQ25" i="45" s="1"/>
  <c r="AU25" i="45" s="1"/>
  <c r="DE49" i="45"/>
  <c r="AQ49" i="45" s="1"/>
  <c r="DF7" i="45"/>
  <c r="DE19" i="45"/>
  <c r="AQ19" i="45" s="1"/>
  <c r="AU19" i="45" s="1"/>
  <c r="DE46" i="45"/>
  <c r="AQ46" i="45" s="1"/>
  <c r="DE34" i="45"/>
  <c r="AQ34" i="45" s="1"/>
  <c r="AU34" i="45" s="1"/>
  <c r="DE29" i="45"/>
  <c r="AQ29" i="45" s="1"/>
  <c r="DE10" i="45"/>
  <c r="AQ10" i="45" s="1"/>
  <c r="AU10" i="45" s="1"/>
  <c r="DE9" i="45"/>
  <c r="AQ9" i="45" s="1"/>
  <c r="AU9" i="45" s="1"/>
  <c r="DE40" i="45"/>
  <c r="AQ40" i="45" s="1"/>
  <c r="AU40" i="45" s="1"/>
  <c r="DE59" i="45"/>
  <c r="AQ59" i="45" s="1"/>
  <c r="DE41" i="45"/>
  <c r="AQ41" i="45" s="1"/>
  <c r="AU41" i="45" s="1"/>
  <c r="DE21" i="45"/>
  <c r="AQ21" i="45" s="1"/>
  <c r="DE26" i="45"/>
  <c r="AQ26" i="45" s="1"/>
  <c r="DE54" i="45"/>
  <c r="AQ54" i="45" s="1"/>
  <c r="DE45" i="45"/>
  <c r="AQ45" i="45" s="1"/>
  <c r="AU45" i="45" s="1"/>
  <c r="DE56" i="45"/>
  <c r="AQ56" i="45" s="1"/>
  <c r="DE39" i="45"/>
  <c r="AQ39" i="45" s="1"/>
  <c r="AU39" i="45" s="1"/>
  <c r="DE11" i="45"/>
  <c r="AQ11" i="45" s="1"/>
  <c r="DE44" i="45"/>
  <c r="AQ44" i="45" s="1"/>
  <c r="AU44" i="45" s="1"/>
  <c r="DE15" i="45"/>
  <c r="AQ15" i="45" s="1"/>
  <c r="AU15" i="45" s="1"/>
  <c r="DE16" i="45"/>
  <c r="AQ16" i="45" s="1"/>
  <c r="DE50" i="45"/>
  <c r="AQ50" i="45" s="1"/>
  <c r="AU50" i="45" s="1"/>
  <c r="DE60" i="45"/>
  <c r="AQ60" i="45" s="1"/>
  <c r="AU60" i="45" s="1"/>
  <c r="DE14" i="45"/>
  <c r="AQ14" i="45" s="1"/>
  <c r="AM46" i="45"/>
  <c r="AD29" i="46"/>
  <c r="AC32" i="46"/>
  <c r="AD32" i="46" s="1"/>
  <c r="AM55" i="46"/>
  <c r="AO55" i="46" s="1"/>
  <c r="AP55" i="46" s="1"/>
  <c r="AA67" i="46"/>
  <c r="AF50" i="29"/>
  <c r="AG50" i="29" s="1"/>
  <c r="AH50" i="29" s="1"/>
  <c r="V59" i="29"/>
  <c r="U62" i="29"/>
  <c r="V62" i="29" s="1"/>
  <c r="AU32" i="29"/>
  <c r="AU36" i="41"/>
  <c r="AQ27" i="41"/>
  <c r="AQ22" i="41"/>
  <c r="AQ42" i="41"/>
  <c r="AM62" i="41"/>
  <c r="BP27" i="46"/>
  <c r="BP37" i="46"/>
  <c r="BP12" i="46"/>
  <c r="BP64" i="46"/>
  <c r="BP22" i="46"/>
  <c r="BT9" i="46"/>
  <c r="Q36" i="42"/>
  <c r="R36" i="42" s="1"/>
  <c r="Y55" i="42"/>
  <c r="Z55" i="42" s="1"/>
  <c r="BC26" i="29"/>
  <c r="AE27" i="45"/>
  <c r="AE37" i="46"/>
  <c r="AG35" i="46"/>
  <c r="AE27" i="46"/>
  <c r="AG25" i="46"/>
  <c r="AM21" i="46"/>
  <c r="AO21" i="46" s="1"/>
  <c r="AP21" i="46" s="1"/>
  <c r="AM39" i="45"/>
  <c r="V44" i="29"/>
  <c r="U47" i="29"/>
  <c r="V47" i="29" s="1"/>
  <c r="AG29" i="29"/>
  <c r="AY32" i="29"/>
  <c r="AY65" i="29"/>
  <c r="AY27" i="29"/>
  <c r="BC20" i="29"/>
  <c r="AU47" i="29"/>
  <c r="AU52" i="29"/>
  <c r="O52" i="42"/>
  <c r="O47" i="42"/>
  <c r="AU30" i="41"/>
  <c r="BL27" i="46"/>
  <c r="BT19" i="46"/>
  <c r="U21" i="40"/>
  <c r="V21" i="40" s="1"/>
  <c r="S64" i="40"/>
  <c r="S12" i="40"/>
  <c r="U9" i="40"/>
  <c r="S62" i="40"/>
  <c r="Q29" i="42"/>
  <c r="P32" i="42"/>
  <c r="Y24" i="42"/>
  <c r="X27" i="42"/>
  <c r="Q26" i="42"/>
  <c r="R26" i="42" s="1"/>
  <c r="X19" i="42"/>
  <c r="N19" i="42"/>
  <c r="M22" i="42"/>
  <c r="N22" i="42" s="1"/>
  <c r="AE42" i="46"/>
  <c r="AG39" i="46"/>
  <c r="AF31" i="29"/>
  <c r="AG31" i="29" s="1"/>
  <c r="AH31" i="29" s="1"/>
  <c r="AC19" i="29"/>
  <c r="AB22" i="29"/>
  <c r="AC54" i="29"/>
  <c r="AB57" i="29"/>
  <c r="AB47" i="29"/>
  <c r="AC44" i="29"/>
  <c r="AF10" i="29"/>
  <c r="AG10" i="29" s="1"/>
  <c r="AH10" i="29" s="1"/>
  <c r="BC24" i="29"/>
  <c r="W25" i="42"/>
  <c r="W35" i="40"/>
  <c r="Y35" i="40" s="1"/>
  <c r="Z35" i="40" s="1"/>
  <c r="W54" i="40"/>
  <c r="Y20" i="42"/>
  <c r="Z20" i="42" s="1"/>
  <c r="Y35" i="42"/>
  <c r="Z35" i="42" s="1"/>
  <c r="U55" i="42"/>
  <c r="V55" i="42" s="1"/>
  <c r="U41" i="42"/>
  <c r="V41" i="42" s="1"/>
  <c r="U21" i="42"/>
  <c r="V21" i="42" s="1"/>
  <c r="U26" i="42"/>
  <c r="V26" i="42" s="1"/>
  <c r="U39" i="42"/>
  <c r="T42" i="42"/>
  <c r="T27" i="42"/>
  <c r="U24" i="42"/>
  <c r="U61" i="42"/>
  <c r="V61" i="42" s="1"/>
  <c r="U31" i="42"/>
  <c r="V31" i="42" s="1"/>
  <c r="W60" i="42"/>
  <c r="Y60" i="42" s="1"/>
  <c r="Z60" i="42" s="1"/>
  <c r="W41" i="42"/>
  <c r="Y41" i="42" s="1"/>
  <c r="Z41" i="42" s="1"/>
  <c r="W45" i="42"/>
  <c r="AM32" i="41"/>
  <c r="AU29" i="41"/>
  <c r="AU35" i="41"/>
  <c r="AU24" i="41"/>
  <c r="AU27" i="41" s="1"/>
  <c r="BT51" i="46"/>
  <c r="Z22" i="51"/>
  <c r="AK39" i="46"/>
  <c r="AI42" i="46"/>
  <c r="AK20" i="46"/>
  <c r="AL20" i="46" s="1"/>
  <c r="AM20" i="46"/>
  <c r="AO20" i="46" s="1"/>
  <c r="AP20" i="46" s="1"/>
  <c r="AI47" i="46"/>
  <c r="AK44" i="46"/>
  <c r="AI27" i="46"/>
  <c r="AK24" i="46"/>
  <c r="AG49" i="29"/>
  <c r="V34" i="29"/>
  <c r="U37" i="29"/>
  <c r="V37" i="29" s="1"/>
  <c r="U12" i="29"/>
  <c r="V12" i="29" s="1"/>
  <c r="V11" i="29"/>
  <c r="U66" i="29"/>
  <c r="V66" i="29" s="1"/>
  <c r="S27" i="42"/>
  <c r="S62" i="42"/>
  <c r="S32" i="42"/>
  <c r="AU42" i="41"/>
  <c r="N44" i="42"/>
  <c r="M47" i="42"/>
  <c r="N47" i="42" s="1"/>
  <c r="Y44" i="42"/>
  <c r="X37" i="42"/>
  <c r="Y34" i="42"/>
  <c r="AI32" i="45"/>
  <c r="AI12" i="45"/>
  <c r="AM9" i="45"/>
  <c r="AI66" i="45"/>
  <c r="AI22" i="45"/>
  <c r="AM25" i="45"/>
  <c r="AM45" i="46"/>
  <c r="AO45" i="46" s="1"/>
  <c r="AP45" i="46" s="1"/>
  <c r="AG24" i="29"/>
  <c r="Y54" i="29"/>
  <c r="X57" i="29"/>
  <c r="AU34" i="41"/>
  <c r="W59" i="42"/>
  <c r="AQ62" i="41"/>
  <c r="AQ65" i="41"/>
  <c r="AU61" i="41"/>
  <c r="AM22" i="41"/>
  <c r="BP32" i="46"/>
  <c r="BP57" i="46"/>
  <c r="BP42" i="46"/>
  <c r="BT50" i="46"/>
  <c r="BL47" i="46"/>
  <c r="BL42" i="46"/>
  <c r="Q55" i="42"/>
  <c r="R55" i="42" s="1"/>
  <c r="AG44" i="46"/>
  <c r="AE47" i="46"/>
  <c r="AQ64" i="41"/>
  <c r="AM24" i="45"/>
  <c r="AC27" i="46"/>
  <c r="AD27" i="46" s="1"/>
  <c r="AD24" i="46"/>
  <c r="AM60" i="46"/>
  <c r="AO60" i="46" s="1"/>
  <c r="AP60" i="46" s="1"/>
  <c r="X45" i="42"/>
  <c r="AM60" i="45"/>
  <c r="Y29" i="29"/>
  <c r="X32" i="29"/>
  <c r="V29" i="29"/>
  <c r="U32" i="29"/>
  <c r="V32" i="29" s="1"/>
  <c r="BC60" i="29"/>
  <c r="AY12" i="29"/>
  <c r="AY64" i="29"/>
  <c r="AY52" i="29"/>
  <c r="AY42" i="29"/>
  <c r="AY37" i="29"/>
  <c r="AI67" i="41"/>
  <c r="BT55" i="46"/>
  <c r="BT20" i="46"/>
  <c r="R19" i="29"/>
  <c r="Q22" i="29"/>
  <c r="R22" i="29" s="1"/>
  <c r="Q9" i="40"/>
  <c r="O12" i="40"/>
  <c r="U20" i="40"/>
  <c r="DC11" i="40"/>
  <c r="AA11" i="40" s="1"/>
  <c r="DC29" i="40"/>
  <c r="AA29" i="40" s="1"/>
  <c r="DC36" i="40"/>
  <c r="AA36" i="40" s="1"/>
  <c r="AE36" i="40" s="1"/>
  <c r="AG36" i="40" s="1"/>
  <c r="AH36" i="40" s="1"/>
  <c r="DC59" i="40"/>
  <c r="AA59" i="40" s="1"/>
  <c r="AE59" i="40" s="1"/>
  <c r="DC10" i="40"/>
  <c r="AA10" i="40" s="1"/>
  <c r="AE10" i="40" s="1"/>
  <c r="AG10" i="40" s="1"/>
  <c r="DC35" i="40"/>
  <c r="AA35" i="40" s="1"/>
  <c r="AC35" i="40" s="1"/>
  <c r="AD35" i="40" s="1"/>
  <c r="DC39" i="40"/>
  <c r="AA39" i="40" s="1"/>
  <c r="DC60" i="40"/>
  <c r="AA60" i="40" s="1"/>
  <c r="DC25" i="40"/>
  <c r="AA25" i="40" s="1"/>
  <c r="DC41" i="40"/>
  <c r="AA41" i="40" s="1"/>
  <c r="DC24" i="40"/>
  <c r="AA24" i="40" s="1"/>
  <c r="AE24" i="40" s="1"/>
  <c r="DC26" i="40"/>
  <c r="AA26" i="40" s="1"/>
  <c r="AE26" i="40" s="1"/>
  <c r="AG26" i="40" s="1"/>
  <c r="AH26" i="40" s="1"/>
  <c r="DC45" i="40"/>
  <c r="AA45" i="40" s="1"/>
  <c r="DD7" i="40"/>
  <c r="DC34" i="40"/>
  <c r="AA34" i="40" s="1"/>
  <c r="DC46" i="40"/>
  <c r="AA46" i="40" s="1"/>
  <c r="DC31" i="40"/>
  <c r="AA31" i="40" s="1"/>
  <c r="DC40" i="40"/>
  <c r="AA40" i="40" s="1"/>
  <c r="DC49" i="40"/>
  <c r="AA49" i="40" s="1"/>
  <c r="DC20" i="40"/>
  <c r="AA20" i="40" s="1"/>
  <c r="DC44" i="40"/>
  <c r="AA44" i="40" s="1"/>
  <c r="DC55" i="40"/>
  <c r="AA55" i="40" s="1"/>
  <c r="DC21" i="40"/>
  <c r="AA21" i="40" s="1"/>
  <c r="AE21" i="40" s="1"/>
  <c r="DC50" i="40"/>
  <c r="AA50" i="40" s="1"/>
  <c r="DC56" i="40"/>
  <c r="AA56" i="40" s="1"/>
  <c r="DC61" i="40"/>
  <c r="AA61" i="40" s="1"/>
  <c r="AC61" i="40" s="1"/>
  <c r="AD61" i="40" s="1"/>
  <c r="DC19" i="40"/>
  <c r="AA19" i="40" s="1"/>
  <c r="AE19" i="40" s="1"/>
  <c r="AG19" i="40" s="1"/>
  <c r="DC9" i="40"/>
  <c r="AA9" i="40" s="1"/>
  <c r="DC54" i="40"/>
  <c r="AA54" i="40" s="1"/>
  <c r="DC51" i="40"/>
  <c r="AA51" i="40" s="1"/>
  <c r="DC30" i="40"/>
  <c r="AA30" i="40" s="1"/>
  <c r="DC16" i="40"/>
  <c r="AA16" i="40" s="1"/>
  <c r="DC14" i="40"/>
  <c r="AA14" i="40" s="1"/>
  <c r="DC15" i="40"/>
  <c r="AA15" i="40" s="1"/>
  <c r="U26" i="40"/>
  <c r="V26" i="40" s="1"/>
  <c r="P27" i="42"/>
  <c r="Q24" i="42"/>
  <c r="Q19" i="42"/>
  <c r="P22" i="42"/>
  <c r="Q20" i="40"/>
  <c r="R20" i="40" s="1"/>
  <c r="AE47" i="45"/>
  <c r="AM49" i="46"/>
  <c r="AF26" i="29"/>
  <c r="AG26" i="29" s="1"/>
  <c r="AH26" i="29" s="1"/>
  <c r="AC24" i="29"/>
  <c r="AB27" i="29"/>
  <c r="AB12" i="29"/>
  <c r="AB64" i="29"/>
  <c r="AC9" i="29"/>
  <c r="AC29" i="29"/>
  <c r="AB32" i="29"/>
  <c r="AB42" i="29"/>
  <c r="AC39" i="29"/>
  <c r="V10" i="29"/>
  <c r="U65" i="29"/>
  <c r="V65" i="29" s="1"/>
  <c r="BC55" i="29"/>
  <c r="W29" i="42"/>
  <c r="O65" i="42"/>
  <c r="O57" i="42"/>
  <c r="W10" i="40"/>
  <c r="Y10" i="40" s="1"/>
  <c r="O65" i="40"/>
  <c r="O52" i="40"/>
  <c r="O57" i="40"/>
  <c r="Q54" i="40"/>
  <c r="R54" i="40" s="1"/>
  <c r="Q20" i="42"/>
  <c r="Y56" i="42"/>
  <c r="Z56" i="42" s="1"/>
  <c r="Q56" i="42"/>
  <c r="R56" i="42" s="1"/>
  <c r="Y40" i="42"/>
  <c r="Z40" i="42" s="1"/>
  <c r="Q30" i="42"/>
  <c r="R30" i="42" s="1"/>
  <c r="U60" i="42"/>
  <c r="V60" i="42" s="1"/>
  <c r="U51" i="42"/>
  <c r="V51" i="42" s="1"/>
  <c r="U30" i="42"/>
  <c r="V30" i="42" s="1"/>
  <c r="U49" i="42"/>
  <c r="T52" i="42"/>
  <c r="T12" i="42"/>
  <c r="T64" i="42"/>
  <c r="U9" i="42"/>
  <c r="U54" i="42"/>
  <c r="T57" i="42"/>
  <c r="U10" i="42"/>
  <c r="T65" i="42"/>
  <c r="U50" i="42"/>
  <c r="V50" i="42" s="1"/>
  <c r="U20" i="42"/>
  <c r="V20" i="42" s="1"/>
  <c r="X59" i="42"/>
  <c r="I22" i="29"/>
  <c r="J22" i="29" s="1"/>
  <c r="AM50" i="45"/>
  <c r="R27" i="46"/>
  <c r="O66" i="42"/>
  <c r="AU55" i="41"/>
  <c r="AU56" i="41"/>
  <c r="AM27" i="41"/>
  <c r="BL32" i="46"/>
  <c r="BL57" i="46"/>
  <c r="S66" i="40"/>
  <c r="DC54" i="48"/>
  <c r="AA54" i="48" s="1"/>
  <c r="AE54" i="48" s="1"/>
  <c r="DC11" i="48"/>
  <c r="AA11" i="48" s="1"/>
  <c r="AE11" i="48" s="1"/>
  <c r="DC49" i="48"/>
  <c r="AA49" i="48" s="1"/>
  <c r="DC51" i="48"/>
  <c r="AA51" i="48" s="1"/>
  <c r="AE51" i="48" s="1"/>
  <c r="DC59" i="48"/>
  <c r="AA59" i="48" s="1"/>
  <c r="DC61" i="48"/>
  <c r="AA61" i="48" s="1"/>
  <c r="AE61" i="48" s="1"/>
  <c r="DC45" i="48"/>
  <c r="AA45" i="48" s="1"/>
  <c r="AE45" i="48" s="1"/>
  <c r="DC29" i="48"/>
  <c r="AA29" i="48" s="1"/>
  <c r="AE29" i="48" s="1"/>
  <c r="DC31" i="48"/>
  <c r="AA31" i="48" s="1"/>
  <c r="DC25" i="48"/>
  <c r="AA25" i="48" s="1"/>
  <c r="AE25" i="48" s="1"/>
  <c r="DC20" i="48"/>
  <c r="AA20" i="48" s="1"/>
  <c r="DC39" i="48"/>
  <c r="AA39" i="48" s="1"/>
  <c r="DC34" i="48"/>
  <c r="AA34" i="48" s="1"/>
  <c r="AE34" i="48" s="1"/>
  <c r="DC56" i="48"/>
  <c r="AA56" i="48" s="1"/>
  <c r="AE56" i="48" s="1"/>
  <c r="DC50" i="48"/>
  <c r="AA50" i="48" s="1"/>
  <c r="AE50" i="48" s="1"/>
  <c r="DC44" i="48"/>
  <c r="AA44" i="48" s="1"/>
  <c r="DC24" i="48"/>
  <c r="AA24" i="48" s="1"/>
  <c r="DC21" i="48"/>
  <c r="AA21" i="48" s="1"/>
  <c r="DC10" i="48"/>
  <c r="AA10" i="48" s="1"/>
  <c r="DC40" i="48"/>
  <c r="AA40" i="48" s="1"/>
  <c r="DC55" i="48"/>
  <c r="AA55" i="48" s="1"/>
  <c r="DC60" i="48"/>
  <c r="AA60" i="48" s="1"/>
  <c r="DC46" i="48"/>
  <c r="AA46" i="48" s="1"/>
  <c r="AE46" i="48" s="1"/>
  <c r="DC30" i="48"/>
  <c r="AA30" i="48" s="1"/>
  <c r="DC19" i="48"/>
  <c r="AA19" i="48" s="1"/>
  <c r="AE19" i="48" s="1"/>
  <c r="DC9" i="48"/>
  <c r="AA9" i="48" s="1"/>
  <c r="AE9" i="48" s="1"/>
  <c r="DC35" i="48"/>
  <c r="AA35" i="48" s="1"/>
  <c r="AE35" i="48" s="1"/>
  <c r="DC14" i="48"/>
  <c r="AA14" i="48" s="1"/>
  <c r="AE14" i="48" s="1"/>
  <c r="DC15" i="48"/>
  <c r="AA15" i="48" s="1"/>
  <c r="DC16" i="48"/>
  <c r="AA16" i="48" s="1"/>
  <c r="AD51" i="35"/>
  <c r="E66" i="31" s="1"/>
  <c r="Q15" i="45"/>
  <c r="R15" i="45" s="1"/>
  <c r="Y24" i="40"/>
  <c r="Z24" i="40" s="1"/>
  <c r="I15" i="45"/>
  <c r="J15" i="45" s="1"/>
  <c r="AC16" i="29"/>
  <c r="AC66" i="29" s="1"/>
  <c r="AD66" i="29" s="1"/>
  <c r="AA67" i="45"/>
  <c r="AI17" i="45"/>
  <c r="M64" i="42"/>
  <c r="N64" i="42" s="1"/>
  <c r="AM19" i="45"/>
  <c r="AM22" i="45" s="1"/>
  <c r="AD54" i="46"/>
  <c r="AC57" i="46"/>
  <c r="AD57" i="46" s="1"/>
  <c r="AD19" i="46"/>
  <c r="AC22" i="46"/>
  <c r="AD22" i="46" s="1"/>
  <c r="AM16" i="46"/>
  <c r="AO16" i="46" s="1"/>
  <c r="AP16" i="46" s="1"/>
  <c r="AI62" i="46"/>
  <c r="AK59" i="46"/>
  <c r="AK11" i="46"/>
  <c r="AL11" i="46" s="1"/>
  <c r="AI66" i="46"/>
  <c r="AK41" i="46"/>
  <c r="AL41" i="46" s="1"/>
  <c r="AM41" i="46"/>
  <c r="AO41" i="46" s="1"/>
  <c r="AP41" i="46" s="1"/>
  <c r="AK36" i="46"/>
  <c r="AL36" i="46" s="1"/>
  <c r="AK46" i="46"/>
  <c r="AL46" i="46" s="1"/>
  <c r="AK56" i="46"/>
  <c r="AL56" i="46" s="1"/>
  <c r="X37" i="29"/>
  <c r="Y34" i="29"/>
  <c r="V49" i="29"/>
  <c r="U52" i="29"/>
  <c r="V52" i="29" s="1"/>
  <c r="AG39" i="29"/>
  <c r="Y39" i="29"/>
  <c r="X42" i="29"/>
  <c r="S52" i="42"/>
  <c r="W46" i="42"/>
  <c r="DC14" i="42"/>
  <c r="AA14" i="42" s="1"/>
  <c r="DC30" i="42"/>
  <c r="AA30" i="42" s="1"/>
  <c r="DC15" i="42"/>
  <c r="AA15" i="42" s="1"/>
  <c r="DC29" i="42"/>
  <c r="AA29" i="42" s="1"/>
  <c r="DC50" i="42"/>
  <c r="AA50" i="42" s="1"/>
  <c r="DC36" i="42"/>
  <c r="AA36" i="42" s="1"/>
  <c r="DC46" i="42"/>
  <c r="AA46" i="42" s="1"/>
  <c r="DC59" i="42"/>
  <c r="AA59" i="42" s="1"/>
  <c r="DC21" i="42"/>
  <c r="AA21" i="42" s="1"/>
  <c r="DC9" i="42"/>
  <c r="AA9" i="42" s="1"/>
  <c r="AE9" i="42" s="1"/>
  <c r="DC34" i="42"/>
  <c r="AA34" i="42" s="1"/>
  <c r="DC54" i="42"/>
  <c r="AA54" i="42" s="1"/>
  <c r="DC45" i="42"/>
  <c r="AA45" i="42" s="1"/>
  <c r="DC60" i="42"/>
  <c r="AA60" i="42" s="1"/>
  <c r="DC11" i="42"/>
  <c r="AA11" i="42" s="1"/>
  <c r="DC31" i="42"/>
  <c r="AA31" i="42" s="1"/>
  <c r="DC25" i="42"/>
  <c r="AA25" i="42" s="1"/>
  <c r="DC44" i="42"/>
  <c r="AA44" i="42" s="1"/>
  <c r="AE44" i="42" s="1"/>
  <c r="DC39" i="42"/>
  <c r="AA39" i="42" s="1"/>
  <c r="DC55" i="42"/>
  <c r="AA55" i="42" s="1"/>
  <c r="DC20" i="42"/>
  <c r="AA20" i="42" s="1"/>
  <c r="DC26" i="42"/>
  <c r="AA26" i="42" s="1"/>
  <c r="DC41" i="42"/>
  <c r="AA41" i="42" s="1"/>
  <c r="DC24" i="42"/>
  <c r="AA24" i="42" s="1"/>
  <c r="DC40" i="42"/>
  <c r="AA40" i="42" s="1"/>
  <c r="DC49" i="42"/>
  <c r="AA49" i="42" s="1"/>
  <c r="AE49" i="42" s="1"/>
  <c r="DD7" i="42"/>
  <c r="DC51" i="42"/>
  <c r="AA51" i="42" s="1"/>
  <c r="DC56" i="42"/>
  <c r="AA56" i="42" s="1"/>
  <c r="AE56" i="42" s="1"/>
  <c r="DC10" i="42"/>
  <c r="AA10" i="42" s="1"/>
  <c r="DC19" i="42"/>
  <c r="AA19" i="42" s="1"/>
  <c r="DC35" i="42"/>
  <c r="AA35" i="42" s="1"/>
  <c r="DC61" i="42"/>
  <c r="AA61" i="42" s="1"/>
  <c r="DC16" i="42"/>
  <c r="AA16" i="42" s="1"/>
  <c r="AE16" i="42" s="1"/>
  <c r="S37" i="42"/>
  <c r="S42" i="42"/>
  <c r="W16" i="42"/>
  <c r="O37" i="42"/>
  <c r="AU50" i="41"/>
  <c r="BL62" i="46"/>
  <c r="BT40" i="46"/>
  <c r="W31" i="40"/>
  <c r="Y31" i="40" s="1"/>
  <c r="O47" i="40"/>
  <c r="Q44" i="40"/>
  <c r="Q61" i="42"/>
  <c r="R61" i="42" s="1"/>
  <c r="Y50" i="42"/>
  <c r="Z50" i="42" s="1"/>
  <c r="Q49" i="42"/>
  <c r="P52" i="42"/>
  <c r="Q54" i="42"/>
  <c r="P57" i="42"/>
  <c r="X57" i="42"/>
  <c r="AI52" i="45"/>
  <c r="AM49" i="45"/>
  <c r="AM41" i="45"/>
  <c r="AM61" i="45"/>
  <c r="AM31" i="45"/>
  <c r="AI27" i="45"/>
  <c r="AM56" i="46"/>
  <c r="AO56" i="46" s="1"/>
  <c r="AP56" i="46" s="1"/>
  <c r="AM29" i="46"/>
  <c r="AE57" i="46"/>
  <c r="AG55" i="46"/>
  <c r="AD9" i="46"/>
  <c r="AC64" i="46"/>
  <c r="AD64" i="46" s="1"/>
  <c r="AC12" i="46"/>
  <c r="AD12" i="46" s="1"/>
  <c r="AM31" i="46"/>
  <c r="AO31" i="46" s="1"/>
  <c r="AP31" i="46" s="1"/>
  <c r="AD59" i="46"/>
  <c r="AC62" i="46"/>
  <c r="AD62" i="46" s="1"/>
  <c r="BC21" i="29"/>
  <c r="AU62" i="29"/>
  <c r="Y24" i="29"/>
  <c r="X27" i="29"/>
  <c r="AG54" i="29"/>
  <c r="AF56" i="29"/>
  <c r="AG56" i="29" s="1"/>
  <c r="AH56" i="29" s="1"/>
  <c r="V19" i="29"/>
  <c r="U22" i="29"/>
  <c r="V22" i="29" s="1"/>
  <c r="Y59" i="29"/>
  <c r="X62" i="29"/>
  <c r="R36" i="29"/>
  <c r="Q37" i="29"/>
  <c r="R37" i="29" s="1"/>
  <c r="W30" i="42"/>
  <c r="Y30" i="42" s="1"/>
  <c r="Z30" i="42" s="1"/>
  <c r="AM37" i="41"/>
  <c r="AQ47" i="41"/>
  <c r="AQ52" i="41"/>
  <c r="AQ57" i="41"/>
  <c r="AU54" i="41"/>
  <c r="AU59" i="41"/>
  <c r="BP47" i="46"/>
  <c r="BP52" i="46"/>
  <c r="BP62" i="46"/>
  <c r="BT44" i="46"/>
  <c r="BT34" i="46"/>
  <c r="BL37" i="46"/>
  <c r="W34" i="40"/>
  <c r="X12" i="42"/>
  <c r="Y36" i="42"/>
  <c r="Z36" i="42" s="1"/>
  <c r="AM30" i="45"/>
  <c r="AM25" i="46"/>
  <c r="AO25" i="46" s="1"/>
  <c r="AP25" i="46" s="1"/>
  <c r="AU22" i="29"/>
  <c r="AG44" i="29"/>
  <c r="BC10" i="29"/>
  <c r="AY66" i="29"/>
  <c r="AY62" i="29"/>
  <c r="BC59" i="29"/>
  <c r="DG19" i="29"/>
  <c r="BG19" i="29" s="1"/>
  <c r="DG55" i="29"/>
  <c r="BG55" i="29" s="1"/>
  <c r="DG29" i="29"/>
  <c r="BG29" i="29" s="1"/>
  <c r="DH7" i="29"/>
  <c r="DG15" i="29"/>
  <c r="BG15" i="29" s="1"/>
  <c r="DG36" i="29"/>
  <c r="BG36" i="29" s="1"/>
  <c r="BK36" i="29" s="1"/>
  <c r="DG21" i="29"/>
  <c r="BG21" i="29" s="1"/>
  <c r="BK21" i="29" s="1"/>
  <c r="DG20" i="29"/>
  <c r="BG20" i="29" s="1"/>
  <c r="BK20" i="29" s="1"/>
  <c r="DG45" i="29"/>
  <c r="BG45" i="29" s="1"/>
  <c r="BK45" i="29" s="1"/>
  <c r="DG40" i="29"/>
  <c r="BG40" i="29" s="1"/>
  <c r="DG35" i="29"/>
  <c r="BG35" i="29" s="1"/>
  <c r="DG54" i="29"/>
  <c r="BG54" i="29" s="1"/>
  <c r="DG41" i="29"/>
  <c r="BG41" i="29" s="1"/>
  <c r="BK41" i="29" s="1"/>
  <c r="DG50" i="29"/>
  <c r="BG50" i="29" s="1"/>
  <c r="DG34" i="29"/>
  <c r="BG34" i="29" s="1"/>
  <c r="DG49" i="29"/>
  <c r="BG49" i="29" s="1"/>
  <c r="DG24" i="29"/>
  <c r="BG24" i="29" s="1"/>
  <c r="DG11" i="29"/>
  <c r="BG11" i="29" s="1"/>
  <c r="DG10" i="29"/>
  <c r="BG10" i="29" s="1"/>
  <c r="DG59" i="29"/>
  <c r="BG59" i="29" s="1"/>
  <c r="DG56" i="29"/>
  <c r="BG56" i="29" s="1"/>
  <c r="DG44" i="29"/>
  <c r="BG44" i="29" s="1"/>
  <c r="BK44" i="29" s="1"/>
  <c r="DG51" i="29"/>
  <c r="BG51" i="29" s="1"/>
  <c r="DG31" i="29"/>
  <c r="BG31" i="29" s="1"/>
  <c r="DG30" i="29"/>
  <c r="BG30" i="29" s="1"/>
  <c r="DG46" i="29"/>
  <c r="BG46" i="29" s="1"/>
  <c r="DG39" i="29"/>
  <c r="BG39" i="29" s="1"/>
  <c r="DG25" i="29"/>
  <c r="BG25" i="29" s="1"/>
  <c r="DG9" i="29"/>
  <c r="BG9" i="29" s="1"/>
  <c r="DG60" i="29"/>
  <c r="BG60" i="29" s="1"/>
  <c r="DG26" i="29"/>
  <c r="BG26" i="29" s="1"/>
  <c r="BK26" i="29" s="1"/>
  <c r="DG61" i="29"/>
  <c r="BG61" i="29" s="1"/>
  <c r="DG16" i="29"/>
  <c r="BG16" i="29" s="1"/>
  <c r="BK16" i="29" s="1"/>
  <c r="DG14" i="29"/>
  <c r="BG14" i="29" s="1"/>
  <c r="AY57" i="29"/>
  <c r="BC16" i="29"/>
  <c r="BC34" i="29"/>
  <c r="BC37" i="29" s="1"/>
  <c r="W9" i="42"/>
  <c r="BT25" i="46"/>
  <c r="BT27" i="46" s="1"/>
  <c r="S52" i="40"/>
  <c r="U49" i="40"/>
  <c r="S47" i="40"/>
  <c r="S42" i="40"/>
  <c r="U39" i="40"/>
  <c r="U25" i="40"/>
  <c r="V25" i="40" s="1"/>
  <c r="U55" i="40"/>
  <c r="V55" i="40" s="1"/>
  <c r="S32" i="40"/>
  <c r="U29" i="40"/>
  <c r="X46" i="42"/>
  <c r="N39" i="42"/>
  <c r="M42" i="42"/>
  <c r="N42" i="42" s="1"/>
  <c r="Y39" i="42"/>
  <c r="X42" i="42"/>
  <c r="AE32" i="45"/>
  <c r="AM45" i="45"/>
  <c r="AM44" i="45"/>
  <c r="AM26" i="46"/>
  <c r="AO26" i="46" s="1"/>
  <c r="AP26" i="46" s="1"/>
  <c r="AE52" i="46"/>
  <c r="AG49" i="46"/>
  <c r="J54" i="41"/>
  <c r="I57" i="41"/>
  <c r="J57" i="41" s="1"/>
  <c r="AF25" i="29"/>
  <c r="AG25" i="29" s="1"/>
  <c r="AH25" i="29" s="1"/>
  <c r="AC49" i="29"/>
  <c r="AB52" i="29"/>
  <c r="DR10" i="29"/>
  <c r="AJ10" i="29" s="1"/>
  <c r="AN10" i="29" s="1"/>
  <c r="AO10" i="29" s="1"/>
  <c r="AP10" i="29" s="1"/>
  <c r="DR41" i="29"/>
  <c r="AJ41" i="29" s="1"/>
  <c r="DR15" i="29"/>
  <c r="AJ15" i="29" s="1"/>
  <c r="DR39" i="29"/>
  <c r="AJ39" i="29" s="1"/>
  <c r="DR11" i="29"/>
  <c r="AJ11" i="29" s="1"/>
  <c r="DR40" i="29"/>
  <c r="AJ40" i="29" s="1"/>
  <c r="DR9" i="29"/>
  <c r="AJ9" i="29" s="1"/>
  <c r="DR36" i="29"/>
  <c r="AJ36" i="29" s="1"/>
  <c r="DR30" i="29"/>
  <c r="AJ30" i="29" s="1"/>
  <c r="DR61" i="29"/>
  <c r="AJ61" i="29" s="1"/>
  <c r="DR46" i="29"/>
  <c r="AJ46" i="29" s="1"/>
  <c r="DR24" i="29"/>
  <c r="AJ24" i="29" s="1"/>
  <c r="DR60" i="29"/>
  <c r="AJ60" i="29" s="1"/>
  <c r="DR45" i="29"/>
  <c r="AJ45" i="29" s="1"/>
  <c r="DR34" i="29"/>
  <c r="AJ34" i="29" s="1"/>
  <c r="DR19" i="29"/>
  <c r="AJ19" i="29" s="1"/>
  <c r="DR55" i="29"/>
  <c r="AJ55" i="29" s="1"/>
  <c r="DR31" i="29"/>
  <c r="AJ31" i="29" s="1"/>
  <c r="DR16" i="29"/>
  <c r="AJ16" i="29" s="1"/>
  <c r="DR49" i="29"/>
  <c r="AJ49" i="29" s="1"/>
  <c r="DS7" i="29"/>
  <c r="DR50" i="29"/>
  <c r="AJ50" i="29" s="1"/>
  <c r="DR26" i="29"/>
  <c r="AJ26" i="29" s="1"/>
  <c r="DR59" i="29"/>
  <c r="AJ59" i="29" s="1"/>
  <c r="DR44" i="29"/>
  <c r="AJ44" i="29" s="1"/>
  <c r="DR25" i="29"/>
  <c r="AJ25" i="29" s="1"/>
  <c r="DR56" i="29"/>
  <c r="AJ56" i="29" s="1"/>
  <c r="DR54" i="29"/>
  <c r="AJ54" i="29" s="1"/>
  <c r="DR29" i="29"/>
  <c r="AJ29" i="29" s="1"/>
  <c r="DR35" i="29"/>
  <c r="AJ35" i="29" s="1"/>
  <c r="DR20" i="29"/>
  <c r="AJ20" i="29" s="1"/>
  <c r="DR51" i="29"/>
  <c r="AJ51" i="29" s="1"/>
  <c r="DR21" i="29"/>
  <c r="AJ21" i="29" s="1"/>
  <c r="DR14" i="29"/>
  <c r="AJ14" i="29" s="1"/>
  <c r="AU42" i="29"/>
  <c r="AU37" i="29"/>
  <c r="BC56" i="29"/>
  <c r="O32" i="42"/>
  <c r="W54" i="42"/>
  <c r="W57" i="42" s="1"/>
  <c r="W46" i="40"/>
  <c r="Y46" i="40" s="1"/>
  <c r="Z46" i="40" s="1"/>
  <c r="Y51" i="42"/>
  <c r="Z51" i="42" s="1"/>
  <c r="Q51" i="42"/>
  <c r="R51" i="42" s="1"/>
  <c r="U25" i="42"/>
  <c r="V25" i="42" s="1"/>
  <c r="U15" i="42"/>
  <c r="V15" i="42" s="1"/>
  <c r="X15" i="42"/>
  <c r="U36" i="42"/>
  <c r="V36" i="42" s="1"/>
  <c r="U35" i="42"/>
  <c r="V35" i="42" s="1"/>
  <c r="T17" i="42"/>
  <c r="U14" i="42"/>
  <c r="X14" i="42"/>
  <c r="U40" i="42"/>
  <c r="V40" i="42" s="1"/>
  <c r="U56" i="42"/>
  <c r="V56" i="42" s="1"/>
  <c r="T37" i="42"/>
  <c r="U34" i="42"/>
  <c r="DQ20" i="42"/>
  <c r="AB20" i="42" s="1"/>
  <c r="DQ31" i="42"/>
  <c r="AB31" i="42" s="1"/>
  <c r="DQ19" i="42"/>
  <c r="AB19" i="42" s="1"/>
  <c r="DQ34" i="42"/>
  <c r="AB34" i="42" s="1"/>
  <c r="DQ51" i="42"/>
  <c r="AB51" i="42" s="1"/>
  <c r="DQ39" i="42"/>
  <c r="AB39" i="42" s="1"/>
  <c r="DQ49" i="42"/>
  <c r="AB49" i="42" s="1"/>
  <c r="DQ60" i="42"/>
  <c r="AB60" i="42" s="1"/>
  <c r="DQ24" i="42"/>
  <c r="AB24" i="42" s="1"/>
  <c r="DQ15" i="42"/>
  <c r="AB15" i="42" s="1"/>
  <c r="DQ40" i="42"/>
  <c r="AB40" i="42" s="1"/>
  <c r="DQ35" i="42"/>
  <c r="AB35" i="42" s="1"/>
  <c r="DQ46" i="42"/>
  <c r="AB46" i="42" s="1"/>
  <c r="AF46" i="42" s="1"/>
  <c r="DQ61" i="42"/>
  <c r="AB61" i="42" s="1"/>
  <c r="DQ11" i="42"/>
  <c r="AB11" i="42" s="1"/>
  <c r="DR7" i="42"/>
  <c r="DQ26" i="42"/>
  <c r="AB26" i="42" s="1"/>
  <c r="DQ50" i="42"/>
  <c r="AB50" i="42" s="1"/>
  <c r="DQ41" i="42"/>
  <c r="AB41" i="42" s="1"/>
  <c r="DQ56" i="42"/>
  <c r="AB56" i="42" s="1"/>
  <c r="DQ21" i="42"/>
  <c r="AB21" i="42" s="1"/>
  <c r="DQ29" i="42"/>
  <c r="AB29" i="42" s="1"/>
  <c r="DQ45" i="42"/>
  <c r="AB45" i="42" s="1"/>
  <c r="DQ30" i="42"/>
  <c r="AB30" i="42" s="1"/>
  <c r="DQ44" i="42"/>
  <c r="AB44" i="42" s="1"/>
  <c r="DQ55" i="42"/>
  <c r="AB55" i="42" s="1"/>
  <c r="DQ9" i="42"/>
  <c r="AB9" i="42" s="1"/>
  <c r="DQ54" i="42"/>
  <c r="AB54" i="42" s="1"/>
  <c r="DQ59" i="42"/>
  <c r="AB59" i="42" s="1"/>
  <c r="AF59" i="42" s="1"/>
  <c r="DQ10" i="42"/>
  <c r="AB10" i="42" s="1"/>
  <c r="DQ25" i="42"/>
  <c r="AB25" i="42" s="1"/>
  <c r="DQ36" i="42"/>
  <c r="AB36" i="42" s="1"/>
  <c r="DQ14" i="42"/>
  <c r="AB14" i="42" s="1"/>
  <c r="DQ16" i="42"/>
  <c r="AB16" i="42" s="1"/>
  <c r="Q59" i="42"/>
  <c r="P62" i="42"/>
  <c r="N59" i="42"/>
  <c r="M62" i="42"/>
  <c r="N62" i="42" s="1"/>
  <c r="O62" i="42"/>
  <c r="BT29" i="46"/>
  <c r="BT10" i="46"/>
  <c r="BT56" i="46"/>
  <c r="AB22" i="36"/>
  <c r="AC22" i="36"/>
  <c r="P64" i="48"/>
  <c r="AW45" i="50"/>
  <c r="AX45" i="50" s="1"/>
  <c r="X48" i="36"/>
  <c r="Y48" i="36"/>
  <c r="W51" i="51"/>
  <c r="AD35" i="38"/>
  <c r="I41" i="31" s="1"/>
  <c r="AA22" i="38"/>
  <c r="AC22" i="51"/>
  <c r="AB22" i="51"/>
  <c r="Y22" i="51"/>
  <c r="AG14" i="50"/>
  <c r="AH14" i="50" s="1"/>
  <c r="W22" i="51"/>
  <c r="AA22" i="51"/>
  <c r="AB51" i="33"/>
  <c r="AC51" i="33"/>
  <c r="Y51" i="47"/>
  <c r="AA51" i="47"/>
  <c r="W51" i="47"/>
  <c r="F65" i="45"/>
  <c r="Y35" i="38"/>
  <c r="V51" i="51"/>
  <c r="Z51" i="51"/>
  <c r="P51" i="47"/>
  <c r="P61" i="47" s="1"/>
  <c r="AC51" i="47"/>
  <c r="X48" i="38"/>
  <c r="Y22" i="38"/>
  <c r="V51" i="37"/>
  <c r="F61" i="47"/>
  <c r="AB51" i="51"/>
  <c r="AC51" i="51"/>
  <c r="X22" i="51"/>
  <c r="AE17" i="29"/>
  <c r="AD51" i="47"/>
  <c r="J66" i="31" s="1"/>
  <c r="AB51" i="47"/>
  <c r="W51" i="37"/>
  <c r="K67" i="40"/>
  <c r="Y51" i="51"/>
  <c r="AD51" i="51"/>
  <c r="X51" i="51"/>
  <c r="H12" i="45"/>
  <c r="AF17" i="50"/>
  <c r="E12" i="45"/>
  <c r="F12" i="45" s="1"/>
  <c r="AE67" i="29"/>
  <c r="I65" i="50"/>
  <c r="J65" i="50" s="1"/>
  <c r="M64" i="40"/>
  <c r="N64" i="40" s="1"/>
  <c r="Y65" i="50"/>
  <c r="Z65" i="50" s="1"/>
  <c r="W48" i="38"/>
  <c r="Z35" i="38"/>
  <c r="AC61" i="51"/>
  <c r="X61" i="51"/>
  <c r="S61" i="51"/>
  <c r="AD61" i="51"/>
  <c r="Y61" i="51"/>
  <c r="T61" i="51"/>
  <c r="Z61" i="51"/>
  <c r="U61" i="51"/>
  <c r="AA61" i="51"/>
  <c r="V61" i="51"/>
  <c r="AB61" i="51"/>
  <c r="W61" i="51"/>
  <c r="Y66" i="50"/>
  <c r="Z66" i="50" s="1"/>
  <c r="AS31" i="50"/>
  <c r="AT31" i="50" s="1"/>
  <c r="AF67" i="50"/>
  <c r="Z22" i="36"/>
  <c r="AC17" i="50"/>
  <c r="AD17" i="50" s="1"/>
  <c r="AA48" i="35"/>
  <c r="AS61" i="50"/>
  <c r="AT61" i="50" s="1"/>
  <c r="AD14" i="50"/>
  <c r="AG42" i="50"/>
  <c r="AH42" i="50" s="1"/>
  <c r="I66" i="50"/>
  <c r="J66" i="50" s="1"/>
  <c r="AU57" i="50"/>
  <c r="AO31" i="50"/>
  <c r="AP31" i="50" s="1"/>
  <c r="AM22" i="50"/>
  <c r="AE19" i="32"/>
  <c r="AE74" i="32"/>
  <c r="AE14" i="32"/>
  <c r="AE87" i="32"/>
  <c r="U17" i="50"/>
  <c r="V17" i="50" s="1"/>
  <c r="V14" i="50"/>
  <c r="U64" i="50"/>
  <c r="I14" i="50"/>
  <c r="H17" i="50"/>
  <c r="H64" i="50"/>
  <c r="H67" i="50" s="1"/>
  <c r="M64" i="50"/>
  <c r="M17" i="50"/>
  <c r="N17" i="50" s="1"/>
  <c r="N14" i="50"/>
  <c r="W17" i="50"/>
  <c r="W64" i="50"/>
  <c r="W67" i="50" s="1"/>
  <c r="U22" i="38"/>
  <c r="V22" i="38"/>
  <c r="T22" i="38"/>
  <c r="X22" i="38"/>
  <c r="AB22" i="38"/>
  <c r="R15" i="50"/>
  <c r="Q65" i="50"/>
  <c r="R65" i="50" s="1"/>
  <c r="S35" i="37"/>
  <c r="T35" i="37"/>
  <c r="U35" i="37"/>
  <c r="AC22" i="38"/>
  <c r="E17" i="50"/>
  <c r="F17" i="50" s="1"/>
  <c r="F14" i="50"/>
  <c r="E64" i="50"/>
  <c r="P65" i="29"/>
  <c r="Q15" i="29"/>
  <c r="AE44" i="32"/>
  <c r="AE93" i="32"/>
  <c r="Y22" i="33"/>
  <c r="Z22" i="33"/>
  <c r="X22" i="33"/>
  <c r="AB22" i="33"/>
  <c r="AA22" i="33"/>
  <c r="AC22" i="33"/>
  <c r="AD22" i="33"/>
  <c r="V22" i="33"/>
  <c r="W22" i="33"/>
  <c r="O17" i="50"/>
  <c r="O64" i="50"/>
  <c r="O67" i="50" s="1"/>
  <c r="N14" i="46"/>
  <c r="M64" i="46"/>
  <c r="N64" i="46" s="1"/>
  <c r="Q14" i="50"/>
  <c r="P64" i="50"/>
  <c r="P67" i="50" s="1"/>
  <c r="P17" i="50"/>
  <c r="R16" i="50"/>
  <c r="Q66" i="50"/>
  <c r="R66" i="50" s="1"/>
  <c r="F15" i="29"/>
  <c r="E65" i="29"/>
  <c r="F65" i="29" s="1"/>
  <c r="Q14" i="40"/>
  <c r="R14" i="40" s="1"/>
  <c r="AE24" i="32"/>
  <c r="AE89" i="32"/>
  <c r="G17" i="50"/>
  <c r="G64" i="50"/>
  <c r="G67" i="50" s="1"/>
  <c r="Q14" i="46"/>
  <c r="O64" i="46"/>
  <c r="W22" i="38"/>
  <c r="Y14" i="50"/>
  <c r="X17" i="50"/>
  <c r="X64" i="50"/>
  <c r="X67" i="50" s="1"/>
  <c r="Y15" i="29"/>
  <c r="X65" i="29"/>
  <c r="I15" i="29"/>
  <c r="AV31" i="50"/>
  <c r="AW31" i="50" s="1"/>
  <c r="AX31" i="50" s="1"/>
  <c r="AG57" i="50"/>
  <c r="AH57" i="50" s="1"/>
  <c r="AV61" i="50"/>
  <c r="AW61" i="50" s="1"/>
  <c r="AX61" i="50" s="1"/>
  <c r="AN62" i="50"/>
  <c r="AG32" i="50"/>
  <c r="AH32" i="50" s="1"/>
  <c r="H66" i="45"/>
  <c r="H67" i="45" s="1"/>
  <c r="I11" i="46"/>
  <c r="J11" i="46" s="1"/>
  <c r="G66" i="46"/>
  <c r="C67" i="46"/>
  <c r="O12" i="46"/>
  <c r="Q10" i="46"/>
  <c r="O65" i="46"/>
  <c r="N10" i="46"/>
  <c r="M12" i="46"/>
  <c r="N12" i="46" s="1"/>
  <c r="M65" i="46"/>
  <c r="N65" i="46" s="1"/>
  <c r="S50" i="38"/>
  <c r="P50" i="38"/>
  <c r="AD50" i="38"/>
  <c r="I65" i="31" s="1"/>
  <c r="AA50" i="38"/>
  <c r="D61" i="38"/>
  <c r="S61" i="38" s="1"/>
  <c r="T50" i="38"/>
  <c r="AB50" i="38"/>
  <c r="X50" i="38"/>
  <c r="Y50" i="38"/>
  <c r="U50" i="38"/>
  <c r="Z50" i="38"/>
  <c r="W50" i="38"/>
  <c r="V50" i="38"/>
  <c r="AC50" i="38"/>
  <c r="AO11" i="46"/>
  <c r="F10" i="46"/>
  <c r="E65" i="46"/>
  <c r="F65" i="46" s="1"/>
  <c r="E12" i="46"/>
  <c r="F12" i="46" s="1"/>
  <c r="G12" i="46"/>
  <c r="I10" i="46"/>
  <c r="G65" i="46"/>
  <c r="S35" i="38"/>
  <c r="T35" i="38"/>
  <c r="V35" i="38"/>
  <c r="U35" i="38"/>
  <c r="Y10" i="46"/>
  <c r="W65" i="46"/>
  <c r="W12" i="46"/>
  <c r="AE12" i="46"/>
  <c r="AG10" i="46"/>
  <c r="AE65" i="46"/>
  <c r="AC35" i="38"/>
  <c r="AB35" i="38"/>
  <c r="AV30" i="50"/>
  <c r="AI67" i="50"/>
  <c r="P39" i="32"/>
  <c r="P92" i="32"/>
  <c r="AM66" i="50"/>
  <c r="AM32" i="50"/>
  <c r="AV16" i="50"/>
  <c r="AW16" i="50" s="1"/>
  <c r="AX16" i="50" s="1"/>
  <c r="AP9" i="50"/>
  <c r="AK65" i="50"/>
  <c r="AL65" i="50" s="1"/>
  <c r="AL10" i="50"/>
  <c r="AN65" i="50"/>
  <c r="AU27" i="50"/>
  <c r="AU47" i="50"/>
  <c r="AG62" i="50"/>
  <c r="AH62" i="50" s="1"/>
  <c r="AH59" i="50"/>
  <c r="AG37" i="50"/>
  <c r="AH37" i="50" s="1"/>
  <c r="AH34" i="50"/>
  <c r="AN57" i="50"/>
  <c r="AO54" i="50"/>
  <c r="AK37" i="50"/>
  <c r="AL37" i="50" s="1"/>
  <c r="AL34" i="50"/>
  <c r="AR66" i="50"/>
  <c r="AS11" i="50"/>
  <c r="AR17" i="50"/>
  <c r="AS14" i="50"/>
  <c r="AV14" i="50"/>
  <c r="AS26" i="50"/>
  <c r="AT26" i="50" s="1"/>
  <c r="AV26" i="50"/>
  <c r="AW26" i="50" s="1"/>
  <c r="AX26" i="50" s="1"/>
  <c r="AR27" i="50"/>
  <c r="AS24" i="50"/>
  <c r="AS36" i="50"/>
  <c r="AT36" i="50" s="1"/>
  <c r="AU36" i="50" s="1"/>
  <c r="AW36" i="50" s="1"/>
  <c r="AX36" i="50" s="1"/>
  <c r="AR47" i="50"/>
  <c r="AS44" i="50"/>
  <c r="AR57" i="50"/>
  <c r="AS54" i="50"/>
  <c r="AR62" i="50"/>
  <c r="AS59" i="50"/>
  <c r="AV59" i="50"/>
  <c r="AP49" i="50"/>
  <c r="AQ66" i="50"/>
  <c r="AU20" i="50"/>
  <c r="AQ57" i="50"/>
  <c r="AQ62" i="50"/>
  <c r="AU59" i="50"/>
  <c r="AU62" i="50" s="1"/>
  <c r="AK66" i="50"/>
  <c r="AL66" i="50" s="1"/>
  <c r="AL11" i="50"/>
  <c r="AU50" i="50"/>
  <c r="AW50" i="50" s="1"/>
  <c r="AX50" i="50" s="1"/>
  <c r="AV24" i="50"/>
  <c r="AG65" i="50"/>
  <c r="AH65" i="50" s="1"/>
  <c r="AH10" i="50"/>
  <c r="AN17" i="50"/>
  <c r="AO14" i="50"/>
  <c r="AP59" i="50"/>
  <c r="AO44" i="50"/>
  <c r="AN47" i="50"/>
  <c r="AM17" i="50"/>
  <c r="AK42" i="50"/>
  <c r="AL42" i="50" s="1"/>
  <c r="AL39" i="50"/>
  <c r="AG47" i="50"/>
  <c r="AH47" i="50" s="1"/>
  <c r="AH44" i="50"/>
  <c r="AK64" i="50"/>
  <c r="AK12" i="50"/>
  <c r="AL12" i="50" s="1"/>
  <c r="AL9" i="50"/>
  <c r="AC67" i="50"/>
  <c r="AD67" i="50" s="1"/>
  <c r="AD64" i="50"/>
  <c r="AN27" i="50"/>
  <c r="AO24" i="50"/>
  <c r="AK47" i="50"/>
  <c r="AL47" i="50" s="1"/>
  <c r="AL44" i="50"/>
  <c r="AK62" i="50"/>
  <c r="AL62" i="50" s="1"/>
  <c r="AL59" i="50"/>
  <c r="AW54" i="50"/>
  <c r="AR65" i="50"/>
  <c r="AS10" i="50"/>
  <c r="AV10" i="50"/>
  <c r="DT60" i="50"/>
  <c r="AZ60" i="50" s="1"/>
  <c r="DT61" i="50"/>
  <c r="AZ61" i="50" s="1"/>
  <c r="DT56" i="50"/>
  <c r="AZ56" i="50" s="1"/>
  <c r="DT59" i="50"/>
  <c r="AZ59" i="50" s="1"/>
  <c r="DT55" i="50"/>
  <c r="AZ55" i="50" s="1"/>
  <c r="BD55" i="50" s="1"/>
  <c r="DT51" i="50"/>
  <c r="AZ51" i="50" s="1"/>
  <c r="DT49" i="50"/>
  <c r="AZ49" i="50" s="1"/>
  <c r="DT54" i="50"/>
  <c r="AZ54" i="50" s="1"/>
  <c r="DT50" i="50"/>
  <c r="AZ50" i="50" s="1"/>
  <c r="BD50" i="50" s="1"/>
  <c r="DT44" i="50"/>
  <c r="AZ44" i="50" s="1"/>
  <c r="DT41" i="50"/>
  <c r="AZ41" i="50" s="1"/>
  <c r="BD41" i="50" s="1"/>
  <c r="DT45" i="50"/>
  <c r="AZ45" i="50" s="1"/>
  <c r="BD45" i="50" s="1"/>
  <c r="DT46" i="50"/>
  <c r="AZ46" i="50" s="1"/>
  <c r="BD46" i="50" s="1"/>
  <c r="DT40" i="50"/>
  <c r="AZ40" i="50" s="1"/>
  <c r="BD40" i="50" s="1"/>
  <c r="DT36" i="50"/>
  <c r="AZ36" i="50" s="1"/>
  <c r="DT39" i="50"/>
  <c r="AZ39" i="50" s="1"/>
  <c r="BD39" i="50" s="1"/>
  <c r="DT35" i="50"/>
  <c r="AZ35" i="50" s="1"/>
  <c r="BD35" i="50" s="1"/>
  <c r="DT30" i="50"/>
  <c r="AZ30" i="50" s="1"/>
  <c r="DT29" i="50"/>
  <c r="AZ29" i="50" s="1"/>
  <c r="DT34" i="50"/>
  <c r="AZ34" i="50" s="1"/>
  <c r="BD34" i="50" s="1"/>
  <c r="DT31" i="50"/>
  <c r="AZ31" i="50" s="1"/>
  <c r="DT26" i="50"/>
  <c r="AZ26" i="50" s="1"/>
  <c r="DT25" i="50"/>
  <c r="AZ25" i="50" s="1"/>
  <c r="BD25" i="50" s="1"/>
  <c r="DT24" i="50"/>
  <c r="AZ24" i="50" s="1"/>
  <c r="DT21" i="50"/>
  <c r="AZ21" i="50" s="1"/>
  <c r="BD21" i="50" s="1"/>
  <c r="DT16" i="50"/>
  <c r="AZ16" i="50" s="1"/>
  <c r="DT15" i="50"/>
  <c r="AZ15" i="50" s="1"/>
  <c r="BD15" i="50" s="1"/>
  <c r="DT9" i="50"/>
  <c r="AZ9" i="50" s="1"/>
  <c r="BD9" i="50" s="1"/>
  <c r="DU7" i="50"/>
  <c r="DT20" i="50"/>
  <c r="AZ20" i="50" s="1"/>
  <c r="BD20" i="50" s="1"/>
  <c r="DT19" i="50"/>
  <c r="AZ19" i="50" s="1"/>
  <c r="BD19" i="50" s="1"/>
  <c r="DT14" i="50"/>
  <c r="AZ14" i="50" s="1"/>
  <c r="DT11" i="50"/>
  <c r="AZ11" i="50" s="1"/>
  <c r="DT10" i="50"/>
  <c r="AZ10" i="50" s="1"/>
  <c r="AS19" i="50"/>
  <c r="AR22" i="50"/>
  <c r="AV19" i="50"/>
  <c r="AS35" i="50"/>
  <c r="AT35" i="50" s="1"/>
  <c r="AV35" i="50"/>
  <c r="AS40" i="50"/>
  <c r="AT40" i="50" s="1"/>
  <c r="AV40" i="50"/>
  <c r="AW40" i="50" s="1"/>
  <c r="AX40" i="50" s="1"/>
  <c r="AS49" i="50"/>
  <c r="AR52" i="50"/>
  <c r="AV49" i="50"/>
  <c r="AS51" i="50"/>
  <c r="AT51" i="50" s="1"/>
  <c r="AV51" i="50"/>
  <c r="AS60" i="50"/>
  <c r="AT60" i="50" s="1"/>
  <c r="AU12" i="50"/>
  <c r="AO34" i="50"/>
  <c r="AG12" i="50"/>
  <c r="AH12" i="50" s="1"/>
  <c r="AH9" i="50"/>
  <c r="AN52" i="50"/>
  <c r="AM47" i="50"/>
  <c r="AG66" i="50"/>
  <c r="AH66" i="50" s="1"/>
  <c r="AH11" i="50"/>
  <c r="AQ65" i="50"/>
  <c r="DF61" i="50"/>
  <c r="AY61" i="50" s="1"/>
  <c r="DF60" i="50"/>
  <c r="AY60" i="50" s="1"/>
  <c r="DF56" i="50"/>
  <c r="AY56" i="50" s="1"/>
  <c r="DF59" i="50"/>
  <c r="AY59" i="50" s="1"/>
  <c r="DF55" i="50"/>
  <c r="AY55" i="50" s="1"/>
  <c r="DF54" i="50"/>
  <c r="AY54" i="50" s="1"/>
  <c r="DF49" i="50"/>
  <c r="AY49" i="50" s="1"/>
  <c r="DF51" i="50"/>
  <c r="AY51" i="50" s="1"/>
  <c r="BC51" i="50" s="1"/>
  <c r="DF50" i="50"/>
  <c r="AY50" i="50" s="1"/>
  <c r="BC50" i="50" s="1"/>
  <c r="DF46" i="50"/>
  <c r="AY46" i="50" s="1"/>
  <c r="DF44" i="50"/>
  <c r="AY44" i="50" s="1"/>
  <c r="BC44" i="50" s="1"/>
  <c r="DF41" i="50"/>
  <c r="AY41" i="50" s="1"/>
  <c r="DF45" i="50"/>
  <c r="AY45" i="50" s="1"/>
  <c r="DF36" i="50"/>
  <c r="AY36" i="50" s="1"/>
  <c r="DF40" i="50"/>
  <c r="AY40" i="50" s="1"/>
  <c r="BC40" i="50" s="1"/>
  <c r="DF35" i="50"/>
  <c r="AY35" i="50" s="1"/>
  <c r="DF39" i="50"/>
  <c r="AY39" i="50" s="1"/>
  <c r="BC39" i="50" s="1"/>
  <c r="DF34" i="50"/>
  <c r="AY34" i="50" s="1"/>
  <c r="DF30" i="50"/>
  <c r="AY30" i="50" s="1"/>
  <c r="BC30" i="50" s="1"/>
  <c r="DF29" i="50"/>
  <c r="AY29" i="50" s="1"/>
  <c r="DF26" i="50"/>
  <c r="AY26" i="50" s="1"/>
  <c r="DF25" i="50"/>
  <c r="AY25" i="50" s="1"/>
  <c r="DF31" i="50"/>
  <c r="AY31" i="50" s="1"/>
  <c r="DF24" i="50"/>
  <c r="AY24" i="50" s="1"/>
  <c r="DF20" i="50"/>
  <c r="AY20" i="50" s="1"/>
  <c r="DF19" i="50"/>
  <c r="AY19" i="50" s="1"/>
  <c r="BC19" i="50" s="1"/>
  <c r="DF9" i="50"/>
  <c r="AY9" i="50" s="1"/>
  <c r="BC9" i="50" s="1"/>
  <c r="DF16" i="50"/>
  <c r="AY16" i="50" s="1"/>
  <c r="DF15" i="50"/>
  <c r="AY15" i="50" s="1"/>
  <c r="DF21" i="50"/>
  <c r="AY21" i="50" s="1"/>
  <c r="BC21" i="50" s="1"/>
  <c r="DF14" i="50"/>
  <c r="AY14" i="50" s="1"/>
  <c r="BC14" i="50" s="1"/>
  <c r="DF11" i="50"/>
  <c r="AY11" i="50" s="1"/>
  <c r="DF10" i="50"/>
  <c r="AY10" i="50" s="1"/>
  <c r="DG7" i="50"/>
  <c r="AQ17" i="50"/>
  <c r="AQ32" i="50"/>
  <c r="AU35" i="50"/>
  <c r="AQ37" i="50"/>
  <c r="AK32" i="50"/>
  <c r="AL32" i="50" s="1"/>
  <c r="AL29" i="50"/>
  <c r="AU39" i="50"/>
  <c r="AW39" i="50" s="1"/>
  <c r="AJ67" i="50"/>
  <c r="AO19" i="50"/>
  <c r="AS15" i="50"/>
  <c r="AT15" i="50" s="1"/>
  <c r="AV15" i="50"/>
  <c r="AS21" i="50"/>
  <c r="AT21" i="50" s="1"/>
  <c r="AU21" i="50" s="1"/>
  <c r="AV21" i="50"/>
  <c r="AS20" i="50"/>
  <c r="AT20" i="50" s="1"/>
  <c r="AV20" i="50"/>
  <c r="AS29" i="50"/>
  <c r="AR32" i="50"/>
  <c r="AV29" i="50"/>
  <c r="AS39" i="50"/>
  <c r="AR42" i="50"/>
  <c r="AR37" i="50"/>
  <c r="AS34" i="50"/>
  <c r="AV34" i="50"/>
  <c r="AS46" i="50"/>
  <c r="AT46" i="50" s="1"/>
  <c r="AV46" i="50"/>
  <c r="AW46" i="50" s="1"/>
  <c r="AX46" i="50" s="1"/>
  <c r="AS55" i="50"/>
  <c r="AT55" i="50" s="1"/>
  <c r="AV55" i="50"/>
  <c r="AW55" i="50" s="1"/>
  <c r="AX55" i="50" s="1"/>
  <c r="AW60" i="50"/>
  <c r="AX60" i="50" s="1"/>
  <c r="AO60" i="50"/>
  <c r="AP60" i="50" s="1"/>
  <c r="AU15" i="50"/>
  <c r="AU17" i="50" s="1"/>
  <c r="AQ64" i="50"/>
  <c r="AQ12" i="50"/>
  <c r="AU30" i="50"/>
  <c r="AQ42" i="50"/>
  <c r="AQ52" i="50"/>
  <c r="AO29" i="50"/>
  <c r="AG52" i="50"/>
  <c r="AH52" i="50" s="1"/>
  <c r="AH49" i="50"/>
  <c r="AG27" i="50"/>
  <c r="AH27" i="50" s="1"/>
  <c r="AV44" i="50"/>
  <c r="AM64" i="50"/>
  <c r="AM12" i="50"/>
  <c r="AP10" i="50"/>
  <c r="AW11" i="50"/>
  <c r="AK52" i="50"/>
  <c r="AL52" i="50" s="1"/>
  <c r="AL49" i="50"/>
  <c r="AK27" i="50"/>
  <c r="AL27" i="50" s="1"/>
  <c r="AL24" i="50"/>
  <c r="AK57" i="50"/>
  <c r="AL57" i="50" s="1"/>
  <c r="AL54" i="50"/>
  <c r="AK22" i="50"/>
  <c r="AL22" i="50" s="1"/>
  <c r="AL19" i="50"/>
  <c r="AK17" i="50"/>
  <c r="AL17" i="50" s="1"/>
  <c r="AL14" i="50"/>
  <c r="AS16" i="50"/>
  <c r="AT16" i="50" s="1"/>
  <c r="AR64" i="50"/>
  <c r="AR12" i="50"/>
  <c r="AS9" i="50"/>
  <c r="AV9" i="50"/>
  <c r="AS25" i="50"/>
  <c r="AT25" i="50" s="1"/>
  <c r="AV25" i="50"/>
  <c r="AW25" i="50" s="1"/>
  <c r="AX25" i="50" s="1"/>
  <c r="AS41" i="50"/>
  <c r="AT41" i="50" s="1"/>
  <c r="AU41" i="50" s="1"/>
  <c r="AV41" i="50"/>
  <c r="AS45" i="50"/>
  <c r="AT45" i="50" s="1"/>
  <c r="AS50" i="50"/>
  <c r="AT50" i="50" s="1"/>
  <c r="AS56" i="50"/>
  <c r="AT56" i="50" s="1"/>
  <c r="AV56" i="50"/>
  <c r="AW56" i="50" s="1"/>
  <c r="AX56" i="50" s="1"/>
  <c r="AH19" i="50"/>
  <c r="AG22" i="50"/>
  <c r="AH22" i="50" s="1"/>
  <c r="AN66" i="50"/>
  <c r="AO11" i="50"/>
  <c r="AQ22" i="50"/>
  <c r="AQ27" i="50"/>
  <c r="AQ47" i="50"/>
  <c r="AU51" i="50"/>
  <c r="AN32" i="50"/>
  <c r="AM65" i="50"/>
  <c r="AM42" i="50"/>
  <c r="AN39" i="50"/>
  <c r="AB67" i="46"/>
  <c r="F14" i="48"/>
  <c r="E64" i="48"/>
  <c r="E67" i="48" s="1"/>
  <c r="F67" i="48" s="1"/>
  <c r="W67" i="41"/>
  <c r="E64" i="45"/>
  <c r="F64" i="45" s="1"/>
  <c r="C67" i="45"/>
  <c r="Y48" i="38"/>
  <c r="Z48" i="38"/>
  <c r="AC48" i="38"/>
  <c r="AA48" i="38"/>
  <c r="AM67" i="29"/>
  <c r="AM17" i="45"/>
  <c r="M64" i="41"/>
  <c r="N64" i="41" s="1"/>
  <c r="P65" i="40"/>
  <c r="P67" i="40" s="1"/>
  <c r="I65" i="41"/>
  <c r="BH67" i="46"/>
  <c r="D67" i="29"/>
  <c r="T22" i="49"/>
  <c r="S22" i="49"/>
  <c r="U56" i="48"/>
  <c r="V56" i="48" s="1"/>
  <c r="U45" i="48"/>
  <c r="V45" i="48" s="1"/>
  <c r="U50" i="48"/>
  <c r="V50" i="48" s="1"/>
  <c r="O22" i="48"/>
  <c r="AE34" i="32"/>
  <c r="T48" i="38"/>
  <c r="U48" i="38"/>
  <c r="V48" i="38"/>
  <c r="AD35" i="34"/>
  <c r="F41" i="31" s="1"/>
  <c r="AE29" i="32"/>
  <c r="E17" i="29"/>
  <c r="F17" i="29" s="1"/>
  <c r="H67" i="41"/>
  <c r="D67" i="40"/>
  <c r="P17" i="40"/>
  <c r="U22" i="35"/>
  <c r="Y22" i="35"/>
  <c r="T22" i="35"/>
  <c r="AA22" i="35"/>
  <c r="Y16" i="40"/>
  <c r="Z16" i="40" s="1"/>
  <c r="AB22" i="35"/>
  <c r="AD22" i="35"/>
  <c r="X22" i="35"/>
  <c r="U35" i="34"/>
  <c r="V35" i="34"/>
  <c r="AB35" i="34"/>
  <c r="Z35" i="34"/>
  <c r="AC35" i="34"/>
  <c r="X35" i="34"/>
  <c r="W35" i="34"/>
  <c r="AA35" i="34"/>
  <c r="Y35" i="34"/>
  <c r="W17" i="41"/>
  <c r="Q15" i="41"/>
  <c r="N14" i="29"/>
  <c r="M17" i="29"/>
  <c r="N17" i="29" s="1"/>
  <c r="M64" i="29"/>
  <c r="AE17" i="41"/>
  <c r="AE65" i="41"/>
  <c r="AE67" i="41" s="1"/>
  <c r="V22" i="35"/>
  <c r="AM17" i="41"/>
  <c r="AM64" i="41"/>
  <c r="O64" i="41"/>
  <c r="O67" i="41" s="1"/>
  <c r="O17" i="41"/>
  <c r="I27" i="45"/>
  <c r="J27" i="45" s="1"/>
  <c r="Y16" i="41"/>
  <c r="Z16" i="41" s="1"/>
  <c r="O64" i="29"/>
  <c r="O67" i="29" s="1"/>
  <c r="O17" i="29"/>
  <c r="AD35" i="33"/>
  <c r="G41" i="31" s="1"/>
  <c r="T35" i="33"/>
  <c r="AA35" i="33"/>
  <c r="AB35" i="33"/>
  <c r="U35" i="33"/>
  <c r="W35" i="33"/>
  <c r="AC35" i="33"/>
  <c r="Z35" i="33"/>
  <c r="Y35" i="33"/>
  <c r="S35" i="33"/>
  <c r="X35" i="33"/>
  <c r="V35" i="33"/>
  <c r="K67" i="41"/>
  <c r="AM17" i="29"/>
  <c r="F15" i="40"/>
  <c r="E65" i="40"/>
  <c r="F65" i="40" s="1"/>
  <c r="AU17" i="29"/>
  <c r="Z22" i="35"/>
  <c r="W22" i="35"/>
  <c r="I15" i="40"/>
  <c r="H65" i="40"/>
  <c r="Q14" i="41"/>
  <c r="R14" i="41" s="1"/>
  <c r="Y15" i="40"/>
  <c r="H64" i="29"/>
  <c r="I14" i="29"/>
  <c r="P64" i="29"/>
  <c r="Q14" i="29"/>
  <c r="AO15" i="46"/>
  <c r="AV65" i="46"/>
  <c r="W66" i="46"/>
  <c r="W17" i="46"/>
  <c r="P51" i="33"/>
  <c r="P61" i="33" s="1"/>
  <c r="AD51" i="33"/>
  <c r="G66" i="31" s="1"/>
  <c r="AA48" i="36"/>
  <c r="BL64" i="46"/>
  <c r="BD64" i="46"/>
  <c r="Y14" i="29"/>
  <c r="X64" i="29"/>
  <c r="V35" i="37"/>
  <c r="AC35" i="37"/>
  <c r="AB35" i="37"/>
  <c r="Z35" i="37"/>
  <c r="AD35" i="37"/>
  <c r="H41" i="31" s="1"/>
  <c r="X35" i="37"/>
  <c r="W35" i="37"/>
  <c r="AA35" i="37"/>
  <c r="Y35" i="37"/>
  <c r="AC48" i="36"/>
  <c r="I14" i="45"/>
  <c r="G64" i="45"/>
  <c r="X22" i="49"/>
  <c r="AC22" i="49"/>
  <c r="AA22" i="49"/>
  <c r="U22" i="49"/>
  <c r="AD22" i="49"/>
  <c r="Y22" i="49"/>
  <c r="AB22" i="49"/>
  <c r="W22" i="49"/>
  <c r="V22" i="49"/>
  <c r="Z22" i="49"/>
  <c r="I16" i="40"/>
  <c r="H17" i="40"/>
  <c r="H66" i="40"/>
  <c r="S22" i="37"/>
  <c r="T22" i="37"/>
  <c r="Z22" i="37"/>
  <c r="W22" i="37"/>
  <c r="V22" i="37"/>
  <c r="Y22" i="37"/>
  <c r="AC22" i="37"/>
  <c r="X22" i="37"/>
  <c r="U22" i="37"/>
  <c r="AB22" i="37"/>
  <c r="AA22" i="37"/>
  <c r="AD22" i="37"/>
  <c r="AD35" i="49"/>
  <c r="K41" i="31" s="1"/>
  <c r="Y35" i="49"/>
  <c r="W35" i="49"/>
  <c r="AA35" i="49"/>
  <c r="Z35" i="49"/>
  <c r="X35" i="49"/>
  <c r="AC35" i="49"/>
  <c r="AB35" i="49"/>
  <c r="V35" i="49"/>
  <c r="BL65" i="46"/>
  <c r="BD65" i="46"/>
  <c r="AC65" i="29"/>
  <c r="AD15" i="29"/>
  <c r="O66" i="46"/>
  <c r="O17" i="46"/>
  <c r="X66" i="40"/>
  <c r="Z48" i="36"/>
  <c r="AG14" i="46"/>
  <c r="AF64" i="46"/>
  <c r="X64" i="46"/>
  <c r="Y14" i="46"/>
  <c r="E61" i="38"/>
  <c r="T51" i="38"/>
  <c r="Z51" i="38"/>
  <c r="Y51" i="38"/>
  <c r="U51" i="38"/>
  <c r="W51" i="38"/>
  <c r="X51" i="38"/>
  <c r="V51" i="38"/>
  <c r="AE39" i="32"/>
  <c r="O17" i="40"/>
  <c r="O66" i="40"/>
  <c r="AL15" i="46"/>
  <c r="W35" i="38"/>
  <c r="X35" i="38"/>
  <c r="AD15" i="46"/>
  <c r="AC65" i="46"/>
  <c r="AD65" i="46" s="1"/>
  <c r="AE66" i="46"/>
  <c r="AE17" i="46"/>
  <c r="Q16" i="40"/>
  <c r="AB48" i="36"/>
  <c r="X17" i="40"/>
  <c r="AV64" i="46"/>
  <c r="AO14" i="46"/>
  <c r="AN64" i="46"/>
  <c r="V14" i="46"/>
  <c r="U64" i="46"/>
  <c r="V64" i="46" s="1"/>
  <c r="F14" i="29"/>
  <c r="E64" i="29"/>
  <c r="F64" i="29" s="1"/>
  <c r="N16" i="40"/>
  <c r="M17" i="40"/>
  <c r="N17" i="40" s="1"/>
  <c r="AE17" i="45"/>
  <c r="W64" i="45"/>
  <c r="W67" i="45" s="1"/>
  <c r="W17" i="45"/>
  <c r="F16" i="40"/>
  <c r="E66" i="40"/>
  <c r="E17" i="40"/>
  <c r="F17" i="40" s="1"/>
  <c r="AG15" i="46"/>
  <c r="AF65" i="46"/>
  <c r="U16" i="48"/>
  <c r="V16" i="48" s="1"/>
  <c r="Q16" i="48"/>
  <c r="R16" i="48" s="1"/>
  <c r="O17" i="48"/>
  <c r="U26" i="48"/>
  <c r="V26" i="48" s="1"/>
  <c r="AB48" i="33"/>
  <c r="I37" i="45"/>
  <c r="J37" i="45" s="1"/>
  <c r="AN20" i="40"/>
  <c r="W48" i="37"/>
  <c r="U48" i="37"/>
  <c r="X25" i="45"/>
  <c r="Y25" i="45" s="1"/>
  <c r="Z25" i="45" s="1"/>
  <c r="W48" i="47"/>
  <c r="AF36" i="41"/>
  <c r="AG36" i="41" s="1"/>
  <c r="AH36" i="41" s="1"/>
  <c r="AF55" i="41"/>
  <c r="AG55" i="41" s="1"/>
  <c r="AH55" i="41" s="1"/>
  <c r="AC48" i="47"/>
  <c r="X48" i="47"/>
  <c r="Z48" i="33"/>
  <c r="AF26" i="41"/>
  <c r="AG26" i="41" s="1"/>
  <c r="AH26" i="41" s="1"/>
  <c r="AA48" i="33"/>
  <c r="AB48" i="35"/>
  <c r="AN35" i="40"/>
  <c r="AN55" i="40"/>
  <c r="AN30" i="40"/>
  <c r="AF56" i="41"/>
  <c r="AG56" i="41" s="1"/>
  <c r="AH56" i="41" s="1"/>
  <c r="AF41" i="41"/>
  <c r="AG41" i="41" s="1"/>
  <c r="AH41" i="41" s="1"/>
  <c r="AF46" i="41"/>
  <c r="AG46" i="41" s="1"/>
  <c r="AH46" i="41" s="1"/>
  <c r="AB48" i="49"/>
  <c r="J23" i="31"/>
  <c r="AF31" i="41"/>
  <c r="AG31" i="41" s="1"/>
  <c r="AH31" i="41" s="1"/>
  <c r="AF25" i="41"/>
  <c r="AG25" i="41" s="1"/>
  <c r="AH25" i="41" s="1"/>
  <c r="X40" i="45"/>
  <c r="Y40" i="45" s="1"/>
  <c r="Z40" i="45" s="1"/>
  <c r="Y57" i="41"/>
  <c r="Z57" i="41" s="1"/>
  <c r="X17" i="29"/>
  <c r="AF30" i="41"/>
  <c r="AG30" i="41" s="1"/>
  <c r="AH30" i="41" s="1"/>
  <c r="F16" i="29"/>
  <c r="X21" i="45"/>
  <c r="Y21" i="45" s="1"/>
  <c r="Z21" i="45" s="1"/>
  <c r="X20" i="45"/>
  <c r="Y20" i="45" s="1"/>
  <c r="Z20" i="45" s="1"/>
  <c r="X35" i="45"/>
  <c r="Y35" i="45" s="1"/>
  <c r="Z35" i="45" s="1"/>
  <c r="X45" i="45"/>
  <c r="Y45" i="45" s="1"/>
  <c r="Z45" i="45" s="1"/>
  <c r="AD48" i="49"/>
  <c r="K59" i="31" s="1"/>
  <c r="Z48" i="47"/>
  <c r="AB48" i="47"/>
  <c r="X48" i="35"/>
  <c r="AN21" i="40"/>
  <c r="X56" i="45"/>
  <c r="Y56" i="45" s="1"/>
  <c r="Z56" i="45" s="1"/>
  <c r="P17" i="45"/>
  <c r="AN36" i="40"/>
  <c r="Z48" i="49"/>
  <c r="U48" i="47"/>
  <c r="Y48" i="47"/>
  <c r="AD48" i="35"/>
  <c r="E59" i="31" s="1"/>
  <c r="Y48" i="35"/>
  <c r="Q52" i="41"/>
  <c r="R52" i="41" s="1"/>
  <c r="AD48" i="47"/>
  <c r="J59" i="31" s="1"/>
  <c r="V48" i="47"/>
  <c r="AA48" i="47"/>
  <c r="Z48" i="35"/>
  <c r="X61" i="45"/>
  <c r="Y61" i="45" s="1"/>
  <c r="Z61" i="45" s="1"/>
  <c r="X41" i="45"/>
  <c r="Y41" i="45" s="1"/>
  <c r="Z41" i="45" s="1"/>
  <c r="AC48" i="33"/>
  <c r="Q57" i="41"/>
  <c r="R57" i="41" s="1"/>
  <c r="R54" i="41"/>
  <c r="AD48" i="33"/>
  <c r="G59" i="31" s="1"/>
  <c r="AD48" i="34"/>
  <c r="F59" i="31" s="1"/>
  <c r="Y16" i="29"/>
  <c r="X48" i="49"/>
  <c r="V48" i="49"/>
  <c r="AB48" i="38"/>
  <c r="X31" i="45"/>
  <c r="Y31" i="45" s="1"/>
  <c r="Z31" i="45" s="1"/>
  <c r="X30" i="45"/>
  <c r="Y30" i="45" s="1"/>
  <c r="Z30" i="45" s="1"/>
  <c r="AN56" i="40"/>
  <c r="T48" i="49"/>
  <c r="AC48" i="49"/>
  <c r="AA48" i="49"/>
  <c r="Y42" i="41"/>
  <c r="Z42" i="41" s="1"/>
  <c r="AA48" i="34"/>
  <c r="L67" i="45"/>
  <c r="AN50" i="40"/>
  <c r="AN61" i="40"/>
  <c r="Y48" i="49"/>
  <c r="W48" i="49"/>
  <c r="U48" i="49"/>
  <c r="AD48" i="38"/>
  <c r="I59" i="31" s="1"/>
  <c r="AF40" i="41"/>
  <c r="AG40" i="41" s="1"/>
  <c r="AH40" i="41" s="1"/>
  <c r="AF51" i="41"/>
  <c r="AG51" i="41" s="1"/>
  <c r="AH51" i="41" s="1"/>
  <c r="AG44" i="41"/>
  <c r="O66" i="48"/>
  <c r="F16" i="45"/>
  <c r="E66" i="45"/>
  <c r="Q9" i="45"/>
  <c r="P64" i="45"/>
  <c r="P12" i="45"/>
  <c r="Y44" i="41"/>
  <c r="X47" i="41"/>
  <c r="AG59" i="41"/>
  <c r="Y14" i="45"/>
  <c r="Y19" i="45"/>
  <c r="Y44" i="45"/>
  <c r="AG49" i="41"/>
  <c r="AH49" i="41" s="1"/>
  <c r="N16" i="46"/>
  <c r="M17" i="46"/>
  <c r="N17" i="46" s="1"/>
  <c r="M66" i="46"/>
  <c r="AF32" i="40"/>
  <c r="J29" i="41"/>
  <c r="I32" i="41"/>
  <c r="J32" i="41" s="1"/>
  <c r="X62" i="41"/>
  <c r="Y59" i="41"/>
  <c r="N59" i="45"/>
  <c r="M62" i="45"/>
  <c r="N62" i="45" s="1"/>
  <c r="R59" i="45"/>
  <c r="P27" i="45"/>
  <c r="Q24" i="45"/>
  <c r="U39" i="45"/>
  <c r="T42" i="45"/>
  <c r="T62" i="45"/>
  <c r="U59" i="45"/>
  <c r="X50" i="45"/>
  <c r="R26" i="40"/>
  <c r="Q27" i="40"/>
  <c r="AN60" i="40"/>
  <c r="AJ57" i="40"/>
  <c r="AJ65" i="40"/>
  <c r="AJ62" i="40"/>
  <c r="AJ27" i="40"/>
  <c r="DS61" i="40"/>
  <c r="AR61" i="40" s="1"/>
  <c r="DS56" i="40"/>
  <c r="AR56" i="40" s="1"/>
  <c r="DS9" i="40"/>
  <c r="AR9" i="40" s="1"/>
  <c r="DS44" i="40"/>
  <c r="AR44" i="40" s="1"/>
  <c r="DS35" i="40"/>
  <c r="AR35" i="40" s="1"/>
  <c r="DS26" i="40"/>
  <c r="AR26" i="40" s="1"/>
  <c r="DS59" i="40"/>
  <c r="AR59" i="40" s="1"/>
  <c r="DS14" i="40"/>
  <c r="AR14" i="40" s="1"/>
  <c r="AV14" i="40" s="1"/>
  <c r="DS60" i="40"/>
  <c r="AR60" i="40" s="1"/>
  <c r="DS11" i="40"/>
  <c r="AR11" i="40" s="1"/>
  <c r="AV11" i="40" s="1"/>
  <c r="DS36" i="40"/>
  <c r="AR36" i="40" s="1"/>
  <c r="DS46" i="40"/>
  <c r="AR46" i="40" s="1"/>
  <c r="DS10" i="40"/>
  <c r="AR10" i="40" s="1"/>
  <c r="DS30" i="40"/>
  <c r="AR30" i="40" s="1"/>
  <c r="AV30" i="40" s="1"/>
  <c r="DS20" i="40"/>
  <c r="AR20" i="40" s="1"/>
  <c r="AV20" i="40" s="1"/>
  <c r="DS19" i="40"/>
  <c r="AR19" i="40" s="1"/>
  <c r="DS54" i="40"/>
  <c r="AR54" i="40" s="1"/>
  <c r="AV54" i="40" s="1"/>
  <c r="DS51" i="40"/>
  <c r="AR51" i="40" s="1"/>
  <c r="DT7" i="40"/>
  <c r="DS31" i="40"/>
  <c r="AR31" i="40" s="1"/>
  <c r="DS16" i="40"/>
  <c r="AR16" i="40" s="1"/>
  <c r="DS15" i="40"/>
  <c r="AR15" i="40" s="1"/>
  <c r="AV15" i="40" s="1"/>
  <c r="DS41" i="40"/>
  <c r="AR41" i="40" s="1"/>
  <c r="DS34" i="40"/>
  <c r="AR34" i="40" s="1"/>
  <c r="AV34" i="40" s="1"/>
  <c r="DS45" i="40"/>
  <c r="AR45" i="40" s="1"/>
  <c r="DS40" i="40"/>
  <c r="AR40" i="40" s="1"/>
  <c r="DS25" i="40"/>
  <c r="AR25" i="40" s="1"/>
  <c r="DS39" i="40"/>
  <c r="AR39" i="40" s="1"/>
  <c r="AV39" i="40" s="1"/>
  <c r="DS55" i="40"/>
  <c r="AR55" i="40" s="1"/>
  <c r="DS21" i="40"/>
  <c r="AR21" i="40" s="1"/>
  <c r="DS50" i="40"/>
  <c r="AR50" i="40" s="1"/>
  <c r="DS24" i="40"/>
  <c r="AR24" i="40" s="1"/>
  <c r="DS29" i="40"/>
  <c r="AR29" i="40" s="1"/>
  <c r="DS49" i="40"/>
  <c r="AR49" i="40" s="1"/>
  <c r="AC16" i="41"/>
  <c r="AD16" i="41" s="1"/>
  <c r="AF16" i="41"/>
  <c r="AC54" i="41"/>
  <c r="AB57" i="41"/>
  <c r="AF54" i="41"/>
  <c r="AG54" i="41" s="1"/>
  <c r="AC50" i="41"/>
  <c r="AD50" i="41" s="1"/>
  <c r="AF50" i="41"/>
  <c r="AG50" i="41" s="1"/>
  <c r="AC19" i="41"/>
  <c r="AB22" i="41"/>
  <c r="DR50" i="41"/>
  <c r="AJ50" i="41" s="1"/>
  <c r="AK50" i="41" s="1"/>
  <c r="AL50" i="41" s="1"/>
  <c r="DR45" i="41"/>
  <c r="AJ45" i="41" s="1"/>
  <c r="DR20" i="41"/>
  <c r="AJ20" i="41" s="1"/>
  <c r="AK20" i="41" s="1"/>
  <c r="AL20" i="41" s="1"/>
  <c r="DR26" i="41"/>
  <c r="AJ26" i="41" s="1"/>
  <c r="DR39" i="41"/>
  <c r="AJ39" i="41" s="1"/>
  <c r="DR59" i="41"/>
  <c r="AJ59" i="41" s="1"/>
  <c r="DR16" i="41"/>
  <c r="AJ16" i="41" s="1"/>
  <c r="AK16" i="41" s="1"/>
  <c r="AL16" i="41" s="1"/>
  <c r="DR29" i="41"/>
  <c r="AJ29" i="41" s="1"/>
  <c r="DR54" i="41"/>
  <c r="AJ54" i="41" s="1"/>
  <c r="AN54" i="41" s="1"/>
  <c r="DR49" i="41"/>
  <c r="AJ49" i="41" s="1"/>
  <c r="AN49" i="41" s="1"/>
  <c r="DR34" i="41"/>
  <c r="AJ34" i="41" s="1"/>
  <c r="AN34" i="41" s="1"/>
  <c r="DR10" i="41"/>
  <c r="AJ10" i="41" s="1"/>
  <c r="DR40" i="41"/>
  <c r="AJ40" i="41" s="1"/>
  <c r="AN40" i="41" s="1"/>
  <c r="DR51" i="41"/>
  <c r="AJ51" i="41" s="1"/>
  <c r="DR46" i="41"/>
  <c r="AJ46" i="41" s="1"/>
  <c r="DR21" i="41"/>
  <c r="AJ21" i="41" s="1"/>
  <c r="AN21" i="41" s="1"/>
  <c r="DR25" i="41"/>
  <c r="AJ25" i="41" s="1"/>
  <c r="DR11" i="41"/>
  <c r="AJ11" i="41" s="1"/>
  <c r="AN11" i="41" s="1"/>
  <c r="DR61" i="41"/>
  <c r="AJ61" i="41" s="1"/>
  <c r="AK61" i="41" s="1"/>
  <c r="AL61" i="41" s="1"/>
  <c r="DR56" i="41"/>
  <c r="AJ56" i="41" s="1"/>
  <c r="DR15" i="41"/>
  <c r="AJ15" i="41" s="1"/>
  <c r="AN15" i="41" s="1"/>
  <c r="AO15" i="41" s="1"/>
  <c r="AP15" i="41" s="1"/>
  <c r="DR14" i="41"/>
  <c r="AJ14" i="41" s="1"/>
  <c r="AN14" i="41" s="1"/>
  <c r="DR60" i="41"/>
  <c r="AJ60" i="41" s="1"/>
  <c r="DR31" i="41"/>
  <c r="AJ31" i="41" s="1"/>
  <c r="DR30" i="41"/>
  <c r="AJ30" i="41" s="1"/>
  <c r="DR41" i="41"/>
  <c r="AJ41" i="41" s="1"/>
  <c r="DR36" i="41"/>
  <c r="AJ36" i="41" s="1"/>
  <c r="AN36" i="41" s="1"/>
  <c r="AO36" i="41" s="1"/>
  <c r="AP36" i="41" s="1"/>
  <c r="DS7" i="41"/>
  <c r="DR19" i="41"/>
  <c r="AJ19" i="41" s="1"/>
  <c r="DR24" i="41"/>
  <c r="AJ24" i="41" s="1"/>
  <c r="DR44" i="41"/>
  <c r="AJ44" i="41" s="1"/>
  <c r="DR35" i="41"/>
  <c r="AJ35" i="41" s="1"/>
  <c r="DR55" i="41"/>
  <c r="AJ55" i="41" s="1"/>
  <c r="DR9" i="41"/>
  <c r="AJ9" i="41" s="1"/>
  <c r="AN9" i="41" s="1"/>
  <c r="AC39" i="41"/>
  <c r="AB42" i="41"/>
  <c r="AN39" i="41"/>
  <c r="AO39" i="41" s="1"/>
  <c r="AF39" i="41"/>
  <c r="AB32" i="41"/>
  <c r="AC29" i="41"/>
  <c r="AF11" i="41"/>
  <c r="AG11" i="41" s="1"/>
  <c r="X32" i="41"/>
  <c r="Y29" i="41"/>
  <c r="AF47" i="40"/>
  <c r="R24" i="41"/>
  <c r="Q27" i="41"/>
  <c r="R27" i="41" s="1"/>
  <c r="X26" i="45"/>
  <c r="Y26" i="45" s="1"/>
  <c r="Z26" i="45" s="1"/>
  <c r="X55" i="45"/>
  <c r="Y55" i="45" s="1"/>
  <c r="Z55" i="45" s="1"/>
  <c r="Q39" i="45"/>
  <c r="P42" i="45"/>
  <c r="X39" i="45"/>
  <c r="Q49" i="45"/>
  <c r="P52" i="45"/>
  <c r="P37" i="45"/>
  <c r="Q36" i="45"/>
  <c r="X60" i="45"/>
  <c r="Y60" i="45" s="1"/>
  <c r="BL66" i="46"/>
  <c r="BL17" i="46"/>
  <c r="Q16" i="46"/>
  <c r="P17" i="46"/>
  <c r="P66" i="46"/>
  <c r="X17" i="46"/>
  <c r="Y16" i="46"/>
  <c r="X66" i="46"/>
  <c r="AN39" i="40"/>
  <c r="AN34" i="40"/>
  <c r="AN54" i="40"/>
  <c r="L61" i="38"/>
  <c r="AB51" i="38"/>
  <c r="AA51" i="38"/>
  <c r="P51" i="38"/>
  <c r="AC51" i="38"/>
  <c r="AD51" i="38"/>
  <c r="I66" i="31" s="1"/>
  <c r="V54" i="41"/>
  <c r="U57" i="41"/>
  <c r="V57" i="41" s="1"/>
  <c r="R29" i="41"/>
  <c r="Q32" i="41"/>
  <c r="R32" i="41" s="1"/>
  <c r="O17" i="45"/>
  <c r="O66" i="45"/>
  <c r="O67" i="45" s="1"/>
  <c r="I16" i="45"/>
  <c r="G17" i="45"/>
  <c r="G66" i="45"/>
  <c r="P62" i="45"/>
  <c r="Q61" i="45"/>
  <c r="R61" i="45" s="1"/>
  <c r="Y9" i="41"/>
  <c r="X64" i="41"/>
  <c r="X12" i="41"/>
  <c r="X65" i="41"/>
  <c r="Y10" i="41"/>
  <c r="R29" i="40"/>
  <c r="Q32" i="40"/>
  <c r="J21" i="45"/>
  <c r="I22" i="45"/>
  <c r="J22" i="45" s="1"/>
  <c r="AN12" i="40"/>
  <c r="N11" i="45"/>
  <c r="M66" i="45"/>
  <c r="N66" i="45" s="1"/>
  <c r="Y49" i="41"/>
  <c r="X52" i="41"/>
  <c r="U17" i="46"/>
  <c r="V17" i="46" s="1"/>
  <c r="V16" i="46"/>
  <c r="U66" i="46"/>
  <c r="U52" i="41"/>
  <c r="V52" i="41" s="1"/>
  <c r="V49" i="41"/>
  <c r="Y34" i="41"/>
  <c r="X37" i="41"/>
  <c r="S48" i="37"/>
  <c r="T48" i="37"/>
  <c r="AD48" i="37"/>
  <c r="H59" i="31" s="1"/>
  <c r="Z48" i="37"/>
  <c r="AA48" i="37"/>
  <c r="Y48" i="37"/>
  <c r="X48" i="37"/>
  <c r="AC48" i="37"/>
  <c r="AB48" i="37"/>
  <c r="Y24" i="45"/>
  <c r="N24" i="45"/>
  <c r="M27" i="45"/>
  <c r="N27" i="45" s="1"/>
  <c r="U49" i="45"/>
  <c r="T52" i="45"/>
  <c r="U54" i="45"/>
  <c r="T57" i="45"/>
  <c r="T32" i="45"/>
  <c r="U29" i="45"/>
  <c r="U19" i="45"/>
  <c r="T22" i="45"/>
  <c r="U34" i="45"/>
  <c r="T37" i="45"/>
  <c r="X34" i="45"/>
  <c r="Y34" i="45" s="1"/>
  <c r="X46" i="45"/>
  <c r="Y46" i="45" s="1"/>
  <c r="Z46" i="45" s="1"/>
  <c r="U46" i="45"/>
  <c r="V46" i="45" s="1"/>
  <c r="X16" i="45"/>
  <c r="Y16" i="45" s="1"/>
  <c r="Z16" i="45" s="1"/>
  <c r="X51" i="45"/>
  <c r="Y51" i="45" s="1"/>
  <c r="Z51" i="45" s="1"/>
  <c r="Z21" i="40"/>
  <c r="J9" i="41"/>
  <c r="I12" i="41"/>
  <c r="J12" i="41" s="1"/>
  <c r="I64" i="41"/>
  <c r="AF37" i="40"/>
  <c r="AJ66" i="40"/>
  <c r="AJ37" i="40"/>
  <c r="AJ52" i="40"/>
  <c r="AN25" i="40"/>
  <c r="AJ32" i="40"/>
  <c r="AF14" i="41"/>
  <c r="AB17" i="41"/>
  <c r="AC14" i="41"/>
  <c r="AC59" i="41"/>
  <c r="AB62" i="41"/>
  <c r="AC24" i="41"/>
  <c r="AB27" i="41"/>
  <c r="AC49" i="41"/>
  <c r="AB52" i="41"/>
  <c r="AC34" i="41"/>
  <c r="AB37" i="41"/>
  <c r="AF34" i="41"/>
  <c r="U32" i="41"/>
  <c r="V32" i="41" s="1"/>
  <c r="V29" i="41"/>
  <c r="P17" i="41"/>
  <c r="P66" i="41"/>
  <c r="P67" i="41" s="1"/>
  <c r="Q16" i="41"/>
  <c r="N16" i="41"/>
  <c r="M17" i="41"/>
  <c r="N17" i="41" s="1"/>
  <c r="M66" i="41"/>
  <c r="P17" i="29"/>
  <c r="P66" i="29"/>
  <c r="N49" i="45"/>
  <c r="M52" i="45"/>
  <c r="N52" i="45" s="1"/>
  <c r="P32" i="45"/>
  <c r="Q29" i="45"/>
  <c r="H66" i="46"/>
  <c r="I16" i="46"/>
  <c r="H17" i="46"/>
  <c r="BD66" i="46"/>
  <c r="BD17" i="46"/>
  <c r="Q22" i="41"/>
  <c r="R22" i="41" s="1"/>
  <c r="R19" i="41"/>
  <c r="AF42" i="40"/>
  <c r="AF57" i="40"/>
  <c r="E17" i="45"/>
  <c r="F17" i="45" s="1"/>
  <c r="AF61" i="41"/>
  <c r="AG61" i="41" s="1"/>
  <c r="AH61" i="41" s="1"/>
  <c r="T67" i="41"/>
  <c r="Q16" i="29"/>
  <c r="AN45" i="40"/>
  <c r="AN16" i="40"/>
  <c r="AG24" i="41"/>
  <c r="Q20" i="45"/>
  <c r="P65" i="45"/>
  <c r="Y9" i="45"/>
  <c r="AF52" i="40"/>
  <c r="AF65" i="40"/>
  <c r="V14" i="41"/>
  <c r="U17" i="41"/>
  <c r="V17" i="41" s="1"/>
  <c r="V39" i="41"/>
  <c r="U42" i="41"/>
  <c r="V42" i="41" s="1"/>
  <c r="V10" i="41"/>
  <c r="U65" i="41"/>
  <c r="V65" i="41" s="1"/>
  <c r="AG29" i="41"/>
  <c r="Z24" i="41"/>
  <c r="Y11" i="45"/>
  <c r="Q11" i="45"/>
  <c r="P66" i="45"/>
  <c r="N10" i="45"/>
  <c r="M65" i="45"/>
  <c r="N65" i="45" s="1"/>
  <c r="Q19" i="45"/>
  <c r="P22" i="45"/>
  <c r="M22" i="45"/>
  <c r="N22" i="45" s="1"/>
  <c r="N19" i="45"/>
  <c r="Q44" i="45"/>
  <c r="P47" i="45"/>
  <c r="AF66" i="40"/>
  <c r="AF12" i="40"/>
  <c r="AF64" i="40"/>
  <c r="AF62" i="40"/>
  <c r="U22" i="41"/>
  <c r="V22" i="41" s="1"/>
  <c r="V19" i="41"/>
  <c r="U15" i="45"/>
  <c r="V15" i="45" s="1"/>
  <c r="X15" i="45"/>
  <c r="Y15" i="45" s="1"/>
  <c r="Z15" i="45" s="1"/>
  <c r="T12" i="45"/>
  <c r="U9" i="45"/>
  <c r="T64" i="45"/>
  <c r="T27" i="45"/>
  <c r="U24" i="45"/>
  <c r="M17" i="45"/>
  <c r="N17" i="45" s="1"/>
  <c r="N16" i="45"/>
  <c r="Q16" i="45"/>
  <c r="AJ12" i="40"/>
  <c r="AJ64" i="40"/>
  <c r="AJ22" i="40"/>
  <c r="AJ47" i="40"/>
  <c r="V59" i="41"/>
  <c r="U62" i="41"/>
  <c r="V62" i="41" s="1"/>
  <c r="AC21" i="41"/>
  <c r="AD21" i="41" s="1"/>
  <c r="AC15" i="41"/>
  <c r="AD15" i="41" s="1"/>
  <c r="AC20" i="41"/>
  <c r="AD20" i="41" s="1"/>
  <c r="AF20" i="41"/>
  <c r="AG20" i="41" s="1"/>
  <c r="AH20" i="41" s="1"/>
  <c r="AC11" i="41"/>
  <c r="AB66" i="41"/>
  <c r="V11" i="41"/>
  <c r="U66" i="41"/>
  <c r="V66" i="41" s="1"/>
  <c r="X42" i="41"/>
  <c r="AF60" i="41"/>
  <c r="AG60" i="41" s="1"/>
  <c r="AH60" i="41" s="1"/>
  <c r="X49" i="45"/>
  <c r="Y49" i="45" s="1"/>
  <c r="X29" i="45"/>
  <c r="Y29" i="45" s="1"/>
  <c r="N29" i="45"/>
  <c r="M32" i="45"/>
  <c r="N32" i="45" s="1"/>
  <c r="X54" i="45"/>
  <c r="AG16" i="46"/>
  <c r="AF17" i="46"/>
  <c r="AF66" i="46"/>
  <c r="AV17" i="46"/>
  <c r="AV66" i="46"/>
  <c r="AF9" i="41"/>
  <c r="J10" i="45"/>
  <c r="I12" i="45"/>
  <c r="J12" i="45" s="1"/>
  <c r="V24" i="41"/>
  <c r="U27" i="41"/>
  <c r="V27" i="41" s="1"/>
  <c r="Q30" i="48"/>
  <c r="R30" i="48" s="1"/>
  <c r="R34" i="41"/>
  <c r="Q37" i="41"/>
  <c r="R37" i="41" s="1"/>
  <c r="AD16" i="46"/>
  <c r="AC17" i="46"/>
  <c r="AD17" i="46" s="1"/>
  <c r="AC66" i="46"/>
  <c r="N34" i="45"/>
  <c r="M37" i="45"/>
  <c r="N37" i="45" s="1"/>
  <c r="N9" i="45"/>
  <c r="M12" i="45"/>
  <c r="N12" i="45" s="1"/>
  <c r="M64" i="45"/>
  <c r="AG19" i="41"/>
  <c r="AG10" i="41"/>
  <c r="N44" i="45"/>
  <c r="M47" i="45"/>
  <c r="N47" i="45" s="1"/>
  <c r="T51" i="49"/>
  <c r="S51" i="49"/>
  <c r="Z51" i="49"/>
  <c r="V51" i="49"/>
  <c r="AC51" i="49"/>
  <c r="Y51" i="49"/>
  <c r="U51" i="49"/>
  <c r="AD51" i="49"/>
  <c r="K66" i="31" s="1"/>
  <c r="AB51" i="49"/>
  <c r="X51" i="49"/>
  <c r="AA51" i="49"/>
  <c r="W51" i="49"/>
  <c r="P51" i="49"/>
  <c r="P61" i="49" s="1"/>
  <c r="D61" i="49"/>
  <c r="AB67" i="40"/>
  <c r="V44" i="41"/>
  <c r="U47" i="41"/>
  <c r="V47" i="41" s="1"/>
  <c r="R19" i="40"/>
  <c r="S51" i="37"/>
  <c r="T51" i="37"/>
  <c r="D61" i="37"/>
  <c r="V61" i="37" s="1"/>
  <c r="AC51" i="37"/>
  <c r="AB51" i="37"/>
  <c r="Y51" i="37"/>
  <c r="Z51" i="37"/>
  <c r="X51" i="37"/>
  <c r="AA51" i="37"/>
  <c r="P51" i="37"/>
  <c r="P61" i="37" s="1"/>
  <c r="AD51" i="37"/>
  <c r="H66" i="31" s="1"/>
  <c r="DQ10" i="45"/>
  <c r="AB10" i="45" s="1"/>
  <c r="AF10" i="45" s="1"/>
  <c r="DQ19" i="45"/>
  <c r="AB19" i="45" s="1"/>
  <c r="DQ21" i="45"/>
  <c r="AB21" i="45" s="1"/>
  <c r="DQ40" i="45"/>
  <c r="AB40" i="45" s="1"/>
  <c r="DQ61" i="45"/>
  <c r="AB61" i="45" s="1"/>
  <c r="DQ36" i="45"/>
  <c r="AB36" i="45" s="1"/>
  <c r="AC36" i="45" s="1"/>
  <c r="AD36" i="45" s="1"/>
  <c r="DQ51" i="45"/>
  <c r="AB51" i="45" s="1"/>
  <c r="AC51" i="45" s="1"/>
  <c r="AD51" i="45" s="1"/>
  <c r="DQ44" i="45"/>
  <c r="AB44" i="45" s="1"/>
  <c r="DQ59" i="45"/>
  <c r="AB59" i="45" s="1"/>
  <c r="DQ31" i="45"/>
  <c r="AB31" i="45" s="1"/>
  <c r="DQ16" i="45"/>
  <c r="AB16" i="45" s="1"/>
  <c r="AC16" i="45" s="1"/>
  <c r="AD16" i="45" s="1"/>
  <c r="DQ30" i="45"/>
  <c r="AB30" i="45" s="1"/>
  <c r="DQ20" i="45"/>
  <c r="AB20" i="45" s="1"/>
  <c r="DQ50" i="45"/>
  <c r="AB50" i="45" s="1"/>
  <c r="DQ45" i="45"/>
  <c r="AB45" i="45" s="1"/>
  <c r="DQ24" i="45"/>
  <c r="AB24" i="45" s="1"/>
  <c r="DQ41" i="45"/>
  <c r="AB41" i="45" s="1"/>
  <c r="DQ9" i="45"/>
  <c r="AB9" i="45" s="1"/>
  <c r="DQ29" i="45"/>
  <c r="AB29" i="45" s="1"/>
  <c r="AF29" i="45" s="1"/>
  <c r="DQ14" i="45"/>
  <c r="AB14" i="45" s="1"/>
  <c r="DQ56" i="45"/>
  <c r="AB56" i="45" s="1"/>
  <c r="DQ39" i="45"/>
  <c r="AB39" i="45" s="1"/>
  <c r="DQ54" i="45"/>
  <c r="AB54" i="45" s="1"/>
  <c r="DQ60" i="45"/>
  <c r="AB60" i="45" s="1"/>
  <c r="AC60" i="45" s="1"/>
  <c r="AD60" i="45" s="1"/>
  <c r="DQ35" i="45"/>
  <c r="AB35" i="45" s="1"/>
  <c r="DQ55" i="45"/>
  <c r="AB55" i="45" s="1"/>
  <c r="AC55" i="45" s="1"/>
  <c r="AD55" i="45" s="1"/>
  <c r="DQ11" i="45"/>
  <c r="AB11" i="45" s="1"/>
  <c r="DQ15" i="45"/>
  <c r="AB15" i="45" s="1"/>
  <c r="DR7" i="45"/>
  <c r="DQ26" i="45"/>
  <c r="AB26" i="45" s="1"/>
  <c r="AC26" i="45" s="1"/>
  <c r="AD26" i="45" s="1"/>
  <c r="DQ34" i="45"/>
  <c r="AB34" i="45" s="1"/>
  <c r="DQ46" i="45"/>
  <c r="AB46" i="45" s="1"/>
  <c r="DQ25" i="45"/>
  <c r="AB25" i="45" s="1"/>
  <c r="DQ49" i="45"/>
  <c r="AB49" i="45" s="1"/>
  <c r="T47" i="45"/>
  <c r="U44" i="45"/>
  <c r="U10" i="45"/>
  <c r="T65" i="45"/>
  <c r="X10" i="45"/>
  <c r="U11" i="45"/>
  <c r="T66" i="45"/>
  <c r="T17" i="45"/>
  <c r="U14" i="45"/>
  <c r="AF22" i="40"/>
  <c r="AF17" i="40"/>
  <c r="AJ42" i="40"/>
  <c r="AJ17" i="40"/>
  <c r="AN14" i="40"/>
  <c r="Z49" i="40"/>
  <c r="X27" i="41"/>
  <c r="Y26" i="41"/>
  <c r="Z26" i="41" s="1"/>
  <c r="AC44" i="41"/>
  <c r="AB47" i="41"/>
  <c r="AC9" i="41"/>
  <c r="AB12" i="41"/>
  <c r="AB64" i="41"/>
  <c r="AC10" i="41"/>
  <c r="AB65" i="41"/>
  <c r="X66" i="41"/>
  <c r="Y11" i="41"/>
  <c r="AF45" i="41"/>
  <c r="AG45" i="41" s="1"/>
  <c r="AH45" i="41" s="1"/>
  <c r="V34" i="41"/>
  <c r="U37" i="41"/>
  <c r="V37" i="41" s="1"/>
  <c r="T48" i="47"/>
  <c r="H17" i="29"/>
  <c r="H66" i="29"/>
  <c r="N39" i="45"/>
  <c r="M42" i="45"/>
  <c r="N42" i="45" s="1"/>
  <c r="Q54" i="45"/>
  <c r="P57" i="45"/>
  <c r="N54" i="45"/>
  <c r="M57" i="45"/>
  <c r="N57" i="45" s="1"/>
  <c r="X36" i="45"/>
  <c r="Y36" i="45" s="1"/>
  <c r="Z36" i="45" s="1"/>
  <c r="F16" i="46"/>
  <c r="E17" i="46"/>
  <c r="F17" i="46" s="1"/>
  <c r="E66" i="46"/>
  <c r="BT17" i="46"/>
  <c r="AN17" i="46"/>
  <c r="AN66" i="46"/>
  <c r="AC51" i="34"/>
  <c r="V51" i="34"/>
  <c r="T51" i="34"/>
  <c r="Y51" i="34"/>
  <c r="U51" i="34"/>
  <c r="AA51" i="34"/>
  <c r="X51" i="34"/>
  <c r="AB51" i="34"/>
  <c r="Z51" i="34"/>
  <c r="E61" i="34"/>
  <c r="P51" i="34"/>
  <c r="P61" i="34" s="1"/>
  <c r="W51" i="34"/>
  <c r="AD51" i="34"/>
  <c r="F66" i="31" s="1"/>
  <c r="T48" i="34"/>
  <c r="V48" i="34"/>
  <c r="U48" i="34"/>
  <c r="W48" i="34"/>
  <c r="AB48" i="34"/>
  <c r="Z48" i="34"/>
  <c r="AC48" i="34"/>
  <c r="X48" i="34"/>
  <c r="Y48" i="34"/>
  <c r="Y19" i="41"/>
  <c r="X22" i="41"/>
  <c r="AN26" i="40"/>
  <c r="AN51" i="40"/>
  <c r="V9" i="41"/>
  <c r="U64" i="41"/>
  <c r="U12" i="41"/>
  <c r="V12" i="41" s="1"/>
  <c r="X17" i="41"/>
  <c r="X57" i="41"/>
  <c r="AF35" i="41"/>
  <c r="AG35" i="41" s="1"/>
  <c r="AH35" i="41" s="1"/>
  <c r="AF27" i="40"/>
  <c r="P57" i="48"/>
  <c r="J16" i="29"/>
  <c r="S27" i="48"/>
  <c r="P52" i="48"/>
  <c r="O42" i="48"/>
  <c r="U36" i="48"/>
  <c r="V36" i="48" s="1"/>
  <c r="S65" i="48"/>
  <c r="Q62" i="48"/>
  <c r="R59" i="48"/>
  <c r="T17" i="48"/>
  <c r="U14" i="48"/>
  <c r="X14" i="48"/>
  <c r="U21" i="48"/>
  <c r="V21" i="48" s="1"/>
  <c r="X21" i="48"/>
  <c r="Y21" i="48" s="1"/>
  <c r="Z21" i="48" s="1"/>
  <c r="N54" i="48"/>
  <c r="M57" i="48"/>
  <c r="N57" i="48" s="1"/>
  <c r="T64" i="48"/>
  <c r="U9" i="48"/>
  <c r="T12" i="48"/>
  <c r="X9" i="48"/>
  <c r="T22" i="48"/>
  <c r="U19" i="48"/>
  <c r="X19" i="48"/>
  <c r="T32" i="48"/>
  <c r="U29" i="48"/>
  <c r="U30" i="48"/>
  <c r="V30" i="48" s="1"/>
  <c r="X30" i="48"/>
  <c r="T42" i="48"/>
  <c r="U39" i="48"/>
  <c r="X39" i="48"/>
  <c r="U46" i="48"/>
  <c r="V46" i="48" s="1"/>
  <c r="X46" i="48"/>
  <c r="U51" i="48"/>
  <c r="V51" i="48" s="1"/>
  <c r="X51" i="48"/>
  <c r="U55" i="48"/>
  <c r="V55" i="48" s="1"/>
  <c r="X55" i="48"/>
  <c r="P66" i="48"/>
  <c r="O65" i="48"/>
  <c r="X56" i="48"/>
  <c r="M42" i="48"/>
  <c r="N42" i="48" s="1"/>
  <c r="N39" i="48"/>
  <c r="X29" i="48"/>
  <c r="DC36" i="48"/>
  <c r="AA36" i="48" s="1"/>
  <c r="DC41" i="48"/>
  <c r="AA41" i="48" s="1"/>
  <c r="AE41" i="48" s="1"/>
  <c r="DC26" i="48"/>
  <c r="AA26" i="48" s="1"/>
  <c r="DD7" i="48"/>
  <c r="S32" i="48"/>
  <c r="W29" i="48"/>
  <c r="W36" i="48"/>
  <c r="S47" i="48"/>
  <c r="S52" i="48"/>
  <c r="Q44" i="48"/>
  <c r="X45" i="48"/>
  <c r="Y45" i="48" s="1"/>
  <c r="Z45" i="48" s="1"/>
  <c r="W55" i="48"/>
  <c r="M37" i="48"/>
  <c r="N37" i="48" s="1"/>
  <c r="N34" i="48"/>
  <c r="O27" i="48"/>
  <c r="X36" i="48"/>
  <c r="M17" i="48"/>
  <c r="N17" i="48" s="1"/>
  <c r="N14" i="48"/>
  <c r="T65" i="48"/>
  <c r="U10" i="48"/>
  <c r="T66" i="48"/>
  <c r="U11" i="48"/>
  <c r="X11" i="48"/>
  <c r="U24" i="48"/>
  <c r="T27" i="48"/>
  <c r="X24" i="48"/>
  <c r="T37" i="48"/>
  <c r="U34" i="48"/>
  <c r="X34" i="48"/>
  <c r="U31" i="48"/>
  <c r="V31" i="48" s="1"/>
  <c r="X31" i="48"/>
  <c r="Y31" i="48" s="1"/>
  <c r="Z31" i="48" s="1"/>
  <c r="T47" i="48"/>
  <c r="U44" i="48"/>
  <c r="X44" i="48"/>
  <c r="T57" i="48"/>
  <c r="U54" i="48"/>
  <c r="X54" i="48"/>
  <c r="U60" i="48"/>
  <c r="V60" i="48" s="1"/>
  <c r="X60" i="48"/>
  <c r="R14" i="48"/>
  <c r="M27" i="48"/>
  <c r="N27" i="48" s="1"/>
  <c r="N24" i="48"/>
  <c r="M65" i="48"/>
  <c r="N65" i="48" s="1"/>
  <c r="N10" i="48"/>
  <c r="Q42" i="48"/>
  <c r="R39" i="48"/>
  <c r="I62" i="48"/>
  <c r="J62" i="48" s="1"/>
  <c r="J59" i="48"/>
  <c r="J14" i="48"/>
  <c r="N49" i="48"/>
  <c r="M52" i="48"/>
  <c r="N52" i="48" s="1"/>
  <c r="M22" i="48"/>
  <c r="N22" i="48" s="1"/>
  <c r="N19" i="48"/>
  <c r="I42" i="48"/>
  <c r="J42" i="48" s="1"/>
  <c r="J39" i="48"/>
  <c r="W24" i="48"/>
  <c r="S64" i="48"/>
  <c r="S12" i="48"/>
  <c r="W9" i="48"/>
  <c r="W25" i="48"/>
  <c r="S42" i="48"/>
  <c r="W50" i="48"/>
  <c r="S62" i="48"/>
  <c r="R24" i="48"/>
  <c r="P47" i="48"/>
  <c r="O57" i="48"/>
  <c r="Q37" i="48"/>
  <c r="R37" i="48" s="1"/>
  <c r="R34" i="48"/>
  <c r="X16" i="48"/>
  <c r="Y16" i="48" s="1"/>
  <c r="Z16" i="48" s="1"/>
  <c r="P32" i="48"/>
  <c r="Q29" i="48"/>
  <c r="W44" i="48"/>
  <c r="Q22" i="48"/>
  <c r="R19" i="48"/>
  <c r="I47" i="48"/>
  <c r="J47" i="48" s="1"/>
  <c r="J44" i="48"/>
  <c r="I37" i="48"/>
  <c r="J37" i="48" s="1"/>
  <c r="J34" i="48"/>
  <c r="O12" i="48"/>
  <c r="I32" i="48"/>
  <c r="J32" i="48" s="1"/>
  <c r="J29" i="48"/>
  <c r="M62" i="48"/>
  <c r="N62" i="48" s="1"/>
  <c r="N59" i="48"/>
  <c r="DQ36" i="48"/>
  <c r="AB36" i="48" s="1"/>
  <c r="DQ41" i="48"/>
  <c r="AB41" i="48" s="1"/>
  <c r="DQ26" i="48"/>
  <c r="AB26" i="48" s="1"/>
  <c r="AF26" i="48" s="1"/>
  <c r="DR7" i="48"/>
  <c r="U15" i="48"/>
  <c r="V15" i="48" s="1"/>
  <c r="X15" i="48"/>
  <c r="Y15" i="48" s="1"/>
  <c r="Z15" i="48" s="1"/>
  <c r="U20" i="48"/>
  <c r="V20" i="48" s="1"/>
  <c r="X20" i="48"/>
  <c r="Y20" i="48" s="1"/>
  <c r="Z20" i="48" s="1"/>
  <c r="U25" i="48"/>
  <c r="V25" i="48" s="1"/>
  <c r="X25" i="48"/>
  <c r="U35" i="48"/>
  <c r="V35" i="48" s="1"/>
  <c r="X35" i="48"/>
  <c r="U40" i="48"/>
  <c r="V40" i="48" s="1"/>
  <c r="X40" i="48"/>
  <c r="Y40" i="48" s="1"/>
  <c r="Z40" i="48" s="1"/>
  <c r="T52" i="48"/>
  <c r="U49" i="48"/>
  <c r="X49" i="48"/>
  <c r="U61" i="48"/>
  <c r="V61" i="48" s="1"/>
  <c r="X61" i="48"/>
  <c r="P17" i="48"/>
  <c r="X10" i="48"/>
  <c r="P65" i="48"/>
  <c r="Q10" i="48"/>
  <c r="K67" i="48"/>
  <c r="R9" i="48"/>
  <c r="M32" i="48"/>
  <c r="N32" i="48" s="1"/>
  <c r="N29" i="48"/>
  <c r="S17" i="48"/>
  <c r="W14" i="48"/>
  <c r="W17" i="48" s="1"/>
  <c r="S22" i="48"/>
  <c r="W19" i="48"/>
  <c r="W22" i="48" s="1"/>
  <c r="W46" i="48"/>
  <c r="S57" i="48"/>
  <c r="W54" i="48"/>
  <c r="R49" i="48"/>
  <c r="Q52" i="48"/>
  <c r="R52" i="48" s="1"/>
  <c r="I64" i="48"/>
  <c r="I12" i="48"/>
  <c r="J12" i="48" s="1"/>
  <c r="J9" i="48"/>
  <c r="P37" i="48"/>
  <c r="Q26" i="48"/>
  <c r="R26" i="48" s="1"/>
  <c r="W30" i="48"/>
  <c r="M64" i="48"/>
  <c r="M12" i="48"/>
  <c r="N12" i="48" s="1"/>
  <c r="N9" i="48"/>
  <c r="O64" i="48"/>
  <c r="U41" i="48"/>
  <c r="V41" i="48" s="1"/>
  <c r="X41" i="48"/>
  <c r="T62" i="48"/>
  <c r="U59" i="48"/>
  <c r="X59" i="48"/>
  <c r="R11" i="48"/>
  <c r="I22" i="48"/>
  <c r="J22" i="48" s="1"/>
  <c r="J19" i="48"/>
  <c r="Q57" i="48"/>
  <c r="R54" i="48"/>
  <c r="G67" i="48"/>
  <c r="X50" i="48"/>
  <c r="I66" i="48"/>
  <c r="J66" i="48" s="1"/>
  <c r="J11" i="48"/>
  <c r="X26" i="48"/>
  <c r="Y26" i="48" s="1"/>
  <c r="Z26" i="48" s="1"/>
  <c r="O62" i="48"/>
  <c r="M47" i="48"/>
  <c r="N47" i="48" s="1"/>
  <c r="N44" i="48"/>
  <c r="M66" i="48"/>
  <c r="N66" i="48" s="1"/>
  <c r="N11" i="48"/>
  <c r="S66" i="48"/>
  <c r="W11" i="48"/>
  <c r="S37" i="48"/>
  <c r="W34" i="48"/>
  <c r="W35" i="48"/>
  <c r="W41" i="48"/>
  <c r="W42" i="48" s="1"/>
  <c r="W51" i="48"/>
  <c r="W56" i="48"/>
  <c r="W61" i="48"/>
  <c r="H67" i="48"/>
  <c r="L67" i="48"/>
  <c r="W60" i="48"/>
  <c r="I27" i="48"/>
  <c r="J27" i="48" s="1"/>
  <c r="J24" i="48"/>
  <c r="J49" i="48"/>
  <c r="I52" i="48"/>
  <c r="J52" i="48" s="1"/>
  <c r="I57" i="48"/>
  <c r="J57" i="48" s="1"/>
  <c r="J54" i="48"/>
  <c r="CO67" i="56" l="1"/>
  <c r="CP67" i="56" s="1"/>
  <c r="AG67" i="56"/>
  <c r="AH67" i="56" s="1"/>
  <c r="AH64" i="56"/>
  <c r="BV14" i="56"/>
  <c r="BU64" i="56"/>
  <c r="Q67" i="56"/>
  <c r="R67" i="56" s="1"/>
  <c r="R64" i="56"/>
  <c r="BV16" i="56"/>
  <c r="BU66" i="56"/>
  <c r="BV66" i="56" s="1"/>
  <c r="BE67" i="56"/>
  <c r="BF67" i="56" s="1"/>
  <c r="BF64" i="56"/>
  <c r="BU15" i="56"/>
  <c r="BT65" i="56"/>
  <c r="BT67" i="56" s="1"/>
  <c r="BT17" i="56"/>
  <c r="CC15" i="56"/>
  <c r="CB65" i="56"/>
  <c r="CB17" i="56"/>
  <c r="BN14" i="56"/>
  <c r="BM17" i="56"/>
  <c r="BN17" i="56" s="1"/>
  <c r="BM64" i="56"/>
  <c r="BS67" i="56"/>
  <c r="AO67" i="56"/>
  <c r="AP67" i="56" s="1"/>
  <c r="AP64" i="56"/>
  <c r="CG67" i="56"/>
  <c r="CH67" i="56" s="1"/>
  <c r="CH64" i="56"/>
  <c r="Z64" i="56"/>
  <c r="Y67" i="56"/>
  <c r="Z67" i="56" s="1"/>
  <c r="BY67" i="56"/>
  <c r="BZ67" i="56" s="1"/>
  <c r="BZ64" i="56"/>
  <c r="CC16" i="56"/>
  <c r="CB66" i="56"/>
  <c r="AW67" i="56"/>
  <c r="AX67" i="56" s="1"/>
  <c r="AX64" i="56"/>
  <c r="CA17" i="56"/>
  <c r="CA64" i="56"/>
  <c r="CA67" i="56" s="1"/>
  <c r="CC14" i="56"/>
  <c r="CI64" i="56"/>
  <c r="CI67" i="56" s="1"/>
  <c r="CI17" i="56"/>
  <c r="CJ67" i="56"/>
  <c r="CQ67" i="56"/>
  <c r="CK27" i="56"/>
  <c r="CL27" i="56" s="1"/>
  <c r="CL24" i="56"/>
  <c r="CK37" i="56"/>
  <c r="CL37" i="56" s="1"/>
  <c r="CL34" i="56"/>
  <c r="CR32" i="56"/>
  <c r="CS29" i="56"/>
  <c r="CS59" i="56"/>
  <c r="CR62" i="56"/>
  <c r="CK52" i="56"/>
  <c r="CL52" i="56" s="1"/>
  <c r="CL49" i="56"/>
  <c r="CK47" i="56"/>
  <c r="CL47" i="56" s="1"/>
  <c r="CL44" i="56"/>
  <c r="CS44" i="56"/>
  <c r="CR47" i="56"/>
  <c r="CR64" i="56"/>
  <c r="CS9" i="56"/>
  <c r="CR12" i="56"/>
  <c r="CK62" i="56"/>
  <c r="CL62" i="56" s="1"/>
  <c r="CL59" i="56"/>
  <c r="CK32" i="56"/>
  <c r="CL32" i="56" s="1"/>
  <c r="CL29" i="56"/>
  <c r="CK64" i="56"/>
  <c r="CK12" i="56"/>
  <c r="CL12" i="56" s="1"/>
  <c r="CL9" i="56"/>
  <c r="CL14" i="56"/>
  <c r="CK17" i="56"/>
  <c r="CL17" i="56" s="1"/>
  <c r="CR22" i="56"/>
  <c r="CS19" i="56"/>
  <c r="CK22" i="56"/>
  <c r="CL22" i="56" s="1"/>
  <c r="CL19" i="56"/>
  <c r="CR17" i="56"/>
  <c r="CS14" i="56"/>
  <c r="CR57" i="56"/>
  <c r="CS54" i="56"/>
  <c r="CK66" i="56"/>
  <c r="CL66" i="56" s="1"/>
  <c r="CL11" i="56"/>
  <c r="CK42" i="56"/>
  <c r="CL42" i="56" s="1"/>
  <c r="CL39" i="56"/>
  <c r="CR27" i="56"/>
  <c r="CS24" i="56"/>
  <c r="CL54" i="56"/>
  <c r="CK57" i="56"/>
  <c r="CL57" i="56" s="1"/>
  <c r="CR66" i="56"/>
  <c r="CS11" i="56"/>
  <c r="CK65" i="56"/>
  <c r="CL65" i="56" s="1"/>
  <c r="CL10" i="56"/>
  <c r="CR65" i="56"/>
  <c r="CS10" i="56"/>
  <c r="CS49" i="56"/>
  <c r="CR52" i="56"/>
  <c r="CS39" i="56"/>
  <c r="CR42" i="56"/>
  <c r="CS34" i="56"/>
  <c r="CR37" i="56"/>
  <c r="CC14" i="54"/>
  <c r="CC17" i="54" s="1"/>
  <c r="N66" i="31"/>
  <c r="AM52" i="45"/>
  <c r="AU45" i="46"/>
  <c r="AW45" i="46" s="1"/>
  <c r="AX45" i="46" s="1"/>
  <c r="CA17" i="54"/>
  <c r="BS64" i="54"/>
  <c r="BS67" i="54" s="1"/>
  <c r="BS17" i="54"/>
  <c r="AK67" i="54"/>
  <c r="AL67" i="54" s="1"/>
  <c r="AL64" i="54"/>
  <c r="Z14" i="54"/>
  <c r="Y64" i="54"/>
  <c r="Y17" i="54"/>
  <c r="Z17" i="54" s="1"/>
  <c r="AP14" i="54"/>
  <c r="AO17" i="54"/>
  <c r="AP17" i="54" s="1"/>
  <c r="AO64" i="54"/>
  <c r="BA67" i="54"/>
  <c r="BB67" i="54" s="1"/>
  <c r="BB64" i="54"/>
  <c r="BF14" i="54"/>
  <c r="BE17" i="54"/>
  <c r="BF17" i="54" s="1"/>
  <c r="BE64" i="54"/>
  <c r="AD64" i="54"/>
  <c r="AC67" i="54"/>
  <c r="AD67" i="54" s="1"/>
  <c r="BK67" i="54"/>
  <c r="E67" i="54"/>
  <c r="F67" i="54" s="1"/>
  <c r="F64" i="54"/>
  <c r="AW17" i="54"/>
  <c r="AX17" i="54" s="1"/>
  <c r="AX14" i="54"/>
  <c r="AW64" i="54"/>
  <c r="AH14" i="54"/>
  <c r="AG17" i="54"/>
  <c r="AH17" i="54" s="1"/>
  <c r="AG64" i="54"/>
  <c r="BM16" i="54"/>
  <c r="BL66" i="54"/>
  <c r="BL67" i="54" s="1"/>
  <c r="Q64" i="54"/>
  <c r="Q17" i="54"/>
  <c r="R17" i="54" s="1"/>
  <c r="R14" i="54"/>
  <c r="BN14" i="54"/>
  <c r="BQ67" i="54"/>
  <c r="BR67" i="54" s="1"/>
  <c r="BR64" i="54"/>
  <c r="J14" i="54"/>
  <c r="I64" i="54"/>
  <c r="I17" i="54"/>
  <c r="J17" i="54" s="1"/>
  <c r="AT64" i="54"/>
  <c r="AS67" i="54"/>
  <c r="AT67" i="54" s="1"/>
  <c r="M67" i="54"/>
  <c r="N67" i="54" s="1"/>
  <c r="N64" i="54"/>
  <c r="BJ64" i="54"/>
  <c r="BI67" i="54"/>
  <c r="BJ67" i="54" s="1"/>
  <c r="U67" i="54"/>
  <c r="V67" i="54" s="1"/>
  <c r="V64" i="54"/>
  <c r="CM67" i="54"/>
  <c r="BT67" i="54"/>
  <c r="CB32" i="54"/>
  <c r="CC29" i="54"/>
  <c r="CI47" i="54"/>
  <c r="CJ44" i="54"/>
  <c r="CC39" i="54"/>
  <c r="CB42" i="54"/>
  <c r="CP29" i="54"/>
  <c r="CQ29" i="54" s="1"/>
  <c r="CO32" i="54"/>
  <c r="CP32" i="54" s="1"/>
  <c r="CB22" i="54"/>
  <c r="CC19" i="54"/>
  <c r="BU22" i="54"/>
  <c r="BV22" i="54" s="1"/>
  <c r="BV19" i="54"/>
  <c r="CB64" i="54"/>
  <c r="CB12" i="54"/>
  <c r="CC9" i="54"/>
  <c r="CI65" i="54"/>
  <c r="CJ10" i="54"/>
  <c r="CP49" i="54"/>
  <c r="CQ49" i="54" s="1"/>
  <c r="CO52" i="54"/>
  <c r="CP52" i="54" s="1"/>
  <c r="CH64" i="54"/>
  <c r="CG67" i="54"/>
  <c r="CH67" i="54" s="1"/>
  <c r="CI42" i="54"/>
  <c r="CJ39" i="54"/>
  <c r="CN67" i="54"/>
  <c r="CI62" i="54"/>
  <c r="CJ59" i="54"/>
  <c r="BU64" i="54"/>
  <c r="BU12" i="54"/>
  <c r="BV12" i="54" s="1"/>
  <c r="BV9" i="54"/>
  <c r="CO62" i="54"/>
  <c r="CP62" i="54" s="1"/>
  <c r="CP59" i="54"/>
  <c r="CQ59" i="54" s="1"/>
  <c r="CO22" i="54"/>
  <c r="CP22" i="54" s="1"/>
  <c r="CP19" i="54"/>
  <c r="CQ19" i="54" s="1"/>
  <c r="CO17" i="54"/>
  <c r="CP17" i="54" s="1"/>
  <c r="CP14" i="54"/>
  <c r="CQ14" i="54" s="1"/>
  <c r="CC44" i="54"/>
  <c r="CB47" i="54"/>
  <c r="CI66" i="54"/>
  <c r="CJ11" i="54"/>
  <c r="CB66" i="54"/>
  <c r="CC11" i="54"/>
  <c r="CO27" i="54"/>
  <c r="CP27" i="54" s="1"/>
  <c r="CP24" i="54"/>
  <c r="CQ24" i="54" s="1"/>
  <c r="CI57" i="54"/>
  <c r="CJ54" i="54"/>
  <c r="BU32" i="54"/>
  <c r="BV32" i="54" s="1"/>
  <c r="BV29" i="54"/>
  <c r="CI27" i="54"/>
  <c r="CJ24" i="54"/>
  <c r="BU65" i="54"/>
  <c r="BV65" i="54" s="1"/>
  <c r="BV10" i="54"/>
  <c r="CI17" i="54"/>
  <c r="CJ14" i="54"/>
  <c r="CI22" i="54"/>
  <c r="CJ19" i="54"/>
  <c r="BU62" i="54"/>
  <c r="BV62" i="54" s="1"/>
  <c r="BV59" i="54"/>
  <c r="CO47" i="54"/>
  <c r="CP47" i="54" s="1"/>
  <c r="CP44" i="54"/>
  <c r="CQ44" i="54" s="1"/>
  <c r="CO37" i="54"/>
  <c r="CP37" i="54" s="1"/>
  <c r="CP34" i="54"/>
  <c r="CQ34" i="54" s="1"/>
  <c r="CB27" i="54"/>
  <c r="CC24" i="54"/>
  <c r="CB62" i="54"/>
  <c r="CC59" i="54"/>
  <c r="CI37" i="54"/>
  <c r="CJ34" i="54"/>
  <c r="CP39" i="54"/>
  <c r="CQ39" i="54" s="1"/>
  <c r="CO42" i="54"/>
  <c r="CP42" i="54" s="1"/>
  <c r="CA67" i="54"/>
  <c r="CB37" i="54"/>
  <c r="CC34" i="54"/>
  <c r="CC49" i="54"/>
  <c r="CB52" i="54"/>
  <c r="CB65" i="54"/>
  <c r="CC10" i="54"/>
  <c r="CO65" i="54"/>
  <c r="CP65" i="54" s="1"/>
  <c r="CP10" i="54"/>
  <c r="CQ10" i="54" s="1"/>
  <c r="BU37" i="54"/>
  <c r="BV37" i="54" s="1"/>
  <c r="BV34" i="54"/>
  <c r="CI32" i="54"/>
  <c r="CJ29" i="54"/>
  <c r="CO66" i="54"/>
  <c r="CP66" i="54" s="1"/>
  <c r="CP11" i="54"/>
  <c r="CQ11" i="54" s="1"/>
  <c r="CB57" i="54"/>
  <c r="CC54" i="54"/>
  <c r="BU17" i="54"/>
  <c r="BV17" i="54" s="1"/>
  <c r="BV14" i="54"/>
  <c r="CI64" i="54"/>
  <c r="CI12" i="54"/>
  <c r="CJ9" i="54"/>
  <c r="CO57" i="54"/>
  <c r="CP57" i="54" s="1"/>
  <c r="CP54" i="54"/>
  <c r="CQ54" i="54" s="1"/>
  <c r="CI52" i="54"/>
  <c r="CJ49" i="54"/>
  <c r="CO64" i="54"/>
  <c r="CO12" i="54"/>
  <c r="CP12" i="54" s="1"/>
  <c r="CP9" i="54"/>
  <c r="CQ9" i="54" s="1"/>
  <c r="BU42" i="54"/>
  <c r="BV42" i="54" s="1"/>
  <c r="BV39" i="54"/>
  <c r="BN64" i="54"/>
  <c r="BU47" i="54"/>
  <c r="BV47" i="54" s="1"/>
  <c r="BV44" i="54"/>
  <c r="BO32" i="53"/>
  <c r="J14" i="42"/>
  <c r="BM46" i="53"/>
  <c r="BN46" i="53" s="1"/>
  <c r="M67" i="53"/>
  <c r="N67" i="53" s="1"/>
  <c r="N64" i="53"/>
  <c r="AL64" i="53"/>
  <c r="AK67" i="53"/>
  <c r="AL67" i="53" s="1"/>
  <c r="AC67" i="53"/>
  <c r="AD67" i="53" s="1"/>
  <c r="AD64" i="53"/>
  <c r="U67" i="53"/>
  <c r="V67" i="53" s="1"/>
  <c r="V64" i="53"/>
  <c r="AW32" i="53"/>
  <c r="AX32" i="53" s="1"/>
  <c r="BK27" i="53"/>
  <c r="AU52" i="50"/>
  <c r="BT31" i="53"/>
  <c r="BU31" i="53" s="1"/>
  <c r="BV31" i="53" s="1"/>
  <c r="R14" i="53"/>
  <c r="Q17" i="53"/>
  <c r="R17" i="53" s="1"/>
  <c r="Q64" i="53"/>
  <c r="AO17" i="53"/>
  <c r="AP17" i="53" s="1"/>
  <c r="AP14" i="53"/>
  <c r="AD61" i="52"/>
  <c r="W61" i="52"/>
  <c r="AC61" i="52"/>
  <c r="Z61" i="52"/>
  <c r="S61" i="52"/>
  <c r="X61" i="52"/>
  <c r="AB61" i="52"/>
  <c r="Y61" i="52"/>
  <c r="AA61" i="52"/>
  <c r="U61" i="52"/>
  <c r="V61" i="52"/>
  <c r="T61" i="52"/>
  <c r="Z14" i="53"/>
  <c r="Y64" i="53"/>
  <c r="Y17" i="53"/>
  <c r="Z17" i="53" s="1"/>
  <c r="AO64" i="53"/>
  <c r="AO67" i="53" s="1"/>
  <c r="AP67" i="53" s="1"/>
  <c r="I17" i="53"/>
  <c r="J17" i="53" s="1"/>
  <c r="J14" i="53"/>
  <c r="I64" i="53"/>
  <c r="F64" i="53"/>
  <c r="E67" i="53"/>
  <c r="F67" i="53" s="1"/>
  <c r="AG17" i="53"/>
  <c r="AH17" i="53" s="1"/>
  <c r="AH14" i="53"/>
  <c r="AG64" i="53"/>
  <c r="BE57" i="53"/>
  <c r="BF57" i="53" s="1"/>
  <c r="BL27" i="53"/>
  <c r="BQ56" i="53"/>
  <c r="BR56" i="53" s="1"/>
  <c r="BQ55" i="53"/>
  <c r="BR55" i="53" s="1"/>
  <c r="AW64" i="53"/>
  <c r="AX64" i="53" s="1"/>
  <c r="BG67" i="53"/>
  <c r="BQ36" i="53"/>
  <c r="BR36" i="53" s="1"/>
  <c r="BS36" i="53" s="1"/>
  <c r="BT36" i="53" s="1"/>
  <c r="BU36" i="53" s="1"/>
  <c r="BV36" i="53" s="1"/>
  <c r="BM40" i="53"/>
  <c r="BN40" i="53" s="1"/>
  <c r="BH67" i="53"/>
  <c r="BT55" i="53"/>
  <c r="BU55" i="53" s="1"/>
  <c r="BV55" i="53" s="1"/>
  <c r="BT56" i="53"/>
  <c r="BU56" i="53" s="1"/>
  <c r="BV56" i="53" s="1"/>
  <c r="BO64" i="53"/>
  <c r="BO12" i="53"/>
  <c r="BO37" i="53"/>
  <c r="BI57" i="53"/>
  <c r="BJ57" i="53" s="1"/>
  <c r="BJ54" i="53"/>
  <c r="BK54" i="53" s="1"/>
  <c r="BP64" i="53"/>
  <c r="BP12" i="53"/>
  <c r="BQ9" i="53"/>
  <c r="BP17" i="53"/>
  <c r="BQ14" i="53"/>
  <c r="BT14" i="53"/>
  <c r="BQ35" i="53"/>
  <c r="BR35" i="53" s="1"/>
  <c r="BS35" i="53" s="1"/>
  <c r="BT35" i="53" s="1"/>
  <c r="BU35" i="53" s="1"/>
  <c r="BV35" i="53" s="1"/>
  <c r="BJ44" i="53"/>
  <c r="BI47" i="53"/>
  <c r="BJ47" i="53" s="1"/>
  <c r="BL22" i="53"/>
  <c r="BM19" i="53"/>
  <c r="BI37" i="53"/>
  <c r="BJ37" i="53" s="1"/>
  <c r="BJ34" i="53"/>
  <c r="BK34" i="53" s="1"/>
  <c r="BA67" i="53"/>
  <c r="BB67" i="53" s="1"/>
  <c r="BB64" i="53"/>
  <c r="BI65" i="53"/>
  <c r="BJ65" i="53" s="1"/>
  <c r="BJ10" i="53"/>
  <c r="BK10" i="53" s="1"/>
  <c r="BO65" i="53"/>
  <c r="BO17" i="53"/>
  <c r="BF9" i="53"/>
  <c r="BP65" i="53"/>
  <c r="BQ10" i="53"/>
  <c r="BP66" i="53"/>
  <c r="BQ11" i="53"/>
  <c r="BQ21" i="53"/>
  <c r="BR21" i="53" s="1"/>
  <c r="BS21" i="53" s="1"/>
  <c r="BT21" i="53" s="1"/>
  <c r="BU21" i="53" s="1"/>
  <c r="BV21" i="53" s="1"/>
  <c r="BP32" i="53"/>
  <c r="BQ29" i="53"/>
  <c r="BQ40" i="53"/>
  <c r="BR40" i="53" s="1"/>
  <c r="BS40" i="53" s="1"/>
  <c r="BT40" i="53" s="1"/>
  <c r="BU40" i="53" s="1"/>
  <c r="BV40" i="53" s="1"/>
  <c r="BQ45" i="53"/>
  <c r="BR45" i="53" s="1"/>
  <c r="BS45" i="53" s="1"/>
  <c r="BT45" i="53" s="1"/>
  <c r="BU45" i="53" s="1"/>
  <c r="BV45" i="53" s="1"/>
  <c r="BQ51" i="53"/>
  <c r="BR51" i="53" s="1"/>
  <c r="BS51" i="53" s="1"/>
  <c r="BT51" i="53" s="1"/>
  <c r="BU51" i="53" s="1"/>
  <c r="BV51" i="53" s="1"/>
  <c r="BE49" i="53"/>
  <c r="BI66" i="53"/>
  <c r="BJ66" i="53" s="1"/>
  <c r="BJ11" i="53"/>
  <c r="BT39" i="53"/>
  <c r="BI62" i="53"/>
  <c r="BJ62" i="53" s="1"/>
  <c r="BJ59" i="53"/>
  <c r="BK59" i="53" s="1"/>
  <c r="BE47" i="53"/>
  <c r="BF47" i="53" s="1"/>
  <c r="BF44" i="53"/>
  <c r="BL17" i="53"/>
  <c r="BM14" i="53"/>
  <c r="BE66" i="53"/>
  <c r="BF66" i="53" s="1"/>
  <c r="BM31" i="53"/>
  <c r="BN31" i="53" s="1"/>
  <c r="BO27" i="53"/>
  <c r="BO22" i="53"/>
  <c r="BO42" i="53"/>
  <c r="BO52" i="53"/>
  <c r="BO57" i="53"/>
  <c r="BC65" i="53"/>
  <c r="BD10" i="53"/>
  <c r="BD22" i="53"/>
  <c r="BE19" i="53"/>
  <c r="BE39" i="53"/>
  <c r="BQ15" i="53"/>
  <c r="BR15" i="53" s="1"/>
  <c r="BS15" i="53" s="1"/>
  <c r="BT15" i="53" s="1"/>
  <c r="BU15" i="53" s="1"/>
  <c r="BV15" i="53" s="1"/>
  <c r="BQ16" i="53"/>
  <c r="BR16" i="53" s="1"/>
  <c r="BS16" i="53" s="1"/>
  <c r="BT16" i="53" s="1"/>
  <c r="BU16" i="53" s="1"/>
  <c r="BV16" i="53" s="1"/>
  <c r="BQ30" i="53"/>
  <c r="BR30" i="53" s="1"/>
  <c r="BS30" i="53" s="1"/>
  <c r="BT30" i="53"/>
  <c r="BP27" i="53"/>
  <c r="BQ24" i="53"/>
  <c r="BT24" i="53"/>
  <c r="BP52" i="53"/>
  <c r="BQ49" i="53"/>
  <c r="BP37" i="53"/>
  <c r="BQ34" i="53"/>
  <c r="BQ41" i="53"/>
  <c r="BR41" i="53" s="1"/>
  <c r="BS41" i="53" s="1"/>
  <c r="BT41" i="53" s="1"/>
  <c r="BU41" i="53" s="1"/>
  <c r="BV41" i="53" s="1"/>
  <c r="BQ46" i="53"/>
  <c r="BR46" i="53" s="1"/>
  <c r="BS46" i="53" s="1"/>
  <c r="BT46" i="53" s="1"/>
  <c r="BU46" i="53" s="1"/>
  <c r="BV46" i="53" s="1"/>
  <c r="BQ60" i="53"/>
  <c r="BR60" i="53" s="1"/>
  <c r="BS60" i="53" s="1"/>
  <c r="BT60" i="53"/>
  <c r="BK47" i="53"/>
  <c r="BL44" i="53"/>
  <c r="BI22" i="53"/>
  <c r="BJ22" i="53" s="1"/>
  <c r="BJ19" i="53"/>
  <c r="BK66" i="53"/>
  <c r="BL11" i="53"/>
  <c r="BF14" i="53"/>
  <c r="BE17" i="53"/>
  <c r="BF17" i="53" s="1"/>
  <c r="BS57" i="53"/>
  <c r="BT54" i="53"/>
  <c r="BD37" i="53"/>
  <c r="BE34" i="53"/>
  <c r="BN24" i="53"/>
  <c r="BM27" i="53"/>
  <c r="BN27" i="53" s="1"/>
  <c r="BE32" i="53"/>
  <c r="BF32" i="53" s="1"/>
  <c r="BQ20" i="53"/>
  <c r="BR20" i="53" s="1"/>
  <c r="BS20" i="53" s="1"/>
  <c r="BT20" i="53" s="1"/>
  <c r="BU20" i="53" s="1"/>
  <c r="BV20" i="53" s="1"/>
  <c r="BQ26" i="53"/>
  <c r="BR26" i="53" s="1"/>
  <c r="BS26" i="53" s="1"/>
  <c r="BT26" i="53" s="1"/>
  <c r="BU26" i="53" s="1"/>
  <c r="BV26" i="53" s="1"/>
  <c r="BQ50" i="53"/>
  <c r="BR50" i="53" s="1"/>
  <c r="BS50" i="53" s="1"/>
  <c r="BT50" i="53" s="1"/>
  <c r="BU50" i="53" s="1"/>
  <c r="BV50" i="53" s="1"/>
  <c r="BC62" i="53"/>
  <c r="BD59" i="53"/>
  <c r="BJ14" i="53"/>
  <c r="BI17" i="53"/>
  <c r="BJ17" i="53" s="1"/>
  <c r="BJ24" i="53"/>
  <c r="BI27" i="53"/>
  <c r="BJ27" i="53" s="1"/>
  <c r="BK52" i="53"/>
  <c r="BL49" i="53"/>
  <c r="BK22" i="53"/>
  <c r="BC64" i="53"/>
  <c r="BC12" i="53"/>
  <c r="BE27" i="53"/>
  <c r="BF27" i="53" s="1"/>
  <c r="BF24" i="53"/>
  <c r="BM36" i="53"/>
  <c r="BN36" i="53" s="1"/>
  <c r="BI64" i="53"/>
  <c r="BI12" i="53"/>
  <c r="BJ12" i="53" s="1"/>
  <c r="BJ9" i="53"/>
  <c r="BK9" i="53" s="1"/>
  <c r="BJ29" i="53"/>
  <c r="BK29" i="53" s="1"/>
  <c r="BI32" i="53"/>
  <c r="BJ32" i="53" s="1"/>
  <c r="BO66" i="53"/>
  <c r="DI61" i="53"/>
  <c r="BW61" i="53" s="1"/>
  <c r="DI60" i="53"/>
  <c r="BW60" i="53" s="1"/>
  <c r="DI59" i="53"/>
  <c r="BW59" i="53" s="1"/>
  <c r="DI56" i="53"/>
  <c r="BW56" i="53" s="1"/>
  <c r="DI55" i="53"/>
  <c r="BW55" i="53" s="1"/>
  <c r="DI51" i="53"/>
  <c r="BW51" i="53" s="1"/>
  <c r="DI50" i="53"/>
  <c r="BW50" i="53" s="1"/>
  <c r="DI39" i="53"/>
  <c r="BW39" i="53" s="1"/>
  <c r="DI54" i="53"/>
  <c r="BW54" i="53" s="1"/>
  <c r="DI49" i="53"/>
  <c r="BW49" i="53" s="1"/>
  <c r="DI46" i="53"/>
  <c r="BW46" i="53" s="1"/>
  <c r="DI45" i="53"/>
  <c r="BW45" i="53" s="1"/>
  <c r="DI41" i="53"/>
  <c r="BW41" i="53" s="1"/>
  <c r="DI24" i="53"/>
  <c r="BW24" i="53" s="1"/>
  <c r="DI34" i="53"/>
  <c r="BW34" i="53" s="1"/>
  <c r="DI21" i="53"/>
  <c r="BW21" i="53" s="1"/>
  <c r="DI20" i="53"/>
  <c r="BW20" i="53" s="1"/>
  <c r="DI40" i="53"/>
  <c r="BW40" i="53" s="1"/>
  <c r="DI31" i="53"/>
  <c r="BW31" i="53" s="1"/>
  <c r="DI26" i="53"/>
  <c r="BW26" i="53" s="1"/>
  <c r="DI19" i="53"/>
  <c r="BW19" i="53" s="1"/>
  <c r="DI16" i="53"/>
  <c r="BW16" i="53" s="1"/>
  <c r="DI15" i="53"/>
  <c r="BW15" i="53" s="1"/>
  <c r="DI44" i="53"/>
  <c r="BW44" i="53" s="1"/>
  <c r="DI36" i="53"/>
  <c r="BW36" i="53" s="1"/>
  <c r="DI30" i="53"/>
  <c r="BW30" i="53" s="1"/>
  <c r="DI25" i="53"/>
  <c r="BW25" i="53" s="1"/>
  <c r="DI11" i="53"/>
  <c r="BW11" i="53" s="1"/>
  <c r="DI35" i="53"/>
  <c r="BW35" i="53" s="1"/>
  <c r="DI29" i="53"/>
  <c r="BW29" i="53" s="1"/>
  <c r="DI14" i="53"/>
  <c r="BW14" i="53" s="1"/>
  <c r="DI10" i="53"/>
  <c r="BW10" i="53" s="1"/>
  <c r="DI9" i="53"/>
  <c r="BW9" i="53" s="1"/>
  <c r="DJ7" i="53"/>
  <c r="BO47" i="53"/>
  <c r="BO62" i="53"/>
  <c r="BK17" i="53"/>
  <c r="BL65" i="53"/>
  <c r="BI52" i="53"/>
  <c r="BJ52" i="53" s="1"/>
  <c r="BJ49" i="53"/>
  <c r="BP62" i="53"/>
  <c r="BQ59" i="53"/>
  <c r="BP22" i="53"/>
  <c r="BQ19" i="53"/>
  <c r="DW61" i="53"/>
  <c r="BX61" i="53" s="1"/>
  <c r="BY61" i="53" s="1"/>
  <c r="BZ61" i="53" s="1"/>
  <c r="CA61" i="53" s="1"/>
  <c r="CB61" i="53" s="1"/>
  <c r="CC61" i="53" s="1"/>
  <c r="CD61" i="53" s="1"/>
  <c r="DW59" i="53"/>
  <c r="BX59" i="53" s="1"/>
  <c r="DW60" i="53"/>
  <c r="BX60" i="53" s="1"/>
  <c r="DW56" i="53"/>
  <c r="BX56" i="53" s="1"/>
  <c r="DW55" i="53"/>
  <c r="BX55" i="53" s="1"/>
  <c r="BY55" i="53" s="1"/>
  <c r="BZ55" i="53" s="1"/>
  <c r="CA55" i="53" s="1"/>
  <c r="CB55" i="53" s="1"/>
  <c r="CC55" i="53" s="1"/>
  <c r="CD55" i="53" s="1"/>
  <c r="DW49" i="53"/>
  <c r="BX49" i="53" s="1"/>
  <c r="DW54" i="53"/>
  <c r="BX54" i="53" s="1"/>
  <c r="DW44" i="53"/>
  <c r="BX44" i="53" s="1"/>
  <c r="DW39" i="53"/>
  <c r="BX39" i="53" s="1"/>
  <c r="DW50" i="53"/>
  <c r="BX50" i="53" s="1"/>
  <c r="DW40" i="53"/>
  <c r="BX40" i="53" s="1"/>
  <c r="DW24" i="53"/>
  <c r="BX24" i="53" s="1"/>
  <c r="DW51" i="53"/>
  <c r="BX51" i="53" s="1"/>
  <c r="DW45" i="53"/>
  <c r="BX45" i="53" s="1"/>
  <c r="DW41" i="53"/>
  <c r="BX41" i="53" s="1"/>
  <c r="DW36" i="53"/>
  <c r="BX36" i="53" s="1"/>
  <c r="DW35" i="53"/>
  <c r="BX35" i="53" s="1"/>
  <c r="BY35" i="53" s="1"/>
  <c r="BZ35" i="53" s="1"/>
  <c r="CA35" i="53" s="1"/>
  <c r="CB35" i="53" s="1"/>
  <c r="CC35" i="53" s="1"/>
  <c r="CD35" i="53" s="1"/>
  <c r="DW31" i="53"/>
  <c r="BX31" i="53" s="1"/>
  <c r="DW26" i="53"/>
  <c r="BX26" i="53" s="1"/>
  <c r="DW21" i="53"/>
  <c r="BX21" i="53" s="1"/>
  <c r="DW20" i="53"/>
  <c r="BX20" i="53" s="1"/>
  <c r="BY20" i="53" s="1"/>
  <c r="BZ20" i="53" s="1"/>
  <c r="CA20" i="53" s="1"/>
  <c r="CB20" i="53" s="1"/>
  <c r="CC20" i="53" s="1"/>
  <c r="CD20" i="53" s="1"/>
  <c r="DW19" i="53"/>
  <c r="BX19" i="53" s="1"/>
  <c r="DW16" i="53"/>
  <c r="BX16" i="53" s="1"/>
  <c r="DW15" i="53"/>
  <c r="BX15" i="53" s="1"/>
  <c r="DW9" i="53"/>
  <c r="BX9" i="53" s="1"/>
  <c r="DX7" i="53"/>
  <c r="DW34" i="53"/>
  <c r="BX34" i="53" s="1"/>
  <c r="DW30" i="53"/>
  <c r="BX30" i="53" s="1"/>
  <c r="DW29" i="53"/>
  <c r="BX29" i="53" s="1"/>
  <c r="DW11" i="53"/>
  <c r="BX11" i="53" s="1"/>
  <c r="DW46" i="53"/>
  <c r="BX46" i="53" s="1"/>
  <c r="DW14" i="53"/>
  <c r="BX14" i="53" s="1"/>
  <c r="DW10" i="53"/>
  <c r="BX10" i="53" s="1"/>
  <c r="DW25" i="53"/>
  <c r="BX25" i="53" s="1"/>
  <c r="BQ31" i="53"/>
  <c r="BR31" i="53" s="1"/>
  <c r="BQ25" i="53"/>
  <c r="BR25" i="53" s="1"/>
  <c r="BS25" i="53" s="1"/>
  <c r="BT25" i="53" s="1"/>
  <c r="BU25" i="53" s="1"/>
  <c r="BV25" i="53" s="1"/>
  <c r="BP42" i="53"/>
  <c r="BQ39" i="53"/>
  <c r="BP47" i="53"/>
  <c r="BQ44" i="53"/>
  <c r="BQ54" i="53"/>
  <c r="BP57" i="53"/>
  <c r="BQ61" i="53"/>
  <c r="BR61" i="53" s="1"/>
  <c r="BS61" i="53" s="1"/>
  <c r="BT61" i="53" s="1"/>
  <c r="BU61" i="53" s="1"/>
  <c r="BV61" i="53" s="1"/>
  <c r="BI42" i="53"/>
  <c r="BJ42" i="53" s="1"/>
  <c r="BJ39" i="53"/>
  <c r="BK39" i="53" s="1"/>
  <c r="L66" i="31"/>
  <c r="L77" i="31"/>
  <c r="AU37" i="50"/>
  <c r="W62" i="42"/>
  <c r="AU60" i="46"/>
  <c r="AW60" i="46" s="1"/>
  <c r="AX60" i="46" s="1"/>
  <c r="AU57" i="41"/>
  <c r="AU55" i="46"/>
  <c r="AW55" i="46" s="1"/>
  <c r="AX55" i="46" s="1"/>
  <c r="R57" i="48"/>
  <c r="AU50" i="46"/>
  <c r="AW50" i="46" s="1"/>
  <c r="AX50" i="46" s="1"/>
  <c r="I17" i="48"/>
  <c r="J17" i="48" s="1"/>
  <c r="I65" i="48"/>
  <c r="J65" i="48" s="1"/>
  <c r="X61" i="33"/>
  <c r="W27" i="42"/>
  <c r="U61" i="33"/>
  <c r="G67" i="41"/>
  <c r="T61" i="47"/>
  <c r="J65" i="41"/>
  <c r="Y61" i="47"/>
  <c r="W61" i="33"/>
  <c r="AD61" i="33"/>
  <c r="G77" i="31" s="1"/>
  <c r="Y61" i="33"/>
  <c r="S61" i="33"/>
  <c r="AC61" i="33"/>
  <c r="Z61" i="33"/>
  <c r="Y14" i="40"/>
  <c r="Z14" i="40" s="1"/>
  <c r="AB61" i="33"/>
  <c r="V61" i="33"/>
  <c r="AA61" i="33"/>
  <c r="AO52" i="50"/>
  <c r="AP52" i="50" s="1"/>
  <c r="AU51" i="46"/>
  <c r="AW51" i="46" s="1"/>
  <c r="AX51" i="46" s="1"/>
  <c r="U61" i="36"/>
  <c r="AA61" i="36"/>
  <c r="Z61" i="36"/>
  <c r="T61" i="36"/>
  <c r="V61" i="36"/>
  <c r="W61" i="36"/>
  <c r="R32" i="40"/>
  <c r="Y61" i="36"/>
  <c r="AB61" i="36"/>
  <c r="S61" i="36"/>
  <c r="AD61" i="36"/>
  <c r="D77" i="31" s="1"/>
  <c r="X61" i="36"/>
  <c r="R27" i="40"/>
  <c r="Q17" i="42"/>
  <c r="R17" i="42" s="1"/>
  <c r="AU12" i="41"/>
  <c r="AM12" i="46"/>
  <c r="P61" i="38"/>
  <c r="W12" i="42"/>
  <c r="AU20" i="46"/>
  <c r="AW20" i="46" s="1"/>
  <c r="AX20" i="46" s="1"/>
  <c r="AU21" i="46"/>
  <c r="AW21" i="46" s="1"/>
  <c r="AX21" i="46" s="1"/>
  <c r="AM27" i="45"/>
  <c r="Y42" i="40"/>
  <c r="W42" i="40"/>
  <c r="W52" i="40"/>
  <c r="AU62" i="41"/>
  <c r="AU61" i="46"/>
  <c r="AW61" i="46" s="1"/>
  <c r="AX61" i="46" s="1"/>
  <c r="BC65" i="29"/>
  <c r="W62" i="40"/>
  <c r="AM62" i="46"/>
  <c r="AC61" i="48"/>
  <c r="AD61" i="48" s="1"/>
  <c r="AC17" i="29"/>
  <c r="AD17" i="29" s="1"/>
  <c r="BC62" i="29"/>
  <c r="AQ62" i="45"/>
  <c r="AM57" i="45"/>
  <c r="I17" i="42"/>
  <c r="J17" i="42" s="1"/>
  <c r="W66" i="40"/>
  <c r="W47" i="42"/>
  <c r="I65" i="42"/>
  <c r="J65" i="42" s="1"/>
  <c r="E67" i="42"/>
  <c r="F67" i="42" s="1"/>
  <c r="Y46" i="42"/>
  <c r="Z46" i="42" s="1"/>
  <c r="AM66" i="45"/>
  <c r="W66" i="42"/>
  <c r="AU42" i="45"/>
  <c r="AQ42" i="45"/>
  <c r="O67" i="40"/>
  <c r="Q37" i="40"/>
  <c r="R37" i="40" s="1"/>
  <c r="AU66" i="41"/>
  <c r="AF17" i="29"/>
  <c r="AD16" i="29"/>
  <c r="AQ32" i="45"/>
  <c r="AM65" i="45"/>
  <c r="AF64" i="29"/>
  <c r="I64" i="40"/>
  <c r="J64" i="40" s="1"/>
  <c r="AY32" i="41"/>
  <c r="AU67" i="29"/>
  <c r="AE67" i="45"/>
  <c r="BP67" i="46"/>
  <c r="Y52" i="40"/>
  <c r="Y19" i="40"/>
  <c r="Z19" i="40" s="1"/>
  <c r="AU65" i="41"/>
  <c r="AB61" i="35"/>
  <c r="I65" i="45"/>
  <c r="J65" i="45" s="1"/>
  <c r="AI67" i="45"/>
  <c r="H67" i="46"/>
  <c r="E67" i="41"/>
  <c r="F67" i="41" s="1"/>
  <c r="AD61" i="47"/>
  <c r="J77" i="31" s="1"/>
  <c r="P67" i="42"/>
  <c r="AF22" i="29"/>
  <c r="AC61" i="35"/>
  <c r="BC17" i="29"/>
  <c r="Y62" i="40"/>
  <c r="Y27" i="40"/>
  <c r="Z27" i="40" s="1"/>
  <c r="Q22" i="40"/>
  <c r="R22" i="40" s="1"/>
  <c r="J16" i="41"/>
  <c r="I66" i="41"/>
  <c r="J66" i="41" s="1"/>
  <c r="S61" i="35"/>
  <c r="U61" i="35"/>
  <c r="W61" i="35"/>
  <c r="V61" i="35"/>
  <c r="T61" i="35"/>
  <c r="AA61" i="35"/>
  <c r="Q65" i="40"/>
  <c r="R65" i="40" s="1"/>
  <c r="AQ66" i="45"/>
  <c r="Y61" i="35"/>
  <c r="AF47" i="29"/>
  <c r="Z61" i="35"/>
  <c r="P67" i="46"/>
  <c r="X61" i="35"/>
  <c r="W61" i="47"/>
  <c r="X67" i="40"/>
  <c r="J17" i="41"/>
  <c r="AF62" i="29"/>
  <c r="S67" i="40"/>
  <c r="O67" i="42"/>
  <c r="W12" i="40"/>
  <c r="AU11" i="45"/>
  <c r="AU12" i="45" s="1"/>
  <c r="AI67" i="46"/>
  <c r="BT64" i="46"/>
  <c r="X47" i="42"/>
  <c r="AQ67" i="41"/>
  <c r="BC12" i="29"/>
  <c r="U66" i="40"/>
  <c r="V66" i="40" s="1"/>
  <c r="BT65" i="46"/>
  <c r="T67" i="42"/>
  <c r="AF52" i="29"/>
  <c r="AK65" i="46"/>
  <c r="AL65" i="46" s="1"/>
  <c r="U17" i="40"/>
  <c r="V17" i="40" s="1"/>
  <c r="AF42" i="29"/>
  <c r="AB67" i="29"/>
  <c r="U62" i="40"/>
  <c r="V62" i="40" s="1"/>
  <c r="AG64" i="50"/>
  <c r="AG67" i="50" s="1"/>
  <c r="AH67" i="50" s="1"/>
  <c r="AK17" i="46"/>
  <c r="AL17" i="46" s="1"/>
  <c r="U47" i="40"/>
  <c r="V47" i="40" s="1"/>
  <c r="BT66" i="46"/>
  <c r="AG21" i="40"/>
  <c r="AH21" i="40" s="1"/>
  <c r="AU27" i="46"/>
  <c r="AW24" i="46"/>
  <c r="AG24" i="40"/>
  <c r="AG59" i="40"/>
  <c r="AH59" i="40" s="1"/>
  <c r="AW49" i="46"/>
  <c r="AB65" i="42"/>
  <c r="AF10" i="42"/>
  <c r="AC29" i="42"/>
  <c r="AB32" i="42"/>
  <c r="AC61" i="42"/>
  <c r="AD61" i="42" s="1"/>
  <c r="AF61" i="42"/>
  <c r="AC31" i="42"/>
  <c r="AD31" i="42" s="1"/>
  <c r="AF31" i="42"/>
  <c r="X65" i="42"/>
  <c r="Y15" i="42"/>
  <c r="AJ17" i="29"/>
  <c r="AN14" i="29"/>
  <c r="AK14" i="29"/>
  <c r="AK25" i="29"/>
  <c r="AL25" i="29" s="1"/>
  <c r="AK31" i="29"/>
  <c r="AL31" i="29" s="1"/>
  <c r="AK61" i="29"/>
  <c r="AL61" i="29" s="1"/>
  <c r="AK41" i="29"/>
  <c r="AL41" i="29" s="1"/>
  <c r="AN41" i="29"/>
  <c r="AO41" i="29" s="1"/>
  <c r="AP41" i="29" s="1"/>
  <c r="BG62" i="29"/>
  <c r="BK59" i="29"/>
  <c r="BG57" i="29"/>
  <c r="AW59" i="46"/>
  <c r="AA17" i="42"/>
  <c r="V49" i="42"/>
  <c r="U52" i="42"/>
  <c r="V52" i="42" s="1"/>
  <c r="BK25" i="29"/>
  <c r="AG27" i="29"/>
  <c r="AH27" i="29" s="1"/>
  <c r="AH24" i="29"/>
  <c r="AL44" i="46"/>
  <c r="AK47" i="46"/>
  <c r="AL47" i="46" s="1"/>
  <c r="AD54" i="29"/>
  <c r="AC57" i="29"/>
  <c r="AD57" i="29" s="1"/>
  <c r="BC66" i="29"/>
  <c r="AU54" i="45"/>
  <c r="AQ57" i="45"/>
  <c r="Z49" i="42"/>
  <c r="Y52" i="42"/>
  <c r="Z52" i="42" s="1"/>
  <c r="AF16" i="42"/>
  <c r="AD34" i="29"/>
  <c r="AC37" i="29"/>
  <c r="AD37" i="29" s="1"/>
  <c r="R59" i="40"/>
  <c r="Q62" i="40"/>
  <c r="R62" i="40" s="1"/>
  <c r="U27" i="40"/>
  <c r="V27" i="40" s="1"/>
  <c r="V24" i="40"/>
  <c r="BC22" i="29"/>
  <c r="BX22" i="46"/>
  <c r="BX62" i="46"/>
  <c r="CB59" i="46"/>
  <c r="BX47" i="46"/>
  <c r="CB44" i="46"/>
  <c r="BX32" i="46"/>
  <c r="CB14" i="46"/>
  <c r="BX17" i="46"/>
  <c r="CB41" i="46"/>
  <c r="AY27" i="41"/>
  <c r="BC24" i="41"/>
  <c r="BC45" i="41"/>
  <c r="Z19" i="29"/>
  <c r="Y22" i="29"/>
  <c r="Z22" i="29" s="1"/>
  <c r="R44" i="42"/>
  <c r="Q47" i="42"/>
  <c r="R47" i="42" s="1"/>
  <c r="Z49" i="29"/>
  <c r="Y52" i="29"/>
  <c r="Z52" i="29" s="1"/>
  <c r="AQ17" i="46"/>
  <c r="AS14" i="46"/>
  <c r="AU14" i="46"/>
  <c r="AS30" i="46"/>
  <c r="AT30" i="46" s="1"/>
  <c r="DR35" i="48"/>
  <c r="AJ35" i="48" s="1"/>
  <c r="DR45" i="48"/>
  <c r="AJ45" i="48" s="1"/>
  <c r="DR30" i="48"/>
  <c r="AJ30" i="48" s="1"/>
  <c r="AN30" i="48" s="1"/>
  <c r="DR29" i="48"/>
  <c r="AJ29" i="48" s="1"/>
  <c r="AN29" i="48" s="1"/>
  <c r="DR10" i="48"/>
  <c r="AJ10" i="48" s="1"/>
  <c r="AN10" i="48" s="1"/>
  <c r="DR39" i="48"/>
  <c r="AJ39" i="48" s="1"/>
  <c r="AN39" i="48" s="1"/>
  <c r="DR55" i="48"/>
  <c r="AJ55" i="48" s="1"/>
  <c r="AN55" i="48" s="1"/>
  <c r="DR20" i="48"/>
  <c r="AJ20" i="48" s="1"/>
  <c r="AN20" i="48" s="1"/>
  <c r="DR25" i="48"/>
  <c r="AJ25" i="48" s="1"/>
  <c r="AN25" i="48" s="1"/>
  <c r="DR51" i="48"/>
  <c r="AJ51" i="48" s="1"/>
  <c r="AN51" i="48" s="1"/>
  <c r="DR31" i="48"/>
  <c r="AJ31" i="48" s="1"/>
  <c r="AN31" i="48" s="1"/>
  <c r="DR56" i="48"/>
  <c r="AJ56" i="48" s="1"/>
  <c r="DR60" i="48"/>
  <c r="AJ60" i="48" s="1"/>
  <c r="AN60" i="48" s="1"/>
  <c r="DR34" i="48"/>
  <c r="AJ34" i="48" s="1"/>
  <c r="AN34" i="48" s="1"/>
  <c r="DR21" i="48"/>
  <c r="AJ21" i="48" s="1"/>
  <c r="AN21" i="48" s="1"/>
  <c r="DR46" i="48"/>
  <c r="AJ46" i="48" s="1"/>
  <c r="AN46" i="48" s="1"/>
  <c r="DR61" i="48"/>
  <c r="DR19" i="48"/>
  <c r="AJ19" i="48" s="1"/>
  <c r="AN19" i="48" s="1"/>
  <c r="DR44" i="48"/>
  <c r="AJ44" i="48" s="1"/>
  <c r="AN44" i="48" s="1"/>
  <c r="DR40" i="48"/>
  <c r="AJ40" i="48" s="1"/>
  <c r="DR24" i="48"/>
  <c r="AJ24" i="48" s="1"/>
  <c r="AN24" i="48" s="1"/>
  <c r="DR50" i="48"/>
  <c r="AJ50" i="48" s="1"/>
  <c r="AN50" i="48" s="1"/>
  <c r="DR11" i="48"/>
  <c r="DR59" i="48"/>
  <c r="AJ59" i="48" s="1"/>
  <c r="DR9" i="48"/>
  <c r="AJ9" i="48" s="1"/>
  <c r="AN9" i="48" s="1"/>
  <c r="DR54" i="48"/>
  <c r="AJ54" i="48" s="1"/>
  <c r="AN54" i="48" s="1"/>
  <c r="DR49" i="48"/>
  <c r="AJ49" i="48" s="1"/>
  <c r="DR15" i="48"/>
  <c r="AJ15" i="48" s="1"/>
  <c r="DR16" i="48"/>
  <c r="AJ16" i="48" s="1"/>
  <c r="AN16" i="48" s="1"/>
  <c r="DR14" i="48"/>
  <c r="AJ14" i="48" s="1"/>
  <c r="AN14" i="48" s="1"/>
  <c r="M67" i="42"/>
  <c r="N67" i="42" s="1"/>
  <c r="AM17" i="46"/>
  <c r="Y65" i="40"/>
  <c r="AO66" i="46"/>
  <c r="BT32" i="46"/>
  <c r="AC14" i="42"/>
  <c r="AB17" i="42"/>
  <c r="AB62" i="42"/>
  <c r="AC59" i="42"/>
  <c r="AB47" i="42"/>
  <c r="AC44" i="42"/>
  <c r="AF44" i="42"/>
  <c r="AC21" i="42"/>
  <c r="AD21" i="42" s="1"/>
  <c r="AF21" i="42"/>
  <c r="AC26" i="42"/>
  <c r="AD26" i="42" s="1"/>
  <c r="AF26" i="42"/>
  <c r="AC46" i="42"/>
  <c r="AD46" i="42" s="1"/>
  <c r="AB27" i="42"/>
  <c r="AC24" i="42"/>
  <c r="AF24" i="42"/>
  <c r="AC51" i="42"/>
  <c r="AD51" i="42" s="1"/>
  <c r="AF51" i="42"/>
  <c r="AC20" i="42"/>
  <c r="AD20" i="42" s="1"/>
  <c r="AF20" i="42"/>
  <c r="AF14" i="42"/>
  <c r="AK21" i="29"/>
  <c r="AL21" i="29" s="1"/>
  <c r="AN21" i="29"/>
  <c r="AO21" i="29" s="1"/>
  <c r="AP21" i="29" s="1"/>
  <c r="AJ32" i="29"/>
  <c r="AK29" i="29"/>
  <c r="AN29" i="29"/>
  <c r="AJ47" i="29"/>
  <c r="AK44" i="29"/>
  <c r="AN44" i="29"/>
  <c r="DS19" i="29"/>
  <c r="AR19" i="29" s="1"/>
  <c r="AV19" i="29" s="1"/>
  <c r="DS24" i="29"/>
  <c r="AR24" i="29" s="1"/>
  <c r="AV24" i="29" s="1"/>
  <c r="DS49" i="29"/>
  <c r="AR49" i="29" s="1"/>
  <c r="DS34" i="29"/>
  <c r="AR34" i="29" s="1"/>
  <c r="AV34" i="29" s="1"/>
  <c r="DS46" i="29"/>
  <c r="AR46" i="29" s="1"/>
  <c r="AS46" i="29" s="1"/>
  <c r="AT46" i="29" s="1"/>
  <c r="DS30" i="29"/>
  <c r="AR30" i="29" s="1"/>
  <c r="AS30" i="29" s="1"/>
  <c r="AT30" i="29" s="1"/>
  <c r="DT7" i="29"/>
  <c r="DS55" i="29"/>
  <c r="AR55" i="29" s="1"/>
  <c r="AS55" i="29" s="1"/>
  <c r="AT55" i="29" s="1"/>
  <c r="DS9" i="29"/>
  <c r="AR9" i="29" s="1"/>
  <c r="AV9" i="29" s="1"/>
  <c r="DS54" i="29"/>
  <c r="AR54" i="29" s="1"/>
  <c r="AV54" i="29" s="1"/>
  <c r="DS61" i="29"/>
  <c r="AR61" i="29" s="1"/>
  <c r="AS61" i="29" s="1"/>
  <c r="AT61" i="29" s="1"/>
  <c r="DS39" i="29"/>
  <c r="AR39" i="29" s="1"/>
  <c r="AV39" i="29" s="1"/>
  <c r="DS31" i="29"/>
  <c r="AR31" i="29" s="1"/>
  <c r="AS31" i="29" s="1"/>
  <c r="AT31" i="29" s="1"/>
  <c r="DS26" i="29"/>
  <c r="AR26" i="29" s="1"/>
  <c r="AS26" i="29" s="1"/>
  <c r="AT26" i="29" s="1"/>
  <c r="DS10" i="29"/>
  <c r="AR10" i="29" s="1"/>
  <c r="DS36" i="29"/>
  <c r="AR36" i="29" s="1"/>
  <c r="AS36" i="29" s="1"/>
  <c r="AT36" i="29" s="1"/>
  <c r="DS41" i="29"/>
  <c r="AR41" i="29" s="1"/>
  <c r="AS41" i="29" s="1"/>
  <c r="AT41" i="29" s="1"/>
  <c r="DS40" i="29"/>
  <c r="AR40" i="29" s="1"/>
  <c r="AS40" i="29" s="1"/>
  <c r="AT40" i="29" s="1"/>
  <c r="DS11" i="29"/>
  <c r="AR11" i="29" s="1"/>
  <c r="DS51" i="29"/>
  <c r="AR51" i="29" s="1"/>
  <c r="AS51" i="29" s="1"/>
  <c r="AT51" i="29" s="1"/>
  <c r="DS60" i="29"/>
  <c r="AR60" i="29" s="1"/>
  <c r="AS60" i="29" s="1"/>
  <c r="AT60" i="29" s="1"/>
  <c r="DS25" i="29"/>
  <c r="AR25" i="29" s="1"/>
  <c r="AS25" i="29" s="1"/>
  <c r="AT25" i="29" s="1"/>
  <c r="DS21" i="29"/>
  <c r="AR21" i="29" s="1"/>
  <c r="AS21" i="29" s="1"/>
  <c r="AT21" i="29" s="1"/>
  <c r="DS50" i="29"/>
  <c r="AR50" i="29" s="1"/>
  <c r="AS50" i="29" s="1"/>
  <c r="AT50" i="29" s="1"/>
  <c r="DS45" i="29"/>
  <c r="AR45" i="29" s="1"/>
  <c r="AS45" i="29" s="1"/>
  <c r="AT45" i="29" s="1"/>
  <c r="DS16" i="29"/>
  <c r="AR16" i="29" s="1"/>
  <c r="DS15" i="29"/>
  <c r="AR15" i="29" s="1"/>
  <c r="AS15" i="29" s="1"/>
  <c r="AT15" i="29" s="1"/>
  <c r="DS35" i="29"/>
  <c r="AR35" i="29" s="1"/>
  <c r="AS35" i="29" s="1"/>
  <c r="AT35" i="29" s="1"/>
  <c r="DS56" i="29"/>
  <c r="AR56" i="29" s="1"/>
  <c r="DS29" i="29"/>
  <c r="AR29" i="29" s="1"/>
  <c r="AV29" i="29" s="1"/>
  <c r="DS44" i="29"/>
  <c r="AR44" i="29" s="1"/>
  <c r="DS59" i="29"/>
  <c r="AR59" i="29" s="1"/>
  <c r="AV59" i="29" s="1"/>
  <c r="DS20" i="29"/>
  <c r="AR20" i="29" s="1"/>
  <c r="AS20" i="29" s="1"/>
  <c r="AT20" i="29" s="1"/>
  <c r="DS14" i="29"/>
  <c r="AR14" i="29" s="1"/>
  <c r="AV14" i="29" s="1"/>
  <c r="AK55" i="29"/>
  <c r="AL55" i="29" s="1"/>
  <c r="AN55" i="29"/>
  <c r="AO55" i="29" s="1"/>
  <c r="AP55" i="29" s="1"/>
  <c r="AK60" i="29"/>
  <c r="AL60" i="29" s="1"/>
  <c r="AN60" i="29"/>
  <c r="AO60" i="29" s="1"/>
  <c r="AP60" i="29" s="1"/>
  <c r="AK30" i="29"/>
  <c r="AL30" i="29" s="1"/>
  <c r="AN30" i="29"/>
  <c r="AO30" i="29" s="1"/>
  <c r="AP30" i="29" s="1"/>
  <c r="AJ66" i="29"/>
  <c r="AK11" i="29"/>
  <c r="AN11" i="29"/>
  <c r="AJ65" i="29"/>
  <c r="AK10" i="29"/>
  <c r="AN25" i="29"/>
  <c r="AO25" i="29" s="1"/>
  <c r="AP25" i="29" s="1"/>
  <c r="AH49" i="46"/>
  <c r="AG52" i="46"/>
  <c r="AH52" i="46" s="1"/>
  <c r="AX39" i="46"/>
  <c r="AM47" i="45"/>
  <c r="BG42" i="29"/>
  <c r="BK51" i="29"/>
  <c r="BG65" i="29"/>
  <c r="BK10" i="29"/>
  <c r="BG37" i="29"/>
  <c r="BK34" i="29"/>
  <c r="BG32" i="29"/>
  <c r="BK29" i="29"/>
  <c r="W37" i="40"/>
  <c r="Y34" i="40"/>
  <c r="Z59" i="29"/>
  <c r="Y62" i="29"/>
  <c r="Z62" i="29" s="1"/>
  <c r="R54" i="42"/>
  <c r="Q57" i="42"/>
  <c r="R57" i="42" s="1"/>
  <c r="AA27" i="42"/>
  <c r="AE31" i="42"/>
  <c r="AA57" i="42"/>
  <c r="AA62" i="42"/>
  <c r="AA32" i="42"/>
  <c r="Z39" i="29"/>
  <c r="Y42" i="29"/>
  <c r="Z42" i="29" s="1"/>
  <c r="Y37" i="29"/>
  <c r="Z37" i="29" s="1"/>
  <c r="Z34" i="29"/>
  <c r="AK62" i="46"/>
  <c r="AL62" i="46" s="1"/>
  <c r="AL59" i="46"/>
  <c r="AM64" i="45"/>
  <c r="W65" i="40"/>
  <c r="X62" i="42"/>
  <c r="Y59" i="42"/>
  <c r="V54" i="42"/>
  <c r="U57" i="42"/>
  <c r="V57" i="42" s="1"/>
  <c r="Z10" i="40"/>
  <c r="Y12" i="40"/>
  <c r="BK56" i="29"/>
  <c r="R19" i="42"/>
  <c r="Q22" i="42"/>
  <c r="R22" i="42" s="1"/>
  <c r="R24" i="42"/>
  <c r="Q27" i="42"/>
  <c r="R27" i="42" s="1"/>
  <c r="AA17" i="40"/>
  <c r="AC14" i="40"/>
  <c r="AA57" i="40"/>
  <c r="AC54" i="40"/>
  <c r="AE54" i="40"/>
  <c r="AC56" i="40"/>
  <c r="AD56" i="40" s="1"/>
  <c r="AE56" i="40"/>
  <c r="AG56" i="40" s="1"/>
  <c r="AH56" i="40" s="1"/>
  <c r="AA47" i="40"/>
  <c r="AE44" i="40"/>
  <c r="AC44" i="40"/>
  <c r="AC31" i="40"/>
  <c r="AD31" i="40" s="1"/>
  <c r="AE31" i="40"/>
  <c r="AG31" i="40" s="1"/>
  <c r="AH31" i="40" s="1"/>
  <c r="AC45" i="40"/>
  <c r="AD45" i="40" s="1"/>
  <c r="AC25" i="40"/>
  <c r="AD25" i="40" s="1"/>
  <c r="AE25" i="40"/>
  <c r="AG25" i="40" s="1"/>
  <c r="AH25" i="40" s="1"/>
  <c r="AC10" i="40"/>
  <c r="AA66" i="40"/>
  <c r="AE11" i="40"/>
  <c r="AC11" i="40"/>
  <c r="Q12" i="40"/>
  <c r="R12" i="40" s="1"/>
  <c r="R9" i="40"/>
  <c r="AE51" i="42"/>
  <c r="AF27" i="29"/>
  <c r="AE55" i="42"/>
  <c r="AD44" i="29"/>
  <c r="AC47" i="29"/>
  <c r="AD47" i="29" s="1"/>
  <c r="CB19" i="46"/>
  <c r="AF32" i="29"/>
  <c r="AH25" i="46"/>
  <c r="AG27" i="46"/>
  <c r="AH27" i="46" s="1"/>
  <c r="AU16" i="45"/>
  <c r="AQ37" i="45"/>
  <c r="AQ52" i="45"/>
  <c r="AU49" i="45"/>
  <c r="R34" i="42"/>
  <c r="Q37" i="42"/>
  <c r="R37" i="42" s="1"/>
  <c r="V64" i="29"/>
  <c r="U67" i="29"/>
  <c r="V67" i="29" s="1"/>
  <c r="AH9" i="29"/>
  <c r="AG12" i="29"/>
  <c r="AH12" i="29" s="1"/>
  <c r="AK22" i="46"/>
  <c r="AL22" i="46" s="1"/>
  <c r="AL19" i="46"/>
  <c r="AM42" i="45"/>
  <c r="AU64" i="41"/>
  <c r="V19" i="42"/>
  <c r="U22" i="42"/>
  <c r="V22" i="42" s="1"/>
  <c r="V11" i="42"/>
  <c r="U66" i="42"/>
  <c r="V66" i="42" s="1"/>
  <c r="AE54" i="42"/>
  <c r="AM42" i="46"/>
  <c r="AO39" i="46"/>
  <c r="AE40" i="42"/>
  <c r="AM27" i="46"/>
  <c r="AO24" i="46"/>
  <c r="AU26" i="45"/>
  <c r="AU27" i="45" s="1"/>
  <c r="CB26" i="46"/>
  <c r="BX52" i="46"/>
  <c r="BX37" i="46"/>
  <c r="CB34" i="46"/>
  <c r="CB40" i="46"/>
  <c r="BC25" i="41"/>
  <c r="BC21" i="41"/>
  <c r="BC22" i="41" s="1"/>
  <c r="BC35" i="41"/>
  <c r="AY66" i="41"/>
  <c r="BC11" i="41"/>
  <c r="AY52" i="41"/>
  <c r="BC49" i="41"/>
  <c r="AY47" i="41"/>
  <c r="BC51" i="41"/>
  <c r="AH59" i="29"/>
  <c r="AG62" i="29"/>
  <c r="AH62" i="29" s="1"/>
  <c r="AO44" i="46"/>
  <c r="AM47" i="46"/>
  <c r="W64" i="42"/>
  <c r="W17" i="42"/>
  <c r="AW34" i="46"/>
  <c r="AS25" i="46"/>
  <c r="AT25" i="46" s="1"/>
  <c r="AS56" i="46"/>
  <c r="AT56" i="46" s="1"/>
  <c r="AU56" i="46"/>
  <c r="AW56" i="46" s="1"/>
  <c r="AX56" i="46" s="1"/>
  <c r="AS46" i="46"/>
  <c r="AT46" i="46" s="1"/>
  <c r="AS41" i="46"/>
  <c r="AT41" i="46" s="1"/>
  <c r="AQ42" i="46"/>
  <c r="AS39" i="46"/>
  <c r="AS31" i="46"/>
  <c r="AT31" i="46" s="1"/>
  <c r="AU31" i="46"/>
  <c r="AW31" i="46" s="1"/>
  <c r="AX31" i="46" s="1"/>
  <c r="AM66" i="46"/>
  <c r="BC55" i="41"/>
  <c r="Y47" i="40"/>
  <c r="AE35" i="42"/>
  <c r="BK54" i="29"/>
  <c r="DD50" i="48"/>
  <c r="AI50" i="48" s="1"/>
  <c r="DD46" i="48"/>
  <c r="AI46" i="48" s="1"/>
  <c r="DD35" i="48"/>
  <c r="AI35" i="48" s="1"/>
  <c r="DD24" i="48"/>
  <c r="AI24" i="48" s="1"/>
  <c r="DD61" i="48"/>
  <c r="AI61" i="48" s="1"/>
  <c r="DD49" i="48"/>
  <c r="AI49" i="48" s="1"/>
  <c r="DD45" i="48"/>
  <c r="AI45" i="48" s="1"/>
  <c r="AM45" i="48" s="1"/>
  <c r="DD34" i="48"/>
  <c r="AI34" i="48" s="1"/>
  <c r="DD31" i="48"/>
  <c r="AI31" i="48" s="1"/>
  <c r="AM31" i="48" s="1"/>
  <c r="DD21" i="48"/>
  <c r="AI21" i="48" s="1"/>
  <c r="AM21" i="48" s="1"/>
  <c r="DD11" i="48"/>
  <c r="AI11" i="48" s="1"/>
  <c r="DD54" i="48"/>
  <c r="AI54" i="48" s="1"/>
  <c r="DD60" i="48"/>
  <c r="AI60" i="48" s="1"/>
  <c r="DD44" i="48"/>
  <c r="AI44" i="48" s="1"/>
  <c r="DD30" i="48"/>
  <c r="AI30" i="48" s="1"/>
  <c r="AM30" i="48" s="1"/>
  <c r="DD20" i="48"/>
  <c r="AI20" i="48" s="1"/>
  <c r="DD10" i="48"/>
  <c r="AI10" i="48" s="1"/>
  <c r="AM10" i="48" s="1"/>
  <c r="DD55" i="48"/>
  <c r="AI55" i="48" s="1"/>
  <c r="AM55" i="48" s="1"/>
  <c r="DD39" i="48"/>
  <c r="AI39" i="48" s="1"/>
  <c r="AM39" i="48" s="1"/>
  <c r="DD25" i="48"/>
  <c r="AI25" i="48" s="1"/>
  <c r="DD9" i="48"/>
  <c r="AI9" i="48" s="1"/>
  <c r="DD56" i="48"/>
  <c r="AI56" i="48" s="1"/>
  <c r="DD40" i="48"/>
  <c r="AI40" i="48" s="1"/>
  <c r="AM40" i="48" s="1"/>
  <c r="DD29" i="48"/>
  <c r="AI29" i="48" s="1"/>
  <c r="DD51" i="48"/>
  <c r="AI51" i="48" s="1"/>
  <c r="DD59" i="48"/>
  <c r="AI59" i="48" s="1"/>
  <c r="DD19" i="48"/>
  <c r="AI19" i="48" s="1"/>
  <c r="DD14" i="48"/>
  <c r="AI14" i="48" s="1"/>
  <c r="DD15" i="48"/>
  <c r="AI15" i="48" s="1"/>
  <c r="DD16" i="48"/>
  <c r="AI16" i="48" s="1"/>
  <c r="AC51" i="48"/>
  <c r="AD51" i="48" s="1"/>
  <c r="Q66" i="42"/>
  <c r="R66" i="42" s="1"/>
  <c r="AF65" i="29"/>
  <c r="AM67" i="41"/>
  <c r="CB57" i="46"/>
  <c r="CB29" i="46"/>
  <c r="AE45" i="42"/>
  <c r="AC36" i="42"/>
  <c r="AD36" i="42" s="1"/>
  <c r="AF36" i="42"/>
  <c r="AC54" i="42"/>
  <c r="AB57" i="42"/>
  <c r="AF54" i="42"/>
  <c r="AC30" i="42"/>
  <c r="AD30" i="42" s="1"/>
  <c r="AF30" i="42"/>
  <c r="AC56" i="42"/>
  <c r="AD56" i="42" s="1"/>
  <c r="AF56" i="42"/>
  <c r="AG56" i="42" s="1"/>
  <c r="AH56" i="42" s="1"/>
  <c r="DS7" i="42"/>
  <c r="DR20" i="42"/>
  <c r="AJ20" i="42" s="1"/>
  <c r="AN20" i="42" s="1"/>
  <c r="DR14" i="42"/>
  <c r="AJ14" i="42" s="1"/>
  <c r="AN14" i="42" s="1"/>
  <c r="DR31" i="42"/>
  <c r="AJ31" i="42" s="1"/>
  <c r="DR19" i="42"/>
  <c r="AJ19" i="42" s="1"/>
  <c r="AN19" i="42" s="1"/>
  <c r="DR34" i="42"/>
  <c r="AJ34" i="42" s="1"/>
  <c r="AN34" i="42" s="1"/>
  <c r="DR50" i="42"/>
  <c r="AJ50" i="42" s="1"/>
  <c r="AN50" i="42" s="1"/>
  <c r="DR61" i="42"/>
  <c r="AJ61" i="42" s="1"/>
  <c r="DR45" i="42"/>
  <c r="AJ45" i="42" s="1"/>
  <c r="AN45" i="42" s="1"/>
  <c r="DR56" i="42"/>
  <c r="AJ56" i="42" s="1"/>
  <c r="AN56" i="42" s="1"/>
  <c r="DR21" i="42"/>
  <c r="AJ21" i="42" s="1"/>
  <c r="AN21" i="42" s="1"/>
  <c r="DR9" i="42"/>
  <c r="AJ9" i="42" s="1"/>
  <c r="AN9" i="42" s="1"/>
  <c r="DR25" i="42"/>
  <c r="AJ25" i="42" s="1"/>
  <c r="DR40" i="42"/>
  <c r="AJ40" i="42" s="1"/>
  <c r="AN40" i="42" s="1"/>
  <c r="DR51" i="42"/>
  <c r="AJ51" i="42" s="1"/>
  <c r="DR35" i="42"/>
  <c r="AJ35" i="42" s="1"/>
  <c r="AN35" i="42" s="1"/>
  <c r="DR46" i="42"/>
  <c r="AJ46" i="42" s="1"/>
  <c r="DR59" i="42"/>
  <c r="AJ59" i="42" s="1"/>
  <c r="AN59" i="42" s="1"/>
  <c r="DR10" i="42"/>
  <c r="AJ10" i="42" s="1"/>
  <c r="DR24" i="42"/>
  <c r="AJ24" i="42" s="1"/>
  <c r="DR15" i="42"/>
  <c r="AJ15" i="42" s="1"/>
  <c r="DR26" i="42"/>
  <c r="AJ26" i="42" s="1"/>
  <c r="AN26" i="42" s="1"/>
  <c r="DR41" i="42"/>
  <c r="AJ41" i="42" s="1"/>
  <c r="AN41" i="42" s="1"/>
  <c r="DR54" i="42"/>
  <c r="AJ54" i="42" s="1"/>
  <c r="DR36" i="42"/>
  <c r="AJ36" i="42" s="1"/>
  <c r="DR49" i="42"/>
  <c r="AJ49" i="42" s="1"/>
  <c r="AN49" i="42" s="1"/>
  <c r="DR29" i="42"/>
  <c r="AJ29" i="42" s="1"/>
  <c r="AN29" i="42" s="1"/>
  <c r="DR55" i="42"/>
  <c r="AJ55" i="42" s="1"/>
  <c r="DR11" i="42"/>
  <c r="AJ11" i="42" s="1"/>
  <c r="DR44" i="42"/>
  <c r="AJ44" i="42" s="1"/>
  <c r="AN44" i="42" s="1"/>
  <c r="DR30" i="42"/>
  <c r="AJ30" i="42" s="1"/>
  <c r="AN30" i="42" s="1"/>
  <c r="DR60" i="42"/>
  <c r="AJ60" i="42" s="1"/>
  <c r="DR16" i="42"/>
  <c r="AJ16" i="42" s="1"/>
  <c r="DR39" i="42"/>
  <c r="AJ39" i="42" s="1"/>
  <c r="AN39" i="42" s="1"/>
  <c r="AC35" i="42"/>
  <c r="AD35" i="42" s="1"/>
  <c r="AF35" i="42"/>
  <c r="AC60" i="42"/>
  <c r="AD60" i="42" s="1"/>
  <c r="AF60" i="42"/>
  <c r="AC34" i="42"/>
  <c r="AB37" i="42"/>
  <c r="AF34" i="42"/>
  <c r="V14" i="42"/>
  <c r="U17" i="42"/>
  <c r="V17" i="42" s="1"/>
  <c r="AK51" i="29"/>
  <c r="AL51" i="29" s="1"/>
  <c r="AN51" i="29"/>
  <c r="AO51" i="29" s="1"/>
  <c r="AP51" i="29" s="1"/>
  <c r="AK54" i="29"/>
  <c r="AJ57" i="29"/>
  <c r="AN54" i="29"/>
  <c r="AK59" i="29"/>
  <c r="AJ62" i="29"/>
  <c r="AN59" i="29"/>
  <c r="AK49" i="29"/>
  <c r="AJ52" i="29"/>
  <c r="AN49" i="29"/>
  <c r="AK19" i="29"/>
  <c r="AJ22" i="29"/>
  <c r="AN19" i="29"/>
  <c r="AK24" i="29"/>
  <c r="AJ27" i="29"/>
  <c r="AN24" i="29"/>
  <c r="AK36" i="29"/>
  <c r="AL36" i="29" s="1"/>
  <c r="AN36" i="29"/>
  <c r="AO36" i="29" s="1"/>
  <c r="AP36" i="29" s="1"/>
  <c r="AJ42" i="29"/>
  <c r="AK39" i="29"/>
  <c r="AN39" i="29"/>
  <c r="Y42" i="42"/>
  <c r="Z39" i="42"/>
  <c r="V49" i="40"/>
  <c r="U52" i="40"/>
  <c r="V52" i="40" s="1"/>
  <c r="BK49" i="29"/>
  <c r="BG17" i="29"/>
  <c r="BK14" i="29"/>
  <c r="BK46" i="29"/>
  <c r="BK47" i="29" s="1"/>
  <c r="BG47" i="29"/>
  <c r="BK11" i="29"/>
  <c r="BK50" i="29"/>
  <c r="BK40" i="29"/>
  <c r="AF11" i="42"/>
  <c r="Y9" i="42"/>
  <c r="BT47" i="46"/>
  <c r="Z24" i="29"/>
  <c r="Y27" i="29"/>
  <c r="Z27" i="29" s="1"/>
  <c r="AU9" i="46"/>
  <c r="AO29" i="46"/>
  <c r="AM32" i="46"/>
  <c r="AU31" i="45"/>
  <c r="R44" i="40"/>
  <c r="Q47" i="40"/>
  <c r="R47" i="40" s="1"/>
  <c r="AA22" i="42"/>
  <c r="DE7" i="42"/>
  <c r="DD21" i="42"/>
  <c r="AI21" i="42" s="1"/>
  <c r="DD9" i="42"/>
  <c r="AI9" i="42" s="1"/>
  <c r="DD25" i="42"/>
  <c r="AI25" i="42" s="1"/>
  <c r="DD40" i="42"/>
  <c r="AI40" i="42" s="1"/>
  <c r="DD51" i="42"/>
  <c r="AI51" i="42" s="1"/>
  <c r="DD35" i="42"/>
  <c r="AI35" i="42" s="1"/>
  <c r="DD46" i="42"/>
  <c r="AI46" i="42" s="1"/>
  <c r="DD59" i="42"/>
  <c r="AI59" i="42" s="1"/>
  <c r="DD11" i="42"/>
  <c r="AI11" i="42" s="1"/>
  <c r="DD31" i="42"/>
  <c r="AI31" i="42" s="1"/>
  <c r="DD26" i="42"/>
  <c r="AI26" i="42" s="1"/>
  <c r="DD44" i="42"/>
  <c r="AI44" i="42" s="1"/>
  <c r="DD61" i="42"/>
  <c r="AI61" i="42" s="1"/>
  <c r="DD49" i="42"/>
  <c r="AI49" i="42" s="1"/>
  <c r="DD24" i="42"/>
  <c r="AI24" i="42" s="1"/>
  <c r="DD16" i="42"/>
  <c r="AI16" i="42" s="1"/>
  <c r="DD34" i="42"/>
  <c r="AI34" i="42" s="1"/>
  <c r="DD54" i="42"/>
  <c r="AI54" i="42" s="1"/>
  <c r="DD39" i="42"/>
  <c r="AI39" i="42" s="1"/>
  <c r="DD56" i="42"/>
  <c r="AI56" i="42" s="1"/>
  <c r="AM56" i="42" s="1"/>
  <c r="DD10" i="42"/>
  <c r="AI10" i="42" s="1"/>
  <c r="DD19" i="42"/>
  <c r="AI19" i="42" s="1"/>
  <c r="AM19" i="42" s="1"/>
  <c r="DD60" i="42"/>
  <c r="AI60" i="42" s="1"/>
  <c r="AM60" i="42" s="1"/>
  <c r="DD20" i="42"/>
  <c r="AI20" i="42" s="1"/>
  <c r="DD29" i="42"/>
  <c r="AI29" i="42" s="1"/>
  <c r="DD36" i="42"/>
  <c r="AI36" i="42" s="1"/>
  <c r="AM36" i="42" s="1"/>
  <c r="DD30" i="42"/>
  <c r="AI30" i="42" s="1"/>
  <c r="DD41" i="42"/>
  <c r="AI41" i="42" s="1"/>
  <c r="AM41" i="42" s="1"/>
  <c r="DD45" i="42"/>
  <c r="AI45" i="42" s="1"/>
  <c r="DD15" i="42"/>
  <c r="AI15" i="42" s="1"/>
  <c r="AM15" i="42" s="1"/>
  <c r="DD50" i="42"/>
  <c r="AI50" i="42" s="1"/>
  <c r="AM50" i="42" s="1"/>
  <c r="DD55" i="42"/>
  <c r="AI55" i="42" s="1"/>
  <c r="DD14" i="42"/>
  <c r="AI14" i="42" s="1"/>
  <c r="AA42" i="42"/>
  <c r="AE39" i="42"/>
  <c r="AA66" i="42"/>
  <c r="AA37" i="42"/>
  <c r="AE34" i="42"/>
  <c r="AE46" i="42"/>
  <c r="AG46" i="42" s="1"/>
  <c r="AH46" i="42" s="1"/>
  <c r="AH39" i="29"/>
  <c r="AG42" i="29"/>
  <c r="AH42" i="29" s="1"/>
  <c r="BC64" i="29"/>
  <c r="AF66" i="29"/>
  <c r="AE60" i="42"/>
  <c r="V10" i="42"/>
  <c r="U65" i="42"/>
  <c r="V65" i="42" s="1"/>
  <c r="AE35" i="40"/>
  <c r="AG35" i="40" s="1"/>
  <c r="AH35" i="40" s="1"/>
  <c r="W32" i="42"/>
  <c r="BC57" i="29"/>
  <c r="AD29" i="29"/>
  <c r="AC32" i="29"/>
  <c r="AD32" i="29" s="1"/>
  <c r="AE16" i="40"/>
  <c r="AG16" i="40" s="1"/>
  <c r="AH16" i="40" s="1"/>
  <c r="AC16" i="40"/>
  <c r="AD16" i="40" s="1"/>
  <c r="AA12" i="40"/>
  <c r="AA64" i="40"/>
  <c r="AC9" i="40"/>
  <c r="AE9" i="40"/>
  <c r="AC50" i="40"/>
  <c r="AD50" i="40" s="1"/>
  <c r="AE50" i="40"/>
  <c r="AG50" i="40" s="1"/>
  <c r="AE20" i="40"/>
  <c r="AG20" i="40" s="1"/>
  <c r="AH20" i="40" s="1"/>
  <c r="AC20" i="40"/>
  <c r="AD20" i="40" s="1"/>
  <c r="AC46" i="40"/>
  <c r="AD46" i="40" s="1"/>
  <c r="AE46" i="40"/>
  <c r="AG46" i="40" s="1"/>
  <c r="AH46" i="40" s="1"/>
  <c r="AC26" i="40"/>
  <c r="AD26" i="40" s="1"/>
  <c r="AC60" i="40"/>
  <c r="AD60" i="40" s="1"/>
  <c r="AE60" i="40"/>
  <c r="AG60" i="40" s="1"/>
  <c r="AH60" i="40" s="1"/>
  <c r="AA62" i="40"/>
  <c r="AC59" i="40"/>
  <c r="AE24" i="42"/>
  <c r="AM12" i="45"/>
  <c r="Z44" i="42"/>
  <c r="AH49" i="29"/>
  <c r="AG52" i="29"/>
  <c r="AH52" i="29" s="1"/>
  <c r="AL24" i="46"/>
  <c r="AK27" i="46"/>
  <c r="AL27" i="46" s="1"/>
  <c r="Q64" i="42"/>
  <c r="R64" i="42" s="1"/>
  <c r="V24" i="42"/>
  <c r="U27" i="42"/>
  <c r="V27" i="42" s="1"/>
  <c r="W57" i="40"/>
  <c r="Y54" i="40"/>
  <c r="BC27" i="29"/>
  <c r="AD19" i="29"/>
  <c r="AC22" i="29"/>
  <c r="AD22" i="29" s="1"/>
  <c r="X22" i="42"/>
  <c r="Y19" i="42"/>
  <c r="Z24" i="42"/>
  <c r="AF29" i="42"/>
  <c r="BT22" i="46"/>
  <c r="BC30" i="41"/>
  <c r="BC32" i="41" s="1"/>
  <c r="AM49" i="42"/>
  <c r="AH29" i="29"/>
  <c r="AG32" i="29"/>
  <c r="AH32" i="29" s="1"/>
  <c r="AG37" i="46"/>
  <c r="AH37" i="46" s="1"/>
  <c r="AH35" i="46"/>
  <c r="BT12" i="46"/>
  <c r="AQ17" i="45"/>
  <c r="AU14" i="45"/>
  <c r="AU21" i="45"/>
  <c r="AQ12" i="45"/>
  <c r="AQ64" i="45"/>
  <c r="AU35" i="45"/>
  <c r="AU37" i="45" s="1"/>
  <c r="AM62" i="45"/>
  <c r="W47" i="40"/>
  <c r="AE26" i="42"/>
  <c r="AF12" i="29"/>
  <c r="AO54" i="46"/>
  <c r="AM57" i="46"/>
  <c r="AU30" i="46"/>
  <c r="AW30" i="46" s="1"/>
  <c r="AX30" i="46" s="1"/>
  <c r="AM22" i="46"/>
  <c r="R52" i="40"/>
  <c r="AE41" i="42"/>
  <c r="V29" i="42"/>
  <c r="U32" i="42"/>
  <c r="V32" i="42" s="1"/>
  <c r="W65" i="42"/>
  <c r="AM32" i="45"/>
  <c r="AE14" i="40"/>
  <c r="AU32" i="41"/>
  <c r="BK55" i="29"/>
  <c r="R9" i="42"/>
  <c r="Q12" i="42"/>
  <c r="R12" i="42" s="1"/>
  <c r="BX42" i="46"/>
  <c r="CB39" i="46"/>
  <c r="BX65" i="46"/>
  <c r="DX56" i="46"/>
  <c r="CF56" i="46" s="1"/>
  <c r="DX45" i="46"/>
  <c r="CF45" i="46" s="1"/>
  <c r="DX25" i="46"/>
  <c r="CF25" i="46" s="1"/>
  <c r="DX31" i="46"/>
  <c r="CF31" i="46" s="1"/>
  <c r="DX59" i="46"/>
  <c r="CF59" i="46" s="1"/>
  <c r="CJ59" i="46" s="1"/>
  <c r="DX39" i="46"/>
  <c r="CF39" i="46" s="1"/>
  <c r="CJ39" i="46" s="1"/>
  <c r="DX51" i="46"/>
  <c r="CF51" i="46" s="1"/>
  <c r="DX41" i="46"/>
  <c r="CF41" i="46" s="1"/>
  <c r="CJ41" i="46" s="1"/>
  <c r="DX60" i="46"/>
  <c r="CF60" i="46" s="1"/>
  <c r="CJ60" i="46" s="1"/>
  <c r="DX40" i="46"/>
  <c r="CF40" i="46" s="1"/>
  <c r="CJ40" i="46" s="1"/>
  <c r="DX20" i="46"/>
  <c r="CF20" i="46" s="1"/>
  <c r="DX21" i="46"/>
  <c r="CF21" i="46" s="1"/>
  <c r="CJ21" i="46" s="1"/>
  <c r="DX54" i="46"/>
  <c r="CF54" i="46" s="1"/>
  <c r="DX34" i="46"/>
  <c r="CF34" i="46" s="1"/>
  <c r="DX46" i="46"/>
  <c r="CF46" i="46" s="1"/>
  <c r="CJ46" i="46" s="1"/>
  <c r="DX36" i="46"/>
  <c r="CF36" i="46" s="1"/>
  <c r="CJ36" i="46" s="1"/>
  <c r="DX55" i="46"/>
  <c r="CF55" i="46" s="1"/>
  <c r="DX35" i="46"/>
  <c r="CF35" i="46" s="1"/>
  <c r="CJ35" i="46" s="1"/>
  <c r="DX15" i="46"/>
  <c r="CF15" i="46" s="1"/>
  <c r="CJ15" i="46" s="1"/>
  <c r="DX11" i="46"/>
  <c r="CF11" i="46" s="1"/>
  <c r="DX49" i="46"/>
  <c r="CF49" i="46" s="1"/>
  <c r="DX29" i="46"/>
  <c r="CF29" i="46" s="1"/>
  <c r="DX14" i="46"/>
  <c r="CF14" i="46" s="1"/>
  <c r="DX10" i="46"/>
  <c r="CF10" i="46" s="1"/>
  <c r="DX9" i="46"/>
  <c r="CF9" i="46" s="1"/>
  <c r="DX61" i="46"/>
  <c r="CF61" i="46" s="1"/>
  <c r="DX26" i="46"/>
  <c r="CF26" i="46" s="1"/>
  <c r="DX50" i="46"/>
  <c r="CF50" i="46" s="1"/>
  <c r="CJ50" i="46" s="1"/>
  <c r="DX44" i="46"/>
  <c r="CF44" i="46" s="1"/>
  <c r="CJ44" i="46" s="1"/>
  <c r="DY7" i="46"/>
  <c r="DX30" i="46"/>
  <c r="CF30" i="46" s="1"/>
  <c r="DX24" i="46"/>
  <c r="CF24" i="46" s="1"/>
  <c r="DX19" i="46"/>
  <c r="CF19" i="46" s="1"/>
  <c r="DX16" i="46"/>
  <c r="CF16" i="46" s="1"/>
  <c r="BX66" i="46"/>
  <c r="CB46" i="46"/>
  <c r="BX57" i="46"/>
  <c r="AY17" i="41"/>
  <c r="BC14" i="41"/>
  <c r="DG25" i="41"/>
  <c r="BG25" i="41" s="1"/>
  <c r="DG30" i="41"/>
  <c r="BG30" i="41" s="1"/>
  <c r="BK30" i="41" s="1"/>
  <c r="DG41" i="41"/>
  <c r="BG41" i="41" s="1"/>
  <c r="BK41" i="41" s="1"/>
  <c r="DG19" i="41"/>
  <c r="BG19" i="41" s="1"/>
  <c r="DG24" i="41"/>
  <c r="BG24" i="41" s="1"/>
  <c r="DG44" i="41"/>
  <c r="BG44" i="41" s="1"/>
  <c r="BK44" i="41" s="1"/>
  <c r="DG9" i="41"/>
  <c r="BG9" i="41" s="1"/>
  <c r="DG55" i="41"/>
  <c r="BG55" i="41" s="1"/>
  <c r="DG56" i="41"/>
  <c r="BG56" i="41" s="1"/>
  <c r="DG11" i="41"/>
  <c r="BG11" i="41" s="1"/>
  <c r="BK11" i="41" s="1"/>
  <c r="DG49" i="41"/>
  <c r="BG49" i="41" s="1"/>
  <c r="BK49" i="41" s="1"/>
  <c r="DG60" i="41"/>
  <c r="BG60" i="41" s="1"/>
  <c r="DG31" i="41"/>
  <c r="BG31" i="41" s="1"/>
  <c r="DG54" i="41"/>
  <c r="BG54" i="41" s="1"/>
  <c r="BK54" i="41" s="1"/>
  <c r="DG26" i="41"/>
  <c r="BG26" i="41" s="1"/>
  <c r="DG16" i="41"/>
  <c r="BG16" i="41" s="1"/>
  <c r="BK16" i="41" s="1"/>
  <c r="DG46" i="41"/>
  <c r="BG46" i="41" s="1"/>
  <c r="DG20" i="41"/>
  <c r="BG20" i="41" s="1"/>
  <c r="DG61" i="41"/>
  <c r="BG61" i="41" s="1"/>
  <c r="DG59" i="41"/>
  <c r="BG59" i="41" s="1"/>
  <c r="DG21" i="41"/>
  <c r="BG21" i="41" s="1"/>
  <c r="DG51" i="41"/>
  <c r="BG51" i="41" s="1"/>
  <c r="BK51" i="41" s="1"/>
  <c r="DG45" i="41"/>
  <c r="BG45" i="41" s="1"/>
  <c r="DH7" i="41"/>
  <c r="DG29" i="41"/>
  <c r="BG29" i="41" s="1"/>
  <c r="DG40" i="41"/>
  <c r="BG40" i="41" s="1"/>
  <c r="BK40" i="41" s="1"/>
  <c r="DG10" i="41"/>
  <c r="BG10" i="41" s="1"/>
  <c r="DG39" i="41"/>
  <c r="BG39" i="41" s="1"/>
  <c r="BK39" i="41" s="1"/>
  <c r="DG35" i="41"/>
  <c r="BG35" i="41" s="1"/>
  <c r="DG50" i="41"/>
  <c r="BG50" i="41" s="1"/>
  <c r="BK50" i="41" s="1"/>
  <c r="DG14" i="41"/>
  <c r="BG14" i="41" s="1"/>
  <c r="BK14" i="41" s="1"/>
  <c r="DG34" i="41"/>
  <c r="BG34" i="41" s="1"/>
  <c r="DG36" i="41"/>
  <c r="BG36" i="41" s="1"/>
  <c r="DG15" i="41"/>
  <c r="BG15" i="41" s="1"/>
  <c r="AY22" i="41"/>
  <c r="BC41" i="41"/>
  <c r="BC15" i="41"/>
  <c r="BC16" i="41"/>
  <c r="AE59" i="42"/>
  <c r="AG22" i="29"/>
  <c r="AH22" i="29" s="1"/>
  <c r="AH19" i="29"/>
  <c r="AU55" i="45"/>
  <c r="AU56" i="45"/>
  <c r="Y25" i="42"/>
  <c r="Z25" i="42" s="1"/>
  <c r="R39" i="40"/>
  <c r="Q42" i="40"/>
  <c r="R42" i="40" s="1"/>
  <c r="AE15" i="42"/>
  <c r="S67" i="42"/>
  <c r="AE14" i="42"/>
  <c r="AS36" i="46"/>
  <c r="AT36" i="46" s="1"/>
  <c r="AU36" i="46"/>
  <c r="AW36" i="46" s="1"/>
  <c r="AX36" i="46" s="1"/>
  <c r="AQ22" i="46"/>
  <c r="AS19" i="46"/>
  <c r="AU19" i="46"/>
  <c r="AS59" i="46"/>
  <c r="AQ62" i="46"/>
  <c r="AS34" i="46"/>
  <c r="AQ37" i="46"/>
  <c r="DF61" i="46"/>
  <c r="AY61" i="46" s="1"/>
  <c r="DF55" i="46"/>
  <c r="AY55" i="46" s="1"/>
  <c r="DF49" i="46"/>
  <c r="AY49" i="46" s="1"/>
  <c r="DF44" i="46"/>
  <c r="AY44" i="46" s="1"/>
  <c r="DF35" i="46"/>
  <c r="AY35" i="46" s="1"/>
  <c r="BC35" i="46" s="1"/>
  <c r="BE35" i="46" s="1"/>
  <c r="BF35" i="46" s="1"/>
  <c r="DF26" i="46"/>
  <c r="AY26" i="46" s="1"/>
  <c r="DF21" i="46"/>
  <c r="AY21" i="46" s="1"/>
  <c r="DF19" i="46"/>
  <c r="AY19" i="46" s="1"/>
  <c r="DF56" i="46"/>
  <c r="AY56" i="46" s="1"/>
  <c r="DF41" i="46"/>
  <c r="AY41" i="46" s="1"/>
  <c r="DF36" i="46"/>
  <c r="AY36" i="46" s="1"/>
  <c r="DF30" i="46"/>
  <c r="AY30" i="46" s="1"/>
  <c r="DF20" i="46"/>
  <c r="AY20" i="46" s="1"/>
  <c r="DF11" i="46"/>
  <c r="AY11" i="46" s="1"/>
  <c r="BA11" i="46" s="1"/>
  <c r="DF54" i="46"/>
  <c r="AY54" i="46" s="1"/>
  <c r="DF39" i="46"/>
  <c r="AY39" i="46" s="1"/>
  <c r="DF25" i="46"/>
  <c r="AY25" i="46" s="1"/>
  <c r="DG7" i="46"/>
  <c r="DF60" i="46"/>
  <c r="AY60" i="46" s="1"/>
  <c r="DF50" i="46"/>
  <c r="AY50" i="46" s="1"/>
  <c r="DF40" i="46"/>
  <c r="AY40" i="46" s="1"/>
  <c r="BC40" i="46" s="1"/>
  <c r="BE40" i="46" s="1"/>
  <c r="BF40" i="46" s="1"/>
  <c r="DF29" i="46"/>
  <c r="AY29" i="46" s="1"/>
  <c r="BC29" i="46" s="1"/>
  <c r="DF15" i="46"/>
  <c r="AY15" i="46" s="1"/>
  <c r="BA15" i="46" s="1"/>
  <c r="BB15" i="46" s="1"/>
  <c r="DF59" i="46"/>
  <c r="AY59" i="46" s="1"/>
  <c r="DF46" i="46"/>
  <c r="AY46" i="46" s="1"/>
  <c r="DF34" i="46"/>
  <c r="AY34" i="46" s="1"/>
  <c r="DF24" i="46"/>
  <c r="AY24" i="46" s="1"/>
  <c r="DF10" i="46"/>
  <c r="AY10" i="46" s="1"/>
  <c r="BC10" i="46" s="1"/>
  <c r="DF45" i="46"/>
  <c r="AY45" i="46" s="1"/>
  <c r="DF31" i="46"/>
  <c r="AY31" i="46" s="1"/>
  <c r="BC31" i="46" s="1"/>
  <c r="BE31" i="46" s="1"/>
  <c r="BF31" i="46" s="1"/>
  <c r="DF9" i="46"/>
  <c r="AY9" i="46" s="1"/>
  <c r="DF51" i="46"/>
  <c r="AY51" i="46" s="1"/>
  <c r="DF16" i="46"/>
  <c r="AY16" i="46" s="1"/>
  <c r="BC16" i="46" s="1"/>
  <c r="BE16" i="46" s="1"/>
  <c r="BF16" i="46" s="1"/>
  <c r="DF14" i="46"/>
  <c r="AY14" i="46" s="1"/>
  <c r="BC14" i="46" s="1"/>
  <c r="AQ47" i="46"/>
  <c r="AS44" i="46"/>
  <c r="AU29" i="46"/>
  <c r="BK39" i="29"/>
  <c r="BC36" i="41"/>
  <c r="W42" i="42"/>
  <c r="BK60" i="29"/>
  <c r="AU20" i="45"/>
  <c r="AU22" i="45" s="1"/>
  <c r="AC20" i="48"/>
  <c r="AD20" i="48" s="1"/>
  <c r="AC16" i="42"/>
  <c r="AC55" i="42"/>
  <c r="AD55" i="42" s="1"/>
  <c r="AF55" i="42"/>
  <c r="AC50" i="42"/>
  <c r="AD50" i="42" s="1"/>
  <c r="AF50" i="42"/>
  <c r="AC15" i="42"/>
  <c r="AD15" i="42" s="1"/>
  <c r="AB42" i="42"/>
  <c r="AC39" i="42"/>
  <c r="AF39" i="42"/>
  <c r="X64" i="42"/>
  <c r="X17" i="42"/>
  <c r="Y14" i="42"/>
  <c r="AK35" i="29"/>
  <c r="AL35" i="29" s="1"/>
  <c r="AN35" i="29"/>
  <c r="AO35" i="29" s="1"/>
  <c r="AP35" i="29" s="1"/>
  <c r="AK50" i="29"/>
  <c r="AL50" i="29" s="1"/>
  <c r="AN50" i="29"/>
  <c r="AO50" i="29" s="1"/>
  <c r="AP50" i="29" s="1"/>
  <c r="AK45" i="29"/>
  <c r="AL45" i="29" s="1"/>
  <c r="AN45" i="29"/>
  <c r="AO45" i="29" s="1"/>
  <c r="AP45" i="29" s="1"/>
  <c r="AK40" i="29"/>
  <c r="AL40" i="29" s="1"/>
  <c r="AN40" i="29"/>
  <c r="AO40" i="29" s="1"/>
  <c r="AP40" i="29" s="1"/>
  <c r="V29" i="40"/>
  <c r="U32" i="40"/>
  <c r="V32" i="40" s="1"/>
  <c r="BK31" i="29"/>
  <c r="BG52" i="29"/>
  <c r="DI7" i="29"/>
  <c r="DH35" i="29"/>
  <c r="BO35" i="29" s="1"/>
  <c r="BS35" i="29" s="1"/>
  <c r="DH36" i="29"/>
  <c r="BO36" i="29" s="1"/>
  <c r="BS36" i="29" s="1"/>
  <c r="DH46" i="29"/>
  <c r="BO46" i="29" s="1"/>
  <c r="DH24" i="29"/>
  <c r="BO24" i="29" s="1"/>
  <c r="BS24" i="29" s="1"/>
  <c r="DH49" i="29"/>
  <c r="BO49" i="29" s="1"/>
  <c r="BS49" i="29" s="1"/>
  <c r="DH44" i="29"/>
  <c r="BO44" i="29" s="1"/>
  <c r="DH9" i="29"/>
  <c r="BO9" i="29" s="1"/>
  <c r="DH30" i="29"/>
  <c r="BO30" i="29" s="1"/>
  <c r="BS30" i="29" s="1"/>
  <c r="DH25" i="29"/>
  <c r="BO25" i="29" s="1"/>
  <c r="BS25" i="29" s="1"/>
  <c r="DH34" i="29"/>
  <c r="BO34" i="29" s="1"/>
  <c r="BS34" i="29" s="1"/>
  <c r="DH39" i="29"/>
  <c r="BO39" i="29" s="1"/>
  <c r="DH20" i="29"/>
  <c r="BO20" i="29" s="1"/>
  <c r="DH56" i="29"/>
  <c r="BO56" i="29" s="1"/>
  <c r="DH19" i="29"/>
  <c r="BO19" i="29" s="1"/>
  <c r="DH11" i="29"/>
  <c r="BO11" i="29" s="1"/>
  <c r="DH59" i="29"/>
  <c r="BO59" i="29" s="1"/>
  <c r="DH31" i="29"/>
  <c r="BO31" i="29" s="1"/>
  <c r="BS31" i="29" s="1"/>
  <c r="DH51" i="29"/>
  <c r="BO51" i="29" s="1"/>
  <c r="BS51" i="29" s="1"/>
  <c r="DH26" i="29"/>
  <c r="BO26" i="29" s="1"/>
  <c r="BS26" i="29" s="1"/>
  <c r="DH21" i="29"/>
  <c r="BO21" i="29" s="1"/>
  <c r="DH50" i="29"/>
  <c r="BO50" i="29" s="1"/>
  <c r="BS50" i="29" s="1"/>
  <c r="DH54" i="29"/>
  <c r="BO54" i="29" s="1"/>
  <c r="BS54" i="29" s="1"/>
  <c r="DH55" i="29"/>
  <c r="BO55" i="29" s="1"/>
  <c r="DH14" i="29"/>
  <c r="BO14" i="29" s="1"/>
  <c r="DH60" i="29"/>
  <c r="BO60" i="29" s="1"/>
  <c r="BS60" i="29" s="1"/>
  <c r="DH61" i="29"/>
  <c r="BO61" i="29" s="1"/>
  <c r="BS61" i="29" s="1"/>
  <c r="DH40" i="29"/>
  <c r="BO40" i="29" s="1"/>
  <c r="DH29" i="29"/>
  <c r="BO29" i="29" s="1"/>
  <c r="DH45" i="29"/>
  <c r="BO45" i="29" s="1"/>
  <c r="BS45" i="29" s="1"/>
  <c r="DH10" i="29"/>
  <c r="BO10" i="29" s="1"/>
  <c r="BS10" i="29" s="1"/>
  <c r="DH41" i="29"/>
  <c r="BO41" i="29" s="1"/>
  <c r="BS41" i="29" s="1"/>
  <c r="DH16" i="29"/>
  <c r="BO16" i="29" s="1"/>
  <c r="DH15" i="29"/>
  <c r="BO15" i="29" s="1"/>
  <c r="BS15" i="29" s="1"/>
  <c r="CB12" i="46"/>
  <c r="AH54" i="29"/>
  <c r="AG57" i="29"/>
  <c r="AH57" i="29" s="1"/>
  <c r="AH55" i="46"/>
  <c r="AG57" i="46"/>
  <c r="AH57" i="46" s="1"/>
  <c r="AW44" i="46"/>
  <c r="Z31" i="40"/>
  <c r="Y32" i="40"/>
  <c r="AE21" i="42"/>
  <c r="AE50" i="42"/>
  <c r="AN61" i="29"/>
  <c r="AO61" i="29" s="1"/>
  <c r="AP61" i="29" s="1"/>
  <c r="AA65" i="40"/>
  <c r="AE15" i="40"/>
  <c r="AC15" i="40"/>
  <c r="AD15" i="40" s="1"/>
  <c r="AC51" i="40"/>
  <c r="AD51" i="40" s="1"/>
  <c r="AC55" i="40"/>
  <c r="AD55" i="40" s="1"/>
  <c r="AE55" i="40"/>
  <c r="AG55" i="40" s="1"/>
  <c r="AH55" i="40" s="1"/>
  <c r="AC40" i="40"/>
  <c r="AD40" i="40" s="1"/>
  <c r="AE40" i="40"/>
  <c r="AG40" i="40" s="1"/>
  <c r="AH40" i="40" s="1"/>
  <c r="DD26" i="40"/>
  <c r="AI26" i="40" s="1"/>
  <c r="DD9" i="40"/>
  <c r="AI9" i="40" s="1"/>
  <c r="DD61" i="40"/>
  <c r="AI61" i="40" s="1"/>
  <c r="AK61" i="40" s="1"/>
  <c r="AL61" i="40" s="1"/>
  <c r="DD11" i="40"/>
  <c r="AI11" i="40" s="1"/>
  <c r="AK11" i="40" s="1"/>
  <c r="AL11" i="40" s="1"/>
  <c r="DD40" i="40"/>
  <c r="AI40" i="40" s="1"/>
  <c r="DD24" i="40"/>
  <c r="AI24" i="40" s="1"/>
  <c r="DD44" i="40"/>
  <c r="AI44" i="40" s="1"/>
  <c r="AM44" i="40" s="1"/>
  <c r="DD39" i="40"/>
  <c r="AI39" i="40" s="1"/>
  <c r="AM39" i="40" s="1"/>
  <c r="DD10" i="40"/>
  <c r="AI10" i="40" s="1"/>
  <c r="DD41" i="40"/>
  <c r="AI41" i="40" s="1"/>
  <c r="DD54" i="40"/>
  <c r="AI54" i="40" s="1"/>
  <c r="AM54" i="40" s="1"/>
  <c r="AO54" i="40" s="1"/>
  <c r="DD20" i="40"/>
  <c r="AI20" i="40" s="1"/>
  <c r="AM20" i="40" s="1"/>
  <c r="AO20" i="40" s="1"/>
  <c r="AP20" i="40" s="1"/>
  <c r="DD55" i="40"/>
  <c r="AI55" i="40" s="1"/>
  <c r="AK55" i="40" s="1"/>
  <c r="AL55" i="40" s="1"/>
  <c r="DD19" i="40"/>
  <c r="AI19" i="40" s="1"/>
  <c r="DD49" i="40"/>
  <c r="AI49" i="40" s="1"/>
  <c r="DD14" i="40"/>
  <c r="AI14" i="40" s="1"/>
  <c r="DD30" i="40"/>
  <c r="AI30" i="40" s="1"/>
  <c r="AK30" i="40" s="1"/>
  <c r="AL30" i="40" s="1"/>
  <c r="DD36" i="40"/>
  <c r="AI36" i="40" s="1"/>
  <c r="DD25" i="40"/>
  <c r="AI25" i="40" s="1"/>
  <c r="AM25" i="40" s="1"/>
  <c r="AO25" i="40" s="1"/>
  <c r="AP25" i="40" s="1"/>
  <c r="DE7" i="40"/>
  <c r="DD51" i="40"/>
  <c r="AI51" i="40" s="1"/>
  <c r="DD59" i="40"/>
  <c r="AI59" i="40" s="1"/>
  <c r="DD21" i="40"/>
  <c r="AI21" i="40" s="1"/>
  <c r="AM21" i="40" s="1"/>
  <c r="AO21" i="40" s="1"/>
  <c r="AP21" i="40" s="1"/>
  <c r="DD16" i="40"/>
  <c r="AI16" i="40" s="1"/>
  <c r="AK16" i="40" s="1"/>
  <c r="AL16" i="40" s="1"/>
  <c r="DD46" i="40"/>
  <c r="AI46" i="40" s="1"/>
  <c r="DD29" i="40"/>
  <c r="AI29" i="40" s="1"/>
  <c r="AM29" i="40" s="1"/>
  <c r="AO29" i="40" s="1"/>
  <c r="DD31" i="40"/>
  <c r="AI31" i="40" s="1"/>
  <c r="AM31" i="40" s="1"/>
  <c r="DD60" i="40"/>
  <c r="AI60" i="40" s="1"/>
  <c r="AK60" i="40" s="1"/>
  <c r="AL60" i="40" s="1"/>
  <c r="DD45" i="40"/>
  <c r="AI45" i="40" s="1"/>
  <c r="DD35" i="40"/>
  <c r="AI35" i="40" s="1"/>
  <c r="DD15" i="40"/>
  <c r="AI15" i="40" s="1"/>
  <c r="AK15" i="40" s="1"/>
  <c r="AL15" i="40" s="1"/>
  <c r="DD50" i="40"/>
  <c r="AI50" i="40" s="1"/>
  <c r="AK50" i="40" s="1"/>
  <c r="AL50" i="40" s="1"/>
  <c r="DD34" i="40"/>
  <c r="AI34" i="40" s="1"/>
  <c r="DD56" i="40"/>
  <c r="AI56" i="40" s="1"/>
  <c r="AE41" i="40"/>
  <c r="AG41" i="40" s="1"/>
  <c r="AH41" i="40" s="1"/>
  <c r="AC41" i="40"/>
  <c r="AD41" i="40" s="1"/>
  <c r="AA32" i="40"/>
  <c r="AC29" i="40"/>
  <c r="AE29" i="40"/>
  <c r="AY67" i="29"/>
  <c r="AH44" i="46"/>
  <c r="AG47" i="46"/>
  <c r="AH47" i="46" s="1"/>
  <c r="AE20" i="42"/>
  <c r="AN31" i="29"/>
  <c r="AO31" i="29" s="1"/>
  <c r="AP31" i="29" s="1"/>
  <c r="AH39" i="46"/>
  <c r="AG42" i="46"/>
  <c r="AH42" i="46" s="1"/>
  <c r="R29" i="42"/>
  <c r="Q32" i="42"/>
  <c r="R32" i="42" s="1"/>
  <c r="AU42" i="46"/>
  <c r="AW40" i="46"/>
  <c r="AX40" i="46" s="1"/>
  <c r="DF20" i="45"/>
  <c r="AY20" i="45" s="1"/>
  <c r="BC20" i="45" s="1"/>
  <c r="DF44" i="45"/>
  <c r="AY44" i="45" s="1"/>
  <c r="DF36" i="45"/>
  <c r="AY36" i="45" s="1"/>
  <c r="DF14" i="45"/>
  <c r="AY14" i="45" s="1"/>
  <c r="BC14" i="45" s="1"/>
  <c r="DF50" i="45"/>
  <c r="AY50" i="45" s="1"/>
  <c r="DF45" i="45"/>
  <c r="AY45" i="45" s="1"/>
  <c r="DF19" i="45"/>
  <c r="AY19" i="45" s="1"/>
  <c r="DF41" i="45"/>
  <c r="AY41" i="45" s="1"/>
  <c r="BC41" i="45" s="1"/>
  <c r="DF9" i="45"/>
  <c r="AY9" i="45" s="1"/>
  <c r="DF16" i="45"/>
  <c r="AY16" i="45" s="1"/>
  <c r="BC16" i="45" s="1"/>
  <c r="DF10" i="45"/>
  <c r="AY10" i="45" s="1"/>
  <c r="BC10" i="45" s="1"/>
  <c r="DF40" i="45"/>
  <c r="AY40" i="45" s="1"/>
  <c r="BC40" i="45" s="1"/>
  <c r="DF35" i="45"/>
  <c r="AY35" i="45" s="1"/>
  <c r="DF60" i="45"/>
  <c r="AY60" i="45" s="1"/>
  <c r="DF24" i="45"/>
  <c r="AY24" i="45" s="1"/>
  <c r="DF59" i="45"/>
  <c r="AY59" i="45" s="1"/>
  <c r="BC59" i="45" s="1"/>
  <c r="DF21" i="45"/>
  <c r="AY21" i="45" s="1"/>
  <c r="BC21" i="45" s="1"/>
  <c r="DF56" i="45"/>
  <c r="AY56" i="45" s="1"/>
  <c r="BC56" i="45" s="1"/>
  <c r="DF26" i="45"/>
  <c r="AY26" i="45" s="1"/>
  <c r="DF46" i="45"/>
  <c r="AY46" i="45" s="1"/>
  <c r="DF11" i="45"/>
  <c r="AY11" i="45" s="1"/>
  <c r="DF34" i="45"/>
  <c r="AY34" i="45" s="1"/>
  <c r="DF55" i="45"/>
  <c r="AY55" i="45" s="1"/>
  <c r="DF30" i="45"/>
  <c r="AY30" i="45" s="1"/>
  <c r="DF61" i="45"/>
  <c r="AY61" i="45" s="1"/>
  <c r="DF49" i="45"/>
  <c r="AY49" i="45" s="1"/>
  <c r="DF15" i="45"/>
  <c r="AY15" i="45" s="1"/>
  <c r="DF29" i="45"/>
  <c r="AY29" i="45" s="1"/>
  <c r="DF31" i="45"/>
  <c r="AY31" i="45" s="1"/>
  <c r="BC31" i="45" s="1"/>
  <c r="DF51" i="45"/>
  <c r="AY51" i="45" s="1"/>
  <c r="BC51" i="45" s="1"/>
  <c r="DG7" i="45"/>
  <c r="DF25" i="45"/>
  <c r="AY25" i="45" s="1"/>
  <c r="DF54" i="45"/>
  <c r="AY54" i="45" s="1"/>
  <c r="DF39" i="45"/>
  <c r="AY39" i="45" s="1"/>
  <c r="AU59" i="45"/>
  <c r="AU62" i="45" s="1"/>
  <c r="AL9" i="46"/>
  <c r="AK12" i="46"/>
  <c r="AL12" i="46" s="1"/>
  <c r="AK64" i="46"/>
  <c r="AL64" i="46" s="1"/>
  <c r="AG22" i="46"/>
  <c r="AH22" i="46" s="1"/>
  <c r="AH19" i="46"/>
  <c r="AE61" i="40"/>
  <c r="AG61" i="40" s="1"/>
  <c r="AH61" i="40" s="1"/>
  <c r="BT52" i="46"/>
  <c r="AH60" i="46"/>
  <c r="AG62" i="46"/>
  <c r="AH62" i="46" s="1"/>
  <c r="AY42" i="41"/>
  <c r="BC39" i="41"/>
  <c r="AM37" i="46"/>
  <c r="AO34" i="46"/>
  <c r="AU16" i="46"/>
  <c r="AS16" i="46"/>
  <c r="AT16" i="46" s="1"/>
  <c r="AS29" i="46"/>
  <c r="AQ32" i="46"/>
  <c r="AS9" i="46"/>
  <c r="AQ12" i="46"/>
  <c r="AQ64" i="46"/>
  <c r="AQ27" i="46"/>
  <c r="AS24" i="46"/>
  <c r="AS54" i="46"/>
  <c r="AQ57" i="46"/>
  <c r="AU54" i="46"/>
  <c r="R22" i="48"/>
  <c r="AM65" i="46"/>
  <c r="Q57" i="40"/>
  <c r="R57" i="40" s="1"/>
  <c r="R59" i="42"/>
  <c r="Q62" i="42"/>
  <c r="R62" i="42" s="1"/>
  <c r="AC25" i="42"/>
  <c r="AD25" i="42" s="1"/>
  <c r="AF25" i="42"/>
  <c r="AB12" i="42"/>
  <c r="AC9" i="42"/>
  <c r="AB64" i="42"/>
  <c r="AF9" i="42"/>
  <c r="AC45" i="42"/>
  <c r="AD45" i="42" s="1"/>
  <c r="AC41" i="42"/>
  <c r="AD41" i="42" s="1"/>
  <c r="AF41" i="42"/>
  <c r="AC11" i="42"/>
  <c r="AD11" i="42" s="1"/>
  <c r="AB66" i="42"/>
  <c r="AC40" i="42"/>
  <c r="AD40" i="42" s="1"/>
  <c r="AF40" i="42"/>
  <c r="AB52" i="42"/>
  <c r="AC49" i="42"/>
  <c r="AF49" i="42"/>
  <c r="AB22" i="42"/>
  <c r="AC19" i="42"/>
  <c r="AF19" i="42"/>
  <c r="V34" i="42"/>
  <c r="U37" i="42"/>
  <c r="V37" i="42" s="1"/>
  <c r="AF15" i="42"/>
  <c r="AE51" i="40"/>
  <c r="AK20" i="29"/>
  <c r="AL20" i="29" s="1"/>
  <c r="AN20" i="29"/>
  <c r="AO20" i="29" s="1"/>
  <c r="AP20" i="29" s="1"/>
  <c r="AK56" i="29"/>
  <c r="AL56" i="29" s="1"/>
  <c r="AN56" i="29"/>
  <c r="AO56" i="29" s="1"/>
  <c r="AP56" i="29" s="1"/>
  <c r="AK26" i="29"/>
  <c r="AL26" i="29" s="1"/>
  <c r="AN26" i="29"/>
  <c r="AO26" i="29" s="1"/>
  <c r="AP26" i="29" s="1"/>
  <c r="AK16" i="29"/>
  <c r="AL16" i="29" s="1"/>
  <c r="AN16" i="29"/>
  <c r="AO16" i="29" s="1"/>
  <c r="AP16" i="29" s="1"/>
  <c r="AK34" i="29"/>
  <c r="AJ37" i="29"/>
  <c r="AN34" i="29"/>
  <c r="AK46" i="29"/>
  <c r="AL46" i="29" s="1"/>
  <c r="AN46" i="29"/>
  <c r="AO46" i="29" s="1"/>
  <c r="AP46" i="29" s="1"/>
  <c r="AK9" i="29"/>
  <c r="AJ12" i="29"/>
  <c r="AN9" i="29"/>
  <c r="AJ64" i="29"/>
  <c r="AK15" i="29"/>
  <c r="AL15" i="29" s="1"/>
  <c r="AN15" i="29"/>
  <c r="AD49" i="29"/>
  <c r="AC52" i="29"/>
  <c r="AD52" i="29" s="1"/>
  <c r="V39" i="40"/>
  <c r="U42" i="40"/>
  <c r="V42" i="40" s="1"/>
  <c r="BG66" i="29"/>
  <c r="BG64" i="29"/>
  <c r="BG12" i="29"/>
  <c r="BK9" i="29"/>
  <c r="BK30" i="29"/>
  <c r="BG27" i="29"/>
  <c r="BK24" i="29"/>
  <c r="BK15" i="29"/>
  <c r="BG22" i="29"/>
  <c r="AH44" i="29"/>
  <c r="AG47" i="29"/>
  <c r="AH47" i="29" s="1"/>
  <c r="W32" i="40"/>
  <c r="BT37" i="46"/>
  <c r="BK35" i="29"/>
  <c r="AF57" i="29"/>
  <c r="BK19" i="29"/>
  <c r="BK22" i="29" s="1"/>
  <c r="Y54" i="42"/>
  <c r="R49" i="42"/>
  <c r="Q52" i="42"/>
  <c r="R52" i="42" s="1"/>
  <c r="AU52" i="41"/>
  <c r="AC10" i="42"/>
  <c r="AA65" i="42"/>
  <c r="AA52" i="42"/>
  <c r="AA47" i="42"/>
  <c r="AA64" i="42"/>
  <c r="AA12" i="42"/>
  <c r="AE36" i="42"/>
  <c r="AE29" i="42"/>
  <c r="W64" i="40"/>
  <c r="AM64" i="46"/>
  <c r="V9" i="42"/>
  <c r="U12" i="42"/>
  <c r="V12" i="42" s="1"/>
  <c r="U64" i="42"/>
  <c r="R20" i="42"/>
  <c r="Q65" i="42"/>
  <c r="AC42" i="29"/>
  <c r="AD42" i="29" s="1"/>
  <c r="AD39" i="29"/>
  <c r="AD9" i="29"/>
  <c r="AC12" i="29"/>
  <c r="AD12" i="29" s="1"/>
  <c r="AC64" i="29"/>
  <c r="AD64" i="29" s="1"/>
  <c r="AD24" i="29"/>
  <c r="AC27" i="29"/>
  <c r="AD27" i="29" s="1"/>
  <c r="AM52" i="46"/>
  <c r="AO49" i="46"/>
  <c r="AE30" i="40"/>
  <c r="AG30" i="40" s="1"/>
  <c r="AH30" i="40" s="1"/>
  <c r="AC30" i="40"/>
  <c r="AD30" i="40" s="1"/>
  <c r="AA22" i="40"/>
  <c r="AC19" i="40"/>
  <c r="AC21" i="40"/>
  <c r="AD21" i="40" s="1"/>
  <c r="AA52" i="40"/>
  <c r="AC49" i="40"/>
  <c r="AE49" i="40"/>
  <c r="AG49" i="40" s="1"/>
  <c r="AH49" i="40" s="1"/>
  <c r="AA37" i="40"/>
  <c r="AC34" i="40"/>
  <c r="AE34" i="40"/>
  <c r="AA27" i="40"/>
  <c r="AC24" i="40"/>
  <c r="AA42" i="40"/>
  <c r="AE39" i="40"/>
  <c r="AC39" i="40"/>
  <c r="AC36" i="40"/>
  <c r="AD36" i="40" s="1"/>
  <c r="V20" i="40"/>
  <c r="U65" i="40"/>
  <c r="Z29" i="29"/>
  <c r="Y32" i="29"/>
  <c r="Z32" i="29" s="1"/>
  <c r="Y45" i="42"/>
  <c r="Z45" i="42" s="1"/>
  <c r="AE30" i="42"/>
  <c r="Z54" i="29"/>
  <c r="Y57" i="29"/>
  <c r="Z57" i="29" s="1"/>
  <c r="Z34" i="42"/>
  <c r="Y37" i="42"/>
  <c r="Z37" i="42" s="1"/>
  <c r="AL39" i="46"/>
  <c r="AK42" i="46"/>
  <c r="AL42" i="46" s="1"/>
  <c r="V39" i="42"/>
  <c r="U42" i="42"/>
  <c r="V42" i="42" s="1"/>
  <c r="V9" i="40"/>
  <c r="U12" i="40"/>
  <c r="V12" i="40" s="1"/>
  <c r="U64" i="40"/>
  <c r="V64" i="40" s="1"/>
  <c r="AU37" i="41"/>
  <c r="AU46" i="45"/>
  <c r="AU47" i="45" s="1"/>
  <c r="AQ47" i="45"/>
  <c r="AQ65" i="45"/>
  <c r="AQ22" i="45"/>
  <c r="AU51" i="45"/>
  <c r="AQ27" i="45"/>
  <c r="AE61" i="42"/>
  <c r="AE11" i="42"/>
  <c r="AE19" i="42"/>
  <c r="Z9" i="29"/>
  <c r="Y12" i="29"/>
  <c r="Z12" i="29" s="1"/>
  <c r="AL54" i="46"/>
  <c r="AK57" i="46"/>
  <c r="AL57" i="46" s="1"/>
  <c r="AG32" i="46"/>
  <c r="AH32" i="46" s="1"/>
  <c r="AH30" i="46"/>
  <c r="AO22" i="46"/>
  <c r="AP19" i="46"/>
  <c r="AF45" i="42"/>
  <c r="X66" i="42"/>
  <c r="Y16" i="42"/>
  <c r="V59" i="42"/>
  <c r="U62" i="42"/>
  <c r="V62" i="42" s="1"/>
  <c r="V44" i="42"/>
  <c r="U47" i="42"/>
  <c r="V47" i="42" s="1"/>
  <c r="AE10" i="42"/>
  <c r="AE25" i="42"/>
  <c r="AF37" i="29"/>
  <c r="AG34" i="29"/>
  <c r="AG64" i="29" s="1"/>
  <c r="AH64" i="29" s="1"/>
  <c r="AD59" i="29"/>
  <c r="AC62" i="29"/>
  <c r="AD62" i="29" s="1"/>
  <c r="R39" i="42"/>
  <c r="Q42" i="42"/>
  <c r="R42" i="42" s="1"/>
  <c r="Y29" i="42"/>
  <c r="AE45" i="40"/>
  <c r="AG45" i="40" s="1"/>
  <c r="AH45" i="40" s="1"/>
  <c r="V34" i="40"/>
  <c r="U37" i="40"/>
  <c r="V37" i="40" s="1"/>
  <c r="Z44" i="29"/>
  <c r="Y47" i="29"/>
  <c r="Z47" i="29" s="1"/>
  <c r="AU35" i="46"/>
  <c r="AW35" i="46" s="1"/>
  <c r="AX35" i="46" s="1"/>
  <c r="U57" i="40"/>
  <c r="V57" i="40" s="1"/>
  <c r="BT42" i="46"/>
  <c r="CB50" i="46"/>
  <c r="CB52" i="46" s="1"/>
  <c r="CB16" i="46"/>
  <c r="CB45" i="46"/>
  <c r="BX27" i="46"/>
  <c r="CB24" i="46"/>
  <c r="BX12" i="46"/>
  <c r="BX64" i="46"/>
  <c r="CB15" i="46"/>
  <c r="CB36" i="46"/>
  <c r="CB21" i="46"/>
  <c r="AY37" i="41"/>
  <c r="BC34" i="41"/>
  <c r="AY62" i="41"/>
  <c r="BC59" i="41"/>
  <c r="BC62" i="41" s="1"/>
  <c r="AY12" i="41"/>
  <c r="AY64" i="41"/>
  <c r="AY57" i="41"/>
  <c r="BC54" i="41"/>
  <c r="BC40" i="41"/>
  <c r="AY65" i="41"/>
  <c r="U22" i="40"/>
  <c r="V22" i="40" s="1"/>
  <c r="AL34" i="46"/>
  <c r="AK37" i="46"/>
  <c r="AL37" i="46" s="1"/>
  <c r="AK52" i="46"/>
  <c r="AL52" i="46" s="1"/>
  <c r="AL49" i="46"/>
  <c r="AS49" i="46"/>
  <c r="AQ52" i="46"/>
  <c r="AS10" i="46"/>
  <c r="AQ65" i="46"/>
  <c r="AU10" i="46"/>
  <c r="AS15" i="46"/>
  <c r="AT15" i="46" s="1"/>
  <c r="AU15" i="46"/>
  <c r="AW15" i="46" s="1"/>
  <c r="AX15" i="46" s="1"/>
  <c r="AS40" i="46"/>
  <c r="AT40" i="46" s="1"/>
  <c r="AQ66" i="46"/>
  <c r="AS11" i="46"/>
  <c r="AU11" i="46"/>
  <c r="AW11" i="46" s="1"/>
  <c r="AL29" i="46"/>
  <c r="AK32" i="46"/>
  <c r="AL32" i="46" s="1"/>
  <c r="BK61" i="29"/>
  <c r="AP59" i="46"/>
  <c r="AO62" i="46"/>
  <c r="AU29" i="45"/>
  <c r="AK66" i="46"/>
  <c r="BT57" i="46"/>
  <c r="AG17" i="50"/>
  <c r="AH17" i="50" s="1"/>
  <c r="AW20" i="50"/>
  <c r="AX20" i="50" s="1"/>
  <c r="AU22" i="50"/>
  <c r="X67" i="29"/>
  <c r="Q64" i="40"/>
  <c r="R64" i="40" s="1"/>
  <c r="V61" i="47"/>
  <c r="AC61" i="47"/>
  <c r="U61" i="47"/>
  <c r="AA61" i="47"/>
  <c r="Z61" i="47"/>
  <c r="AB61" i="47"/>
  <c r="X61" i="47"/>
  <c r="M67" i="40"/>
  <c r="N67" i="40" s="1"/>
  <c r="O67" i="46"/>
  <c r="AE67" i="46"/>
  <c r="W67" i="46"/>
  <c r="I17" i="29"/>
  <c r="J17" i="29" s="1"/>
  <c r="AC40" i="48"/>
  <c r="AD40" i="48" s="1"/>
  <c r="BD44" i="50"/>
  <c r="BE44" i="50" s="1"/>
  <c r="G67" i="46"/>
  <c r="AW30" i="50"/>
  <c r="AX30" i="50" s="1"/>
  <c r="R14" i="46"/>
  <c r="Q64" i="46"/>
  <c r="R64" i="46" s="1"/>
  <c r="Q17" i="50"/>
  <c r="R17" i="50" s="1"/>
  <c r="Q64" i="50"/>
  <c r="R14" i="50"/>
  <c r="R15" i="29"/>
  <c r="Q65" i="29"/>
  <c r="R65" i="29" s="1"/>
  <c r="N64" i="50"/>
  <c r="M67" i="50"/>
  <c r="N67" i="50" s="1"/>
  <c r="J15" i="29"/>
  <c r="I65" i="29"/>
  <c r="J65" i="29" s="1"/>
  <c r="U67" i="50"/>
  <c r="V67" i="50" s="1"/>
  <c r="V64" i="50"/>
  <c r="Z14" i="50"/>
  <c r="Y17" i="50"/>
  <c r="Z17" i="50" s="1"/>
  <c r="Y64" i="50"/>
  <c r="E67" i="50"/>
  <c r="F67" i="50" s="1"/>
  <c r="F64" i="50"/>
  <c r="Y65" i="29"/>
  <c r="Z65" i="29" s="1"/>
  <c r="Z15" i="29"/>
  <c r="I17" i="50"/>
  <c r="J17" i="50" s="1"/>
  <c r="J14" i="50"/>
  <c r="I64" i="50"/>
  <c r="G67" i="45"/>
  <c r="AR67" i="50"/>
  <c r="AQ67" i="50"/>
  <c r="Y12" i="46"/>
  <c r="Z12" i="46" s="1"/>
  <c r="Z10" i="46"/>
  <c r="Y65" i="46"/>
  <c r="Z65" i="46" s="1"/>
  <c r="R10" i="46"/>
  <c r="Q12" i="46"/>
  <c r="R12" i="46" s="1"/>
  <c r="Q65" i="46"/>
  <c r="R65" i="46" s="1"/>
  <c r="AH10" i="46"/>
  <c r="AG12" i="46"/>
  <c r="AH12" i="46" s="1"/>
  <c r="J10" i="46"/>
  <c r="I65" i="46"/>
  <c r="J65" i="46" s="1"/>
  <c r="I12" i="46"/>
  <c r="J12" i="46" s="1"/>
  <c r="AP11" i="46"/>
  <c r="AO12" i="46"/>
  <c r="AO65" i="50"/>
  <c r="AP65" i="50" s="1"/>
  <c r="AW21" i="50"/>
  <c r="AX21" i="50" s="1"/>
  <c r="AU66" i="50"/>
  <c r="AV66" i="50"/>
  <c r="BD14" i="50"/>
  <c r="BE50" i="50"/>
  <c r="BF50" i="50" s="1"/>
  <c r="AW44" i="50"/>
  <c r="AV47" i="50"/>
  <c r="AO32" i="50"/>
  <c r="AP32" i="50" s="1"/>
  <c r="AP29" i="50"/>
  <c r="AV32" i="50"/>
  <c r="AW15" i="50"/>
  <c r="AX15" i="50" s="1"/>
  <c r="AU42" i="50"/>
  <c r="AY65" i="50"/>
  <c r="BC10" i="50"/>
  <c r="BC26" i="50"/>
  <c r="AY42" i="50"/>
  <c r="BC45" i="50"/>
  <c r="BE45" i="50" s="1"/>
  <c r="BF45" i="50" s="1"/>
  <c r="BC55" i="50"/>
  <c r="BE55" i="50" s="1"/>
  <c r="BF55" i="50" s="1"/>
  <c r="BC61" i="50"/>
  <c r="AW51" i="50"/>
  <c r="AX51" i="50" s="1"/>
  <c r="BD22" i="50"/>
  <c r="BE19" i="50"/>
  <c r="AT19" i="50"/>
  <c r="AS22" i="50"/>
  <c r="AT22" i="50" s="1"/>
  <c r="AZ22" i="50"/>
  <c r="BA19" i="50"/>
  <c r="BA15" i="50"/>
  <c r="BB15" i="50" s="1"/>
  <c r="BC15" i="50" s="1"/>
  <c r="BE15" i="50" s="1"/>
  <c r="BF15" i="50" s="1"/>
  <c r="BA25" i="50"/>
  <c r="BB25" i="50" s="1"/>
  <c r="BA29" i="50"/>
  <c r="AZ32" i="50"/>
  <c r="BD29" i="50"/>
  <c r="BA36" i="50"/>
  <c r="BB36" i="50" s="1"/>
  <c r="BD36" i="50"/>
  <c r="BD37" i="50" s="1"/>
  <c r="BA41" i="50"/>
  <c r="BB41" i="50" s="1"/>
  <c r="BA49" i="50"/>
  <c r="AZ52" i="50"/>
  <c r="BD49" i="50"/>
  <c r="BA56" i="50"/>
  <c r="BB56" i="50" s="1"/>
  <c r="BD56" i="50"/>
  <c r="AV57" i="50"/>
  <c r="AU65" i="50"/>
  <c r="AV62" i="50"/>
  <c r="AW59" i="50"/>
  <c r="AS17" i="50"/>
  <c r="AT17" i="50" s="1"/>
  <c r="AT14" i="50"/>
  <c r="AS66" i="50"/>
  <c r="AT66" i="50" s="1"/>
  <c r="AT11" i="50"/>
  <c r="AO57" i="50"/>
  <c r="AP57" i="50" s="1"/>
  <c r="AP54" i="50"/>
  <c r="AN42" i="50"/>
  <c r="AO39" i="50"/>
  <c r="AM67" i="50"/>
  <c r="AS37" i="50"/>
  <c r="AT37" i="50" s="1"/>
  <c r="AT34" i="50"/>
  <c r="AY66" i="50"/>
  <c r="BC11" i="50"/>
  <c r="AY27" i="50"/>
  <c r="BC24" i="50"/>
  <c r="AY32" i="50"/>
  <c r="BC29" i="50"/>
  <c r="BC35" i="50"/>
  <c r="BE35" i="50" s="1"/>
  <c r="BF35" i="50" s="1"/>
  <c r="BC41" i="50"/>
  <c r="BE41" i="50" s="1"/>
  <c r="BF41" i="50" s="1"/>
  <c r="AY62" i="50"/>
  <c r="AP34" i="50"/>
  <c r="AO37" i="50"/>
  <c r="AP37" i="50" s="1"/>
  <c r="BE40" i="50"/>
  <c r="BF40" i="50" s="1"/>
  <c r="AW35" i="50"/>
  <c r="AX35" i="50" s="1"/>
  <c r="AZ65" i="50"/>
  <c r="BA10" i="50"/>
  <c r="BA20" i="50"/>
  <c r="BB20" i="50" s="1"/>
  <c r="BC20" i="50" s="1"/>
  <c r="BC22" i="50" s="1"/>
  <c r="BA16" i="50"/>
  <c r="BB16" i="50" s="1"/>
  <c r="BC16" i="50" s="1"/>
  <c r="BD16" i="50"/>
  <c r="BA26" i="50"/>
  <c r="BB26" i="50" s="1"/>
  <c r="BA30" i="50"/>
  <c r="BB30" i="50" s="1"/>
  <c r="BD30" i="50"/>
  <c r="BE30" i="50" s="1"/>
  <c r="BF30" i="50" s="1"/>
  <c r="BA40" i="50"/>
  <c r="BB40" i="50" s="1"/>
  <c r="BA44" i="50"/>
  <c r="AZ47" i="50"/>
  <c r="BA51" i="50"/>
  <c r="BB51" i="50" s="1"/>
  <c r="BD51" i="50"/>
  <c r="BE51" i="50" s="1"/>
  <c r="BF51" i="50" s="1"/>
  <c r="BA61" i="50"/>
  <c r="BB61" i="50" s="1"/>
  <c r="BD61" i="50"/>
  <c r="AS65" i="50"/>
  <c r="AT65" i="50" s="1"/>
  <c r="AT10" i="50"/>
  <c r="AO27" i="50"/>
  <c r="AP27" i="50" s="1"/>
  <c r="AP24" i="50"/>
  <c r="AO62" i="50"/>
  <c r="AP62" i="50" s="1"/>
  <c r="BC54" i="50"/>
  <c r="AS57" i="50"/>
  <c r="AT57" i="50" s="1"/>
  <c r="AT54" i="50"/>
  <c r="AS47" i="50"/>
  <c r="AT47" i="50" s="1"/>
  <c r="AT44" i="50"/>
  <c r="AN64" i="50"/>
  <c r="AN67" i="50" s="1"/>
  <c r="AO66" i="50"/>
  <c r="AP66" i="50" s="1"/>
  <c r="AP11" i="50"/>
  <c r="AW41" i="50"/>
  <c r="AX41" i="50" s="1"/>
  <c r="BE9" i="50"/>
  <c r="AX39" i="50"/>
  <c r="AT29" i="50"/>
  <c r="AU29" i="50" s="1"/>
  <c r="AS32" i="50"/>
  <c r="AT32" i="50" s="1"/>
  <c r="BE21" i="50"/>
  <c r="BF21" i="50" s="1"/>
  <c r="AO22" i="50"/>
  <c r="AP22" i="50" s="1"/>
  <c r="AP19" i="50"/>
  <c r="AY17" i="50"/>
  <c r="AY64" i="50"/>
  <c r="AY12" i="50"/>
  <c r="AY47" i="50"/>
  <c r="AY52" i="50"/>
  <c r="BC56" i="50"/>
  <c r="AW49" i="50"/>
  <c r="AV52" i="50"/>
  <c r="AZ66" i="50"/>
  <c r="BA11" i="50"/>
  <c r="DU61" i="50"/>
  <c r="BH61" i="50" s="1"/>
  <c r="DU60" i="50"/>
  <c r="BH60" i="50" s="1"/>
  <c r="DU59" i="50"/>
  <c r="BH59" i="50" s="1"/>
  <c r="DU56" i="50"/>
  <c r="BH56" i="50" s="1"/>
  <c r="DU55" i="50"/>
  <c r="BH55" i="50" s="1"/>
  <c r="DU54" i="50"/>
  <c r="BH54" i="50" s="1"/>
  <c r="BL54" i="50" s="1"/>
  <c r="DU51" i="50"/>
  <c r="BH51" i="50" s="1"/>
  <c r="DU50" i="50"/>
  <c r="BH50" i="50" s="1"/>
  <c r="DU49" i="50"/>
  <c r="BH49" i="50" s="1"/>
  <c r="DU46" i="50"/>
  <c r="BH46" i="50" s="1"/>
  <c r="DU45" i="50"/>
  <c r="BH45" i="50" s="1"/>
  <c r="DU44" i="50"/>
  <c r="BH44" i="50" s="1"/>
  <c r="DU41" i="50"/>
  <c r="BH41" i="50" s="1"/>
  <c r="DU40" i="50"/>
  <c r="BH40" i="50" s="1"/>
  <c r="DU39" i="50"/>
  <c r="BH39" i="50" s="1"/>
  <c r="DU35" i="50"/>
  <c r="BH35" i="50" s="1"/>
  <c r="DU34" i="50"/>
  <c r="BH34" i="50" s="1"/>
  <c r="DU31" i="50"/>
  <c r="BH31" i="50" s="1"/>
  <c r="BL31" i="50" s="1"/>
  <c r="DU30" i="50"/>
  <c r="BH30" i="50" s="1"/>
  <c r="DU36" i="50"/>
  <c r="BH36" i="50" s="1"/>
  <c r="DU26" i="50"/>
  <c r="BH26" i="50" s="1"/>
  <c r="DU25" i="50"/>
  <c r="BH25" i="50" s="1"/>
  <c r="DU24" i="50"/>
  <c r="BH24" i="50" s="1"/>
  <c r="DU21" i="50"/>
  <c r="BH21" i="50" s="1"/>
  <c r="DU20" i="50"/>
  <c r="BH20" i="50" s="1"/>
  <c r="DU29" i="50"/>
  <c r="BH29" i="50" s="1"/>
  <c r="DU16" i="50"/>
  <c r="BH16" i="50" s="1"/>
  <c r="DU15" i="50"/>
  <c r="BH15" i="50" s="1"/>
  <c r="DU19" i="50"/>
  <c r="BH19" i="50" s="1"/>
  <c r="DU14" i="50"/>
  <c r="BH14" i="50" s="1"/>
  <c r="BL14" i="50" s="1"/>
  <c r="DU11" i="50"/>
  <c r="BH11" i="50" s="1"/>
  <c r="BL11" i="50" s="1"/>
  <c r="DU10" i="50"/>
  <c r="BH10" i="50" s="1"/>
  <c r="DU9" i="50"/>
  <c r="BH9" i="50" s="1"/>
  <c r="DV7" i="50"/>
  <c r="BA21" i="50"/>
  <c r="BB21" i="50" s="1"/>
  <c r="BA31" i="50"/>
  <c r="BB31" i="50" s="1"/>
  <c r="BC31" i="50" s="1"/>
  <c r="BD31" i="50"/>
  <c r="BA35" i="50"/>
  <c r="BB35" i="50" s="1"/>
  <c r="BA46" i="50"/>
  <c r="BB46" i="50" s="1"/>
  <c r="BA50" i="50"/>
  <c r="BB50" i="50" s="1"/>
  <c r="BA55" i="50"/>
  <c r="BB55" i="50" s="1"/>
  <c r="BA60" i="50"/>
  <c r="BB60" i="50" s="1"/>
  <c r="BD60" i="50"/>
  <c r="AO47" i="50"/>
  <c r="AP47" i="50" s="1"/>
  <c r="AP44" i="50"/>
  <c r="BC59" i="50"/>
  <c r="BD59" i="50"/>
  <c r="BD26" i="50"/>
  <c r="BD11" i="50"/>
  <c r="AO12" i="50"/>
  <c r="AP12" i="50" s="1"/>
  <c r="AV64" i="50"/>
  <c r="AW9" i="50"/>
  <c r="AV12" i="50"/>
  <c r="AS64" i="50"/>
  <c r="AS12" i="50"/>
  <c r="AT12" i="50" s="1"/>
  <c r="AT9" i="50"/>
  <c r="AX11" i="50"/>
  <c r="AV42" i="50"/>
  <c r="AV37" i="50"/>
  <c r="AW34" i="50"/>
  <c r="BD42" i="50"/>
  <c r="BE39" i="50"/>
  <c r="AS42" i="50"/>
  <c r="AT42" i="50" s="1"/>
  <c r="AT39" i="50"/>
  <c r="DG61" i="50"/>
  <c r="BG61" i="50" s="1"/>
  <c r="DG60" i="50"/>
  <c r="BG60" i="50" s="1"/>
  <c r="BK60" i="50" s="1"/>
  <c r="DG59" i="50"/>
  <c r="BG59" i="50" s="1"/>
  <c r="DG56" i="50"/>
  <c r="BG56" i="50" s="1"/>
  <c r="DG55" i="50"/>
  <c r="BG55" i="50" s="1"/>
  <c r="DG54" i="50"/>
  <c r="BG54" i="50" s="1"/>
  <c r="BK54" i="50" s="1"/>
  <c r="DG51" i="50"/>
  <c r="BG51" i="50" s="1"/>
  <c r="DG50" i="50"/>
  <c r="BG50" i="50" s="1"/>
  <c r="DG49" i="50"/>
  <c r="BG49" i="50" s="1"/>
  <c r="DG46" i="50"/>
  <c r="BG46" i="50" s="1"/>
  <c r="BK46" i="50" s="1"/>
  <c r="DG45" i="50"/>
  <c r="BG45" i="50" s="1"/>
  <c r="DG44" i="50"/>
  <c r="BG44" i="50" s="1"/>
  <c r="DG41" i="50"/>
  <c r="BG41" i="50" s="1"/>
  <c r="DG40" i="50"/>
  <c r="BG40" i="50" s="1"/>
  <c r="DG36" i="50"/>
  <c r="BG36" i="50" s="1"/>
  <c r="BK36" i="50" s="1"/>
  <c r="DG35" i="50"/>
  <c r="BG35" i="50" s="1"/>
  <c r="DG39" i="50"/>
  <c r="BG39" i="50" s="1"/>
  <c r="DG34" i="50"/>
  <c r="BG34" i="50" s="1"/>
  <c r="DG31" i="50"/>
  <c r="BG31" i="50" s="1"/>
  <c r="DG30" i="50"/>
  <c r="BG30" i="50" s="1"/>
  <c r="DG29" i="50"/>
  <c r="BG29" i="50" s="1"/>
  <c r="DG26" i="50"/>
  <c r="BG26" i="50" s="1"/>
  <c r="DG25" i="50"/>
  <c r="BG25" i="50" s="1"/>
  <c r="DG24" i="50"/>
  <c r="BG24" i="50" s="1"/>
  <c r="DG21" i="50"/>
  <c r="BG21" i="50" s="1"/>
  <c r="DG20" i="50"/>
  <c r="BG20" i="50" s="1"/>
  <c r="DG16" i="50"/>
  <c r="BG16" i="50" s="1"/>
  <c r="DG15" i="50"/>
  <c r="BG15" i="50" s="1"/>
  <c r="DG14" i="50"/>
  <c r="BG14" i="50" s="1"/>
  <c r="DG11" i="50"/>
  <c r="BG11" i="50" s="1"/>
  <c r="DG10" i="50"/>
  <c r="BG10" i="50" s="1"/>
  <c r="DH7" i="50"/>
  <c r="DG19" i="50"/>
  <c r="BG19" i="50" s="1"/>
  <c r="DG9" i="50"/>
  <c r="BG9" i="50" s="1"/>
  <c r="AY22" i="50"/>
  <c r="BC25" i="50"/>
  <c r="BE25" i="50" s="1"/>
  <c r="BF25" i="50" s="1"/>
  <c r="AY37" i="50"/>
  <c r="BC34" i="50"/>
  <c r="BE34" i="50" s="1"/>
  <c r="BC36" i="50"/>
  <c r="BC46" i="50"/>
  <c r="BE46" i="50" s="1"/>
  <c r="BF46" i="50" s="1"/>
  <c r="AY57" i="50"/>
  <c r="BC60" i="50"/>
  <c r="AS52" i="50"/>
  <c r="AT52" i="50" s="1"/>
  <c r="AT49" i="50"/>
  <c r="AV22" i="50"/>
  <c r="AW19" i="50"/>
  <c r="AZ17" i="50"/>
  <c r="BA14" i="50"/>
  <c r="AZ64" i="50"/>
  <c r="AZ12" i="50"/>
  <c r="BA9" i="50"/>
  <c r="AZ27" i="50"/>
  <c r="BA24" i="50"/>
  <c r="AZ37" i="50"/>
  <c r="BA34" i="50"/>
  <c r="AZ42" i="50"/>
  <c r="BA39" i="50"/>
  <c r="BA45" i="50"/>
  <c r="BB45" i="50" s="1"/>
  <c r="AZ57" i="50"/>
  <c r="BA54" i="50"/>
  <c r="BD54" i="50"/>
  <c r="AZ62" i="50"/>
  <c r="BA59" i="50"/>
  <c r="AV65" i="50"/>
  <c r="AW10" i="50"/>
  <c r="AW57" i="50"/>
  <c r="AX57" i="50" s="1"/>
  <c r="AX54" i="50"/>
  <c r="AK67" i="50"/>
  <c r="AL67" i="50" s="1"/>
  <c r="AL64" i="50"/>
  <c r="AO17" i="50"/>
  <c r="AP17" i="50" s="1"/>
  <c r="AP14" i="50"/>
  <c r="AV27" i="50"/>
  <c r="AW24" i="50"/>
  <c r="AT59" i="50"/>
  <c r="AS62" i="50"/>
  <c r="AT62" i="50" s="1"/>
  <c r="AS27" i="50"/>
  <c r="AT27" i="50" s="1"/>
  <c r="AT24" i="50"/>
  <c r="AV17" i="50"/>
  <c r="AW14" i="50"/>
  <c r="F64" i="48"/>
  <c r="AC41" i="48"/>
  <c r="AD41" i="48" s="1"/>
  <c r="AC35" i="48"/>
  <c r="AD35" i="48" s="1"/>
  <c r="X67" i="46"/>
  <c r="H67" i="29"/>
  <c r="W52" i="48"/>
  <c r="Y50" i="48"/>
  <c r="Z50" i="48" s="1"/>
  <c r="AD61" i="37"/>
  <c r="H77" i="31" s="1"/>
  <c r="E67" i="29"/>
  <c r="F67" i="29" s="1"/>
  <c r="AV67" i="46"/>
  <c r="AN67" i="46"/>
  <c r="P67" i="29"/>
  <c r="Q64" i="41"/>
  <c r="R64" i="41" s="1"/>
  <c r="AC31" i="48"/>
  <c r="AD31" i="48" s="1"/>
  <c r="AC46" i="48"/>
  <c r="AD46" i="48" s="1"/>
  <c r="BL67" i="46"/>
  <c r="Y66" i="40"/>
  <c r="T61" i="38"/>
  <c r="V61" i="38"/>
  <c r="Z61" i="38"/>
  <c r="U61" i="38"/>
  <c r="W61" i="38"/>
  <c r="X61" i="38"/>
  <c r="Y61" i="38"/>
  <c r="AC30" i="48"/>
  <c r="AD30" i="48" s="1"/>
  <c r="AC55" i="48"/>
  <c r="AD55" i="48" s="1"/>
  <c r="H67" i="40"/>
  <c r="AC60" i="48"/>
  <c r="AD60" i="48" s="1"/>
  <c r="AO17" i="46"/>
  <c r="AC15" i="48"/>
  <c r="AD15" i="48" s="1"/>
  <c r="Z15" i="40"/>
  <c r="R15" i="41"/>
  <c r="Q65" i="41"/>
  <c r="R65" i="41" s="1"/>
  <c r="Y17" i="41"/>
  <c r="Z17" i="41" s="1"/>
  <c r="J15" i="40"/>
  <c r="I65" i="40"/>
  <c r="J65" i="40" s="1"/>
  <c r="N64" i="29"/>
  <c r="M67" i="29"/>
  <c r="N67" i="29" s="1"/>
  <c r="J14" i="45"/>
  <c r="I64" i="45"/>
  <c r="J64" i="45" s="1"/>
  <c r="AF67" i="46"/>
  <c r="BD67" i="46"/>
  <c r="AH15" i="46"/>
  <c r="AG65" i="46"/>
  <c r="AH65" i="46" s="1"/>
  <c r="AG64" i="46"/>
  <c r="AH64" i="46" s="1"/>
  <c r="AH14" i="46"/>
  <c r="AH15" i="29"/>
  <c r="AG65" i="29"/>
  <c r="AH65" i="29" s="1"/>
  <c r="AD65" i="29"/>
  <c r="R14" i="29"/>
  <c r="Q64" i="29"/>
  <c r="R64" i="29" s="1"/>
  <c r="J14" i="29"/>
  <c r="I64" i="29"/>
  <c r="AH14" i="29"/>
  <c r="AP14" i="46"/>
  <c r="R16" i="40"/>
  <c r="Q17" i="40"/>
  <c r="R17" i="40" s="1"/>
  <c r="Y64" i="46"/>
  <c r="Z64" i="46" s="1"/>
  <c r="Z14" i="46"/>
  <c r="Z14" i="29"/>
  <c r="Y64" i="29"/>
  <c r="Z64" i="29" s="1"/>
  <c r="AP15" i="46"/>
  <c r="AO65" i="46"/>
  <c r="Q17" i="48"/>
  <c r="R17" i="48" s="1"/>
  <c r="F66" i="40"/>
  <c r="E67" i="40"/>
  <c r="F67" i="40" s="1"/>
  <c r="I66" i="40"/>
  <c r="J16" i="40"/>
  <c r="I17" i="40"/>
  <c r="J17" i="40" s="1"/>
  <c r="Q66" i="40"/>
  <c r="R66" i="40" s="1"/>
  <c r="AC21" i="48"/>
  <c r="AD21" i="48" s="1"/>
  <c r="AC25" i="48"/>
  <c r="AD25" i="48" s="1"/>
  <c r="Y25" i="48"/>
  <c r="Z25" i="48" s="1"/>
  <c r="AN20" i="41"/>
  <c r="AO20" i="41" s="1"/>
  <c r="AP20" i="41" s="1"/>
  <c r="W37" i="48"/>
  <c r="AF27" i="41"/>
  <c r="R42" i="48"/>
  <c r="AN32" i="40"/>
  <c r="U61" i="37"/>
  <c r="AG17" i="29"/>
  <c r="AH17" i="29" s="1"/>
  <c r="AH16" i="29"/>
  <c r="AG66" i="29"/>
  <c r="AF22" i="41"/>
  <c r="AF32" i="41"/>
  <c r="AV25" i="40"/>
  <c r="AN62" i="40"/>
  <c r="AN22" i="40"/>
  <c r="X22" i="45"/>
  <c r="AF26" i="45"/>
  <c r="AG26" i="45" s="1"/>
  <c r="AH26" i="45" s="1"/>
  <c r="AV51" i="40"/>
  <c r="X27" i="45"/>
  <c r="AN61" i="41"/>
  <c r="AO61" i="41" s="1"/>
  <c r="AP61" i="41" s="1"/>
  <c r="AF51" i="45"/>
  <c r="AG51" i="45" s="1"/>
  <c r="AH51" i="45" s="1"/>
  <c r="Z16" i="29"/>
  <c r="Y66" i="29"/>
  <c r="Y17" i="29"/>
  <c r="Z17" i="29" s="1"/>
  <c r="O67" i="48"/>
  <c r="P67" i="48"/>
  <c r="W61" i="37"/>
  <c r="AF60" i="45"/>
  <c r="AG60" i="45" s="1"/>
  <c r="AH60" i="45" s="1"/>
  <c r="AN47" i="40"/>
  <c r="AJ67" i="40"/>
  <c r="AF41" i="48"/>
  <c r="AG41" i="48" s="1"/>
  <c r="AH41" i="48" s="1"/>
  <c r="AG50" i="48"/>
  <c r="AH50" i="48" s="1"/>
  <c r="Q64" i="48"/>
  <c r="R64" i="48" s="1"/>
  <c r="AN65" i="40"/>
  <c r="AF67" i="40"/>
  <c r="AD44" i="41"/>
  <c r="AC47" i="41"/>
  <c r="AD47" i="41" s="1"/>
  <c r="AG10" i="45"/>
  <c r="V10" i="45"/>
  <c r="U65" i="45"/>
  <c r="V65" i="45" s="1"/>
  <c r="AC25" i="45"/>
  <c r="AD25" i="45" s="1"/>
  <c r="AF25" i="45"/>
  <c r="AG25" i="45" s="1"/>
  <c r="AH25" i="45" s="1"/>
  <c r="DR31" i="45"/>
  <c r="AJ31" i="45" s="1"/>
  <c r="AK31" i="45" s="1"/>
  <c r="AL31" i="45" s="1"/>
  <c r="DR36" i="45"/>
  <c r="AJ36" i="45" s="1"/>
  <c r="AN36" i="45" s="1"/>
  <c r="AO36" i="45" s="1"/>
  <c r="AP36" i="45" s="1"/>
  <c r="DR40" i="45"/>
  <c r="AJ40" i="45" s="1"/>
  <c r="AK40" i="45" s="1"/>
  <c r="AL40" i="45" s="1"/>
  <c r="DR61" i="45"/>
  <c r="AJ61" i="45" s="1"/>
  <c r="AK61" i="45" s="1"/>
  <c r="AL61" i="45" s="1"/>
  <c r="DR14" i="45"/>
  <c r="AJ14" i="45" s="1"/>
  <c r="AN14" i="45" s="1"/>
  <c r="DR20" i="45"/>
  <c r="AJ20" i="45" s="1"/>
  <c r="AK20" i="45" s="1"/>
  <c r="AL20" i="45" s="1"/>
  <c r="DR46" i="45"/>
  <c r="AJ46" i="45" s="1"/>
  <c r="AK46" i="45" s="1"/>
  <c r="AL46" i="45" s="1"/>
  <c r="DR19" i="45"/>
  <c r="AJ19" i="45" s="1"/>
  <c r="AN19" i="45" s="1"/>
  <c r="DR30" i="45"/>
  <c r="AJ30" i="45" s="1"/>
  <c r="AK30" i="45" s="1"/>
  <c r="AL30" i="45" s="1"/>
  <c r="DR45" i="45"/>
  <c r="AJ45" i="45" s="1"/>
  <c r="AK45" i="45" s="1"/>
  <c r="AL45" i="45" s="1"/>
  <c r="DR15" i="45"/>
  <c r="AJ15" i="45" s="1"/>
  <c r="AK15" i="45" s="1"/>
  <c r="AL15" i="45" s="1"/>
  <c r="DR29" i="45"/>
  <c r="AJ29" i="45" s="1"/>
  <c r="DR49" i="45"/>
  <c r="AJ49" i="45" s="1"/>
  <c r="AN49" i="45" s="1"/>
  <c r="DR50" i="45"/>
  <c r="AJ50" i="45" s="1"/>
  <c r="DR26" i="45"/>
  <c r="AJ26" i="45" s="1"/>
  <c r="AN26" i="45" s="1"/>
  <c r="AO26" i="45" s="1"/>
  <c r="AP26" i="45" s="1"/>
  <c r="DR34" i="45"/>
  <c r="AJ34" i="45" s="1"/>
  <c r="AN34" i="45" s="1"/>
  <c r="DR55" i="45"/>
  <c r="AJ55" i="45" s="1"/>
  <c r="AN55" i="45" s="1"/>
  <c r="AO55" i="45" s="1"/>
  <c r="AP55" i="45" s="1"/>
  <c r="DR51" i="45"/>
  <c r="AJ51" i="45" s="1"/>
  <c r="AN51" i="45" s="1"/>
  <c r="AO51" i="45" s="1"/>
  <c r="AP51" i="45" s="1"/>
  <c r="DR25" i="45"/>
  <c r="AJ25" i="45" s="1"/>
  <c r="AK25" i="45" s="1"/>
  <c r="AL25" i="45" s="1"/>
  <c r="DR24" i="45"/>
  <c r="AJ24" i="45" s="1"/>
  <c r="AN24" i="45" s="1"/>
  <c r="DR44" i="45"/>
  <c r="AJ44" i="45" s="1"/>
  <c r="AN44" i="45" s="1"/>
  <c r="DR54" i="45"/>
  <c r="AJ54" i="45" s="1"/>
  <c r="DR21" i="45"/>
  <c r="AJ21" i="45" s="1"/>
  <c r="AN21" i="45" s="1"/>
  <c r="AO21" i="45" s="1"/>
  <c r="AP21" i="45" s="1"/>
  <c r="DR35" i="45"/>
  <c r="AJ35" i="45" s="1"/>
  <c r="AK35" i="45" s="1"/>
  <c r="AL35" i="45" s="1"/>
  <c r="DR59" i="45"/>
  <c r="AJ59" i="45" s="1"/>
  <c r="AN59" i="45" s="1"/>
  <c r="AO59" i="45" s="1"/>
  <c r="DR60" i="45"/>
  <c r="AJ60" i="45" s="1"/>
  <c r="AN60" i="45" s="1"/>
  <c r="AO60" i="45" s="1"/>
  <c r="AP60" i="45" s="1"/>
  <c r="DS7" i="45"/>
  <c r="DR11" i="45"/>
  <c r="AJ11" i="45" s="1"/>
  <c r="AN11" i="45" s="1"/>
  <c r="DR9" i="45"/>
  <c r="AJ9" i="45" s="1"/>
  <c r="AN9" i="45" s="1"/>
  <c r="DR56" i="45"/>
  <c r="AJ56" i="45" s="1"/>
  <c r="AK56" i="45" s="1"/>
  <c r="AL56" i="45" s="1"/>
  <c r="DR16" i="45"/>
  <c r="AJ16" i="45" s="1"/>
  <c r="AN16" i="45" s="1"/>
  <c r="AO16" i="45" s="1"/>
  <c r="AP16" i="45" s="1"/>
  <c r="DR39" i="45"/>
  <c r="AJ39" i="45" s="1"/>
  <c r="AN39" i="45" s="1"/>
  <c r="DR41" i="45"/>
  <c r="AJ41" i="45" s="1"/>
  <c r="AK41" i="45" s="1"/>
  <c r="AL41" i="45" s="1"/>
  <c r="DR10" i="45"/>
  <c r="AJ10" i="45" s="1"/>
  <c r="AC35" i="45"/>
  <c r="AD35" i="45" s="1"/>
  <c r="AF35" i="45"/>
  <c r="AG35" i="45" s="1"/>
  <c r="AH35" i="45" s="1"/>
  <c r="AC56" i="45"/>
  <c r="AD56" i="45" s="1"/>
  <c r="AF56" i="45"/>
  <c r="AG56" i="45" s="1"/>
  <c r="AH56" i="45" s="1"/>
  <c r="AC41" i="45"/>
  <c r="AD41" i="45" s="1"/>
  <c r="AF41" i="45"/>
  <c r="AC20" i="45"/>
  <c r="AD20" i="45" s="1"/>
  <c r="AF20" i="45"/>
  <c r="AG20" i="45" s="1"/>
  <c r="AH20" i="45" s="1"/>
  <c r="AB62" i="45"/>
  <c r="AC59" i="45"/>
  <c r="AF59" i="45"/>
  <c r="AC61" i="45"/>
  <c r="AD61" i="45" s="1"/>
  <c r="AF61" i="45"/>
  <c r="AG61" i="45" s="1"/>
  <c r="AH61" i="45" s="1"/>
  <c r="AC10" i="45"/>
  <c r="AB65" i="45"/>
  <c r="S61" i="37"/>
  <c r="T61" i="37"/>
  <c r="Z61" i="37"/>
  <c r="AB61" i="37"/>
  <c r="Y61" i="37"/>
  <c r="X61" i="37"/>
  <c r="AA61" i="37"/>
  <c r="AF65" i="41"/>
  <c r="AN52" i="40"/>
  <c r="AH19" i="41"/>
  <c r="AG22" i="41"/>
  <c r="AH22" i="41" s="1"/>
  <c r="N64" i="45"/>
  <c r="M67" i="45"/>
  <c r="N67" i="45" s="1"/>
  <c r="T67" i="45"/>
  <c r="Z9" i="45"/>
  <c r="AH24" i="41"/>
  <c r="AG27" i="41"/>
  <c r="AH27" i="41" s="1"/>
  <c r="R16" i="29"/>
  <c r="Q17" i="29"/>
  <c r="R17" i="29" s="1"/>
  <c r="Q66" i="29"/>
  <c r="J16" i="46"/>
  <c r="I17" i="46"/>
  <c r="J17" i="46" s="1"/>
  <c r="I66" i="46"/>
  <c r="R29" i="45"/>
  <c r="Q32" i="45"/>
  <c r="R32" i="45" s="1"/>
  <c r="AD34" i="41"/>
  <c r="AC37" i="41"/>
  <c r="AD37" i="41" s="1"/>
  <c r="AD24" i="41"/>
  <c r="AC27" i="41"/>
  <c r="AD27" i="41" s="1"/>
  <c r="AD14" i="41"/>
  <c r="AC17" i="41"/>
  <c r="AD17" i="41" s="1"/>
  <c r="U32" i="45"/>
  <c r="V32" i="45" s="1"/>
  <c r="V29" i="45"/>
  <c r="Y27" i="45"/>
  <c r="Z27" i="45" s="1"/>
  <c r="Z24" i="45"/>
  <c r="V66" i="46"/>
  <c r="U67" i="46"/>
  <c r="V67" i="46" s="1"/>
  <c r="AN64" i="40"/>
  <c r="Z9" i="41"/>
  <c r="Y12" i="41"/>
  <c r="Z12" i="41" s="1"/>
  <c r="Y64" i="41"/>
  <c r="AC61" i="38"/>
  <c r="AD61" i="38"/>
  <c r="I77" i="31" s="1"/>
  <c r="AB61" i="38"/>
  <c r="AA61" i="38"/>
  <c r="AN57" i="40"/>
  <c r="AN37" i="40"/>
  <c r="Z29" i="41"/>
  <c r="Y32" i="41"/>
  <c r="Z32" i="41" s="1"/>
  <c r="AO11" i="41"/>
  <c r="AD39" i="41"/>
  <c r="AC42" i="41"/>
  <c r="AD42" i="41" s="1"/>
  <c r="AK44" i="41"/>
  <c r="AJ47" i="41"/>
  <c r="AN44" i="41"/>
  <c r="AK36" i="41"/>
  <c r="AL36" i="41" s="1"/>
  <c r="AK60" i="41"/>
  <c r="AL60" i="41" s="1"/>
  <c r="AN60" i="41"/>
  <c r="AO60" i="41" s="1"/>
  <c r="AP60" i="41" s="1"/>
  <c r="AK46" i="41"/>
  <c r="AL46" i="41" s="1"/>
  <c r="AN46" i="41"/>
  <c r="AO46" i="41" s="1"/>
  <c r="AP46" i="41" s="1"/>
  <c r="AJ37" i="41"/>
  <c r="AK34" i="41"/>
  <c r="AD19" i="41"/>
  <c r="AC22" i="41"/>
  <c r="AD22" i="41" s="1"/>
  <c r="AF66" i="41"/>
  <c r="AG16" i="41"/>
  <c r="AH16" i="41" s="1"/>
  <c r="AV50" i="40"/>
  <c r="AV41" i="40"/>
  <c r="DT49" i="40"/>
  <c r="AZ49" i="40" s="1"/>
  <c r="BD49" i="40" s="1"/>
  <c r="DT19" i="40"/>
  <c r="AZ19" i="40" s="1"/>
  <c r="BD19" i="40" s="1"/>
  <c r="DT61" i="40"/>
  <c r="AZ61" i="40" s="1"/>
  <c r="DT55" i="40"/>
  <c r="AZ55" i="40" s="1"/>
  <c r="DT21" i="40"/>
  <c r="AZ21" i="40" s="1"/>
  <c r="BD21" i="40" s="1"/>
  <c r="DT51" i="40"/>
  <c r="AZ51" i="40" s="1"/>
  <c r="DT15" i="40"/>
  <c r="AZ15" i="40" s="1"/>
  <c r="BD15" i="40" s="1"/>
  <c r="DT34" i="40"/>
  <c r="AZ34" i="40" s="1"/>
  <c r="DT30" i="40"/>
  <c r="AZ30" i="40" s="1"/>
  <c r="DT50" i="40"/>
  <c r="AZ50" i="40" s="1"/>
  <c r="DT20" i="40"/>
  <c r="AZ20" i="40" s="1"/>
  <c r="DT60" i="40"/>
  <c r="AZ60" i="40" s="1"/>
  <c r="BD60" i="40" s="1"/>
  <c r="DT14" i="40"/>
  <c r="AZ14" i="40" s="1"/>
  <c r="BD14" i="40" s="1"/>
  <c r="DT16" i="40"/>
  <c r="AZ16" i="40" s="1"/>
  <c r="DT36" i="40"/>
  <c r="AZ36" i="40" s="1"/>
  <c r="BD36" i="40" s="1"/>
  <c r="DT39" i="40"/>
  <c r="AZ39" i="40" s="1"/>
  <c r="BD39" i="40" s="1"/>
  <c r="DT44" i="40"/>
  <c r="AZ44" i="40" s="1"/>
  <c r="BD44" i="40" s="1"/>
  <c r="DT54" i="40"/>
  <c r="AZ54" i="40" s="1"/>
  <c r="DT59" i="40"/>
  <c r="AZ59" i="40" s="1"/>
  <c r="BD59" i="40" s="1"/>
  <c r="DT31" i="40"/>
  <c r="AZ31" i="40" s="1"/>
  <c r="BD31" i="40" s="1"/>
  <c r="DT46" i="40"/>
  <c r="AZ46" i="40" s="1"/>
  <c r="DT29" i="40"/>
  <c r="AZ29" i="40" s="1"/>
  <c r="BD29" i="40" s="1"/>
  <c r="DT41" i="40"/>
  <c r="AZ41" i="40" s="1"/>
  <c r="DT56" i="40"/>
  <c r="AZ56" i="40" s="1"/>
  <c r="DT26" i="40"/>
  <c r="AZ26" i="40" s="1"/>
  <c r="DU7" i="40"/>
  <c r="DT10" i="40"/>
  <c r="AZ10" i="40" s="1"/>
  <c r="BD10" i="40" s="1"/>
  <c r="DT45" i="40"/>
  <c r="AZ45" i="40" s="1"/>
  <c r="DT25" i="40"/>
  <c r="AZ25" i="40" s="1"/>
  <c r="DT24" i="40"/>
  <c r="AZ24" i="40" s="1"/>
  <c r="BD24" i="40" s="1"/>
  <c r="DT40" i="40"/>
  <c r="AZ40" i="40" s="1"/>
  <c r="DT11" i="40"/>
  <c r="AZ11" i="40" s="1"/>
  <c r="BD11" i="40" s="1"/>
  <c r="DT35" i="40"/>
  <c r="AZ35" i="40" s="1"/>
  <c r="DT9" i="40"/>
  <c r="AZ9" i="40" s="1"/>
  <c r="BD9" i="40" s="1"/>
  <c r="AV36" i="40"/>
  <c r="AR62" i="40"/>
  <c r="AV59" i="40"/>
  <c r="AR64" i="40"/>
  <c r="AR12" i="40"/>
  <c r="AV9" i="40"/>
  <c r="X52" i="45"/>
  <c r="Y50" i="45"/>
  <c r="Z50" i="45" s="1"/>
  <c r="Z44" i="45"/>
  <c r="Y47" i="45"/>
  <c r="Z47" i="45" s="1"/>
  <c r="X17" i="45"/>
  <c r="P67" i="45"/>
  <c r="F66" i="45"/>
  <c r="E67" i="45"/>
  <c r="F67" i="45" s="1"/>
  <c r="V64" i="41"/>
  <c r="U67" i="41"/>
  <c r="V67" i="41" s="1"/>
  <c r="Z19" i="41"/>
  <c r="Y22" i="41"/>
  <c r="Z22" i="41" s="1"/>
  <c r="AG29" i="45"/>
  <c r="AO21" i="41"/>
  <c r="AP21" i="41" s="1"/>
  <c r="U47" i="45"/>
  <c r="V47" i="45" s="1"/>
  <c r="V44" i="45"/>
  <c r="AC46" i="45"/>
  <c r="AD46" i="45" s="1"/>
  <c r="AF46" i="45"/>
  <c r="AG46" i="45" s="1"/>
  <c r="AH46" i="45" s="1"/>
  <c r="AC15" i="45"/>
  <c r="AD15" i="45" s="1"/>
  <c r="AC14" i="45"/>
  <c r="AB17" i="45"/>
  <c r="AF14" i="45"/>
  <c r="AB27" i="45"/>
  <c r="AC24" i="45"/>
  <c r="AC30" i="45"/>
  <c r="AD30" i="45" s="1"/>
  <c r="AC44" i="45"/>
  <c r="AB47" i="45"/>
  <c r="AF44" i="45"/>
  <c r="AC40" i="45"/>
  <c r="AD40" i="45" s="1"/>
  <c r="AF40" i="45"/>
  <c r="AG40" i="45" s="1"/>
  <c r="AH40" i="45" s="1"/>
  <c r="V61" i="49"/>
  <c r="AB61" i="49"/>
  <c r="W61" i="49"/>
  <c r="AC61" i="49"/>
  <c r="X61" i="49"/>
  <c r="S61" i="49"/>
  <c r="AD61" i="49"/>
  <c r="K77" i="31" s="1"/>
  <c r="Y61" i="49"/>
  <c r="T61" i="49"/>
  <c r="Z61" i="49"/>
  <c r="U61" i="49"/>
  <c r="AA61" i="49"/>
  <c r="AG9" i="41"/>
  <c r="AF12" i="41"/>
  <c r="AF64" i="41"/>
  <c r="AF39" i="45"/>
  <c r="AG39" i="45" s="1"/>
  <c r="U12" i="45"/>
  <c r="V12" i="45" s="1"/>
  <c r="V9" i="45"/>
  <c r="U64" i="45"/>
  <c r="R44" i="45"/>
  <c r="Q47" i="45"/>
  <c r="R47" i="45" s="1"/>
  <c r="Q22" i="45"/>
  <c r="R22" i="45" s="1"/>
  <c r="R19" i="45"/>
  <c r="R11" i="45"/>
  <c r="Q66" i="45"/>
  <c r="R66" i="45" s="1"/>
  <c r="AH29" i="41"/>
  <c r="AG32" i="41"/>
  <c r="AH32" i="41" s="1"/>
  <c r="X64" i="45"/>
  <c r="AF54" i="45"/>
  <c r="AF37" i="41"/>
  <c r="AG34" i="41"/>
  <c r="V34" i="45"/>
  <c r="U37" i="45"/>
  <c r="V37" i="45" s="1"/>
  <c r="V49" i="45"/>
  <c r="U52" i="45"/>
  <c r="V52" i="45" s="1"/>
  <c r="AN27" i="40"/>
  <c r="Z49" i="41"/>
  <c r="Y52" i="41"/>
  <c r="Z52" i="41" s="1"/>
  <c r="X37" i="45"/>
  <c r="AN42" i="40"/>
  <c r="Z16" i="46"/>
  <c r="Y66" i="46"/>
  <c r="Y17" i="46"/>
  <c r="Z17" i="46" s="1"/>
  <c r="R16" i="46"/>
  <c r="Q17" i="46"/>
  <c r="R17" i="46" s="1"/>
  <c r="Q66" i="46"/>
  <c r="AF36" i="45"/>
  <c r="AG36" i="45" s="1"/>
  <c r="AH36" i="45" s="1"/>
  <c r="R39" i="45"/>
  <c r="Q42" i="45"/>
  <c r="R42" i="45" s="1"/>
  <c r="AH11" i="41"/>
  <c r="AJ12" i="41"/>
  <c r="AK9" i="41"/>
  <c r="AJ64" i="41"/>
  <c r="AK24" i="41"/>
  <c r="AJ27" i="41"/>
  <c r="AN24" i="41"/>
  <c r="AO24" i="41" s="1"/>
  <c r="AK41" i="41"/>
  <c r="AL41" i="41" s="1"/>
  <c r="AN41" i="41"/>
  <c r="AO41" i="41" s="1"/>
  <c r="AP41" i="41" s="1"/>
  <c r="AK14" i="41"/>
  <c r="AJ17" i="41"/>
  <c r="AK11" i="41"/>
  <c r="AJ66" i="41"/>
  <c r="AK51" i="41"/>
  <c r="AL51" i="41" s="1"/>
  <c r="AN51" i="41"/>
  <c r="AO51" i="41" s="1"/>
  <c r="AP51" i="41" s="1"/>
  <c r="AK49" i="41"/>
  <c r="AJ52" i="41"/>
  <c r="AK59" i="41"/>
  <c r="AJ62" i="41"/>
  <c r="AN59" i="41"/>
  <c r="AO59" i="41" s="1"/>
  <c r="AK45" i="41"/>
  <c r="AL45" i="41" s="1"/>
  <c r="AN45" i="41"/>
  <c r="AO45" i="41" s="1"/>
  <c r="AP45" i="41" s="1"/>
  <c r="AD54" i="41"/>
  <c r="AC57" i="41"/>
  <c r="AD57" i="41" s="1"/>
  <c r="AR52" i="40"/>
  <c r="AV49" i="40"/>
  <c r="AV21" i="40"/>
  <c r="AV40" i="40"/>
  <c r="AR66" i="40"/>
  <c r="AV26" i="40"/>
  <c r="AV56" i="40"/>
  <c r="Y62" i="41"/>
  <c r="Z62" i="41" s="1"/>
  <c r="Z59" i="41"/>
  <c r="X47" i="45"/>
  <c r="Z14" i="45"/>
  <c r="Y17" i="45"/>
  <c r="Z17" i="45" s="1"/>
  <c r="AF57" i="41"/>
  <c r="R9" i="45"/>
  <c r="Q12" i="45"/>
  <c r="R12" i="45" s="1"/>
  <c r="Q64" i="45"/>
  <c r="AC61" i="37"/>
  <c r="AF47" i="41"/>
  <c r="Y36" i="48"/>
  <c r="Z36" i="48" s="1"/>
  <c r="AO9" i="41"/>
  <c r="R54" i="45"/>
  <c r="Q57" i="45"/>
  <c r="R57" i="45" s="1"/>
  <c r="Z11" i="41"/>
  <c r="Y66" i="41"/>
  <c r="Z66" i="41" s="1"/>
  <c r="AD9" i="41"/>
  <c r="AC12" i="41"/>
  <c r="AD12" i="41" s="1"/>
  <c r="AC64" i="41"/>
  <c r="V11" i="45"/>
  <c r="U66" i="45"/>
  <c r="V66" i="45" s="1"/>
  <c r="AB37" i="45"/>
  <c r="AC34" i="45"/>
  <c r="AC11" i="45"/>
  <c r="AB66" i="45"/>
  <c r="AF11" i="45"/>
  <c r="AB57" i="45"/>
  <c r="AC54" i="45"/>
  <c r="AC29" i="45"/>
  <c r="AB32" i="45"/>
  <c r="AC45" i="45"/>
  <c r="AD45" i="45" s="1"/>
  <c r="AF45" i="45"/>
  <c r="AG45" i="45" s="1"/>
  <c r="AH45" i="45" s="1"/>
  <c r="AC21" i="45"/>
  <c r="AD21" i="45" s="1"/>
  <c r="AF21" i="45"/>
  <c r="AG21" i="45" s="1"/>
  <c r="AH21" i="45" s="1"/>
  <c r="AF24" i="45"/>
  <c r="AH16" i="46"/>
  <c r="AG17" i="46"/>
  <c r="AH17" i="46" s="1"/>
  <c r="AG66" i="46"/>
  <c r="Z49" i="45"/>
  <c r="AB67" i="41"/>
  <c r="R16" i="45"/>
  <c r="Q17" i="45"/>
  <c r="R17" i="45" s="1"/>
  <c r="V24" i="45"/>
  <c r="U27" i="45"/>
  <c r="V27" i="45" s="1"/>
  <c r="AF15" i="45"/>
  <c r="AG15" i="45" s="1"/>
  <c r="AH15" i="45" s="1"/>
  <c r="Z11" i="45"/>
  <c r="Y66" i="45"/>
  <c r="Z66" i="45" s="1"/>
  <c r="Y27" i="41"/>
  <c r="Z27" i="41" s="1"/>
  <c r="AH10" i="40"/>
  <c r="AO49" i="41"/>
  <c r="R16" i="41"/>
  <c r="Q66" i="41"/>
  <c r="Q17" i="41"/>
  <c r="R17" i="41" s="1"/>
  <c r="AO34" i="41"/>
  <c r="AD49" i="41"/>
  <c r="AC52" i="41"/>
  <c r="AD52" i="41" s="1"/>
  <c r="AD59" i="41"/>
  <c r="AC62" i="41"/>
  <c r="AD62" i="41" s="1"/>
  <c r="AF34" i="45"/>
  <c r="Z34" i="41"/>
  <c r="Y37" i="41"/>
  <c r="Z37" i="41" s="1"/>
  <c r="Z10" i="41"/>
  <c r="Y65" i="41"/>
  <c r="Z65" i="41" s="1"/>
  <c r="J16" i="45"/>
  <c r="I66" i="45"/>
  <c r="I17" i="45"/>
  <c r="J17" i="45" s="1"/>
  <c r="R36" i="45"/>
  <c r="Q37" i="45"/>
  <c r="R37" i="45" s="1"/>
  <c r="R49" i="45"/>
  <c r="Q52" i="45"/>
  <c r="R52" i="45" s="1"/>
  <c r="AD29" i="41"/>
  <c r="AC32" i="41"/>
  <c r="AD32" i="41" s="1"/>
  <c r="AP39" i="41"/>
  <c r="AK55" i="41"/>
  <c r="AL55" i="41" s="1"/>
  <c r="AN55" i="41"/>
  <c r="AO55" i="41" s="1"/>
  <c r="AP55" i="41" s="1"/>
  <c r="AK19" i="41"/>
  <c r="AJ22" i="41"/>
  <c r="AN19" i="41"/>
  <c r="AO19" i="41" s="1"/>
  <c r="AK30" i="41"/>
  <c r="AL30" i="41" s="1"/>
  <c r="AN30" i="41"/>
  <c r="AO30" i="41" s="1"/>
  <c r="AP30" i="41" s="1"/>
  <c r="AK15" i="41"/>
  <c r="AL15" i="41" s="1"/>
  <c r="AK25" i="41"/>
  <c r="AL25" i="41" s="1"/>
  <c r="AN25" i="41"/>
  <c r="AK40" i="41"/>
  <c r="AL40" i="41" s="1"/>
  <c r="AJ57" i="41"/>
  <c r="AK54" i="41"/>
  <c r="AK39" i="41"/>
  <c r="AJ42" i="41"/>
  <c r="AN50" i="41"/>
  <c r="AO50" i="41" s="1"/>
  <c r="AP50" i="41" s="1"/>
  <c r="AR32" i="40"/>
  <c r="AV29" i="40"/>
  <c r="AV55" i="40"/>
  <c r="AV45" i="40"/>
  <c r="AV16" i="40"/>
  <c r="AR57" i="40"/>
  <c r="AR65" i="40"/>
  <c r="AV10" i="40"/>
  <c r="AV60" i="40"/>
  <c r="AV35" i="40"/>
  <c r="AV61" i="40"/>
  <c r="V39" i="45"/>
  <c r="U42" i="45"/>
  <c r="V42" i="45" s="1"/>
  <c r="Q62" i="45"/>
  <c r="R62" i="45" s="1"/>
  <c r="AH59" i="41"/>
  <c r="AG62" i="41"/>
  <c r="AH62" i="41" s="1"/>
  <c r="Z44" i="41"/>
  <c r="Y47" i="41"/>
  <c r="Z47" i="41" s="1"/>
  <c r="AH44" i="41"/>
  <c r="AG47" i="41"/>
  <c r="AH47" i="41" s="1"/>
  <c r="AN66" i="40"/>
  <c r="W61" i="34"/>
  <c r="AA61" i="34"/>
  <c r="AC61" i="34"/>
  <c r="U61" i="34"/>
  <c r="Z61" i="34"/>
  <c r="Y61" i="34"/>
  <c r="T61" i="34"/>
  <c r="AB61" i="34"/>
  <c r="V61" i="34"/>
  <c r="X61" i="34"/>
  <c r="AD61" i="34"/>
  <c r="F77" i="31" s="1"/>
  <c r="F66" i="46"/>
  <c r="E67" i="46"/>
  <c r="F67" i="46" s="1"/>
  <c r="AD10" i="41"/>
  <c r="AC65" i="41"/>
  <c r="AD65" i="41" s="1"/>
  <c r="AH19" i="40"/>
  <c r="V14" i="45"/>
  <c r="U17" i="45"/>
  <c r="V17" i="45" s="1"/>
  <c r="Y10" i="45"/>
  <c r="X65" i="45"/>
  <c r="AC49" i="45"/>
  <c r="AB52" i="45"/>
  <c r="AB42" i="45"/>
  <c r="AC39" i="45"/>
  <c r="AC9" i="45"/>
  <c r="AB12" i="45"/>
  <c r="AB64" i="45"/>
  <c r="AF9" i="45"/>
  <c r="AC50" i="45"/>
  <c r="AD50" i="45" s="1"/>
  <c r="AF50" i="45"/>
  <c r="AG50" i="45" s="1"/>
  <c r="AH50" i="45" s="1"/>
  <c r="AC31" i="45"/>
  <c r="AD31" i="45" s="1"/>
  <c r="AF31" i="45"/>
  <c r="AG31" i="45" s="1"/>
  <c r="AH31" i="45" s="1"/>
  <c r="AC19" i="45"/>
  <c r="AB22" i="45"/>
  <c r="AF19" i="45"/>
  <c r="AG65" i="41"/>
  <c r="AH65" i="41" s="1"/>
  <c r="AH10" i="41"/>
  <c r="AD66" i="46"/>
  <c r="AC67" i="46"/>
  <c r="AD67" i="46" s="1"/>
  <c r="AO54" i="41"/>
  <c r="AO40" i="41"/>
  <c r="AP40" i="41" s="1"/>
  <c r="X57" i="45"/>
  <c r="Y54" i="45"/>
  <c r="Y32" i="45"/>
  <c r="Z32" i="45" s="1"/>
  <c r="Z29" i="45"/>
  <c r="AF49" i="45"/>
  <c r="AF55" i="45"/>
  <c r="AG55" i="45" s="1"/>
  <c r="AH55" i="45" s="1"/>
  <c r="AD11" i="41"/>
  <c r="AC66" i="41"/>
  <c r="AD66" i="41" s="1"/>
  <c r="AN17" i="40"/>
  <c r="X66" i="45"/>
  <c r="X12" i="45"/>
  <c r="R20" i="45"/>
  <c r="Q65" i="45"/>
  <c r="R65" i="45" s="1"/>
  <c r="N66" i="41"/>
  <c r="M67" i="41"/>
  <c r="N67" i="41" s="1"/>
  <c r="AO14" i="41"/>
  <c r="AF17" i="41"/>
  <c r="AG14" i="41"/>
  <c r="J64" i="41"/>
  <c r="AF16" i="45"/>
  <c r="AG16" i="45" s="1"/>
  <c r="AH16" i="45" s="1"/>
  <c r="Z34" i="45"/>
  <c r="Y37" i="45"/>
  <c r="Z37" i="45" s="1"/>
  <c r="V19" i="45"/>
  <c r="U22" i="45"/>
  <c r="V22" i="45" s="1"/>
  <c r="V54" i="45"/>
  <c r="U57" i="45"/>
  <c r="V57" i="45" s="1"/>
  <c r="X32" i="45"/>
  <c r="X67" i="41"/>
  <c r="Y62" i="45"/>
  <c r="Z62" i="45" s="1"/>
  <c r="Z60" i="45"/>
  <c r="X42" i="45"/>
  <c r="Y39" i="45"/>
  <c r="AG39" i="41"/>
  <c r="AF42" i="41"/>
  <c r="AK35" i="41"/>
  <c r="AL35" i="41" s="1"/>
  <c r="AN35" i="41"/>
  <c r="AO35" i="41" s="1"/>
  <c r="AP35" i="41" s="1"/>
  <c r="DS24" i="41"/>
  <c r="AR24" i="41" s="1"/>
  <c r="DS34" i="41"/>
  <c r="AR34" i="41" s="1"/>
  <c r="DS55" i="41"/>
  <c r="AR55" i="41" s="1"/>
  <c r="DS10" i="41"/>
  <c r="AR10" i="41" s="1"/>
  <c r="AV10" i="41" s="1"/>
  <c r="DS44" i="41"/>
  <c r="AR44" i="41" s="1"/>
  <c r="DT7" i="41"/>
  <c r="DS56" i="41"/>
  <c r="AR56" i="41" s="1"/>
  <c r="AS56" i="41" s="1"/>
  <c r="AT56" i="41" s="1"/>
  <c r="DS9" i="41"/>
  <c r="AR9" i="41" s="1"/>
  <c r="DS19" i="41"/>
  <c r="AR19" i="41" s="1"/>
  <c r="DS59" i="41"/>
  <c r="AR59" i="41" s="1"/>
  <c r="DS30" i="41"/>
  <c r="AR30" i="41" s="1"/>
  <c r="DS15" i="41"/>
  <c r="AR15" i="41" s="1"/>
  <c r="DS31" i="41"/>
  <c r="AR31" i="41" s="1"/>
  <c r="AV31" i="41" s="1"/>
  <c r="AW31" i="41" s="1"/>
  <c r="AX31" i="41" s="1"/>
  <c r="DS20" i="41"/>
  <c r="AR20" i="41" s="1"/>
  <c r="DS45" i="41"/>
  <c r="AR45" i="41" s="1"/>
  <c r="DS61" i="41"/>
  <c r="AR61" i="41" s="1"/>
  <c r="DS25" i="41"/>
  <c r="AR25" i="41" s="1"/>
  <c r="DS14" i="41"/>
  <c r="AR14" i="41" s="1"/>
  <c r="DS49" i="41"/>
  <c r="AR49" i="41" s="1"/>
  <c r="DS21" i="41"/>
  <c r="AR21" i="41" s="1"/>
  <c r="DS40" i="41"/>
  <c r="AR40" i="41" s="1"/>
  <c r="DS35" i="41"/>
  <c r="AR35" i="41" s="1"/>
  <c r="DS46" i="41"/>
  <c r="AR46" i="41" s="1"/>
  <c r="DS60" i="41"/>
  <c r="AR60" i="41" s="1"/>
  <c r="DS50" i="41"/>
  <c r="AR50" i="41" s="1"/>
  <c r="DS36" i="41"/>
  <c r="AR36" i="41" s="1"/>
  <c r="AS36" i="41" s="1"/>
  <c r="AT36" i="41" s="1"/>
  <c r="DS16" i="41"/>
  <c r="AR16" i="41" s="1"/>
  <c r="AV16" i="41" s="1"/>
  <c r="AW16" i="41" s="1"/>
  <c r="AX16" i="41" s="1"/>
  <c r="DS11" i="41"/>
  <c r="AR11" i="41" s="1"/>
  <c r="DS39" i="41"/>
  <c r="AR39" i="41" s="1"/>
  <c r="DS41" i="41"/>
  <c r="AR41" i="41" s="1"/>
  <c r="DS29" i="41"/>
  <c r="AR29" i="41" s="1"/>
  <c r="DS54" i="41"/>
  <c r="AR54" i="41" s="1"/>
  <c r="DS26" i="41"/>
  <c r="AR26" i="41" s="1"/>
  <c r="AV26" i="41" s="1"/>
  <c r="AW26" i="41" s="1"/>
  <c r="AX26" i="41" s="1"/>
  <c r="DS51" i="41"/>
  <c r="AR51" i="41" s="1"/>
  <c r="AV51" i="41" s="1"/>
  <c r="AW51" i="41" s="1"/>
  <c r="AX51" i="41" s="1"/>
  <c r="AK31" i="41"/>
  <c r="AL31" i="41" s="1"/>
  <c r="AN31" i="41"/>
  <c r="AO31" i="41" s="1"/>
  <c r="AP31" i="41" s="1"/>
  <c r="AK56" i="41"/>
  <c r="AL56" i="41" s="1"/>
  <c r="AN56" i="41"/>
  <c r="AO56" i="41" s="1"/>
  <c r="AP56" i="41" s="1"/>
  <c r="AK21" i="41"/>
  <c r="AL21" i="41" s="1"/>
  <c r="AJ65" i="41"/>
  <c r="AK10" i="41"/>
  <c r="AN10" i="41"/>
  <c r="AN12" i="41" s="1"/>
  <c r="AK29" i="41"/>
  <c r="AJ32" i="41"/>
  <c r="AN29" i="41"/>
  <c r="AK26" i="41"/>
  <c r="AL26" i="41" s="1"/>
  <c r="AN26" i="41"/>
  <c r="AO26" i="41" s="1"/>
  <c r="AP26" i="41" s="1"/>
  <c r="AG52" i="41"/>
  <c r="AH52" i="41" s="1"/>
  <c r="AH50" i="41"/>
  <c r="AG57" i="41"/>
  <c r="AH57" i="41" s="1"/>
  <c r="AH54" i="41"/>
  <c r="AN16" i="41"/>
  <c r="AO16" i="41" s="1"/>
  <c r="AP16" i="41" s="1"/>
  <c r="AR27" i="40"/>
  <c r="AR42" i="40"/>
  <c r="AR37" i="40"/>
  <c r="AV31" i="40"/>
  <c r="AR22" i="40"/>
  <c r="AV19" i="40"/>
  <c r="AV46" i="40"/>
  <c r="AR17" i="40"/>
  <c r="AR47" i="40"/>
  <c r="AV44" i="40"/>
  <c r="AV24" i="40"/>
  <c r="V59" i="45"/>
  <c r="U62" i="45"/>
  <c r="V62" i="45" s="1"/>
  <c r="Q27" i="45"/>
  <c r="R27" i="45" s="1"/>
  <c r="R24" i="45"/>
  <c r="AF30" i="45"/>
  <c r="AG30" i="45" s="1"/>
  <c r="AH30" i="45" s="1"/>
  <c r="N66" i="46"/>
  <c r="M67" i="46"/>
  <c r="N67" i="46" s="1"/>
  <c r="AF52" i="41"/>
  <c r="Z19" i="45"/>
  <c r="Y22" i="45"/>
  <c r="Z22" i="45" s="1"/>
  <c r="AF62" i="41"/>
  <c r="X62" i="45"/>
  <c r="AF40" i="48"/>
  <c r="AA17" i="48"/>
  <c r="AA22" i="48"/>
  <c r="W27" i="48"/>
  <c r="AA57" i="48"/>
  <c r="AF61" i="48"/>
  <c r="AG61" i="48" s="1"/>
  <c r="AH61" i="48" s="1"/>
  <c r="Q66" i="48"/>
  <c r="R66" i="48" s="1"/>
  <c r="W62" i="48"/>
  <c r="W65" i="48"/>
  <c r="AF35" i="48"/>
  <c r="AG35" i="48" s="1"/>
  <c r="AH35" i="48" s="1"/>
  <c r="AF20" i="48"/>
  <c r="W66" i="48"/>
  <c r="U62" i="48"/>
  <c r="V62" i="48" s="1"/>
  <c r="V59" i="48"/>
  <c r="J64" i="48"/>
  <c r="W57" i="48"/>
  <c r="Y61" i="48"/>
  <c r="Z61" i="48" s="1"/>
  <c r="AJ61" i="48"/>
  <c r="DR41" i="48"/>
  <c r="AJ41" i="48" s="1"/>
  <c r="DR36" i="48"/>
  <c r="AJ36" i="48" s="1"/>
  <c r="DR26" i="48"/>
  <c r="AJ26" i="48" s="1"/>
  <c r="AN26" i="48" s="1"/>
  <c r="AJ11" i="48"/>
  <c r="AN11" i="48" s="1"/>
  <c r="DS7" i="48"/>
  <c r="AC16" i="48"/>
  <c r="AD16" i="48" s="1"/>
  <c r="AB37" i="48"/>
  <c r="AC34" i="48"/>
  <c r="AB47" i="48"/>
  <c r="AC44" i="48"/>
  <c r="AC50" i="48"/>
  <c r="AD50" i="48" s="1"/>
  <c r="AC56" i="48"/>
  <c r="AD56" i="48" s="1"/>
  <c r="Q27" i="48"/>
  <c r="R27" i="48" s="1"/>
  <c r="S67" i="48"/>
  <c r="AF60" i="48"/>
  <c r="U57" i="48"/>
  <c r="V57" i="48" s="1"/>
  <c r="V54" i="48"/>
  <c r="U47" i="48"/>
  <c r="V47" i="48" s="1"/>
  <c r="V44" i="48"/>
  <c r="AF34" i="48"/>
  <c r="U27" i="48"/>
  <c r="V27" i="48" s="1"/>
  <c r="V24" i="48"/>
  <c r="AE36" i="48"/>
  <c r="AE37" i="48" s="1"/>
  <c r="DD41" i="48"/>
  <c r="AI41" i="48" s="1"/>
  <c r="DD36" i="48"/>
  <c r="AI36" i="48" s="1"/>
  <c r="DD26" i="48"/>
  <c r="AI26" i="48" s="1"/>
  <c r="DE7" i="48"/>
  <c r="AE15" i="48"/>
  <c r="AG15" i="48" s="1"/>
  <c r="AH15" i="48" s="1"/>
  <c r="AE21" i="48"/>
  <c r="AE40" i="48"/>
  <c r="AA37" i="48"/>
  <c r="AA47" i="48"/>
  <c r="AE44" i="48"/>
  <c r="AE47" i="48" s="1"/>
  <c r="Y56" i="48"/>
  <c r="Z56" i="48" s="1"/>
  <c r="Y55" i="48"/>
  <c r="Z55" i="48" s="1"/>
  <c r="AF55" i="48"/>
  <c r="Y51" i="48"/>
  <c r="Z51" i="48" s="1"/>
  <c r="AF39" i="48"/>
  <c r="Y30" i="48"/>
  <c r="Z30" i="48" s="1"/>
  <c r="X64" i="48"/>
  <c r="Y9" i="48"/>
  <c r="X12" i="48"/>
  <c r="U64" i="48"/>
  <c r="U12" i="48"/>
  <c r="V12" i="48" s="1"/>
  <c r="V9" i="48"/>
  <c r="U17" i="48"/>
  <c r="V17" i="48" s="1"/>
  <c r="V14" i="48"/>
  <c r="R62" i="48"/>
  <c r="Y41" i="48"/>
  <c r="Z41" i="48" s="1"/>
  <c r="X65" i="48"/>
  <c r="Y10" i="48"/>
  <c r="X52" i="48"/>
  <c r="Y49" i="48"/>
  <c r="U52" i="48"/>
  <c r="V52" i="48" s="1"/>
  <c r="V49" i="48"/>
  <c r="Y35" i="48"/>
  <c r="Z35" i="48" s="1"/>
  <c r="AF25" i="48"/>
  <c r="AG25" i="48" s="1"/>
  <c r="AH25" i="48" s="1"/>
  <c r="AB66" i="48"/>
  <c r="AC11" i="48"/>
  <c r="AB22" i="48"/>
  <c r="AC19" i="48"/>
  <c r="AB32" i="48"/>
  <c r="AC29" i="48"/>
  <c r="AB52" i="48"/>
  <c r="AC49" i="48"/>
  <c r="AB62" i="48"/>
  <c r="AC59" i="48"/>
  <c r="Y60" i="48"/>
  <c r="Z60" i="48" s="1"/>
  <c r="X57" i="48"/>
  <c r="Y54" i="48"/>
  <c r="AF31" i="48"/>
  <c r="X37" i="48"/>
  <c r="Y34" i="48"/>
  <c r="AF24" i="48"/>
  <c r="U65" i="48"/>
  <c r="V65" i="48" s="1"/>
  <c r="V10" i="48"/>
  <c r="AF56" i="48"/>
  <c r="AG56" i="48" s="1"/>
  <c r="AH56" i="48" s="1"/>
  <c r="Q47" i="48"/>
  <c r="R47" i="48" s="1"/>
  <c r="R44" i="48"/>
  <c r="AA66" i="48"/>
  <c r="AE16" i="48"/>
  <c r="AG16" i="48" s="1"/>
  <c r="AH16" i="48" s="1"/>
  <c r="AA32" i="48"/>
  <c r="AA52" i="48"/>
  <c r="AE49" i="48"/>
  <c r="AE52" i="48" s="1"/>
  <c r="AA62" i="48"/>
  <c r="AE59" i="48"/>
  <c r="AG59" i="48" s="1"/>
  <c r="X32" i="48"/>
  <c r="Y29" i="48"/>
  <c r="AF29" i="48"/>
  <c r="Y46" i="48"/>
  <c r="Z46" i="48" s="1"/>
  <c r="AF46" i="48"/>
  <c r="AG46" i="48" s="1"/>
  <c r="AH46" i="48" s="1"/>
  <c r="AF30" i="48"/>
  <c r="AF9" i="48"/>
  <c r="T67" i="48"/>
  <c r="AF14" i="48"/>
  <c r="X62" i="48"/>
  <c r="Y59" i="48"/>
  <c r="Q65" i="48"/>
  <c r="R65" i="48" s="1"/>
  <c r="R10" i="48"/>
  <c r="AB64" i="48"/>
  <c r="AC9" i="48"/>
  <c r="AB12" i="48"/>
  <c r="AB17" i="48"/>
  <c r="AC14" i="48"/>
  <c r="AC24" i="48"/>
  <c r="AB27" i="48"/>
  <c r="AC36" i="48"/>
  <c r="AD36" i="48" s="1"/>
  <c r="AC45" i="48"/>
  <c r="AD45" i="48" s="1"/>
  <c r="AB57" i="48"/>
  <c r="AC54" i="48"/>
  <c r="W47" i="48"/>
  <c r="AF45" i="48"/>
  <c r="AG45" i="48" s="1"/>
  <c r="AH45" i="48" s="1"/>
  <c r="AF54" i="48"/>
  <c r="AF11" i="48"/>
  <c r="W32" i="48"/>
  <c r="AA64" i="48"/>
  <c r="AA12" i="48"/>
  <c r="AE30" i="48"/>
  <c r="AE60" i="48"/>
  <c r="AF36" i="48"/>
  <c r="AF51" i="48"/>
  <c r="AG51" i="48" s="1"/>
  <c r="AH51" i="48" s="1"/>
  <c r="U42" i="48"/>
  <c r="V42" i="48" s="1"/>
  <c r="V39" i="48"/>
  <c r="AF19" i="48"/>
  <c r="AF21" i="48"/>
  <c r="X17" i="48"/>
  <c r="Y14" i="48"/>
  <c r="M67" i="48"/>
  <c r="N67" i="48" s="1"/>
  <c r="N64" i="48"/>
  <c r="Q12" i="48"/>
  <c r="R12" i="48" s="1"/>
  <c r="AB65" i="48"/>
  <c r="AC10" i="48"/>
  <c r="AC26" i="48"/>
  <c r="AD26" i="48" s="1"/>
  <c r="AB42" i="48"/>
  <c r="AC39" i="48"/>
  <c r="R29" i="48"/>
  <c r="Q32" i="48"/>
  <c r="R32" i="48" s="1"/>
  <c r="W64" i="48"/>
  <c r="W12" i="48"/>
  <c r="X47" i="48"/>
  <c r="Y44" i="48"/>
  <c r="AF44" i="48"/>
  <c r="U37" i="48"/>
  <c r="V37" i="48" s="1"/>
  <c r="V34" i="48"/>
  <c r="X27" i="48"/>
  <c r="Y24" i="48"/>
  <c r="X66" i="48"/>
  <c r="Y11" i="48"/>
  <c r="U66" i="48"/>
  <c r="V66" i="48" s="1"/>
  <c r="V11" i="48"/>
  <c r="AA65" i="48"/>
  <c r="AE10" i="48"/>
  <c r="AE12" i="48" s="1"/>
  <c r="AA27" i="48"/>
  <c r="AE24" i="48"/>
  <c r="AE20" i="48"/>
  <c r="AE26" i="48"/>
  <c r="AG26" i="48" s="1"/>
  <c r="AH26" i="48" s="1"/>
  <c r="AE31" i="48"/>
  <c r="AA42" i="48"/>
  <c r="AE39" i="48"/>
  <c r="AE55" i="48"/>
  <c r="AE57" i="48" s="1"/>
  <c r="X42" i="48"/>
  <c r="Y39" i="48"/>
  <c r="V29" i="48"/>
  <c r="U32" i="48"/>
  <c r="V32" i="48" s="1"/>
  <c r="X22" i="48"/>
  <c r="Y19" i="48"/>
  <c r="U22" i="48"/>
  <c r="V22" i="48" s="1"/>
  <c r="V19" i="48"/>
  <c r="CB67" i="56" l="1"/>
  <c r="CC64" i="56"/>
  <c r="CD14" i="56"/>
  <c r="CC17" i="56"/>
  <c r="CD17" i="56" s="1"/>
  <c r="BM67" i="56"/>
  <c r="BN67" i="56" s="1"/>
  <c r="BN64" i="56"/>
  <c r="BV15" i="56"/>
  <c r="BU65" i="56"/>
  <c r="BV65" i="56" s="1"/>
  <c r="BU17" i="56"/>
  <c r="BV17" i="56" s="1"/>
  <c r="CD15" i="56"/>
  <c r="CC65" i="56"/>
  <c r="CD65" i="56" s="1"/>
  <c r="CD16" i="56"/>
  <c r="CC66" i="56"/>
  <c r="CD66" i="56" s="1"/>
  <c r="BV64" i="56"/>
  <c r="CT14" i="56"/>
  <c r="CS17" i="56"/>
  <c r="CT17" i="56" s="1"/>
  <c r="CS22" i="56"/>
  <c r="CT22" i="56" s="1"/>
  <c r="CT19" i="56"/>
  <c r="CS64" i="56"/>
  <c r="CS12" i="56"/>
  <c r="CT12" i="56" s="1"/>
  <c r="CT9" i="56"/>
  <c r="CS65" i="56"/>
  <c r="CT65" i="56" s="1"/>
  <c r="CT10" i="56"/>
  <c r="CS27" i="56"/>
  <c r="CT27" i="56" s="1"/>
  <c r="CT24" i="56"/>
  <c r="CT54" i="56"/>
  <c r="CS57" i="56"/>
  <c r="CT57" i="56" s="1"/>
  <c r="CS37" i="56"/>
  <c r="CT37" i="56" s="1"/>
  <c r="CT34" i="56"/>
  <c r="CS52" i="56"/>
  <c r="CT52" i="56" s="1"/>
  <c r="CT49" i="56"/>
  <c r="CR67" i="56"/>
  <c r="CS62" i="56"/>
  <c r="CT62" i="56" s="1"/>
  <c r="CT59" i="56"/>
  <c r="CS66" i="56"/>
  <c r="CT66" i="56" s="1"/>
  <c r="CT11" i="56"/>
  <c r="CK67" i="56"/>
  <c r="CL67" i="56" s="1"/>
  <c r="CL64" i="56"/>
  <c r="CT29" i="56"/>
  <c r="CS32" i="56"/>
  <c r="CT32" i="56" s="1"/>
  <c r="CS42" i="56"/>
  <c r="CT42" i="56" s="1"/>
  <c r="CT39" i="56"/>
  <c r="CS47" i="56"/>
  <c r="CT47" i="56" s="1"/>
  <c r="CT44" i="56"/>
  <c r="CD17" i="54"/>
  <c r="CD14" i="54"/>
  <c r="AU47" i="46"/>
  <c r="N77" i="31"/>
  <c r="BY50" i="53"/>
  <c r="BZ50" i="53" s="1"/>
  <c r="CA50" i="53" s="1"/>
  <c r="CB50" i="53" s="1"/>
  <c r="CC50" i="53" s="1"/>
  <c r="CD50" i="53" s="1"/>
  <c r="BY36" i="53"/>
  <c r="BZ36" i="53" s="1"/>
  <c r="CA36" i="53" s="1"/>
  <c r="CB36" i="53" s="1"/>
  <c r="CC36" i="53" s="1"/>
  <c r="CD36" i="53" s="1"/>
  <c r="BW37" i="53"/>
  <c r="BN16" i="54"/>
  <c r="BM66" i="54"/>
  <c r="BF64" i="54"/>
  <c r="BE67" i="54"/>
  <c r="BF67" i="54" s="1"/>
  <c r="AH64" i="54"/>
  <c r="AG67" i="54"/>
  <c r="AH67" i="54" s="1"/>
  <c r="AO67" i="54"/>
  <c r="AP67" i="54" s="1"/>
  <c r="AP64" i="54"/>
  <c r="Y67" i="54"/>
  <c r="Z67" i="54" s="1"/>
  <c r="Z64" i="54"/>
  <c r="AX64" i="54"/>
  <c r="AW67" i="54"/>
  <c r="AX67" i="54" s="1"/>
  <c r="I67" i="54"/>
  <c r="J67" i="54" s="1"/>
  <c r="J64" i="54"/>
  <c r="BM17" i="54"/>
  <c r="BN17" i="54" s="1"/>
  <c r="Q67" i="54"/>
  <c r="R67" i="54" s="1"/>
  <c r="R64" i="54"/>
  <c r="CQ42" i="54"/>
  <c r="CR39" i="54"/>
  <c r="CK44" i="54"/>
  <c r="CJ47" i="54"/>
  <c r="CK49" i="54"/>
  <c r="CJ52" i="54"/>
  <c r="CJ64" i="54"/>
  <c r="CJ12" i="54"/>
  <c r="CK9" i="54"/>
  <c r="CJ37" i="54"/>
  <c r="CK34" i="54"/>
  <c r="CC27" i="54"/>
  <c r="CD27" i="54" s="1"/>
  <c r="CD24" i="54"/>
  <c r="CQ47" i="54"/>
  <c r="CR44" i="54"/>
  <c r="CJ22" i="54"/>
  <c r="CK19" i="54"/>
  <c r="CQ27" i="54"/>
  <c r="CR24" i="54"/>
  <c r="CJ66" i="54"/>
  <c r="CK11" i="54"/>
  <c r="CQ17" i="54"/>
  <c r="CR14" i="54"/>
  <c r="CQ62" i="54"/>
  <c r="CR59" i="54"/>
  <c r="BV64" i="54"/>
  <c r="BU67" i="54"/>
  <c r="BV67" i="54" s="1"/>
  <c r="CK39" i="54"/>
  <c r="CJ42" i="54"/>
  <c r="CC64" i="54"/>
  <c r="CC12" i="54"/>
  <c r="CD12" i="54" s="1"/>
  <c r="CD9" i="54"/>
  <c r="CQ32" i="54"/>
  <c r="CR29" i="54"/>
  <c r="CQ64" i="54"/>
  <c r="CQ12" i="54"/>
  <c r="CR9" i="54"/>
  <c r="CC57" i="54"/>
  <c r="CD57" i="54" s="1"/>
  <c r="CD54" i="54"/>
  <c r="CK29" i="54"/>
  <c r="CJ32" i="54"/>
  <c r="CQ65" i="54"/>
  <c r="CR10" i="54"/>
  <c r="CJ62" i="54"/>
  <c r="CK59" i="54"/>
  <c r="CQ52" i="54"/>
  <c r="CR49" i="54"/>
  <c r="CC22" i="54"/>
  <c r="CD22" i="54" s="1"/>
  <c r="CD19" i="54"/>
  <c r="CC32" i="54"/>
  <c r="CD32" i="54" s="1"/>
  <c r="CD29" i="54"/>
  <c r="CP64" i="54"/>
  <c r="CO67" i="54"/>
  <c r="CP67" i="54" s="1"/>
  <c r="CQ66" i="54"/>
  <c r="CR11" i="54"/>
  <c r="CC65" i="54"/>
  <c r="CD65" i="54" s="1"/>
  <c r="CD10" i="54"/>
  <c r="CC37" i="54"/>
  <c r="CD37" i="54" s="1"/>
  <c r="CD34" i="54"/>
  <c r="CC47" i="54"/>
  <c r="CD47" i="54" s="1"/>
  <c r="CD44" i="54"/>
  <c r="CQ57" i="54"/>
  <c r="CR54" i="54"/>
  <c r="CI67" i="54"/>
  <c r="CC52" i="54"/>
  <c r="CD52" i="54" s="1"/>
  <c r="CD49" i="54"/>
  <c r="CD59" i="54"/>
  <c r="CC62" i="54"/>
  <c r="CD62" i="54" s="1"/>
  <c r="CQ37" i="54"/>
  <c r="CR34" i="54"/>
  <c r="CJ17" i="54"/>
  <c r="CK14" i="54"/>
  <c r="CJ27" i="54"/>
  <c r="CK24" i="54"/>
  <c r="CJ57" i="54"/>
  <c r="CK54" i="54"/>
  <c r="CC66" i="54"/>
  <c r="CD66" i="54" s="1"/>
  <c r="CD11" i="54"/>
  <c r="CQ22" i="54"/>
  <c r="CR19" i="54"/>
  <c r="CJ65" i="54"/>
  <c r="CK10" i="54"/>
  <c r="CB67" i="54"/>
  <c r="CC42" i="54"/>
  <c r="CD42" i="54" s="1"/>
  <c r="CD39" i="54"/>
  <c r="BY41" i="53"/>
  <c r="BZ41" i="53" s="1"/>
  <c r="CA41" i="53" s="1"/>
  <c r="CB41" i="53" s="1"/>
  <c r="CC41" i="53" s="1"/>
  <c r="CD41" i="53" s="1"/>
  <c r="BY25" i="53"/>
  <c r="BZ25" i="53" s="1"/>
  <c r="CA25" i="53" s="1"/>
  <c r="CB25" i="53" s="1"/>
  <c r="CC25" i="53" s="1"/>
  <c r="CD25" i="53" s="1"/>
  <c r="BY31" i="53"/>
  <c r="BZ31" i="53" s="1"/>
  <c r="CA31" i="53" s="1"/>
  <c r="CB31" i="53" s="1"/>
  <c r="CC31" i="53" s="1"/>
  <c r="CD31" i="53" s="1"/>
  <c r="BC11" i="46"/>
  <c r="BE11" i="46" s="1"/>
  <c r="AG35" i="42"/>
  <c r="AH35" i="42" s="1"/>
  <c r="Z12" i="40"/>
  <c r="AV56" i="41"/>
  <c r="AW56" i="41" s="1"/>
  <c r="AX56" i="41" s="1"/>
  <c r="Z52" i="40"/>
  <c r="AU52" i="46"/>
  <c r="AP64" i="53"/>
  <c r="BE20" i="50"/>
  <c r="BF20" i="50" s="1"/>
  <c r="BC67" i="53"/>
  <c r="J64" i="53"/>
  <c r="I67" i="53"/>
  <c r="J67" i="53" s="1"/>
  <c r="Z64" i="53"/>
  <c r="Y67" i="53"/>
  <c r="Z67" i="53" s="1"/>
  <c r="R64" i="53"/>
  <c r="Q67" i="53"/>
  <c r="R67" i="53" s="1"/>
  <c r="AG67" i="53"/>
  <c r="AH67" i="53" s="1"/>
  <c r="AH64" i="53"/>
  <c r="BY26" i="53"/>
  <c r="BZ26" i="53" s="1"/>
  <c r="CA26" i="53" s="1"/>
  <c r="CB26" i="53" s="1"/>
  <c r="CC26" i="53" s="1"/>
  <c r="CD26" i="53" s="1"/>
  <c r="BW17" i="53"/>
  <c r="BW62" i="53"/>
  <c r="AW67" i="53"/>
  <c r="AX67" i="53" s="1"/>
  <c r="BY45" i="53"/>
  <c r="BZ45" i="53" s="1"/>
  <c r="CA45" i="53" s="1"/>
  <c r="CB45" i="53" s="1"/>
  <c r="CC45" i="53" s="1"/>
  <c r="CD45" i="53" s="1"/>
  <c r="BY51" i="53"/>
  <c r="BZ51" i="53" s="1"/>
  <c r="CA51" i="53" s="1"/>
  <c r="CB51" i="53" s="1"/>
  <c r="CC51" i="53" s="1"/>
  <c r="CD51" i="53" s="1"/>
  <c r="BU30" i="53"/>
  <c r="BV30" i="53" s="1"/>
  <c r="BR39" i="53"/>
  <c r="BQ42" i="53"/>
  <c r="BR42" i="53" s="1"/>
  <c r="BX66" i="53"/>
  <c r="BY11" i="53"/>
  <c r="DX61" i="53"/>
  <c r="CF61" i="53" s="1"/>
  <c r="DX60" i="53"/>
  <c r="CF60" i="53" s="1"/>
  <c r="DX56" i="53"/>
  <c r="CF56" i="53" s="1"/>
  <c r="DX55" i="53"/>
  <c r="CF55" i="53" s="1"/>
  <c r="DX59" i="53"/>
  <c r="CF59" i="53" s="1"/>
  <c r="DX54" i="53"/>
  <c r="CF54" i="53" s="1"/>
  <c r="DX51" i="53"/>
  <c r="CF51" i="53" s="1"/>
  <c r="DX50" i="53"/>
  <c r="CF50" i="53" s="1"/>
  <c r="DX49" i="53"/>
  <c r="CF49" i="53" s="1"/>
  <c r="DX40" i="53"/>
  <c r="CF40" i="53" s="1"/>
  <c r="DX46" i="53"/>
  <c r="CF46" i="53" s="1"/>
  <c r="DX45" i="53"/>
  <c r="CF45" i="53" s="1"/>
  <c r="DX36" i="53"/>
  <c r="CF36" i="53" s="1"/>
  <c r="DX35" i="53"/>
  <c r="CF35" i="53" s="1"/>
  <c r="DX44" i="53"/>
  <c r="CF44" i="53" s="1"/>
  <c r="DX24" i="53"/>
  <c r="CF24" i="53" s="1"/>
  <c r="DX34" i="53"/>
  <c r="CF34" i="53" s="1"/>
  <c r="DX30" i="53"/>
  <c r="CF30" i="53" s="1"/>
  <c r="DX29" i="53"/>
  <c r="CF29" i="53" s="1"/>
  <c r="DX25" i="53"/>
  <c r="CF25" i="53" s="1"/>
  <c r="DX14" i="53"/>
  <c r="CF14" i="53" s="1"/>
  <c r="DX11" i="53"/>
  <c r="CF11" i="53" s="1"/>
  <c r="DX10" i="53"/>
  <c r="CF10" i="53" s="1"/>
  <c r="DX21" i="53"/>
  <c r="CF21" i="53" s="1"/>
  <c r="DX20" i="53"/>
  <c r="CF20" i="53" s="1"/>
  <c r="DX16" i="53"/>
  <c r="CF16" i="53" s="1"/>
  <c r="DX41" i="53"/>
  <c r="CF41" i="53" s="1"/>
  <c r="DX31" i="53"/>
  <c r="CF31" i="53" s="1"/>
  <c r="DX26" i="53"/>
  <c r="CF26" i="53" s="1"/>
  <c r="DX19" i="53"/>
  <c r="CF19" i="53" s="1"/>
  <c r="DX15" i="53"/>
  <c r="CF15" i="53" s="1"/>
  <c r="DX39" i="53"/>
  <c r="CF39" i="53" s="1"/>
  <c r="DY7" i="53"/>
  <c r="DX9" i="53"/>
  <c r="CF9" i="53" s="1"/>
  <c r="BX52" i="53"/>
  <c r="BY49" i="53"/>
  <c r="BQ37" i="53"/>
  <c r="BR37" i="53" s="1"/>
  <c r="BR34" i="53"/>
  <c r="BS34" i="53" s="1"/>
  <c r="BQ65" i="53"/>
  <c r="BR65" i="53" s="1"/>
  <c r="BR10" i="53"/>
  <c r="BS10" i="53" s="1"/>
  <c r="BK37" i="53"/>
  <c r="BL34" i="53"/>
  <c r="BM22" i="53"/>
  <c r="BN22" i="53" s="1"/>
  <c r="BN19" i="53"/>
  <c r="BK42" i="53"/>
  <c r="BL39" i="53"/>
  <c r="BR54" i="53"/>
  <c r="BQ57" i="53"/>
  <c r="BR57" i="53" s="1"/>
  <c r="BX65" i="53"/>
  <c r="BY10" i="53"/>
  <c r="BX32" i="53"/>
  <c r="BY29" i="53"/>
  <c r="BX64" i="53"/>
  <c r="BY9" i="53"/>
  <c r="BX12" i="53"/>
  <c r="BY39" i="53"/>
  <c r="BX42" i="53"/>
  <c r="DJ61" i="53"/>
  <c r="CE61" i="53" s="1"/>
  <c r="DJ60" i="53"/>
  <c r="CE60" i="53" s="1"/>
  <c r="DJ59" i="53"/>
  <c r="CE59" i="53" s="1"/>
  <c r="DJ56" i="53"/>
  <c r="CE56" i="53" s="1"/>
  <c r="DJ55" i="53"/>
  <c r="CE55" i="53" s="1"/>
  <c r="DJ54" i="53"/>
  <c r="CE54" i="53" s="1"/>
  <c r="DJ51" i="53"/>
  <c r="CE51" i="53" s="1"/>
  <c r="DJ50" i="53"/>
  <c r="CE50" i="53" s="1"/>
  <c r="DJ39" i="53"/>
  <c r="CE39" i="53" s="1"/>
  <c r="DJ44" i="53"/>
  <c r="CE44" i="53" s="1"/>
  <c r="DJ40" i="53"/>
  <c r="CE40" i="53" s="1"/>
  <c r="DJ36" i="53"/>
  <c r="CE36" i="53" s="1"/>
  <c r="DJ35" i="53"/>
  <c r="CE35" i="53" s="1"/>
  <c r="DJ41" i="53"/>
  <c r="CE41" i="53" s="1"/>
  <c r="DJ31" i="53"/>
  <c r="CE31" i="53" s="1"/>
  <c r="DJ26" i="53"/>
  <c r="CE26" i="53" s="1"/>
  <c r="DJ46" i="53"/>
  <c r="CE46" i="53" s="1"/>
  <c r="DJ24" i="53"/>
  <c r="CE24" i="53" s="1"/>
  <c r="DJ14" i="53"/>
  <c r="CE14" i="53" s="1"/>
  <c r="DJ11" i="53"/>
  <c r="CE11" i="53" s="1"/>
  <c r="DJ10" i="53"/>
  <c r="CE10" i="53" s="1"/>
  <c r="DJ45" i="53"/>
  <c r="CE45" i="53" s="1"/>
  <c r="DJ9" i="53"/>
  <c r="CE9" i="53" s="1"/>
  <c r="DK7" i="53"/>
  <c r="DJ49" i="53"/>
  <c r="CE49" i="53" s="1"/>
  <c r="DJ34" i="53"/>
  <c r="CE34" i="53" s="1"/>
  <c r="DJ21" i="53"/>
  <c r="CE21" i="53" s="1"/>
  <c r="DJ20" i="53"/>
  <c r="CE20" i="53" s="1"/>
  <c r="DJ19" i="53"/>
  <c r="CE19" i="53" s="1"/>
  <c r="DJ25" i="53"/>
  <c r="CE25" i="53" s="1"/>
  <c r="DJ16" i="53"/>
  <c r="CE16" i="53" s="1"/>
  <c r="DJ30" i="53"/>
  <c r="CE30" i="53" s="1"/>
  <c r="DJ29" i="53"/>
  <c r="CE29" i="53" s="1"/>
  <c r="DJ15" i="53"/>
  <c r="CE15" i="53" s="1"/>
  <c r="BW32" i="53"/>
  <c r="BW27" i="53"/>
  <c r="BW52" i="53"/>
  <c r="BK32" i="53"/>
  <c r="BL29" i="53"/>
  <c r="BD62" i="53"/>
  <c r="BE59" i="53"/>
  <c r="BT57" i="53"/>
  <c r="BU54" i="53"/>
  <c r="BL66" i="53"/>
  <c r="BM11" i="53"/>
  <c r="BM44" i="53"/>
  <c r="BL47" i="53"/>
  <c r="BQ27" i="53"/>
  <c r="BR27" i="53" s="1"/>
  <c r="BR24" i="53"/>
  <c r="BS24" i="53" s="1"/>
  <c r="BS27" i="53" s="1"/>
  <c r="BT52" i="53"/>
  <c r="BD65" i="53"/>
  <c r="BE10" i="53"/>
  <c r="BD12" i="53"/>
  <c r="BT42" i="53"/>
  <c r="BU39" i="53"/>
  <c r="BE52" i="53"/>
  <c r="BF52" i="53" s="1"/>
  <c r="BF49" i="53"/>
  <c r="BT17" i="53"/>
  <c r="BU14" i="53"/>
  <c r="BQ47" i="53"/>
  <c r="BR47" i="53" s="1"/>
  <c r="BR44" i="53"/>
  <c r="BS44" i="53" s="1"/>
  <c r="BX17" i="53"/>
  <c r="BY14" i="53"/>
  <c r="BY30" i="53"/>
  <c r="BZ30" i="53" s="1"/>
  <c r="CA30" i="53" s="1"/>
  <c r="CB30" i="53" s="1"/>
  <c r="CC30" i="53" s="1"/>
  <c r="CD30" i="53" s="1"/>
  <c r="BY15" i="53"/>
  <c r="BZ15" i="53" s="1"/>
  <c r="CA15" i="53" s="1"/>
  <c r="CB15" i="53" s="1"/>
  <c r="CC15" i="53" s="1"/>
  <c r="CD15" i="53" s="1"/>
  <c r="BY21" i="53"/>
  <c r="BZ21" i="53" s="1"/>
  <c r="CA21" i="53" s="1"/>
  <c r="CB21" i="53" s="1"/>
  <c r="CC21" i="53" s="1"/>
  <c r="CD21" i="53" s="1"/>
  <c r="BY24" i="53"/>
  <c r="BX27" i="53"/>
  <c r="BX47" i="53"/>
  <c r="BY44" i="53"/>
  <c r="BY56" i="53"/>
  <c r="BZ56" i="53" s="1"/>
  <c r="CA56" i="53" s="1"/>
  <c r="CB56" i="53" s="1"/>
  <c r="CC56" i="53" s="1"/>
  <c r="CD56" i="53" s="1"/>
  <c r="BR19" i="53"/>
  <c r="BS19" i="53" s="1"/>
  <c r="BQ22" i="53"/>
  <c r="BR22" i="53" s="1"/>
  <c r="BD64" i="53"/>
  <c r="BW64" i="53"/>
  <c r="BW12" i="53"/>
  <c r="BW22" i="53"/>
  <c r="BW57" i="53"/>
  <c r="BK64" i="53"/>
  <c r="BK12" i="53"/>
  <c r="BL9" i="53"/>
  <c r="BQ52" i="53"/>
  <c r="BR52" i="53" s="1"/>
  <c r="BR49" i="53"/>
  <c r="BS49" i="53" s="1"/>
  <c r="BE42" i="53"/>
  <c r="BF42" i="53" s="1"/>
  <c r="BF39" i="53"/>
  <c r="BS42" i="53"/>
  <c r="BQ66" i="53"/>
  <c r="BR66" i="53" s="1"/>
  <c r="BR11" i="53"/>
  <c r="BS11" i="53" s="1"/>
  <c r="BT32" i="53"/>
  <c r="BR14" i="53"/>
  <c r="BQ17" i="53"/>
  <c r="BR17" i="53" s="1"/>
  <c r="BP67" i="53"/>
  <c r="BX22" i="53"/>
  <c r="BY19" i="53"/>
  <c r="BX62" i="53"/>
  <c r="BY59" i="53"/>
  <c r="BQ62" i="53"/>
  <c r="BR62" i="53" s="1"/>
  <c r="BR59" i="53"/>
  <c r="BS59" i="53" s="1"/>
  <c r="BI67" i="53"/>
  <c r="BJ67" i="53" s="1"/>
  <c r="BJ64" i="53"/>
  <c r="BU24" i="53"/>
  <c r="BT27" i="53"/>
  <c r="BQ64" i="53"/>
  <c r="BQ12" i="53"/>
  <c r="BR12" i="53" s="1"/>
  <c r="BR9" i="53"/>
  <c r="BS9" i="53" s="1"/>
  <c r="BY46" i="53"/>
  <c r="BZ46" i="53" s="1"/>
  <c r="CA46" i="53" s="1"/>
  <c r="CB46" i="53" s="1"/>
  <c r="CC46" i="53" s="1"/>
  <c r="CD46" i="53" s="1"/>
  <c r="BX37" i="53"/>
  <c r="BY34" i="53"/>
  <c r="BY16" i="53"/>
  <c r="BZ16" i="53" s="1"/>
  <c r="CA16" i="53" s="1"/>
  <c r="CB16" i="53" s="1"/>
  <c r="CC16" i="53" s="1"/>
  <c r="CD16" i="53" s="1"/>
  <c r="BY40" i="53"/>
  <c r="BZ40" i="53" s="1"/>
  <c r="CA40" i="53" s="1"/>
  <c r="CB40" i="53" s="1"/>
  <c r="CC40" i="53" s="1"/>
  <c r="CD40" i="53" s="1"/>
  <c r="BX57" i="53"/>
  <c r="BY54" i="53"/>
  <c r="BY60" i="53"/>
  <c r="BZ60" i="53" s="1"/>
  <c r="CA60" i="53" s="1"/>
  <c r="CB60" i="53" s="1"/>
  <c r="CC60" i="53" s="1"/>
  <c r="CD60" i="53" s="1"/>
  <c r="BW65" i="53"/>
  <c r="BW66" i="53"/>
  <c r="BW47" i="53"/>
  <c r="BW42" i="53"/>
  <c r="BM49" i="53"/>
  <c r="BL52" i="53"/>
  <c r="BE37" i="53"/>
  <c r="BF37" i="53" s="1"/>
  <c r="BF34" i="53"/>
  <c r="BU60" i="53"/>
  <c r="BV60" i="53" s="1"/>
  <c r="BE22" i="53"/>
  <c r="BF22" i="53" s="1"/>
  <c r="BF19" i="53"/>
  <c r="BM17" i="53"/>
  <c r="BN17" i="53" s="1"/>
  <c r="BN14" i="53"/>
  <c r="BK62" i="53"/>
  <c r="BL59" i="53"/>
  <c r="BQ32" i="53"/>
  <c r="BR32" i="53" s="1"/>
  <c r="BR29" i="53"/>
  <c r="BS29" i="53" s="1"/>
  <c r="BK65" i="53"/>
  <c r="BM10" i="53"/>
  <c r="BS17" i="53"/>
  <c r="BK57" i="53"/>
  <c r="BL54" i="53"/>
  <c r="BO67" i="53"/>
  <c r="AU62" i="46"/>
  <c r="Z62" i="40"/>
  <c r="AG55" i="42"/>
  <c r="AH55" i="42" s="1"/>
  <c r="I67" i="48"/>
  <c r="J67" i="48" s="1"/>
  <c r="Z42" i="40"/>
  <c r="AG40" i="42"/>
  <c r="AH40" i="42" s="1"/>
  <c r="AU32" i="45"/>
  <c r="BK27" i="29"/>
  <c r="Y17" i="40"/>
  <c r="Z17" i="40" s="1"/>
  <c r="AE52" i="42"/>
  <c r="BK52" i="29"/>
  <c r="AG45" i="42"/>
  <c r="AH45" i="42" s="1"/>
  <c r="BC37" i="41"/>
  <c r="AK31" i="42"/>
  <c r="AL31" i="42" s="1"/>
  <c r="AP12" i="46"/>
  <c r="BK12" i="29"/>
  <c r="AK36" i="42"/>
  <c r="AL36" i="42" s="1"/>
  <c r="Z42" i="42"/>
  <c r="AG41" i="42"/>
  <c r="AH41" i="42" s="1"/>
  <c r="AE42" i="42"/>
  <c r="AE47" i="42"/>
  <c r="AP62" i="46"/>
  <c r="AM67" i="45"/>
  <c r="AM60" i="40"/>
  <c r="AO60" i="40" s="1"/>
  <c r="AP60" i="40" s="1"/>
  <c r="AG61" i="42"/>
  <c r="AH61" i="42" s="1"/>
  <c r="AE66" i="42"/>
  <c r="AM61" i="40"/>
  <c r="AO61" i="40" s="1"/>
  <c r="AP61" i="40" s="1"/>
  <c r="AG60" i="42"/>
  <c r="AH60" i="42" s="1"/>
  <c r="AE62" i="40"/>
  <c r="AE57" i="42"/>
  <c r="AU57" i="45"/>
  <c r="AG51" i="42"/>
  <c r="AH51" i="42" s="1"/>
  <c r="BG52" i="41"/>
  <c r="BK52" i="41"/>
  <c r="Z66" i="40"/>
  <c r="I67" i="42"/>
  <c r="J67" i="42" s="1"/>
  <c r="BC42" i="41"/>
  <c r="BC42" i="50"/>
  <c r="AE37" i="42"/>
  <c r="AU37" i="46"/>
  <c r="BK37" i="29"/>
  <c r="Z65" i="40"/>
  <c r="AK35" i="42"/>
  <c r="AL35" i="42" s="1"/>
  <c r="BO37" i="29"/>
  <c r="I67" i="41"/>
  <c r="J67" i="41" s="1"/>
  <c r="Y22" i="40"/>
  <c r="Z22" i="40" s="1"/>
  <c r="BK66" i="29"/>
  <c r="AV36" i="29"/>
  <c r="AW36" i="29" s="1"/>
  <c r="AX36" i="29" s="1"/>
  <c r="AG25" i="42"/>
  <c r="AH25" i="42" s="1"/>
  <c r="BS27" i="29"/>
  <c r="AF67" i="29"/>
  <c r="BC27" i="41"/>
  <c r="AU67" i="41"/>
  <c r="AG26" i="42"/>
  <c r="AH26" i="42" s="1"/>
  <c r="AG20" i="42"/>
  <c r="AH20" i="42" s="1"/>
  <c r="BT67" i="46"/>
  <c r="AV26" i="29"/>
  <c r="AW26" i="29" s="1"/>
  <c r="AX26" i="29" s="1"/>
  <c r="AV40" i="29"/>
  <c r="AW40" i="29" s="1"/>
  <c r="AX40" i="29" s="1"/>
  <c r="AV35" i="29"/>
  <c r="AW35" i="29" s="1"/>
  <c r="AX35" i="29" s="1"/>
  <c r="AH64" i="50"/>
  <c r="AK16" i="42"/>
  <c r="AL16" i="42" s="1"/>
  <c r="AV46" i="29"/>
  <c r="AW46" i="29" s="1"/>
  <c r="AX46" i="29" s="1"/>
  <c r="AK15" i="42"/>
  <c r="AL15" i="42" s="1"/>
  <c r="AV50" i="29"/>
  <c r="AW50" i="29" s="1"/>
  <c r="AX50" i="29" s="1"/>
  <c r="AV51" i="29"/>
  <c r="AW51" i="29" s="1"/>
  <c r="AX51" i="29" s="1"/>
  <c r="AP65" i="46"/>
  <c r="AC67" i="29"/>
  <c r="AD67" i="29" s="1"/>
  <c r="BG67" i="29"/>
  <c r="AV55" i="29"/>
  <c r="AW55" i="29" s="1"/>
  <c r="AX55" i="29" s="1"/>
  <c r="AQ67" i="45"/>
  <c r="AM11" i="40"/>
  <c r="AO11" i="40" s="1"/>
  <c r="W67" i="40"/>
  <c r="BC12" i="50"/>
  <c r="AV20" i="29"/>
  <c r="AW20" i="29" s="1"/>
  <c r="AX20" i="29" s="1"/>
  <c r="AW42" i="46"/>
  <c r="AX42" i="46" s="1"/>
  <c r="AV45" i="29"/>
  <c r="AW45" i="29" s="1"/>
  <c r="AX45" i="29" s="1"/>
  <c r="Y47" i="42"/>
  <c r="Z47" i="42" s="1"/>
  <c r="AV60" i="29"/>
  <c r="AW60" i="29" s="1"/>
  <c r="AX60" i="29" s="1"/>
  <c r="X67" i="42"/>
  <c r="AV41" i="29"/>
  <c r="AW41" i="29" s="1"/>
  <c r="AX41" i="29" s="1"/>
  <c r="AV31" i="29"/>
  <c r="AW31" i="29" s="1"/>
  <c r="AX31" i="29" s="1"/>
  <c r="DS35" i="48"/>
  <c r="AR35" i="48" s="1"/>
  <c r="AV35" i="48" s="1"/>
  <c r="DS44" i="48"/>
  <c r="AR44" i="48" s="1"/>
  <c r="DS46" i="48"/>
  <c r="AR46" i="48" s="1"/>
  <c r="DS39" i="48"/>
  <c r="AR39" i="48" s="1"/>
  <c r="DS21" i="48"/>
  <c r="AR21" i="48" s="1"/>
  <c r="DS59" i="48"/>
  <c r="AR59" i="48" s="1"/>
  <c r="AV59" i="48" s="1"/>
  <c r="DS49" i="48"/>
  <c r="AR49" i="48" s="1"/>
  <c r="AV49" i="48" s="1"/>
  <c r="DS20" i="48"/>
  <c r="AR20" i="48" s="1"/>
  <c r="AV20" i="48" s="1"/>
  <c r="DS10" i="48"/>
  <c r="AR10" i="48" s="1"/>
  <c r="AV10" i="48" s="1"/>
  <c r="DS51" i="48"/>
  <c r="AR51" i="48" s="1"/>
  <c r="DS55" i="48"/>
  <c r="AR55" i="48" s="1"/>
  <c r="DS24" i="48"/>
  <c r="AR24" i="48" s="1"/>
  <c r="AV24" i="48" s="1"/>
  <c r="DS9" i="48"/>
  <c r="AR9" i="48" s="1"/>
  <c r="DS45" i="48"/>
  <c r="AR45" i="48" s="1"/>
  <c r="DS60" i="48"/>
  <c r="AR60" i="48" s="1"/>
  <c r="DS31" i="48"/>
  <c r="AR31" i="48" s="1"/>
  <c r="DS11" i="48"/>
  <c r="AR11" i="48" s="1"/>
  <c r="DS50" i="48"/>
  <c r="AR50" i="48" s="1"/>
  <c r="DS19" i="48"/>
  <c r="AR19" i="48" s="1"/>
  <c r="DS61" i="48"/>
  <c r="AR61" i="48" s="1"/>
  <c r="AV61" i="48" s="1"/>
  <c r="DS25" i="48"/>
  <c r="AR25" i="48" s="1"/>
  <c r="AV25" i="48" s="1"/>
  <c r="DS29" i="48"/>
  <c r="AR29" i="48" s="1"/>
  <c r="DS54" i="48"/>
  <c r="AR54" i="48" s="1"/>
  <c r="DS34" i="48"/>
  <c r="AR34" i="48" s="1"/>
  <c r="DS40" i="48"/>
  <c r="AR40" i="48" s="1"/>
  <c r="AV40" i="48" s="1"/>
  <c r="DS30" i="48"/>
  <c r="AR30" i="48" s="1"/>
  <c r="DS56" i="48"/>
  <c r="AR56" i="48" s="1"/>
  <c r="AV56" i="48" s="1"/>
  <c r="DS16" i="48"/>
  <c r="AR16" i="48" s="1"/>
  <c r="DS15" i="48"/>
  <c r="AR15" i="48" s="1"/>
  <c r="AV15" i="48" s="1"/>
  <c r="DS14" i="48"/>
  <c r="AR14" i="48" s="1"/>
  <c r="AT11" i="46"/>
  <c r="AS66" i="46"/>
  <c r="AT66" i="46" s="1"/>
  <c r="AS12" i="46"/>
  <c r="AT12" i="46" s="1"/>
  <c r="AS64" i="46"/>
  <c r="AT9" i="46"/>
  <c r="AU66" i="46"/>
  <c r="AW16" i="46"/>
  <c r="AX16" i="46" s="1"/>
  <c r="DG56" i="45"/>
  <c r="BG56" i="45" s="1"/>
  <c r="BK56" i="45" s="1"/>
  <c r="DG31" i="45"/>
  <c r="BG31" i="45" s="1"/>
  <c r="BK31" i="45" s="1"/>
  <c r="DG40" i="45"/>
  <c r="BG40" i="45" s="1"/>
  <c r="BK40" i="45" s="1"/>
  <c r="DG46" i="45"/>
  <c r="BG46" i="45" s="1"/>
  <c r="DG34" i="45"/>
  <c r="BG34" i="45" s="1"/>
  <c r="BK34" i="45" s="1"/>
  <c r="DG11" i="45"/>
  <c r="BG11" i="45" s="1"/>
  <c r="DG54" i="45"/>
  <c r="BG54" i="45" s="1"/>
  <c r="DG25" i="45"/>
  <c r="BG25" i="45" s="1"/>
  <c r="BK25" i="45" s="1"/>
  <c r="DG24" i="45"/>
  <c r="BG24" i="45" s="1"/>
  <c r="BK24" i="45" s="1"/>
  <c r="DG51" i="45"/>
  <c r="BG51" i="45" s="1"/>
  <c r="BK51" i="45" s="1"/>
  <c r="DG60" i="45"/>
  <c r="BG60" i="45" s="1"/>
  <c r="BK60" i="45" s="1"/>
  <c r="DG9" i="45"/>
  <c r="BG9" i="45" s="1"/>
  <c r="BK9" i="45" s="1"/>
  <c r="DG36" i="45"/>
  <c r="BG36" i="45" s="1"/>
  <c r="BK36" i="45" s="1"/>
  <c r="DG21" i="45"/>
  <c r="BG21" i="45" s="1"/>
  <c r="BK21" i="45" s="1"/>
  <c r="DG61" i="45"/>
  <c r="BG61" i="45" s="1"/>
  <c r="BK61" i="45" s="1"/>
  <c r="DG29" i="45"/>
  <c r="BG29" i="45" s="1"/>
  <c r="BK29" i="45" s="1"/>
  <c r="DG45" i="45"/>
  <c r="BG45" i="45" s="1"/>
  <c r="BK45" i="45" s="1"/>
  <c r="DG55" i="45"/>
  <c r="BG55" i="45" s="1"/>
  <c r="BK55" i="45" s="1"/>
  <c r="DG59" i="45"/>
  <c r="BG59" i="45" s="1"/>
  <c r="DG19" i="45"/>
  <c r="BG19" i="45" s="1"/>
  <c r="DG41" i="45"/>
  <c r="BG41" i="45" s="1"/>
  <c r="DG30" i="45"/>
  <c r="BG30" i="45" s="1"/>
  <c r="BK30" i="45" s="1"/>
  <c r="DG44" i="45"/>
  <c r="BG44" i="45" s="1"/>
  <c r="BK44" i="45" s="1"/>
  <c r="DG10" i="45"/>
  <c r="BG10" i="45" s="1"/>
  <c r="BK10" i="45" s="1"/>
  <c r="DG50" i="45"/>
  <c r="BG50" i="45" s="1"/>
  <c r="BK50" i="45" s="1"/>
  <c r="DG20" i="45"/>
  <c r="BG20" i="45" s="1"/>
  <c r="DG35" i="45"/>
  <c r="BG35" i="45" s="1"/>
  <c r="BK35" i="45" s="1"/>
  <c r="DG39" i="45"/>
  <c r="BG39" i="45" s="1"/>
  <c r="BK39" i="45" s="1"/>
  <c r="DG49" i="45"/>
  <c r="BG49" i="45" s="1"/>
  <c r="BK49" i="45" s="1"/>
  <c r="DH7" i="45"/>
  <c r="DG26" i="45"/>
  <c r="BG26" i="45" s="1"/>
  <c r="DG14" i="45"/>
  <c r="BG14" i="45" s="1"/>
  <c r="BK14" i="45" s="1"/>
  <c r="DG15" i="45"/>
  <c r="BG15" i="45" s="1"/>
  <c r="BK15" i="45" s="1"/>
  <c r="DG16" i="45"/>
  <c r="BG16" i="45" s="1"/>
  <c r="BC15" i="45"/>
  <c r="BC17" i="45" s="1"/>
  <c r="BC55" i="45"/>
  <c r="BC26" i="45"/>
  <c r="AY27" i="45"/>
  <c r="BC24" i="45"/>
  <c r="AY65" i="45"/>
  <c r="AY22" i="45"/>
  <c r="BC19" i="45"/>
  <c r="BC22" i="45" s="1"/>
  <c r="BC36" i="45"/>
  <c r="AC64" i="40"/>
  <c r="AD9" i="40"/>
  <c r="AC12" i="40"/>
  <c r="AD12" i="40" s="1"/>
  <c r="DE61" i="48"/>
  <c r="AQ61" i="48" s="1"/>
  <c r="AU61" i="48" s="1"/>
  <c r="DE20" i="48"/>
  <c r="AQ20" i="48" s="1"/>
  <c r="DE9" i="48"/>
  <c r="DE49" i="48"/>
  <c r="AQ49" i="48" s="1"/>
  <c r="DE34" i="48"/>
  <c r="AQ34" i="48" s="1"/>
  <c r="AU34" i="48" s="1"/>
  <c r="DE56" i="48"/>
  <c r="AQ56" i="48" s="1"/>
  <c r="AU56" i="48" s="1"/>
  <c r="DE44" i="48"/>
  <c r="DE11" i="48"/>
  <c r="AQ11" i="48" s="1"/>
  <c r="DE54" i="48"/>
  <c r="AQ54" i="48" s="1"/>
  <c r="AU54" i="48" s="1"/>
  <c r="DE21" i="48"/>
  <c r="AQ21" i="48" s="1"/>
  <c r="DE50" i="48"/>
  <c r="AQ50" i="48" s="1"/>
  <c r="AU50" i="48" s="1"/>
  <c r="DE46" i="48"/>
  <c r="AQ46" i="48" s="1"/>
  <c r="AU46" i="48" s="1"/>
  <c r="DE35" i="48"/>
  <c r="AQ35" i="48" s="1"/>
  <c r="AU35" i="48" s="1"/>
  <c r="DE45" i="48"/>
  <c r="AQ45" i="48" s="1"/>
  <c r="DE31" i="48"/>
  <c r="AQ31" i="48" s="1"/>
  <c r="DE55" i="48"/>
  <c r="AQ55" i="48" s="1"/>
  <c r="DE25" i="48"/>
  <c r="AQ25" i="48" s="1"/>
  <c r="AU25" i="48" s="1"/>
  <c r="DE40" i="48"/>
  <c r="DE19" i="48"/>
  <c r="AQ19" i="48" s="1"/>
  <c r="DE29" i="48"/>
  <c r="AQ29" i="48" s="1"/>
  <c r="DE51" i="48"/>
  <c r="AQ51" i="48" s="1"/>
  <c r="DE59" i="48"/>
  <c r="AQ59" i="48" s="1"/>
  <c r="DE30" i="48"/>
  <c r="AQ30" i="48" s="1"/>
  <c r="AU30" i="48" s="1"/>
  <c r="DE24" i="48"/>
  <c r="AQ24" i="48" s="1"/>
  <c r="DE60" i="48"/>
  <c r="AQ60" i="48" s="1"/>
  <c r="DE39" i="48"/>
  <c r="DE10" i="48"/>
  <c r="DE16" i="48"/>
  <c r="AQ16" i="48" s="1"/>
  <c r="DE14" i="48"/>
  <c r="AQ14" i="48" s="1"/>
  <c r="AU14" i="48" s="1"/>
  <c r="DE15" i="48"/>
  <c r="AQ15" i="48" s="1"/>
  <c r="Z16" i="42"/>
  <c r="Y66" i="42"/>
  <c r="Z66" i="42" s="1"/>
  <c r="AP29" i="40"/>
  <c r="AW9" i="29"/>
  <c r="AE52" i="40"/>
  <c r="AG51" i="40"/>
  <c r="AH51" i="40" s="1"/>
  <c r="AK56" i="40"/>
  <c r="AL56" i="40" s="1"/>
  <c r="AM56" i="40"/>
  <c r="AO56" i="40" s="1"/>
  <c r="AP56" i="40" s="1"/>
  <c r="AK35" i="40"/>
  <c r="AL35" i="40" s="1"/>
  <c r="AM35" i="40"/>
  <c r="AO35" i="40" s="1"/>
  <c r="AP35" i="40" s="1"/>
  <c r="AI32" i="40"/>
  <c r="AK29" i="40"/>
  <c r="AI62" i="40"/>
  <c r="AK59" i="40"/>
  <c r="AK36" i="40"/>
  <c r="AL36" i="40" s="1"/>
  <c r="AM36" i="40"/>
  <c r="AO36" i="40" s="1"/>
  <c r="AP36" i="40" s="1"/>
  <c r="AI22" i="40"/>
  <c r="AM19" i="40"/>
  <c r="AK19" i="40"/>
  <c r="AK41" i="40"/>
  <c r="AL41" i="40" s="1"/>
  <c r="AM41" i="40"/>
  <c r="AO41" i="40" s="1"/>
  <c r="AP41" i="40" s="1"/>
  <c r="AI27" i="40"/>
  <c r="AK24" i="40"/>
  <c r="AI12" i="40"/>
  <c r="AI64" i="40"/>
  <c r="AK9" i="40"/>
  <c r="AM9" i="40"/>
  <c r="AW19" i="46"/>
  <c r="AU22" i="46"/>
  <c r="AE64" i="42"/>
  <c r="AE17" i="42"/>
  <c r="BK36" i="41"/>
  <c r="BK35" i="41"/>
  <c r="BG32" i="41"/>
  <c r="BK29" i="41"/>
  <c r="BK21" i="41"/>
  <c r="BK46" i="41"/>
  <c r="BK31" i="41"/>
  <c r="BK56" i="41"/>
  <c r="BG27" i="41"/>
  <c r="BK24" i="41"/>
  <c r="BK25" i="41"/>
  <c r="AP54" i="46"/>
  <c r="AO57" i="46"/>
  <c r="AP57" i="46" s="1"/>
  <c r="AM59" i="40"/>
  <c r="AH50" i="40"/>
  <c r="AI17" i="42"/>
  <c r="AM14" i="42"/>
  <c r="AO14" i="42" s="1"/>
  <c r="AM45" i="42"/>
  <c r="AO45" i="42" s="1"/>
  <c r="AP45" i="42" s="1"/>
  <c r="AI32" i="42"/>
  <c r="AM29" i="42"/>
  <c r="AO29" i="42" s="1"/>
  <c r="AI65" i="42"/>
  <c r="AM10" i="42"/>
  <c r="AI37" i="42"/>
  <c r="AM34" i="42"/>
  <c r="AO34" i="42" s="1"/>
  <c r="AM61" i="42"/>
  <c r="AI66" i="42"/>
  <c r="AM11" i="42"/>
  <c r="AW24" i="29"/>
  <c r="AL24" i="29"/>
  <c r="AK27" i="29"/>
  <c r="AL27" i="29" s="1"/>
  <c r="AU66" i="45"/>
  <c r="AL66" i="46"/>
  <c r="AK67" i="46"/>
  <c r="AL67" i="46" s="1"/>
  <c r="AX11" i="46"/>
  <c r="BE10" i="46"/>
  <c r="AS52" i="46"/>
  <c r="AT52" i="46" s="1"/>
  <c r="AT49" i="46"/>
  <c r="AD39" i="40"/>
  <c r="AC42" i="40"/>
  <c r="AD42" i="40" s="1"/>
  <c r="Z54" i="42"/>
  <c r="Y57" i="42"/>
  <c r="Z57" i="42" s="1"/>
  <c r="AG19" i="42"/>
  <c r="AF22" i="42"/>
  <c r="AT54" i="46"/>
  <c r="AS57" i="46"/>
  <c r="AT57" i="46" s="1"/>
  <c r="AE65" i="40"/>
  <c r="AG15" i="40"/>
  <c r="BS16" i="29"/>
  <c r="BO32" i="29"/>
  <c r="BS29" i="29"/>
  <c r="BS32" i="29" s="1"/>
  <c r="BO17" i="29"/>
  <c r="BS14" i="29"/>
  <c r="BS21" i="29"/>
  <c r="BO62" i="29"/>
  <c r="BS59" i="29"/>
  <c r="BS62" i="29" s="1"/>
  <c r="BS20" i="29"/>
  <c r="BO27" i="29"/>
  <c r="DI24" i="29"/>
  <c r="BW24" i="29" s="1"/>
  <c r="CA24" i="29" s="1"/>
  <c r="DI11" i="29"/>
  <c r="BW11" i="29" s="1"/>
  <c r="DI61" i="29"/>
  <c r="BW61" i="29" s="1"/>
  <c r="DJ7" i="29"/>
  <c r="DI26" i="29"/>
  <c r="BW26" i="29" s="1"/>
  <c r="DI41" i="29"/>
  <c r="BW41" i="29" s="1"/>
  <c r="DI49" i="29"/>
  <c r="BW49" i="29" s="1"/>
  <c r="DI21" i="29"/>
  <c r="BW21" i="29" s="1"/>
  <c r="CA21" i="29" s="1"/>
  <c r="DI30" i="29"/>
  <c r="BW30" i="29" s="1"/>
  <c r="DI51" i="29"/>
  <c r="BW51" i="29" s="1"/>
  <c r="DI55" i="29"/>
  <c r="BW55" i="29" s="1"/>
  <c r="CA55" i="29" s="1"/>
  <c r="DI31" i="29"/>
  <c r="BW31" i="29" s="1"/>
  <c r="DI54" i="29"/>
  <c r="BW54" i="29" s="1"/>
  <c r="CA54" i="29" s="1"/>
  <c r="DI35" i="29"/>
  <c r="BW35" i="29" s="1"/>
  <c r="DI60" i="29"/>
  <c r="BW60" i="29" s="1"/>
  <c r="DI45" i="29"/>
  <c r="BW45" i="29" s="1"/>
  <c r="DI36" i="29"/>
  <c r="BW36" i="29" s="1"/>
  <c r="CA36" i="29" s="1"/>
  <c r="DI39" i="29"/>
  <c r="BW39" i="29" s="1"/>
  <c r="CA39" i="29" s="1"/>
  <c r="DI44" i="29"/>
  <c r="BW44" i="29" s="1"/>
  <c r="DI40" i="29"/>
  <c r="BW40" i="29" s="1"/>
  <c r="CA40" i="29" s="1"/>
  <c r="DI46" i="29"/>
  <c r="BW46" i="29" s="1"/>
  <c r="CA46" i="29" s="1"/>
  <c r="DI34" i="29"/>
  <c r="BW34" i="29" s="1"/>
  <c r="DI10" i="29"/>
  <c r="BW10" i="29" s="1"/>
  <c r="CA10" i="29" s="1"/>
  <c r="DI29" i="29"/>
  <c r="BW29" i="29" s="1"/>
  <c r="DI25" i="29"/>
  <c r="BW25" i="29" s="1"/>
  <c r="DI19" i="29"/>
  <c r="BW19" i="29" s="1"/>
  <c r="DI15" i="29"/>
  <c r="BW15" i="29" s="1"/>
  <c r="CA15" i="29" s="1"/>
  <c r="DI56" i="29"/>
  <c r="BW56" i="29" s="1"/>
  <c r="DI20" i="29"/>
  <c r="BW20" i="29" s="1"/>
  <c r="DI9" i="29"/>
  <c r="BW9" i="29" s="1"/>
  <c r="CA9" i="29" s="1"/>
  <c r="DI50" i="29"/>
  <c r="BW50" i="29" s="1"/>
  <c r="DI59" i="29"/>
  <c r="BW59" i="29" s="1"/>
  <c r="DI16" i="29"/>
  <c r="BW16" i="29" s="1"/>
  <c r="CA16" i="29" s="1"/>
  <c r="DI14" i="29"/>
  <c r="BW14" i="29" s="1"/>
  <c r="AD39" i="42"/>
  <c r="AC42" i="42"/>
  <c r="AD42" i="42" s="1"/>
  <c r="AT44" i="46"/>
  <c r="AS47" i="46"/>
  <c r="AT47" i="46" s="1"/>
  <c r="BA51" i="46"/>
  <c r="BB51" i="46" s="1"/>
  <c r="BC51" i="46"/>
  <c r="BE51" i="46" s="1"/>
  <c r="BF51" i="46" s="1"/>
  <c r="AY65" i="46"/>
  <c r="BA10" i="46"/>
  <c r="AY62" i="46"/>
  <c r="BA59" i="46"/>
  <c r="BC59" i="46"/>
  <c r="BA50" i="46"/>
  <c r="BB50" i="46" s="1"/>
  <c r="BC50" i="46"/>
  <c r="BE50" i="46" s="1"/>
  <c r="BF50" i="46" s="1"/>
  <c r="AY42" i="46"/>
  <c r="BA39" i="46"/>
  <c r="BC39" i="46"/>
  <c r="BA30" i="46"/>
  <c r="BB30" i="46" s="1"/>
  <c r="BC30" i="46"/>
  <c r="BE30" i="46" s="1"/>
  <c r="BF30" i="46" s="1"/>
  <c r="BA19" i="46"/>
  <c r="AY22" i="46"/>
  <c r="BC19" i="46"/>
  <c r="BA44" i="46"/>
  <c r="AY47" i="46"/>
  <c r="BC44" i="46"/>
  <c r="BE44" i="46" s="1"/>
  <c r="CJ30" i="46"/>
  <c r="CJ26" i="46"/>
  <c r="CF17" i="46"/>
  <c r="CJ14" i="46"/>
  <c r="CJ20" i="46"/>
  <c r="CJ51" i="46"/>
  <c r="CJ25" i="46"/>
  <c r="AE64" i="40"/>
  <c r="AG14" i="40"/>
  <c r="AE17" i="40"/>
  <c r="AL39" i="29"/>
  <c r="AK42" i="29"/>
  <c r="AL42" i="29" s="1"/>
  <c r="AE27" i="42"/>
  <c r="V65" i="40"/>
  <c r="U67" i="40"/>
  <c r="V67" i="40" s="1"/>
  <c r="AM24" i="40"/>
  <c r="AC52" i="40"/>
  <c r="AD52" i="40" s="1"/>
  <c r="AD49" i="40"/>
  <c r="AO19" i="42"/>
  <c r="AN22" i="42"/>
  <c r="R65" i="42"/>
  <c r="Q67" i="42"/>
  <c r="R67" i="42" s="1"/>
  <c r="Z32" i="40"/>
  <c r="AE62" i="42"/>
  <c r="AG59" i="42"/>
  <c r="Z54" i="40"/>
  <c r="Y57" i="40"/>
  <c r="Z57" i="40" s="1"/>
  <c r="AE12" i="40"/>
  <c r="AG9" i="40"/>
  <c r="AL49" i="29"/>
  <c r="AK52" i="29"/>
  <c r="AL52" i="29" s="1"/>
  <c r="AW59" i="29"/>
  <c r="AN57" i="29"/>
  <c r="AO54" i="29"/>
  <c r="AW54" i="29"/>
  <c r="AK11" i="42"/>
  <c r="AJ66" i="42"/>
  <c r="AK46" i="42"/>
  <c r="AL46" i="42" s="1"/>
  <c r="AK25" i="42"/>
  <c r="AL25" i="42" s="1"/>
  <c r="AK45" i="42"/>
  <c r="AL45" i="42" s="1"/>
  <c r="AJ22" i="42"/>
  <c r="AK19" i="42"/>
  <c r="DS11" i="42"/>
  <c r="AR11" i="42" s="1"/>
  <c r="AV11" i="42" s="1"/>
  <c r="DS19" i="42"/>
  <c r="AR19" i="42" s="1"/>
  <c r="AV19" i="42" s="1"/>
  <c r="DS34" i="42"/>
  <c r="AR34" i="42" s="1"/>
  <c r="DS51" i="42"/>
  <c r="AR51" i="42" s="1"/>
  <c r="DS21" i="42"/>
  <c r="AR21" i="42" s="1"/>
  <c r="AV21" i="42" s="1"/>
  <c r="DS29" i="42"/>
  <c r="AR29" i="42" s="1"/>
  <c r="DS54" i="42"/>
  <c r="AR54" i="42" s="1"/>
  <c r="AV54" i="42" s="1"/>
  <c r="DS10" i="42"/>
  <c r="AR10" i="42" s="1"/>
  <c r="DS26" i="42"/>
  <c r="AR26" i="42" s="1"/>
  <c r="DS35" i="42"/>
  <c r="AR35" i="42" s="1"/>
  <c r="DS20" i="42"/>
  <c r="AR20" i="42" s="1"/>
  <c r="DS40" i="42"/>
  <c r="AR40" i="42" s="1"/>
  <c r="DS61" i="42"/>
  <c r="AR61" i="42" s="1"/>
  <c r="AV61" i="42" s="1"/>
  <c r="DS9" i="42"/>
  <c r="AR9" i="42" s="1"/>
  <c r="AV9" i="42" s="1"/>
  <c r="DS44" i="42"/>
  <c r="AR44" i="42" s="1"/>
  <c r="DS25" i="42"/>
  <c r="AR25" i="42" s="1"/>
  <c r="AV25" i="42" s="1"/>
  <c r="DS50" i="42"/>
  <c r="AR50" i="42" s="1"/>
  <c r="DT7" i="42"/>
  <c r="DS45" i="42"/>
  <c r="AR45" i="42" s="1"/>
  <c r="DS56" i="42"/>
  <c r="AR56" i="42" s="1"/>
  <c r="AV56" i="42" s="1"/>
  <c r="DS24" i="42"/>
  <c r="AR24" i="42" s="1"/>
  <c r="DS36" i="42"/>
  <c r="AR36" i="42" s="1"/>
  <c r="AV36" i="42" s="1"/>
  <c r="DS46" i="42"/>
  <c r="AR46" i="42" s="1"/>
  <c r="DS59" i="42"/>
  <c r="AR59" i="42" s="1"/>
  <c r="AV59" i="42" s="1"/>
  <c r="DS30" i="42"/>
  <c r="AR30" i="42" s="1"/>
  <c r="AV30" i="42" s="1"/>
  <c r="DS39" i="42"/>
  <c r="AR39" i="42" s="1"/>
  <c r="DS49" i="42"/>
  <c r="AR49" i="42" s="1"/>
  <c r="DS60" i="42"/>
  <c r="AR60" i="42" s="1"/>
  <c r="DS31" i="42"/>
  <c r="AR31" i="42" s="1"/>
  <c r="AV31" i="42" s="1"/>
  <c r="DS41" i="42"/>
  <c r="AR41" i="42" s="1"/>
  <c r="DS55" i="42"/>
  <c r="AR55" i="42" s="1"/>
  <c r="AV55" i="42" s="1"/>
  <c r="DS15" i="42"/>
  <c r="AR15" i="42" s="1"/>
  <c r="AV15" i="42" s="1"/>
  <c r="DS14" i="42"/>
  <c r="AR14" i="42" s="1"/>
  <c r="DS16" i="42"/>
  <c r="AR16" i="42" s="1"/>
  <c r="AV16" i="42" s="1"/>
  <c r="BK57" i="29"/>
  <c r="CB37" i="46"/>
  <c r="AP39" i="46"/>
  <c r="AO42" i="46"/>
  <c r="AP42" i="46" s="1"/>
  <c r="AE66" i="40"/>
  <c r="AG11" i="40"/>
  <c r="AO31" i="40"/>
  <c r="AP31" i="40" s="1"/>
  <c r="AC57" i="40"/>
  <c r="AD57" i="40" s="1"/>
  <c r="AD54" i="40"/>
  <c r="BK65" i="29"/>
  <c r="AO11" i="29"/>
  <c r="AN66" i="29"/>
  <c r="AL11" i="29"/>
  <c r="AK66" i="29"/>
  <c r="AL66" i="29" s="1"/>
  <c r="AR47" i="29"/>
  <c r="AS44" i="29"/>
  <c r="AS11" i="29"/>
  <c r="AR66" i="29"/>
  <c r="AR65" i="29"/>
  <c r="AS10" i="29"/>
  <c r="AV10" i="29"/>
  <c r="DT60" i="29"/>
  <c r="AZ60" i="29" s="1"/>
  <c r="DT39" i="29"/>
  <c r="AZ39" i="29" s="1"/>
  <c r="DT10" i="29"/>
  <c r="AZ10" i="29" s="1"/>
  <c r="BD10" i="29" s="1"/>
  <c r="DT9" i="29"/>
  <c r="AZ9" i="29" s="1"/>
  <c r="DT54" i="29"/>
  <c r="AZ54" i="29" s="1"/>
  <c r="DT35" i="29"/>
  <c r="AZ35" i="29" s="1"/>
  <c r="DT11" i="29"/>
  <c r="AZ11" i="29" s="1"/>
  <c r="BD11" i="29" s="1"/>
  <c r="DT34" i="29"/>
  <c r="AZ34" i="29" s="1"/>
  <c r="DU7" i="29"/>
  <c r="DT29" i="29"/>
  <c r="AZ29" i="29" s="1"/>
  <c r="BD29" i="29" s="1"/>
  <c r="DT56" i="29"/>
  <c r="AZ56" i="29" s="1"/>
  <c r="BD56" i="29" s="1"/>
  <c r="BE56" i="29" s="1"/>
  <c r="BF56" i="29" s="1"/>
  <c r="DT40" i="29"/>
  <c r="AZ40" i="29" s="1"/>
  <c r="BD40" i="29" s="1"/>
  <c r="BE40" i="29" s="1"/>
  <c r="BF40" i="29" s="1"/>
  <c r="DT19" i="29"/>
  <c r="AZ19" i="29" s="1"/>
  <c r="DT59" i="29"/>
  <c r="AZ59" i="29" s="1"/>
  <c r="DT61" i="29"/>
  <c r="AZ61" i="29" s="1"/>
  <c r="BD61" i="29" s="1"/>
  <c r="BE61" i="29" s="1"/>
  <c r="BF61" i="29" s="1"/>
  <c r="DT36" i="29"/>
  <c r="AZ36" i="29" s="1"/>
  <c r="DT20" i="29"/>
  <c r="AZ20" i="29" s="1"/>
  <c r="DT16" i="29"/>
  <c r="AZ16" i="29" s="1"/>
  <c r="DT21" i="29"/>
  <c r="AZ21" i="29" s="1"/>
  <c r="BA21" i="29" s="1"/>
  <c r="BB21" i="29" s="1"/>
  <c r="DT44" i="29"/>
  <c r="AZ44" i="29" s="1"/>
  <c r="BD44" i="29" s="1"/>
  <c r="DT46" i="29"/>
  <c r="AZ46" i="29" s="1"/>
  <c r="DT24" i="29"/>
  <c r="AZ24" i="29" s="1"/>
  <c r="DT26" i="29"/>
  <c r="AZ26" i="29" s="1"/>
  <c r="DT30" i="29"/>
  <c r="AZ30" i="29" s="1"/>
  <c r="DT50" i="29"/>
  <c r="AZ50" i="29" s="1"/>
  <c r="DT49" i="29"/>
  <c r="AZ49" i="29" s="1"/>
  <c r="DT41" i="29"/>
  <c r="AZ41" i="29" s="1"/>
  <c r="DT45" i="29"/>
  <c r="AZ45" i="29" s="1"/>
  <c r="DT31" i="29"/>
  <c r="AZ31" i="29" s="1"/>
  <c r="DT25" i="29"/>
  <c r="AZ25" i="29" s="1"/>
  <c r="DT15" i="29"/>
  <c r="AZ15" i="29" s="1"/>
  <c r="DT14" i="29"/>
  <c r="AZ14" i="29" s="1"/>
  <c r="BD14" i="29" s="1"/>
  <c r="DT51" i="29"/>
  <c r="AZ51" i="29" s="1"/>
  <c r="DT55" i="29"/>
  <c r="AZ55" i="29" s="1"/>
  <c r="AR52" i="29"/>
  <c r="AS49" i="29"/>
  <c r="AW29" i="29"/>
  <c r="AN15" i="42"/>
  <c r="AD24" i="42"/>
  <c r="AC27" i="42"/>
  <c r="AD27" i="42" s="1"/>
  <c r="AD44" i="42"/>
  <c r="AC47" i="42"/>
  <c r="AD47" i="42" s="1"/>
  <c r="AD14" i="42"/>
  <c r="AC17" i="42"/>
  <c r="AD17" i="42" s="1"/>
  <c r="AF66" i="42"/>
  <c r="AG16" i="42"/>
  <c r="AW14" i="29"/>
  <c r="Z15" i="42"/>
  <c r="Y65" i="42"/>
  <c r="Z65" i="42" s="1"/>
  <c r="AD29" i="42"/>
  <c r="AC32" i="42"/>
  <c r="AD32" i="42" s="1"/>
  <c r="AG10" i="42"/>
  <c r="AF65" i="42"/>
  <c r="AE27" i="40"/>
  <c r="AX24" i="46"/>
  <c r="AW27" i="46"/>
  <c r="AX27" i="46" s="1"/>
  <c r="CB27" i="46"/>
  <c r="Z29" i="42"/>
  <c r="Y32" i="42"/>
  <c r="Z32" i="42" s="1"/>
  <c r="AE65" i="42"/>
  <c r="AD24" i="40"/>
  <c r="AC27" i="40"/>
  <c r="AD27" i="40" s="1"/>
  <c r="AE37" i="40"/>
  <c r="AG34" i="40"/>
  <c r="AD19" i="40"/>
  <c r="AC22" i="40"/>
  <c r="AD22" i="40" s="1"/>
  <c r="BE14" i="46"/>
  <c r="AV15" i="29"/>
  <c r="AW15" i="29" s="1"/>
  <c r="AX15" i="29" s="1"/>
  <c r="AL9" i="29"/>
  <c r="AK12" i="29"/>
  <c r="AL12" i="29" s="1"/>
  <c r="AK64" i="29"/>
  <c r="AG49" i="42"/>
  <c r="AF52" i="42"/>
  <c r="AO41" i="42"/>
  <c r="AP41" i="42" s="1"/>
  <c r="AB67" i="42"/>
  <c r="AT24" i="46"/>
  <c r="AS27" i="46"/>
  <c r="AT27" i="46" s="1"/>
  <c r="BK42" i="41"/>
  <c r="AY42" i="45"/>
  <c r="AY52" i="45"/>
  <c r="BC49" i="45"/>
  <c r="AY37" i="45"/>
  <c r="AY62" i="45"/>
  <c r="BC60" i="45"/>
  <c r="BC45" i="45"/>
  <c r="AY47" i="45"/>
  <c r="BC44" i="45"/>
  <c r="AF62" i="42"/>
  <c r="AI37" i="40"/>
  <c r="AK34" i="40"/>
  <c r="AK45" i="40"/>
  <c r="AL45" i="40" s="1"/>
  <c r="AK46" i="40"/>
  <c r="AL46" i="40" s="1"/>
  <c r="AM46" i="40"/>
  <c r="AO46" i="40" s="1"/>
  <c r="AP46" i="40" s="1"/>
  <c r="AK51" i="40"/>
  <c r="AL51" i="40" s="1"/>
  <c r="AI65" i="40"/>
  <c r="AM10" i="40"/>
  <c r="AO10" i="40" s="1"/>
  <c r="AK10" i="40"/>
  <c r="AK40" i="40"/>
  <c r="AL40" i="40" s="1"/>
  <c r="AK26" i="40"/>
  <c r="AL26" i="40" s="1"/>
  <c r="AM26" i="40"/>
  <c r="AO26" i="40" s="1"/>
  <c r="AP26" i="40" s="1"/>
  <c r="BO66" i="29"/>
  <c r="BO42" i="29"/>
  <c r="BS39" i="29"/>
  <c r="BO12" i="29"/>
  <c r="BO64" i="29"/>
  <c r="AO50" i="42"/>
  <c r="AP50" i="42" s="1"/>
  <c r="CJ42" i="46"/>
  <c r="BA9" i="46"/>
  <c r="AY12" i="46"/>
  <c r="AY27" i="46"/>
  <c r="BA24" i="46"/>
  <c r="BA60" i="46"/>
  <c r="BB60" i="46" s="1"/>
  <c r="BC60" i="46"/>
  <c r="BE60" i="46" s="1"/>
  <c r="BF60" i="46" s="1"/>
  <c r="BA54" i="46"/>
  <c r="AY57" i="46"/>
  <c r="BA36" i="46"/>
  <c r="BB36" i="46" s="1"/>
  <c r="BA21" i="46"/>
  <c r="BB21" i="46" s="1"/>
  <c r="BC21" i="46"/>
  <c r="BE21" i="46" s="1"/>
  <c r="BF21" i="46" s="1"/>
  <c r="BA49" i="46"/>
  <c r="AY52" i="46"/>
  <c r="BC49" i="46"/>
  <c r="BG37" i="41"/>
  <c r="BK34" i="41"/>
  <c r="BG42" i="41"/>
  <c r="DI7" i="41"/>
  <c r="DH16" i="41"/>
  <c r="BO16" i="41" s="1"/>
  <c r="DH61" i="41"/>
  <c r="BO61" i="41" s="1"/>
  <c r="BS61" i="41" s="1"/>
  <c r="DH9" i="41"/>
  <c r="BO9" i="41" s="1"/>
  <c r="BS9" i="41" s="1"/>
  <c r="DH36" i="41"/>
  <c r="BO36" i="41" s="1"/>
  <c r="DH30" i="41"/>
  <c r="BO30" i="41" s="1"/>
  <c r="BS30" i="41" s="1"/>
  <c r="DH15" i="41"/>
  <c r="BO15" i="41" s="1"/>
  <c r="DH54" i="41"/>
  <c r="BO54" i="41" s="1"/>
  <c r="DH34" i="41"/>
  <c r="BO34" i="41" s="1"/>
  <c r="DH19" i="41"/>
  <c r="BO19" i="41" s="1"/>
  <c r="BS19" i="41" s="1"/>
  <c r="DH40" i="41"/>
  <c r="BO40" i="41" s="1"/>
  <c r="DH55" i="41"/>
  <c r="BO55" i="41" s="1"/>
  <c r="DH29" i="41"/>
  <c r="BO29" i="41" s="1"/>
  <c r="BS29" i="41" s="1"/>
  <c r="DH44" i="41"/>
  <c r="BO44" i="41" s="1"/>
  <c r="DH11" i="41"/>
  <c r="BO11" i="41" s="1"/>
  <c r="DH50" i="41"/>
  <c r="BO50" i="41" s="1"/>
  <c r="BS50" i="41" s="1"/>
  <c r="DH10" i="41"/>
  <c r="BO10" i="41" s="1"/>
  <c r="DH59" i="41"/>
  <c r="BO59" i="41" s="1"/>
  <c r="DH45" i="41"/>
  <c r="BO45" i="41" s="1"/>
  <c r="DH25" i="41"/>
  <c r="BO25" i="41" s="1"/>
  <c r="DH41" i="41"/>
  <c r="BO41" i="41" s="1"/>
  <c r="DH39" i="41"/>
  <c r="BO39" i="41" s="1"/>
  <c r="BS39" i="41" s="1"/>
  <c r="DH60" i="41"/>
  <c r="BO60" i="41" s="1"/>
  <c r="DH56" i="41"/>
  <c r="BO56" i="41" s="1"/>
  <c r="DH24" i="41"/>
  <c r="BO24" i="41" s="1"/>
  <c r="BS24" i="41" s="1"/>
  <c r="DH49" i="41"/>
  <c r="BO49" i="41" s="1"/>
  <c r="DH35" i="41"/>
  <c r="BO35" i="41" s="1"/>
  <c r="BS35" i="41" s="1"/>
  <c r="DH31" i="41"/>
  <c r="BO31" i="41" s="1"/>
  <c r="DH46" i="41"/>
  <c r="BO46" i="41" s="1"/>
  <c r="BS46" i="41" s="1"/>
  <c r="DH14" i="41"/>
  <c r="BO14" i="41" s="1"/>
  <c r="BS14" i="41" s="1"/>
  <c r="DH51" i="41"/>
  <c r="BO51" i="41" s="1"/>
  <c r="DH26" i="41"/>
  <c r="BO26" i="41" s="1"/>
  <c r="BS26" i="41" s="1"/>
  <c r="DH20" i="41"/>
  <c r="BO20" i="41" s="1"/>
  <c r="BS20" i="41" s="1"/>
  <c r="DH21" i="41"/>
  <c r="BO21" i="41" s="1"/>
  <c r="BG62" i="41"/>
  <c r="BK59" i="41"/>
  <c r="BK60" i="41"/>
  <c r="BG22" i="41"/>
  <c r="BK19" i="41"/>
  <c r="BC17" i="41"/>
  <c r="DY50" i="46"/>
  <c r="CN50" i="46" s="1"/>
  <c r="DY30" i="46"/>
  <c r="CN30" i="46" s="1"/>
  <c r="DY10" i="46"/>
  <c r="CN10" i="46" s="1"/>
  <c r="DY26" i="46"/>
  <c r="CN26" i="46" s="1"/>
  <c r="CR26" i="46" s="1"/>
  <c r="DY44" i="46"/>
  <c r="CN44" i="46" s="1"/>
  <c r="CR44" i="46" s="1"/>
  <c r="DY24" i="46"/>
  <c r="CN24" i="46" s="1"/>
  <c r="CR24" i="46" s="1"/>
  <c r="DY61" i="46"/>
  <c r="CN61" i="46" s="1"/>
  <c r="DY36" i="46"/>
  <c r="CN36" i="46" s="1"/>
  <c r="DY45" i="46"/>
  <c r="CN45" i="46" s="1"/>
  <c r="DY25" i="46"/>
  <c r="CN25" i="46" s="1"/>
  <c r="CR25" i="46" s="1"/>
  <c r="DY31" i="46"/>
  <c r="CN31" i="46" s="1"/>
  <c r="CR31" i="46" s="1"/>
  <c r="DY59" i="46"/>
  <c r="CN59" i="46" s="1"/>
  <c r="DY39" i="46"/>
  <c r="CN39" i="46" s="1"/>
  <c r="CR39" i="46" s="1"/>
  <c r="DY19" i="46"/>
  <c r="CN19" i="46" s="1"/>
  <c r="DY56" i="46"/>
  <c r="CN56" i="46" s="1"/>
  <c r="CR56" i="46" s="1"/>
  <c r="DY41" i="46"/>
  <c r="CN41" i="46" s="1"/>
  <c r="DY60" i="46"/>
  <c r="CN60" i="46" s="1"/>
  <c r="CR60" i="46" s="1"/>
  <c r="DY40" i="46"/>
  <c r="CN40" i="46" s="1"/>
  <c r="CR40" i="46" s="1"/>
  <c r="DY20" i="46"/>
  <c r="CN20" i="46" s="1"/>
  <c r="DY21" i="46"/>
  <c r="CN21" i="46" s="1"/>
  <c r="DY54" i="46"/>
  <c r="CN54" i="46" s="1"/>
  <c r="CR54" i="46" s="1"/>
  <c r="DY34" i="46"/>
  <c r="CN34" i="46" s="1"/>
  <c r="CR34" i="46" s="1"/>
  <c r="DY51" i="46"/>
  <c r="CN51" i="46" s="1"/>
  <c r="DY9" i="46"/>
  <c r="CN9" i="46" s="1"/>
  <c r="DY15" i="46"/>
  <c r="CN15" i="46" s="1"/>
  <c r="DY46" i="46"/>
  <c r="CN46" i="46" s="1"/>
  <c r="CR46" i="46" s="1"/>
  <c r="DY11" i="46"/>
  <c r="CN11" i="46" s="1"/>
  <c r="CR11" i="46" s="1"/>
  <c r="DY55" i="46"/>
  <c r="CN55" i="46" s="1"/>
  <c r="CR55" i="46" s="1"/>
  <c r="DY49" i="46"/>
  <c r="CN49" i="46" s="1"/>
  <c r="CR49" i="46" s="1"/>
  <c r="DY35" i="46"/>
  <c r="CN35" i="46" s="1"/>
  <c r="DY29" i="46"/>
  <c r="CN29" i="46" s="1"/>
  <c r="CR29" i="46" s="1"/>
  <c r="DY14" i="46"/>
  <c r="CN14" i="46" s="1"/>
  <c r="CR14" i="46" s="1"/>
  <c r="DY16" i="46"/>
  <c r="CN16" i="46" s="1"/>
  <c r="CJ61" i="46"/>
  <c r="CJ62" i="46" s="1"/>
  <c r="CF32" i="46"/>
  <c r="CF37" i="46"/>
  <c r="CF42" i="46"/>
  <c r="CJ45" i="46"/>
  <c r="CJ47" i="46" s="1"/>
  <c r="AU64" i="45"/>
  <c r="AU17" i="45"/>
  <c r="Z19" i="42"/>
  <c r="Y22" i="42"/>
  <c r="Z22" i="42" s="1"/>
  <c r="BS37" i="29"/>
  <c r="BC67" i="29"/>
  <c r="AM55" i="42"/>
  <c r="AM16" i="42"/>
  <c r="AI47" i="42"/>
  <c r="AM44" i="42"/>
  <c r="AO44" i="42" s="1"/>
  <c r="AI62" i="42"/>
  <c r="DE21" i="42"/>
  <c r="AQ21" i="42" s="1"/>
  <c r="DF7" i="42"/>
  <c r="DE59" i="42"/>
  <c r="AQ59" i="42" s="1"/>
  <c r="AU59" i="42" s="1"/>
  <c r="DE11" i="42"/>
  <c r="AQ11" i="42" s="1"/>
  <c r="DE31" i="42"/>
  <c r="AQ31" i="42" s="1"/>
  <c r="DE60" i="42"/>
  <c r="AQ60" i="42" s="1"/>
  <c r="AU60" i="42" s="1"/>
  <c r="DE10" i="42"/>
  <c r="AQ10" i="42" s="1"/>
  <c r="DE20" i="42"/>
  <c r="AQ20" i="42" s="1"/>
  <c r="AU20" i="42" s="1"/>
  <c r="DE55" i="42"/>
  <c r="AQ55" i="42" s="1"/>
  <c r="AU55" i="42" s="1"/>
  <c r="DE24" i="42"/>
  <c r="AQ24" i="42" s="1"/>
  <c r="DE56" i="42"/>
  <c r="AQ56" i="42" s="1"/>
  <c r="DE30" i="42"/>
  <c r="AQ30" i="42" s="1"/>
  <c r="DE61" i="42"/>
  <c r="AQ61" i="42" s="1"/>
  <c r="DE46" i="42"/>
  <c r="AQ46" i="42" s="1"/>
  <c r="DE50" i="42"/>
  <c r="AQ50" i="42" s="1"/>
  <c r="DE9" i="42"/>
  <c r="AQ9" i="42" s="1"/>
  <c r="DE49" i="42"/>
  <c r="AQ49" i="42" s="1"/>
  <c r="AU49" i="42" s="1"/>
  <c r="DE51" i="42"/>
  <c r="AQ51" i="42" s="1"/>
  <c r="DE19" i="42"/>
  <c r="AQ19" i="42" s="1"/>
  <c r="AU19" i="42" s="1"/>
  <c r="DE41" i="42"/>
  <c r="AQ41" i="42" s="1"/>
  <c r="DE40" i="42"/>
  <c r="AQ40" i="42" s="1"/>
  <c r="AU40" i="42" s="1"/>
  <c r="DE45" i="42"/>
  <c r="AQ45" i="42" s="1"/>
  <c r="AU45" i="42" s="1"/>
  <c r="DE44" i="42"/>
  <c r="AQ44" i="42" s="1"/>
  <c r="DE36" i="42"/>
  <c r="AQ36" i="42" s="1"/>
  <c r="DE29" i="42"/>
  <c r="AQ29" i="42" s="1"/>
  <c r="DE39" i="42"/>
  <c r="AQ39" i="42" s="1"/>
  <c r="AU39" i="42" s="1"/>
  <c r="DE34" i="42"/>
  <c r="AQ34" i="42" s="1"/>
  <c r="DE25" i="42"/>
  <c r="AQ25" i="42" s="1"/>
  <c r="DE35" i="42"/>
  <c r="AQ35" i="42" s="1"/>
  <c r="DE26" i="42"/>
  <c r="AQ26" i="42" s="1"/>
  <c r="AU26" i="42" s="1"/>
  <c r="DE54" i="42"/>
  <c r="AQ54" i="42" s="1"/>
  <c r="AU54" i="42" s="1"/>
  <c r="DE15" i="42"/>
  <c r="AQ15" i="42" s="1"/>
  <c r="DE16" i="42"/>
  <c r="AQ16" i="42" s="1"/>
  <c r="AU16" i="42" s="1"/>
  <c r="DE14" i="42"/>
  <c r="AQ14" i="42" s="1"/>
  <c r="AP29" i="46"/>
  <c r="AO32" i="46"/>
  <c r="AP32" i="46" s="1"/>
  <c r="BS40" i="29"/>
  <c r="BK64" i="29"/>
  <c r="BK17" i="29"/>
  <c r="AN42" i="29"/>
  <c r="AO39" i="29"/>
  <c r="AW19" i="29"/>
  <c r="AO49" i="29"/>
  <c r="AN52" i="29"/>
  <c r="AO59" i="29"/>
  <c r="AN62" i="29"/>
  <c r="AL54" i="29"/>
  <c r="AK57" i="29"/>
  <c r="AL57" i="29" s="1"/>
  <c r="AK60" i="42"/>
  <c r="AL60" i="42" s="1"/>
  <c r="AN60" i="42"/>
  <c r="AO60" i="42" s="1"/>
  <c r="AP60" i="42" s="1"/>
  <c r="AK55" i="42"/>
  <c r="AL55" i="42" s="1"/>
  <c r="AK54" i="42"/>
  <c r="AJ57" i="42"/>
  <c r="AJ27" i="42"/>
  <c r="AK24" i="42"/>
  <c r="AK9" i="42"/>
  <c r="AJ64" i="42"/>
  <c r="AJ12" i="42"/>
  <c r="AK61" i="42"/>
  <c r="AL61" i="42" s="1"/>
  <c r="AO56" i="42"/>
  <c r="AP56" i="42" s="1"/>
  <c r="AN54" i="42"/>
  <c r="AD54" i="42"/>
  <c r="AC57" i="42"/>
  <c r="AD57" i="42" s="1"/>
  <c r="CJ29" i="46"/>
  <c r="BC57" i="41"/>
  <c r="AP44" i="46"/>
  <c r="AO47" i="46"/>
  <c r="AP47" i="46" s="1"/>
  <c r="CJ34" i="46"/>
  <c r="AU52" i="45"/>
  <c r="BC34" i="45"/>
  <c r="AV61" i="29"/>
  <c r="AW61" i="29" s="1"/>
  <c r="AX61" i="29" s="1"/>
  <c r="AD11" i="40"/>
  <c r="AC66" i="40"/>
  <c r="AD66" i="40" s="1"/>
  <c r="AE47" i="40"/>
  <c r="AG44" i="40"/>
  <c r="AE57" i="40"/>
  <c r="AG54" i="40"/>
  <c r="Z59" i="42"/>
  <c r="Y62" i="42"/>
  <c r="Z62" i="42" s="1"/>
  <c r="BS55" i="29"/>
  <c r="Z34" i="40"/>
  <c r="Y37" i="40"/>
  <c r="Z37" i="40" s="1"/>
  <c r="AS14" i="29"/>
  <c r="AR17" i="29"/>
  <c r="AR32" i="29"/>
  <c r="AS29" i="29"/>
  <c r="AS16" i="29"/>
  <c r="AT16" i="29" s="1"/>
  <c r="AR57" i="29"/>
  <c r="AS54" i="29"/>
  <c r="AR27" i="29"/>
  <c r="AS24" i="29"/>
  <c r="AV44" i="29"/>
  <c r="AL29" i="29"/>
  <c r="AK32" i="29"/>
  <c r="AL32" i="29" s="1"/>
  <c r="AV21" i="29"/>
  <c r="AW21" i="29" s="1"/>
  <c r="AX21" i="29" s="1"/>
  <c r="AF64" i="42"/>
  <c r="AG14" i="42"/>
  <c r="AF17" i="42"/>
  <c r="AG24" i="42"/>
  <c r="AF27" i="42"/>
  <c r="BE29" i="46"/>
  <c r="BK55" i="41"/>
  <c r="CB47" i="46"/>
  <c r="AN17" i="29"/>
  <c r="AO14" i="29"/>
  <c r="AN31" i="42"/>
  <c r="AN32" i="42" s="1"/>
  <c r="AG22" i="40"/>
  <c r="AO39" i="40"/>
  <c r="AP39" i="40" s="1"/>
  <c r="AG62" i="40"/>
  <c r="AO64" i="46"/>
  <c r="AP64" i="46" s="1"/>
  <c r="AP17" i="46"/>
  <c r="Y64" i="40"/>
  <c r="Z64" i="40" s="1"/>
  <c r="BC15" i="46"/>
  <c r="BE15" i="46" s="1"/>
  <c r="BF15" i="46" s="1"/>
  <c r="AW10" i="46"/>
  <c r="AU65" i="46"/>
  <c r="AT10" i="46"/>
  <c r="AS65" i="46"/>
  <c r="AT65" i="46" s="1"/>
  <c r="CB66" i="46"/>
  <c r="AH34" i="29"/>
  <c r="AG37" i="29"/>
  <c r="AH37" i="29" s="1"/>
  <c r="AE42" i="40"/>
  <c r="AG39" i="40"/>
  <c r="AM40" i="40"/>
  <c r="AO40" i="40" s="1"/>
  <c r="AP40" i="40" s="1"/>
  <c r="V64" i="42"/>
  <c r="U67" i="42"/>
  <c r="V67" i="42" s="1"/>
  <c r="AU65" i="45"/>
  <c r="AE32" i="42"/>
  <c r="BS9" i="29"/>
  <c r="AL34" i="29"/>
  <c r="AK37" i="29"/>
  <c r="AL37" i="29" s="1"/>
  <c r="AD19" i="42"/>
  <c r="AC22" i="42"/>
  <c r="AD22" i="42" s="1"/>
  <c r="AO49" i="42"/>
  <c r="AD9" i="42"/>
  <c r="AC12" i="42"/>
  <c r="AD12" i="42" s="1"/>
  <c r="AC64" i="42"/>
  <c r="AN25" i="42"/>
  <c r="AM67" i="46"/>
  <c r="AW54" i="46"/>
  <c r="AU57" i="46"/>
  <c r="AQ67" i="46"/>
  <c r="AT29" i="46"/>
  <c r="AS32" i="46"/>
  <c r="AT32" i="46" s="1"/>
  <c r="AP34" i="46"/>
  <c r="AO37" i="46"/>
  <c r="AP37" i="46" s="1"/>
  <c r="AM20" i="42"/>
  <c r="AY57" i="45"/>
  <c r="BC54" i="45"/>
  <c r="BC61" i="45"/>
  <c r="AY66" i="45"/>
  <c r="BC35" i="45"/>
  <c r="AY12" i="45"/>
  <c r="AY64" i="45"/>
  <c r="BC9" i="45"/>
  <c r="AE32" i="40"/>
  <c r="AG29" i="40"/>
  <c r="AD29" i="40"/>
  <c r="AC32" i="40"/>
  <c r="AD32" i="40" s="1"/>
  <c r="DE11" i="40"/>
  <c r="AQ11" i="40" s="1"/>
  <c r="DE9" i="40"/>
  <c r="AQ9" i="40" s="1"/>
  <c r="DE39" i="40"/>
  <c r="AQ39" i="40" s="1"/>
  <c r="DE60" i="40"/>
  <c r="AQ60" i="40" s="1"/>
  <c r="DE51" i="40"/>
  <c r="AQ51" i="40" s="1"/>
  <c r="DE19" i="40"/>
  <c r="AQ19" i="40" s="1"/>
  <c r="DE46" i="40"/>
  <c r="AQ46" i="40" s="1"/>
  <c r="DF7" i="40"/>
  <c r="DE31" i="40"/>
  <c r="AQ31" i="40" s="1"/>
  <c r="AU31" i="40" s="1"/>
  <c r="AW31" i="40" s="1"/>
  <c r="AX31" i="40" s="1"/>
  <c r="DE45" i="40"/>
  <c r="AQ45" i="40" s="1"/>
  <c r="AU45" i="40" s="1"/>
  <c r="AW45" i="40" s="1"/>
  <c r="AX45" i="40" s="1"/>
  <c r="DE34" i="40"/>
  <c r="AQ34" i="40" s="1"/>
  <c r="AU34" i="40" s="1"/>
  <c r="DE30" i="40"/>
  <c r="AQ30" i="40" s="1"/>
  <c r="DE55" i="40"/>
  <c r="AQ55" i="40" s="1"/>
  <c r="AU55" i="40" s="1"/>
  <c r="AW55" i="40" s="1"/>
  <c r="AX55" i="40" s="1"/>
  <c r="DE40" i="40"/>
  <c r="AQ40" i="40" s="1"/>
  <c r="AS40" i="40" s="1"/>
  <c r="AT40" i="40" s="1"/>
  <c r="AU40" i="40" s="1"/>
  <c r="AW40" i="40" s="1"/>
  <c r="AX40" i="40" s="1"/>
  <c r="DE20" i="40"/>
  <c r="AQ20" i="40" s="1"/>
  <c r="AU20" i="40" s="1"/>
  <c r="AW20" i="40" s="1"/>
  <c r="AX20" i="40" s="1"/>
  <c r="DE25" i="40"/>
  <c r="AQ25" i="40" s="1"/>
  <c r="DE56" i="40"/>
  <c r="AQ56" i="40" s="1"/>
  <c r="AS56" i="40" s="1"/>
  <c r="AT56" i="40" s="1"/>
  <c r="DE10" i="40"/>
  <c r="AQ10" i="40" s="1"/>
  <c r="AU10" i="40" s="1"/>
  <c r="AW10" i="40" s="1"/>
  <c r="DE36" i="40"/>
  <c r="AQ36" i="40" s="1"/>
  <c r="AS36" i="40" s="1"/>
  <c r="AT36" i="40" s="1"/>
  <c r="DE61" i="40"/>
  <c r="AQ61" i="40" s="1"/>
  <c r="DE16" i="40"/>
  <c r="AQ16" i="40" s="1"/>
  <c r="DE44" i="40"/>
  <c r="AQ44" i="40" s="1"/>
  <c r="AU44" i="40" s="1"/>
  <c r="AW44" i="40" s="1"/>
  <c r="DE59" i="40"/>
  <c r="AQ59" i="40" s="1"/>
  <c r="DE54" i="40"/>
  <c r="AQ54" i="40" s="1"/>
  <c r="DE21" i="40"/>
  <c r="AQ21" i="40" s="1"/>
  <c r="DE35" i="40"/>
  <c r="AQ35" i="40" s="1"/>
  <c r="AS35" i="40" s="1"/>
  <c r="AT35" i="40" s="1"/>
  <c r="DE49" i="40"/>
  <c r="AQ49" i="40" s="1"/>
  <c r="AU49" i="40" s="1"/>
  <c r="AW49" i="40" s="1"/>
  <c r="DE26" i="40"/>
  <c r="AQ26" i="40" s="1"/>
  <c r="DE50" i="40"/>
  <c r="AQ50" i="40" s="1"/>
  <c r="AU50" i="40" s="1"/>
  <c r="AW50" i="40" s="1"/>
  <c r="AX50" i="40" s="1"/>
  <c r="DE29" i="40"/>
  <c r="AQ29" i="40" s="1"/>
  <c r="DE41" i="40"/>
  <c r="AQ41" i="40" s="1"/>
  <c r="AS41" i="40" s="1"/>
  <c r="AT41" i="40" s="1"/>
  <c r="DE24" i="40"/>
  <c r="AQ24" i="40" s="1"/>
  <c r="AS24" i="40" s="1"/>
  <c r="AT24" i="40" s="1"/>
  <c r="DE14" i="40"/>
  <c r="AQ14" i="40" s="1"/>
  <c r="AU14" i="40" s="1"/>
  <c r="DE15" i="40"/>
  <c r="AQ15" i="40" s="1"/>
  <c r="AI17" i="40"/>
  <c r="AK14" i="40"/>
  <c r="AK20" i="40"/>
  <c r="AL20" i="40" s="1"/>
  <c r="AI42" i="40"/>
  <c r="AK39" i="40"/>
  <c r="BO65" i="29"/>
  <c r="BO57" i="29"/>
  <c r="BO22" i="29"/>
  <c r="BO47" i="29"/>
  <c r="BS44" i="29"/>
  <c r="Y17" i="42"/>
  <c r="Z17" i="42" s="1"/>
  <c r="Z14" i="42"/>
  <c r="AG50" i="42"/>
  <c r="AH50" i="42" s="1"/>
  <c r="AN55" i="42"/>
  <c r="AC66" i="42"/>
  <c r="AD66" i="42" s="1"/>
  <c r="AD16" i="42"/>
  <c r="BK42" i="29"/>
  <c r="AY64" i="46"/>
  <c r="BA14" i="46"/>
  <c r="AY17" i="46"/>
  <c r="BA31" i="46"/>
  <c r="BB31" i="46" s="1"/>
  <c r="BA34" i="46"/>
  <c r="AY37" i="46"/>
  <c r="BC34" i="46"/>
  <c r="BE34" i="46" s="1"/>
  <c r="AY32" i="46"/>
  <c r="BA29" i="46"/>
  <c r="DG56" i="46"/>
  <c r="BG56" i="46" s="1"/>
  <c r="DG50" i="46"/>
  <c r="BG50" i="46" s="1"/>
  <c r="BI50" i="46" s="1"/>
  <c r="BJ50" i="46" s="1"/>
  <c r="DG44" i="46"/>
  <c r="BG44" i="46" s="1"/>
  <c r="DG36" i="46"/>
  <c r="BG36" i="46" s="1"/>
  <c r="DG29" i="46"/>
  <c r="BG29" i="46" s="1"/>
  <c r="DG24" i="46"/>
  <c r="BG24" i="46" s="1"/>
  <c r="BK24" i="46" s="1"/>
  <c r="DG16" i="46"/>
  <c r="BG16" i="46" s="1"/>
  <c r="DG11" i="46"/>
  <c r="BG11" i="46" s="1"/>
  <c r="BK11" i="46" s="1"/>
  <c r="BM11" i="46" s="1"/>
  <c r="DG61" i="46"/>
  <c r="BG61" i="46" s="1"/>
  <c r="BI61" i="46" s="1"/>
  <c r="BJ61" i="46" s="1"/>
  <c r="DG51" i="46"/>
  <c r="BG51" i="46" s="1"/>
  <c r="BI51" i="46" s="1"/>
  <c r="BJ51" i="46" s="1"/>
  <c r="DG45" i="46"/>
  <c r="BG45" i="46" s="1"/>
  <c r="BI45" i="46" s="1"/>
  <c r="BJ45" i="46" s="1"/>
  <c r="DG35" i="46"/>
  <c r="BG35" i="46" s="1"/>
  <c r="DG26" i="46"/>
  <c r="BG26" i="46" s="1"/>
  <c r="BI26" i="46" s="1"/>
  <c r="BJ26" i="46" s="1"/>
  <c r="DG19" i="46"/>
  <c r="BG19" i="46" s="1"/>
  <c r="DG10" i="46"/>
  <c r="BG10" i="46" s="1"/>
  <c r="DG60" i="46"/>
  <c r="BG60" i="46" s="1"/>
  <c r="BI60" i="46" s="1"/>
  <c r="BJ60" i="46" s="1"/>
  <c r="DG49" i="46"/>
  <c r="BG49" i="46" s="1"/>
  <c r="DG39" i="46"/>
  <c r="BG39" i="46" s="1"/>
  <c r="DG25" i="46"/>
  <c r="BG25" i="46" s="1"/>
  <c r="BI25" i="46" s="1"/>
  <c r="BJ25" i="46" s="1"/>
  <c r="DH7" i="46"/>
  <c r="DG59" i="46"/>
  <c r="BG59" i="46" s="1"/>
  <c r="DG46" i="46"/>
  <c r="BG46" i="46" s="1"/>
  <c r="DG31" i="46"/>
  <c r="BG31" i="46" s="1"/>
  <c r="BK31" i="46" s="1"/>
  <c r="BM31" i="46" s="1"/>
  <c r="BN31" i="46" s="1"/>
  <c r="DG21" i="46"/>
  <c r="BG21" i="46" s="1"/>
  <c r="BI21" i="46" s="1"/>
  <c r="BJ21" i="46" s="1"/>
  <c r="DG14" i="46"/>
  <c r="BG14" i="46" s="1"/>
  <c r="DG55" i="46"/>
  <c r="BG55" i="46" s="1"/>
  <c r="BI55" i="46" s="1"/>
  <c r="BJ55" i="46" s="1"/>
  <c r="DG41" i="46"/>
  <c r="BG41" i="46" s="1"/>
  <c r="BK41" i="46" s="1"/>
  <c r="BM41" i="46" s="1"/>
  <c r="BN41" i="46" s="1"/>
  <c r="DG30" i="46"/>
  <c r="BG30" i="46" s="1"/>
  <c r="BI30" i="46" s="1"/>
  <c r="BJ30" i="46" s="1"/>
  <c r="DG20" i="46"/>
  <c r="BG20" i="46" s="1"/>
  <c r="BI20" i="46" s="1"/>
  <c r="BJ20" i="46" s="1"/>
  <c r="DG9" i="46"/>
  <c r="BG9" i="46" s="1"/>
  <c r="BK9" i="46" s="1"/>
  <c r="DG40" i="46"/>
  <c r="BG40" i="46" s="1"/>
  <c r="DG34" i="46"/>
  <c r="BG34" i="46" s="1"/>
  <c r="DG15" i="46"/>
  <c r="BG15" i="46" s="1"/>
  <c r="DG54" i="46"/>
  <c r="BG54" i="46" s="1"/>
  <c r="BK54" i="46" s="1"/>
  <c r="BB11" i="46"/>
  <c r="BA41" i="46"/>
  <c r="BB41" i="46" s="1"/>
  <c r="BC41" i="46"/>
  <c r="BE41" i="46" s="1"/>
  <c r="BF41" i="46" s="1"/>
  <c r="BA26" i="46"/>
  <c r="BB26" i="46" s="1"/>
  <c r="BC26" i="46"/>
  <c r="BE26" i="46" s="1"/>
  <c r="BF26" i="46" s="1"/>
  <c r="BA55" i="46"/>
  <c r="BB55" i="46" s="1"/>
  <c r="BC55" i="46"/>
  <c r="BE55" i="46" s="1"/>
  <c r="BF55" i="46" s="1"/>
  <c r="AT59" i="46"/>
  <c r="AS62" i="46"/>
  <c r="AT62" i="46" s="1"/>
  <c r="AS22" i="46"/>
  <c r="AT22" i="46" s="1"/>
  <c r="AT19" i="46"/>
  <c r="BC36" i="46"/>
  <c r="BC65" i="41"/>
  <c r="BG17" i="41"/>
  <c r="BG65" i="41"/>
  <c r="BK10" i="41"/>
  <c r="BK61" i="41"/>
  <c r="BK26" i="41"/>
  <c r="BG12" i="41"/>
  <c r="BG64" i="41"/>
  <c r="BK9" i="41"/>
  <c r="CF22" i="46"/>
  <c r="CF47" i="46"/>
  <c r="CF12" i="46"/>
  <c r="CF64" i="46"/>
  <c r="CF52" i="46"/>
  <c r="CJ49" i="46"/>
  <c r="CJ55" i="46"/>
  <c r="CF57" i="46"/>
  <c r="CJ54" i="46"/>
  <c r="CF62" i="46"/>
  <c r="CJ56" i="46"/>
  <c r="CB42" i="46"/>
  <c r="BC39" i="45"/>
  <c r="BC42" i="45" s="1"/>
  <c r="AF32" i="42"/>
  <c r="AG29" i="42"/>
  <c r="AD59" i="40"/>
  <c r="AC62" i="40"/>
  <c r="AD62" i="40" s="1"/>
  <c r="AM30" i="42"/>
  <c r="AO30" i="42" s="1"/>
  <c r="AP30" i="42" s="1"/>
  <c r="AI42" i="42"/>
  <c r="AM39" i="42"/>
  <c r="AO39" i="42" s="1"/>
  <c r="AI27" i="42"/>
  <c r="AM24" i="42"/>
  <c r="AM46" i="42"/>
  <c r="AW9" i="46"/>
  <c r="AU12" i="46"/>
  <c r="Z9" i="42"/>
  <c r="Y12" i="42"/>
  <c r="Z12" i="42" s="1"/>
  <c r="Y64" i="42"/>
  <c r="AW39" i="29"/>
  <c r="AO24" i="29"/>
  <c r="AN27" i="29"/>
  <c r="AO19" i="29"/>
  <c r="AN22" i="29"/>
  <c r="AL19" i="29"/>
  <c r="AK22" i="29"/>
  <c r="AL22" i="29" s="1"/>
  <c r="AG34" i="42"/>
  <c r="AF37" i="42"/>
  <c r="AD34" i="42"/>
  <c r="AC37" i="42"/>
  <c r="AD37" i="42" s="1"/>
  <c r="AK30" i="42"/>
  <c r="AL30" i="42" s="1"/>
  <c r="AJ32" i="42"/>
  <c r="AK29" i="42"/>
  <c r="AK41" i="42"/>
  <c r="AL41" i="42" s="1"/>
  <c r="AJ65" i="42"/>
  <c r="AK10" i="42"/>
  <c r="AK51" i="42"/>
  <c r="AL51" i="42" s="1"/>
  <c r="AM51" i="42" s="1"/>
  <c r="AM52" i="42" s="1"/>
  <c r="AK21" i="42"/>
  <c r="AL21" i="42" s="1"/>
  <c r="AM21" i="42" s="1"/>
  <c r="AO21" i="42" s="1"/>
  <c r="AP21" i="42" s="1"/>
  <c r="AK50" i="42"/>
  <c r="AL50" i="42" s="1"/>
  <c r="AJ17" i="42"/>
  <c r="AK14" i="42"/>
  <c r="AG30" i="42"/>
  <c r="AH30" i="42" s="1"/>
  <c r="AN36" i="42"/>
  <c r="AO36" i="42" s="1"/>
  <c r="AP36" i="42" s="1"/>
  <c r="AG36" i="42"/>
  <c r="AH36" i="42" s="1"/>
  <c r="AS42" i="46"/>
  <c r="AT42" i="46" s="1"/>
  <c r="AT39" i="46"/>
  <c r="W67" i="42"/>
  <c r="BC52" i="41"/>
  <c r="BC12" i="41"/>
  <c r="BC66" i="41"/>
  <c r="BS52" i="29"/>
  <c r="CJ19" i="46"/>
  <c r="AO44" i="40"/>
  <c r="AD44" i="40"/>
  <c r="AC47" i="40"/>
  <c r="AD47" i="40" s="1"/>
  <c r="AD14" i="40"/>
  <c r="AC17" i="40"/>
  <c r="AD17" i="40" s="1"/>
  <c r="BK32" i="29"/>
  <c r="AL10" i="29"/>
  <c r="AK65" i="29"/>
  <c r="AL65" i="29" s="1"/>
  <c r="AS56" i="29"/>
  <c r="AT56" i="29" s="1"/>
  <c r="AV56" i="29"/>
  <c r="AW56" i="29" s="1"/>
  <c r="AX56" i="29" s="1"/>
  <c r="AS9" i="29"/>
  <c r="AR12" i="29"/>
  <c r="AR64" i="29"/>
  <c r="AS19" i="29"/>
  <c r="AR22" i="29"/>
  <c r="AO44" i="29"/>
  <c r="AN47" i="29"/>
  <c r="AO29" i="29"/>
  <c r="AN32" i="29"/>
  <c r="AN51" i="42"/>
  <c r="AG21" i="42"/>
  <c r="AH21" i="42" s="1"/>
  <c r="AC62" i="42"/>
  <c r="AD62" i="42" s="1"/>
  <c r="AD59" i="42"/>
  <c r="AT14" i="46"/>
  <c r="AS17" i="46"/>
  <c r="AT17" i="46" s="1"/>
  <c r="BC50" i="45"/>
  <c r="BK45" i="41"/>
  <c r="CB17" i="46"/>
  <c r="CB62" i="46"/>
  <c r="AE12" i="42"/>
  <c r="AV25" i="29"/>
  <c r="AW25" i="29" s="1"/>
  <c r="AX25" i="29" s="1"/>
  <c r="AN61" i="42"/>
  <c r="AX49" i="46"/>
  <c r="AW52" i="46"/>
  <c r="AW34" i="29"/>
  <c r="AM25" i="42"/>
  <c r="AN16" i="42"/>
  <c r="AE22" i="40"/>
  <c r="AY67" i="41"/>
  <c r="CB65" i="46"/>
  <c r="CJ9" i="46"/>
  <c r="CJ16" i="46"/>
  <c r="AM14" i="40"/>
  <c r="AP22" i="46"/>
  <c r="AM26" i="42"/>
  <c r="AO26" i="42" s="1"/>
  <c r="AP26" i="42" s="1"/>
  <c r="BC24" i="46"/>
  <c r="AM34" i="40"/>
  <c r="AC37" i="40"/>
  <c r="AD37" i="40" s="1"/>
  <c r="AD34" i="40"/>
  <c r="AM30" i="40"/>
  <c r="AO30" i="40" s="1"/>
  <c r="AP30" i="40" s="1"/>
  <c r="AP49" i="46"/>
  <c r="AO52" i="46"/>
  <c r="AP52" i="46" s="1"/>
  <c r="AM51" i="40"/>
  <c r="AD10" i="42"/>
  <c r="AC65" i="42"/>
  <c r="AD65" i="42" s="1"/>
  <c r="BS19" i="29"/>
  <c r="AO15" i="29"/>
  <c r="AN65" i="29"/>
  <c r="AJ67" i="29"/>
  <c r="AO9" i="29"/>
  <c r="AN12" i="29"/>
  <c r="AN64" i="29"/>
  <c r="AO34" i="29"/>
  <c r="AN37" i="29"/>
  <c r="AG15" i="42"/>
  <c r="AH15" i="42" s="1"/>
  <c r="AC52" i="42"/>
  <c r="AD52" i="42" s="1"/>
  <c r="AD49" i="42"/>
  <c r="AN11" i="42"/>
  <c r="AF12" i="42"/>
  <c r="AG9" i="42"/>
  <c r="CB64" i="46"/>
  <c r="BC9" i="46"/>
  <c r="BC25" i="45"/>
  <c r="AY32" i="45"/>
  <c r="BC30" i="45"/>
  <c r="BK46" i="45"/>
  <c r="BC46" i="45"/>
  <c r="AY17" i="45"/>
  <c r="AM40" i="42"/>
  <c r="AO40" i="42" s="1"/>
  <c r="AP40" i="42" s="1"/>
  <c r="AE22" i="42"/>
  <c r="AI66" i="40"/>
  <c r="AK31" i="40"/>
  <c r="AL31" i="40" s="1"/>
  <c r="AK21" i="40"/>
  <c r="AL21" i="40" s="1"/>
  <c r="AK25" i="40"/>
  <c r="AL25" i="40" s="1"/>
  <c r="AI52" i="40"/>
  <c r="AK49" i="40"/>
  <c r="AM49" i="40"/>
  <c r="AO49" i="40" s="1"/>
  <c r="AI57" i="40"/>
  <c r="AK54" i="40"/>
  <c r="AI47" i="40"/>
  <c r="AK44" i="40"/>
  <c r="AM55" i="40"/>
  <c r="AO55" i="40" s="1"/>
  <c r="AP55" i="40" s="1"/>
  <c r="AM15" i="40"/>
  <c r="AX44" i="46"/>
  <c r="AW47" i="46"/>
  <c r="AX47" i="46" s="1"/>
  <c r="BS56" i="29"/>
  <c r="BO52" i="29"/>
  <c r="AN42" i="42"/>
  <c r="AG39" i="42"/>
  <c r="AF42" i="42"/>
  <c r="AU32" i="46"/>
  <c r="AW29" i="46"/>
  <c r="AY66" i="46"/>
  <c r="BA16" i="46"/>
  <c r="BA45" i="46"/>
  <c r="BB45" i="46" s="1"/>
  <c r="BC45" i="46"/>
  <c r="BE45" i="46" s="1"/>
  <c r="BF45" i="46" s="1"/>
  <c r="BA46" i="46"/>
  <c r="BB46" i="46" s="1"/>
  <c r="BC46" i="46"/>
  <c r="BA40" i="46"/>
  <c r="BB40" i="46" s="1"/>
  <c r="BA25" i="46"/>
  <c r="BB25" i="46" s="1"/>
  <c r="BC25" i="46"/>
  <c r="BE25" i="46" s="1"/>
  <c r="BF25" i="46" s="1"/>
  <c r="BA20" i="46"/>
  <c r="BB20" i="46" s="1"/>
  <c r="BC20" i="46"/>
  <c r="BE20" i="46" s="1"/>
  <c r="BF20" i="46" s="1"/>
  <c r="BA56" i="46"/>
  <c r="BB56" i="46" s="1"/>
  <c r="BC56" i="46"/>
  <c r="BE56" i="46" s="1"/>
  <c r="BF56" i="46" s="1"/>
  <c r="BA35" i="46"/>
  <c r="BB35" i="46" s="1"/>
  <c r="BA61" i="46"/>
  <c r="BB61" i="46" s="1"/>
  <c r="BC61" i="46"/>
  <c r="BE61" i="46" s="1"/>
  <c r="BF61" i="46" s="1"/>
  <c r="AT34" i="46"/>
  <c r="AS37" i="46"/>
  <c r="AT37" i="46" s="1"/>
  <c r="BK49" i="46"/>
  <c r="BK15" i="41"/>
  <c r="BK20" i="41"/>
  <c r="BG57" i="41"/>
  <c r="BG66" i="41"/>
  <c r="BG47" i="41"/>
  <c r="BX67" i="46"/>
  <c r="CF27" i="46"/>
  <c r="CJ24" i="46"/>
  <c r="CF65" i="46"/>
  <c r="CJ10" i="46"/>
  <c r="CF66" i="46"/>
  <c r="CJ11" i="46"/>
  <c r="CJ31" i="46"/>
  <c r="Y27" i="42"/>
  <c r="Z27" i="42" s="1"/>
  <c r="AM50" i="40"/>
  <c r="AO50" i="40" s="1"/>
  <c r="AP50" i="40" s="1"/>
  <c r="AM16" i="40"/>
  <c r="AO16" i="40" s="1"/>
  <c r="AP16" i="40" s="1"/>
  <c r="AA67" i="42"/>
  <c r="AI22" i="42"/>
  <c r="AI57" i="42"/>
  <c r="AM54" i="42"/>
  <c r="AI52" i="42"/>
  <c r="AM31" i="42"/>
  <c r="AM35" i="42"/>
  <c r="AO35" i="42" s="1"/>
  <c r="AP35" i="42" s="1"/>
  <c r="AI12" i="42"/>
  <c r="AI64" i="42"/>
  <c r="AM9" i="42"/>
  <c r="AO9" i="42" s="1"/>
  <c r="AG11" i="42"/>
  <c r="AH11" i="42" s="1"/>
  <c r="BS11" i="29"/>
  <c r="BS46" i="29"/>
  <c r="AV49" i="29"/>
  <c r="AK62" i="29"/>
  <c r="AL62" i="29" s="1"/>
  <c r="AL59" i="29"/>
  <c r="AK39" i="42"/>
  <c r="AJ42" i="42"/>
  <c r="AK44" i="42"/>
  <c r="AJ47" i="42"/>
  <c r="AJ52" i="42"/>
  <c r="AK49" i="42"/>
  <c r="AK26" i="42"/>
  <c r="AL26" i="42" s="1"/>
  <c r="AJ62" i="42"/>
  <c r="AK59" i="42"/>
  <c r="AK40" i="42"/>
  <c r="AL40" i="42" s="1"/>
  <c r="AK56" i="42"/>
  <c r="AL56" i="42" s="1"/>
  <c r="AK34" i="42"/>
  <c r="AJ37" i="42"/>
  <c r="AK20" i="42"/>
  <c r="AL20" i="42" s="1"/>
  <c r="AF57" i="42"/>
  <c r="AG54" i="42"/>
  <c r="CB32" i="46"/>
  <c r="BC11" i="45"/>
  <c r="Z47" i="40"/>
  <c r="AX34" i="46"/>
  <c r="AW37" i="46"/>
  <c r="AO27" i="46"/>
  <c r="AP27" i="46" s="1"/>
  <c r="AP24" i="46"/>
  <c r="BC29" i="45"/>
  <c r="BC54" i="46"/>
  <c r="CB22" i="46"/>
  <c r="AM59" i="42"/>
  <c r="AA67" i="40"/>
  <c r="AC65" i="40"/>
  <c r="AD65" i="40" s="1"/>
  <c r="AD10" i="40"/>
  <c r="AM45" i="40"/>
  <c r="AO45" i="40" s="1"/>
  <c r="AP45" i="40" s="1"/>
  <c r="AN46" i="42"/>
  <c r="AN47" i="42" s="1"/>
  <c r="AV11" i="29"/>
  <c r="AW11" i="29" s="1"/>
  <c r="AV30" i="29"/>
  <c r="AW30" i="29" s="1"/>
  <c r="AX30" i="29" s="1"/>
  <c r="AR62" i="29"/>
  <c r="AS59" i="29"/>
  <c r="AS39" i="29"/>
  <c r="AR42" i="29"/>
  <c r="AS34" i="29"/>
  <c r="AR37" i="29"/>
  <c r="AL44" i="29"/>
  <c r="AK47" i="29"/>
  <c r="AL47" i="29" s="1"/>
  <c r="AN24" i="42"/>
  <c r="AF47" i="42"/>
  <c r="AG44" i="42"/>
  <c r="AP66" i="46"/>
  <c r="AU64" i="46"/>
  <c r="AU17" i="46"/>
  <c r="AW14" i="46"/>
  <c r="AW62" i="46"/>
  <c r="AX59" i="46"/>
  <c r="BK62" i="29"/>
  <c r="AK17" i="29"/>
  <c r="AL17" i="29" s="1"/>
  <c r="AL14" i="29"/>
  <c r="AG31" i="42"/>
  <c r="AH31" i="42" s="1"/>
  <c r="AN10" i="42"/>
  <c r="AH24" i="40"/>
  <c r="AG27" i="40"/>
  <c r="AV16" i="29"/>
  <c r="AN41" i="45"/>
  <c r="AO41" i="45" s="1"/>
  <c r="AP41" i="45" s="1"/>
  <c r="BE26" i="50"/>
  <c r="BF26" i="50" s="1"/>
  <c r="BE61" i="50"/>
  <c r="BF61" i="50" s="1"/>
  <c r="BD47" i="50"/>
  <c r="BG22" i="50"/>
  <c r="BE16" i="50"/>
  <c r="BF16" i="50" s="1"/>
  <c r="Y67" i="50"/>
  <c r="Z67" i="50" s="1"/>
  <c r="Z64" i="50"/>
  <c r="Q67" i="50"/>
  <c r="R67" i="50" s="1"/>
  <c r="R64" i="50"/>
  <c r="I67" i="50"/>
  <c r="J67" i="50" s="1"/>
  <c r="J64" i="50"/>
  <c r="BL60" i="50"/>
  <c r="BM60" i="50" s="1"/>
  <c r="BN60" i="50" s="1"/>
  <c r="BL36" i="50"/>
  <c r="BM36" i="50" s="1"/>
  <c r="BN36" i="50" s="1"/>
  <c r="AW66" i="50"/>
  <c r="AX66" i="50" s="1"/>
  <c r="AZ67" i="50"/>
  <c r="AY67" i="50"/>
  <c r="BC17" i="50"/>
  <c r="BG66" i="50"/>
  <c r="BG32" i="50"/>
  <c r="AW42" i="50"/>
  <c r="AX42" i="50" s="1"/>
  <c r="BF34" i="50"/>
  <c r="BA62" i="50"/>
  <c r="BB62" i="50" s="1"/>
  <c r="BB59" i="50"/>
  <c r="BA57" i="50"/>
  <c r="BB57" i="50" s="1"/>
  <c r="BB54" i="50"/>
  <c r="AX19" i="50"/>
  <c r="AW22" i="50"/>
  <c r="AX22" i="50" s="1"/>
  <c r="DH61" i="50"/>
  <c r="BO61" i="50" s="1"/>
  <c r="DH59" i="50"/>
  <c r="BO59" i="50" s="1"/>
  <c r="DH60" i="50"/>
  <c r="BO60" i="50" s="1"/>
  <c r="DH56" i="50"/>
  <c r="BO56" i="50" s="1"/>
  <c r="DH55" i="50"/>
  <c r="BO55" i="50" s="1"/>
  <c r="DH54" i="50"/>
  <c r="BO54" i="50" s="1"/>
  <c r="DH51" i="50"/>
  <c r="BO51" i="50" s="1"/>
  <c r="DH50" i="50"/>
  <c r="BO50" i="50" s="1"/>
  <c r="BS50" i="50" s="1"/>
  <c r="DH49" i="50"/>
  <c r="BO49" i="50" s="1"/>
  <c r="BS49" i="50" s="1"/>
  <c r="DH45" i="50"/>
  <c r="BO45" i="50" s="1"/>
  <c r="DH44" i="50"/>
  <c r="BO44" i="50" s="1"/>
  <c r="DH41" i="50"/>
  <c r="BO41" i="50" s="1"/>
  <c r="DH40" i="50"/>
  <c r="BO40" i="50" s="1"/>
  <c r="DH46" i="50"/>
  <c r="BO46" i="50" s="1"/>
  <c r="DH39" i="50"/>
  <c r="BO39" i="50" s="1"/>
  <c r="DH36" i="50"/>
  <c r="BO36" i="50" s="1"/>
  <c r="DH35" i="50"/>
  <c r="BO35" i="50" s="1"/>
  <c r="DH34" i="50"/>
  <c r="BO34" i="50" s="1"/>
  <c r="BS34" i="50" s="1"/>
  <c r="DH29" i="50"/>
  <c r="BO29" i="50" s="1"/>
  <c r="BS29" i="50" s="1"/>
  <c r="DH30" i="50"/>
  <c r="BO30" i="50" s="1"/>
  <c r="DH26" i="50"/>
  <c r="BO26" i="50" s="1"/>
  <c r="DH25" i="50"/>
  <c r="BO25" i="50" s="1"/>
  <c r="BS25" i="50" s="1"/>
  <c r="DH24" i="50"/>
  <c r="BO24" i="50" s="1"/>
  <c r="BS24" i="50" s="1"/>
  <c r="DH21" i="50"/>
  <c r="BO21" i="50" s="1"/>
  <c r="DH31" i="50"/>
  <c r="BO31" i="50" s="1"/>
  <c r="DH19" i="50"/>
  <c r="BO19" i="50" s="1"/>
  <c r="DH16" i="50"/>
  <c r="BO16" i="50" s="1"/>
  <c r="DH15" i="50"/>
  <c r="BO15" i="50" s="1"/>
  <c r="DH14" i="50"/>
  <c r="BO14" i="50" s="1"/>
  <c r="DH11" i="50"/>
  <c r="BO11" i="50" s="1"/>
  <c r="DH10" i="50"/>
  <c r="BO10" i="50" s="1"/>
  <c r="DH9" i="50"/>
  <c r="BO9" i="50" s="1"/>
  <c r="BS9" i="50" s="1"/>
  <c r="DH20" i="50"/>
  <c r="BO20" i="50" s="1"/>
  <c r="DI7" i="50"/>
  <c r="BG27" i="50"/>
  <c r="BS30" i="50"/>
  <c r="BG47" i="50"/>
  <c r="BE42" i="50"/>
  <c r="BF39" i="50"/>
  <c r="AW37" i="50"/>
  <c r="AX37" i="50" s="1"/>
  <c r="AX34" i="50"/>
  <c r="AX9" i="50"/>
  <c r="AW12" i="50"/>
  <c r="AX12" i="50" s="1"/>
  <c r="BH66" i="50"/>
  <c r="BI11" i="50"/>
  <c r="BI16" i="50"/>
  <c r="BJ16" i="50" s="1"/>
  <c r="BK16" i="50" s="1"/>
  <c r="BL16" i="50" s="1"/>
  <c r="BM16" i="50" s="1"/>
  <c r="BN16" i="50" s="1"/>
  <c r="BH27" i="50"/>
  <c r="BI24" i="50"/>
  <c r="BI30" i="50"/>
  <c r="BJ30" i="50" s="1"/>
  <c r="BK30" i="50" s="1"/>
  <c r="BI39" i="50"/>
  <c r="BH42" i="50"/>
  <c r="BI45" i="50"/>
  <c r="BJ45" i="50" s="1"/>
  <c r="BL45" i="50"/>
  <c r="BI51" i="50"/>
  <c r="BJ51" i="50" s="1"/>
  <c r="BL51" i="50"/>
  <c r="BH62" i="50"/>
  <c r="BI59" i="50"/>
  <c r="BA66" i="50"/>
  <c r="BB66" i="50" s="1"/>
  <c r="BB11" i="50"/>
  <c r="AW52" i="50"/>
  <c r="AX52" i="50" s="1"/>
  <c r="AX49" i="50"/>
  <c r="BA47" i="50"/>
  <c r="BB47" i="50" s="1"/>
  <c r="BB44" i="50"/>
  <c r="BK29" i="50"/>
  <c r="BD52" i="50"/>
  <c r="BE36" i="50"/>
  <c r="BF36" i="50" s="1"/>
  <c r="BD32" i="50"/>
  <c r="BE29" i="50"/>
  <c r="AW17" i="50"/>
  <c r="AX17" i="50" s="1"/>
  <c r="AX14" i="50"/>
  <c r="BM54" i="50"/>
  <c r="BA37" i="50"/>
  <c r="BB37" i="50" s="1"/>
  <c r="BB34" i="50"/>
  <c r="BA27" i="50"/>
  <c r="BB27" i="50" s="1"/>
  <c r="BB24" i="50"/>
  <c r="BG65" i="50"/>
  <c r="BK25" i="50"/>
  <c r="BK51" i="50"/>
  <c r="BS51" i="50"/>
  <c r="BG62" i="50"/>
  <c r="AV67" i="50"/>
  <c r="BD66" i="50"/>
  <c r="BE11" i="50"/>
  <c r="BC62" i="50"/>
  <c r="BE60" i="50"/>
  <c r="BF60" i="50" s="1"/>
  <c r="BE31" i="50"/>
  <c r="BF31" i="50" s="1"/>
  <c r="DV61" i="50"/>
  <c r="BP61" i="50" s="1"/>
  <c r="DV59" i="50"/>
  <c r="BP59" i="50" s="1"/>
  <c r="DV60" i="50"/>
  <c r="BP60" i="50" s="1"/>
  <c r="DV56" i="50"/>
  <c r="BP56" i="50" s="1"/>
  <c r="DV55" i="50"/>
  <c r="BP55" i="50" s="1"/>
  <c r="DV54" i="50"/>
  <c r="BP54" i="50" s="1"/>
  <c r="DV50" i="50"/>
  <c r="BP50" i="50" s="1"/>
  <c r="DV49" i="50"/>
  <c r="BP49" i="50" s="1"/>
  <c r="BT49" i="50" s="1"/>
  <c r="DV51" i="50"/>
  <c r="BP51" i="50" s="1"/>
  <c r="BQ51" i="50" s="1"/>
  <c r="BR51" i="50" s="1"/>
  <c r="DV45" i="50"/>
  <c r="BP45" i="50" s="1"/>
  <c r="DV46" i="50"/>
  <c r="BP46" i="50" s="1"/>
  <c r="DV44" i="50"/>
  <c r="BP44" i="50" s="1"/>
  <c r="DV41" i="50"/>
  <c r="BP41" i="50" s="1"/>
  <c r="DV40" i="50"/>
  <c r="BP40" i="50" s="1"/>
  <c r="DV39" i="50"/>
  <c r="BP39" i="50" s="1"/>
  <c r="DV36" i="50"/>
  <c r="BP36" i="50" s="1"/>
  <c r="DV35" i="50"/>
  <c r="BP35" i="50" s="1"/>
  <c r="DV34" i="50"/>
  <c r="BP34" i="50" s="1"/>
  <c r="BT34" i="50" s="1"/>
  <c r="DV29" i="50"/>
  <c r="BP29" i="50" s="1"/>
  <c r="DV26" i="50"/>
  <c r="BP26" i="50" s="1"/>
  <c r="DV25" i="50"/>
  <c r="BP25" i="50" s="1"/>
  <c r="BT25" i="50" s="1"/>
  <c r="DV31" i="50"/>
  <c r="BP31" i="50" s="1"/>
  <c r="DV24" i="50"/>
  <c r="BP24" i="50" s="1"/>
  <c r="DV21" i="50"/>
  <c r="BP21" i="50" s="1"/>
  <c r="DV19" i="50"/>
  <c r="BP19" i="50" s="1"/>
  <c r="BT19" i="50" s="1"/>
  <c r="DV30" i="50"/>
  <c r="BP30" i="50" s="1"/>
  <c r="BQ30" i="50" s="1"/>
  <c r="BR30" i="50" s="1"/>
  <c r="DV16" i="50"/>
  <c r="BP16" i="50" s="1"/>
  <c r="DV15" i="50"/>
  <c r="BP15" i="50" s="1"/>
  <c r="DV14" i="50"/>
  <c r="BP14" i="50" s="1"/>
  <c r="DV11" i="50"/>
  <c r="BP11" i="50" s="1"/>
  <c r="DV10" i="50"/>
  <c r="BP10" i="50" s="1"/>
  <c r="DV20" i="50"/>
  <c r="BP20" i="50" s="1"/>
  <c r="DV9" i="50"/>
  <c r="BP9" i="50" s="1"/>
  <c r="BT9" i="50" s="1"/>
  <c r="DW7" i="50"/>
  <c r="BH17" i="50"/>
  <c r="BI14" i="50"/>
  <c r="BI29" i="50"/>
  <c r="BH32" i="50"/>
  <c r="BI25" i="50"/>
  <c r="BJ25" i="50" s="1"/>
  <c r="BL25" i="50"/>
  <c r="BI31" i="50"/>
  <c r="BJ31" i="50" s="1"/>
  <c r="BK31" i="50" s="1"/>
  <c r="BM31" i="50" s="1"/>
  <c r="BN31" i="50" s="1"/>
  <c r="BI40" i="50"/>
  <c r="BJ40" i="50" s="1"/>
  <c r="BK40" i="50" s="1"/>
  <c r="BL40" i="50"/>
  <c r="BI46" i="50"/>
  <c r="BJ46" i="50" s="1"/>
  <c r="BL46" i="50"/>
  <c r="BM46" i="50" s="1"/>
  <c r="BN46" i="50" s="1"/>
  <c r="BH57" i="50"/>
  <c r="BI54" i="50"/>
  <c r="BI60" i="50"/>
  <c r="BJ60" i="50" s="1"/>
  <c r="AU32" i="50"/>
  <c r="AU64" i="50"/>
  <c r="AU67" i="50" s="1"/>
  <c r="BF9" i="50"/>
  <c r="BA65" i="50"/>
  <c r="BB65" i="50" s="1"/>
  <c r="BB10" i="50"/>
  <c r="BC66" i="50"/>
  <c r="BC47" i="50"/>
  <c r="BA22" i="50"/>
  <c r="BB22" i="50" s="1"/>
  <c r="BB19" i="50"/>
  <c r="BF19" i="50"/>
  <c r="BC65" i="50"/>
  <c r="BD10" i="50"/>
  <c r="BE47" i="50"/>
  <c r="BF44" i="50"/>
  <c r="AW27" i="50"/>
  <c r="AX27" i="50" s="1"/>
  <c r="AX24" i="50"/>
  <c r="AW65" i="50"/>
  <c r="AX65" i="50" s="1"/>
  <c r="AX10" i="50"/>
  <c r="BD57" i="50"/>
  <c r="BE54" i="50"/>
  <c r="BB14" i="50"/>
  <c r="BA17" i="50"/>
  <c r="BB17" i="50" s="1"/>
  <c r="BG64" i="50"/>
  <c r="BG12" i="50"/>
  <c r="BG37" i="50"/>
  <c r="BG57" i="50"/>
  <c r="AS67" i="50"/>
  <c r="AT67" i="50" s="1"/>
  <c r="AT64" i="50"/>
  <c r="BH64" i="50"/>
  <c r="BI9" i="50"/>
  <c r="BH12" i="50"/>
  <c r="BL9" i="50"/>
  <c r="BI19" i="50"/>
  <c r="BH22" i="50"/>
  <c r="BL19" i="50"/>
  <c r="BI20" i="50"/>
  <c r="BJ20" i="50" s="1"/>
  <c r="BK20" i="50" s="1"/>
  <c r="BL20" i="50"/>
  <c r="BI26" i="50"/>
  <c r="BJ26" i="50" s="1"/>
  <c r="BK26" i="50" s="1"/>
  <c r="BL26" i="50" s="1"/>
  <c r="BM26" i="50" s="1"/>
  <c r="BN26" i="50" s="1"/>
  <c r="BH37" i="50"/>
  <c r="BI34" i="50"/>
  <c r="BL34" i="50"/>
  <c r="BI41" i="50"/>
  <c r="BJ41" i="50" s="1"/>
  <c r="BK41" i="50" s="1"/>
  <c r="BL41" i="50"/>
  <c r="BI49" i="50"/>
  <c r="BH52" i="50"/>
  <c r="BI55" i="50"/>
  <c r="BJ55" i="50" s="1"/>
  <c r="BK55" i="50" s="1"/>
  <c r="BL55" i="50"/>
  <c r="BI61" i="50"/>
  <c r="BJ61" i="50" s="1"/>
  <c r="BC57" i="50"/>
  <c r="BL30" i="50"/>
  <c r="BC27" i="50"/>
  <c r="BD24" i="50"/>
  <c r="AO42" i="50"/>
  <c r="AP42" i="50" s="1"/>
  <c r="AP39" i="50"/>
  <c r="BE56" i="50"/>
  <c r="BF56" i="50" s="1"/>
  <c r="BA52" i="50"/>
  <c r="BB52" i="50" s="1"/>
  <c r="BB49" i="50"/>
  <c r="BC49" i="50" s="1"/>
  <c r="BC52" i="50" s="1"/>
  <c r="BB29" i="50"/>
  <c r="BA32" i="50"/>
  <c r="BB32" i="50" s="1"/>
  <c r="BK45" i="50"/>
  <c r="AW29" i="50"/>
  <c r="AW64" i="50" s="1"/>
  <c r="BD17" i="50"/>
  <c r="BE14" i="50"/>
  <c r="BA42" i="50"/>
  <c r="BB42" i="50" s="1"/>
  <c r="BB39" i="50"/>
  <c r="BA64" i="50"/>
  <c r="BA12" i="50"/>
  <c r="BB12" i="50" s="1"/>
  <c r="BB9" i="50"/>
  <c r="BC37" i="50"/>
  <c r="BG17" i="50"/>
  <c r="BG42" i="50"/>
  <c r="BK39" i="50"/>
  <c r="BG52" i="50"/>
  <c r="BK61" i="50"/>
  <c r="BD62" i="50"/>
  <c r="BE59" i="50"/>
  <c r="BH65" i="50"/>
  <c r="BI10" i="50"/>
  <c r="BI15" i="50"/>
  <c r="BJ15" i="50" s="1"/>
  <c r="BK15" i="50" s="1"/>
  <c r="BL15" i="50"/>
  <c r="BI21" i="50"/>
  <c r="BJ21" i="50" s="1"/>
  <c r="BK21" i="50" s="1"/>
  <c r="BL21" i="50" s="1"/>
  <c r="BM21" i="50" s="1"/>
  <c r="BN21" i="50" s="1"/>
  <c r="BI36" i="50"/>
  <c r="BJ36" i="50" s="1"/>
  <c r="BI35" i="50"/>
  <c r="BJ35" i="50" s="1"/>
  <c r="BK35" i="50" s="1"/>
  <c r="BL35" i="50"/>
  <c r="BH47" i="50"/>
  <c r="BI44" i="50"/>
  <c r="BI50" i="50"/>
  <c r="BJ50" i="50" s="1"/>
  <c r="BK50" i="50" s="1"/>
  <c r="BL50" i="50"/>
  <c r="BI56" i="50"/>
  <c r="BJ56" i="50" s="1"/>
  <c r="BK56" i="50" s="1"/>
  <c r="BL56" i="50" s="1"/>
  <c r="BM56" i="50" s="1"/>
  <c r="BN56" i="50" s="1"/>
  <c r="BL61" i="50"/>
  <c r="BC32" i="50"/>
  <c r="AW62" i="50"/>
  <c r="AX62" i="50" s="1"/>
  <c r="AX59" i="50"/>
  <c r="AW47" i="50"/>
  <c r="AX47" i="50" s="1"/>
  <c r="AX44" i="50"/>
  <c r="AO64" i="50"/>
  <c r="AE22" i="48"/>
  <c r="AG21" i="48"/>
  <c r="AH21" i="48" s="1"/>
  <c r="AN46" i="45"/>
  <c r="AO46" i="45" s="1"/>
  <c r="AP46" i="45" s="1"/>
  <c r="AN15" i="45"/>
  <c r="AO15" i="45" s="1"/>
  <c r="AP15" i="45" s="1"/>
  <c r="AN40" i="45"/>
  <c r="AO40" i="45" s="1"/>
  <c r="AP40" i="45" s="1"/>
  <c r="AG40" i="48"/>
  <c r="AH40" i="48" s="1"/>
  <c r="AN62" i="41"/>
  <c r="AN31" i="45"/>
  <c r="AO31" i="45" s="1"/>
  <c r="AP31" i="45" s="1"/>
  <c r="Q67" i="40"/>
  <c r="R67" i="40" s="1"/>
  <c r="J64" i="29"/>
  <c r="I67" i="29"/>
  <c r="J67" i="29" s="1"/>
  <c r="J66" i="40"/>
  <c r="I67" i="40"/>
  <c r="J67" i="40" s="1"/>
  <c r="BD55" i="40"/>
  <c r="AE32" i="48"/>
  <c r="BD45" i="40"/>
  <c r="AG66" i="41"/>
  <c r="AH66" i="41" s="1"/>
  <c r="AN30" i="45"/>
  <c r="AO30" i="45" s="1"/>
  <c r="AP30" i="45" s="1"/>
  <c r="AB67" i="45"/>
  <c r="BD61" i="40"/>
  <c r="AE42" i="48"/>
  <c r="AN61" i="45"/>
  <c r="AN62" i="45" s="1"/>
  <c r="AH66" i="29"/>
  <c r="AG67" i="29"/>
  <c r="AH67" i="29" s="1"/>
  <c r="Y52" i="45"/>
  <c r="Z52" i="45" s="1"/>
  <c r="AN35" i="45"/>
  <c r="AN37" i="45" s="1"/>
  <c r="AN45" i="45"/>
  <c r="AO45" i="45" s="1"/>
  <c r="AP45" i="45" s="1"/>
  <c r="BD30" i="40"/>
  <c r="BD32" i="40" s="1"/>
  <c r="BD35" i="40"/>
  <c r="AV57" i="40"/>
  <c r="BD40" i="40"/>
  <c r="AF62" i="48"/>
  <c r="Z66" i="29"/>
  <c r="Y67" i="29"/>
  <c r="Z67" i="29" s="1"/>
  <c r="BD50" i="40"/>
  <c r="W67" i="48"/>
  <c r="AN42" i="41"/>
  <c r="AN56" i="45"/>
  <c r="AO56" i="45" s="1"/>
  <c r="AP56" i="45" s="1"/>
  <c r="AN20" i="45"/>
  <c r="AO20" i="45" s="1"/>
  <c r="AP20" i="45" s="1"/>
  <c r="Y64" i="45"/>
  <c r="Z64" i="45" s="1"/>
  <c r="AR67" i="40"/>
  <c r="BD16" i="40"/>
  <c r="AF67" i="41"/>
  <c r="AW10" i="41"/>
  <c r="AG36" i="48"/>
  <c r="AH36" i="48" s="1"/>
  <c r="AV47" i="40"/>
  <c r="AK65" i="41"/>
  <c r="AL65" i="41" s="1"/>
  <c r="AL10" i="41"/>
  <c r="AR32" i="41"/>
  <c r="AS29" i="41"/>
  <c r="AV29" i="41"/>
  <c r="AS16" i="41"/>
  <c r="AT16" i="41" s="1"/>
  <c r="AS46" i="41"/>
  <c r="AT46" i="41" s="1"/>
  <c r="AS49" i="41"/>
  <c r="AR52" i="41"/>
  <c r="AS45" i="41"/>
  <c r="AT45" i="41" s="1"/>
  <c r="AS30" i="41"/>
  <c r="AT30" i="41" s="1"/>
  <c r="AV30" i="41"/>
  <c r="AW30" i="41" s="1"/>
  <c r="AX30" i="41" s="1"/>
  <c r="AS55" i="41"/>
  <c r="AT55" i="41" s="1"/>
  <c r="AP14" i="41"/>
  <c r="AO17" i="41"/>
  <c r="AP17" i="41" s="1"/>
  <c r="AF52" i="45"/>
  <c r="AG49" i="45"/>
  <c r="AN57" i="41"/>
  <c r="AD19" i="45"/>
  <c r="AC22" i="45"/>
  <c r="AD22" i="45" s="1"/>
  <c r="AC12" i="45"/>
  <c r="AD12" i="45" s="1"/>
  <c r="AD9" i="45"/>
  <c r="AC64" i="45"/>
  <c r="AD49" i="45"/>
  <c r="AC52" i="45"/>
  <c r="AD52" i="45" s="1"/>
  <c r="AV65" i="40"/>
  <c r="AL39" i="41"/>
  <c r="AK42" i="41"/>
  <c r="AL42" i="41" s="1"/>
  <c r="AG34" i="45"/>
  <c r="AF37" i="45"/>
  <c r="AO37" i="41"/>
  <c r="AP37" i="41" s="1"/>
  <c r="AP34" i="41"/>
  <c r="AO34" i="45"/>
  <c r="AV17" i="40"/>
  <c r="X67" i="45"/>
  <c r="AO24" i="45"/>
  <c r="AN22" i="41"/>
  <c r="BD12" i="40"/>
  <c r="AV12" i="40"/>
  <c r="AV64" i="40"/>
  <c r="AZ12" i="40"/>
  <c r="AZ64" i="40"/>
  <c r="AZ27" i="40"/>
  <c r="DU56" i="40"/>
  <c r="BH56" i="40" s="1"/>
  <c r="BL56" i="40" s="1"/>
  <c r="DU34" i="40"/>
  <c r="BH34" i="40" s="1"/>
  <c r="DU40" i="40"/>
  <c r="BH40" i="40" s="1"/>
  <c r="DU24" i="40"/>
  <c r="BH24" i="40" s="1"/>
  <c r="DU10" i="40"/>
  <c r="BH10" i="40" s="1"/>
  <c r="DU59" i="40"/>
  <c r="BH59" i="40" s="1"/>
  <c r="DU46" i="40"/>
  <c r="BH46" i="40" s="1"/>
  <c r="BL46" i="40" s="1"/>
  <c r="DU39" i="40"/>
  <c r="BH39" i="40" s="1"/>
  <c r="BL39" i="40" s="1"/>
  <c r="DU60" i="40"/>
  <c r="BH60" i="40" s="1"/>
  <c r="BL60" i="40" s="1"/>
  <c r="DU50" i="40"/>
  <c r="BH50" i="40" s="1"/>
  <c r="DU54" i="40"/>
  <c r="BH54" i="40" s="1"/>
  <c r="BL54" i="40" s="1"/>
  <c r="DU16" i="40"/>
  <c r="BH16" i="40" s="1"/>
  <c r="DU20" i="40"/>
  <c r="BH20" i="40" s="1"/>
  <c r="DU9" i="40"/>
  <c r="BH9" i="40" s="1"/>
  <c r="DU31" i="40"/>
  <c r="BH31" i="40" s="1"/>
  <c r="DU26" i="40"/>
  <c r="BH26" i="40" s="1"/>
  <c r="DU30" i="40"/>
  <c r="BH30" i="40" s="1"/>
  <c r="DU36" i="40"/>
  <c r="BH36" i="40" s="1"/>
  <c r="DU11" i="40"/>
  <c r="BH11" i="40" s="1"/>
  <c r="BL11" i="40" s="1"/>
  <c r="DU51" i="40"/>
  <c r="BH51" i="40" s="1"/>
  <c r="DU14" i="40"/>
  <c r="BH14" i="40" s="1"/>
  <c r="BL14" i="40" s="1"/>
  <c r="DU29" i="40"/>
  <c r="BH29" i="40" s="1"/>
  <c r="DV7" i="40"/>
  <c r="DU19" i="40"/>
  <c r="BH19" i="40" s="1"/>
  <c r="DU45" i="40"/>
  <c r="BH45" i="40" s="1"/>
  <c r="DU55" i="40"/>
  <c r="BH55" i="40" s="1"/>
  <c r="DU35" i="40"/>
  <c r="BH35" i="40" s="1"/>
  <c r="DU61" i="40"/>
  <c r="BH61" i="40" s="1"/>
  <c r="DU44" i="40"/>
  <c r="BH44" i="40" s="1"/>
  <c r="DU41" i="40"/>
  <c r="BH41" i="40" s="1"/>
  <c r="DU25" i="40"/>
  <c r="BH25" i="40" s="1"/>
  <c r="BL25" i="40" s="1"/>
  <c r="DU21" i="40"/>
  <c r="BH21" i="40" s="1"/>
  <c r="DU15" i="40"/>
  <c r="BH15" i="40" s="1"/>
  <c r="DU49" i="40"/>
  <c r="BH49" i="40" s="1"/>
  <c r="AZ32" i="40"/>
  <c r="AZ57" i="40"/>
  <c r="BD54" i="40"/>
  <c r="BD51" i="40"/>
  <c r="AZ22" i="40"/>
  <c r="AK37" i="41"/>
  <c r="AL37" i="41" s="1"/>
  <c r="AL34" i="41"/>
  <c r="AV44" i="41"/>
  <c r="AL44" i="41"/>
  <c r="AK47" i="41"/>
  <c r="AL47" i="41" s="1"/>
  <c r="AP11" i="41"/>
  <c r="AO66" i="41"/>
  <c r="AP66" i="41" s="1"/>
  <c r="AN67" i="40"/>
  <c r="R66" i="29"/>
  <c r="Q67" i="29"/>
  <c r="R67" i="29" s="1"/>
  <c r="AD10" i="45"/>
  <c r="AC65" i="45"/>
  <c r="AD65" i="45" s="1"/>
  <c r="AD59" i="45"/>
  <c r="AC62" i="45"/>
  <c r="AD62" i="45" s="1"/>
  <c r="AF42" i="45"/>
  <c r="AG41" i="45"/>
  <c r="AH41" i="45" s="1"/>
  <c r="AK39" i="45"/>
  <c r="AJ42" i="45"/>
  <c r="AK11" i="45"/>
  <c r="AJ66" i="45"/>
  <c r="AK24" i="45"/>
  <c r="AJ27" i="45"/>
  <c r="AK34" i="45"/>
  <c r="AJ37" i="45"/>
  <c r="AK29" i="45"/>
  <c r="AJ32" i="45"/>
  <c r="AK19" i="45"/>
  <c r="AJ22" i="45"/>
  <c r="AF65" i="45"/>
  <c r="AV27" i="40"/>
  <c r="AV22" i="40"/>
  <c r="AN32" i="41"/>
  <c r="AO29" i="41"/>
  <c r="AN65" i="41"/>
  <c r="AO10" i="41"/>
  <c r="AO12" i="41" s="1"/>
  <c r="AP12" i="41" s="1"/>
  <c r="AS51" i="41"/>
  <c r="AT51" i="41" s="1"/>
  <c r="AS41" i="41"/>
  <c r="AT41" i="41" s="1"/>
  <c r="AV41" i="41"/>
  <c r="AW41" i="41" s="1"/>
  <c r="AX41" i="41" s="1"/>
  <c r="AS35" i="41"/>
  <c r="AT35" i="41" s="1"/>
  <c r="AS14" i="41"/>
  <c r="AR17" i="41"/>
  <c r="AV14" i="41"/>
  <c r="AS20" i="41"/>
  <c r="AT20" i="41" s="1"/>
  <c r="AV20" i="41"/>
  <c r="AW20" i="41" s="1"/>
  <c r="AX20" i="41" s="1"/>
  <c r="AR62" i="41"/>
  <c r="AS59" i="41"/>
  <c r="DT15" i="41"/>
  <c r="AZ15" i="41" s="1"/>
  <c r="BA15" i="41" s="1"/>
  <c r="BB15" i="41" s="1"/>
  <c r="DT40" i="41"/>
  <c r="AZ40" i="41" s="1"/>
  <c r="BA40" i="41" s="1"/>
  <c r="BB40" i="41" s="1"/>
  <c r="DT51" i="41"/>
  <c r="AZ51" i="41" s="1"/>
  <c r="BA51" i="41" s="1"/>
  <c r="BB51" i="41" s="1"/>
  <c r="DT39" i="41"/>
  <c r="AZ39" i="41" s="1"/>
  <c r="BD39" i="41" s="1"/>
  <c r="DU7" i="41"/>
  <c r="DT21" i="41"/>
  <c r="AZ21" i="41" s="1"/>
  <c r="BD21" i="41" s="1"/>
  <c r="BE21" i="41" s="1"/>
  <c r="BF21" i="41" s="1"/>
  <c r="DT29" i="41"/>
  <c r="AZ29" i="41" s="1"/>
  <c r="DT61" i="41"/>
  <c r="AZ61" i="41" s="1"/>
  <c r="BA61" i="41" s="1"/>
  <c r="BB61" i="41" s="1"/>
  <c r="DT59" i="41"/>
  <c r="AZ59" i="41" s="1"/>
  <c r="BD59" i="41" s="1"/>
  <c r="DT31" i="41"/>
  <c r="AZ31" i="41" s="1"/>
  <c r="BD31" i="41" s="1"/>
  <c r="BE31" i="41" s="1"/>
  <c r="BF31" i="41" s="1"/>
  <c r="DT16" i="41"/>
  <c r="AZ16" i="41" s="1"/>
  <c r="BA16" i="41" s="1"/>
  <c r="BB16" i="41" s="1"/>
  <c r="DT10" i="41"/>
  <c r="AZ10" i="41" s="1"/>
  <c r="DT30" i="41"/>
  <c r="AZ30" i="41" s="1"/>
  <c r="BA30" i="41" s="1"/>
  <c r="BB30" i="41" s="1"/>
  <c r="DT41" i="41"/>
  <c r="AZ41" i="41" s="1"/>
  <c r="BA41" i="41" s="1"/>
  <c r="BB41" i="41" s="1"/>
  <c r="DT36" i="41"/>
  <c r="AZ36" i="41" s="1"/>
  <c r="BA36" i="41" s="1"/>
  <c r="BB36" i="41" s="1"/>
  <c r="DT45" i="41"/>
  <c r="AZ45" i="41" s="1"/>
  <c r="BA45" i="41" s="1"/>
  <c r="BB45" i="41" s="1"/>
  <c r="DT14" i="41"/>
  <c r="AZ14" i="41" s="1"/>
  <c r="DT19" i="41"/>
  <c r="AZ19" i="41" s="1"/>
  <c r="DT44" i="41"/>
  <c r="AZ44" i="41" s="1"/>
  <c r="BD44" i="41" s="1"/>
  <c r="DT60" i="41"/>
  <c r="AZ60" i="41" s="1"/>
  <c r="BA60" i="41" s="1"/>
  <c r="BB60" i="41" s="1"/>
  <c r="DT49" i="41"/>
  <c r="AZ49" i="41" s="1"/>
  <c r="DT11" i="41"/>
  <c r="AZ11" i="41" s="1"/>
  <c r="DT9" i="41"/>
  <c r="AZ9" i="41" s="1"/>
  <c r="DT50" i="41"/>
  <c r="AZ50" i="41" s="1"/>
  <c r="BA50" i="41" s="1"/>
  <c r="BB50" i="41" s="1"/>
  <c r="DT46" i="41"/>
  <c r="AZ46" i="41" s="1"/>
  <c r="BA46" i="41" s="1"/>
  <c r="BB46" i="41" s="1"/>
  <c r="DT24" i="41"/>
  <c r="AZ24" i="41" s="1"/>
  <c r="DT34" i="41"/>
  <c r="AZ34" i="41" s="1"/>
  <c r="BD34" i="41" s="1"/>
  <c r="DT26" i="41"/>
  <c r="AZ26" i="41" s="1"/>
  <c r="DT35" i="41"/>
  <c r="AZ35" i="41" s="1"/>
  <c r="BA35" i="41" s="1"/>
  <c r="BB35" i="41" s="1"/>
  <c r="DT55" i="41"/>
  <c r="AZ55" i="41" s="1"/>
  <c r="BA55" i="41" s="1"/>
  <c r="BB55" i="41" s="1"/>
  <c r="DT20" i="41"/>
  <c r="AZ20" i="41" s="1"/>
  <c r="BA20" i="41" s="1"/>
  <c r="BB20" i="41" s="1"/>
  <c r="DT25" i="41"/>
  <c r="AZ25" i="41" s="1"/>
  <c r="BA25" i="41" s="1"/>
  <c r="BB25" i="41" s="1"/>
  <c r="DT54" i="41"/>
  <c r="AZ54" i="41" s="1"/>
  <c r="BD54" i="41" s="1"/>
  <c r="DT56" i="41"/>
  <c r="AZ56" i="41" s="1"/>
  <c r="AR37" i="41"/>
  <c r="AS34" i="41"/>
  <c r="AG17" i="41"/>
  <c r="AH17" i="41" s="1"/>
  <c r="AH14" i="41"/>
  <c r="AG9" i="45"/>
  <c r="AF12" i="45"/>
  <c r="AF64" i="45"/>
  <c r="AD39" i="45"/>
  <c r="AC42" i="45"/>
  <c r="AD42" i="45" s="1"/>
  <c r="AV32" i="40"/>
  <c r="AL54" i="41"/>
  <c r="AK57" i="41"/>
  <c r="AL57" i="41" s="1"/>
  <c r="AV25" i="41"/>
  <c r="AW25" i="41" s="1"/>
  <c r="AX25" i="41" s="1"/>
  <c r="AV15" i="41"/>
  <c r="AW15" i="41" s="1"/>
  <c r="AX15" i="41" s="1"/>
  <c r="AL19" i="41"/>
  <c r="AK22" i="41"/>
  <c r="AL22" i="41" s="1"/>
  <c r="AO42" i="41"/>
  <c r="AP42" i="41" s="1"/>
  <c r="J66" i="45"/>
  <c r="I67" i="45"/>
  <c r="J67" i="45" s="1"/>
  <c r="AN37" i="41"/>
  <c r="AO11" i="45"/>
  <c r="AD64" i="41"/>
  <c r="AC67" i="41"/>
  <c r="AD67" i="41" s="1"/>
  <c r="AP9" i="41"/>
  <c r="AL24" i="41"/>
  <c r="AK27" i="41"/>
  <c r="AL27" i="41" s="1"/>
  <c r="AJ67" i="41"/>
  <c r="AO39" i="45"/>
  <c r="V64" i="45"/>
  <c r="U67" i="45"/>
  <c r="V67" i="45" s="1"/>
  <c r="AO44" i="45"/>
  <c r="AF17" i="45"/>
  <c r="AG14" i="45"/>
  <c r="AD14" i="45"/>
  <c r="AC17" i="45"/>
  <c r="AD17" i="45" s="1"/>
  <c r="AF32" i="45"/>
  <c r="AV66" i="40"/>
  <c r="BD25" i="40"/>
  <c r="BD26" i="40"/>
  <c r="BD46" i="40"/>
  <c r="AZ47" i="40"/>
  <c r="AZ17" i="40"/>
  <c r="AZ52" i="40"/>
  <c r="AV36" i="41"/>
  <c r="AW36" i="41" s="1"/>
  <c r="AX36" i="41" s="1"/>
  <c r="AO44" i="41"/>
  <c r="AN47" i="41"/>
  <c r="Y67" i="41"/>
  <c r="Z67" i="41" s="1"/>
  <c r="Z64" i="41"/>
  <c r="AV42" i="40"/>
  <c r="AG59" i="45"/>
  <c r="AF62" i="45"/>
  <c r="AK16" i="45"/>
  <c r="AL16" i="45" s="1"/>
  <c r="DS11" i="45"/>
  <c r="AR11" i="45" s="1"/>
  <c r="DS34" i="45"/>
  <c r="AR34" i="45" s="1"/>
  <c r="DS46" i="45"/>
  <c r="AR46" i="45" s="1"/>
  <c r="DS15" i="45"/>
  <c r="AR15" i="45" s="1"/>
  <c r="DS54" i="45"/>
  <c r="AR54" i="45" s="1"/>
  <c r="AV54" i="45" s="1"/>
  <c r="DS26" i="45"/>
  <c r="AR26" i="45" s="1"/>
  <c r="DS14" i="45"/>
  <c r="AR14" i="45" s="1"/>
  <c r="DS36" i="45"/>
  <c r="AR36" i="45" s="1"/>
  <c r="DS21" i="45"/>
  <c r="AR21" i="45" s="1"/>
  <c r="DS56" i="45"/>
  <c r="AR56" i="45" s="1"/>
  <c r="DS16" i="45"/>
  <c r="AR16" i="45" s="1"/>
  <c r="DS44" i="45"/>
  <c r="AR44" i="45" s="1"/>
  <c r="DS10" i="45"/>
  <c r="AR10" i="45" s="1"/>
  <c r="DS49" i="45"/>
  <c r="AR49" i="45" s="1"/>
  <c r="DS55" i="45"/>
  <c r="AR55" i="45" s="1"/>
  <c r="AV55" i="45" s="1"/>
  <c r="AW55" i="45" s="1"/>
  <c r="AX55" i="45" s="1"/>
  <c r="DS24" i="45"/>
  <c r="AR24" i="45" s="1"/>
  <c r="DS41" i="45"/>
  <c r="AR41" i="45" s="1"/>
  <c r="DS60" i="45"/>
  <c r="AR60" i="45" s="1"/>
  <c r="DS30" i="45"/>
  <c r="AR30" i="45" s="1"/>
  <c r="DS19" i="45"/>
  <c r="AR19" i="45" s="1"/>
  <c r="DS61" i="45"/>
  <c r="AR61" i="45" s="1"/>
  <c r="DS51" i="45"/>
  <c r="AR51" i="45" s="1"/>
  <c r="AV51" i="45" s="1"/>
  <c r="AW51" i="45" s="1"/>
  <c r="AX51" i="45" s="1"/>
  <c r="DT7" i="45"/>
  <c r="DS50" i="45"/>
  <c r="AR50" i="45" s="1"/>
  <c r="DS9" i="45"/>
  <c r="AR9" i="45" s="1"/>
  <c r="DS39" i="45"/>
  <c r="AR39" i="45" s="1"/>
  <c r="DS31" i="45"/>
  <c r="AR31" i="45" s="1"/>
  <c r="DS35" i="45"/>
  <c r="AR35" i="45" s="1"/>
  <c r="DS20" i="45"/>
  <c r="AR20" i="45" s="1"/>
  <c r="DS59" i="45"/>
  <c r="AR59" i="45" s="1"/>
  <c r="DS29" i="45"/>
  <c r="AR29" i="45" s="1"/>
  <c r="DS40" i="45"/>
  <c r="AR40" i="45" s="1"/>
  <c r="DS25" i="45"/>
  <c r="AR25" i="45" s="1"/>
  <c r="AS25" i="45" s="1"/>
  <c r="AT25" i="45" s="1"/>
  <c r="DS45" i="45"/>
  <c r="AR45" i="45" s="1"/>
  <c r="AK21" i="45"/>
  <c r="AL21" i="45" s="1"/>
  <c r="AK26" i="45"/>
  <c r="AL26" i="45" s="1"/>
  <c r="AH10" i="45"/>
  <c r="AG65" i="45"/>
  <c r="AH65" i="45" s="1"/>
  <c r="AS26" i="41"/>
  <c r="AT26" i="41" s="1"/>
  <c r="AS39" i="41"/>
  <c r="AR42" i="41"/>
  <c r="AV39" i="41"/>
  <c r="AS50" i="41"/>
  <c r="AT50" i="41" s="1"/>
  <c r="AV50" i="41"/>
  <c r="AW50" i="41" s="1"/>
  <c r="AX50" i="41" s="1"/>
  <c r="AS40" i="41"/>
  <c r="AT40" i="41" s="1"/>
  <c r="AV40" i="41"/>
  <c r="AW40" i="41" s="1"/>
  <c r="AX40" i="41" s="1"/>
  <c r="AS25" i="41"/>
  <c r="AT25" i="41" s="1"/>
  <c r="AS31" i="41"/>
  <c r="AT31" i="41" s="1"/>
  <c r="AR22" i="41"/>
  <c r="AS19" i="41"/>
  <c r="AV19" i="41"/>
  <c r="AW19" i="41" s="1"/>
  <c r="AS44" i="41"/>
  <c r="AR47" i="41"/>
  <c r="AR27" i="41"/>
  <c r="AS24" i="41"/>
  <c r="AV24" i="41"/>
  <c r="AV35" i="41"/>
  <c r="AW35" i="41" s="1"/>
  <c r="AX35" i="41" s="1"/>
  <c r="Z39" i="45"/>
  <c r="Y42" i="45"/>
  <c r="Z42" i="45" s="1"/>
  <c r="AO49" i="45"/>
  <c r="AG19" i="45"/>
  <c r="AF22" i="45"/>
  <c r="AO19" i="45"/>
  <c r="AO9" i="45"/>
  <c r="Z10" i="45"/>
  <c r="Y65" i="45"/>
  <c r="Z65" i="45" s="1"/>
  <c r="AV62" i="40"/>
  <c r="AN27" i="41"/>
  <c r="AO25" i="41"/>
  <c r="AP25" i="41" s="1"/>
  <c r="AV55" i="41"/>
  <c r="AW55" i="41" s="1"/>
  <c r="AX55" i="41" s="1"/>
  <c r="AN52" i="41"/>
  <c r="AH66" i="46"/>
  <c r="AG67" i="46"/>
  <c r="AH67" i="46" s="1"/>
  <c r="AG24" i="45"/>
  <c r="AF27" i="45"/>
  <c r="AD29" i="45"/>
  <c r="AC32" i="45"/>
  <c r="AD32" i="45" s="1"/>
  <c r="AG11" i="45"/>
  <c r="AF66" i="45"/>
  <c r="AD34" i="45"/>
  <c r="AC37" i="45"/>
  <c r="AD37" i="45" s="1"/>
  <c r="AV59" i="41"/>
  <c r="AW59" i="41" s="1"/>
  <c r="AL49" i="41"/>
  <c r="AK52" i="41"/>
  <c r="AL52" i="41" s="1"/>
  <c r="AP24" i="41"/>
  <c r="AL9" i="41"/>
  <c r="AK12" i="41"/>
  <c r="AL12" i="41" s="1"/>
  <c r="AK64" i="41"/>
  <c r="AH34" i="41"/>
  <c r="AG37" i="41"/>
  <c r="AH37" i="41" s="1"/>
  <c r="AF57" i="45"/>
  <c r="AG54" i="45"/>
  <c r="AH39" i="45"/>
  <c r="AH9" i="41"/>
  <c r="AG12" i="41"/>
  <c r="AH12" i="41" s="1"/>
  <c r="AG64" i="41"/>
  <c r="AH29" i="45"/>
  <c r="AG32" i="45"/>
  <c r="AH32" i="45" s="1"/>
  <c r="AZ66" i="40"/>
  <c r="BD56" i="40"/>
  <c r="AZ42" i="40"/>
  <c r="AZ37" i="40"/>
  <c r="BD34" i="40"/>
  <c r="AV46" i="41"/>
  <c r="AW46" i="41" s="1"/>
  <c r="AX46" i="41" s="1"/>
  <c r="Y12" i="45"/>
  <c r="Z12" i="45" s="1"/>
  <c r="AK10" i="45"/>
  <c r="AJ65" i="45"/>
  <c r="AN10" i="45"/>
  <c r="AN12" i="45" s="1"/>
  <c r="AK60" i="45"/>
  <c r="AL60" i="45" s="1"/>
  <c r="AJ57" i="45"/>
  <c r="AK54" i="45"/>
  <c r="AN54" i="45"/>
  <c r="AK51" i="45"/>
  <c r="AL51" i="45" s="1"/>
  <c r="AK50" i="45"/>
  <c r="AL50" i="45" s="1"/>
  <c r="AK36" i="45"/>
  <c r="AL36" i="45" s="1"/>
  <c r="AN50" i="45"/>
  <c r="AO50" i="45" s="1"/>
  <c r="AP50" i="45" s="1"/>
  <c r="AL29" i="41"/>
  <c r="AK32" i="41"/>
  <c r="AL32" i="41" s="1"/>
  <c r="AS54" i="41"/>
  <c r="AR57" i="41"/>
  <c r="AV54" i="41"/>
  <c r="AS11" i="41"/>
  <c r="AR66" i="41"/>
  <c r="AV11" i="41"/>
  <c r="AS60" i="41"/>
  <c r="AT60" i="41" s="1"/>
  <c r="AV60" i="41"/>
  <c r="AS21" i="41"/>
  <c r="AT21" i="41" s="1"/>
  <c r="AV21" i="41"/>
  <c r="AS61" i="41"/>
  <c r="AT61" i="41" s="1"/>
  <c r="AV61" i="41"/>
  <c r="AW61" i="41" s="1"/>
  <c r="AX61" i="41" s="1"/>
  <c r="AS15" i="41"/>
  <c r="AT15" i="41" s="1"/>
  <c r="AS9" i="41"/>
  <c r="AR12" i="41"/>
  <c r="AR64" i="41"/>
  <c r="AS10" i="41"/>
  <c r="AR65" i="41"/>
  <c r="AH39" i="41"/>
  <c r="AG42" i="41"/>
  <c r="AH42" i="41" s="1"/>
  <c r="AN17" i="41"/>
  <c r="Y57" i="45"/>
  <c r="Z57" i="45" s="1"/>
  <c r="Z54" i="45"/>
  <c r="AP54" i="41"/>
  <c r="AO57" i="41"/>
  <c r="AP57" i="41" s="1"/>
  <c r="AP19" i="41"/>
  <c r="AO22" i="41"/>
  <c r="AP22" i="41" s="1"/>
  <c r="R66" i="41"/>
  <c r="Q67" i="41"/>
  <c r="R67" i="41" s="1"/>
  <c r="AP49" i="41"/>
  <c r="AO52" i="41"/>
  <c r="AP52" i="41" s="1"/>
  <c r="AD54" i="45"/>
  <c r="AC57" i="45"/>
  <c r="AD57" i="45" s="1"/>
  <c r="AD11" i="45"/>
  <c r="AC66" i="45"/>
  <c r="AD66" i="45" s="1"/>
  <c r="AN64" i="41"/>
  <c r="R64" i="45"/>
  <c r="Q67" i="45"/>
  <c r="R67" i="45" s="1"/>
  <c r="AV52" i="40"/>
  <c r="AV45" i="41"/>
  <c r="AW45" i="41" s="1"/>
  <c r="AX45" i="41" s="1"/>
  <c r="AP59" i="41"/>
  <c r="AO62" i="41"/>
  <c r="AP62" i="41" s="1"/>
  <c r="AL59" i="41"/>
  <c r="AK62" i="41"/>
  <c r="AL62" i="41" s="1"/>
  <c r="AV49" i="41"/>
  <c r="AL11" i="41"/>
  <c r="AK66" i="41"/>
  <c r="AL66" i="41" s="1"/>
  <c r="AL14" i="41"/>
  <c r="AK17" i="41"/>
  <c r="AL17" i="41" s="1"/>
  <c r="AV9" i="41"/>
  <c r="R66" i="46"/>
  <c r="Q67" i="46"/>
  <c r="R67" i="46" s="1"/>
  <c r="Z66" i="46"/>
  <c r="Y67" i="46"/>
  <c r="Z67" i="46" s="1"/>
  <c r="AV37" i="40"/>
  <c r="AF47" i="45"/>
  <c r="AG44" i="45"/>
  <c r="AD44" i="45"/>
  <c r="AC47" i="45"/>
  <c r="AD47" i="45" s="1"/>
  <c r="AD24" i="45"/>
  <c r="AC27" i="45"/>
  <c r="AD27" i="45" s="1"/>
  <c r="AO14" i="45"/>
  <c r="AZ65" i="40"/>
  <c r="BD41" i="40"/>
  <c r="AZ62" i="40"/>
  <c r="BD20" i="40"/>
  <c r="AV34" i="41"/>
  <c r="AN66" i="41"/>
  <c r="AP54" i="40"/>
  <c r="J66" i="46"/>
  <c r="I67" i="46"/>
  <c r="J67" i="46" s="1"/>
  <c r="AP59" i="45"/>
  <c r="AK9" i="45"/>
  <c r="AJ12" i="45"/>
  <c r="AJ64" i="45"/>
  <c r="AJ62" i="45"/>
  <c r="AK59" i="45"/>
  <c r="AK44" i="45"/>
  <c r="AJ47" i="45"/>
  <c r="AK55" i="45"/>
  <c r="AL55" i="45" s="1"/>
  <c r="AK49" i="45"/>
  <c r="AJ52" i="45"/>
  <c r="AK14" i="45"/>
  <c r="AJ17" i="45"/>
  <c r="AN25" i="45"/>
  <c r="AO25" i="45" s="1"/>
  <c r="AP25" i="45" s="1"/>
  <c r="AE17" i="48"/>
  <c r="AG49" i="48"/>
  <c r="AH49" i="48" s="1"/>
  <c r="AO55" i="48"/>
  <c r="AP55" i="48" s="1"/>
  <c r="AF52" i="48"/>
  <c r="AH59" i="48"/>
  <c r="Y17" i="48"/>
  <c r="Z17" i="48" s="1"/>
  <c r="Z14" i="48"/>
  <c r="AO30" i="48"/>
  <c r="AP30" i="48" s="1"/>
  <c r="Y62" i="48"/>
  <c r="Z62" i="48" s="1"/>
  <c r="Z59" i="48"/>
  <c r="AO21" i="48"/>
  <c r="AP21" i="48" s="1"/>
  <c r="Y32" i="48"/>
  <c r="Z32" i="48" s="1"/>
  <c r="Z29" i="48"/>
  <c r="AF27" i="48"/>
  <c r="AG24" i="48"/>
  <c r="AC32" i="48"/>
  <c r="AD32" i="48" s="1"/>
  <c r="AD29" i="48"/>
  <c r="AC66" i="48"/>
  <c r="AD66" i="48" s="1"/>
  <c r="AD11" i="48"/>
  <c r="X67" i="48"/>
  <c r="AF42" i="48"/>
  <c r="AG39" i="48"/>
  <c r="AM44" i="48"/>
  <c r="AO44" i="48" s="1"/>
  <c r="AI65" i="48"/>
  <c r="AM26" i="48"/>
  <c r="AO26" i="48" s="1"/>
  <c r="AP26" i="48" s="1"/>
  <c r="AM16" i="48"/>
  <c r="AO16" i="48" s="1"/>
  <c r="AP16" i="48" s="1"/>
  <c r="AM36" i="48"/>
  <c r="AI32" i="48"/>
  <c r="AM29" i="48"/>
  <c r="AM32" i="48" s="1"/>
  <c r="AM46" i="48"/>
  <c r="AO46" i="48" s="1"/>
  <c r="AP46" i="48" s="1"/>
  <c r="AM51" i="48"/>
  <c r="AO51" i="48" s="1"/>
  <c r="AP51" i="48" s="1"/>
  <c r="AF37" i="48"/>
  <c r="AG34" i="48"/>
  <c r="AC37" i="48"/>
  <c r="AD37" i="48" s="1"/>
  <c r="AD34" i="48"/>
  <c r="DS41" i="48"/>
  <c r="AR41" i="48" s="1"/>
  <c r="AV41" i="48" s="1"/>
  <c r="DS36" i="48"/>
  <c r="AR36" i="48" s="1"/>
  <c r="DS26" i="48"/>
  <c r="AR26" i="48" s="1"/>
  <c r="AV26" i="48" s="1"/>
  <c r="DT7" i="48"/>
  <c r="AK21" i="48"/>
  <c r="AL21" i="48" s="1"/>
  <c r="AK16" i="48"/>
  <c r="AL16" i="48" s="1"/>
  <c r="AJ27" i="48"/>
  <c r="AK24" i="48"/>
  <c r="AK40" i="48"/>
  <c r="AL40" i="48" s="1"/>
  <c r="AN40" i="48"/>
  <c r="AO40" i="48" s="1"/>
  <c r="AP40" i="48" s="1"/>
  <c r="AK31" i="48"/>
  <c r="AL31" i="48" s="1"/>
  <c r="AK45" i="48"/>
  <c r="AL45" i="48" s="1"/>
  <c r="AN45" i="48"/>
  <c r="AO45" i="48" s="1"/>
  <c r="AP45" i="48" s="1"/>
  <c r="AJ52" i="48"/>
  <c r="AK49" i="48"/>
  <c r="AN49" i="48"/>
  <c r="AK60" i="48"/>
  <c r="AL60" i="48" s="1"/>
  <c r="Q67" i="48"/>
  <c r="R67" i="48" s="1"/>
  <c r="AE66" i="48"/>
  <c r="Y42" i="48"/>
  <c r="Z42" i="48" s="1"/>
  <c r="Z39" i="48"/>
  <c r="Y22" i="48"/>
  <c r="Z22" i="48" s="1"/>
  <c r="Z19" i="48"/>
  <c r="AO39" i="48"/>
  <c r="Y66" i="48"/>
  <c r="Z66" i="48" s="1"/>
  <c r="Z11" i="48"/>
  <c r="AF47" i="48"/>
  <c r="AG44" i="48"/>
  <c r="AF22" i="48"/>
  <c r="AG19" i="48"/>
  <c r="AF57" i="48"/>
  <c r="AG54" i="48"/>
  <c r="AC57" i="48"/>
  <c r="AD57" i="48" s="1"/>
  <c r="AD54" i="48"/>
  <c r="AF64" i="48"/>
  <c r="AG9" i="48"/>
  <c r="AF12" i="48"/>
  <c r="AG30" i="48"/>
  <c r="AH30" i="48" s="1"/>
  <c r="AC62" i="48"/>
  <c r="AD62" i="48" s="1"/>
  <c r="AD59" i="48"/>
  <c r="U67" i="48"/>
  <c r="V67" i="48" s="1"/>
  <c r="V64" i="48"/>
  <c r="AN12" i="48"/>
  <c r="AM20" i="48"/>
  <c r="AO20" i="48" s="1"/>
  <c r="AP20" i="48" s="1"/>
  <c r="AI66" i="48"/>
  <c r="AM11" i="48"/>
  <c r="AI22" i="48"/>
  <c r="AM19" i="48"/>
  <c r="AI42" i="48"/>
  <c r="AI52" i="48"/>
  <c r="AM49" i="48"/>
  <c r="AI62" i="48"/>
  <c r="AM59" i="48"/>
  <c r="AG60" i="48"/>
  <c r="AH60" i="48" s="1"/>
  <c r="AJ64" i="48"/>
  <c r="AK9" i="48"/>
  <c r="AJ12" i="48"/>
  <c r="AJ66" i="48"/>
  <c r="AK11" i="48"/>
  <c r="AJ22" i="48"/>
  <c r="AK19" i="48"/>
  <c r="AK35" i="48"/>
  <c r="AL35" i="48" s="1"/>
  <c r="AN35" i="48"/>
  <c r="AK41" i="48"/>
  <c r="AL41" i="48" s="1"/>
  <c r="AN41" i="48"/>
  <c r="AJ37" i="48"/>
  <c r="AK34" i="48"/>
  <c r="AK50" i="48"/>
  <c r="AL50" i="48" s="1"/>
  <c r="AK55" i="48"/>
  <c r="AL55" i="48" s="1"/>
  <c r="AK61" i="48"/>
  <c r="AL61" i="48" s="1"/>
  <c r="AN61" i="48"/>
  <c r="AG10" i="48"/>
  <c r="AE27" i="48"/>
  <c r="Y47" i="48"/>
  <c r="Z47" i="48" s="1"/>
  <c r="Z44" i="48"/>
  <c r="AC42" i="48"/>
  <c r="AD42" i="48" s="1"/>
  <c r="AD39" i="48"/>
  <c r="AA67" i="48"/>
  <c r="AF66" i="48"/>
  <c r="AG11" i="48"/>
  <c r="AN27" i="48"/>
  <c r="AC27" i="48"/>
  <c r="AD27" i="48" s="1"/>
  <c r="AD24" i="48"/>
  <c r="AC64" i="48"/>
  <c r="AC12" i="48"/>
  <c r="AD12" i="48" s="1"/>
  <c r="AD9" i="48"/>
  <c r="AN22" i="48"/>
  <c r="AF32" i="48"/>
  <c r="AG29" i="48"/>
  <c r="AG31" i="48"/>
  <c r="AH31" i="48" s="1"/>
  <c r="Y57" i="48"/>
  <c r="Z57" i="48" s="1"/>
  <c r="Z54" i="48"/>
  <c r="AC22" i="48"/>
  <c r="AD22" i="48" s="1"/>
  <c r="AD19" i="48"/>
  <c r="AG20" i="48"/>
  <c r="AH20" i="48" s="1"/>
  <c r="Z49" i="48"/>
  <c r="Y52" i="48"/>
  <c r="Z52" i="48" s="1"/>
  <c r="Y65" i="48"/>
  <c r="Z65" i="48" s="1"/>
  <c r="Z10" i="48"/>
  <c r="AG55" i="48"/>
  <c r="AH55" i="48" s="1"/>
  <c r="AO10" i="48"/>
  <c r="AQ44" i="48"/>
  <c r="DE41" i="48"/>
  <c r="AQ41" i="48" s="1"/>
  <c r="AU41" i="48" s="1"/>
  <c r="AQ40" i="48"/>
  <c r="AU40" i="48" s="1"/>
  <c r="AQ39" i="48"/>
  <c r="DE36" i="48"/>
  <c r="AQ36" i="48" s="1"/>
  <c r="DE26" i="48"/>
  <c r="AQ26" i="48" s="1"/>
  <c r="AQ10" i="48"/>
  <c r="AQ9" i="48"/>
  <c r="AU9" i="48" s="1"/>
  <c r="DF7" i="48"/>
  <c r="AI17" i="48"/>
  <c r="AM14" i="48"/>
  <c r="AO14" i="48" s="1"/>
  <c r="AI27" i="48"/>
  <c r="AM24" i="48"/>
  <c r="AI47" i="48"/>
  <c r="AI57" i="48"/>
  <c r="AM54" i="48"/>
  <c r="AM60" i="48"/>
  <c r="AO60" i="48" s="1"/>
  <c r="AP60" i="48" s="1"/>
  <c r="AC47" i="48"/>
  <c r="AD47" i="48" s="1"/>
  <c r="AD44" i="48"/>
  <c r="AJ65" i="48"/>
  <c r="AK10" i="48"/>
  <c r="AJ17" i="48"/>
  <c r="AK14" i="48"/>
  <c r="AK25" i="48"/>
  <c r="AL25" i="48" s="1"/>
  <c r="AK36" i="48"/>
  <c r="AL36" i="48" s="1"/>
  <c r="AN36" i="48"/>
  <c r="AJ32" i="48"/>
  <c r="AK29" i="48"/>
  <c r="AK46" i="48"/>
  <c r="AL46" i="48" s="1"/>
  <c r="AK51" i="48"/>
  <c r="AL51" i="48" s="1"/>
  <c r="AJ57" i="48"/>
  <c r="AK54" i="48"/>
  <c r="AF65" i="48"/>
  <c r="AE65" i="48"/>
  <c r="Y27" i="48"/>
  <c r="Z27" i="48" s="1"/>
  <c r="Z24" i="48"/>
  <c r="AC65" i="48"/>
  <c r="AD65" i="48" s="1"/>
  <c r="AD10" i="48"/>
  <c r="AO31" i="48"/>
  <c r="AP31" i="48" s="1"/>
  <c r="AE64" i="48"/>
  <c r="AC17" i="48"/>
  <c r="AD17" i="48" s="1"/>
  <c r="AD14" i="48"/>
  <c r="AB67" i="48"/>
  <c r="AF17" i="48"/>
  <c r="AG14" i="48"/>
  <c r="AE62" i="48"/>
  <c r="Y37" i="48"/>
  <c r="Z37" i="48" s="1"/>
  <c r="Z34" i="48"/>
  <c r="AD49" i="48"/>
  <c r="AC52" i="48"/>
  <c r="AD52" i="48" s="1"/>
  <c r="AN32" i="48"/>
  <c r="Y64" i="48"/>
  <c r="Y12" i="48"/>
  <c r="Z12" i="48" s="1"/>
  <c r="Z9" i="48"/>
  <c r="AI64" i="48"/>
  <c r="AI12" i="48"/>
  <c r="AM9" i="48"/>
  <c r="AM25" i="48"/>
  <c r="AO25" i="48" s="1"/>
  <c r="AP25" i="48" s="1"/>
  <c r="AM15" i="48"/>
  <c r="AM35" i="48"/>
  <c r="AM41" i="48"/>
  <c r="AM42" i="48" s="1"/>
  <c r="AI37" i="48"/>
  <c r="AM34" i="48"/>
  <c r="AM50" i="48"/>
  <c r="AO50" i="48" s="1"/>
  <c r="AP50" i="48" s="1"/>
  <c r="AM56" i="48"/>
  <c r="AM61" i="48"/>
  <c r="AK20" i="48"/>
  <c r="AL20" i="48" s="1"/>
  <c r="AK15" i="48"/>
  <c r="AL15" i="48" s="1"/>
  <c r="AN15" i="48"/>
  <c r="AK26" i="48"/>
  <c r="AL26" i="48" s="1"/>
  <c r="AJ42" i="48"/>
  <c r="AK39" i="48"/>
  <c r="AK30" i="48"/>
  <c r="AL30" i="48" s="1"/>
  <c r="AJ47" i="48"/>
  <c r="AK44" i="48"/>
  <c r="AK56" i="48"/>
  <c r="AL56" i="48" s="1"/>
  <c r="AN56" i="48"/>
  <c r="AJ62" i="48"/>
  <c r="AK59" i="48"/>
  <c r="AN59" i="48"/>
  <c r="BU67" i="56" l="1"/>
  <c r="BV67" i="56" s="1"/>
  <c r="CC67" i="56"/>
  <c r="CD67" i="56" s="1"/>
  <c r="CD64" i="56"/>
  <c r="CS67" i="56"/>
  <c r="CT67" i="56" s="1"/>
  <c r="CT64" i="56"/>
  <c r="BM61" i="50"/>
  <c r="BN61" i="50" s="1"/>
  <c r="AM57" i="42"/>
  <c r="BN66" i="54"/>
  <c r="BM67" i="54"/>
  <c r="BN67" i="54" s="1"/>
  <c r="CQ67" i="54"/>
  <c r="CJ67" i="54"/>
  <c r="CR66" i="54"/>
  <c r="CS11" i="54"/>
  <c r="CR17" i="54"/>
  <c r="CS14" i="54"/>
  <c r="CK47" i="54"/>
  <c r="CL47" i="54" s="1"/>
  <c r="CL44" i="54"/>
  <c r="CR22" i="54"/>
  <c r="CS19" i="54"/>
  <c r="CK57" i="54"/>
  <c r="CL57" i="54" s="1"/>
  <c r="CL54" i="54"/>
  <c r="CK17" i="54"/>
  <c r="CL17" i="54" s="1"/>
  <c r="CL14" i="54"/>
  <c r="CL29" i="54"/>
  <c r="CK32" i="54"/>
  <c r="CL32" i="54" s="1"/>
  <c r="CK42" i="54"/>
  <c r="CL42" i="54" s="1"/>
  <c r="CL39" i="54"/>
  <c r="CR65" i="54"/>
  <c r="CS10" i="54"/>
  <c r="CR27" i="54"/>
  <c r="CS24" i="54"/>
  <c r="CS44" i="54"/>
  <c r="CR47" i="54"/>
  <c r="CK37" i="54"/>
  <c r="CL37" i="54" s="1"/>
  <c r="CL34" i="54"/>
  <c r="CK65" i="54"/>
  <c r="CL65" i="54" s="1"/>
  <c r="CL10" i="54"/>
  <c r="CK27" i="54"/>
  <c r="CL27" i="54" s="1"/>
  <c r="CL24" i="54"/>
  <c r="CR37" i="54"/>
  <c r="CS34" i="54"/>
  <c r="CR32" i="54"/>
  <c r="CS29" i="54"/>
  <c r="CD64" i="54"/>
  <c r="CC67" i="54"/>
  <c r="CD67" i="54" s="1"/>
  <c r="CS39" i="54"/>
  <c r="CR42" i="54"/>
  <c r="CS54" i="54"/>
  <c r="CR57" i="54"/>
  <c r="CS49" i="54"/>
  <c r="CR52" i="54"/>
  <c r="CL59" i="54"/>
  <c r="CK62" i="54"/>
  <c r="CL62" i="54" s="1"/>
  <c r="CR64" i="54"/>
  <c r="CR12" i="54"/>
  <c r="CS9" i="54"/>
  <c r="CR62" i="54"/>
  <c r="CS59" i="54"/>
  <c r="CK66" i="54"/>
  <c r="CL66" i="54" s="1"/>
  <c r="CL11" i="54"/>
  <c r="CK22" i="54"/>
  <c r="CL22" i="54" s="1"/>
  <c r="CL19" i="54"/>
  <c r="CK64" i="54"/>
  <c r="CK12" i="54"/>
  <c r="CL12" i="54" s="1"/>
  <c r="CL9" i="54"/>
  <c r="CK52" i="54"/>
  <c r="CL52" i="54" s="1"/>
  <c r="CL49" i="54"/>
  <c r="CG46" i="53"/>
  <c r="CH46" i="53" s="1"/>
  <c r="CI46" i="53" s="1"/>
  <c r="CJ46" i="53" s="1"/>
  <c r="CK46" i="53" s="1"/>
  <c r="CL46" i="53" s="1"/>
  <c r="BK47" i="41"/>
  <c r="BS22" i="29"/>
  <c r="AX52" i="46"/>
  <c r="AX62" i="46"/>
  <c r="BE22" i="50"/>
  <c r="BF22" i="50" s="1"/>
  <c r="CE62" i="53"/>
  <c r="CG25" i="53"/>
  <c r="CH25" i="53" s="1"/>
  <c r="CI25" i="53" s="1"/>
  <c r="CJ25" i="53" s="1"/>
  <c r="CK25" i="53" s="1"/>
  <c r="CL25" i="53" s="1"/>
  <c r="CG45" i="53"/>
  <c r="CH45" i="53" s="1"/>
  <c r="CI45" i="53" s="1"/>
  <c r="CJ45" i="53" s="1"/>
  <c r="CK45" i="53" s="1"/>
  <c r="CL45" i="53" s="1"/>
  <c r="CG50" i="53"/>
  <c r="CH50" i="53" s="1"/>
  <c r="CI50" i="53" s="1"/>
  <c r="CJ50" i="53" s="1"/>
  <c r="CK50" i="53" s="1"/>
  <c r="CL50" i="53" s="1"/>
  <c r="CG55" i="53"/>
  <c r="CH55" i="53" s="1"/>
  <c r="CI55" i="53" s="1"/>
  <c r="CJ55" i="53" s="1"/>
  <c r="CK55" i="53" s="1"/>
  <c r="CL55" i="53" s="1"/>
  <c r="CE37" i="53"/>
  <c r="CE57" i="53"/>
  <c r="CG56" i="53"/>
  <c r="CH56" i="53" s="1"/>
  <c r="CI56" i="53" s="1"/>
  <c r="CJ56" i="53" s="1"/>
  <c r="CK56" i="53" s="1"/>
  <c r="CL56" i="53" s="1"/>
  <c r="BS52" i="53"/>
  <c r="BU49" i="53"/>
  <c r="BK67" i="53"/>
  <c r="BW67" i="53"/>
  <c r="BZ24" i="53"/>
  <c r="CA24" i="53" s="1"/>
  <c r="BY27" i="53"/>
  <c r="BZ27" i="53" s="1"/>
  <c r="BU57" i="53"/>
  <c r="BV57" i="53" s="1"/>
  <c r="BV54" i="53"/>
  <c r="CE17" i="53"/>
  <c r="BS65" i="53"/>
  <c r="BT10" i="53"/>
  <c r="BY52" i="53"/>
  <c r="BZ52" i="53" s="1"/>
  <c r="BZ49" i="53"/>
  <c r="CA49" i="53" s="1"/>
  <c r="CF42" i="53"/>
  <c r="CG39" i="53"/>
  <c r="CF27" i="53"/>
  <c r="CG24" i="53"/>
  <c r="BY66" i="53"/>
  <c r="BZ66" i="53" s="1"/>
  <c r="BZ11" i="53"/>
  <c r="CA11" i="53" s="1"/>
  <c r="BS32" i="53"/>
  <c r="BU29" i="53"/>
  <c r="BM52" i="53"/>
  <c r="BN52" i="53" s="1"/>
  <c r="BN49" i="53"/>
  <c r="BS62" i="53"/>
  <c r="BT59" i="53"/>
  <c r="BY22" i="53"/>
  <c r="BZ22" i="53" s="1"/>
  <c r="BZ19" i="53"/>
  <c r="CA19" i="53" s="1"/>
  <c r="BD67" i="53"/>
  <c r="BZ44" i="53"/>
  <c r="CA44" i="53" s="1"/>
  <c r="BY47" i="53"/>
  <c r="BZ47" i="53" s="1"/>
  <c r="BM47" i="53"/>
  <c r="BN47" i="53" s="1"/>
  <c r="BN44" i="53"/>
  <c r="CE27" i="53"/>
  <c r="CE47" i="53"/>
  <c r="CG15" i="53"/>
  <c r="CH15" i="53" s="1"/>
  <c r="CI15" i="53" s="1"/>
  <c r="CJ15" i="53" s="1"/>
  <c r="CK15" i="53" s="1"/>
  <c r="CL15" i="53" s="1"/>
  <c r="CG41" i="53"/>
  <c r="CH41" i="53" s="1"/>
  <c r="CI41" i="53" s="1"/>
  <c r="CJ41" i="53" s="1"/>
  <c r="CK41" i="53" s="1"/>
  <c r="CL41" i="53" s="1"/>
  <c r="CF65" i="53"/>
  <c r="CG10" i="53"/>
  <c r="CF32" i="53"/>
  <c r="CG29" i="53"/>
  <c r="CF47" i="53"/>
  <c r="CG44" i="53"/>
  <c r="CG51" i="53"/>
  <c r="CH51" i="53" s="1"/>
  <c r="CI51" i="53" s="1"/>
  <c r="CJ51" i="53" s="1"/>
  <c r="CK51" i="53" s="1"/>
  <c r="CL51" i="53" s="1"/>
  <c r="BS64" i="53"/>
  <c r="BS12" i="53"/>
  <c r="BT9" i="53"/>
  <c r="BU27" i="53"/>
  <c r="BV27" i="53" s="1"/>
  <c r="BV24" i="53"/>
  <c r="BL64" i="53"/>
  <c r="BL67" i="53" s="1"/>
  <c r="BL12" i="53"/>
  <c r="BM9" i="53"/>
  <c r="BS47" i="53"/>
  <c r="BT44" i="53"/>
  <c r="BM66" i="53"/>
  <c r="BN66" i="53" s="1"/>
  <c r="BN11" i="53"/>
  <c r="BE62" i="53"/>
  <c r="BF62" i="53" s="1"/>
  <c r="BF59" i="53"/>
  <c r="BE64" i="53"/>
  <c r="CE32" i="53"/>
  <c r="CE22" i="53"/>
  <c r="CE52" i="53"/>
  <c r="CE65" i="53"/>
  <c r="CE42" i="53"/>
  <c r="BY64" i="53"/>
  <c r="BY12" i="53"/>
  <c r="BZ12" i="53" s="1"/>
  <c r="BZ9" i="53"/>
  <c r="CA9" i="53" s="1"/>
  <c r="BY65" i="53"/>
  <c r="BZ65" i="53" s="1"/>
  <c r="BZ10" i="53"/>
  <c r="CA10" i="53" s="1"/>
  <c r="BM39" i="53"/>
  <c r="BL42" i="53"/>
  <c r="BL37" i="53"/>
  <c r="BM34" i="53"/>
  <c r="BS37" i="53"/>
  <c r="BT34" i="53"/>
  <c r="CF64" i="53"/>
  <c r="CF12" i="53"/>
  <c r="CG9" i="53"/>
  <c r="CF22" i="53"/>
  <c r="CG19" i="53"/>
  <c r="CG16" i="53"/>
  <c r="CH16" i="53" s="1"/>
  <c r="CI16" i="53" s="1"/>
  <c r="CJ16" i="53" s="1"/>
  <c r="CK16" i="53" s="1"/>
  <c r="CL16" i="53" s="1"/>
  <c r="CF66" i="53"/>
  <c r="CG11" i="53"/>
  <c r="CG30" i="53"/>
  <c r="CH30" i="53" s="1"/>
  <c r="CI30" i="53" s="1"/>
  <c r="CJ30" i="53" s="1"/>
  <c r="CK30" i="53" s="1"/>
  <c r="CL30" i="53" s="1"/>
  <c r="CG35" i="53"/>
  <c r="CH35" i="53" s="1"/>
  <c r="CI35" i="53" s="1"/>
  <c r="CJ35" i="53" s="1"/>
  <c r="CK35" i="53" s="1"/>
  <c r="CL35" i="53" s="1"/>
  <c r="CG40" i="53"/>
  <c r="CH40" i="53" s="1"/>
  <c r="CI40" i="53" s="1"/>
  <c r="CJ40" i="53" s="1"/>
  <c r="CK40" i="53" s="1"/>
  <c r="CL40" i="53" s="1"/>
  <c r="CG54" i="53"/>
  <c r="CF57" i="53"/>
  <c r="CG60" i="53"/>
  <c r="CH60" i="53" s="1"/>
  <c r="CI60" i="53" s="1"/>
  <c r="CJ60" i="53" s="1"/>
  <c r="CK60" i="53" s="1"/>
  <c r="CL60" i="53" s="1"/>
  <c r="BM54" i="53"/>
  <c r="BL57" i="53"/>
  <c r="BQ67" i="53"/>
  <c r="BR67" i="53" s="1"/>
  <c r="BR64" i="53"/>
  <c r="BY17" i="53"/>
  <c r="BZ17" i="53" s="1"/>
  <c r="BZ14" i="53"/>
  <c r="CA14" i="53" s="1"/>
  <c r="BV14" i="53"/>
  <c r="BU17" i="53"/>
  <c r="BV17" i="53" s="1"/>
  <c r="BU42" i="53"/>
  <c r="BV42" i="53" s="1"/>
  <c r="BV39" i="53"/>
  <c r="BM29" i="53"/>
  <c r="BL32" i="53"/>
  <c r="CE64" i="53"/>
  <c r="CE12" i="53"/>
  <c r="BY42" i="53"/>
  <c r="BZ42" i="53" s="1"/>
  <c r="BZ39" i="53"/>
  <c r="CA39" i="53" s="1"/>
  <c r="BZ29" i="53"/>
  <c r="CA29" i="53" s="1"/>
  <c r="BY32" i="53"/>
  <c r="BZ32" i="53" s="1"/>
  <c r="CG31" i="53"/>
  <c r="CH31" i="53" s="1"/>
  <c r="CI31" i="53" s="1"/>
  <c r="CJ31" i="53" s="1"/>
  <c r="CK31" i="53" s="1"/>
  <c r="CL31" i="53" s="1"/>
  <c r="CG21" i="53"/>
  <c r="CH21" i="53" s="1"/>
  <c r="CI21" i="53" s="1"/>
  <c r="CJ21" i="53" s="1"/>
  <c r="CK21" i="53" s="1"/>
  <c r="CL21" i="53" s="1"/>
  <c r="BM65" i="53"/>
  <c r="BN65" i="53" s="1"/>
  <c r="BN10" i="53"/>
  <c r="BL62" i="53"/>
  <c r="BM59" i="53"/>
  <c r="BY57" i="53"/>
  <c r="BZ57" i="53" s="1"/>
  <c r="BZ54" i="53"/>
  <c r="CA54" i="53" s="1"/>
  <c r="BY37" i="53"/>
  <c r="BZ37" i="53" s="1"/>
  <c r="BZ34" i="53"/>
  <c r="CA34" i="53" s="1"/>
  <c r="BY62" i="53"/>
  <c r="BZ62" i="53" s="1"/>
  <c r="BZ59" i="53"/>
  <c r="CA59" i="53" s="1"/>
  <c r="BS66" i="53"/>
  <c r="BT11" i="53"/>
  <c r="BS22" i="53"/>
  <c r="BT19" i="53"/>
  <c r="BE65" i="53"/>
  <c r="BF65" i="53" s="1"/>
  <c r="BF10" i="53"/>
  <c r="BE12" i="53"/>
  <c r="BF12" i="53" s="1"/>
  <c r="DK59" i="53"/>
  <c r="CM59" i="53" s="1"/>
  <c r="DK61" i="53"/>
  <c r="CM61" i="53" s="1"/>
  <c r="DK54" i="53"/>
  <c r="CM54" i="53" s="1"/>
  <c r="DK56" i="53"/>
  <c r="CM56" i="53" s="1"/>
  <c r="DK55" i="53"/>
  <c r="CM55" i="53" s="1"/>
  <c r="DK51" i="53"/>
  <c r="CM51" i="53" s="1"/>
  <c r="DK50" i="53"/>
  <c r="CM50" i="53" s="1"/>
  <c r="DK60" i="53"/>
  <c r="CM60" i="53" s="1"/>
  <c r="DK49" i="53"/>
  <c r="CM49" i="53" s="1"/>
  <c r="DK46" i="53"/>
  <c r="CM46" i="53" s="1"/>
  <c r="DK45" i="53"/>
  <c r="CM45" i="53" s="1"/>
  <c r="DK44" i="53"/>
  <c r="CM44" i="53" s="1"/>
  <c r="DK40" i="53"/>
  <c r="CM40" i="53" s="1"/>
  <c r="DK36" i="53"/>
  <c r="CM36" i="53" s="1"/>
  <c r="DK35" i="53"/>
  <c r="CM35" i="53" s="1"/>
  <c r="DK34" i="53"/>
  <c r="CM34" i="53" s="1"/>
  <c r="DK31" i="53"/>
  <c r="CM31" i="53" s="1"/>
  <c r="DK30" i="53"/>
  <c r="CM30" i="53" s="1"/>
  <c r="DK24" i="53"/>
  <c r="CM24" i="53" s="1"/>
  <c r="DK29" i="53"/>
  <c r="CM29" i="53" s="1"/>
  <c r="DK25" i="53"/>
  <c r="CM25" i="53" s="1"/>
  <c r="DK9" i="53"/>
  <c r="CM9" i="53" s="1"/>
  <c r="DK41" i="53"/>
  <c r="CM41" i="53" s="1"/>
  <c r="DK16" i="53"/>
  <c r="CM16" i="53" s="1"/>
  <c r="DK26" i="53"/>
  <c r="CM26" i="53" s="1"/>
  <c r="DK19" i="53"/>
  <c r="CM19" i="53" s="1"/>
  <c r="DK15" i="53"/>
  <c r="CM15" i="53" s="1"/>
  <c r="DK20" i="53"/>
  <c r="CM20" i="53" s="1"/>
  <c r="DK11" i="53"/>
  <c r="CM11" i="53" s="1"/>
  <c r="DK10" i="53"/>
  <c r="CM10" i="53" s="1"/>
  <c r="DK39" i="53"/>
  <c r="CM39" i="53" s="1"/>
  <c r="DK14" i="53"/>
  <c r="CM14" i="53" s="1"/>
  <c r="DK21" i="53"/>
  <c r="CM21" i="53" s="1"/>
  <c r="CE66" i="53"/>
  <c r="BX67" i="53"/>
  <c r="DY59" i="53"/>
  <c r="CN59" i="53" s="1"/>
  <c r="DY60" i="53"/>
  <c r="CN60" i="53" s="1"/>
  <c r="DY54" i="53"/>
  <c r="CN54" i="53" s="1"/>
  <c r="DY56" i="53"/>
  <c r="CN56" i="53" s="1"/>
  <c r="DY55" i="53"/>
  <c r="CN55" i="53" s="1"/>
  <c r="DY61" i="53"/>
  <c r="CN61" i="53" s="1"/>
  <c r="DY49" i="53"/>
  <c r="CN49" i="53" s="1"/>
  <c r="DY46" i="53"/>
  <c r="CN46" i="53" s="1"/>
  <c r="DY45" i="53"/>
  <c r="CN45" i="53" s="1"/>
  <c r="DY36" i="53"/>
  <c r="CN36" i="53" s="1"/>
  <c r="DY35" i="53"/>
  <c r="CN35" i="53" s="1"/>
  <c r="DY51" i="53"/>
  <c r="CN51" i="53" s="1"/>
  <c r="DY41" i="53"/>
  <c r="CN41" i="53" s="1"/>
  <c r="DY34" i="53"/>
  <c r="CN34" i="53" s="1"/>
  <c r="DY31" i="53"/>
  <c r="CN31" i="53" s="1"/>
  <c r="DY30" i="53"/>
  <c r="CN30" i="53" s="1"/>
  <c r="DY40" i="53"/>
  <c r="CN40" i="53" s="1"/>
  <c r="DY29" i="53"/>
  <c r="CN29" i="53" s="1"/>
  <c r="DY25" i="53"/>
  <c r="CN25" i="53" s="1"/>
  <c r="DY9" i="53"/>
  <c r="CN9" i="53" s="1"/>
  <c r="DY39" i="53"/>
  <c r="CN39" i="53" s="1"/>
  <c r="DY24" i="53"/>
  <c r="CN24" i="53" s="1"/>
  <c r="DY14" i="53"/>
  <c r="CN14" i="53" s="1"/>
  <c r="DY10" i="53"/>
  <c r="CN10" i="53" s="1"/>
  <c r="DY44" i="53"/>
  <c r="CN44" i="53" s="1"/>
  <c r="DY11" i="53"/>
  <c r="CN11" i="53" s="1"/>
  <c r="DY26" i="53"/>
  <c r="CN26" i="53" s="1"/>
  <c r="DY16" i="53"/>
  <c r="CN16" i="53" s="1"/>
  <c r="DY20" i="53"/>
  <c r="CN20" i="53" s="1"/>
  <c r="CO20" i="53" s="1"/>
  <c r="CP20" i="53" s="1"/>
  <c r="CQ20" i="53" s="1"/>
  <c r="CR20" i="53" s="1"/>
  <c r="CS20" i="53" s="1"/>
  <c r="CT20" i="53" s="1"/>
  <c r="DY15" i="53"/>
  <c r="CN15" i="53" s="1"/>
  <c r="DY21" i="53"/>
  <c r="CN21" i="53" s="1"/>
  <c r="DY19" i="53"/>
  <c r="CN19" i="53" s="1"/>
  <c r="DY50" i="53"/>
  <c r="CN50" i="53" s="1"/>
  <c r="CG26" i="53"/>
  <c r="CH26" i="53" s="1"/>
  <c r="CI26" i="53" s="1"/>
  <c r="CJ26" i="53" s="1"/>
  <c r="CK26" i="53" s="1"/>
  <c r="CL26" i="53" s="1"/>
  <c r="CG20" i="53"/>
  <c r="CH20" i="53" s="1"/>
  <c r="CI20" i="53" s="1"/>
  <c r="CJ20" i="53" s="1"/>
  <c r="CK20" i="53" s="1"/>
  <c r="CL20" i="53" s="1"/>
  <c r="CF17" i="53"/>
  <c r="CG14" i="53"/>
  <c r="CF37" i="53"/>
  <c r="CG34" i="53"/>
  <c r="CG36" i="53"/>
  <c r="CH36" i="53" s="1"/>
  <c r="CI36" i="53" s="1"/>
  <c r="CJ36" i="53" s="1"/>
  <c r="CK36" i="53" s="1"/>
  <c r="CL36" i="53" s="1"/>
  <c r="CF52" i="53"/>
  <c r="CG49" i="53"/>
  <c r="CF62" i="53"/>
  <c r="CG59" i="53"/>
  <c r="CG61" i="53"/>
  <c r="CH61" i="53" s="1"/>
  <c r="CI61" i="53" s="1"/>
  <c r="CJ61" i="53" s="1"/>
  <c r="CK61" i="53" s="1"/>
  <c r="CL61" i="53" s="1"/>
  <c r="BK26" i="46"/>
  <c r="BM26" i="46" s="1"/>
  <c r="BN26" i="46" s="1"/>
  <c r="BK61" i="46"/>
  <c r="BM61" i="46" s="1"/>
  <c r="BN61" i="46" s="1"/>
  <c r="BQ45" i="50"/>
  <c r="BR45" i="50" s="1"/>
  <c r="BS45" i="50" s="1"/>
  <c r="BT45" i="50" s="1"/>
  <c r="BU45" i="50" s="1"/>
  <c r="BV45" i="50" s="1"/>
  <c r="AO36" i="48"/>
  <c r="AP36" i="48" s="1"/>
  <c r="BQ36" i="50"/>
  <c r="BR36" i="50" s="1"/>
  <c r="BS36" i="50" s="1"/>
  <c r="BT36" i="50" s="1"/>
  <c r="BU36" i="50" s="1"/>
  <c r="BV36" i="50" s="1"/>
  <c r="AH27" i="40"/>
  <c r="BK45" i="46"/>
  <c r="BM45" i="46" s="1"/>
  <c r="BN45" i="46" s="1"/>
  <c r="BQ41" i="50"/>
  <c r="BR41" i="50" s="1"/>
  <c r="BS41" i="50" s="1"/>
  <c r="BK32" i="45"/>
  <c r="BQ21" i="50"/>
  <c r="BR21" i="50" s="1"/>
  <c r="BS21" i="50" s="1"/>
  <c r="BT21" i="50" s="1"/>
  <c r="BU21" i="50" s="1"/>
  <c r="BV21" i="50" s="1"/>
  <c r="BK20" i="46"/>
  <c r="BM20" i="46" s="1"/>
  <c r="BN20" i="46" s="1"/>
  <c r="BQ15" i="50"/>
  <c r="BR15" i="50" s="1"/>
  <c r="BS15" i="50" s="1"/>
  <c r="AO11" i="42"/>
  <c r="AP11" i="42" s="1"/>
  <c r="BK12" i="41"/>
  <c r="AO10" i="42"/>
  <c r="BM25" i="50"/>
  <c r="BN25" i="50" s="1"/>
  <c r="BK25" i="46"/>
  <c r="BM25" i="46" s="1"/>
  <c r="BN25" i="46" s="1"/>
  <c r="BC32" i="45"/>
  <c r="BC32" i="46"/>
  <c r="BK37" i="45"/>
  <c r="AO51" i="42"/>
  <c r="AP51" i="42" s="1"/>
  <c r="BC57" i="45"/>
  <c r="BK57" i="41"/>
  <c r="BK55" i="46"/>
  <c r="BM55" i="46" s="1"/>
  <c r="BN55" i="46" s="1"/>
  <c r="BC66" i="45"/>
  <c r="AH62" i="40"/>
  <c r="BC62" i="45"/>
  <c r="AM62" i="42"/>
  <c r="AO61" i="42"/>
  <c r="AP61" i="42" s="1"/>
  <c r="BK66" i="41"/>
  <c r="BS57" i="29"/>
  <c r="BW57" i="29"/>
  <c r="BQ56" i="50"/>
  <c r="BR56" i="50" s="1"/>
  <c r="BS56" i="50" s="1"/>
  <c r="AO55" i="42"/>
  <c r="AP55" i="42" s="1"/>
  <c r="BS65" i="29"/>
  <c r="BK52" i="45"/>
  <c r="BC52" i="45"/>
  <c r="AS46" i="42"/>
  <c r="AT46" i="42" s="1"/>
  <c r="BQ46" i="50"/>
  <c r="BR46" i="50" s="1"/>
  <c r="BS46" i="50" s="1"/>
  <c r="BF42" i="50"/>
  <c r="BQ40" i="50"/>
  <c r="BR40" i="50" s="1"/>
  <c r="BS40" i="50" s="1"/>
  <c r="AX37" i="46"/>
  <c r="BK37" i="41"/>
  <c r="AN17" i="45"/>
  <c r="AV42" i="29"/>
  <c r="BM30" i="50"/>
  <c r="BN30" i="50" s="1"/>
  <c r="Y67" i="40"/>
  <c r="Z67" i="40" s="1"/>
  <c r="AN37" i="42"/>
  <c r="BQ25" i="50"/>
  <c r="BR25" i="50" s="1"/>
  <c r="AV37" i="29"/>
  <c r="AM22" i="48"/>
  <c r="BK65" i="41"/>
  <c r="BG22" i="45"/>
  <c r="AY67" i="45"/>
  <c r="BD21" i="29"/>
  <c r="BE21" i="29" s="1"/>
  <c r="BF21" i="29" s="1"/>
  <c r="AI67" i="42"/>
  <c r="AR67" i="29"/>
  <c r="AM22" i="42"/>
  <c r="BK19" i="45"/>
  <c r="AN64" i="42"/>
  <c r="BO67" i="29"/>
  <c r="BK67" i="29"/>
  <c r="AV46" i="42"/>
  <c r="AO57" i="40"/>
  <c r="AO42" i="40"/>
  <c r="AM66" i="40"/>
  <c r="AE67" i="40"/>
  <c r="BS12" i="29"/>
  <c r="CJ66" i="46"/>
  <c r="AV64" i="29"/>
  <c r="AN17" i="42"/>
  <c r="AW66" i="46"/>
  <c r="AX66" i="46" s="1"/>
  <c r="BA66" i="46"/>
  <c r="BB66" i="46" s="1"/>
  <c r="BN11" i="46"/>
  <c r="AP9" i="42"/>
  <c r="AW54" i="42"/>
  <c r="AV57" i="42"/>
  <c r="DF29" i="48"/>
  <c r="AY29" i="48" s="1"/>
  <c r="DF25" i="48"/>
  <c r="AY25" i="48" s="1"/>
  <c r="DF49" i="48"/>
  <c r="AY49" i="48" s="1"/>
  <c r="BC49" i="48" s="1"/>
  <c r="DF35" i="48"/>
  <c r="AY35" i="48" s="1"/>
  <c r="DF39" i="48"/>
  <c r="AY39" i="48" s="1"/>
  <c r="BC39" i="48" s="1"/>
  <c r="DF9" i="48"/>
  <c r="AY9" i="48" s="1"/>
  <c r="DF54" i="48"/>
  <c r="AY54" i="48" s="1"/>
  <c r="DF24" i="48"/>
  <c r="AY24" i="48" s="1"/>
  <c r="BC24" i="48" s="1"/>
  <c r="DF21" i="48"/>
  <c r="AY21" i="48" s="1"/>
  <c r="BC21" i="48" s="1"/>
  <c r="DF50" i="48"/>
  <c r="AY50" i="48" s="1"/>
  <c r="DF59" i="48"/>
  <c r="AY59" i="48" s="1"/>
  <c r="BC59" i="48" s="1"/>
  <c r="DF55" i="48"/>
  <c r="AY55" i="48" s="1"/>
  <c r="DF31" i="48"/>
  <c r="AY31" i="48" s="1"/>
  <c r="BC31" i="48" s="1"/>
  <c r="DF51" i="48"/>
  <c r="AY51" i="48" s="1"/>
  <c r="BC51" i="48" s="1"/>
  <c r="DF56" i="48"/>
  <c r="AY56" i="48" s="1"/>
  <c r="DF61" i="48"/>
  <c r="AY61" i="48" s="1"/>
  <c r="DF19" i="48"/>
  <c r="AY19" i="48" s="1"/>
  <c r="DF44" i="48"/>
  <c r="AY44" i="48" s="1"/>
  <c r="DF10" i="48"/>
  <c r="AY10" i="48" s="1"/>
  <c r="BC10" i="48" s="1"/>
  <c r="DF20" i="48"/>
  <c r="AY20" i="48" s="1"/>
  <c r="BC20" i="48" s="1"/>
  <c r="DF40" i="48"/>
  <c r="AY40" i="48" s="1"/>
  <c r="DF60" i="48"/>
  <c r="AY60" i="48" s="1"/>
  <c r="BC60" i="48" s="1"/>
  <c r="DF45" i="48"/>
  <c r="AY45" i="48" s="1"/>
  <c r="BC45" i="48" s="1"/>
  <c r="DF11" i="48"/>
  <c r="AY11" i="48" s="1"/>
  <c r="DF34" i="48"/>
  <c r="AY34" i="48" s="1"/>
  <c r="DF46" i="48"/>
  <c r="AY46" i="48" s="1"/>
  <c r="BC46" i="48" s="1"/>
  <c r="DF30" i="48"/>
  <c r="AY30" i="48" s="1"/>
  <c r="BC30" i="48" s="1"/>
  <c r="DF16" i="48"/>
  <c r="AY16" i="48" s="1"/>
  <c r="BC16" i="48" s="1"/>
  <c r="DF14" i="48"/>
  <c r="AY14" i="48" s="1"/>
  <c r="DF15" i="48"/>
  <c r="AY15" i="48" s="1"/>
  <c r="BC15" i="48" s="1"/>
  <c r="AV66" i="29"/>
  <c r="AW16" i="29"/>
  <c r="AX16" i="29" s="1"/>
  <c r="AT34" i="29"/>
  <c r="AS37" i="29"/>
  <c r="AT37" i="29" s="1"/>
  <c r="AP9" i="29"/>
  <c r="AO12" i="29"/>
  <c r="AP12" i="29" s="1"/>
  <c r="AO64" i="29"/>
  <c r="AX9" i="46"/>
  <c r="AW64" i="46"/>
  <c r="AW12" i="46"/>
  <c r="AX12" i="46" s="1"/>
  <c r="DH61" i="46"/>
  <c r="BO61" i="46" s="1"/>
  <c r="DH9" i="46"/>
  <c r="BO9" i="46" s="1"/>
  <c r="DH19" i="46"/>
  <c r="BO19" i="46" s="1"/>
  <c r="BS19" i="46" s="1"/>
  <c r="DH24" i="46"/>
  <c r="BO24" i="46" s="1"/>
  <c r="DH35" i="46"/>
  <c r="BO35" i="46" s="1"/>
  <c r="DH40" i="46"/>
  <c r="BO40" i="46" s="1"/>
  <c r="DH45" i="46"/>
  <c r="BO45" i="46" s="1"/>
  <c r="DH54" i="46"/>
  <c r="BO54" i="46" s="1"/>
  <c r="DH59" i="46"/>
  <c r="BO59" i="46" s="1"/>
  <c r="DH11" i="46"/>
  <c r="BO11" i="46" s="1"/>
  <c r="BS11" i="46" s="1"/>
  <c r="BU11" i="46" s="1"/>
  <c r="BV11" i="46" s="1"/>
  <c r="DH21" i="46"/>
  <c r="BO21" i="46" s="1"/>
  <c r="BQ21" i="46" s="1"/>
  <c r="BR21" i="46" s="1"/>
  <c r="DH36" i="46"/>
  <c r="BO36" i="46" s="1"/>
  <c r="BQ36" i="46" s="1"/>
  <c r="BR36" i="46" s="1"/>
  <c r="DH41" i="46"/>
  <c r="BO41" i="46" s="1"/>
  <c r="DH51" i="46"/>
  <c r="BO51" i="46" s="1"/>
  <c r="BQ51" i="46" s="1"/>
  <c r="BR51" i="46" s="1"/>
  <c r="DH30" i="46"/>
  <c r="BO30" i="46" s="1"/>
  <c r="BQ30" i="46" s="1"/>
  <c r="BR30" i="46" s="1"/>
  <c r="DH25" i="46"/>
  <c r="BO25" i="46" s="1"/>
  <c r="DH34" i="46"/>
  <c r="BO34" i="46" s="1"/>
  <c r="DH46" i="46"/>
  <c r="BO46" i="46" s="1"/>
  <c r="DH55" i="46"/>
  <c r="BO55" i="46" s="1"/>
  <c r="DI7" i="46"/>
  <c r="DH29" i="46"/>
  <c r="BO29" i="46" s="1"/>
  <c r="BS29" i="46" s="1"/>
  <c r="DH26" i="46"/>
  <c r="BO26" i="46" s="1"/>
  <c r="DH39" i="46"/>
  <c r="BO39" i="46" s="1"/>
  <c r="BS39" i="46" s="1"/>
  <c r="DH49" i="46"/>
  <c r="BO49" i="46" s="1"/>
  <c r="DH56" i="46"/>
  <c r="BO56" i="46" s="1"/>
  <c r="DH20" i="46"/>
  <c r="BO20" i="46" s="1"/>
  <c r="DH60" i="46"/>
  <c r="BO60" i="46" s="1"/>
  <c r="BQ60" i="46" s="1"/>
  <c r="BR60" i="46" s="1"/>
  <c r="DH31" i="46"/>
  <c r="BO31" i="46" s="1"/>
  <c r="BS31" i="46" s="1"/>
  <c r="BU31" i="46" s="1"/>
  <c r="BV31" i="46" s="1"/>
  <c r="DH44" i="46"/>
  <c r="BO44" i="46" s="1"/>
  <c r="BS44" i="46" s="1"/>
  <c r="DH10" i="46"/>
  <c r="BO10" i="46" s="1"/>
  <c r="BS10" i="46" s="1"/>
  <c r="BU10" i="46" s="1"/>
  <c r="DH50" i="46"/>
  <c r="BO50" i="46" s="1"/>
  <c r="BQ50" i="46" s="1"/>
  <c r="BR50" i="46" s="1"/>
  <c r="DH16" i="46"/>
  <c r="BO16" i="46" s="1"/>
  <c r="BS16" i="46" s="1"/>
  <c r="DH14" i="46"/>
  <c r="BO14" i="46" s="1"/>
  <c r="BS14" i="46" s="1"/>
  <c r="DH15" i="46"/>
  <c r="BO15" i="46" s="1"/>
  <c r="BS15" i="46" s="1"/>
  <c r="BS47" i="29"/>
  <c r="AQ27" i="40"/>
  <c r="AS26" i="40"/>
  <c r="AT26" i="40" s="1"/>
  <c r="AU26" i="40" s="1"/>
  <c r="AW26" i="40" s="1"/>
  <c r="AX26" i="40" s="1"/>
  <c r="AS30" i="40"/>
  <c r="AT30" i="40" s="1"/>
  <c r="AU30" i="40"/>
  <c r="AW30" i="40" s="1"/>
  <c r="AX30" i="40" s="1"/>
  <c r="DF30" i="40"/>
  <c r="AY30" i="40" s="1"/>
  <c r="BA30" i="40" s="1"/>
  <c r="BB30" i="40" s="1"/>
  <c r="DF40" i="40"/>
  <c r="AY40" i="40" s="1"/>
  <c r="DF34" i="40"/>
  <c r="AY34" i="40" s="1"/>
  <c r="DF59" i="40"/>
  <c r="AY59" i="40" s="1"/>
  <c r="BA59" i="40" s="1"/>
  <c r="BB59" i="40" s="1"/>
  <c r="DF31" i="40"/>
  <c r="AY31" i="40" s="1"/>
  <c r="DF41" i="40"/>
  <c r="AY41" i="40" s="1"/>
  <c r="BA41" i="40" s="1"/>
  <c r="BB41" i="40" s="1"/>
  <c r="DF36" i="40"/>
  <c r="AY36" i="40" s="1"/>
  <c r="BA36" i="40" s="1"/>
  <c r="BB36" i="40" s="1"/>
  <c r="DG7" i="40"/>
  <c r="DF14" i="40"/>
  <c r="AY14" i="40" s="1"/>
  <c r="DF29" i="40"/>
  <c r="AY29" i="40" s="1"/>
  <c r="BC29" i="40" s="1"/>
  <c r="DF39" i="40"/>
  <c r="AY39" i="40" s="1"/>
  <c r="DF20" i="40"/>
  <c r="AY20" i="40" s="1"/>
  <c r="BC20" i="40" s="1"/>
  <c r="BE20" i="40" s="1"/>
  <c r="BF20" i="40" s="1"/>
  <c r="DF35" i="40"/>
  <c r="AY35" i="40" s="1"/>
  <c r="BA35" i="40" s="1"/>
  <c r="BB35" i="40" s="1"/>
  <c r="DF45" i="40"/>
  <c r="AY45" i="40" s="1"/>
  <c r="BC45" i="40" s="1"/>
  <c r="BE45" i="40" s="1"/>
  <c r="BF45" i="40" s="1"/>
  <c r="DF25" i="40"/>
  <c r="AY25" i="40" s="1"/>
  <c r="BA25" i="40" s="1"/>
  <c r="BB25" i="40" s="1"/>
  <c r="DF46" i="40"/>
  <c r="AY46" i="40" s="1"/>
  <c r="BC46" i="40" s="1"/>
  <c r="BE46" i="40" s="1"/>
  <c r="BF46" i="40" s="1"/>
  <c r="DF19" i="40"/>
  <c r="AY19" i="40" s="1"/>
  <c r="BC19" i="40" s="1"/>
  <c r="DF61" i="40"/>
  <c r="AY61" i="40" s="1"/>
  <c r="BC61" i="40" s="1"/>
  <c r="BE61" i="40" s="1"/>
  <c r="BF61" i="40" s="1"/>
  <c r="DF10" i="40"/>
  <c r="AY10" i="40" s="1"/>
  <c r="DF44" i="40"/>
  <c r="AY44" i="40" s="1"/>
  <c r="DF55" i="40"/>
  <c r="AY55" i="40" s="1"/>
  <c r="DF26" i="40"/>
  <c r="AY26" i="40" s="1"/>
  <c r="BA26" i="40" s="1"/>
  <c r="BB26" i="40" s="1"/>
  <c r="DF49" i="40"/>
  <c r="AY49" i="40" s="1"/>
  <c r="DF21" i="40"/>
  <c r="AY21" i="40" s="1"/>
  <c r="DF51" i="40"/>
  <c r="AY51" i="40" s="1"/>
  <c r="DF11" i="40"/>
  <c r="AY11" i="40" s="1"/>
  <c r="DF50" i="40"/>
  <c r="AY50" i="40" s="1"/>
  <c r="DF56" i="40"/>
  <c r="AY56" i="40" s="1"/>
  <c r="BA56" i="40" s="1"/>
  <c r="BB56" i="40" s="1"/>
  <c r="DF24" i="40"/>
  <c r="AY24" i="40" s="1"/>
  <c r="BC24" i="40" s="1"/>
  <c r="DF54" i="40"/>
  <c r="AY54" i="40" s="1"/>
  <c r="DF9" i="40"/>
  <c r="AY9" i="40" s="1"/>
  <c r="BC9" i="40" s="1"/>
  <c r="DF60" i="40"/>
  <c r="AY60" i="40" s="1"/>
  <c r="DF15" i="40"/>
  <c r="AY15" i="40" s="1"/>
  <c r="BA15" i="40" s="1"/>
  <c r="BB15" i="40" s="1"/>
  <c r="DF16" i="40"/>
  <c r="AY16" i="40" s="1"/>
  <c r="BC16" i="40" s="1"/>
  <c r="BE16" i="40" s="1"/>
  <c r="BF16" i="40" s="1"/>
  <c r="DT10" i="48"/>
  <c r="AZ10" i="48" s="1"/>
  <c r="DT60" i="48"/>
  <c r="AZ60" i="48" s="1"/>
  <c r="DT55" i="48"/>
  <c r="AZ55" i="48" s="1"/>
  <c r="DT51" i="48"/>
  <c r="AZ51" i="48" s="1"/>
  <c r="DT29" i="48"/>
  <c r="AZ29" i="48" s="1"/>
  <c r="DT46" i="48"/>
  <c r="AZ46" i="48" s="1"/>
  <c r="DT45" i="48"/>
  <c r="AZ45" i="48" s="1"/>
  <c r="DT50" i="48"/>
  <c r="AZ50" i="48" s="1"/>
  <c r="DT25" i="48"/>
  <c r="AZ25" i="48" s="1"/>
  <c r="BD25" i="48" s="1"/>
  <c r="DT39" i="48"/>
  <c r="AZ39" i="48" s="1"/>
  <c r="BD39" i="48" s="1"/>
  <c r="DT21" i="48"/>
  <c r="AZ21" i="48" s="1"/>
  <c r="DT54" i="48"/>
  <c r="AZ54" i="48" s="1"/>
  <c r="DT34" i="48"/>
  <c r="AZ34" i="48" s="1"/>
  <c r="BD34" i="48" s="1"/>
  <c r="DT59" i="48"/>
  <c r="AZ59" i="48" s="1"/>
  <c r="DT44" i="48"/>
  <c r="AZ44" i="48" s="1"/>
  <c r="BD44" i="48" s="1"/>
  <c r="DT11" i="48"/>
  <c r="AZ11" i="48" s="1"/>
  <c r="BD11" i="48" s="1"/>
  <c r="DT19" i="48"/>
  <c r="AZ19" i="48" s="1"/>
  <c r="BD19" i="48" s="1"/>
  <c r="DT20" i="48"/>
  <c r="AZ20" i="48" s="1"/>
  <c r="DT61" i="48"/>
  <c r="AZ61" i="48" s="1"/>
  <c r="DT35" i="48"/>
  <c r="AZ35" i="48" s="1"/>
  <c r="DT40" i="48"/>
  <c r="AZ40" i="48" s="1"/>
  <c r="DT9" i="48"/>
  <c r="AZ9" i="48" s="1"/>
  <c r="DT49" i="48"/>
  <c r="AZ49" i="48" s="1"/>
  <c r="DT30" i="48"/>
  <c r="DT31" i="48"/>
  <c r="AZ31" i="48" s="1"/>
  <c r="DT24" i="48"/>
  <c r="AZ24" i="48" s="1"/>
  <c r="BD24" i="48" s="1"/>
  <c r="DT56" i="48"/>
  <c r="AZ56" i="48" s="1"/>
  <c r="DT15" i="48"/>
  <c r="AZ15" i="48" s="1"/>
  <c r="DT16" i="48"/>
  <c r="AZ16" i="48" s="1"/>
  <c r="DT14" i="48"/>
  <c r="AZ14" i="48" s="1"/>
  <c r="BD14" i="48" s="1"/>
  <c r="BQ35" i="50"/>
  <c r="BR35" i="50" s="1"/>
  <c r="BS35" i="50" s="1"/>
  <c r="AX14" i="46"/>
  <c r="AW17" i="46"/>
  <c r="AX17" i="46" s="1"/>
  <c r="BE54" i="46"/>
  <c r="BC57" i="46"/>
  <c r="AP34" i="42"/>
  <c r="AO37" i="42"/>
  <c r="BS66" i="29"/>
  <c r="AW14" i="40"/>
  <c r="CJ65" i="46"/>
  <c r="CR27" i="46"/>
  <c r="BM49" i="46"/>
  <c r="AP39" i="42"/>
  <c r="AO42" i="42"/>
  <c r="AK47" i="40"/>
  <c r="AL47" i="40" s="1"/>
  <c r="AL44" i="40"/>
  <c r="AP15" i="29"/>
  <c r="AO65" i="29"/>
  <c r="AP65" i="29" s="1"/>
  <c r="AM37" i="40"/>
  <c r="AO34" i="40"/>
  <c r="BK47" i="45"/>
  <c r="AO59" i="42"/>
  <c r="AM27" i="42"/>
  <c r="AX34" i="29"/>
  <c r="AW37" i="29"/>
  <c r="AX37" i="29" s="1"/>
  <c r="BM9" i="46"/>
  <c r="AU30" i="42"/>
  <c r="AW30" i="42" s="1"/>
  <c r="AX30" i="42" s="1"/>
  <c r="BI40" i="46"/>
  <c r="BJ40" i="46" s="1"/>
  <c r="BK40" i="46"/>
  <c r="BM40" i="46" s="1"/>
  <c r="BN40" i="46" s="1"/>
  <c r="BI41" i="46"/>
  <c r="BJ41" i="46" s="1"/>
  <c r="BI31" i="46"/>
  <c r="BJ31" i="46" s="1"/>
  <c r="BG65" i="46"/>
  <c r="BI10" i="46"/>
  <c r="BK10" i="46"/>
  <c r="BI16" i="46"/>
  <c r="BJ16" i="46" s="1"/>
  <c r="BK16" i="46"/>
  <c r="BG47" i="46"/>
  <c r="BI44" i="46"/>
  <c r="BK34" i="46"/>
  <c r="BA64" i="46"/>
  <c r="BB14" i="46"/>
  <c r="AQ52" i="40"/>
  <c r="AS49" i="40"/>
  <c r="AQ62" i="40"/>
  <c r="AS59" i="40"/>
  <c r="AS20" i="40"/>
  <c r="AT20" i="40" s="1"/>
  <c r="AQ37" i="40"/>
  <c r="AS34" i="40"/>
  <c r="AS46" i="40"/>
  <c r="AT46" i="40" s="1"/>
  <c r="AU46" i="40"/>
  <c r="AW46" i="40" s="1"/>
  <c r="AX46" i="40" s="1"/>
  <c r="AQ42" i="40"/>
  <c r="AS39" i="40"/>
  <c r="AU39" i="40"/>
  <c r="BC12" i="45"/>
  <c r="BC64" i="45"/>
  <c r="AN52" i="42"/>
  <c r="AU67" i="46"/>
  <c r="AO31" i="42"/>
  <c r="AP31" i="42" s="1"/>
  <c r="AG27" i="42"/>
  <c r="AH27" i="42" s="1"/>
  <c r="AH24" i="42"/>
  <c r="BE44" i="29"/>
  <c r="BE11" i="29"/>
  <c r="AJ67" i="42"/>
  <c r="AP49" i="29"/>
  <c r="AO52" i="29"/>
  <c r="AP52" i="29" s="1"/>
  <c r="AP39" i="29"/>
  <c r="AO42" i="29"/>
  <c r="AP42" i="29" s="1"/>
  <c r="AQ57" i="42"/>
  <c r="AQ37" i="42"/>
  <c r="AQ47" i="42"/>
  <c r="AU44" i="42"/>
  <c r="AQ22" i="42"/>
  <c r="AU50" i="42"/>
  <c r="AU56" i="42"/>
  <c r="AU57" i="42" s="1"/>
  <c r="AQ65" i="42"/>
  <c r="AQ62" i="42"/>
  <c r="CN32" i="46"/>
  <c r="CN66" i="46"/>
  <c r="CR61" i="46"/>
  <c r="CN65" i="46"/>
  <c r="CR10" i="46"/>
  <c r="BS60" i="41"/>
  <c r="BO17" i="41"/>
  <c r="BO52" i="41"/>
  <c r="BS49" i="41"/>
  <c r="BO42" i="41"/>
  <c r="BO62" i="41"/>
  <c r="BS59" i="41"/>
  <c r="BO47" i="41"/>
  <c r="BS44" i="41"/>
  <c r="BO22" i="41"/>
  <c r="BS16" i="41"/>
  <c r="BS34" i="41"/>
  <c r="BK21" i="46"/>
  <c r="BM21" i="46" s="1"/>
  <c r="BN21" i="46" s="1"/>
  <c r="AK65" i="40"/>
  <c r="AL65" i="40" s="1"/>
  <c r="AL10" i="40"/>
  <c r="AL34" i="40"/>
  <c r="AK37" i="40"/>
  <c r="AL37" i="40" s="1"/>
  <c r="AW19" i="42"/>
  <c r="AX19" i="42" s="1"/>
  <c r="AF67" i="42"/>
  <c r="AO20" i="42"/>
  <c r="AP20" i="42" s="1"/>
  <c r="BA51" i="29"/>
  <c r="BB51" i="29" s="1"/>
  <c r="BD51" i="29"/>
  <c r="BE51" i="29" s="1"/>
  <c r="BF51" i="29" s="1"/>
  <c r="BA31" i="29"/>
  <c r="BB31" i="29" s="1"/>
  <c r="BD31" i="29"/>
  <c r="BE31" i="29" s="1"/>
  <c r="BF31" i="29" s="1"/>
  <c r="BA50" i="29"/>
  <c r="BB50" i="29" s="1"/>
  <c r="BD50" i="29"/>
  <c r="BE50" i="29" s="1"/>
  <c r="BF50" i="29" s="1"/>
  <c r="BA46" i="29"/>
  <c r="BB46" i="29" s="1"/>
  <c r="BD46" i="29"/>
  <c r="BE46" i="29" s="1"/>
  <c r="BF46" i="29" s="1"/>
  <c r="BA20" i="29"/>
  <c r="BB20" i="29" s="1"/>
  <c r="BD20" i="29"/>
  <c r="BE20" i="29" s="1"/>
  <c r="BF20" i="29" s="1"/>
  <c r="BA19" i="29"/>
  <c r="AZ22" i="29"/>
  <c r="BD19" i="29"/>
  <c r="DU30" i="29"/>
  <c r="BH30" i="29" s="1"/>
  <c r="DU11" i="29"/>
  <c r="BH11" i="29" s="1"/>
  <c r="DU29" i="29"/>
  <c r="BH29" i="29" s="1"/>
  <c r="DU19" i="29"/>
  <c r="BH19" i="29" s="1"/>
  <c r="DU26" i="29"/>
  <c r="BH26" i="29" s="1"/>
  <c r="DU25" i="29"/>
  <c r="BH25" i="29" s="1"/>
  <c r="DV7" i="29"/>
  <c r="DU61" i="29"/>
  <c r="BH61" i="29" s="1"/>
  <c r="BL61" i="29" s="1"/>
  <c r="BM61" i="29" s="1"/>
  <c r="BN61" i="29" s="1"/>
  <c r="DU10" i="29"/>
  <c r="BH10" i="29" s="1"/>
  <c r="DU51" i="29"/>
  <c r="BH51" i="29" s="1"/>
  <c r="BI51" i="29" s="1"/>
  <c r="BJ51" i="29" s="1"/>
  <c r="DU35" i="29"/>
  <c r="BH35" i="29" s="1"/>
  <c r="BI35" i="29" s="1"/>
  <c r="BJ35" i="29" s="1"/>
  <c r="DU34" i="29"/>
  <c r="BH34" i="29" s="1"/>
  <c r="BL34" i="29" s="1"/>
  <c r="DU56" i="29"/>
  <c r="BH56" i="29" s="1"/>
  <c r="BL56" i="29" s="1"/>
  <c r="BM56" i="29" s="1"/>
  <c r="BN56" i="29" s="1"/>
  <c r="DU9" i="29"/>
  <c r="BH9" i="29" s="1"/>
  <c r="BL9" i="29" s="1"/>
  <c r="DU36" i="29"/>
  <c r="BH36" i="29" s="1"/>
  <c r="BI36" i="29" s="1"/>
  <c r="BJ36" i="29" s="1"/>
  <c r="DU46" i="29"/>
  <c r="BH46" i="29" s="1"/>
  <c r="DU41" i="29"/>
  <c r="BH41" i="29" s="1"/>
  <c r="DU55" i="29"/>
  <c r="BH55" i="29" s="1"/>
  <c r="BI55" i="29" s="1"/>
  <c r="BJ55" i="29" s="1"/>
  <c r="DU60" i="29"/>
  <c r="BH60" i="29" s="1"/>
  <c r="BL60" i="29" s="1"/>
  <c r="BM60" i="29" s="1"/>
  <c r="BN60" i="29" s="1"/>
  <c r="DU59" i="29"/>
  <c r="BH59" i="29" s="1"/>
  <c r="BL59" i="29" s="1"/>
  <c r="DU45" i="29"/>
  <c r="BH45" i="29" s="1"/>
  <c r="DU20" i="29"/>
  <c r="BH20" i="29" s="1"/>
  <c r="BL20" i="29" s="1"/>
  <c r="BM20" i="29" s="1"/>
  <c r="BN20" i="29" s="1"/>
  <c r="DU21" i="29"/>
  <c r="BH21" i="29" s="1"/>
  <c r="DU40" i="29"/>
  <c r="BH40" i="29" s="1"/>
  <c r="BL40" i="29" s="1"/>
  <c r="BM40" i="29" s="1"/>
  <c r="BN40" i="29" s="1"/>
  <c r="DU50" i="29"/>
  <c r="BH50" i="29" s="1"/>
  <c r="BI50" i="29" s="1"/>
  <c r="BJ50" i="29" s="1"/>
  <c r="BL50" i="29" s="1"/>
  <c r="BM50" i="29" s="1"/>
  <c r="BN50" i="29" s="1"/>
  <c r="DU44" i="29"/>
  <c r="BH44" i="29" s="1"/>
  <c r="DU49" i="29"/>
  <c r="BH49" i="29" s="1"/>
  <c r="DU54" i="29"/>
  <c r="BH54" i="29" s="1"/>
  <c r="BL54" i="29" s="1"/>
  <c r="DU24" i="29"/>
  <c r="BH24" i="29" s="1"/>
  <c r="DU39" i="29"/>
  <c r="BH39" i="29" s="1"/>
  <c r="BL39" i="29" s="1"/>
  <c r="DU31" i="29"/>
  <c r="BH31" i="29" s="1"/>
  <c r="DU14" i="29"/>
  <c r="BH14" i="29" s="1"/>
  <c r="DU15" i="29"/>
  <c r="BH15" i="29" s="1"/>
  <c r="DU16" i="29"/>
  <c r="BH16" i="29" s="1"/>
  <c r="AZ57" i="29"/>
  <c r="BA54" i="29"/>
  <c r="BD54" i="29"/>
  <c r="BA60" i="29"/>
  <c r="BB60" i="29" s="1"/>
  <c r="BD60" i="29"/>
  <c r="BE60" i="29" s="1"/>
  <c r="BF60" i="29" s="1"/>
  <c r="AP11" i="29"/>
  <c r="AO66" i="29"/>
  <c r="AP66" i="29" s="1"/>
  <c r="AS16" i="42"/>
  <c r="AT16" i="42" s="1"/>
  <c r="AS41" i="42"/>
  <c r="AT41" i="42" s="1"/>
  <c r="AV41" i="42"/>
  <c r="AR42" i="42"/>
  <c r="AS39" i="42"/>
  <c r="AV39" i="42"/>
  <c r="AS36" i="42"/>
  <c r="AT36" i="42" s="1"/>
  <c r="DT21" i="42"/>
  <c r="AZ21" i="42" s="1"/>
  <c r="BD21" i="42" s="1"/>
  <c r="DT9" i="42"/>
  <c r="AZ9" i="42" s="1"/>
  <c r="BD9" i="42" s="1"/>
  <c r="DT25" i="42"/>
  <c r="AZ25" i="42" s="1"/>
  <c r="DT40" i="42"/>
  <c r="AZ40" i="42" s="1"/>
  <c r="BD40" i="42" s="1"/>
  <c r="DT51" i="42"/>
  <c r="AZ51" i="42" s="1"/>
  <c r="BD51" i="42" s="1"/>
  <c r="DT35" i="42"/>
  <c r="AZ35" i="42" s="1"/>
  <c r="BD35" i="42" s="1"/>
  <c r="DT46" i="42"/>
  <c r="AZ46" i="42" s="1"/>
  <c r="DT59" i="42"/>
  <c r="AZ59" i="42" s="1"/>
  <c r="BD59" i="42" s="1"/>
  <c r="DT10" i="42"/>
  <c r="AZ10" i="42" s="1"/>
  <c r="DT24" i="42"/>
  <c r="AZ24" i="42" s="1"/>
  <c r="DT15" i="42"/>
  <c r="AZ15" i="42" s="1"/>
  <c r="DT26" i="42"/>
  <c r="AZ26" i="42" s="1"/>
  <c r="BD26" i="42" s="1"/>
  <c r="DT41" i="42"/>
  <c r="AZ41" i="42" s="1"/>
  <c r="DT54" i="42"/>
  <c r="AZ54" i="42" s="1"/>
  <c r="DT36" i="42"/>
  <c r="AZ36" i="42" s="1"/>
  <c r="DT49" i="42"/>
  <c r="AZ49" i="42" s="1"/>
  <c r="BD49" i="42" s="1"/>
  <c r="DU7" i="42"/>
  <c r="DT11" i="42"/>
  <c r="AZ11" i="42" s="1"/>
  <c r="BD11" i="42" s="1"/>
  <c r="DT30" i="42"/>
  <c r="AZ30" i="42" s="1"/>
  <c r="DT16" i="42"/>
  <c r="AZ16" i="42" s="1"/>
  <c r="BD16" i="42" s="1"/>
  <c r="DT29" i="42"/>
  <c r="AZ29" i="42" s="1"/>
  <c r="DT44" i="42"/>
  <c r="AZ44" i="42" s="1"/>
  <c r="BD44" i="42" s="1"/>
  <c r="DT60" i="42"/>
  <c r="AZ60" i="42" s="1"/>
  <c r="BD60" i="42" s="1"/>
  <c r="DT39" i="42"/>
  <c r="AZ39" i="42" s="1"/>
  <c r="DT55" i="42"/>
  <c r="AZ55" i="42" s="1"/>
  <c r="DT19" i="42"/>
  <c r="AZ19" i="42" s="1"/>
  <c r="DT45" i="42"/>
  <c r="AZ45" i="42" s="1"/>
  <c r="DT34" i="42"/>
  <c r="AZ34" i="42" s="1"/>
  <c r="BD34" i="42" s="1"/>
  <c r="DT56" i="42"/>
  <c r="AZ56" i="42" s="1"/>
  <c r="DT20" i="42"/>
  <c r="AZ20" i="42" s="1"/>
  <c r="DT50" i="42"/>
  <c r="AZ50" i="42" s="1"/>
  <c r="BD50" i="42" s="1"/>
  <c r="DT31" i="42"/>
  <c r="AZ31" i="42" s="1"/>
  <c r="DT61" i="42"/>
  <c r="AZ61" i="42" s="1"/>
  <c r="DT14" i="42"/>
  <c r="AZ14" i="42" s="1"/>
  <c r="AR12" i="42"/>
  <c r="AS9" i="42"/>
  <c r="AR64" i="42"/>
  <c r="AS35" i="42"/>
  <c r="AT35" i="42" s="1"/>
  <c r="AV35" i="42"/>
  <c r="AR32" i="42"/>
  <c r="AS29" i="42"/>
  <c r="AV29" i="42"/>
  <c r="AS19" i="42"/>
  <c r="AR22" i="42"/>
  <c r="AL11" i="42"/>
  <c r="AK66" i="42"/>
  <c r="AL66" i="42" s="1"/>
  <c r="BK17" i="41"/>
  <c r="AK66" i="40"/>
  <c r="AL66" i="40" s="1"/>
  <c r="BC62" i="46"/>
  <c r="BE59" i="46"/>
  <c r="BB59" i="46"/>
  <c r="BA62" i="46"/>
  <c r="BB62" i="46" s="1"/>
  <c r="BW62" i="29"/>
  <c r="CA56" i="29"/>
  <c r="CA57" i="29" s="1"/>
  <c r="BW32" i="29"/>
  <c r="CA45" i="29"/>
  <c r="DJ30" i="29"/>
  <c r="CE30" i="29" s="1"/>
  <c r="CI30" i="29" s="1"/>
  <c r="DJ51" i="29"/>
  <c r="CE51" i="29" s="1"/>
  <c r="CI51" i="29" s="1"/>
  <c r="DJ16" i="29"/>
  <c r="CE16" i="29" s="1"/>
  <c r="CI16" i="29" s="1"/>
  <c r="DJ46" i="29"/>
  <c r="CE46" i="29" s="1"/>
  <c r="CI46" i="29" s="1"/>
  <c r="DJ36" i="29"/>
  <c r="CE36" i="29" s="1"/>
  <c r="DJ10" i="29"/>
  <c r="CE10" i="29" s="1"/>
  <c r="DJ29" i="29"/>
  <c r="CE29" i="29" s="1"/>
  <c r="DJ54" i="29"/>
  <c r="CE54" i="29" s="1"/>
  <c r="DJ31" i="29"/>
  <c r="CE31" i="29" s="1"/>
  <c r="DJ56" i="29"/>
  <c r="CE56" i="29" s="1"/>
  <c r="DJ26" i="29"/>
  <c r="CE26" i="29" s="1"/>
  <c r="CI26" i="29" s="1"/>
  <c r="DJ60" i="29"/>
  <c r="CE60" i="29" s="1"/>
  <c r="CI60" i="29" s="1"/>
  <c r="DJ55" i="29"/>
  <c r="CE55" i="29" s="1"/>
  <c r="DJ25" i="29"/>
  <c r="CE25" i="29" s="1"/>
  <c r="CI25" i="29" s="1"/>
  <c r="DJ44" i="29"/>
  <c r="CE44" i="29" s="1"/>
  <c r="DJ15" i="29"/>
  <c r="CE15" i="29" s="1"/>
  <c r="CI15" i="29" s="1"/>
  <c r="DK7" i="29"/>
  <c r="DJ21" i="29"/>
  <c r="CE21" i="29" s="1"/>
  <c r="DJ9" i="29"/>
  <c r="CE9" i="29" s="1"/>
  <c r="CI9" i="29" s="1"/>
  <c r="DJ59" i="29"/>
  <c r="CE59" i="29" s="1"/>
  <c r="DJ14" i="29"/>
  <c r="CE14" i="29" s="1"/>
  <c r="CI14" i="29" s="1"/>
  <c r="DJ39" i="29"/>
  <c r="CE39" i="29" s="1"/>
  <c r="CI39" i="29" s="1"/>
  <c r="DJ49" i="29"/>
  <c r="CE49" i="29" s="1"/>
  <c r="DJ34" i="29"/>
  <c r="CE34" i="29" s="1"/>
  <c r="DJ19" i="29"/>
  <c r="CE19" i="29" s="1"/>
  <c r="DJ61" i="29"/>
  <c r="CE61" i="29" s="1"/>
  <c r="CI61" i="29" s="1"/>
  <c r="DJ24" i="29"/>
  <c r="CE24" i="29" s="1"/>
  <c r="DJ40" i="29"/>
  <c r="CE40" i="29" s="1"/>
  <c r="DJ35" i="29"/>
  <c r="CE35" i="29" s="1"/>
  <c r="CI35" i="29" s="1"/>
  <c r="DJ41" i="29"/>
  <c r="CE41" i="29" s="1"/>
  <c r="CI41" i="29" s="1"/>
  <c r="DJ50" i="29"/>
  <c r="CE50" i="29" s="1"/>
  <c r="CI50" i="29" s="1"/>
  <c r="DJ11" i="29"/>
  <c r="CE11" i="29" s="1"/>
  <c r="DJ45" i="29"/>
  <c r="CE45" i="29" s="1"/>
  <c r="CI45" i="29" s="1"/>
  <c r="DJ20" i="29"/>
  <c r="CE20" i="29" s="1"/>
  <c r="CI20" i="29" s="1"/>
  <c r="CA59" i="29"/>
  <c r="AU67" i="45"/>
  <c r="AV27" i="29"/>
  <c r="AU10" i="42"/>
  <c r="AM32" i="42"/>
  <c r="AM64" i="42"/>
  <c r="AM17" i="42"/>
  <c r="AM62" i="40"/>
  <c r="AO59" i="40"/>
  <c r="BS25" i="41"/>
  <c r="BS27" i="41" s="1"/>
  <c r="AK12" i="40"/>
  <c r="AL12" i="40" s="1"/>
  <c r="AK64" i="40"/>
  <c r="AL9" i="40"/>
  <c r="AK27" i="40"/>
  <c r="AL27" i="40" s="1"/>
  <c r="AL24" i="40"/>
  <c r="AU41" i="40"/>
  <c r="AW41" i="40" s="1"/>
  <c r="AX41" i="40" s="1"/>
  <c r="AU36" i="40"/>
  <c r="AW36" i="40" s="1"/>
  <c r="AX36" i="40" s="1"/>
  <c r="AL59" i="40"/>
  <c r="AK62" i="40"/>
  <c r="AL62" i="40" s="1"/>
  <c r="AD64" i="40"/>
  <c r="AC67" i="40"/>
  <c r="AD67" i="40" s="1"/>
  <c r="BG47" i="45"/>
  <c r="BG62" i="45"/>
  <c r="BK59" i="45"/>
  <c r="BK62" i="45" s="1"/>
  <c r="BG57" i="45"/>
  <c r="BK54" i="45"/>
  <c r="BK57" i="45" s="1"/>
  <c r="AH54" i="42"/>
  <c r="AG57" i="42"/>
  <c r="AH57" i="42" s="1"/>
  <c r="AL39" i="42"/>
  <c r="AK42" i="42"/>
  <c r="AL42" i="42" s="1"/>
  <c r="AW49" i="29"/>
  <c r="AV52" i="29"/>
  <c r="AM64" i="40"/>
  <c r="AM17" i="40"/>
  <c r="AO14" i="40"/>
  <c r="AP44" i="29"/>
  <c r="AO47" i="29"/>
  <c r="AP47" i="29" s="1"/>
  <c r="AM47" i="40"/>
  <c r="AX39" i="29"/>
  <c r="AW42" i="29"/>
  <c r="AX42" i="29" s="1"/>
  <c r="BI36" i="46"/>
  <c r="BJ36" i="46" s="1"/>
  <c r="AU61" i="40"/>
  <c r="AW61" i="40" s="1"/>
  <c r="AX61" i="40" s="1"/>
  <c r="AS61" i="40"/>
  <c r="AT61" i="40" s="1"/>
  <c r="AO67" i="46"/>
  <c r="AP67" i="46" s="1"/>
  <c r="BQ20" i="50"/>
  <c r="BR20" i="50" s="1"/>
  <c r="BS20" i="50" s="1"/>
  <c r="BE14" i="29"/>
  <c r="BE29" i="29"/>
  <c r="AT39" i="29"/>
  <c r="AS42" i="29"/>
  <c r="AT42" i="29" s="1"/>
  <c r="AL34" i="42"/>
  <c r="AK37" i="42"/>
  <c r="AL37" i="42" s="1"/>
  <c r="AW59" i="42"/>
  <c r="AL44" i="42"/>
  <c r="AK47" i="42"/>
  <c r="AL47" i="42" s="1"/>
  <c r="AU36" i="42"/>
  <c r="AW36" i="42" s="1"/>
  <c r="AX36" i="42" s="1"/>
  <c r="BE10" i="29"/>
  <c r="AU60" i="40"/>
  <c r="AW60" i="40" s="1"/>
  <c r="AX60" i="40" s="1"/>
  <c r="CJ27" i="46"/>
  <c r="AX29" i="46"/>
  <c r="AW32" i="46"/>
  <c r="AX32" i="46" s="1"/>
  <c r="AW55" i="42"/>
  <c r="AX55" i="42" s="1"/>
  <c r="AM65" i="40"/>
  <c r="AO15" i="40"/>
  <c r="AP15" i="40" s="1"/>
  <c r="AU54" i="40"/>
  <c r="AL49" i="40"/>
  <c r="AK52" i="40"/>
  <c r="AL52" i="40" s="1"/>
  <c r="BE9" i="46"/>
  <c r="BC12" i="46"/>
  <c r="AH9" i="42"/>
  <c r="AG12" i="42"/>
  <c r="AH12" i="42" s="1"/>
  <c r="AG64" i="42"/>
  <c r="AN67" i="29"/>
  <c r="BM24" i="46"/>
  <c r="AM52" i="40"/>
  <c r="AO51" i="40"/>
  <c r="AP51" i="40" s="1"/>
  <c r="BC27" i="46"/>
  <c r="BE24" i="46"/>
  <c r="AN62" i="42"/>
  <c r="AO32" i="29"/>
  <c r="AP32" i="29" s="1"/>
  <c r="AP29" i="29"/>
  <c r="AT9" i="29"/>
  <c r="AS12" i="29"/>
  <c r="AT12" i="29" s="1"/>
  <c r="AS64" i="29"/>
  <c r="CJ22" i="46"/>
  <c r="AL14" i="42"/>
  <c r="AK17" i="42"/>
  <c r="AL17" i="42" s="1"/>
  <c r="AH34" i="42"/>
  <c r="AG37" i="42"/>
  <c r="AH37" i="42" s="1"/>
  <c r="AP24" i="29"/>
  <c r="AO27" i="29"/>
  <c r="AP27" i="29" s="1"/>
  <c r="AP29" i="42"/>
  <c r="AH29" i="42"/>
  <c r="AG32" i="42"/>
  <c r="AH32" i="42" s="1"/>
  <c r="CJ57" i="46"/>
  <c r="CJ52" i="46"/>
  <c r="BG67" i="41"/>
  <c r="BC37" i="46"/>
  <c r="BE36" i="46"/>
  <c r="BF36" i="46" s="1"/>
  <c r="BG57" i="46"/>
  <c r="BI54" i="46"/>
  <c r="BG12" i="46"/>
  <c r="BG64" i="46"/>
  <c r="BI9" i="46"/>
  <c r="BI46" i="46"/>
  <c r="BJ46" i="46" s="1"/>
  <c r="BK46" i="46"/>
  <c r="BM46" i="46" s="1"/>
  <c r="BN46" i="46" s="1"/>
  <c r="BG42" i="46"/>
  <c r="BI39" i="46"/>
  <c r="BG22" i="46"/>
  <c r="BI19" i="46"/>
  <c r="BG27" i="46"/>
  <c r="BI24" i="46"/>
  <c r="AY67" i="46"/>
  <c r="AW16" i="42"/>
  <c r="AX16" i="42" s="1"/>
  <c r="AL39" i="40"/>
  <c r="AK42" i="40"/>
  <c r="AL42" i="40" s="1"/>
  <c r="AL14" i="40"/>
  <c r="AK17" i="40"/>
  <c r="AL17" i="40" s="1"/>
  <c r="AU15" i="40"/>
  <c r="AS15" i="40"/>
  <c r="AT15" i="40" s="1"/>
  <c r="AQ32" i="40"/>
  <c r="AS29" i="40"/>
  <c r="AQ47" i="40"/>
  <c r="AS44" i="40"/>
  <c r="AQ65" i="40"/>
  <c r="AS10" i="40"/>
  <c r="AS45" i="40"/>
  <c r="AT45" i="40" s="1"/>
  <c r="AQ22" i="40"/>
  <c r="AS19" i="40"/>
  <c r="AQ12" i="40"/>
  <c r="AQ64" i="40"/>
  <c r="AS9" i="40"/>
  <c r="AG32" i="40"/>
  <c r="AH32" i="40" s="1"/>
  <c r="AH29" i="40"/>
  <c r="AO25" i="42"/>
  <c r="AP25" i="42" s="1"/>
  <c r="AP49" i="42"/>
  <c r="BD16" i="29"/>
  <c r="BE16" i="29" s="1"/>
  <c r="BF16" i="29" s="1"/>
  <c r="AH39" i="40"/>
  <c r="AG42" i="40"/>
  <c r="AH42" i="40" s="1"/>
  <c r="AX10" i="46"/>
  <c r="AW65" i="46"/>
  <c r="AX65" i="46" s="1"/>
  <c r="AH22" i="40"/>
  <c r="AT24" i="29"/>
  <c r="AS27" i="29"/>
  <c r="AT27" i="29" s="1"/>
  <c r="AG57" i="40"/>
  <c r="AH57" i="40" s="1"/>
  <c r="AH54" i="40"/>
  <c r="CJ37" i="46"/>
  <c r="AL9" i="42"/>
  <c r="AK12" i="42"/>
  <c r="AL12" i="42" s="1"/>
  <c r="AK64" i="42"/>
  <c r="AL54" i="42"/>
  <c r="AK57" i="42"/>
  <c r="AL57" i="42" s="1"/>
  <c r="AQ64" i="42"/>
  <c r="AQ17" i="42"/>
  <c r="AU14" i="42"/>
  <c r="AQ42" i="42"/>
  <c r="AU46" i="42"/>
  <c r="AQ27" i="42"/>
  <c r="AU24" i="42"/>
  <c r="DF10" i="42"/>
  <c r="AY10" i="42" s="1"/>
  <c r="DF16" i="42"/>
  <c r="AY16" i="42" s="1"/>
  <c r="DF44" i="42"/>
  <c r="AY44" i="42" s="1"/>
  <c r="DF39" i="42"/>
  <c r="AY39" i="42" s="1"/>
  <c r="BC39" i="42" s="1"/>
  <c r="DF30" i="42"/>
  <c r="AY30" i="42" s="1"/>
  <c r="DF40" i="42"/>
  <c r="AY40" i="42" s="1"/>
  <c r="BC40" i="42" s="1"/>
  <c r="DF46" i="42"/>
  <c r="AY46" i="42" s="1"/>
  <c r="DG7" i="42"/>
  <c r="DF25" i="42"/>
  <c r="AY25" i="42" s="1"/>
  <c r="BC25" i="42" s="1"/>
  <c r="DF35" i="42"/>
  <c r="AY35" i="42" s="1"/>
  <c r="DF29" i="42"/>
  <c r="AY29" i="42" s="1"/>
  <c r="DF55" i="42"/>
  <c r="AY55" i="42" s="1"/>
  <c r="BC55" i="42" s="1"/>
  <c r="DF21" i="42"/>
  <c r="AY21" i="42" s="1"/>
  <c r="DF51" i="42"/>
  <c r="AY51" i="42" s="1"/>
  <c r="DF59" i="42"/>
  <c r="AY59" i="42" s="1"/>
  <c r="DF9" i="42"/>
  <c r="AY9" i="42" s="1"/>
  <c r="BC9" i="42" s="1"/>
  <c r="DF60" i="42"/>
  <c r="AY60" i="42" s="1"/>
  <c r="DF36" i="42"/>
  <c r="AY36" i="42" s="1"/>
  <c r="DF15" i="42"/>
  <c r="AY15" i="42" s="1"/>
  <c r="DF56" i="42"/>
  <c r="AY56" i="42" s="1"/>
  <c r="DF34" i="42"/>
  <c r="AY34" i="42" s="1"/>
  <c r="DF54" i="42"/>
  <c r="AY54" i="42" s="1"/>
  <c r="DF24" i="42"/>
  <c r="AY24" i="42" s="1"/>
  <c r="DF45" i="42"/>
  <c r="AY45" i="42" s="1"/>
  <c r="BC45" i="42" s="1"/>
  <c r="DF19" i="42"/>
  <c r="AY19" i="42" s="1"/>
  <c r="DF41" i="42"/>
  <c r="AY41" i="42" s="1"/>
  <c r="DF11" i="42"/>
  <c r="AY11" i="42" s="1"/>
  <c r="DF61" i="42"/>
  <c r="AY61" i="42" s="1"/>
  <c r="BC61" i="42" s="1"/>
  <c r="DF31" i="42"/>
  <c r="AY31" i="42" s="1"/>
  <c r="DF50" i="42"/>
  <c r="AY50" i="42" s="1"/>
  <c r="BC50" i="42" s="1"/>
  <c r="DF20" i="42"/>
  <c r="AY20" i="42" s="1"/>
  <c r="DF49" i="42"/>
  <c r="AY49" i="42" s="1"/>
  <c r="BC49" i="42" s="1"/>
  <c r="DF26" i="42"/>
  <c r="AY26" i="42" s="1"/>
  <c r="BC26" i="42" s="1"/>
  <c r="DF14" i="42"/>
  <c r="AY14" i="42" s="1"/>
  <c r="AM66" i="42"/>
  <c r="CR35" i="46"/>
  <c r="CN37" i="46"/>
  <c r="CN22" i="46"/>
  <c r="CR19" i="46"/>
  <c r="CN27" i="46"/>
  <c r="BK62" i="41"/>
  <c r="BO27" i="41"/>
  <c r="BS41" i="41"/>
  <c r="BO65" i="41"/>
  <c r="BO32" i="41"/>
  <c r="BO37" i="41"/>
  <c r="DI40" i="41"/>
  <c r="BW40" i="41" s="1"/>
  <c r="CA40" i="41" s="1"/>
  <c r="DI46" i="41"/>
  <c r="BW46" i="41" s="1"/>
  <c r="CA46" i="41" s="1"/>
  <c r="DI45" i="41"/>
  <c r="BW45" i="41" s="1"/>
  <c r="DI44" i="41"/>
  <c r="BW44" i="41" s="1"/>
  <c r="DI49" i="41"/>
  <c r="BW49" i="41" s="1"/>
  <c r="DI34" i="41"/>
  <c r="BW34" i="41" s="1"/>
  <c r="CA34" i="41" s="1"/>
  <c r="DI31" i="41"/>
  <c r="BW31" i="41" s="1"/>
  <c r="DI24" i="41"/>
  <c r="BW24" i="41" s="1"/>
  <c r="DI54" i="41"/>
  <c r="BW54" i="41" s="1"/>
  <c r="DI20" i="41"/>
  <c r="BW20" i="41" s="1"/>
  <c r="DI59" i="41"/>
  <c r="BW59" i="41" s="1"/>
  <c r="DI25" i="41"/>
  <c r="BW25" i="41" s="1"/>
  <c r="DI50" i="41"/>
  <c r="BW50" i="41" s="1"/>
  <c r="DI51" i="41"/>
  <c r="BW51" i="41" s="1"/>
  <c r="CA51" i="41" s="1"/>
  <c r="DI41" i="41"/>
  <c r="BW41" i="41" s="1"/>
  <c r="CA41" i="41" s="1"/>
  <c r="DI11" i="41"/>
  <c r="BW11" i="41" s="1"/>
  <c r="DI9" i="41"/>
  <c r="BW9" i="41" s="1"/>
  <c r="DI10" i="41"/>
  <c r="BW10" i="41" s="1"/>
  <c r="DI56" i="41"/>
  <c r="BW56" i="41" s="1"/>
  <c r="DJ7" i="41"/>
  <c r="DI61" i="41"/>
  <c r="BW61" i="41" s="1"/>
  <c r="CA61" i="41" s="1"/>
  <c r="DI60" i="41"/>
  <c r="BW60" i="41" s="1"/>
  <c r="DI39" i="41"/>
  <c r="BW39" i="41" s="1"/>
  <c r="DI35" i="41"/>
  <c r="BW35" i="41" s="1"/>
  <c r="DI29" i="41"/>
  <c r="BW29" i="41" s="1"/>
  <c r="CA29" i="41" s="1"/>
  <c r="DI21" i="41"/>
  <c r="BW21" i="41" s="1"/>
  <c r="CA21" i="41" s="1"/>
  <c r="DI30" i="41"/>
  <c r="BW30" i="41" s="1"/>
  <c r="DI26" i="41"/>
  <c r="BW26" i="41" s="1"/>
  <c r="CA26" i="41" s="1"/>
  <c r="DI19" i="41"/>
  <c r="BW19" i="41" s="1"/>
  <c r="DI36" i="41"/>
  <c r="BW36" i="41" s="1"/>
  <c r="CA36" i="41" s="1"/>
  <c r="DI55" i="41"/>
  <c r="BW55" i="41" s="1"/>
  <c r="CA55" i="41" s="1"/>
  <c r="DI14" i="41"/>
  <c r="BW14" i="41" s="1"/>
  <c r="DI16" i="41"/>
  <c r="BW16" i="41" s="1"/>
  <c r="DI15" i="41"/>
  <c r="BW15" i="41" s="1"/>
  <c r="CA15" i="41" s="1"/>
  <c r="BB49" i="46"/>
  <c r="BA52" i="46"/>
  <c r="BB52" i="46" s="1"/>
  <c r="BK36" i="46"/>
  <c r="BM36" i="46" s="1"/>
  <c r="BN36" i="46" s="1"/>
  <c r="AP10" i="40"/>
  <c r="BC17" i="46"/>
  <c r="AH10" i="42"/>
  <c r="AG65" i="42"/>
  <c r="AH65" i="42" s="1"/>
  <c r="AG66" i="42"/>
  <c r="AH66" i="42" s="1"/>
  <c r="AH16" i="42"/>
  <c r="AN65" i="42"/>
  <c r="AO15" i="42"/>
  <c r="AP15" i="42" s="1"/>
  <c r="AX29" i="29"/>
  <c r="AW32" i="29"/>
  <c r="AX32" i="29" s="1"/>
  <c r="AS52" i="29"/>
  <c r="AT52" i="29" s="1"/>
  <c r="AT49" i="29"/>
  <c r="BA14" i="29"/>
  <c r="AZ17" i="29"/>
  <c r="BA45" i="29"/>
  <c r="BB45" i="29" s="1"/>
  <c r="BD45" i="29"/>
  <c r="BE45" i="29" s="1"/>
  <c r="BF45" i="29" s="1"/>
  <c r="BA30" i="29"/>
  <c r="BB30" i="29" s="1"/>
  <c r="BD30" i="29"/>
  <c r="BE30" i="29" s="1"/>
  <c r="BF30" i="29" s="1"/>
  <c r="AZ47" i="29"/>
  <c r="BA44" i="29"/>
  <c r="BA36" i="29"/>
  <c r="BB36" i="29" s="1"/>
  <c r="BD36" i="29"/>
  <c r="BE36" i="29" s="1"/>
  <c r="BF36" i="29" s="1"/>
  <c r="BA40" i="29"/>
  <c r="BB40" i="29" s="1"/>
  <c r="AZ37" i="29"/>
  <c r="BA34" i="29"/>
  <c r="BD34" i="29"/>
  <c r="BA9" i="29"/>
  <c r="AZ12" i="29"/>
  <c r="AZ64" i="29"/>
  <c r="BD9" i="29"/>
  <c r="AW10" i="29"/>
  <c r="AW12" i="29" s="1"/>
  <c r="AX12" i="29" s="1"/>
  <c r="AV65" i="29"/>
  <c r="AS14" i="42"/>
  <c r="AR17" i="42"/>
  <c r="AV14" i="42"/>
  <c r="AS31" i="42"/>
  <c r="AT31" i="42" s="1"/>
  <c r="AS30" i="42"/>
  <c r="AT30" i="42" s="1"/>
  <c r="AS24" i="42"/>
  <c r="AR27" i="42"/>
  <c r="AV24" i="42"/>
  <c r="AS50" i="42"/>
  <c r="AT50" i="42" s="1"/>
  <c r="AV50" i="42"/>
  <c r="AS61" i="42"/>
  <c r="AT61" i="42" s="1"/>
  <c r="AS26" i="42"/>
  <c r="AT26" i="42" s="1"/>
  <c r="AV26" i="42"/>
  <c r="AW26" i="42" s="1"/>
  <c r="AX26" i="42" s="1"/>
  <c r="AS21" i="42"/>
  <c r="AT21" i="42" s="1"/>
  <c r="AS11" i="42"/>
  <c r="AR66" i="42"/>
  <c r="AV57" i="29"/>
  <c r="AX59" i="29"/>
  <c r="AW62" i="29"/>
  <c r="AX62" i="29" s="1"/>
  <c r="BK64" i="41"/>
  <c r="AH14" i="40"/>
  <c r="AG17" i="40"/>
  <c r="AH17" i="40" s="1"/>
  <c r="CJ17" i="46"/>
  <c r="BF44" i="46"/>
  <c r="BE19" i="46"/>
  <c r="BC22" i="46"/>
  <c r="BB19" i="46"/>
  <c r="BA22" i="46"/>
  <c r="BB22" i="46" s="1"/>
  <c r="BK50" i="46"/>
  <c r="BM50" i="46" s="1"/>
  <c r="BN50" i="46" s="1"/>
  <c r="CA50" i="29"/>
  <c r="BW65" i="29"/>
  <c r="BW47" i="29"/>
  <c r="CA44" i="29"/>
  <c r="CA60" i="29"/>
  <c r="BW52" i="29"/>
  <c r="CA49" i="29"/>
  <c r="CA29" i="29"/>
  <c r="AH15" i="40"/>
  <c r="AG65" i="40"/>
  <c r="AH65" i="40" s="1"/>
  <c r="AU61" i="42"/>
  <c r="AW61" i="42" s="1"/>
  <c r="AX61" i="42" s="1"/>
  <c r="BK27" i="41"/>
  <c r="BS31" i="41"/>
  <c r="BS32" i="41" s="1"/>
  <c r="BS21" i="41"/>
  <c r="BS22" i="41" s="1"/>
  <c r="AE67" i="42"/>
  <c r="AM22" i="40"/>
  <c r="AO19" i="40"/>
  <c r="AU59" i="40"/>
  <c r="AK32" i="40"/>
  <c r="AL32" i="40" s="1"/>
  <c r="AL29" i="40"/>
  <c r="AO32" i="40"/>
  <c r="BC27" i="45"/>
  <c r="BG66" i="45"/>
  <c r="BK16" i="45"/>
  <c r="BK17" i="45" s="1"/>
  <c r="DH20" i="45"/>
  <c r="BO20" i="45" s="1"/>
  <c r="BS20" i="45" s="1"/>
  <c r="DH19" i="45"/>
  <c r="BO19" i="45" s="1"/>
  <c r="DH46" i="45"/>
  <c r="BO46" i="45" s="1"/>
  <c r="BS46" i="45" s="1"/>
  <c r="DH29" i="45"/>
  <c r="BO29" i="45" s="1"/>
  <c r="DH50" i="45"/>
  <c r="BO50" i="45" s="1"/>
  <c r="BS50" i="45" s="1"/>
  <c r="DH55" i="45"/>
  <c r="BO55" i="45" s="1"/>
  <c r="DH60" i="45"/>
  <c r="BO60" i="45" s="1"/>
  <c r="DH41" i="45"/>
  <c r="BO41" i="45" s="1"/>
  <c r="DH24" i="45"/>
  <c r="BO24" i="45" s="1"/>
  <c r="DH26" i="45"/>
  <c r="BO26" i="45" s="1"/>
  <c r="BS26" i="45" s="1"/>
  <c r="DH51" i="45"/>
  <c r="BO51" i="45" s="1"/>
  <c r="DH56" i="45"/>
  <c r="BO56" i="45" s="1"/>
  <c r="DH10" i="45"/>
  <c r="BO10" i="45" s="1"/>
  <c r="DH59" i="45"/>
  <c r="BO59" i="45" s="1"/>
  <c r="DH54" i="45"/>
  <c r="BO54" i="45" s="1"/>
  <c r="DH21" i="45"/>
  <c r="BO21" i="45" s="1"/>
  <c r="DH31" i="45"/>
  <c r="BO31" i="45" s="1"/>
  <c r="BS31" i="45" s="1"/>
  <c r="DH35" i="45"/>
  <c r="BO35" i="45" s="1"/>
  <c r="DI7" i="45"/>
  <c r="DH34" i="45"/>
  <c r="BO34" i="45" s="1"/>
  <c r="DH15" i="45"/>
  <c r="BO15" i="45" s="1"/>
  <c r="DH39" i="45"/>
  <c r="BO39" i="45" s="1"/>
  <c r="DH61" i="45"/>
  <c r="BO61" i="45" s="1"/>
  <c r="DH49" i="45"/>
  <c r="BO49" i="45" s="1"/>
  <c r="DH36" i="45"/>
  <c r="BO36" i="45" s="1"/>
  <c r="DH25" i="45"/>
  <c r="BO25" i="45" s="1"/>
  <c r="DH9" i="45"/>
  <c r="BO9" i="45" s="1"/>
  <c r="BS9" i="45" s="1"/>
  <c r="DH45" i="45"/>
  <c r="BO45" i="45" s="1"/>
  <c r="BS45" i="45" s="1"/>
  <c r="DH40" i="45"/>
  <c r="BO40" i="45" s="1"/>
  <c r="DH11" i="45"/>
  <c r="BO11" i="45" s="1"/>
  <c r="DH30" i="45"/>
  <c r="BO30" i="45" s="1"/>
  <c r="DH44" i="45"/>
  <c r="BO44" i="45" s="1"/>
  <c r="DH14" i="45"/>
  <c r="BO14" i="45" s="1"/>
  <c r="BS14" i="45" s="1"/>
  <c r="DH16" i="45"/>
  <c r="BO16" i="45" s="1"/>
  <c r="BK20" i="45"/>
  <c r="BK65" i="45" s="1"/>
  <c r="BS21" i="45"/>
  <c r="BK11" i="45"/>
  <c r="BK12" i="45" s="1"/>
  <c r="AX11" i="29"/>
  <c r="BA17" i="46"/>
  <c r="BB17" i="46" s="1"/>
  <c r="BB16" i="46"/>
  <c r="AL10" i="42"/>
  <c r="AK65" i="42"/>
  <c r="AL65" i="42" s="1"/>
  <c r="AU25" i="40"/>
  <c r="AW25" i="40" s="1"/>
  <c r="AX25" i="40" s="1"/>
  <c r="AS25" i="40"/>
  <c r="AH44" i="42"/>
  <c r="AG47" i="42"/>
  <c r="AH47" i="42" s="1"/>
  <c r="AO24" i="42"/>
  <c r="AN27" i="42"/>
  <c r="AS62" i="29"/>
  <c r="AT62" i="29" s="1"/>
  <c r="AT59" i="29"/>
  <c r="AO46" i="42"/>
  <c r="AP46" i="42" s="1"/>
  <c r="AL59" i="42"/>
  <c r="AK62" i="42"/>
  <c r="AL62" i="42" s="1"/>
  <c r="AL49" i="42"/>
  <c r="AK52" i="42"/>
  <c r="AL52" i="42" s="1"/>
  <c r="CF67" i="46"/>
  <c r="BC47" i="46"/>
  <c r="BE46" i="46"/>
  <c r="BF46" i="46" s="1"/>
  <c r="AH39" i="42"/>
  <c r="AG42" i="42"/>
  <c r="AH42" i="42" s="1"/>
  <c r="AL54" i="40"/>
  <c r="AK57" i="40"/>
  <c r="AL57" i="40" s="1"/>
  <c r="AP49" i="40"/>
  <c r="CB67" i="46"/>
  <c r="AP34" i="29"/>
  <c r="AO37" i="29"/>
  <c r="AP37" i="29" s="1"/>
  <c r="CJ12" i="46"/>
  <c r="CJ64" i="46"/>
  <c r="AT19" i="29"/>
  <c r="AS22" i="29"/>
  <c r="AT22" i="29" s="1"/>
  <c r="AP44" i="40"/>
  <c r="AO47" i="40"/>
  <c r="AL29" i="42"/>
  <c r="AK32" i="42"/>
  <c r="AL32" i="42" s="1"/>
  <c r="AP19" i="29"/>
  <c r="AO22" i="29"/>
  <c r="AP22" i="29" s="1"/>
  <c r="AM42" i="42"/>
  <c r="CR57" i="46"/>
  <c r="BI15" i="46"/>
  <c r="BJ15" i="46" s="1"/>
  <c r="BK15" i="46"/>
  <c r="BM15" i="46" s="1"/>
  <c r="BN15" i="46" s="1"/>
  <c r="BG17" i="46"/>
  <c r="BI14" i="46"/>
  <c r="BK14" i="46"/>
  <c r="BG62" i="46"/>
  <c r="BI59" i="46"/>
  <c r="BG52" i="46"/>
  <c r="BI49" i="46"/>
  <c r="BG32" i="46"/>
  <c r="BI29" i="46"/>
  <c r="BK29" i="46"/>
  <c r="BI56" i="46"/>
  <c r="BJ56" i="46" s="1"/>
  <c r="BK56" i="46"/>
  <c r="BM56" i="46" s="1"/>
  <c r="BN56" i="46" s="1"/>
  <c r="BF34" i="46"/>
  <c r="BB34" i="46"/>
  <c r="BA37" i="46"/>
  <c r="BB37" i="46" s="1"/>
  <c r="AQ17" i="40"/>
  <c r="AS14" i="40"/>
  <c r="AS50" i="40"/>
  <c r="AT50" i="40" s="1"/>
  <c r="AU21" i="40"/>
  <c r="AW21" i="40" s="1"/>
  <c r="AX21" i="40" s="1"/>
  <c r="AS21" i="40"/>
  <c r="AT21" i="40" s="1"/>
  <c r="AS16" i="40"/>
  <c r="AT16" i="40" s="1"/>
  <c r="AU16" i="40"/>
  <c r="AW16" i="40" s="1"/>
  <c r="AX16" i="40" s="1"/>
  <c r="AS55" i="40"/>
  <c r="AT55" i="40" s="1"/>
  <c r="AS31" i="40"/>
  <c r="AT31" i="40" s="1"/>
  <c r="AS51" i="40"/>
  <c r="AT51" i="40" s="1"/>
  <c r="AU51" i="40"/>
  <c r="AW51" i="40" s="1"/>
  <c r="AX51" i="40" s="1"/>
  <c r="AQ66" i="40"/>
  <c r="AS11" i="40"/>
  <c r="AU11" i="40"/>
  <c r="AP14" i="29"/>
  <c r="AO17" i="29"/>
  <c r="AP17" i="29" s="1"/>
  <c r="BF29" i="46"/>
  <c r="BE32" i="46"/>
  <c r="AS17" i="29"/>
  <c r="AT17" i="29" s="1"/>
  <c r="AT14" i="29"/>
  <c r="AP11" i="40"/>
  <c r="BC37" i="45"/>
  <c r="CJ32" i="46"/>
  <c r="AL24" i="42"/>
  <c r="AK27" i="42"/>
  <c r="AL27" i="42" s="1"/>
  <c r="AP59" i="29"/>
  <c r="AO62" i="29"/>
  <c r="AP62" i="29" s="1"/>
  <c r="AV22" i="29"/>
  <c r="AU35" i="42"/>
  <c r="AQ32" i="42"/>
  <c r="AQ52" i="42"/>
  <c r="AU31" i="42"/>
  <c r="AW31" i="42" s="1"/>
  <c r="AX31" i="42" s="1"/>
  <c r="AM47" i="42"/>
  <c r="CR16" i="46"/>
  <c r="CN52" i="46"/>
  <c r="CN57" i="46"/>
  <c r="CN42" i="46"/>
  <c r="CR45" i="46"/>
  <c r="CR47" i="46" s="1"/>
  <c r="CN47" i="46"/>
  <c r="CR50" i="46"/>
  <c r="BK22" i="41"/>
  <c r="BS55" i="41"/>
  <c r="BO57" i="41"/>
  <c r="BO12" i="41"/>
  <c r="BO64" i="41"/>
  <c r="BC52" i="46"/>
  <c r="BE49" i="46"/>
  <c r="BB54" i="46"/>
  <c r="BA57" i="46"/>
  <c r="BB57" i="46" s="1"/>
  <c r="BB9" i="46"/>
  <c r="BA12" i="46"/>
  <c r="BB12" i="46" s="1"/>
  <c r="BS42" i="29"/>
  <c r="AI67" i="40"/>
  <c r="BC47" i="45"/>
  <c r="AN12" i="42"/>
  <c r="AK67" i="29"/>
  <c r="AL67" i="29" s="1"/>
  <c r="AL64" i="29"/>
  <c r="BE17" i="46"/>
  <c r="BF14" i="46"/>
  <c r="AH34" i="40"/>
  <c r="AG37" i="40"/>
  <c r="AH37" i="40" s="1"/>
  <c r="AM42" i="40"/>
  <c r="BC66" i="46"/>
  <c r="AX14" i="29"/>
  <c r="AV32" i="29"/>
  <c r="BA15" i="29"/>
  <c r="BB15" i="29" s="1"/>
  <c r="BD15" i="29"/>
  <c r="BE15" i="29" s="1"/>
  <c r="BF15" i="29" s="1"/>
  <c r="BA41" i="29"/>
  <c r="BB41" i="29" s="1"/>
  <c r="BD41" i="29"/>
  <c r="BE41" i="29" s="1"/>
  <c r="BF41" i="29" s="1"/>
  <c r="BA26" i="29"/>
  <c r="BB26" i="29" s="1"/>
  <c r="BD26" i="29"/>
  <c r="BE26" i="29" s="1"/>
  <c r="BF26" i="29" s="1"/>
  <c r="BA61" i="29"/>
  <c r="BB61" i="29" s="1"/>
  <c r="BA56" i="29"/>
  <c r="BB56" i="29" s="1"/>
  <c r="BA11" i="29"/>
  <c r="AZ66" i="29"/>
  <c r="BA10" i="29"/>
  <c r="AZ65" i="29"/>
  <c r="AT11" i="29"/>
  <c r="AS66" i="29"/>
  <c r="AT66" i="29" s="1"/>
  <c r="AM32" i="40"/>
  <c r="AR65" i="42"/>
  <c r="AS60" i="42"/>
  <c r="AT60" i="42" s="1"/>
  <c r="AV60" i="42"/>
  <c r="AW60" i="42" s="1"/>
  <c r="AX60" i="42" s="1"/>
  <c r="AR62" i="42"/>
  <c r="AS59" i="42"/>
  <c r="AS56" i="42"/>
  <c r="AT56" i="42" s="1"/>
  <c r="AS25" i="42"/>
  <c r="AT25" i="42" s="1"/>
  <c r="AS40" i="42"/>
  <c r="AT40" i="42" s="1"/>
  <c r="AV40" i="42"/>
  <c r="AW40" i="42" s="1"/>
  <c r="AX40" i="42" s="1"/>
  <c r="AS10" i="42"/>
  <c r="AV10" i="42"/>
  <c r="AS51" i="42"/>
  <c r="AT51" i="42" s="1"/>
  <c r="AV51" i="42"/>
  <c r="AL19" i="42"/>
  <c r="AK22" i="42"/>
  <c r="AL22" i="42" s="1"/>
  <c r="AW57" i="29"/>
  <c r="AX57" i="29" s="1"/>
  <c r="AX54" i="29"/>
  <c r="AV62" i="29"/>
  <c r="AH9" i="40"/>
  <c r="AG12" i="40"/>
  <c r="AH12" i="40" s="1"/>
  <c r="AG64" i="40"/>
  <c r="AP19" i="42"/>
  <c r="AM27" i="40"/>
  <c r="AO24" i="40"/>
  <c r="CR51" i="46"/>
  <c r="CR20" i="46"/>
  <c r="CR15" i="46"/>
  <c r="BB44" i="46"/>
  <c r="BA47" i="46"/>
  <c r="BB47" i="46" s="1"/>
  <c r="BK30" i="46"/>
  <c r="BM30" i="46" s="1"/>
  <c r="BN30" i="46" s="1"/>
  <c r="BK39" i="46"/>
  <c r="BB10" i="46"/>
  <c r="BA65" i="46"/>
  <c r="BB65" i="46" s="1"/>
  <c r="BK51" i="46"/>
  <c r="BM51" i="46" s="1"/>
  <c r="BN51" i="46" s="1"/>
  <c r="BW17" i="29"/>
  <c r="BW12" i="29"/>
  <c r="BW64" i="29"/>
  <c r="BW22" i="29"/>
  <c r="CA19" i="29"/>
  <c r="BW37" i="29"/>
  <c r="CA34" i="29"/>
  <c r="BW42" i="29"/>
  <c r="BW66" i="29"/>
  <c r="CA11" i="29"/>
  <c r="CA12" i="29" s="1"/>
  <c r="CA20" i="29"/>
  <c r="CA14" i="29"/>
  <c r="AH19" i="42"/>
  <c r="AG22" i="42"/>
  <c r="AH22" i="42" s="1"/>
  <c r="BF10" i="46"/>
  <c r="BE65" i="46"/>
  <c r="AU51" i="42"/>
  <c r="AM12" i="42"/>
  <c r="AM37" i="42"/>
  <c r="AM65" i="42"/>
  <c r="AG52" i="40"/>
  <c r="AH52" i="40" s="1"/>
  <c r="BK32" i="41"/>
  <c r="AU24" i="40"/>
  <c r="AK22" i="40"/>
  <c r="AL22" i="40" s="1"/>
  <c r="AL19" i="40"/>
  <c r="AU19" i="40"/>
  <c r="AU56" i="40"/>
  <c r="AW56" i="40" s="1"/>
  <c r="AX56" i="40" s="1"/>
  <c r="AX9" i="29"/>
  <c r="CA51" i="29"/>
  <c r="BC65" i="45"/>
  <c r="BG65" i="45"/>
  <c r="BG52" i="45"/>
  <c r="BG27" i="45"/>
  <c r="BG37" i="45"/>
  <c r="AT64" i="46"/>
  <c r="AS67" i="46"/>
  <c r="AT67" i="46" s="1"/>
  <c r="AN66" i="42"/>
  <c r="AO16" i="42"/>
  <c r="AP16" i="42" s="1"/>
  <c r="Y67" i="42"/>
  <c r="Z67" i="42" s="1"/>
  <c r="Z64" i="42"/>
  <c r="BG37" i="46"/>
  <c r="BI34" i="46"/>
  <c r="BI35" i="46"/>
  <c r="BJ35" i="46" s="1"/>
  <c r="BK35" i="46"/>
  <c r="BM35" i="46" s="1"/>
  <c r="BN35" i="46" s="1"/>
  <c r="BG66" i="46"/>
  <c r="BI11" i="46"/>
  <c r="BA32" i="46"/>
  <c r="BB32" i="46" s="1"/>
  <c r="BB29" i="46"/>
  <c r="AQ57" i="40"/>
  <c r="AS54" i="40"/>
  <c r="AS60" i="40"/>
  <c r="AT60" i="40" s="1"/>
  <c r="AX54" i="46"/>
  <c r="AW57" i="46"/>
  <c r="AX57" i="46" s="1"/>
  <c r="AD64" i="42"/>
  <c r="AC67" i="42"/>
  <c r="AD67" i="42" s="1"/>
  <c r="AP44" i="42"/>
  <c r="AH14" i="42"/>
  <c r="AG17" i="42"/>
  <c r="AH17" i="42" s="1"/>
  <c r="AW44" i="29"/>
  <c r="AV47" i="29"/>
  <c r="AS57" i="29"/>
  <c r="AT57" i="29" s="1"/>
  <c r="AT54" i="29"/>
  <c r="AT29" i="29"/>
  <c r="AS32" i="29"/>
  <c r="AT32" i="29" s="1"/>
  <c r="AG47" i="40"/>
  <c r="AH47" i="40" s="1"/>
  <c r="AH44" i="40"/>
  <c r="AN57" i="42"/>
  <c r="AO54" i="42"/>
  <c r="AX19" i="29"/>
  <c r="AW22" i="29"/>
  <c r="AX22" i="29" s="1"/>
  <c r="AS15" i="42"/>
  <c r="AT15" i="42" s="1"/>
  <c r="AU15" i="42"/>
  <c r="AW15" i="42" s="1"/>
  <c r="AX15" i="42" s="1"/>
  <c r="AU25" i="42"/>
  <c r="AW25" i="42" s="1"/>
  <c r="AX25" i="42" s="1"/>
  <c r="AU41" i="42"/>
  <c r="AU42" i="42" s="1"/>
  <c r="AQ12" i="42"/>
  <c r="AU9" i="42"/>
  <c r="AW9" i="42" s="1"/>
  <c r="AQ66" i="42"/>
  <c r="CN17" i="46"/>
  <c r="CN12" i="46"/>
  <c r="CN64" i="46"/>
  <c r="CR9" i="46"/>
  <c r="CR21" i="46"/>
  <c r="CR41" i="46"/>
  <c r="CR42" i="46" s="1"/>
  <c r="CN62" i="46"/>
  <c r="CR59" i="46"/>
  <c r="CR36" i="46"/>
  <c r="BS51" i="41"/>
  <c r="BO66" i="41"/>
  <c r="BS11" i="41"/>
  <c r="BS40" i="41"/>
  <c r="BS15" i="41"/>
  <c r="BM54" i="46"/>
  <c r="BK60" i="46"/>
  <c r="BM60" i="46" s="1"/>
  <c r="BN60" i="46" s="1"/>
  <c r="BB24" i="46"/>
  <c r="BA27" i="46"/>
  <c r="BB27" i="46" s="1"/>
  <c r="AW34" i="40"/>
  <c r="AH49" i="42"/>
  <c r="AG52" i="42"/>
  <c r="AH52" i="42" s="1"/>
  <c r="BC64" i="46"/>
  <c r="AM57" i="40"/>
  <c r="BF11" i="46"/>
  <c r="AV17" i="29"/>
  <c r="BA55" i="29"/>
  <c r="BB55" i="29" s="1"/>
  <c r="BD55" i="29"/>
  <c r="BE55" i="29" s="1"/>
  <c r="BF55" i="29" s="1"/>
  <c r="BA25" i="29"/>
  <c r="BB25" i="29" s="1"/>
  <c r="BD25" i="29"/>
  <c r="BE25" i="29" s="1"/>
  <c r="BF25" i="29" s="1"/>
  <c r="BA49" i="29"/>
  <c r="AZ52" i="29"/>
  <c r="BD49" i="29"/>
  <c r="BA24" i="29"/>
  <c r="AZ27" i="29"/>
  <c r="BD24" i="29"/>
  <c r="BA16" i="29"/>
  <c r="BB16" i="29" s="1"/>
  <c r="BA59" i="29"/>
  <c r="AZ62" i="29"/>
  <c r="BD59" i="29"/>
  <c r="AZ32" i="29"/>
  <c r="BA29" i="29"/>
  <c r="BA35" i="29"/>
  <c r="BB35" i="29" s="1"/>
  <c r="BD35" i="29"/>
  <c r="BE35" i="29" s="1"/>
  <c r="BF35" i="29" s="1"/>
  <c r="AZ42" i="29"/>
  <c r="BA39" i="29"/>
  <c r="BD39" i="29"/>
  <c r="AT10" i="29"/>
  <c r="AS65" i="29"/>
  <c r="AT65" i="29" s="1"/>
  <c r="AT44" i="29"/>
  <c r="AS47" i="29"/>
  <c r="AT47" i="29" s="1"/>
  <c r="AG66" i="40"/>
  <c r="AH66" i="40" s="1"/>
  <c r="AH11" i="40"/>
  <c r="AS55" i="42"/>
  <c r="AT55" i="42" s="1"/>
  <c r="AR52" i="42"/>
  <c r="AS49" i="42"/>
  <c r="AV49" i="42"/>
  <c r="AS45" i="42"/>
  <c r="AT45" i="42" s="1"/>
  <c r="AV45" i="42"/>
  <c r="AW45" i="42" s="1"/>
  <c r="AX45" i="42" s="1"/>
  <c r="AR47" i="42"/>
  <c r="AS44" i="42"/>
  <c r="AV44" i="42"/>
  <c r="AS20" i="42"/>
  <c r="AT20" i="42" s="1"/>
  <c r="AV20" i="42"/>
  <c r="AW20" i="42" s="1"/>
  <c r="AR57" i="42"/>
  <c r="AS54" i="42"/>
  <c r="AR37" i="42"/>
  <c r="AS34" i="42"/>
  <c r="AV34" i="42"/>
  <c r="AP54" i="29"/>
  <c r="AO57" i="29"/>
  <c r="AP57" i="29" s="1"/>
  <c r="AH59" i="42"/>
  <c r="AG62" i="42"/>
  <c r="AH62" i="42" s="1"/>
  <c r="AP14" i="42"/>
  <c r="BK59" i="46"/>
  <c r="BK19" i="46"/>
  <c r="BE39" i="46"/>
  <c r="BC42" i="46"/>
  <c r="BB39" i="46"/>
  <c r="BA42" i="46"/>
  <c r="BB42" i="46" s="1"/>
  <c r="CA25" i="29"/>
  <c r="CA26" i="29"/>
  <c r="BW27" i="29"/>
  <c r="CA30" i="29"/>
  <c r="BS64" i="29"/>
  <c r="BS17" i="29"/>
  <c r="BC65" i="46"/>
  <c r="AX24" i="29"/>
  <c r="AW27" i="29"/>
  <c r="AX27" i="29" s="1"/>
  <c r="AU21" i="42"/>
  <c r="AW21" i="42" s="1"/>
  <c r="AX21" i="42" s="1"/>
  <c r="AU29" i="42"/>
  <c r="BS36" i="41"/>
  <c r="AX19" i="46"/>
  <c r="AW22" i="46"/>
  <c r="AX22" i="46" s="1"/>
  <c r="AM12" i="40"/>
  <c r="AO9" i="40"/>
  <c r="AU9" i="40"/>
  <c r="AU29" i="40"/>
  <c r="AU35" i="40"/>
  <c r="AW35" i="40" s="1"/>
  <c r="AX35" i="40" s="1"/>
  <c r="AV12" i="29"/>
  <c r="CA61" i="29"/>
  <c r="BG17" i="45"/>
  <c r="BG42" i="45"/>
  <c r="BG32" i="45"/>
  <c r="BS29" i="45"/>
  <c r="BG12" i="45"/>
  <c r="BG64" i="45"/>
  <c r="AU11" i="42"/>
  <c r="AW11" i="42" s="1"/>
  <c r="BQ50" i="50"/>
  <c r="BR50" i="50" s="1"/>
  <c r="BQ16" i="50"/>
  <c r="BR16" i="50" s="1"/>
  <c r="BS16" i="50" s="1"/>
  <c r="BT16" i="50" s="1"/>
  <c r="BU16" i="50" s="1"/>
  <c r="BV16" i="50" s="1"/>
  <c r="BQ61" i="50"/>
  <c r="BR61" i="50" s="1"/>
  <c r="BS61" i="50" s="1"/>
  <c r="BT46" i="50"/>
  <c r="BM41" i="50"/>
  <c r="BN41" i="50" s="1"/>
  <c r="BM40" i="50"/>
  <c r="BN40" i="50" s="1"/>
  <c r="BU25" i="50"/>
  <c r="BV25" i="50" s="1"/>
  <c r="BQ26" i="50"/>
  <c r="BR26" i="50" s="1"/>
  <c r="BS26" i="50" s="1"/>
  <c r="BT26" i="50" s="1"/>
  <c r="BU26" i="50" s="1"/>
  <c r="BV26" i="50" s="1"/>
  <c r="BO27" i="50"/>
  <c r="BO47" i="50"/>
  <c r="BS52" i="50"/>
  <c r="BQ55" i="50"/>
  <c r="BR55" i="50" s="1"/>
  <c r="BS55" i="50" s="1"/>
  <c r="BQ60" i="50"/>
  <c r="BR60" i="50" s="1"/>
  <c r="BC64" i="50"/>
  <c r="BC67" i="50" s="1"/>
  <c r="BO65" i="50"/>
  <c r="BM35" i="50"/>
  <c r="BN35" i="50" s="1"/>
  <c r="BT61" i="50"/>
  <c r="BT55" i="50"/>
  <c r="BT41" i="50"/>
  <c r="BG67" i="50"/>
  <c r="BT35" i="50"/>
  <c r="BT30" i="50"/>
  <c r="BU30" i="50" s="1"/>
  <c r="BV30" i="50" s="1"/>
  <c r="BT40" i="50"/>
  <c r="BT15" i="50"/>
  <c r="BT56" i="50"/>
  <c r="BT20" i="50"/>
  <c r="BO17" i="50"/>
  <c r="BO52" i="50"/>
  <c r="BK57" i="50"/>
  <c r="BM20" i="50"/>
  <c r="BN20" i="50" s="1"/>
  <c r="BO66" i="50"/>
  <c r="AX64" i="50"/>
  <c r="AW67" i="50"/>
  <c r="AX67" i="50" s="1"/>
  <c r="BT29" i="50"/>
  <c r="BM15" i="50"/>
  <c r="BN15" i="50" s="1"/>
  <c r="BD27" i="50"/>
  <c r="BE24" i="50"/>
  <c r="BD64" i="50"/>
  <c r="BU9" i="50"/>
  <c r="BH67" i="50"/>
  <c r="DW61" i="50"/>
  <c r="BX61" i="50" s="1"/>
  <c r="DW60" i="50"/>
  <c r="BX60" i="50" s="1"/>
  <c r="DW59" i="50"/>
  <c r="BX59" i="50" s="1"/>
  <c r="DW55" i="50"/>
  <c r="BX55" i="50" s="1"/>
  <c r="DW56" i="50"/>
  <c r="BX56" i="50" s="1"/>
  <c r="DW50" i="50"/>
  <c r="BX50" i="50" s="1"/>
  <c r="DW54" i="50"/>
  <c r="BX54" i="50" s="1"/>
  <c r="CB54" i="50" s="1"/>
  <c r="DW51" i="50"/>
  <c r="BX51" i="50" s="1"/>
  <c r="DW49" i="50"/>
  <c r="BX49" i="50" s="1"/>
  <c r="DW46" i="50"/>
  <c r="BX46" i="50" s="1"/>
  <c r="DW44" i="50"/>
  <c r="BX44" i="50" s="1"/>
  <c r="DW45" i="50"/>
  <c r="BX45" i="50" s="1"/>
  <c r="DW39" i="50"/>
  <c r="BX39" i="50" s="1"/>
  <c r="DW34" i="50"/>
  <c r="BX34" i="50" s="1"/>
  <c r="DW41" i="50"/>
  <c r="BX41" i="50" s="1"/>
  <c r="DW36" i="50"/>
  <c r="BX36" i="50" s="1"/>
  <c r="DW40" i="50"/>
  <c r="BX40" i="50" s="1"/>
  <c r="DW35" i="50"/>
  <c r="BX35" i="50" s="1"/>
  <c r="DW31" i="50"/>
  <c r="BX31" i="50" s="1"/>
  <c r="CB31" i="50" s="1"/>
  <c r="DW24" i="50"/>
  <c r="BX24" i="50" s="1"/>
  <c r="DW30" i="50"/>
  <c r="BX30" i="50" s="1"/>
  <c r="DW29" i="50"/>
  <c r="BX29" i="50" s="1"/>
  <c r="DW26" i="50"/>
  <c r="BX26" i="50" s="1"/>
  <c r="DW25" i="50"/>
  <c r="BX25" i="50" s="1"/>
  <c r="DW21" i="50"/>
  <c r="BX21" i="50" s="1"/>
  <c r="DW14" i="50"/>
  <c r="BX14" i="50" s="1"/>
  <c r="DW20" i="50"/>
  <c r="BX20" i="50" s="1"/>
  <c r="DW19" i="50"/>
  <c r="BX19" i="50" s="1"/>
  <c r="DW9" i="50"/>
  <c r="BX9" i="50" s="1"/>
  <c r="DX7" i="50"/>
  <c r="DW16" i="50"/>
  <c r="BX16" i="50" s="1"/>
  <c r="DW15" i="50"/>
  <c r="BX15" i="50" s="1"/>
  <c r="DW11" i="50"/>
  <c r="BX11" i="50" s="1"/>
  <c r="DW10" i="50"/>
  <c r="BX10" i="50" s="1"/>
  <c r="BP66" i="50"/>
  <c r="BQ11" i="50"/>
  <c r="BQ31" i="50"/>
  <c r="BR31" i="50" s="1"/>
  <c r="BS31" i="50" s="1"/>
  <c r="BS32" i="50" s="1"/>
  <c r="BT31" i="50"/>
  <c r="BP37" i="50"/>
  <c r="BQ34" i="50"/>
  <c r="BP57" i="50"/>
  <c r="BQ54" i="50"/>
  <c r="BT54" i="50"/>
  <c r="BP62" i="50"/>
  <c r="BQ59" i="50"/>
  <c r="BT51" i="50"/>
  <c r="BU51" i="50" s="1"/>
  <c r="BV51" i="50" s="1"/>
  <c r="BK32" i="50"/>
  <c r="BL29" i="50"/>
  <c r="BM51" i="50"/>
  <c r="BN51" i="50" s="1"/>
  <c r="BO64" i="50"/>
  <c r="BO12" i="50"/>
  <c r="BM50" i="50"/>
  <c r="BN50" i="50" s="1"/>
  <c r="BF59" i="50"/>
  <c r="BE62" i="50"/>
  <c r="BF62" i="50" s="1"/>
  <c r="BK42" i="50"/>
  <c r="BL39" i="50"/>
  <c r="BE17" i="50"/>
  <c r="BF17" i="50" s="1"/>
  <c r="BF14" i="50"/>
  <c r="BM55" i="50"/>
  <c r="BN55" i="50" s="1"/>
  <c r="BU49" i="50"/>
  <c r="BL37" i="50"/>
  <c r="BL22" i="50"/>
  <c r="BF47" i="50"/>
  <c r="BJ29" i="50"/>
  <c r="BI32" i="50"/>
  <c r="BJ32" i="50" s="1"/>
  <c r="BP64" i="50"/>
  <c r="BP12" i="50"/>
  <c r="BQ9" i="50"/>
  <c r="BP17" i="50"/>
  <c r="BQ14" i="50"/>
  <c r="BP22" i="50"/>
  <c r="BQ19" i="50"/>
  <c r="BN54" i="50"/>
  <c r="BE49" i="50"/>
  <c r="BJ59" i="50"/>
  <c r="BK59" i="50" s="1"/>
  <c r="BI62" i="50"/>
  <c r="BJ62" i="50" s="1"/>
  <c r="BI27" i="50"/>
  <c r="BJ27" i="50" s="1"/>
  <c r="BJ24" i="50"/>
  <c r="BK24" i="50" s="1"/>
  <c r="BI66" i="50"/>
  <c r="BJ66" i="50" s="1"/>
  <c r="BJ11" i="50"/>
  <c r="BK11" i="50" s="1"/>
  <c r="BT50" i="50"/>
  <c r="BU50" i="50" s="1"/>
  <c r="BV50" i="50" s="1"/>
  <c r="BO32" i="50"/>
  <c r="BO42" i="50"/>
  <c r="BS60" i="50"/>
  <c r="BT60" i="50" s="1"/>
  <c r="BU60" i="50" s="1"/>
  <c r="BV60" i="50" s="1"/>
  <c r="AO67" i="50"/>
  <c r="AP67" i="50" s="1"/>
  <c r="AP64" i="50"/>
  <c r="BB64" i="50"/>
  <c r="BA67" i="50"/>
  <c r="BB67" i="50" s="1"/>
  <c r="BI37" i="50"/>
  <c r="BJ37" i="50" s="1"/>
  <c r="BJ34" i="50"/>
  <c r="BK34" i="50" s="1"/>
  <c r="BK37" i="50" s="1"/>
  <c r="BE57" i="50"/>
  <c r="BF57" i="50" s="1"/>
  <c r="BF54" i="50"/>
  <c r="BD65" i="50"/>
  <c r="BE10" i="50"/>
  <c r="BD12" i="50"/>
  <c r="BI17" i="50"/>
  <c r="BJ17" i="50" s="1"/>
  <c r="BJ14" i="50"/>
  <c r="BK14" i="50" s="1"/>
  <c r="BQ44" i="50"/>
  <c r="BP47" i="50"/>
  <c r="BQ49" i="50"/>
  <c r="BP52" i="50"/>
  <c r="BE66" i="50"/>
  <c r="BF66" i="50" s="1"/>
  <c r="BF11" i="50"/>
  <c r="BL57" i="50"/>
  <c r="BE32" i="50"/>
  <c r="BF32" i="50" s="1"/>
  <c r="BF29" i="50"/>
  <c r="BM45" i="50"/>
  <c r="BN45" i="50" s="1"/>
  <c r="DI61" i="50"/>
  <c r="BW61" i="50" s="1"/>
  <c r="DI60" i="50"/>
  <c r="BW60" i="50" s="1"/>
  <c r="DI59" i="50"/>
  <c r="BW59" i="50" s="1"/>
  <c r="DI56" i="50"/>
  <c r="BW56" i="50" s="1"/>
  <c r="DI55" i="50"/>
  <c r="BW55" i="50" s="1"/>
  <c r="DI50" i="50"/>
  <c r="BW50" i="50" s="1"/>
  <c r="DI54" i="50"/>
  <c r="BW54" i="50" s="1"/>
  <c r="DI51" i="50"/>
  <c r="BW51" i="50" s="1"/>
  <c r="DI45" i="50"/>
  <c r="BW45" i="50" s="1"/>
  <c r="DI44" i="50"/>
  <c r="BW44" i="50" s="1"/>
  <c r="DI46" i="50"/>
  <c r="BW46" i="50" s="1"/>
  <c r="DI49" i="50"/>
  <c r="BW49" i="50" s="1"/>
  <c r="DI41" i="50"/>
  <c r="BW41" i="50" s="1"/>
  <c r="DI34" i="50"/>
  <c r="BW34" i="50" s="1"/>
  <c r="DI40" i="50"/>
  <c r="BW40" i="50" s="1"/>
  <c r="DI39" i="50"/>
  <c r="BW39" i="50" s="1"/>
  <c r="DI36" i="50"/>
  <c r="BW36" i="50" s="1"/>
  <c r="DI35" i="50"/>
  <c r="BW35" i="50" s="1"/>
  <c r="DI24" i="50"/>
  <c r="BW24" i="50" s="1"/>
  <c r="DI31" i="50"/>
  <c r="BW31" i="50" s="1"/>
  <c r="DI30" i="50"/>
  <c r="BW30" i="50" s="1"/>
  <c r="DI29" i="50"/>
  <c r="BW29" i="50" s="1"/>
  <c r="DI26" i="50"/>
  <c r="BW26" i="50" s="1"/>
  <c r="DI25" i="50"/>
  <c r="BW25" i="50" s="1"/>
  <c r="DI14" i="50"/>
  <c r="BW14" i="50" s="1"/>
  <c r="DI9" i="50"/>
  <c r="BW9" i="50" s="1"/>
  <c r="DI21" i="50"/>
  <c r="BW21" i="50" s="1"/>
  <c r="DI20" i="50"/>
  <c r="BW20" i="50" s="1"/>
  <c r="DI19" i="50"/>
  <c r="BW19" i="50" s="1"/>
  <c r="DJ7" i="50"/>
  <c r="DI16" i="50"/>
  <c r="BW16" i="50" s="1"/>
  <c r="DI15" i="50"/>
  <c r="BW15" i="50" s="1"/>
  <c r="DI11" i="50"/>
  <c r="BW11" i="50" s="1"/>
  <c r="DI10" i="50"/>
  <c r="BW10" i="50" s="1"/>
  <c r="BO22" i="50"/>
  <c r="BO37" i="50"/>
  <c r="BO57" i="50"/>
  <c r="BO62" i="50"/>
  <c r="BE37" i="50"/>
  <c r="BF37" i="50" s="1"/>
  <c r="BI47" i="50"/>
  <c r="BJ47" i="50" s="1"/>
  <c r="BJ44" i="50"/>
  <c r="BK44" i="50" s="1"/>
  <c r="BI65" i="50"/>
  <c r="BJ65" i="50" s="1"/>
  <c r="BJ10" i="50"/>
  <c r="BK10" i="50" s="1"/>
  <c r="BL17" i="50"/>
  <c r="AW32" i="50"/>
  <c r="AX32" i="50" s="1"/>
  <c r="AX29" i="50"/>
  <c r="BI52" i="50"/>
  <c r="BJ52" i="50" s="1"/>
  <c r="BJ49" i="50"/>
  <c r="BK49" i="50" s="1"/>
  <c r="BU34" i="50"/>
  <c r="BJ19" i="50"/>
  <c r="BK19" i="50" s="1"/>
  <c r="BK22" i="50" s="1"/>
  <c r="BI22" i="50"/>
  <c r="BJ22" i="50" s="1"/>
  <c r="BI64" i="50"/>
  <c r="BI12" i="50"/>
  <c r="BJ12" i="50" s="1"/>
  <c r="BJ9" i="50"/>
  <c r="BK9" i="50" s="1"/>
  <c r="BI57" i="50"/>
  <c r="BJ57" i="50" s="1"/>
  <c r="BJ54" i="50"/>
  <c r="BP65" i="50"/>
  <c r="BQ10" i="50"/>
  <c r="BP27" i="50"/>
  <c r="BQ24" i="50"/>
  <c r="BQ29" i="50"/>
  <c r="BP32" i="50"/>
  <c r="BP42" i="50"/>
  <c r="BQ39" i="50"/>
  <c r="BT24" i="50"/>
  <c r="BI42" i="50"/>
  <c r="BJ42" i="50" s="1"/>
  <c r="BJ39" i="50"/>
  <c r="BL66" i="50"/>
  <c r="AN47" i="45"/>
  <c r="BD62" i="40"/>
  <c r="AN42" i="45"/>
  <c r="AM37" i="48"/>
  <c r="AN22" i="45"/>
  <c r="AO29" i="48"/>
  <c r="AO32" i="48" s="1"/>
  <c r="AP32" i="48" s="1"/>
  <c r="BD17" i="40"/>
  <c r="AO61" i="45"/>
  <c r="AP61" i="45" s="1"/>
  <c r="AO35" i="45"/>
  <c r="AP35" i="45" s="1"/>
  <c r="BD36" i="41"/>
  <c r="BE36" i="41" s="1"/>
  <c r="BF36" i="41" s="1"/>
  <c r="AG42" i="45"/>
  <c r="AH42" i="45" s="1"/>
  <c r="BD20" i="41"/>
  <c r="BE20" i="41" s="1"/>
  <c r="BF20" i="41" s="1"/>
  <c r="BD47" i="40"/>
  <c r="AN67" i="41"/>
  <c r="BD45" i="41"/>
  <c r="BE45" i="41" s="1"/>
  <c r="BF45" i="41" s="1"/>
  <c r="BD61" i="41"/>
  <c r="BE61" i="41" s="1"/>
  <c r="BF61" i="41" s="1"/>
  <c r="BD25" i="41"/>
  <c r="BE25" i="41" s="1"/>
  <c r="BF25" i="41" s="1"/>
  <c r="BD60" i="41"/>
  <c r="BE60" i="41" s="1"/>
  <c r="BF60" i="41" s="1"/>
  <c r="AJ67" i="45"/>
  <c r="AN66" i="45"/>
  <c r="BL51" i="40"/>
  <c r="BD40" i="41"/>
  <c r="BE40" i="41" s="1"/>
  <c r="BF40" i="41" s="1"/>
  <c r="BD30" i="41"/>
  <c r="BE30" i="41" s="1"/>
  <c r="BF30" i="41" s="1"/>
  <c r="AG52" i="48"/>
  <c r="AH52" i="48" s="1"/>
  <c r="AN47" i="48"/>
  <c r="AO27" i="41"/>
  <c r="AP27" i="41" s="1"/>
  <c r="BD27" i="40"/>
  <c r="BD51" i="41"/>
  <c r="BE51" i="41" s="1"/>
  <c r="BF51" i="41" s="1"/>
  <c r="BD46" i="41"/>
  <c r="BE46" i="41" s="1"/>
  <c r="BF46" i="41" s="1"/>
  <c r="BD15" i="41"/>
  <c r="BE15" i="41" s="1"/>
  <c r="BF15" i="41" s="1"/>
  <c r="AW56" i="48"/>
  <c r="AX56" i="48" s="1"/>
  <c r="AL14" i="45"/>
  <c r="AK17" i="45"/>
  <c r="AL17" i="45" s="1"/>
  <c r="AG47" i="45"/>
  <c r="AH47" i="45" s="1"/>
  <c r="AH44" i="45"/>
  <c r="AW49" i="41"/>
  <c r="AV52" i="41"/>
  <c r="BD66" i="40"/>
  <c r="AT11" i="41"/>
  <c r="AS66" i="41"/>
  <c r="AT66" i="41" s="1"/>
  <c r="BD42" i="40"/>
  <c r="BD22" i="40"/>
  <c r="AX59" i="41"/>
  <c r="AP19" i="45"/>
  <c r="AO22" i="45"/>
  <c r="AP22" i="45" s="1"/>
  <c r="AT19" i="41"/>
  <c r="AS22" i="41"/>
  <c r="AT22" i="41" s="1"/>
  <c r="AS45" i="45"/>
  <c r="AT45" i="45" s="1"/>
  <c r="AV45" i="45"/>
  <c r="AW45" i="45" s="1"/>
  <c r="AX45" i="45" s="1"/>
  <c r="AS59" i="45"/>
  <c r="AR62" i="45"/>
  <c r="AV59" i="45"/>
  <c r="AS39" i="45"/>
  <c r="AR42" i="45"/>
  <c r="AS51" i="45"/>
  <c r="AT51" i="45" s="1"/>
  <c r="AS60" i="45"/>
  <c r="AT60" i="45" s="1"/>
  <c r="AV60" i="45"/>
  <c r="AW60" i="45" s="1"/>
  <c r="AX60" i="45" s="1"/>
  <c r="AS49" i="45"/>
  <c r="AR52" i="45"/>
  <c r="AS56" i="45"/>
  <c r="AS26" i="45"/>
  <c r="AT26" i="45" s="1"/>
  <c r="AV26" i="45"/>
  <c r="AW26" i="45" s="1"/>
  <c r="AX26" i="45" s="1"/>
  <c r="AS34" i="45"/>
  <c r="AR37" i="45"/>
  <c r="AP44" i="41"/>
  <c r="AO47" i="41"/>
  <c r="AP47" i="41" s="1"/>
  <c r="AH14" i="45"/>
  <c r="AG17" i="45"/>
  <c r="AH17" i="45" s="1"/>
  <c r="AP39" i="45"/>
  <c r="AO42" i="45"/>
  <c r="AP42" i="45" s="1"/>
  <c r="AZ57" i="41"/>
  <c r="BA54" i="41"/>
  <c r="AZ52" i="41"/>
  <c r="BA49" i="41"/>
  <c r="AZ17" i="41"/>
  <c r="BA14" i="41"/>
  <c r="AZ62" i="41"/>
  <c r="BA59" i="41"/>
  <c r="DU11" i="41"/>
  <c r="BH11" i="41" s="1"/>
  <c r="BL11" i="41" s="1"/>
  <c r="DU31" i="41"/>
  <c r="BH31" i="41" s="1"/>
  <c r="BI31" i="41" s="1"/>
  <c r="BJ31" i="41" s="1"/>
  <c r="DU59" i="41"/>
  <c r="BH59" i="41" s="1"/>
  <c r="BL59" i="41" s="1"/>
  <c r="DU46" i="41"/>
  <c r="BH46" i="41" s="1"/>
  <c r="DU35" i="41"/>
  <c r="BH35" i="41" s="1"/>
  <c r="BL35" i="41" s="1"/>
  <c r="BM35" i="41" s="1"/>
  <c r="BN35" i="41" s="1"/>
  <c r="DU29" i="41"/>
  <c r="BH29" i="41" s="1"/>
  <c r="BL29" i="41" s="1"/>
  <c r="DV7" i="41"/>
  <c r="DU40" i="41"/>
  <c r="BH40" i="41" s="1"/>
  <c r="BL40" i="41" s="1"/>
  <c r="BM40" i="41" s="1"/>
  <c r="BN40" i="41" s="1"/>
  <c r="DU20" i="41"/>
  <c r="BH20" i="41" s="1"/>
  <c r="BI20" i="41" s="1"/>
  <c r="BJ20" i="41" s="1"/>
  <c r="DU45" i="41"/>
  <c r="BH45" i="41" s="1"/>
  <c r="DU16" i="41"/>
  <c r="BH16" i="41" s="1"/>
  <c r="BL16" i="41" s="1"/>
  <c r="BM16" i="41" s="1"/>
  <c r="BN16" i="41" s="1"/>
  <c r="DU30" i="41"/>
  <c r="BH30" i="41" s="1"/>
  <c r="DU41" i="41"/>
  <c r="BH41" i="41" s="1"/>
  <c r="BL41" i="41" s="1"/>
  <c r="BM41" i="41" s="1"/>
  <c r="BN41" i="41" s="1"/>
  <c r="DU54" i="41"/>
  <c r="BH54" i="41" s="1"/>
  <c r="DU50" i="41"/>
  <c r="BH50" i="41" s="1"/>
  <c r="DU24" i="41"/>
  <c r="BH24" i="41" s="1"/>
  <c r="DU49" i="41"/>
  <c r="BH49" i="41" s="1"/>
  <c r="DU10" i="41"/>
  <c r="BH10" i="41" s="1"/>
  <c r="BL10" i="41" s="1"/>
  <c r="DU39" i="41"/>
  <c r="BH39" i="41" s="1"/>
  <c r="DU56" i="41"/>
  <c r="BH56" i="41" s="1"/>
  <c r="BI56" i="41" s="1"/>
  <c r="BJ56" i="41" s="1"/>
  <c r="DU51" i="41"/>
  <c r="BH51" i="41" s="1"/>
  <c r="DU36" i="41"/>
  <c r="BH36" i="41" s="1"/>
  <c r="DU9" i="41"/>
  <c r="BH9" i="41" s="1"/>
  <c r="DU61" i="41"/>
  <c r="BH61" i="41" s="1"/>
  <c r="DU60" i="41"/>
  <c r="BH60" i="41" s="1"/>
  <c r="DU15" i="41"/>
  <c r="BH15" i="41" s="1"/>
  <c r="BL15" i="41" s="1"/>
  <c r="BM15" i="41" s="1"/>
  <c r="BN15" i="41" s="1"/>
  <c r="DU55" i="41"/>
  <c r="BH55" i="41" s="1"/>
  <c r="DU21" i="41"/>
  <c r="BH21" i="41" s="1"/>
  <c r="DU19" i="41"/>
  <c r="BH19" i="41" s="1"/>
  <c r="DU25" i="41"/>
  <c r="BH25" i="41" s="1"/>
  <c r="DU44" i="41"/>
  <c r="BH44" i="41" s="1"/>
  <c r="BL44" i="41" s="1"/>
  <c r="DU26" i="41"/>
  <c r="BH26" i="41" s="1"/>
  <c r="DU34" i="41"/>
  <c r="BH34" i="41" s="1"/>
  <c r="DU14" i="41"/>
  <c r="BH14" i="41" s="1"/>
  <c r="BL14" i="41" s="1"/>
  <c r="BD35" i="41"/>
  <c r="BE35" i="41" s="1"/>
  <c r="BF35" i="41" s="1"/>
  <c r="AL29" i="45"/>
  <c r="AN29" i="45" s="1"/>
  <c r="AK32" i="45"/>
  <c r="AL32" i="45" s="1"/>
  <c r="AL24" i="45"/>
  <c r="AK27" i="45"/>
  <c r="AL27" i="45" s="1"/>
  <c r="BD57" i="40"/>
  <c r="BH52" i="40"/>
  <c r="BL49" i="40"/>
  <c r="BL55" i="40"/>
  <c r="BH32" i="40"/>
  <c r="BL29" i="40"/>
  <c r="BL36" i="40"/>
  <c r="BH12" i="40"/>
  <c r="BH64" i="40"/>
  <c r="BL9" i="40"/>
  <c r="BL50" i="40"/>
  <c r="BH62" i="40"/>
  <c r="BL59" i="40"/>
  <c r="BH37" i="40"/>
  <c r="BD49" i="41"/>
  <c r="BE49" i="41" s="1"/>
  <c r="BD19" i="41"/>
  <c r="BD50" i="41"/>
  <c r="BE50" i="41" s="1"/>
  <c r="BF50" i="41" s="1"/>
  <c r="BD16" i="41"/>
  <c r="BE16" i="41" s="1"/>
  <c r="BF16" i="41" s="1"/>
  <c r="AW29" i="41"/>
  <c r="AV32" i="41"/>
  <c r="AT29" i="41"/>
  <c r="AS32" i="41"/>
  <c r="AT32" i="41" s="1"/>
  <c r="AW54" i="45"/>
  <c r="AL49" i="45"/>
  <c r="AK52" i="45"/>
  <c r="AL52" i="45" s="1"/>
  <c r="AT9" i="41"/>
  <c r="AS12" i="41"/>
  <c r="AT12" i="41" s="1"/>
  <c r="AS64" i="41"/>
  <c r="AW11" i="41"/>
  <c r="AV66" i="41"/>
  <c r="AT54" i="41"/>
  <c r="AS57" i="41"/>
  <c r="AT57" i="41" s="1"/>
  <c r="AL10" i="45"/>
  <c r="AK65" i="45"/>
  <c r="AL65" i="45" s="1"/>
  <c r="AH64" i="41"/>
  <c r="AG67" i="41"/>
  <c r="AH67" i="41" s="1"/>
  <c r="AL64" i="41"/>
  <c r="AK67" i="41"/>
  <c r="AL67" i="41" s="1"/>
  <c r="AT24" i="41"/>
  <c r="AS27" i="41"/>
  <c r="AT27" i="41" s="1"/>
  <c r="AT44" i="41"/>
  <c r="AS47" i="41"/>
  <c r="AT47" i="41" s="1"/>
  <c r="AV42" i="41"/>
  <c r="AW39" i="41"/>
  <c r="AS20" i="45"/>
  <c r="AT20" i="45" s="1"/>
  <c r="AV20" i="45"/>
  <c r="AW20" i="45" s="1"/>
  <c r="AX20" i="45" s="1"/>
  <c r="AS9" i="45"/>
  <c r="AR64" i="45"/>
  <c r="AR12" i="45"/>
  <c r="AV9" i="45"/>
  <c r="AS61" i="45"/>
  <c r="AT61" i="45" s="1"/>
  <c r="AV61" i="45"/>
  <c r="AW61" i="45" s="1"/>
  <c r="AX61" i="45" s="1"/>
  <c r="AS41" i="45"/>
  <c r="AT41" i="45" s="1"/>
  <c r="AV41" i="45"/>
  <c r="AW41" i="45" s="1"/>
  <c r="AX41" i="45" s="1"/>
  <c r="AS10" i="45"/>
  <c r="AR65" i="45"/>
  <c r="AV10" i="45"/>
  <c r="AS21" i="45"/>
  <c r="AT21" i="45" s="1"/>
  <c r="AV21" i="45" s="1"/>
  <c r="AW21" i="45" s="1"/>
  <c r="AX21" i="45" s="1"/>
  <c r="AS54" i="45"/>
  <c r="AR57" i="45"/>
  <c r="AS11" i="45"/>
  <c r="AT11" i="45" s="1"/>
  <c r="AR66" i="45"/>
  <c r="AV11" i="45"/>
  <c r="AH59" i="45"/>
  <c r="AG62" i="45"/>
  <c r="AH62" i="45" s="1"/>
  <c r="AP11" i="45"/>
  <c r="AH9" i="45"/>
  <c r="AG12" i="45"/>
  <c r="AH12" i="45" s="1"/>
  <c r="AG64" i="45"/>
  <c r="BE34" i="41"/>
  <c r="AT34" i="41"/>
  <c r="AS37" i="41"/>
  <c r="AT37" i="41" s="1"/>
  <c r="BA26" i="41"/>
  <c r="BB26" i="41" s="1"/>
  <c r="BD26" i="41"/>
  <c r="BE26" i="41" s="1"/>
  <c r="BF26" i="41" s="1"/>
  <c r="BA10" i="41"/>
  <c r="AZ65" i="41"/>
  <c r="BD10" i="41"/>
  <c r="AZ42" i="41"/>
  <c r="BA39" i="41"/>
  <c r="AP29" i="41"/>
  <c r="AO32" i="41"/>
  <c r="AP32" i="41" s="1"/>
  <c r="AL19" i="45"/>
  <c r="AK22" i="45"/>
  <c r="AL22" i="45" s="1"/>
  <c r="AW44" i="41"/>
  <c r="AV47" i="41"/>
  <c r="BL15" i="40"/>
  <c r="BH47" i="40"/>
  <c r="BL44" i="40"/>
  <c r="BL45" i="40"/>
  <c r="BH17" i="40"/>
  <c r="BL30" i="40"/>
  <c r="BL20" i="40"/>
  <c r="BH65" i="40"/>
  <c r="BL10" i="40"/>
  <c r="AX10" i="41"/>
  <c r="AO19" i="48"/>
  <c r="AO22" i="48" s="1"/>
  <c r="AL44" i="45"/>
  <c r="AK47" i="45"/>
  <c r="AL47" i="45" s="1"/>
  <c r="AW34" i="41"/>
  <c r="AV37" i="41"/>
  <c r="AX49" i="40"/>
  <c r="AV22" i="41"/>
  <c r="AW21" i="41"/>
  <c r="AX21" i="41" s="1"/>
  <c r="AV57" i="41"/>
  <c r="AW54" i="41"/>
  <c r="BE54" i="41"/>
  <c r="AN57" i="45"/>
  <c r="AO54" i="45"/>
  <c r="BD37" i="40"/>
  <c r="AZ67" i="40"/>
  <c r="AH54" i="45"/>
  <c r="AG57" i="45"/>
  <c r="AH57" i="45" s="1"/>
  <c r="AG66" i="45"/>
  <c r="AH66" i="45" s="1"/>
  <c r="AH11" i="45"/>
  <c r="AG27" i="45"/>
  <c r="AH27" i="45" s="1"/>
  <c r="AH24" i="45"/>
  <c r="AN52" i="45"/>
  <c r="AX19" i="41"/>
  <c r="BE39" i="41"/>
  <c r="AS40" i="45"/>
  <c r="AT40" i="45" s="1"/>
  <c r="AV40" i="45"/>
  <c r="AW40" i="45" s="1"/>
  <c r="AX40" i="45" s="1"/>
  <c r="AS35" i="45"/>
  <c r="AT35" i="45" s="1"/>
  <c r="AV35" i="45"/>
  <c r="AW35" i="45" s="1"/>
  <c r="AX35" i="45" s="1"/>
  <c r="AS50" i="45"/>
  <c r="AT50" i="45" s="1"/>
  <c r="AV50" i="45"/>
  <c r="AW50" i="45" s="1"/>
  <c r="AX50" i="45" s="1"/>
  <c r="AR22" i="45"/>
  <c r="AS19" i="45"/>
  <c r="AV19" i="45"/>
  <c r="AS24" i="45"/>
  <c r="AR27" i="45"/>
  <c r="AV24" i="45"/>
  <c r="AR47" i="45"/>
  <c r="AS44" i="45"/>
  <c r="AV44" i="45"/>
  <c r="AS36" i="45"/>
  <c r="AT36" i="45" s="1"/>
  <c r="AV36" i="45"/>
  <c r="AW36" i="45" s="1"/>
  <c r="AX36" i="45" s="1"/>
  <c r="AS15" i="45"/>
  <c r="AT15" i="45" s="1"/>
  <c r="AV15" i="45"/>
  <c r="AW15" i="45" s="1"/>
  <c r="AX15" i="45" s="1"/>
  <c r="BE59" i="41"/>
  <c r="AZ37" i="41"/>
  <c r="BA34" i="41"/>
  <c r="BA9" i="41"/>
  <c r="AZ12" i="41"/>
  <c r="AZ64" i="41"/>
  <c r="AZ47" i="41"/>
  <c r="BA44" i="41"/>
  <c r="BA29" i="41"/>
  <c r="AZ32" i="41"/>
  <c r="BD29" i="41"/>
  <c r="BD14" i="41"/>
  <c r="AT14" i="41"/>
  <c r="AS17" i="41"/>
  <c r="AT17" i="41" s="1"/>
  <c r="BD41" i="41"/>
  <c r="BE41" i="41" s="1"/>
  <c r="BF41" i="41" s="1"/>
  <c r="AV25" i="45"/>
  <c r="AW25" i="45" s="1"/>
  <c r="AX25" i="45" s="1"/>
  <c r="AL34" i="45"/>
  <c r="AK37" i="45"/>
  <c r="AL37" i="45" s="1"/>
  <c r="AL11" i="45"/>
  <c r="AK66" i="45"/>
  <c r="AL66" i="45" s="1"/>
  <c r="AL39" i="45"/>
  <c r="AK42" i="45"/>
  <c r="AL42" i="45" s="1"/>
  <c r="BL21" i="40"/>
  <c r="BL61" i="40"/>
  <c r="BH22" i="40"/>
  <c r="BL19" i="40"/>
  <c r="BL26" i="40"/>
  <c r="BL16" i="40"/>
  <c r="BH42" i="40"/>
  <c r="BH27" i="40"/>
  <c r="BL24" i="40"/>
  <c r="BD64" i="40"/>
  <c r="AN27" i="45"/>
  <c r="BD52" i="40"/>
  <c r="AG37" i="45"/>
  <c r="AH37" i="45" s="1"/>
  <c r="AH34" i="45"/>
  <c r="AX10" i="40"/>
  <c r="BD55" i="41"/>
  <c r="BE55" i="41" s="1"/>
  <c r="BF55" i="41" s="1"/>
  <c r="AX44" i="40"/>
  <c r="BL41" i="40"/>
  <c r="AV65" i="41"/>
  <c r="AL59" i="45"/>
  <c r="AK62" i="45"/>
  <c r="AL62" i="45" s="1"/>
  <c r="AL9" i="45"/>
  <c r="AK12" i="45"/>
  <c r="AL12" i="45" s="1"/>
  <c r="AK64" i="45"/>
  <c r="AP14" i="45"/>
  <c r="AO17" i="45"/>
  <c r="AP17" i="45" s="1"/>
  <c r="AW9" i="41"/>
  <c r="AV12" i="41"/>
  <c r="AV64" i="41"/>
  <c r="AT10" i="41"/>
  <c r="AS65" i="41"/>
  <c r="AT65" i="41" s="1"/>
  <c r="AV62" i="41"/>
  <c r="AW60" i="41"/>
  <c r="AX60" i="41" s="1"/>
  <c r="AR67" i="41"/>
  <c r="AL54" i="45"/>
  <c r="AK57" i="45"/>
  <c r="AL57" i="45" s="1"/>
  <c r="AO10" i="45"/>
  <c r="AO12" i="45" s="1"/>
  <c r="AP12" i="45" s="1"/>
  <c r="AN65" i="45"/>
  <c r="AP9" i="45"/>
  <c r="AH19" i="45"/>
  <c r="AG22" i="45"/>
  <c r="AH22" i="45" s="1"/>
  <c r="AP49" i="45"/>
  <c r="AO52" i="45"/>
  <c r="AP52" i="45" s="1"/>
  <c r="AW24" i="41"/>
  <c r="AV27" i="41"/>
  <c r="AT39" i="41"/>
  <c r="AS42" i="41"/>
  <c r="AT42" i="41" s="1"/>
  <c r="AR32" i="45"/>
  <c r="AS29" i="45"/>
  <c r="AV29" i="45"/>
  <c r="AS31" i="45"/>
  <c r="AT31" i="45" s="1"/>
  <c r="AV31" i="45"/>
  <c r="AW31" i="45" s="1"/>
  <c r="AX31" i="45" s="1"/>
  <c r="DT55" i="45"/>
  <c r="AZ55" i="45" s="1"/>
  <c r="BD55" i="45" s="1"/>
  <c r="BE55" i="45" s="1"/>
  <c r="BF55" i="45" s="1"/>
  <c r="DT56" i="45"/>
  <c r="AZ56" i="45" s="1"/>
  <c r="BA56" i="45" s="1"/>
  <c r="BB56" i="45" s="1"/>
  <c r="DT19" i="45"/>
  <c r="AZ19" i="45" s="1"/>
  <c r="BD19" i="45" s="1"/>
  <c r="DT59" i="45"/>
  <c r="AZ59" i="45" s="1"/>
  <c r="DT61" i="45"/>
  <c r="AZ61" i="45" s="1"/>
  <c r="BA61" i="45" s="1"/>
  <c r="BB61" i="45" s="1"/>
  <c r="DT24" i="45"/>
  <c r="AZ24" i="45" s="1"/>
  <c r="DT9" i="45"/>
  <c r="AZ9" i="45" s="1"/>
  <c r="DT60" i="45"/>
  <c r="AZ60" i="45" s="1"/>
  <c r="DT26" i="45"/>
  <c r="AZ26" i="45" s="1"/>
  <c r="DT54" i="45"/>
  <c r="AZ54" i="45" s="1"/>
  <c r="DT46" i="45"/>
  <c r="AZ46" i="45" s="1"/>
  <c r="BA46" i="45" s="1"/>
  <c r="BB46" i="45" s="1"/>
  <c r="DT41" i="45"/>
  <c r="AZ41" i="45" s="1"/>
  <c r="BA41" i="45" s="1"/>
  <c r="BB41" i="45" s="1"/>
  <c r="DT31" i="45"/>
  <c r="AZ31" i="45" s="1"/>
  <c r="BA31" i="45" s="1"/>
  <c r="BB31" i="45" s="1"/>
  <c r="DT39" i="45"/>
  <c r="AZ39" i="45" s="1"/>
  <c r="DT40" i="45"/>
  <c r="AZ40" i="45" s="1"/>
  <c r="BA40" i="45" s="1"/>
  <c r="BB40" i="45" s="1"/>
  <c r="DT10" i="45"/>
  <c r="AZ10" i="45" s="1"/>
  <c r="BD10" i="45" s="1"/>
  <c r="DT30" i="45"/>
  <c r="AZ30" i="45" s="1"/>
  <c r="BA30" i="45" s="1"/>
  <c r="BB30" i="45" s="1"/>
  <c r="DT16" i="45"/>
  <c r="AZ16" i="45" s="1"/>
  <c r="BA16" i="45" s="1"/>
  <c r="BB16" i="45" s="1"/>
  <c r="BD16" i="45" s="1"/>
  <c r="BE16" i="45" s="1"/>
  <c r="BF16" i="45" s="1"/>
  <c r="DU7" i="45"/>
  <c r="DT29" i="45"/>
  <c r="AZ29" i="45" s="1"/>
  <c r="DT25" i="45"/>
  <c r="AZ25" i="45" s="1"/>
  <c r="DT49" i="45"/>
  <c r="AZ49" i="45" s="1"/>
  <c r="DT44" i="45"/>
  <c r="AZ44" i="45" s="1"/>
  <c r="BD44" i="45" s="1"/>
  <c r="DT50" i="45"/>
  <c r="AZ50" i="45" s="1"/>
  <c r="DT20" i="45"/>
  <c r="AZ20" i="45" s="1"/>
  <c r="BA20" i="45" s="1"/>
  <c r="BB20" i="45" s="1"/>
  <c r="DT36" i="45"/>
  <c r="AZ36" i="45" s="1"/>
  <c r="DT35" i="45"/>
  <c r="AZ35" i="45" s="1"/>
  <c r="BA35" i="45" s="1"/>
  <c r="BB35" i="45" s="1"/>
  <c r="DT45" i="45"/>
  <c r="AZ45" i="45" s="1"/>
  <c r="BA45" i="45" s="1"/>
  <c r="BB45" i="45" s="1"/>
  <c r="DT11" i="45"/>
  <c r="AZ11" i="45" s="1"/>
  <c r="BD11" i="45" s="1"/>
  <c r="DT15" i="45"/>
  <c r="AZ15" i="45" s="1"/>
  <c r="BA15" i="45" s="1"/>
  <c r="BB15" i="45" s="1"/>
  <c r="DT21" i="45"/>
  <c r="AZ21" i="45" s="1"/>
  <c r="BA21" i="45" s="1"/>
  <c r="BB21" i="45" s="1"/>
  <c r="DT34" i="45"/>
  <c r="AZ34" i="45" s="1"/>
  <c r="DT51" i="45"/>
  <c r="AZ51" i="45" s="1"/>
  <c r="BD51" i="45" s="1"/>
  <c r="BE51" i="45" s="1"/>
  <c r="BF51" i="45" s="1"/>
  <c r="DT14" i="45"/>
  <c r="AZ14" i="45" s="1"/>
  <c r="AS30" i="45"/>
  <c r="AT30" i="45" s="1"/>
  <c r="AV30" i="45"/>
  <c r="AW30" i="45" s="1"/>
  <c r="AX30" i="45" s="1"/>
  <c r="AS55" i="45"/>
  <c r="AT55" i="45" s="1"/>
  <c r="AS16" i="45"/>
  <c r="AT16" i="45" s="1"/>
  <c r="AV16" i="45"/>
  <c r="AW16" i="45" s="1"/>
  <c r="AX16" i="45" s="1"/>
  <c r="AS14" i="45"/>
  <c r="AR17" i="45"/>
  <c r="AV14" i="45"/>
  <c r="AS46" i="45"/>
  <c r="AT46" i="45" s="1"/>
  <c r="AV46" i="45"/>
  <c r="AW46" i="45" s="1"/>
  <c r="AX46" i="45" s="1"/>
  <c r="AP44" i="45"/>
  <c r="AO47" i="45"/>
  <c r="AP47" i="45" s="1"/>
  <c r="AO64" i="41"/>
  <c r="AF67" i="45"/>
  <c r="BA56" i="41"/>
  <c r="BB56" i="41" s="1"/>
  <c r="BD56" i="41"/>
  <c r="BE56" i="41" s="1"/>
  <c r="BF56" i="41" s="1"/>
  <c r="AZ27" i="41"/>
  <c r="BA24" i="41"/>
  <c r="AZ66" i="41"/>
  <c r="BA11" i="41"/>
  <c r="BD11" i="41"/>
  <c r="BA19" i="41"/>
  <c r="BB19" i="41" s="1"/>
  <c r="AZ22" i="41"/>
  <c r="BA31" i="41"/>
  <c r="BB31" i="41" s="1"/>
  <c r="BA21" i="41"/>
  <c r="AT59" i="41"/>
  <c r="AS62" i="41"/>
  <c r="AT62" i="41" s="1"/>
  <c r="AW14" i="41"/>
  <c r="AV17" i="41"/>
  <c r="AO65" i="41"/>
  <c r="AP65" i="41" s="1"/>
  <c r="AP10" i="41"/>
  <c r="AV39" i="45"/>
  <c r="AV56" i="45"/>
  <c r="AW56" i="45" s="1"/>
  <c r="AX56" i="45" s="1"/>
  <c r="DV29" i="40"/>
  <c r="BP29" i="40" s="1"/>
  <c r="BT29" i="40" s="1"/>
  <c r="DV36" i="40"/>
  <c r="BP36" i="40" s="1"/>
  <c r="DV45" i="40"/>
  <c r="BP45" i="40" s="1"/>
  <c r="DV56" i="40"/>
  <c r="BP56" i="40" s="1"/>
  <c r="DV19" i="40"/>
  <c r="BP19" i="40" s="1"/>
  <c r="BT19" i="40" s="1"/>
  <c r="DV26" i="40"/>
  <c r="BP26" i="40" s="1"/>
  <c r="DV10" i="40"/>
  <c r="BP10" i="40" s="1"/>
  <c r="DV61" i="40"/>
  <c r="BP61" i="40" s="1"/>
  <c r="DV21" i="40"/>
  <c r="BP21" i="40" s="1"/>
  <c r="DV20" i="40"/>
  <c r="BP20" i="40" s="1"/>
  <c r="DV41" i="40"/>
  <c r="BP41" i="40" s="1"/>
  <c r="DV46" i="40"/>
  <c r="BP46" i="40" s="1"/>
  <c r="DV31" i="40"/>
  <c r="BP31" i="40" s="1"/>
  <c r="DV34" i="40"/>
  <c r="BP34" i="40" s="1"/>
  <c r="DV16" i="40"/>
  <c r="BP16" i="40" s="1"/>
  <c r="DV35" i="40"/>
  <c r="BP35" i="40" s="1"/>
  <c r="DV11" i="40"/>
  <c r="BP11" i="40" s="1"/>
  <c r="DV9" i="40"/>
  <c r="BP9" i="40" s="1"/>
  <c r="DV44" i="40"/>
  <c r="BP44" i="40" s="1"/>
  <c r="BT44" i="40" s="1"/>
  <c r="DV24" i="40"/>
  <c r="BP24" i="40" s="1"/>
  <c r="DV59" i="40"/>
  <c r="BP59" i="40" s="1"/>
  <c r="DV15" i="40"/>
  <c r="BP15" i="40" s="1"/>
  <c r="DV50" i="40"/>
  <c r="BP50" i="40" s="1"/>
  <c r="DV30" i="40"/>
  <c r="BP30" i="40" s="1"/>
  <c r="DV55" i="40"/>
  <c r="BP55" i="40" s="1"/>
  <c r="DW7" i="40"/>
  <c r="DV51" i="40"/>
  <c r="BP51" i="40" s="1"/>
  <c r="DV14" i="40"/>
  <c r="BP14" i="40" s="1"/>
  <c r="DV40" i="40"/>
  <c r="BP40" i="40" s="1"/>
  <c r="DV54" i="40"/>
  <c r="BP54" i="40" s="1"/>
  <c r="DV25" i="40"/>
  <c r="BP25" i="40" s="1"/>
  <c r="DV49" i="40"/>
  <c r="BP49" i="40" s="1"/>
  <c r="DV60" i="40"/>
  <c r="BP60" i="40" s="1"/>
  <c r="DV39" i="40"/>
  <c r="BP39" i="40" s="1"/>
  <c r="BH66" i="40"/>
  <c r="BL31" i="40"/>
  <c r="BH57" i="40"/>
  <c r="BL40" i="40"/>
  <c r="AV67" i="40"/>
  <c r="AP24" i="45"/>
  <c r="AO27" i="45"/>
  <c r="AP27" i="45" s="1"/>
  <c r="AP34" i="45"/>
  <c r="BD65" i="40"/>
  <c r="AD64" i="45"/>
  <c r="AC67" i="45"/>
  <c r="AD67" i="45" s="1"/>
  <c r="AH49" i="45"/>
  <c r="AG52" i="45"/>
  <c r="AH52" i="45" s="1"/>
  <c r="AT49" i="41"/>
  <c r="AS52" i="41"/>
  <c r="AT52" i="41" s="1"/>
  <c r="Y67" i="45"/>
  <c r="Z67" i="45" s="1"/>
  <c r="AO56" i="48"/>
  <c r="AP56" i="48" s="1"/>
  <c r="AO15" i="48"/>
  <c r="AP15" i="48" s="1"/>
  <c r="AI67" i="48"/>
  <c r="AN64" i="48"/>
  <c r="AE67" i="48"/>
  <c r="AQ37" i="48"/>
  <c r="AM65" i="48"/>
  <c r="AN37" i="48"/>
  <c r="AP14" i="48"/>
  <c r="AV27" i="48"/>
  <c r="AK62" i="48"/>
  <c r="AL62" i="48" s="1"/>
  <c r="AL59" i="48"/>
  <c r="AL29" i="48"/>
  <c r="AK32" i="48"/>
  <c r="AL32" i="48" s="1"/>
  <c r="AK17" i="48"/>
  <c r="AL17" i="48" s="1"/>
  <c r="AL14" i="48"/>
  <c r="DF41" i="48"/>
  <c r="AY41" i="48" s="1"/>
  <c r="DF36" i="48"/>
  <c r="AY36" i="48" s="1"/>
  <c r="BC36" i="48" s="1"/>
  <c r="DF26" i="48"/>
  <c r="AY26" i="48" s="1"/>
  <c r="BC26" i="48" s="1"/>
  <c r="DG7" i="48"/>
  <c r="AU15" i="48"/>
  <c r="AW15" i="48" s="1"/>
  <c r="AX15" i="48" s="1"/>
  <c r="AQ17" i="48"/>
  <c r="AQ57" i="48"/>
  <c r="AU60" i="48"/>
  <c r="AO47" i="48"/>
  <c r="AP44" i="48"/>
  <c r="AG66" i="48"/>
  <c r="AH66" i="48" s="1"/>
  <c r="AH11" i="48"/>
  <c r="AG65" i="48"/>
  <c r="AH65" i="48" s="1"/>
  <c r="AH10" i="48"/>
  <c r="AO61" i="48"/>
  <c r="AP61" i="48" s="1"/>
  <c r="AK66" i="48"/>
  <c r="AL66" i="48" s="1"/>
  <c r="AL11" i="48"/>
  <c r="AJ67" i="48"/>
  <c r="AM62" i="48"/>
  <c r="AU39" i="48"/>
  <c r="AU42" i="48" s="1"/>
  <c r="AU19" i="48"/>
  <c r="AG47" i="48"/>
  <c r="AH47" i="48" s="1"/>
  <c r="AH44" i="48"/>
  <c r="AR66" i="48"/>
  <c r="AS11" i="48"/>
  <c r="AV11" i="48"/>
  <c r="AS15" i="48"/>
  <c r="AT15" i="48" s="1"/>
  <c r="AS26" i="48"/>
  <c r="AT26" i="48" s="1"/>
  <c r="AS24" i="48"/>
  <c r="AR27" i="48"/>
  <c r="AS31" i="48"/>
  <c r="AT31" i="48" s="1"/>
  <c r="AU31" i="48" s="1"/>
  <c r="AV31" i="48"/>
  <c r="AS40" i="48"/>
  <c r="AT40" i="48" s="1"/>
  <c r="AS46" i="48"/>
  <c r="AT46" i="48" s="1"/>
  <c r="AV46" i="48"/>
  <c r="AW46" i="48" s="1"/>
  <c r="AX46" i="48" s="1"/>
  <c r="AR57" i="48"/>
  <c r="AS54" i="48"/>
  <c r="AV54" i="48"/>
  <c r="AS60" i="48"/>
  <c r="AT60" i="48" s="1"/>
  <c r="AV60" i="48"/>
  <c r="AW60" i="48" s="1"/>
  <c r="AX60" i="48" s="1"/>
  <c r="AG37" i="48"/>
  <c r="AH37" i="48" s="1"/>
  <c r="AH34" i="48"/>
  <c r="AU36" i="48"/>
  <c r="AU37" i="48" s="1"/>
  <c r="AM47" i="48"/>
  <c r="AG27" i="48"/>
  <c r="AH27" i="48" s="1"/>
  <c r="AH24" i="48"/>
  <c r="AN57" i="48"/>
  <c r="AG62" i="48"/>
  <c r="AH62" i="48" s="1"/>
  <c r="AN62" i="48"/>
  <c r="AO59" i="48"/>
  <c r="AM64" i="48"/>
  <c r="AM12" i="48"/>
  <c r="Y67" i="48"/>
  <c r="Z67" i="48" s="1"/>
  <c r="Z64" i="48"/>
  <c r="AG17" i="48"/>
  <c r="AH17" i="48" s="1"/>
  <c r="AH14" i="48"/>
  <c r="AL54" i="48"/>
  <c r="AK57" i="48"/>
  <c r="AL57" i="48" s="1"/>
  <c r="AW25" i="48"/>
  <c r="AX25" i="48" s="1"/>
  <c r="AQ64" i="48"/>
  <c r="AQ12" i="48"/>
  <c r="AU16" i="48"/>
  <c r="AQ27" i="48"/>
  <c r="AQ52" i="48"/>
  <c r="AU55" i="48"/>
  <c r="AU57" i="48" s="1"/>
  <c r="AC67" i="48"/>
  <c r="AD67" i="48" s="1"/>
  <c r="AD64" i="48"/>
  <c r="AU49" i="48"/>
  <c r="AW49" i="48" s="1"/>
  <c r="AM66" i="48"/>
  <c r="AO34" i="48"/>
  <c r="AG64" i="48"/>
  <c r="AG12" i="48"/>
  <c r="AH12" i="48" s="1"/>
  <c r="AH9" i="48"/>
  <c r="AG57" i="48"/>
  <c r="AH57" i="48" s="1"/>
  <c r="AH54" i="48"/>
  <c r="AP39" i="48"/>
  <c r="AN52" i="48"/>
  <c r="AO49" i="48"/>
  <c r="DT41" i="48"/>
  <c r="AZ41" i="48" s="1"/>
  <c r="DT36" i="48"/>
  <c r="AZ36" i="48" s="1"/>
  <c r="AZ30" i="48"/>
  <c r="DT26" i="48"/>
  <c r="AZ26" i="48" s="1"/>
  <c r="DU7" i="48"/>
  <c r="AS16" i="48"/>
  <c r="AT16" i="48" s="1"/>
  <c r="AV16" i="48"/>
  <c r="AS20" i="48"/>
  <c r="AT20" i="48" s="1"/>
  <c r="AS35" i="48"/>
  <c r="AT35" i="48" s="1"/>
  <c r="AR37" i="48"/>
  <c r="AS34" i="48"/>
  <c r="AV34" i="48"/>
  <c r="AS41" i="48"/>
  <c r="AT41" i="48" s="1"/>
  <c r="AS51" i="48"/>
  <c r="AT51" i="48" s="1"/>
  <c r="AV51" i="48"/>
  <c r="AS55" i="48"/>
  <c r="AT55" i="48" s="1"/>
  <c r="AV55" i="48"/>
  <c r="AS61" i="48"/>
  <c r="AT61" i="48" s="1"/>
  <c r="AU51" i="48"/>
  <c r="AG42" i="48"/>
  <c r="AH42" i="48" s="1"/>
  <c r="AH39" i="48"/>
  <c r="AO11" i="48"/>
  <c r="AK42" i="48"/>
  <c r="AL42" i="48" s="1"/>
  <c r="AL39" i="48"/>
  <c r="AK65" i="48"/>
  <c r="AL65" i="48" s="1"/>
  <c r="AL10" i="48"/>
  <c r="AM27" i="48"/>
  <c r="AQ66" i="48"/>
  <c r="AQ22" i="48"/>
  <c r="AQ32" i="48"/>
  <c r="AQ47" i="48"/>
  <c r="AU44" i="48"/>
  <c r="AP10" i="48"/>
  <c r="AH29" i="48"/>
  <c r="AG32" i="48"/>
  <c r="AH32" i="48" s="1"/>
  <c r="AW61" i="48"/>
  <c r="AX61" i="48" s="1"/>
  <c r="AK37" i="48"/>
  <c r="AL37" i="48" s="1"/>
  <c r="AL34" i="48"/>
  <c r="AO41" i="48"/>
  <c r="AP41" i="48" s="1"/>
  <c r="AW41" i="48"/>
  <c r="AX41" i="48" s="1"/>
  <c r="AW35" i="48"/>
  <c r="AX35" i="48" s="1"/>
  <c r="AK22" i="48"/>
  <c r="AL22" i="48" s="1"/>
  <c r="AL19" i="48"/>
  <c r="AF67" i="48"/>
  <c r="AN42" i="48"/>
  <c r="AK52" i="48"/>
  <c r="AL52" i="48" s="1"/>
  <c r="AL49" i="48"/>
  <c r="AW40" i="48"/>
  <c r="AX40" i="48" s="1"/>
  <c r="AK27" i="48"/>
  <c r="AL27" i="48" s="1"/>
  <c r="AL24" i="48"/>
  <c r="AR64" i="48"/>
  <c r="AS9" i="48"/>
  <c r="AR12" i="48"/>
  <c r="AV9" i="48"/>
  <c r="AR22" i="48"/>
  <c r="AS19" i="48"/>
  <c r="AV19" i="48"/>
  <c r="AS21" i="48"/>
  <c r="AT21" i="48" s="1"/>
  <c r="AU21" i="48" s="1"/>
  <c r="AV21" i="48"/>
  <c r="AR32" i="48"/>
  <c r="AS29" i="48"/>
  <c r="AS36" i="48"/>
  <c r="AT36" i="48" s="1"/>
  <c r="AV36" i="48"/>
  <c r="AR47" i="48"/>
  <c r="AS44" i="48"/>
  <c r="AV44" i="48"/>
  <c r="AR52" i="48"/>
  <c r="AS49" i="48"/>
  <c r="AR62" i="48"/>
  <c r="AS59" i="48"/>
  <c r="AU29" i="48"/>
  <c r="AN66" i="48"/>
  <c r="AK47" i="48"/>
  <c r="AL47" i="48" s="1"/>
  <c r="AL44" i="48"/>
  <c r="AM57" i="48"/>
  <c r="AM17" i="48"/>
  <c r="AQ65" i="48"/>
  <c r="AU10" i="48"/>
  <c r="AU20" i="48"/>
  <c r="AW20" i="48" s="1"/>
  <c r="AX20" i="48" s="1"/>
  <c r="AU26" i="48"/>
  <c r="AW26" i="48" s="1"/>
  <c r="AX26" i="48" s="1"/>
  <c r="AQ42" i="48"/>
  <c r="AQ62" i="48"/>
  <c r="AU59" i="48"/>
  <c r="AN65" i="48"/>
  <c r="AN17" i="48"/>
  <c r="AO24" i="48"/>
  <c r="AO35" i="48"/>
  <c r="AP35" i="48" s="1"/>
  <c r="AK64" i="48"/>
  <c r="AK12" i="48"/>
  <c r="AL12" i="48" s="1"/>
  <c r="AL9" i="48"/>
  <c r="AM52" i="48"/>
  <c r="AU11" i="48"/>
  <c r="AO9" i="48"/>
  <c r="AG22" i="48"/>
  <c r="AH22" i="48" s="1"/>
  <c r="AH19" i="48"/>
  <c r="AR65" i="48"/>
  <c r="AS10" i="48"/>
  <c r="AS25" i="48"/>
  <c r="AT25" i="48" s="1"/>
  <c r="AR17" i="48"/>
  <c r="AS14" i="48"/>
  <c r="AV14" i="48"/>
  <c r="AS30" i="48"/>
  <c r="AT30" i="48" s="1"/>
  <c r="AV30" i="48"/>
  <c r="AW30" i="48" s="1"/>
  <c r="AX30" i="48" s="1"/>
  <c r="AR42" i="48"/>
  <c r="AS39" i="48"/>
  <c r="AV39" i="48"/>
  <c r="AS45" i="48"/>
  <c r="AT45" i="48" s="1"/>
  <c r="AU45" i="48" s="1"/>
  <c r="AV45" i="48"/>
  <c r="AS50" i="48"/>
  <c r="AT50" i="48" s="1"/>
  <c r="AV50" i="48"/>
  <c r="AW50" i="48" s="1"/>
  <c r="AX50" i="48" s="1"/>
  <c r="AS56" i="48"/>
  <c r="AT56" i="48" s="1"/>
  <c r="AO54" i="48"/>
  <c r="CO55" i="53" l="1"/>
  <c r="CP55" i="53" s="1"/>
  <c r="CQ55" i="53" s="1"/>
  <c r="CR55" i="53" s="1"/>
  <c r="CS55" i="53" s="1"/>
  <c r="CT55" i="53" s="1"/>
  <c r="CO56" i="53"/>
  <c r="CP56" i="53" s="1"/>
  <c r="CQ56" i="53" s="1"/>
  <c r="CR56" i="53" s="1"/>
  <c r="CS56" i="53" s="1"/>
  <c r="CT56" i="53" s="1"/>
  <c r="CM57" i="53"/>
  <c r="CO51" i="53"/>
  <c r="CP51" i="53" s="1"/>
  <c r="CQ51" i="53" s="1"/>
  <c r="CR51" i="53" s="1"/>
  <c r="CS51" i="53" s="1"/>
  <c r="CT51" i="53" s="1"/>
  <c r="CO30" i="53"/>
  <c r="CP30" i="53" s="1"/>
  <c r="CQ30" i="53" s="1"/>
  <c r="CR30" i="53" s="1"/>
  <c r="CS30" i="53" s="1"/>
  <c r="CT30" i="53" s="1"/>
  <c r="CM27" i="53"/>
  <c r="AP22" i="48"/>
  <c r="CO16" i="53"/>
  <c r="CP16" i="53" s="1"/>
  <c r="CQ16" i="53" s="1"/>
  <c r="CR16" i="53" s="1"/>
  <c r="CS16" i="53" s="1"/>
  <c r="CT16" i="53" s="1"/>
  <c r="CL64" i="54"/>
  <c r="CK67" i="54"/>
  <c r="CL67" i="54" s="1"/>
  <c r="CS32" i="54"/>
  <c r="CT32" i="54" s="1"/>
  <c r="CT29" i="54"/>
  <c r="CS27" i="54"/>
  <c r="CT27" i="54" s="1"/>
  <c r="CT24" i="54"/>
  <c r="CS17" i="54"/>
  <c r="CT17" i="54" s="1"/>
  <c r="CT14" i="54"/>
  <c r="CS62" i="54"/>
  <c r="CT62" i="54" s="1"/>
  <c r="CT59" i="54"/>
  <c r="CR67" i="54"/>
  <c r="CS52" i="54"/>
  <c r="CT52" i="54" s="1"/>
  <c r="CT49" i="54"/>
  <c r="CS42" i="54"/>
  <c r="CT42" i="54" s="1"/>
  <c r="CT39" i="54"/>
  <c r="CS22" i="54"/>
  <c r="CT22" i="54" s="1"/>
  <c r="CT19" i="54"/>
  <c r="CS37" i="54"/>
  <c r="CT37" i="54" s="1"/>
  <c r="CT34" i="54"/>
  <c r="CS65" i="54"/>
  <c r="CT65" i="54" s="1"/>
  <c r="CT10" i="54"/>
  <c r="CS66" i="54"/>
  <c r="CT66" i="54" s="1"/>
  <c r="CT11" i="54"/>
  <c r="CS64" i="54"/>
  <c r="CS12" i="54"/>
  <c r="CT12" i="54" s="1"/>
  <c r="CT9" i="54"/>
  <c r="CS57" i="54"/>
  <c r="CT57" i="54" s="1"/>
  <c r="CT54" i="54"/>
  <c r="CS47" i="54"/>
  <c r="CT47" i="54" s="1"/>
  <c r="CT44" i="54"/>
  <c r="CO26" i="53"/>
  <c r="CP26" i="53" s="1"/>
  <c r="CQ26" i="53" s="1"/>
  <c r="CR26" i="53" s="1"/>
  <c r="CS26" i="53" s="1"/>
  <c r="CT26" i="53" s="1"/>
  <c r="CO25" i="53"/>
  <c r="CP25" i="53" s="1"/>
  <c r="CQ25" i="53" s="1"/>
  <c r="CR25" i="53" s="1"/>
  <c r="CS25" i="53" s="1"/>
  <c r="CT25" i="53" s="1"/>
  <c r="CO46" i="53"/>
  <c r="CP46" i="53" s="1"/>
  <c r="CQ46" i="53" s="1"/>
  <c r="CR46" i="53" s="1"/>
  <c r="CS46" i="53" s="1"/>
  <c r="CT46" i="53" s="1"/>
  <c r="CO21" i="53"/>
  <c r="CP21" i="53" s="1"/>
  <c r="CQ21" i="53" s="1"/>
  <c r="CR21" i="53" s="1"/>
  <c r="CS21" i="53" s="1"/>
  <c r="CT21" i="53" s="1"/>
  <c r="CM22" i="53"/>
  <c r="CO31" i="53"/>
  <c r="CP31" i="53" s="1"/>
  <c r="CQ31" i="53" s="1"/>
  <c r="CR31" i="53" s="1"/>
  <c r="CS31" i="53" s="1"/>
  <c r="CT31" i="53" s="1"/>
  <c r="CO40" i="53"/>
  <c r="CP40" i="53" s="1"/>
  <c r="CQ40" i="53" s="1"/>
  <c r="CR40" i="53" s="1"/>
  <c r="CS40" i="53" s="1"/>
  <c r="CT40" i="53" s="1"/>
  <c r="CM42" i="53"/>
  <c r="AW22" i="41"/>
  <c r="AX22" i="41" s="1"/>
  <c r="AP47" i="40"/>
  <c r="BS67" i="53"/>
  <c r="CF67" i="53"/>
  <c r="CG62" i="53"/>
  <c r="CH62" i="53" s="1"/>
  <c r="CH59" i="53"/>
  <c r="CI59" i="53" s="1"/>
  <c r="CN22" i="53"/>
  <c r="CO19" i="53"/>
  <c r="CN65" i="53"/>
  <c r="CO10" i="53"/>
  <c r="CN64" i="53"/>
  <c r="CO9" i="53"/>
  <c r="CN12" i="53"/>
  <c r="BT66" i="53"/>
  <c r="BU11" i="53"/>
  <c r="CA37" i="53"/>
  <c r="CB34" i="53"/>
  <c r="BM62" i="53"/>
  <c r="BN62" i="53" s="1"/>
  <c r="BN59" i="53"/>
  <c r="CA42" i="53"/>
  <c r="CB39" i="53"/>
  <c r="BM37" i="53"/>
  <c r="BN37" i="53" s="1"/>
  <c r="BN34" i="53"/>
  <c r="CA65" i="53"/>
  <c r="CB10" i="53"/>
  <c r="CG32" i="53"/>
  <c r="CH32" i="53" s="1"/>
  <c r="CH29" i="53"/>
  <c r="CI29" i="53" s="1"/>
  <c r="CG37" i="53"/>
  <c r="CH37" i="53" s="1"/>
  <c r="CH34" i="53"/>
  <c r="CI34" i="53" s="1"/>
  <c r="CN17" i="53"/>
  <c r="CO14" i="53"/>
  <c r="CO35" i="53"/>
  <c r="CP35" i="53" s="1"/>
  <c r="CQ35" i="53" s="1"/>
  <c r="CR35" i="53" s="1"/>
  <c r="CS35" i="53" s="1"/>
  <c r="CT35" i="53" s="1"/>
  <c r="CN52" i="53"/>
  <c r="CO49" i="53"/>
  <c r="CN57" i="53"/>
  <c r="CO54" i="53"/>
  <c r="CM65" i="53"/>
  <c r="CM64" i="53"/>
  <c r="CM12" i="53"/>
  <c r="BM32" i="53"/>
  <c r="BN32" i="53" s="1"/>
  <c r="BN29" i="53"/>
  <c r="CH19" i="53"/>
  <c r="CI19" i="53" s="1"/>
  <c r="CG22" i="53"/>
  <c r="CH22" i="53" s="1"/>
  <c r="BM64" i="53"/>
  <c r="BM12" i="53"/>
  <c r="BN12" i="53" s="1"/>
  <c r="BN9" i="53"/>
  <c r="CA22" i="53"/>
  <c r="CB19" i="53"/>
  <c r="CA66" i="53"/>
  <c r="CB11" i="53"/>
  <c r="CH39" i="53"/>
  <c r="CI39" i="53" s="1"/>
  <c r="CG42" i="53"/>
  <c r="CH42" i="53" s="1"/>
  <c r="BT65" i="53"/>
  <c r="BU10" i="53"/>
  <c r="CG52" i="53"/>
  <c r="CH52" i="53" s="1"/>
  <c r="CH49" i="53"/>
  <c r="CI49" i="53" s="1"/>
  <c r="CO15" i="53"/>
  <c r="CP15" i="53" s="1"/>
  <c r="CQ15" i="53" s="1"/>
  <c r="CR15" i="53" s="1"/>
  <c r="CS15" i="53" s="1"/>
  <c r="CT15" i="53" s="1"/>
  <c r="CN66" i="53"/>
  <c r="CO11" i="53"/>
  <c r="CO24" i="53"/>
  <c r="CN27" i="53"/>
  <c r="CN32" i="53"/>
  <c r="CO29" i="53"/>
  <c r="CN37" i="53"/>
  <c r="CO34" i="53"/>
  <c r="CO36" i="53"/>
  <c r="CP36" i="53" s="1"/>
  <c r="CQ36" i="53" s="1"/>
  <c r="CR36" i="53" s="1"/>
  <c r="CS36" i="53" s="1"/>
  <c r="CT36" i="53" s="1"/>
  <c r="CO61" i="53"/>
  <c r="CP61" i="53" s="1"/>
  <c r="CQ61" i="53" s="1"/>
  <c r="CR61" i="53" s="1"/>
  <c r="CS61" i="53" s="1"/>
  <c r="CT61" i="53" s="1"/>
  <c r="CO60" i="53"/>
  <c r="CP60" i="53" s="1"/>
  <c r="CQ60" i="53" s="1"/>
  <c r="CR60" i="53" s="1"/>
  <c r="CS60" i="53" s="1"/>
  <c r="CT60" i="53" s="1"/>
  <c r="CM66" i="53"/>
  <c r="CM52" i="53"/>
  <c r="CM62" i="53"/>
  <c r="BT22" i="53"/>
  <c r="BU19" i="53"/>
  <c r="CA62" i="53"/>
  <c r="CB59" i="53"/>
  <c r="CA57" i="53"/>
  <c r="CB54" i="53"/>
  <c r="CA17" i="53"/>
  <c r="CB14" i="53"/>
  <c r="CH54" i="53"/>
  <c r="CI54" i="53" s="1"/>
  <c r="CG57" i="53"/>
  <c r="CH57" i="53" s="1"/>
  <c r="CG66" i="53"/>
  <c r="CH66" i="53" s="1"/>
  <c r="CH11" i="53"/>
  <c r="CI11" i="53" s="1"/>
  <c r="BT37" i="53"/>
  <c r="BU34" i="53"/>
  <c r="CA64" i="53"/>
  <c r="CA12" i="53"/>
  <c r="CB9" i="53"/>
  <c r="BF64" i="53"/>
  <c r="BE67" i="53"/>
  <c r="BF67" i="53" s="1"/>
  <c r="BT64" i="53"/>
  <c r="BT12" i="53"/>
  <c r="BU9" i="53"/>
  <c r="CG47" i="53"/>
  <c r="CH47" i="53" s="1"/>
  <c r="CH44" i="53"/>
  <c r="CI44" i="53" s="1"/>
  <c r="CG65" i="53"/>
  <c r="CH65" i="53" s="1"/>
  <c r="CH10" i="53"/>
  <c r="CI10" i="53" s="1"/>
  <c r="BU52" i="53"/>
  <c r="BV52" i="53" s="1"/>
  <c r="BV49" i="53"/>
  <c r="BY67" i="53"/>
  <c r="BZ67" i="53" s="1"/>
  <c r="BZ64" i="53"/>
  <c r="CH14" i="53"/>
  <c r="CI14" i="53" s="1"/>
  <c r="CG17" i="53"/>
  <c r="CH17" i="53" s="1"/>
  <c r="CO50" i="53"/>
  <c r="CP50" i="53" s="1"/>
  <c r="CQ50" i="53" s="1"/>
  <c r="CR50" i="53" s="1"/>
  <c r="CS50" i="53" s="1"/>
  <c r="CT50" i="53" s="1"/>
  <c r="CN47" i="53"/>
  <c r="CO44" i="53"/>
  <c r="CO39" i="53"/>
  <c r="CN42" i="53"/>
  <c r="CO41" i="53"/>
  <c r="CP41" i="53" s="1"/>
  <c r="CQ41" i="53" s="1"/>
  <c r="CR41" i="53" s="1"/>
  <c r="CS41" i="53" s="1"/>
  <c r="CT41" i="53" s="1"/>
  <c r="CO45" i="53"/>
  <c r="CP45" i="53" s="1"/>
  <c r="CQ45" i="53" s="1"/>
  <c r="CR45" i="53" s="1"/>
  <c r="CS45" i="53" s="1"/>
  <c r="CT45" i="53" s="1"/>
  <c r="CO59" i="53"/>
  <c r="CN62" i="53"/>
  <c r="CM17" i="53"/>
  <c r="CM32" i="53"/>
  <c r="CM37" i="53"/>
  <c r="CM47" i="53"/>
  <c r="CA32" i="53"/>
  <c r="CB29" i="53"/>
  <c r="CE67" i="53"/>
  <c r="BM57" i="53"/>
  <c r="BN57" i="53" s="1"/>
  <c r="BN54" i="53"/>
  <c r="CG64" i="53"/>
  <c r="CG12" i="53"/>
  <c r="CH12" i="53" s="1"/>
  <c r="CH9" i="53"/>
  <c r="CI9" i="53" s="1"/>
  <c r="BN39" i="53"/>
  <c r="BM42" i="53"/>
  <c r="BN42" i="53" s="1"/>
  <c r="BU44" i="53"/>
  <c r="BT47" i="53"/>
  <c r="CA47" i="53"/>
  <c r="CB44" i="53"/>
  <c r="BT62" i="53"/>
  <c r="BU59" i="53"/>
  <c r="BV29" i="53"/>
  <c r="BU32" i="53"/>
  <c r="BV32" i="53" s="1"/>
  <c r="CG27" i="53"/>
  <c r="CH27" i="53" s="1"/>
  <c r="CH24" i="53"/>
  <c r="CI24" i="53" s="1"/>
  <c r="CA52" i="53"/>
  <c r="CB49" i="53"/>
  <c r="CA27" i="53"/>
  <c r="CB24" i="53"/>
  <c r="BS37" i="50"/>
  <c r="BU41" i="50"/>
  <c r="BV41" i="50" s="1"/>
  <c r="BS50" i="46"/>
  <c r="BU50" i="46" s="1"/>
  <c r="BV50" i="46" s="1"/>
  <c r="BS42" i="41"/>
  <c r="BF32" i="46"/>
  <c r="BC26" i="40"/>
  <c r="BE26" i="40" s="1"/>
  <c r="BF26" i="40" s="1"/>
  <c r="BU20" i="50"/>
  <c r="BV20" i="50" s="1"/>
  <c r="BU15" i="50"/>
  <c r="BV15" i="50" s="1"/>
  <c r="AW10" i="42"/>
  <c r="AX10" i="42" s="1"/>
  <c r="BC56" i="40"/>
  <c r="BE56" i="40" s="1"/>
  <c r="BF56" i="40" s="1"/>
  <c r="BU56" i="50"/>
  <c r="BV56" i="50" s="1"/>
  <c r="BK27" i="46"/>
  <c r="BS21" i="46"/>
  <c r="BU21" i="46" s="1"/>
  <c r="BV21" i="46" s="1"/>
  <c r="AO12" i="42"/>
  <c r="AP12" i="42" s="1"/>
  <c r="AP10" i="42"/>
  <c r="BC15" i="40"/>
  <c r="BE15" i="40" s="1"/>
  <c r="BF15" i="40" s="1"/>
  <c r="BK22" i="45"/>
  <c r="AO52" i="42"/>
  <c r="AP52" i="42" s="1"/>
  <c r="BS30" i="46"/>
  <c r="BU30" i="46" s="1"/>
  <c r="BV30" i="46" s="1"/>
  <c r="AU32" i="42"/>
  <c r="BC35" i="40"/>
  <c r="BE35" i="40" s="1"/>
  <c r="BF35" i="40" s="1"/>
  <c r="BC41" i="40"/>
  <c r="BE41" i="40" s="1"/>
  <c r="BF41" i="40" s="1"/>
  <c r="AU62" i="48"/>
  <c r="AU62" i="42"/>
  <c r="BC59" i="40"/>
  <c r="BU61" i="50"/>
  <c r="BV61" i="50" s="1"/>
  <c r="AP42" i="40"/>
  <c r="BS60" i="46"/>
  <c r="BU60" i="46" s="1"/>
  <c r="BV60" i="46" s="1"/>
  <c r="BL35" i="29"/>
  <c r="BM35" i="29" s="1"/>
  <c r="BN35" i="29" s="1"/>
  <c r="BA55" i="48"/>
  <c r="BB55" i="48" s="1"/>
  <c r="BC55" i="48" s="1"/>
  <c r="AW46" i="42"/>
  <c r="AX46" i="42" s="1"/>
  <c r="AW56" i="42"/>
  <c r="AX56" i="42" s="1"/>
  <c r="BA55" i="42"/>
  <c r="BB55" i="42" s="1"/>
  <c r="BS51" i="46"/>
  <c r="BU51" i="46" s="1"/>
  <c r="BV51" i="46" s="1"/>
  <c r="BS52" i="41"/>
  <c r="AU52" i="42"/>
  <c r="CA52" i="29"/>
  <c r="BU46" i="50"/>
  <c r="BV46" i="50" s="1"/>
  <c r="AU47" i="40"/>
  <c r="CA47" i="29"/>
  <c r="BU40" i="50"/>
  <c r="BV40" i="50" s="1"/>
  <c r="AY37" i="42"/>
  <c r="BS36" i="46"/>
  <c r="BU36" i="46" s="1"/>
  <c r="BV36" i="46" s="1"/>
  <c r="BS37" i="41"/>
  <c r="BU35" i="50"/>
  <c r="BV35" i="50" s="1"/>
  <c r="AU37" i="40"/>
  <c r="BD55" i="42"/>
  <c r="BE55" i="42" s="1"/>
  <c r="BF55" i="42" s="1"/>
  <c r="AP57" i="40"/>
  <c r="BK67" i="41"/>
  <c r="BC30" i="40"/>
  <c r="BE30" i="40" s="1"/>
  <c r="BF30" i="40" s="1"/>
  <c r="BW32" i="41"/>
  <c r="CA27" i="29"/>
  <c r="BS67" i="29"/>
  <c r="BC25" i="40"/>
  <c r="BE25" i="40" s="1"/>
  <c r="BF25" i="40" s="1"/>
  <c r="BL36" i="29"/>
  <c r="BM36" i="29" s="1"/>
  <c r="BN36" i="29" s="1"/>
  <c r="CA22" i="29"/>
  <c r="AU22" i="42"/>
  <c r="AM67" i="40"/>
  <c r="AO52" i="40"/>
  <c r="AP52" i="40" s="1"/>
  <c r="AO66" i="40"/>
  <c r="AP66" i="40" s="1"/>
  <c r="AW47" i="40"/>
  <c r="AO17" i="42"/>
  <c r="AP17" i="42" s="1"/>
  <c r="AY17" i="42"/>
  <c r="CJ67" i="46"/>
  <c r="BW67" i="29"/>
  <c r="AU17" i="40"/>
  <c r="AO32" i="42"/>
  <c r="AP32" i="42" s="1"/>
  <c r="AO64" i="42"/>
  <c r="AP64" i="42" s="1"/>
  <c r="BF65" i="46"/>
  <c r="AO62" i="45"/>
  <c r="AP62" i="45" s="1"/>
  <c r="AV22" i="42"/>
  <c r="AW17" i="29"/>
  <c r="AX17" i="29" s="1"/>
  <c r="AW66" i="29"/>
  <c r="AX66" i="29" s="1"/>
  <c r="AV67" i="29"/>
  <c r="BD32" i="29"/>
  <c r="BL55" i="29"/>
  <c r="BM55" i="29" s="1"/>
  <c r="BN55" i="29" s="1"/>
  <c r="BE66" i="46"/>
  <c r="BF66" i="46" s="1"/>
  <c r="BE47" i="46"/>
  <c r="BF47" i="46" s="1"/>
  <c r="AN67" i="42"/>
  <c r="AX11" i="42"/>
  <c r="BU29" i="46"/>
  <c r="BE9" i="42"/>
  <c r="BU44" i="46"/>
  <c r="BE19" i="40"/>
  <c r="BK22" i="46"/>
  <c r="BM19" i="46"/>
  <c r="AW44" i="42"/>
  <c r="AV47" i="42"/>
  <c r="BB39" i="29"/>
  <c r="BA42" i="29"/>
  <c r="BB42" i="29" s="1"/>
  <c r="BM59" i="29"/>
  <c r="BL62" i="29"/>
  <c r="BE24" i="29"/>
  <c r="BD27" i="29"/>
  <c r="AX44" i="29"/>
  <c r="AW47" i="29"/>
  <c r="AX47" i="29" s="1"/>
  <c r="CA64" i="29"/>
  <c r="CA17" i="29"/>
  <c r="BE40" i="42"/>
  <c r="DU29" i="48"/>
  <c r="BH29" i="48" s="1"/>
  <c r="BL29" i="48" s="1"/>
  <c r="DU20" i="48"/>
  <c r="DU19" i="48"/>
  <c r="BH19" i="48" s="1"/>
  <c r="DU59" i="48"/>
  <c r="BH59" i="48" s="1"/>
  <c r="BL59" i="48" s="1"/>
  <c r="DU55" i="48"/>
  <c r="BH55" i="48" s="1"/>
  <c r="DU50" i="48"/>
  <c r="BH50" i="48" s="1"/>
  <c r="DU46" i="48"/>
  <c r="BH46" i="48" s="1"/>
  <c r="BL46" i="48" s="1"/>
  <c r="DU54" i="48"/>
  <c r="BH54" i="48" s="1"/>
  <c r="BL54" i="48" s="1"/>
  <c r="DU11" i="48"/>
  <c r="BH11" i="48" s="1"/>
  <c r="BL11" i="48" s="1"/>
  <c r="DU51" i="48"/>
  <c r="BH51" i="48" s="1"/>
  <c r="DU21" i="48"/>
  <c r="BH21" i="48" s="1"/>
  <c r="DU60" i="48"/>
  <c r="DU45" i="48"/>
  <c r="BH45" i="48" s="1"/>
  <c r="DU9" i="48"/>
  <c r="BH9" i="48" s="1"/>
  <c r="DU30" i="48"/>
  <c r="BH30" i="48" s="1"/>
  <c r="DU34" i="48"/>
  <c r="BH34" i="48" s="1"/>
  <c r="DU24" i="48"/>
  <c r="BH24" i="48" s="1"/>
  <c r="BL24" i="48" s="1"/>
  <c r="DU56" i="48"/>
  <c r="BH56" i="48" s="1"/>
  <c r="BL56" i="48" s="1"/>
  <c r="DU44" i="48"/>
  <c r="BH44" i="48" s="1"/>
  <c r="DU25" i="48"/>
  <c r="BH25" i="48" s="1"/>
  <c r="BL25" i="48" s="1"/>
  <c r="DU61" i="48"/>
  <c r="BH61" i="48" s="1"/>
  <c r="BL61" i="48" s="1"/>
  <c r="DU10" i="48"/>
  <c r="BH10" i="48" s="1"/>
  <c r="BL10" i="48" s="1"/>
  <c r="DU39" i="48"/>
  <c r="BH39" i="48" s="1"/>
  <c r="DU35" i="48"/>
  <c r="BH35" i="48" s="1"/>
  <c r="BL35" i="48" s="1"/>
  <c r="DU31" i="48"/>
  <c r="BH31" i="48" s="1"/>
  <c r="BL31" i="48" s="1"/>
  <c r="DU40" i="48"/>
  <c r="BH40" i="48" s="1"/>
  <c r="BL40" i="48" s="1"/>
  <c r="DU49" i="48"/>
  <c r="BH49" i="48" s="1"/>
  <c r="BL49" i="48" s="1"/>
  <c r="DU15" i="48"/>
  <c r="BH15" i="48" s="1"/>
  <c r="DU16" i="48"/>
  <c r="BH16" i="48" s="1"/>
  <c r="DU14" i="48"/>
  <c r="BH14" i="48" s="1"/>
  <c r="AT34" i="42"/>
  <c r="AU34" i="42" s="1"/>
  <c r="AU37" i="42" s="1"/>
  <c r="AS37" i="42"/>
  <c r="AT37" i="42" s="1"/>
  <c r="AT54" i="42"/>
  <c r="AS57" i="42"/>
  <c r="AT57" i="42" s="1"/>
  <c r="BD62" i="29"/>
  <c r="BE59" i="29"/>
  <c r="BE49" i="29"/>
  <c r="BD52" i="29"/>
  <c r="BK42" i="46"/>
  <c r="BM39" i="46"/>
  <c r="AH64" i="40"/>
  <c r="AG67" i="40"/>
  <c r="AH67" i="40" s="1"/>
  <c r="AT10" i="42"/>
  <c r="AS65" i="42"/>
  <c r="AT65" i="42" s="1"/>
  <c r="BF49" i="46"/>
  <c r="BE52" i="46"/>
  <c r="BF52" i="46" s="1"/>
  <c r="BK32" i="46"/>
  <c r="BM29" i="46"/>
  <c r="BO66" i="45"/>
  <c r="BS11" i="45"/>
  <c r="BO42" i="45"/>
  <c r="BS39" i="45"/>
  <c r="BS35" i="45"/>
  <c r="BO62" i="45"/>
  <c r="BS59" i="45"/>
  <c r="BS55" i="45"/>
  <c r="BB9" i="29"/>
  <c r="BA12" i="29"/>
  <c r="BB12" i="29" s="1"/>
  <c r="BA64" i="29"/>
  <c r="DJ35" i="41"/>
  <c r="CE35" i="41" s="1"/>
  <c r="CI35" i="41" s="1"/>
  <c r="DJ61" i="41"/>
  <c r="CE61" i="41" s="1"/>
  <c r="DJ34" i="41"/>
  <c r="CE34" i="41" s="1"/>
  <c r="DJ45" i="41"/>
  <c r="CE45" i="41" s="1"/>
  <c r="CI45" i="41" s="1"/>
  <c r="DJ30" i="41"/>
  <c r="CE30" i="41" s="1"/>
  <c r="DJ44" i="41"/>
  <c r="CE44" i="41" s="1"/>
  <c r="DJ11" i="41"/>
  <c r="CE11" i="41" s="1"/>
  <c r="CI11" i="41" s="1"/>
  <c r="DJ36" i="41"/>
  <c r="CE36" i="41" s="1"/>
  <c r="DJ14" i="41"/>
  <c r="CE14" i="41" s="1"/>
  <c r="CI14" i="41" s="1"/>
  <c r="DJ49" i="41"/>
  <c r="CE49" i="41" s="1"/>
  <c r="CI49" i="41" s="1"/>
  <c r="DJ10" i="41"/>
  <c r="CE10" i="41" s="1"/>
  <c r="CI10" i="41" s="1"/>
  <c r="DK7" i="41"/>
  <c r="DJ59" i="41"/>
  <c r="CE59" i="41" s="1"/>
  <c r="DJ60" i="41"/>
  <c r="CE60" i="41" s="1"/>
  <c r="CI60" i="41" s="1"/>
  <c r="DJ54" i="41"/>
  <c r="CE54" i="41" s="1"/>
  <c r="CI54" i="41" s="1"/>
  <c r="DJ21" i="41"/>
  <c r="CE21" i="41" s="1"/>
  <c r="DJ55" i="41"/>
  <c r="CE55" i="41" s="1"/>
  <c r="DJ39" i="41"/>
  <c r="CE39" i="41" s="1"/>
  <c r="DJ24" i="41"/>
  <c r="CE24" i="41" s="1"/>
  <c r="DJ29" i="41"/>
  <c r="CE29" i="41" s="1"/>
  <c r="DJ15" i="41"/>
  <c r="CE15" i="41" s="1"/>
  <c r="CI15" i="41" s="1"/>
  <c r="DJ40" i="41"/>
  <c r="CE40" i="41" s="1"/>
  <c r="CI40" i="41" s="1"/>
  <c r="DJ19" i="41"/>
  <c r="CE19" i="41" s="1"/>
  <c r="DJ25" i="41"/>
  <c r="CE25" i="41" s="1"/>
  <c r="DJ20" i="41"/>
  <c r="CE20" i="41" s="1"/>
  <c r="DJ46" i="41"/>
  <c r="CE46" i="41" s="1"/>
  <c r="DJ51" i="41"/>
  <c r="CE51" i="41" s="1"/>
  <c r="CI51" i="41" s="1"/>
  <c r="DJ26" i="41"/>
  <c r="CE26" i="41" s="1"/>
  <c r="DJ9" i="41"/>
  <c r="CE9" i="41" s="1"/>
  <c r="DJ50" i="41"/>
  <c r="CE50" i="41" s="1"/>
  <c r="CI50" i="41" s="1"/>
  <c r="DJ56" i="41"/>
  <c r="CE56" i="41" s="1"/>
  <c r="DJ16" i="41"/>
  <c r="CE16" i="41" s="1"/>
  <c r="CI16" i="41" s="1"/>
  <c r="DJ31" i="41"/>
  <c r="CE31" i="41" s="1"/>
  <c r="CI31" i="41" s="1"/>
  <c r="DJ41" i="41"/>
  <c r="CE41" i="41" s="1"/>
  <c r="CI41" i="41" s="1"/>
  <c r="BC31" i="42"/>
  <c r="AY65" i="42"/>
  <c r="BE27" i="46"/>
  <c r="BF27" i="46" s="1"/>
  <c r="BF24" i="46"/>
  <c r="BN24" i="46"/>
  <c r="BM27" i="46"/>
  <c r="AV62" i="42"/>
  <c r="AX49" i="29"/>
  <c r="AW52" i="29"/>
  <c r="AX52" i="29" s="1"/>
  <c r="BF59" i="46"/>
  <c r="BE62" i="46"/>
  <c r="BF62" i="46" s="1"/>
  <c r="BA61" i="42"/>
  <c r="BB61" i="42" s="1"/>
  <c r="BD61" i="42"/>
  <c r="BE61" i="42" s="1"/>
  <c r="BF61" i="42" s="1"/>
  <c r="BA41" i="42"/>
  <c r="BB41" i="42" s="1"/>
  <c r="BC41" i="42" s="1"/>
  <c r="BC42" i="42" s="1"/>
  <c r="BA51" i="42"/>
  <c r="BB51" i="42" s="1"/>
  <c r="BC51" i="42" s="1"/>
  <c r="BE51" i="42" s="1"/>
  <c r="BF51" i="42" s="1"/>
  <c r="AT39" i="42"/>
  <c r="AS42" i="42"/>
  <c r="AT42" i="42" s="1"/>
  <c r="BM54" i="29"/>
  <c r="BI24" i="29"/>
  <c r="BH27" i="29"/>
  <c r="BL24" i="29"/>
  <c r="BI45" i="29"/>
  <c r="BJ45" i="29" s="1"/>
  <c r="BI41" i="29"/>
  <c r="BJ41" i="29" s="1"/>
  <c r="BI56" i="29"/>
  <c r="BJ56" i="29" s="1"/>
  <c r="BI10" i="29"/>
  <c r="BH65" i="29"/>
  <c r="BL10" i="29"/>
  <c r="AS62" i="40"/>
  <c r="AT62" i="40" s="1"/>
  <c r="AT59" i="40"/>
  <c r="BK66" i="46"/>
  <c r="BM16" i="46"/>
  <c r="BJ10" i="46"/>
  <c r="BI65" i="46"/>
  <c r="BJ65" i="46" s="1"/>
  <c r="AP59" i="42"/>
  <c r="AO62" i="42"/>
  <c r="AP62" i="42" s="1"/>
  <c r="AX14" i="40"/>
  <c r="BF54" i="46"/>
  <c r="BE57" i="46"/>
  <c r="BF57" i="46" s="1"/>
  <c r="AY64" i="40"/>
  <c r="AY12" i="40"/>
  <c r="BA9" i="40"/>
  <c r="AY52" i="40"/>
  <c r="BA49" i="40"/>
  <c r="AY65" i="40"/>
  <c r="BC10" i="40"/>
  <c r="BE10" i="40" s="1"/>
  <c r="BA10" i="40"/>
  <c r="AY42" i="40"/>
  <c r="BC39" i="40"/>
  <c r="BE39" i="40" s="1"/>
  <c r="BA39" i="40"/>
  <c r="AY37" i="40"/>
  <c r="BA34" i="40"/>
  <c r="BQ14" i="46"/>
  <c r="BQ56" i="46"/>
  <c r="BR56" i="46" s="1"/>
  <c r="BS56" i="46"/>
  <c r="BU56" i="46" s="1"/>
  <c r="BV56" i="46" s="1"/>
  <c r="BO37" i="46"/>
  <c r="BQ34" i="46"/>
  <c r="BO62" i="46"/>
  <c r="BQ59" i="46"/>
  <c r="BQ61" i="46"/>
  <c r="BR61" i="46" s="1"/>
  <c r="BS61" i="46"/>
  <c r="BU61" i="46" s="1"/>
  <c r="BV61" i="46" s="1"/>
  <c r="CI17" i="29"/>
  <c r="BU19" i="46"/>
  <c r="BE29" i="40"/>
  <c r="AW52" i="40"/>
  <c r="BS27" i="50"/>
  <c r="BC36" i="40"/>
  <c r="BE36" i="40" s="1"/>
  <c r="BF36" i="40" s="1"/>
  <c r="AU12" i="40"/>
  <c r="AW9" i="40"/>
  <c r="BF39" i="46"/>
  <c r="BE42" i="46"/>
  <c r="BF42" i="46" s="1"/>
  <c r="AS47" i="42"/>
  <c r="AT47" i="42" s="1"/>
  <c r="AT44" i="42"/>
  <c r="BD52" i="42"/>
  <c r="BE49" i="42"/>
  <c r="AS52" i="42"/>
  <c r="AT52" i="42" s="1"/>
  <c r="AT49" i="42"/>
  <c r="BE39" i="29"/>
  <c r="BD42" i="29"/>
  <c r="BB29" i="29"/>
  <c r="BA32" i="29"/>
  <c r="BB32" i="29" s="1"/>
  <c r="BK57" i="46"/>
  <c r="AU12" i="42"/>
  <c r="BS34" i="46"/>
  <c r="BU34" i="46" s="1"/>
  <c r="AU27" i="40"/>
  <c r="AW24" i="40"/>
  <c r="BS59" i="46"/>
  <c r="AO22" i="42"/>
  <c r="AP22" i="42" s="1"/>
  <c r="AW51" i="42"/>
  <c r="AX51" i="42" s="1"/>
  <c r="AT59" i="42"/>
  <c r="AS62" i="42"/>
  <c r="AT62" i="42" s="1"/>
  <c r="BL41" i="29"/>
  <c r="BM41" i="29" s="1"/>
  <c r="BN41" i="29" s="1"/>
  <c r="BF17" i="46"/>
  <c r="BO67" i="41"/>
  <c r="BC35" i="42"/>
  <c r="BE35" i="42" s="1"/>
  <c r="BF35" i="42" s="1"/>
  <c r="BC16" i="42"/>
  <c r="BE16" i="42" s="1"/>
  <c r="BF16" i="42" s="1"/>
  <c r="AT14" i="40"/>
  <c r="AS17" i="40"/>
  <c r="AT17" i="40" s="1"/>
  <c r="BE37" i="46"/>
  <c r="BF37" i="46" s="1"/>
  <c r="BK17" i="46"/>
  <c r="BM14" i="46"/>
  <c r="BJ14" i="46"/>
  <c r="BI17" i="46"/>
  <c r="BJ17" i="46" s="1"/>
  <c r="BO64" i="45"/>
  <c r="BO17" i="45"/>
  <c r="BS36" i="45"/>
  <c r="BO65" i="45"/>
  <c r="BS10" i="45"/>
  <c r="BO27" i="45"/>
  <c r="BS24" i="45"/>
  <c r="AU62" i="40"/>
  <c r="AW59" i="40"/>
  <c r="AO22" i="40"/>
  <c r="AP22" i="40" s="1"/>
  <c r="AP19" i="40"/>
  <c r="BE24" i="40"/>
  <c r="BU39" i="46"/>
  <c r="AW24" i="42"/>
  <c r="AV27" i="42"/>
  <c r="AV64" i="42"/>
  <c r="AW14" i="42"/>
  <c r="AV17" i="42"/>
  <c r="BM9" i="29"/>
  <c r="BB14" i="29"/>
  <c r="BA17" i="29"/>
  <c r="BB17" i="29" s="1"/>
  <c r="CA30" i="41"/>
  <c r="BW42" i="41"/>
  <c r="CA39" i="41"/>
  <c r="CA42" i="41" s="1"/>
  <c r="BW62" i="41"/>
  <c r="CA59" i="41"/>
  <c r="CR22" i="46"/>
  <c r="AY52" i="42"/>
  <c r="BC56" i="42"/>
  <c r="AY12" i="42"/>
  <c r="AY64" i="42"/>
  <c r="DG15" i="42"/>
  <c r="BG15" i="42" s="1"/>
  <c r="DG24" i="42"/>
  <c r="BG24" i="42" s="1"/>
  <c r="BK24" i="42" s="1"/>
  <c r="DG40" i="42"/>
  <c r="BG40" i="42" s="1"/>
  <c r="BK40" i="42" s="1"/>
  <c r="DG56" i="42"/>
  <c r="BG56" i="42" s="1"/>
  <c r="DG39" i="42"/>
  <c r="BG39" i="42" s="1"/>
  <c r="DG50" i="42"/>
  <c r="BG50" i="42" s="1"/>
  <c r="BK50" i="42" s="1"/>
  <c r="DG61" i="42"/>
  <c r="BG61" i="42" s="1"/>
  <c r="DG16" i="42"/>
  <c r="BG16" i="42" s="1"/>
  <c r="BK16" i="42" s="1"/>
  <c r="DG31" i="42"/>
  <c r="BG31" i="42" s="1"/>
  <c r="DG55" i="42"/>
  <c r="BG55" i="42" s="1"/>
  <c r="DG41" i="42"/>
  <c r="BG41" i="42" s="1"/>
  <c r="DG54" i="42"/>
  <c r="BG54" i="42" s="1"/>
  <c r="BK54" i="42" s="1"/>
  <c r="DG20" i="42"/>
  <c r="BG20" i="42" s="1"/>
  <c r="DG34" i="42"/>
  <c r="BG34" i="42" s="1"/>
  <c r="BK34" i="42" s="1"/>
  <c r="DG59" i="42"/>
  <c r="BG59" i="42" s="1"/>
  <c r="BK59" i="42" s="1"/>
  <c r="DG44" i="42"/>
  <c r="BG44" i="42" s="1"/>
  <c r="BK44" i="42" s="1"/>
  <c r="DG60" i="42"/>
  <c r="BG60" i="42" s="1"/>
  <c r="DG10" i="42"/>
  <c r="BG10" i="42" s="1"/>
  <c r="DG21" i="42"/>
  <c r="BG21" i="42" s="1"/>
  <c r="DG45" i="42"/>
  <c r="BG45" i="42" s="1"/>
  <c r="DG35" i="42"/>
  <c r="BG35" i="42" s="1"/>
  <c r="DG46" i="42"/>
  <c r="BG46" i="42" s="1"/>
  <c r="BK46" i="42" s="1"/>
  <c r="DG11" i="42"/>
  <c r="BG11" i="42" s="1"/>
  <c r="DG51" i="42"/>
  <c r="BG51" i="42" s="1"/>
  <c r="DG30" i="42"/>
  <c r="BG30" i="42" s="1"/>
  <c r="DG14" i="42"/>
  <c r="BG14" i="42" s="1"/>
  <c r="BK14" i="42" s="1"/>
  <c r="DG49" i="42"/>
  <c r="BG49" i="42" s="1"/>
  <c r="DG26" i="42"/>
  <c r="BG26" i="42" s="1"/>
  <c r="BK26" i="42" s="1"/>
  <c r="DG25" i="42"/>
  <c r="BG25" i="42" s="1"/>
  <c r="BK25" i="42" s="1"/>
  <c r="DG36" i="42"/>
  <c r="BG36" i="42" s="1"/>
  <c r="DG9" i="42"/>
  <c r="BG9" i="42" s="1"/>
  <c r="DH7" i="42"/>
  <c r="DG29" i="42"/>
  <c r="BG29" i="42" s="1"/>
  <c r="DG19" i="42"/>
  <c r="BG19" i="42" s="1"/>
  <c r="AY42" i="42"/>
  <c r="AU17" i="42"/>
  <c r="AS22" i="40"/>
  <c r="AT22" i="40" s="1"/>
  <c r="AT19" i="40"/>
  <c r="BJ19" i="46"/>
  <c r="BI22" i="46"/>
  <c r="BJ22" i="46" s="1"/>
  <c r="BJ9" i="46"/>
  <c r="BI12" i="46"/>
  <c r="BJ12" i="46" s="1"/>
  <c r="BI64" i="46"/>
  <c r="AS67" i="29"/>
  <c r="AT67" i="29" s="1"/>
  <c r="AT64" i="29"/>
  <c r="BD65" i="29"/>
  <c r="AX59" i="42"/>
  <c r="AW62" i="42"/>
  <c r="BE17" i="29"/>
  <c r="BF17" i="29" s="1"/>
  <c r="BF14" i="29"/>
  <c r="CE22" i="29"/>
  <c r="CI19" i="29"/>
  <c r="CE17" i="29"/>
  <c r="DK40" i="29"/>
  <c r="CM40" i="29" s="1"/>
  <c r="CQ40" i="29" s="1"/>
  <c r="DK46" i="29"/>
  <c r="CM46" i="29" s="1"/>
  <c r="DK39" i="29"/>
  <c r="CM39" i="29" s="1"/>
  <c r="CQ39" i="29" s="1"/>
  <c r="DK9" i="29"/>
  <c r="CM9" i="29" s="1"/>
  <c r="DK25" i="29"/>
  <c r="CM25" i="29" s="1"/>
  <c r="CQ25" i="29" s="1"/>
  <c r="DK35" i="29"/>
  <c r="CM35" i="29" s="1"/>
  <c r="CQ35" i="29" s="1"/>
  <c r="DK21" i="29"/>
  <c r="CM21" i="29" s="1"/>
  <c r="DK45" i="29"/>
  <c r="CM45" i="29" s="1"/>
  <c r="CQ45" i="29" s="1"/>
  <c r="DK49" i="29"/>
  <c r="CM49" i="29" s="1"/>
  <c r="DK51" i="29"/>
  <c r="CM51" i="29" s="1"/>
  <c r="CQ51" i="29" s="1"/>
  <c r="DK61" i="29"/>
  <c r="CM61" i="29" s="1"/>
  <c r="DK56" i="29"/>
  <c r="CM56" i="29" s="1"/>
  <c r="DK11" i="29"/>
  <c r="CM11" i="29" s="1"/>
  <c r="DK34" i="29"/>
  <c r="CM34" i="29" s="1"/>
  <c r="DK59" i="29"/>
  <c r="CM59" i="29" s="1"/>
  <c r="DK54" i="29"/>
  <c r="CM54" i="29" s="1"/>
  <c r="DK36" i="29"/>
  <c r="CM36" i="29" s="1"/>
  <c r="CQ36" i="29" s="1"/>
  <c r="DK60" i="29"/>
  <c r="CM60" i="29" s="1"/>
  <c r="CQ60" i="29" s="1"/>
  <c r="DK26" i="29"/>
  <c r="CM26" i="29" s="1"/>
  <c r="CQ26" i="29" s="1"/>
  <c r="DK15" i="29"/>
  <c r="CM15" i="29" s="1"/>
  <c r="CQ15" i="29" s="1"/>
  <c r="DK24" i="29"/>
  <c r="CM24" i="29" s="1"/>
  <c r="DK19" i="29"/>
  <c r="CM19" i="29" s="1"/>
  <c r="DK20" i="29"/>
  <c r="CM20" i="29" s="1"/>
  <c r="DK50" i="29"/>
  <c r="CM50" i="29" s="1"/>
  <c r="CQ50" i="29" s="1"/>
  <c r="DK55" i="29"/>
  <c r="CM55" i="29" s="1"/>
  <c r="CQ55" i="29" s="1"/>
  <c r="DK10" i="29"/>
  <c r="CM10" i="29" s="1"/>
  <c r="CQ10" i="29" s="1"/>
  <c r="DK44" i="29"/>
  <c r="CM44" i="29" s="1"/>
  <c r="CQ44" i="29" s="1"/>
  <c r="DK31" i="29"/>
  <c r="CM31" i="29" s="1"/>
  <c r="CQ31" i="29" s="1"/>
  <c r="DK30" i="29"/>
  <c r="CM30" i="29" s="1"/>
  <c r="DK41" i="29"/>
  <c r="CM41" i="29" s="1"/>
  <c r="DK29" i="29"/>
  <c r="CM29" i="29" s="1"/>
  <c r="DK16" i="29"/>
  <c r="CM16" i="29" s="1"/>
  <c r="CQ16" i="29" s="1"/>
  <c r="DK14" i="29"/>
  <c r="CM14" i="29" s="1"/>
  <c r="CI55" i="29"/>
  <c r="CI36" i="29"/>
  <c r="AS12" i="42"/>
  <c r="AT12" i="42" s="1"/>
  <c r="AT9" i="42"/>
  <c r="AS64" i="42"/>
  <c r="BA31" i="42"/>
  <c r="BB31" i="42" s="1"/>
  <c r="BD31" i="42"/>
  <c r="BA34" i="42"/>
  <c r="AZ37" i="42"/>
  <c r="BA39" i="42"/>
  <c r="AZ42" i="42"/>
  <c r="BA16" i="42"/>
  <c r="BB16" i="42" s="1"/>
  <c r="AZ52" i="42"/>
  <c r="BA49" i="42"/>
  <c r="BA26" i="42"/>
  <c r="BB26" i="42" s="1"/>
  <c r="BA59" i="42"/>
  <c r="AZ62" i="42"/>
  <c r="BA40" i="42"/>
  <c r="BB40" i="42" s="1"/>
  <c r="BD39" i="42"/>
  <c r="AW41" i="42"/>
  <c r="AX41" i="42" s="1"/>
  <c r="BB54" i="29"/>
  <c r="BA57" i="29"/>
  <c r="BB57" i="29" s="1"/>
  <c r="BI14" i="29"/>
  <c r="BH17" i="29"/>
  <c r="BL14" i="29"/>
  <c r="BI54" i="29"/>
  <c r="BH57" i="29"/>
  <c r="BI40" i="29"/>
  <c r="BJ40" i="29" s="1"/>
  <c r="BH62" i="29"/>
  <c r="BI59" i="29"/>
  <c r="BI46" i="29"/>
  <c r="BJ46" i="29" s="1"/>
  <c r="BL46" i="29"/>
  <c r="BM46" i="29" s="1"/>
  <c r="BN46" i="29" s="1"/>
  <c r="BI34" i="29"/>
  <c r="BH37" i="29"/>
  <c r="BI61" i="29"/>
  <c r="BJ61" i="29" s="1"/>
  <c r="BI19" i="29"/>
  <c r="BH22" i="29"/>
  <c r="BL19" i="29"/>
  <c r="BF44" i="29"/>
  <c r="BE47" i="29"/>
  <c r="BF47" i="29" s="1"/>
  <c r="BC34" i="40"/>
  <c r="AS52" i="40"/>
  <c r="AT52" i="40" s="1"/>
  <c r="AT49" i="40"/>
  <c r="BN49" i="46"/>
  <c r="BM52" i="46"/>
  <c r="AP37" i="42"/>
  <c r="AY66" i="40"/>
  <c r="BA16" i="40"/>
  <c r="BB16" i="40" s="1"/>
  <c r="AY57" i="40"/>
  <c r="BA54" i="40"/>
  <c r="BC54" i="40"/>
  <c r="BC11" i="40"/>
  <c r="BA11" i="40"/>
  <c r="BA61" i="40"/>
  <c r="BB61" i="40" s="1"/>
  <c r="BA45" i="40"/>
  <c r="BB45" i="40" s="1"/>
  <c r="AY32" i="40"/>
  <c r="BA29" i="40"/>
  <c r="BA40" i="40"/>
  <c r="BB40" i="40" s="1"/>
  <c r="BC40" i="40"/>
  <c r="BO17" i="46"/>
  <c r="BQ16" i="46"/>
  <c r="BR16" i="46" s="1"/>
  <c r="BQ31" i="46"/>
  <c r="BR31" i="46" s="1"/>
  <c r="BO52" i="46"/>
  <c r="BQ49" i="46"/>
  <c r="BS49" i="46"/>
  <c r="DI60" i="46"/>
  <c r="BW60" i="46" s="1"/>
  <c r="DI50" i="46"/>
  <c r="BW50" i="46" s="1"/>
  <c r="DI29" i="46"/>
  <c r="BW29" i="46" s="1"/>
  <c r="CA29" i="46" s="1"/>
  <c r="DI51" i="46"/>
  <c r="BW51" i="46" s="1"/>
  <c r="BY51" i="46" s="1"/>
  <c r="BZ51" i="46" s="1"/>
  <c r="CA51" i="46" s="1"/>
  <c r="CC51" i="46" s="1"/>
  <c r="CD51" i="46" s="1"/>
  <c r="DI41" i="46"/>
  <c r="BW41" i="46" s="1"/>
  <c r="DI31" i="46"/>
  <c r="BW31" i="46" s="1"/>
  <c r="DI25" i="46"/>
  <c r="BW25" i="46" s="1"/>
  <c r="BY25" i="46" s="1"/>
  <c r="BZ25" i="46" s="1"/>
  <c r="DI20" i="46"/>
  <c r="BW20" i="46" s="1"/>
  <c r="BY20" i="46" s="1"/>
  <c r="BZ20" i="46" s="1"/>
  <c r="DI61" i="46"/>
  <c r="BW61" i="46" s="1"/>
  <c r="BY61" i="46" s="1"/>
  <c r="BZ61" i="46" s="1"/>
  <c r="DI49" i="46"/>
  <c r="BW49" i="46" s="1"/>
  <c r="DI56" i="46"/>
  <c r="BW56" i="46" s="1"/>
  <c r="DI45" i="46"/>
  <c r="BW45" i="46" s="1"/>
  <c r="BY45" i="46" s="1"/>
  <c r="BZ45" i="46" s="1"/>
  <c r="DI36" i="46"/>
  <c r="BW36" i="46" s="1"/>
  <c r="DI24" i="46"/>
  <c r="BW24" i="46" s="1"/>
  <c r="DI14" i="46"/>
  <c r="BW14" i="46" s="1"/>
  <c r="CA14" i="46" s="1"/>
  <c r="DI19" i="46"/>
  <c r="BW19" i="46" s="1"/>
  <c r="DI59" i="46"/>
  <c r="BW59" i="46" s="1"/>
  <c r="CA59" i="46" s="1"/>
  <c r="DI44" i="46"/>
  <c r="BW44" i="46" s="1"/>
  <c r="DI55" i="46"/>
  <c r="BW55" i="46" s="1"/>
  <c r="BY55" i="46" s="1"/>
  <c r="BZ55" i="46" s="1"/>
  <c r="DI40" i="46"/>
  <c r="BW40" i="46" s="1"/>
  <c r="CA40" i="46" s="1"/>
  <c r="CC40" i="46" s="1"/>
  <c r="CD40" i="46" s="1"/>
  <c r="DI35" i="46"/>
  <c r="BW35" i="46" s="1"/>
  <c r="BY35" i="46" s="1"/>
  <c r="BZ35" i="46" s="1"/>
  <c r="CA35" i="46" s="1"/>
  <c r="CC35" i="46" s="1"/>
  <c r="CD35" i="46" s="1"/>
  <c r="DI30" i="46"/>
  <c r="BW30" i="46" s="1"/>
  <c r="DI11" i="46"/>
  <c r="BW11" i="46" s="1"/>
  <c r="DI9" i="46"/>
  <c r="BW9" i="46" s="1"/>
  <c r="DI21" i="46"/>
  <c r="BW21" i="46" s="1"/>
  <c r="DI26" i="46"/>
  <c r="BW26" i="46" s="1"/>
  <c r="BY26" i="46" s="1"/>
  <c r="BZ26" i="46" s="1"/>
  <c r="DI54" i="46"/>
  <c r="BW54" i="46" s="1"/>
  <c r="DI10" i="46"/>
  <c r="BW10" i="46" s="1"/>
  <c r="DI39" i="46"/>
  <c r="BW39" i="46" s="1"/>
  <c r="DJ7" i="46"/>
  <c r="DI46" i="46"/>
  <c r="BW46" i="46" s="1"/>
  <c r="BY46" i="46" s="1"/>
  <c r="BZ46" i="46" s="1"/>
  <c r="DI34" i="46"/>
  <c r="BW34" i="46" s="1"/>
  <c r="CA34" i="46" s="1"/>
  <c r="DI16" i="46"/>
  <c r="BW16" i="46" s="1"/>
  <c r="DI15" i="46"/>
  <c r="BW15" i="46" s="1"/>
  <c r="BY15" i="46" s="1"/>
  <c r="BZ15" i="46" s="1"/>
  <c r="BQ25" i="46"/>
  <c r="BR25" i="46" s="1"/>
  <c r="BS25" i="46"/>
  <c r="BU25" i="46" s="1"/>
  <c r="BV25" i="46" s="1"/>
  <c r="BO57" i="46"/>
  <c r="BQ54" i="46"/>
  <c r="BO27" i="46"/>
  <c r="BQ24" i="46"/>
  <c r="BS24" i="46"/>
  <c r="BS15" i="45"/>
  <c r="AX54" i="42"/>
  <c r="BC14" i="42"/>
  <c r="AW49" i="42"/>
  <c r="AV52" i="42"/>
  <c r="CR62" i="46"/>
  <c r="AT54" i="40"/>
  <c r="AS57" i="40"/>
  <c r="AT57" i="40" s="1"/>
  <c r="AV65" i="42"/>
  <c r="DG11" i="48"/>
  <c r="BG11" i="48" s="1"/>
  <c r="DG46" i="48"/>
  <c r="BG46" i="48" s="1"/>
  <c r="DG24" i="48"/>
  <c r="BG24" i="48" s="1"/>
  <c r="DG21" i="48"/>
  <c r="BG21" i="48" s="1"/>
  <c r="DG54" i="48"/>
  <c r="BG54" i="48" s="1"/>
  <c r="BK54" i="48" s="1"/>
  <c r="DG50" i="48"/>
  <c r="BG50" i="48" s="1"/>
  <c r="BK50" i="48" s="1"/>
  <c r="DG39" i="48"/>
  <c r="BG39" i="48" s="1"/>
  <c r="DG9" i="48"/>
  <c r="BG9" i="48" s="1"/>
  <c r="BK9" i="48" s="1"/>
  <c r="DG59" i="48"/>
  <c r="BG59" i="48" s="1"/>
  <c r="DG29" i="48"/>
  <c r="BG29" i="48" s="1"/>
  <c r="DG25" i="48"/>
  <c r="BG25" i="48" s="1"/>
  <c r="DG51" i="48"/>
  <c r="BG51" i="48" s="1"/>
  <c r="DG40" i="48"/>
  <c r="BG40" i="48" s="1"/>
  <c r="DG60" i="48"/>
  <c r="BG60" i="48" s="1"/>
  <c r="DG30" i="48"/>
  <c r="BG30" i="48" s="1"/>
  <c r="DG34" i="48"/>
  <c r="BG34" i="48" s="1"/>
  <c r="DG61" i="48"/>
  <c r="BG61" i="48" s="1"/>
  <c r="DG31" i="48"/>
  <c r="BG31" i="48" s="1"/>
  <c r="DG35" i="48"/>
  <c r="BG35" i="48" s="1"/>
  <c r="BK35" i="48" s="1"/>
  <c r="DG10" i="48"/>
  <c r="BG10" i="48" s="1"/>
  <c r="DG55" i="48"/>
  <c r="BG55" i="48" s="1"/>
  <c r="DG44" i="48"/>
  <c r="BG44" i="48" s="1"/>
  <c r="DG19" i="48"/>
  <c r="BG19" i="48" s="1"/>
  <c r="DG20" i="48"/>
  <c r="BG20" i="48" s="1"/>
  <c r="DG56" i="48"/>
  <c r="BG56" i="48" s="1"/>
  <c r="BK56" i="48" s="1"/>
  <c r="DG45" i="48"/>
  <c r="BG45" i="48" s="1"/>
  <c r="DG49" i="48"/>
  <c r="BG49" i="48" s="1"/>
  <c r="DG16" i="48"/>
  <c r="BG16" i="48" s="1"/>
  <c r="DG15" i="48"/>
  <c r="BG15" i="48" s="1"/>
  <c r="DG14" i="48"/>
  <c r="BG14" i="48" s="1"/>
  <c r="BE9" i="40"/>
  <c r="BN54" i="46"/>
  <c r="BM57" i="46"/>
  <c r="AO57" i="42"/>
  <c r="AP57" i="42" s="1"/>
  <c r="AP54" i="42"/>
  <c r="AU22" i="40"/>
  <c r="AW19" i="40"/>
  <c r="BV10" i="46"/>
  <c r="AU66" i="40"/>
  <c r="AW11" i="40"/>
  <c r="BJ49" i="46"/>
  <c r="BI52" i="46"/>
  <c r="BJ52" i="46" s="1"/>
  <c r="AO66" i="42"/>
  <c r="AP66" i="42" s="1"/>
  <c r="AP24" i="42"/>
  <c r="AO27" i="42"/>
  <c r="AP27" i="42" s="1"/>
  <c r="BS16" i="45"/>
  <c r="BS25" i="45"/>
  <c r="BO22" i="45"/>
  <c r="BS19" i="45"/>
  <c r="BS22" i="45" s="1"/>
  <c r="AT11" i="42"/>
  <c r="AS66" i="42"/>
  <c r="AT66" i="42" s="1"/>
  <c r="AT24" i="42"/>
  <c r="AS27" i="42"/>
  <c r="AT27" i="42" s="1"/>
  <c r="AX10" i="29"/>
  <c r="AW65" i="29"/>
  <c r="AX65" i="29" s="1"/>
  <c r="BW64" i="41"/>
  <c r="BW17" i="41"/>
  <c r="CA14" i="41"/>
  <c r="BW66" i="41"/>
  <c r="CA11" i="41"/>
  <c r="BW27" i="41"/>
  <c r="BW47" i="41"/>
  <c r="CA44" i="41"/>
  <c r="AY22" i="42"/>
  <c r="BC19" i="42"/>
  <c r="CE42" i="29"/>
  <c r="CE65" i="29"/>
  <c r="CI10" i="29"/>
  <c r="AT19" i="42"/>
  <c r="AS22" i="42"/>
  <c r="AT22" i="42" s="1"/>
  <c r="AT29" i="42"/>
  <c r="AS32" i="42"/>
  <c r="AT32" i="42" s="1"/>
  <c r="AR67" i="42"/>
  <c r="BA56" i="42"/>
  <c r="BB56" i="42" s="1"/>
  <c r="BA29" i="42"/>
  <c r="AZ32" i="42"/>
  <c r="BD29" i="42"/>
  <c r="DU19" i="42"/>
  <c r="BH19" i="42" s="1"/>
  <c r="DU10" i="42"/>
  <c r="BH10" i="42" s="1"/>
  <c r="BL10" i="42" s="1"/>
  <c r="DU21" i="42"/>
  <c r="BH21" i="42" s="1"/>
  <c r="DU34" i="42"/>
  <c r="BH34" i="42" s="1"/>
  <c r="DU49" i="42"/>
  <c r="BH49" i="42" s="1"/>
  <c r="DU35" i="42"/>
  <c r="BH35" i="42" s="1"/>
  <c r="DU60" i="42"/>
  <c r="BH60" i="42" s="1"/>
  <c r="DV7" i="42"/>
  <c r="DU9" i="42"/>
  <c r="BH9" i="42" s="1"/>
  <c r="BL9" i="42" s="1"/>
  <c r="DU25" i="42"/>
  <c r="BH25" i="42" s="1"/>
  <c r="BL25" i="42" s="1"/>
  <c r="DU11" i="42"/>
  <c r="BH11" i="42" s="1"/>
  <c r="DU24" i="42"/>
  <c r="BH24" i="42" s="1"/>
  <c r="BL24" i="42" s="1"/>
  <c r="DU39" i="42"/>
  <c r="BH39" i="42" s="1"/>
  <c r="DU55" i="42"/>
  <c r="BH55" i="42" s="1"/>
  <c r="DU36" i="42"/>
  <c r="BH36" i="42" s="1"/>
  <c r="DU61" i="42"/>
  <c r="BH61" i="42" s="1"/>
  <c r="DU50" i="42"/>
  <c r="BH50" i="42" s="1"/>
  <c r="DU15" i="42"/>
  <c r="BH15" i="42" s="1"/>
  <c r="BL15" i="42" s="1"/>
  <c r="DU26" i="42"/>
  <c r="BH26" i="42" s="1"/>
  <c r="DU14" i="42"/>
  <c r="BH14" i="42" s="1"/>
  <c r="BL14" i="42" s="1"/>
  <c r="DU30" i="42"/>
  <c r="BH30" i="42" s="1"/>
  <c r="DU45" i="42"/>
  <c r="BH45" i="42" s="1"/>
  <c r="DU56" i="42"/>
  <c r="BH56" i="42" s="1"/>
  <c r="DU40" i="42"/>
  <c r="BH40" i="42" s="1"/>
  <c r="DU44" i="42"/>
  <c r="BH44" i="42" s="1"/>
  <c r="DU54" i="42"/>
  <c r="BH54" i="42" s="1"/>
  <c r="BL54" i="42" s="1"/>
  <c r="DU20" i="42"/>
  <c r="BH20" i="42" s="1"/>
  <c r="DU41" i="42"/>
  <c r="BH41" i="42" s="1"/>
  <c r="DU31" i="42"/>
  <c r="BH31" i="42" s="1"/>
  <c r="BL31" i="42" s="1"/>
  <c r="DU51" i="42"/>
  <c r="BH51" i="42" s="1"/>
  <c r="BI51" i="42" s="1"/>
  <c r="BJ51" i="42" s="1"/>
  <c r="DU16" i="42"/>
  <c r="BH16" i="42" s="1"/>
  <c r="DU46" i="42"/>
  <c r="BH46" i="42" s="1"/>
  <c r="BL46" i="42" s="1"/>
  <c r="DU29" i="42"/>
  <c r="BH29" i="42" s="1"/>
  <c r="DU59" i="42"/>
  <c r="BH59" i="42" s="1"/>
  <c r="BA10" i="42"/>
  <c r="AZ65" i="42"/>
  <c r="BD10" i="42"/>
  <c r="BD12" i="42" s="1"/>
  <c r="BA21" i="42"/>
  <c r="BB21" i="42" s="1"/>
  <c r="BC21" i="42" s="1"/>
  <c r="BE21" i="42" s="1"/>
  <c r="BF21" i="42" s="1"/>
  <c r="BI15" i="29"/>
  <c r="BJ15" i="29" s="1"/>
  <c r="BL15" i="29"/>
  <c r="BM15" i="29" s="1"/>
  <c r="BN15" i="29" s="1"/>
  <c r="BI26" i="29"/>
  <c r="BJ26" i="29" s="1"/>
  <c r="BL26" i="29" s="1"/>
  <c r="BM26" i="29" s="1"/>
  <c r="BN26" i="29" s="1"/>
  <c r="BI30" i="29"/>
  <c r="BJ30" i="29" s="1"/>
  <c r="BF11" i="29"/>
  <c r="BE66" i="29"/>
  <c r="BF66" i="29" s="1"/>
  <c r="BB64" i="46"/>
  <c r="BA67" i="46"/>
  <c r="BB67" i="46" s="1"/>
  <c r="BK64" i="45"/>
  <c r="BA50" i="40"/>
  <c r="BB50" i="40" s="1"/>
  <c r="BO47" i="46"/>
  <c r="BQ44" i="46"/>
  <c r="BO32" i="46"/>
  <c r="BQ29" i="46"/>
  <c r="BQ41" i="46"/>
  <c r="BR41" i="46" s="1"/>
  <c r="CA41" i="46"/>
  <c r="CC41" i="46" s="1"/>
  <c r="CD41" i="46" s="1"/>
  <c r="BS41" i="46"/>
  <c r="BU41" i="46" s="1"/>
  <c r="BV41" i="46" s="1"/>
  <c r="BQ35" i="46"/>
  <c r="BR35" i="46" s="1"/>
  <c r="BS35" i="46" s="1"/>
  <c r="BG67" i="45"/>
  <c r="AU32" i="40"/>
  <c r="AW29" i="40"/>
  <c r="AP9" i="40"/>
  <c r="AO12" i="40"/>
  <c r="AP12" i="40" s="1"/>
  <c r="AO64" i="40"/>
  <c r="BK62" i="46"/>
  <c r="BM59" i="46"/>
  <c r="AV37" i="42"/>
  <c r="AW22" i="42"/>
  <c r="AX20" i="42"/>
  <c r="BM39" i="29"/>
  <c r="BB59" i="29"/>
  <c r="BA62" i="29"/>
  <c r="BB62" i="29" s="1"/>
  <c r="BB24" i="29"/>
  <c r="BA27" i="29"/>
  <c r="BB27" i="29" s="1"/>
  <c r="BB49" i="29"/>
  <c r="BA52" i="29"/>
  <c r="BB52" i="29" s="1"/>
  <c r="BC67" i="46"/>
  <c r="AW37" i="40"/>
  <c r="AX34" i="40"/>
  <c r="CR12" i="46"/>
  <c r="CR64" i="46"/>
  <c r="AO47" i="42"/>
  <c r="AP47" i="42" s="1"/>
  <c r="BJ11" i="46"/>
  <c r="BI66" i="46"/>
  <c r="BJ66" i="46" s="1"/>
  <c r="BJ34" i="46"/>
  <c r="BI37" i="46"/>
  <c r="BJ37" i="46" s="1"/>
  <c r="AW64" i="29"/>
  <c r="CA35" i="41"/>
  <c r="CA37" i="41" s="1"/>
  <c r="CA24" i="41"/>
  <c r="BD56" i="42"/>
  <c r="BB11" i="29"/>
  <c r="BA66" i="29"/>
  <c r="BB66" i="29" s="1"/>
  <c r="CR37" i="46"/>
  <c r="AV12" i="42"/>
  <c r="AT11" i="40"/>
  <c r="AS66" i="40"/>
  <c r="AT66" i="40" s="1"/>
  <c r="BC50" i="40"/>
  <c r="BE50" i="40" s="1"/>
  <c r="BF50" i="40" s="1"/>
  <c r="BJ29" i="46"/>
  <c r="BI32" i="46"/>
  <c r="BJ32" i="46" s="1"/>
  <c r="AT25" i="40"/>
  <c r="AS27" i="40"/>
  <c r="AT27" i="40" s="1"/>
  <c r="BO47" i="45"/>
  <c r="BS44" i="45"/>
  <c r="BS47" i="45" s="1"/>
  <c r="BO52" i="45"/>
  <c r="BS49" i="45"/>
  <c r="BO37" i="45"/>
  <c r="BS34" i="45"/>
  <c r="BS56" i="45"/>
  <c r="BS41" i="45"/>
  <c r="BO32" i="45"/>
  <c r="AP32" i="40"/>
  <c r="BE59" i="40"/>
  <c r="BF19" i="46"/>
  <c r="BE22" i="46"/>
  <c r="BF22" i="46" s="1"/>
  <c r="BE26" i="42"/>
  <c r="BF26" i="42" s="1"/>
  <c r="BE50" i="42"/>
  <c r="BF50" i="42" s="1"/>
  <c r="AT14" i="42"/>
  <c r="AS17" i="42"/>
  <c r="AT17" i="42" s="1"/>
  <c r="AZ67" i="29"/>
  <c r="BD37" i="29"/>
  <c r="BE34" i="29"/>
  <c r="BM34" i="29"/>
  <c r="BL30" i="29"/>
  <c r="BM30" i="29" s="1"/>
  <c r="BN30" i="29" s="1"/>
  <c r="AO65" i="40"/>
  <c r="AP65" i="40" s="1"/>
  <c r="BW65" i="41"/>
  <c r="CA10" i="41"/>
  <c r="CA20" i="41"/>
  <c r="BW37" i="41"/>
  <c r="AY66" i="42"/>
  <c r="BC24" i="42"/>
  <c r="BC27" i="42" s="1"/>
  <c r="AY27" i="42"/>
  <c r="AY62" i="42"/>
  <c r="BC59" i="42"/>
  <c r="BE59" i="42" s="1"/>
  <c r="AY32" i="42"/>
  <c r="BC46" i="42"/>
  <c r="AY47" i="42"/>
  <c r="AL64" i="42"/>
  <c r="AK67" i="42"/>
  <c r="AL67" i="42" s="1"/>
  <c r="AS64" i="40"/>
  <c r="AS12" i="40"/>
  <c r="AT12" i="40" s="1"/>
  <c r="AT9" i="40"/>
  <c r="AS65" i="40"/>
  <c r="AT65" i="40" s="1"/>
  <c r="AT10" i="40"/>
  <c r="AS47" i="40"/>
  <c r="AT47" i="40" s="1"/>
  <c r="AT44" i="40"/>
  <c r="AT29" i="40"/>
  <c r="AS32" i="40"/>
  <c r="AT32" i="40" s="1"/>
  <c r="AU65" i="40"/>
  <c r="AW15" i="40"/>
  <c r="BG67" i="46"/>
  <c r="BJ54" i="46"/>
  <c r="BI57" i="46"/>
  <c r="BJ57" i="46" s="1"/>
  <c r="AU52" i="40"/>
  <c r="BF10" i="29"/>
  <c r="BE65" i="29"/>
  <c r="BF65" i="29" s="1"/>
  <c r="BD17" i="29"/>
  <c r="AU66" i="42"/>
  <c r="BS40" i="45"/>
  <c r="AK67" i="40"/>
  <c r="AL67" i="40" s="1"/>
  <c r="AL64" i="40"/>
  <c r="AM67" i="42"/>
  <c r="BC11" i="42"/>
  <c r="BE11" i="42" s="1"/>
  <c r="CA62" i="29"/>
  <c r="CE66" i="29"/>
  <c r="CI11" i="29"/>
  <c r="CE37" i="29"/>
  <c r="CE62" i="29"/>
  <c r="CI59" i="29"/>
  <c r="CI62" i="29" s="1"/>
  <c r="CE57" i="29"/>
  <c r="CI54" i="29"/>
  <c r="CI40" i="29"/>
  <c r="CI42" i="29" s="1"/>
  <c r="AW29" i="42"/>
  <c r="AV32" i="42"/>
  <c r="AW35" i="42"/>
  <c r="AX35" i="42" s="1"/>
  <c r="BA50" i="42"/>
  <c r="BB50" i="42" s="1"/>
  <c r="BA45" i="42"/>
  <c r="BB45" i="42" s="1"/>
  <c r="BD45" i="42"/>
  <c r="BE45" i="42" s="1"/>
  <c r="BF45" i="42" s="1"/>
  <c r="BA60" i="42"/>
  <c r="BB60" i="42" s="1"/>
  <c r="BC60" i="42" s="1"/>
  <c r="BE60" i="42" s="1"/>
  <c r="BF60" i="42" s="1"/>
  <c r="BA30" i="42"/>
  <c r="BB30" i="42" s="1"/>
  <c r="BC30" i="42" s="1"/>
  <c r="BD30" i="42"/>
  <c r="BA36" i="42"/>
  <c r="BB36" i="42" s="1"/>
  <c r="BC36" i="42" s="1"/>
  <c r="BD36" i="42"/>
  <c r="BD37" i="42" s="1"/>
  <c r="BA15" i="42"/>
  <c r="BB15" i="42" s="1"/>
  <c r="BD15" i="42"/>
  <c r="BA46" i="42"/>
  <c r="BB46" i="42" s="1"/>
  <c r="BD46" i="42"/>
  <c r="BA25" i="42"/>
  <c r="BB25" i="42" s="1"/>
  <c r="BD25" i="42"/>
  <c r="BE25" i="42" s="1"/>
  <c r="BF25" i="42" s="1"/>
  <c r="BI31" i="29"/>
  <c r="BJ31" i="29" s="1"/>
  <c r="BL31" i="29"/>
  <c r="BM31" i="29" s="1"/>
  <c r="BN31" i="29" s="1"/>
  <c r="BH52" i="29"/>
  <c r="BI49" i="29"/>
  <c r="BL49" i="29"/>
  <c r="BI21" i="29"/>
  <c r="BJ21" i="29" s="1"/>
  <c r="BL21" i="29"/>
  <c r="BM21" i="29" s="1"/>
  <c r="BN21" i="29" s="1"/>
  <c r="BI60" i="29"/>
  <c r="BJ60" i="29" s="1"/>
  <c r="DV61" i="29"/>
  <c r="BP61" i="29" s="1"/>
  <c r="BQ61" i="29" s="1"/>
  <c r="BR61" i="29" s="1"/>
  <c r="DV40" i="29"/>
  <c r="BP40" i="29" s="1"/>
  <c r="BT40" i="29" s="1"/>
  <c r="BU40" i="29" s="1"/>
  <c r="BV40" i="29" s="1"/>
  <c r="DV45" i="29"/>
  <c r="BP45" i="29" s="1"/>
  <c r="BT45" i="29" s="1"/>
  <c r="BU45" i="29" s="1"/>
  <c r="BV45" i="29" s="1"/>
  <c r="DV49" i="29"/>
  <c r="BP49" i="29" s="1"/>
  <c r="DV25" i="29"/>
  <c r="BP25" i="29" s="1"/>
  <c r="DV31" i="29"/>
  <c r="BP31" i="29" s="1"/>
  <c r="DV54" i="29"/>
  <c r="BP54" i="29" s="1"/>
  <c r="BT54" i="29" s="1"/>
  <c r="DV29" i="29"/>
  <c r="BP29" i="29" s="1"/>
  <c r="DV15" i="29"/>
  <c r="BP15" i="29" s="1"/>
  <c r="BT15" i="29" s="1"/>
  <c r="BU15" i="29" s="1"/>
  <c r="BV15" i="29" s="1"/>
  <c r="DV19" i="29"/>
  <c r="BP19" i="29" s="1"/>
  <c r="BT19" i="29" s="1"/>
  <c r="DV21" i="29"/>
  <c r="BP21" i="29" s="1"/>
  <c r="BQ21" i="29" s="1"/>
  <c r="BR21" i="29" s="1"/>
  <c r="DW7" i="29"/>
  <c r="DV51" i="29"/>
  <c r="BP51" i="29" s="1"/>
  <c r="BT51" i="29" s="1"/>
  <c r="BU51" i="29" s="1"/>
  <c r="BV51" i="29" s="1"/>
  <c r="DV9" i="29"/>
  <c r="BP9" i="29" s="1"/>
  <c r="DV39" i="29"/>
  <c r="BP39" i="29" s="1"/>
  <c r="DV41" i="29"/>
  <c r="BP41" i="29" s="1"/>
  <c r="BQ41" i="29" s="1"/>
  <c r="BR41" i="29" s="1"/>
  <c r="DV26" i="29"/>
  <c r="BP26" i="29" s="1"/>
  <c r="BQ26" i="29" s="1"/>
  <c r="BR26" i="29" s="1"/>
  <c r="BT26" i="29" s="1"/>
  <c r="BU26" i="29" s="1"/>
  <c r="BV26" i="29" s="1"/>
  <c r="DV11" i="29"/>
  <c r="BP11" i="29" s="1"/>
  <c r="DV46" i="29"/>
  <c r="BP46" i="29" s="1"/>
  <c r="DV20" i="29"/>
  <c r="BP20" i="29" s="1"/>
  <c r="DV59" i="29"/>
  <c r="BP59" i="29" s="1"/>
  <c r="DV24" i="29"/>
  <c r="BP24" i="29" s="1"/>
  <c r="DV34" i="29"/>
  <c r="BP34" i="29" s="1"/>
  <c r="DV50" i="29"/>
  <c r="BP50" i="29" s="1"/>
  <c r="BQ50" i="29" s="1"/>
  <c r="BR50" i="29" s="1"/>
  <c r="DV56" i="29"/>
  <c r="BP56" i="29" s="1"/>
  <c r="BQ56" i="29" s="1"/>
  <c r="BR56" i="29" s="1"/>
  <c r="DV35" i="29"/>
  <c r="BP35" i="29" s="1"/>
  <c r="DV30" i="29"/>
  <c r="BP30" i="29" s="1"/>
  <c r="BQ30" i="29" s="1"/>
  <c r="BR30" i="29" s="1"/>
  <c r="DV44" i="29"/>
  <c r="BP44" i="29" s="1"/>
  <c r="DV36" i="29"/>
  <c r="BP36" i="29" s="1"/>
  <c r="DV60" i="29"/>
  <c r="BP60" i="29" s="1"/>
  <c r="DV55" i="29"/>
  <c r="BP55" i="29" s="1"/>
  <c r="DV10" i="29"/>
  <c r="BP10" i="29" s="1"/>
  <c r="DV14" i="29"/>
  <c r="BP14" i="29" s="1"/>
  <c r="BT14" i="29" s="1"/>
  <c r="DV16" i="29"/>
  <c r="BP16" i="29" s="1"/>
  <c r="BH32" i="29"/>
  <c r="BI29" i="29"/>
  <c r="BL29" i="29"/>
  <c r="BB19" i="29"/>
  <c r="BA22" i="29"/>
  <c r="BB22" i="29" s="1"/>
  <c r="BL51" i="29"/>
  <c r="BM51" i="29" s="1"/>
  <c r="BN51" i="29" s="1"/>
  <c r="AV66" i="42"/>
  <c r="BS62" i="41"/>
  <c r="CN67" i="46"/>
  <c r="BC44" i="42"/>
  <c r="BE44" i="42" s="1"/>
  <c r="BD47" i="29"/>
  <c r="AU42" i="40"/>
  <c r="AW39" i="40"/>
  <c r="AT34" i="40"/>
  <c r="AS37" i="40"/>
  <c r="AT37" i="40" s="1"/>
  <c r="BK37" i="46"/>
  <c r="BM34" i="46"/>
  <c r="CR52" i="46"/>
  <c r="BN9" i="46"/>
  <c r="AP34" i="40"/>
  <c r="AO37" i="40"/>
  <c r="AP37" i="40" s="1"/>
  <c r="BK52" i="46"/>
  <c r="AU64" i="40"/>
  <c r="BC15" i="42"/>
  <c r="AY27" i="40"/>
  <c r="BA24" i="40"/>
  <c r="BC51" i="40"/>
  <c r="BE51" i="40" s="1"/>
  <c r="BF51" i="40" s="1"/>
  <c r="BA51" i="40"/>
  <c r="BB51" i="40" s="1"/>
  <c r="BA55" i="40"/>
  <c r="BB55" i="40" s="1"/>
  <c r="BC55" i="40" s="1"/>
  <c r="BE55" i="40" s="1"/>
  <c r="BF55" i="40" s="1"/>
  <c r="AY22" i="40"/>
  <c r="BA19" i="40"/>
  <c r="AY17" i="40"/>
  <c r="BC14" i="40"/>
  <c r="BA14" i="40"/>
  <c r="BC31" i="40"/>
  <c r="BE31" i="40" s="1"/>
  <c r="BF31" i="40" s="1"/>
  <c r="BA31" i="40"/>
  <c r="BB31" i="40" s="1"/>
  <c r="BO42" i="46"/>
  <c r="BQ39" i="46"/>
  <c r="BQ55" i="46"/>
  <c r="BR55" i="46" s="1"/>
  <c r="BS55" i="46"/>
  <c r="BU55" i="46" s="1"/>
  <c r="BV55" i="46" s="1"/>
  <c r="BQ45" i="46"/>
  <c r="BR45" i="46" s="1"/>
  <c r="BS45" i="46"/>
  <c r="BU45" i="46" s="1"/>
  <c r="BV45" i="46" s="1"/>
  <c r="BO22" i="46"/>
  <c r="BQ19" i="46"/>
  <c r="AX64" i="46"/>
  <c r="AW67" i="46"/>
  <c r="AX67" i="46" s="1"/>
  <c r="AP64" i="29"/>
  <c r="AO67" i="29"/>
  <c r="AP67" i="29" s="1"/>
  <c r="CR17" i="46"/>
  <c r="AP24" i="40"/>
  <c r="AO27" i="40"/>
  <c r="AP27" i="40" s="1"/>
  <c r="BB10" i="29"/>
  <c r="BA65" i="29"/>
  <c r="BB65" i="29" s="1"/>
  <c r="AX9" i="42"/>
  <c r="BJ59" i="46"/>
  <c r="BI62" i="46"/>
  <c r="BJ62" i="46" s="1"/>
  <c r="BU14" i="46"/>
  <c r="BS17" i="46"/>
  <c r="BU15" i="46"/>
  <c r="BV15" i="46" s="1"/>
  <c r="BS30" i="45"/>
  <c r="BS32" i="45" s="1"/>
  <c r="BO12" i="45"/>
  <c r="BS61" i="45"/>
  <c r="DI15" i="45"/>
  <c r="BW15" i="45" s="1"/>
  <c r="CA15" i="45" s="1"/>
  <c r="DI49" i="45"/>
  <c r="BW49" i="45" s="1"/>
  <c r="DI39" i="45"/>
  <c r="BW39" i="45" s="1"/>
  <c r="DI59" i="45"/>
  <c r="BW59" i="45" s="1"/>
  <c r="DI34" i="45"/>
  <c r="BW34" i="45" s="1"/>
  <c r="DI24" i="45"/>
  <c r="BW24" i="45" s="1"/>
  <c r="DI61" i="45"/>
  <c r="BW61" i="45" s="1"/>
  <c r="CA61" i="45" s="1"/>
  <c r="DI51" i="45"/>
  <c r="BW51" i="45" s="1"/>
  <c r="DI36" i="45"/>
  <c r="BW36" i="45" s="1"/>
  <c r="CA36" i="45" s="1"/>
  <c r="DI56" i="45"/>
  <c r="BW56" i="45" s="1"/>
  <c r="CA56" i="45" s="1"/>
  <c r="DI46" i="45"/>
  <c r="BW46" i="45" s="1"/>
  <c r="CA46" i="45" s="1"/>
  <c r="DI26" i="45"/>
  <c r="BW26" i="45" s="1"/>
  <c r="CA26" i="45" s="1"/>
  <c r="DI29" i="45"/>
  <c r="BW29" i="45" s="1"/>
  <c r="DI31" i="45"/>
  <c r="BW31" i="45" s="1"/>
  <c r="DI11" i="45"/>
  <c r="BW11" i="45" s="1"/>
  <c r="DI40" i="45"/>
  <c r="BW40" i="45" s="1"/>
  <c r="CA40" i="45" s="1"/>
  <c r="DI25" i="45"/>
  <c r="BW25" i="45" s="1"/>
  <c r="CA25" i="45" s="1"/>
  <c r="DI50" i="45"/>
  <c r="BW50" i="45" s="1"/>
  <c r="DI21" i="45"/>
  <c r="BW21" i="45" s="1"/>
  <c r="CA21" i="45" s="1"/>
  <c r="DI60" i="45"/>
  <c r="BW60" i="45" s="1"/>
  <c r="CA60" i="45" s="1"/>
  <c r="DI9" i="45"/>
  <c r="BW9" i="45" s="1"/>
  <c r="CA9" i="45" s="1"/>
  <c r="DJ7" i="45"/>
  <c r="DI41" i="45"/>
  <c r="BW41" i="45" s="1"/>
  <c r="DI16" i="45"/>
  <c r="BW16" i="45" s="1"/>
  <c r="CA16" i="45" s="1"/>
  <c r="DI55" i="45"/>
  <c r="BW55" i="45" s="1"/>
  <c r="CA55" i="45" s="1"/>
  <c r="DI10" i="45"/>
  <c r="BW10" i="45" s="1"/>
  <c r="DI19" i="45"/>
  <c r="BW19" i="45" s="1"/>
  <c r="DI44" i="45"/>
  <c r="BW44" i="45" s="1"/>
  <c r="DI20" i="45"/>
  <c r="BW20" i="45" s="1"/>
  <c r="DI35" i="45"/>
  <c r="BW35" i="45" s="1"/>
  <c r="DI54" i="45"/>
  <c r="BW54" i="45" s="1"/>
  <c r="CA54" i="45" s="1"/>
  <c r="DI45" i="45"/>
  <c r="BW45" i="45" s="1"/>
  <c r="DI30" i="45"/>
  <c r="BW30" i="45" s="1"/>
  <c r="CA30" i="45" s="1"/>
  <c r="DI14" i="45"/>
  <c r="BW14" i="45" s="1"/>
  <c r="BO57" i="45"/>
  <c r="BS54" i="45"/>
  <c r="BS51" i="45"/>
  <c r="BS60" i="45"/>
  <c r="BC10" i="42"/>
  <c r="AW50" i="42"/>
  <c r="AX50" i="42" s="1"/>
  <c r="BE9" i="29"/>
  <c r="BD12" i="29"/>
  <c r="BD64" i="29"/>
  <c r="BB34" i="29"/>
  <c r="BA37" i="29"/>
  <c r="BB37" i="29" s="1"/>
  <c r="BB44" i="29"/>
  <c r="BA47" i="29"/>
  <c r="BB47" i="29" s="1"/>
  <c r="BL45" i="29"/>
  <c r="BM45" i="29" s="1"/>
  <c r="BN45" i="29" s="1"/>
  <c r="BW22" i="41"/>
  <c r="CA19" i="41"/>
  <c r="BW12" i="41"/>
  <c r="CA9" i="41"/>
  <c r="BW57" i="41"/>
  <c r="CA54" i="41"/>
  <c r="BW52" i="41"/>
  <c r="CA49" i="41"/>
  <c r="AY57" i="42"/>
  <c r="AU27" i="42"/>
  <c r="AQ67" i="42"/>
  <c r="AQ67" i="40"/>
  <c r="BJ24" i="46"/>
  <c r="BI27" i="46"/>
  <c r="BJ27" i="46" s="1"/>
  <c r="BJ39" i="46"/>
  <c r="BI42" i="46"/>
  <c r="BJ42" i="46" s="1"/>
  <c r="AH64" i="42"/>
  <c r="AG67" i="42"/>
  <c r="AH67" i="42" s="1"/>
  <c r="BF9" i="46"/>
  <c r="BE64" i="46"/>
  <c r="BE12" i="46"/>
  <c r="BF12" i="46" s="1"/>
  <c r="AU57" i="40"/>
  <c r="AW54" i="40"/>
  <c r="BF29" i="29"/>
  <c r="BE32" i="29"/>
  <c r="BF32" i="29" s="1"/>
  <c r="AO65" i="42"/>
  <c r="AP65" i="42" s="1"/>
  <c r="AP14" i="40"/>
  <c r="AO17" i="40"/>
  <c r="AP17" i="40" s="1"/>
  <c r="AP59" i="40"/>
  <c r="AO62" i="40"/>
  <c r="AP62" i="40" s="1"/>
  <c r="AU65" i="42"/>
  <c r="CE27" i="29"/>
  <c r="CE52" i="29"/>
  <c r="CI49" i="29"/>
  <c r="CE64" i="29"/>
  <c r="CE12" i="29"/>
  <c r="CE47" i="29"/>
  <c r="CI44" i="29"/>
  <c r="CI47" i="29" s="1"/>
  <c r="CE32" i="29"/>
  <c r="CI29" i="29"/>
  <c r="AZ17" i="42"/>
  <c r="BA14" i="42"/>
  <c r="BD14" i="42"/>
  <c r="BA20" i="42"/>
  <c r="BB20" i="42" s="1"/>
  <c r="BC20" i="42" s="1"/>
  <c r="BD20" i="42"/>
  <c r="AZ22" i="42"/>
  <c r="BA19" i="42"/>
  <c r="BD19" i="42"/>
  <c r="AZ47" i="42"/>
  <c r="BA44" i="42"/>
  <c r="BA11" i="42"/>
  <c r="AZ66" i="42"/>
  <c r="AZ57" i="42"/>
  <c r="BA54" i="42"/>
  <c r="BD54" i="42"/>
  <c r="AZ27" i="42"/>
  <c r="BA24" i="42"/>
  <c r="BD24" i="42"/>
  <c r="BA35" i="42"/>
  <c r="BB35" i="42" s="1"/>
  <c r="BA9" i="42"/>
  <c r="AZ12" i="42"/>
  <c r="AZ64" i="42"/>
  <c r="AV42" i="42"/>
  <c r="AW39" i="42"/>
  <c r="BD41" i="42"/>
  <c r="BE54" i="29"/>
  <c r="BD57" i="29"/>
  <c r="BH66" i="29"/>
  <c r="BI16" i="29"/>
  <c r="BJ16" i="29" s="1"/>
  <c r="BL16" i="29"/>
  <c r="BI39" i="29"/>
  <c r="BH42" i="29"/>
  <c r="BH47" i="29"/>
  <c r="BI44" i="29"/>
  <c r="BL44" i="29"/>
  <c r="BI20" i="29"/>
  <c r="BJ20" i="29" s="1"/>
  <c r="BI9" i="29"/>
  <c r="BH12" i="29"/>
  <c r="BH64" i="29"/>
  <c r="BI25" i="29"/>
  <c r="BJ25" i="29" s="1"/>
  <c r="BL25" i="29"/>
  <c r="BM25" i="29" s="1"/>
  <c r="BN25" i="29" s="1"/>
  <c r="BI11" i="29"/>
  <c r="BL11" i="29"/>
  <c r="BM11" i="29" s="1"/>
  <c r="BN11" i="29" s="1"/>
  <c r="BD22" i="29"/>
  <c r="BE19" i="29"/>
  <c r="CA16" i="41"/>
  <c r="AU47" i="42"/>
  <c r="BC54" i="42"/>
  <c r="BD66" i="29"/>
  <c r="BC67" i="45"/>
  <c r="AT39" i="40"/>
  <c r="AS42" i="40"/>
  <c r="AT42" i="40" s="1"/>
  <c r="BJ44" i="46"/>
  <c r="BK44" i="46" s="1"/>
  <c r="BK64" i="46" s="1"/>
  <c r="BI47" i="46"/>
  <c r="BJ47" i="46" s="1"/>
  <c r="BU16" i="46"/>
  <c r="BK65" i="46"/>
  <c r="BM10" i="46"/>
  <c r="BM12" i="46" s="1"/>
  <c r="BS17" i="41"/>
  <c r="BK12" i="46"/>
  <c r="AP42" i="42"/>
  <c r="CR66" i="46"/>
  <c r="AY62" i="40"/>
  <c r="BC60" i="40"/>
  <c r="BE60" i="40" s="1"/>
  <c r="BF60" i="40" s="1"/>
  <c r="BA60" i="40"/>
  <c r="BA21" i="40"/>
  <c r="BB21" i="40" s="1"/>
  <c r="BC21" i="40"/>
  <c r="BE21" i="40" s="1"/>
  <c r="BF21" i="40" s="1"/>
  <c r="AY47" i="40"/>
  <c r="BC44" i="40"/>
  <c r="BA44" i="40"/>
  <c r="BA46" i="40"/>
  <c r="BB46" i="40" s="1"/>
  <c r="BA20" i="40"/>
  <c r="BB20" i="40" s="1"/>
  <c r="DG10" i="40"/>
  <c r="BG10" i="40" s="1"/>
  <c r="DG39" i="40"/>
  <c r="BG39" i="40" s="1"/>
  <c r="DG61" i="40"/>
  <c r="BG61" i="40" s="1"/>
  <c r="DG36" i="40"/>
  <c r="BG36" i="40" s="1"/>
  <c r="DG60" i="40"/>
  <c r="BG60" i="40" s="1"/>
  <c r="BK60" i="40" s="1"/>
  <c r="BM60" i="40" s="1"/>
  <c r="BN60" i="40" s="1"/>
  <c r="DG34" i="40"/>
  <c r="BG34" i="40" s="1"/>
  <c r="BK34" i="40" s="1"/>
  <c r="DG40" i="40"/>
  <c r="BG40" i="40" s="1"/>
  <c r="DG26" i="40"/>
  <c r="BG26" i="40" s="1"/>
  <c r="DG35" i="40"/>
  <c r="BG35" i="40" s="1"/>
  <c r="DG11" i="40"/>
  <c r="BG11" i="40" s="1"/>
  <c r="BK11" i="40" s="1"/>
  <c r="DG46" i="40"/>
  <c r="BG46" i="40" s="1"/>
  <c r="DG30" i="40"/>
  <c r="BG30" i="40" s="1"/>
  <c r="DG56" i="40"/>
  <c r="BG56" i="40" s="1"/>
  <c r="DG59" i="40"/>
  <c r="BG59" i="40" s="1"/>
  <c r="DG50" i="40"/>
  <c r="BG50" i="40" s="1"/>
  <c r="BI50" i="40" s="1"/>
  <c r="BJ50" i="40" s="1"/>
  <c r="DG41" i="40"/>
  <c r="BG41" i="40" s="1"/>
  <c r="DG55" i="40"/>
  <c r="BG55" i="40" s="1"/>
  <c r="BK55" i="40" s="1"/>
  <c r="BM55" i="40" s="1"/>
  <c r="BN55" i="40" s="1"/>
  <c r="DG49" i="40"/>
  <c r="BG49" i="40" s="1"/>
  <c r="DG20" i="40"/>
  <c r="BG20" i="40" s="1"/>
  <c r="DG54" i="40"/>
  <c r="BG54" i="40" s="1"/>
  <c r="DG51" i="40"/>
  <c r="BG51" i="40" s="1"/>
  <c r="DG25" i="40"/>
  <c r="BG25" i="40" s="1"/>
  <c r="DG45" i="40"/>
  <c r="BG45" i="40" s="1"/>
  <c r="DG24" i="40"/>
  <c r="BG24" i="40" s="1"/>
  <c r="DG16" i="40"/>
  <c r="BG16" i="40" s="1"/>
  <c r="DG19" i="40"/>
  <c r="BG19" i="40" s="1"/>
  <c r="DG31" i="40"/>
  <c r="BG31" i="40" s="1"/>
  <c r="DG9" i="40"/>
  <c r="BG9" i="40" s="1"/>
  <c r="DG44" i="40"/>
  <c r="BG44" i="40" s="1"/>
  <c r="DG21" i="40"/>
  <c r="BG21" i="40" s="1"/>
  <c r="BK21" i="40" s="1"/>
  <c r="BM21" i="40" s="1"/>
  <c r="BN21" i="40" s="1"/>
  <c r="DH7" i="40"/>
  <c r="DG29" i="40"/>
  <c r="BG29" i="40" s="1"/>
  <c r="DG14" i="40"/>
  <c r="BG14" i="40" s="1"/>
  <c r="DG15" i="40"/>
  <c r="BG15" i="40" s="1"/>
  <c r="BQ15" i="46"/>
  <c r="BR15" i="46" s="1"/>
  <c r="BO65" i="46"/>
  <c r="BQ10" i="46"/>
  <c r="BQ20" i="46"/>
  <c r="BR20" i="46" s="1"/>
  <c r="BS20" i="46"/>
  <c r="BU20" i="46" s="1"/>
  <c r="BV20" i="46" s="1"/>
  <c r="BQ26" i="46"/>
  <c r="BR26" i="46" s="1"/>
  <c r="BS26" i="46"/>
  <c r="BU26" i="46" s="1"/>
  <c r="BV26" i="46" s="1"/>
  <c r="BQ46" i="46"/>
  <c r="BR46" i="46" s="1"/>
  <c r="BS46" i="46"/>
  <c r="BU46" i="46" s="1"/>
  <c r="BV46" i="46" s="1"/>
  <c r="BO66" i="46"/>
  <c r="BQ11" i="46"/>
  <c r="BQ40" i="46"/>
  <c r="BR40" i="46" s="1"/>
  <c r="BS40" i="46"/>
  <c r="BU40" i="46" s="1"/>
  <c r="BV40" i="46" s="1"/>
  <c r="BO64" i="46"/>
  <c r="BO12" i="46"/>
  <c r="BQ9" i="46"/>
  <c r="BS9" i="46"/>
  <c r="BU55" i="50"/>
  <c r="BV55" i="50" s="1"/>
  <c r="BA30" i="48"/>
  <c r="BB30" i="48" s="1"/>
  <c r="BT37" i="50"/>
  <c r="BW42" i="50"/>
  <c r="BO67" i="50"/>
  <c r="BE64" i="50"/>
  <c r="BF64" i="50" s="1"/>
  <c r="BM57" i="50"/>
  <c r="BN57" i="50" s="1"/>
  <c r="BT22" i="50"/>
  <c r="BW65" i="50"/>
  <c r="BW32" i="50"/>
  <c r="BW47" i="50"/>
  <c r="BW66" i="50"/>
  <c r="BK52" i="50"/>
  <c r="BL49" i="50"/>
  <c r="BW52" i="50"/>
  <c r="BK62" i="50"/>
  <c r="BL59" i="50"/>
  <c r="BQ22" i="50"/>
  <c r="BR22" i="50" s="1"/>
  <c r="BR19" i="50"/>
  <c r="BS19" i="50" s="1"/>
  <c r="BQ64" i="50"/>
  <c r="BQ12" i="50"/>
  <c r="BR12" i="50" s="1"/>
  <c r="BR9" i="50"/>
  <c r="BT52" i="50"/>
  <c r="BL42" i="50"/>
  <c r="BM39" i="50"/>
  <c r="BL32" i="50"/>
  <c r="BM29" i="50"/>
  <c r="BX65" i="50"/>
  <c r="BY10" i="50"/>
  <c r="DX61" i="50"/>
  <c r="CF61" i="50" s="1"/>
  <c r="DX60" i="50"/>
  <c r="CF60" i="50" s="1"/>
  <c r="DX56" i="50"/>
  <c r="CF56" i="50" s="1"/>
  <c r="DX59" i="50"/>
  <c r="CF59" i="50" s="1"/>
  <c r="DX55" i="50"/>
  <c r="CF55" i="50" s="1"/>
  <c r="DX54" i="50"/>
  <c r="CF54" i="50" s="1"/>
  <c r="DX49" i="50"/>
  <c r="CF49" i="50" s="1"/>
  <c r="DX51" i="50"/>
  <c r="CF51" i="50" s="1"/>
  <c r="DX50" i="50"/>
  <c r="CF50" i="50" s="1"/>
  <c r="DX46" i="50"/>
  <c r="CF46" i="50" s="1"/>
  <c r="DX44" i="50"/>
  <c r="CF44" i="50" s="1"/>
  <c r="DX41" i="50"/>
  <c r="CF41" i="50" s="1"/>
  <c r="DX40" i="50"/>
  <c r="CF40" i="50" s="1"/>
  <c r="DX45" i="50"/>
  <c r="CF45" i="50" s="1"/>
  <c r="DX36" i="50"/>
  <c r="CF36" i="50" s="1"/>
  <c r="DX35" i="50"/>
  <c r="CF35" i="50" s="1"/>
  <c r="DX39" i="50"/>
  <c r="CF39" i="50" s="1"/>
  <c r="DX34" i="50"/>
  <c r="CF34" i="50" s="1"/>
  <c r="DX30" i="50"/>
  <c r="CF30" i="50" s="1"/>
  <c r="DX29" i="50"/>
  <c r="CF29" i="50" s="1"/>
  <c r="DX26" i="50"/>
  <c r="CF26" i="50" s="1"/>
  <c r="DX25" i="50"/>
  <c r="CF25" i="50" s="1"/>
  <c r="DX31" i="50"/>
  <c r="CF31" i="50" s="1"/>
  <c r="DX24" i="50"/>
  <c r="CF24" i="50" s="1"/>
  <c r="DX20" i="50"/>
  <c r="CF20" i="50" s="1"/>
  <c r="DX19" i="50"/>
  <c r="CF19" i="50" s="1"/>
  <c r="DX9" i="50"/>
  <c r="CF9" i="50" s="1"/>
  <c r="DY7" i="50"/>
  <c r="DX16" i="50"/>
  <c r="CF16" i="50" s="1"/>
  <c r="DX15" i="50"/>
  <c r="CF15" i="50" s="1"/>
  <c r="DX10" i="50"/>
  <c r="CF10" i="50" s="1"/>
  <c r="DX21" i="50"/>
  <c r="CF21" i="50" s="1"/>
  <c r="DX14" i="50"/>
  <c r="CF14" i="50" s="1"/>
  <c r="DX11" i="50"/>
  <c r="CF11" i="50" s="1"/>
  <c r="BX17" i="50"/>
  <c r="BY14" i="50"/>
  <c r="BY29" i="50"/>
  <c r="BX32" i="50"/>
  <c r="BY35" i="50"/>
  <c r="BZ35" i="50" s="1"/>
  <c r="CA35" i="50" s="1"/>
  <c r="CB35" i="50" s="1"/>
  <c r="CC35" i="50" s="1"/>
  <c r="CD35" i="50" s="1"/>
  <c r="BX37" i="50"/>
  <c r="BY34" i="50"/>
  <c r="BY46" i="50"/>
  <c r="BZ46" i="50" s="1"/>
  <c r="CA46" i="50" s="1"/>
  <c r="CB46" i="50" s="1"/>
  <c r="CC46" i="50" s="1"/>
  <c r="CD46" i="50" s="1"/>
  <c r="BY50" i="50"/>
  <c r="BZ50" i="50" s="1"/>
  <c r="CA50" i="50" s="1"/>
  <c r="CB50" i="50" s="1"/>
  <c r="CC50" i="50" s="1"/>
  <c r="CD50" i="50" s="1"/>
  <c r="BY60" i="50"/>
  <c r="BZ60" i="50" s="1"/>
  <c r="CA60" i="50" s="1"/>
  <c r="CB60" i="50" s="1"/>
  <c r="CC60" i="50" s="1"/>
  <c r="CD60" i="50" s="1"/>
  <c r="BD67" i="50"/>
  <c r="BT32" i="50"/>
  <c r="BU29" i="50"/>
  <c r="BT27" i="50"/>
  <c r="BU24" i="50"/>
  <c r="BQ65" i="50"/>
  <c r="BR65" i="50" s="1"/>
  <c r="BR10" i="50"/>
  <c r="BS10" i="50" s="1"/>
  <c r="BK64" i="50"/>
  <c r="BK12" i="50"/>
  <c r="BK65" i="50"/>
  <c r="BL10" i="50"/>
  <c r="BW27" i="50"/>
  <c r="BW57" i="50"/>
  <c r="BW62" i="50"/>
  <c r="BQ47" i="50"/>
  <c r="BR47" i="50" s="1"/>
  <c r="BR44" i="50"/>
  <c r="BS44" i="50" s="1"/>
  <c r="BK27" i="50"/>
  <c r="BL24" i="50"/>
  <c r="BE52" i="50"/>
  <c r="BF52" i="50" s="1"/>
  <c r="BF49" i="50"/>
  <c r="BM19" i="50"/>
  <c r="BM34" i="50"/>
  <c r="BQ57" i="50"/>
  <c r="BR57" i="50" s="1"/>
  <c r="BR54" i="50"/>
  <c r="BS54" i="50" s="1"/>
  <c r="BS57" i="50" s="1"/>
  <c r="BX66" i="50"/>
  <c r="BY11" i="50"/>
  <c r="BX64" i="50"/>
  <c r="BX12" i="50"/>
  <c r="BY9" i="50"/>
  <c r="BY21" i="50"/>
  <c r="BZ21" i="50" s="1"/>
  <c r="CA21" i="50" s="1"/>
  <c r="CB21" i="50" s="1"/>
  <c r="CC21" i="50" s="1"/>
  <c r="CD21" i="50" s="1"/>
  <c r="BY30" i="50"/>
  <c r="BZ30" i="50" s="1"/>
  <c r="CA30" i="50" s="1"/>
  <c r="CB30" i="50" s="1"/>
  <c r="CC30" i="50" s="1"/>
  <c r="CD30" i="50" s="1"/>
  <c r="BY40" i="50"/>
  <c r="BZ40" i="50" s="1"/>
  <c r="CA40" i="50" s="1"/>
  <c r="CB40" i="50" s="1"/>
  <c r="CC40" i="50" s="1"/>
  <c r="CD40" i="50" s="1"/>
  <c r="BY39" i="50"/>
  <c r="BX42" i="50"/>
  <c r="BY49" i="50"/>
  <c r="BX52" i="50"/>
  <c r="BY56" i="50"/>
  <c r="BZ56" i="50" s="1"/>
  <c r="CA56" i="50" s="1"/>
  <c r="CB56" i="50" s="1"/>
  <c r="CC56" i="50" s="1"/>
  <c r="CD56" i="50" s="1"/>
  <c r="BY61" i="50"/>
  <c r="BZ61" i="50" s="1"/>
  <c r="CA61" i="50" s="1"/>
  <c r="CB61" i="50" s="1"/>
  <c r="CC61" i="50" s="1"/>
  <c r="CD61" i="50" s="1"/>
  <c r="BE27" i="50"/>
  <c r="BF27" i="50" s="1"/>
  <c r="BF24" i="50"/>
  <c r="BR29" i="50"/>
  <c r="BQ32" i="50"/>
  <c r="BR32" i="50" s="1"/>
  <c r="BV34" i="50"/>
  <c r="DJ61" i="50"/>
  <c r="CE61" i="50" s="1"/>
  <c r="DJ60" i="50"/>
  <c r="CE60" i="50" s="1"/>
  <c r="DJ56" i="50"/>
  <c r="CE56" i="50" s="1"/>
  <c r="DJ59" i="50"/>
  <c r="CE59" i="50" s="1"/>
  <c r="DJ55" i="50"/>
  <c r="CE55" i="50" s="1"/>
  <c r="DJ50" i="50"/>
  <c r="CE50" i="50" s="1"/>
  <c r="DJ49" i="50"/>
  <c r="CE49" i="50" s="1"/>
  <c r="DJ54" i="50"/>
  <c r="CE54" i="50" s="1"/>
  <c r="DJ51" i="50"/>
  <c r="CE51" i="50" s="1"/>
  <c r="DJ44" i="50"/>
  <c r="CE44" i="50" s="1"/>
  <c r="DJ41" i="50"/>
  <c r="CE41" i="50" s="1"/>
  <c r="DJ46" i="50"/>
  <c r="CE46" i="50" s="1"/>
  <c r="DJ45" i="50"/>
  <c r="CE45" i="50" s="1"/>
  <c r="DJ40" i="50"/>
  <c r="CE40" i="50" s="1"/>
  <c r="DJ39" i="50"/>
  <c r="CE39" i="50" s="1"/>
  <c r="DJ36" i="50"/>
  <c r="CE36" i="50" s="1"/>
  <c r="DJ35" i="50"/>
  <c r="CE35" i="50" s="1"/>
  <c r="DJ34" i="50"/>
  <c r="CE34" i="50" s="1"/>
  <c r="DJ31" i="50"/>
  <c r="CE31" i="50" s="1"/>
  <c r="DJ30" i="50"/>
  <c r="CE30" i="50" s="1"/>
  <c r="DJ29" i="50"/>
  <c r="CE29" i="50" s="1"/>
  <c r="DJ26" i="50"/>
  <c r="CE26" i="50" s="1"/>
  <c r="DJ25" i="50"/>
  <c r="CE25" i="50" s="1"/>
  <c r="DJ24" i="50"/>
  <c r="CE24" i="50" s="1"/>
  <c r="DK7" i="50"/>
  <c r="DJ21" i="50"/>
  <c r="CE21" i="50" s="1"/>
  <c r="DJ20" i="50"/>
  <c r="CE20" i="50" s="1"/>
  <c r="DJ19" i="50"/>
  <c r="CE19" i="50" s="1"/>
  <c r="DJ16" i="50"/>
  <c r="CE16" i="50" s="1"/>
  <c r="DJ15" i="50"/>
  <c r="CE15" i="50" s="1"/>
  <c r="DJ10" i="50"/>
  <c r="CE10" i="50" s="1"/>
  <c r="DJ9" i="50"/>
  <c r="CE9" i="50" s="1"/>
  <c r="DJ14" i="50"/>
  <c r="CE14" i="50" s="1"/>
  <c r="DJ11" i="50"/>
  <c r="CE11" i="50" s="1"/>
  <c r="BW64" i="50"/>
  <c r="BW12" i="50"/>
  <c r="BW37" i="50"/>
  <c r="BK17" i="50"/>
  <c r="BM14" i="50"/>
  <c r="BE65" i="50"/>
  <c r="BF65" i="50" s="1"/>
  <c r="BF10" i="50"/>
  <c r="BE12" i="50"/>
  <c r="BF12" i="50" s="1"/>
  <c r="BR14" i="50"/>
  <c r="BS14" i="50" s="1"/>
  <c r="BQ17" i="50"/>
  <c r="BR17" i="50" s="1"/>
  <c r="BP67" i="50"/>
  <c r="BM9" i="50"/>
  <c r="BU31" i="50"/>
  <c r="BV31" i="50" s="1"/>
  <c r="BQ66" i="50"/>
  <c r="BR66" i="50" s="1"/>
  <c r="BR11" i="50"/>
  <c r="BS11" i="50" s="1"/>
  <c r="BY15" i="50"/>
  <c r="BZ15" i="50" s="1"/>
  <c r="CA15" i="50" s="1"/>
  <c r="CB15" i="50" s="1"/>
  <c r="CC15" i="50" s="1"/>
  <c r="CD15" i="50" s="1"/>
  <c r="BY19" i="50"/>
  <c r="BX22" i="50"/>
  <c r="BY25" i="50"/>
  <c r="BZ25" i="50" s="1"/>
  <c r="CA25" i="50" s="1"/>
  <c r="CB25" i="50" s="1"/>
  <c r="CC25" i="50" s="1"/>
  <c r="CD25" i="50" s="1"/>
  <c r="BX27" i="50"/>
  <c r="BY24" i="50"/>
  <c r="BY36" i="50"/>
  <c r="BZ36" i="50" s="1"/>
  <c r="CA36" i="50" s="1"/>
  <c r="CB36" i="50" s="1"/>
  <c r="CC36" i="50" s="1"/>
  <c r="CD36" i="50" s="1"/>
  <c r="BY45" i="50"/>
  <c r="BZ45" i="50" s="1"/>
  <c r="CA45" i="50" s="1"/>
  <c r="CB45" i="50" s="1"/>
  <c r="CC45" i="50" s="1"/>
  <c r="CD45" i="50" s="1"/>
  <c r="BY51" i="50"/>
  <c r="BZ51" i="50" s="1"/>
  <c r="CA51" i="50" s="1"/>
  <c r="CB51" i="50" s="1"/>
  <c r="CC51" i="50" s="1"/>
  <c r="CD51" i="50" s="1"/>
  <c r="BY55" i="50"/>
  <c r="BZ55" i="50" s="1"/>
  <c r="CA55" i="50" s="1"/>
  <c r="CB55" i="50" s="1"/>
  <c r="CC55" i="50" s="1"/>
  <c r="CD55" i="50" s="1"/>
  <c r="BV9" i="50"/>
  <c r="BQ42" i="50"/>
  <c r="BR42" i="50" s="1"/>
  <c r="BR39" i="50"/>
  <c r="BS39" i="50" s="1"/>
  <c r="BQ27" i="50"/>
  <c r="BR27" i="50" s="1"/>
  <c r="BR24" i="50"/>
  <c r="BJ64" i="50"/>
  <c r="BI67" i="50"/>
  <c r="BJ67" i="50" s="1"/>
  <c r="BK47" i="50"/>
  <c r="BL44" i="50"/>
  <c r="BW22" i="50"/>
  <c r="BW17" i="50"/>
  <c r="BQ52" i="50"/>
  <c r="BR52" i="50" s="1"/>
  <c r="BR49" i="50"/>
  <c r="BK66" i="50"/>
  <c r="BM11" i="50"/>
  <c r="BU52" i="50"/>
  <c r="BV52" i="50" s="1"/>
  <c r="BV49" i="50"/>
  <c r="BQ62" i="50"/>
  <c r="BR62" i="50" s="1"/>
  <c r="BR59" i="50"/>
  <c r="BS59" i="50" s="1"/>
  <c r="BT57" i="50"/>
  <c r="BQ37" i="50"/>
  <c r="BR37" i="50" s="1"/>
  <c r="BR34" i="50"/>
  <c r="BY16" i="50"/>
  <c r="BZ16" i="50" s="1"/>
  <c r="CA16" i="50" s="1"/>
  <c r="CB16" i="50" s="1"/>
  <c r="CC16" i="50" s="1"/>
  <c r="CD16" i="50" s="1"/>
  <c r="BY20" i="50"/>
  <c r="BZ20" i="50" s="1"/>
  <c r="CA20" i="50" s="1"/>
  <c r="CB20" i="50" s="1"/>
  <c r="CC20" i="50" s="1"/>
  <c r="CD20" i="50" s="1"/>
  <c r="BY26" i="50"/>
  <c r="BZ26" i="50" s="1"/>
  <c r="CA26" i="50" s="1"/>
  <c r="CB26" i="50" s="1"/>
  <c r="CC26" i="50" s="1"/>
  <c r="CD26" i="50" s="1"/>
  <c r="BY31" i="50"/>
  <c r="BZ31" i="50" s="1"/>
  <c r="CA31" i="50" s="1"/>
  <c r="CC31" i="50" s="1"/>
  <c r="CD31" i="50" s="1"/>
  <c r="BY41" i="50"/>
  <c r="BZ41" i="50" s="1"/>
  <c r="CA41" i="50" s="1"/>
  <c r="CB41" i="50" s="1"/>
  <c r="CC41" i="50" s="1"/>
  <c r="CD41" i="50" s="1"/>
  <c r="BX47" i="50"/>
  <c r="BY44" i="50"/>
  <c r="BX57" i="50"/>
  <c r="BY54" i="50"/>
  <c r="BX62" i="50"/>
  <c r="BY59" i="50"/>
  <c r="BA60" i="48"/>
  <c r="BB60" i="48" s="1"/>
  <c r="AP29" i="48"/>
  <c r="AW55" i="48"/>
  <c r="AX55" i="48" s="1"/>
  <c r="AU17" i="48"/>
  <c r="AW16" i="48"/>
  <c r="AX16" i="48" s="1"/>
  <c r="BA21" i="48"/>
  <c r="BB21" i="48" s="1"/>
  <c r="AW21" i="48"/>
  <c r="AX21" i="48" s="1"/>
  <c r="AO66" i="45"/>
  <c r="AP66" i="45" s="1"/>
  <c r="AO37" i="45"/>
  <c r="AP37" i="45" s="1"/>
  <c r="BA31" i="48"/>
  <c r="BB31" i="48" s="1"/>
  <c r="AW36" i="48"/>
  <c r="AX36" i="48" s="1"/>
  <c r="BL31" i="41"/>
  <c r="BM31" i="41" s="1"/>
  <c r="BN31" i="41" s="1"/>
  <c r="BD62" i="41"/>
  <c r="AP19" i="48"/>
  <c r="BL20" i="41"/>
  <c r="BM20" i="41" s="1"/>
  <c r="BN20" i="41" s="1"/>
  <c r="BD30" i="48"/>
  <c r="BE30" i="48" s="1"/>
  <c r="BF30" i="48" s="1"/>
  <c r="BA46" i="48"/>
  <c r="BB46" i="48" s="1"/>
  <c r="AW45" i="48"/>
  <c r="AX45" i="48" s="1"/>
  <c r="AV62" i="48"/>
  <c r="BD46" i="45"/>
  <c r="BE46" i="45" s="1"/>
  <c r="BF46" i="45" s="1"/>
  <c r="BL56" i="41"/>
  <c r="BM56" i="41" s="1"/>
  <c r="BN56" i="41" s="1"/>
  <c r="BT40" i="40"/>
  <c r="BD30" i="45"/>
  <c r="BE30" i="45" s="1"/>
  <c r="BF30" i="45" s="1"/>
  <c r="BD47" i="41"/>
  <c r="AR67" i="45"/>
  <c r="BA51" i="48"/>
  <c r="BB51" i="48" s="1"/>
  <c r="BD37" i="41"/>
  <c r="AV67" i="41"/>
  <c r="BE11" i="45"/>
  <c r="BE10" i="45"/>
  <c r="BE44" i="45"/>
  <c r="BE19" i="45"/>
  <c r="BP52" i="40"/>
  <c r="BP17" i="40"/>
  <c r="BP27" i="40"/>
  <c r="BT46" i="40"/>
  <c r="AP64" i="41"/>
  <c r="AO67" i="41"/>
  <c r="AP67" i="41" s="1"/>
  <c r="BA14" i="45"/>
  <c r="AZ17" i="45"/>
  <c r="BD14" i="45"/>
  <c r="BA36" i="45"/>
  <c r="BB36" i="45" s="1"/>
  <c r="BA49" i="45"/>
  <c r="AZ52" i="45"/>
  <c r="AZ42" i="45"/>
  <c r="BA39" i="45"/>
  <c r="AZ57" i="45"/>
  <c r="BA54" i="45"/>
  <c r="BA24" i="45"/>
  <c r="AZ27" i="45"/>
  <c r="AW29" i="45"/>
  <c r="AV32" i="45"/>
  <c r="AT29" i="45"/>
  <c r="AS32" i="45"/>
  <c r="AT32" i="45" s="1"/>
  <c r="AP10" i="45"/>
  <c r="AO65" i="45"/>
  <c r="AP65" i="45" s="1"/>
  <c r="BM44" i="41"/>
  <c r="AZ67" i="41"/>
  <c r="AT44" i="45"/>
  <c r="AS47" i="45"/>
  <c r="AT47" i="45" s="1"/>
  <c r="BD35" i="45"/>
  <c r="BE35" i="45" s="1"/>
  <c r="BF35" i="45" s="1"/>
  <c r="AP54" i="45"/>
  <c r="AO57" i="45"/>
  <c r="AP57" i="45" s="1"/>
  <c r="AX54" i="41"/>
  <c r="AW57" i="41"/>
  <c r="AX57" i="41" s="1"/>
  <c r="BL17" i="40"/>
  <c r="BB39" i="41"/>
  <c r="BA42" i="41"/>
  <c r="BB42" i="41" s="1"/>
  <c r="BD65" i="41"/>
  <c r="BE10" i="41"/>
  <c r="BB10" i="41"/>
  <c r="BA65" i="41"/>
  <c r="BB65" i="41" s="1"/>
  <c r="BE37" i="41"/>
  <c r="BF37" i="41" s="1"/>
  <c r="BF34" i="41"/>
  <c r="BD54" i="45"/>
  <c r="BD41" i="45"/>
  <c r="BE41" i="45" s="1"/>
  <c r="BF41" i="45" s="1"/>
  <c r="AT9" i="45"/>
  <c r="AS12" i="45"/>
  <c r="AT12" i="45" s="1"/>
  <c r="AS64" i="45"/>
  <c r="AV57" i="45"/>
  <c r="BT9" i="40"/>
  <c r="BL12" i="40"/>
  <c r="BH17" i="41"/>
  <c r="BI14" i="41"/>
  <c r="BI25" i="41"/>
  <c r="BJ25" i="41" s="1"/>
  <c r="BL25" i="41"/>
  <c r="BM25" i="41" s="1"/>
  <c r="BN25" i="41" s="1"/>
  <c r="BI15" i="41"/>
  <c r="BJ15" i="41" s="1"/>
  <c r="BI36" i="41"/>
  <c r="BJ36" i="41" s="1"/>
  <c r="BL36" i="41"/>
  <c r="BM36" i="41" s="1"/>
  <c r="BN36" i="41" s="1"/>
  <c r="BH65" i="41"/>
  <c r="BI10" i="41"/>
  <c r="BH57" i="41"/>
  <c r="BI54" i="41"/>
  <c r="BL54" i="41"/>
  <c r="BI45" i="41"/>
  <c r="BJ45" i="41" s="1"/>
  <c r="BL45" i="41"/>
  <c r="BM45" i="41" s="1"/>
  <c r="BN45" i="41" s="1"/>
  <c r="BH32" i="41"/>
  <c r="BI29" i="41"/>
  <c r="BB14" i="41"/>
  <c r="BA17" i="41"/>
  <c r="BB17" i="41" s="1"/>
  <c r="BB54" i="41"/>
  <c r="BA57" i="41"/>
  <c r="BB57" i="41" s="1"/>
  <c r="BD60" i="45"/>
  <c r="BE60" i="45" s="1"/>
  <c r="BF60" i="45" s="1"/>
  <c r="BD59" i="45"/>
  <c r="BE59" i="45" s="1"/>
  <c r="AY65" i="48"/>
  <c r="AY42" i="48"/>
  <c r="BT25" i="40"/>
  <c r="BT51" i="40"/>
  <c r="BP47" i="40"/>
  <c r="BT41" i="40"/>
  <c r="BP65" i="40"/>
  <c r="BB24" i="41"/>
  <c r="BD24" i="41" s="1"/>
  <c r="BA27" i="41"/>
  <c r="BB27" i="41" s="1"/>
  <c r="AT14" i="45"/>
  <c r="AS17" i="45"/>
  <c r="AT17" i="45" s="1"/>
  <c r="BA51" i="45"/>
  <c r="BB51" i="45" s="1"/>
  <c r="BA11" i="45"/>
  <c r="AZ66" i="45"/>
  <c r="BA25" i="45"/>
  <c r="BB25" i="45" s="1"/>
  <c r="BA26" i="45"/>
  <c r="BB26" i="45" s="1"/>
  <c r="BA55" i="45"/>
  <c r="BB55" i="45" s="1"/>
  <c r="BD31" i="45"/>
  <c r="BE31" i="45" s="1"/>
  <c r="BF31" i="45" s="1"/>
  <c r="AL64" i="45"/>
  <c r="AK67" i="45"/>
  <c r="AL67" i="45" s="1"/>
  <c r="BD67" i="40"/>
  <c r="BT16" i="40"/>
  <c r="BT26" i="40"/>
  <c r="BM59" i="41"/>
  <c r="BB29" i="41"/>
  <c r="BA32" i="41"/>
  <c r="BB32" i="41" s="1"/>
  <c r="BF59" i="41"/>
  <c r="BE62" i="41"/>
  <c r="BF62" i="41" s="1"/>
  <c r="AW44" i="45"/>
  <c r="AV47" i="45"/>
  <c r="BL42" i="40"/>
  <c r="BT10" i="40"/>
  <c r="BH67" i="40"/>
  <c r="AW11" i="45"/>
  <c r="AV66" i="45"/>
  <c r="BD21" i="45"/>
  <c r="BE21" i="45" s="1"/>
  <c r="BF21" i="45" s="1"/>
  <c r="BD61" i="45"/>
  <c r="AV12" i="45"/>
  <c r="AW9" i="45"/>
  <c r="BD20" i="45"/>
  <c r="BE20" i="45" s="1"/>
  <c r="BF20" i="45" s="1"/>
  <c r="AX54" i="45"/>
  <c r="AW57" i="45"/>
  <c r="AX57" i="45" s="1"/>
  <c r="AX29" i="41"/>
  <c r="AW32" i="41"/>
  <c r="AX32" i="41" s="1"/>
  <c r="BE19" i="41"/>
  <c r="BD22" i="41"/>
  <c r="BL62" i="40"/>
  <c r="AO29" i="45"/>
  <c r="AN32" i="45"/>
  <c r="AN64" i="45"/>
  <c r="AN67" i="45" s="1"/>
  <c r="BH37" i="41"/>
  <c r="BI34" i="41"/>
  <c r="BL34" i="41"/>
  <c r="BH22" i="41"/>
  <c r="BI19" i="41"/>
  <c r="BI60" i="41"/>
  <c r="BJ60" i="41" s="1"/>
  <c r="BL60" i="41" s="1"/>
  <c r="BM60" i="41" s="1"/>
  <c r="BN60" i="41" s="1"/>
  <c r="BI51" i="41"/>
  <c r="BJ51" i="41" s="1"/>
  <c r="BL51" i="41"/>
  <c r="BM51" i="41" s="1"/>
  <c r="BN51" i="41" s="1"/>
  <c r="BH52" i="41"/>
  <c r="BI49" i="41"/>
  <c r="BL49" i="41"/>
  <c r="BI41" i="41"/>
  <c r="BJ41" i="41" s="1"/>
  <c r="BI35" i="41"/>
  <c r="BJ35" i="41" s="1"/>
  <c r="BI11" i="41"/>
  <c r="BH66" i="41"/>
  <c r="AW59" i="45"/>
  <c r="AV62" i="45"/>
  <c r="AX49" i="41"/>
  <c r="AW52" i="41"/>
  <c r="AX52" i="41" s="1"/>
  <c r="BM29" i="41"/>
  <c r="BP42" i="40"/>
  <c r="BP57" i="40"/>
  <c r="BT54" i="40"/>
  <c r="DW45" i="40"/>
  <c r="BX45" i="40" s="1"/>
  <c r="DW16" i="40"/>
  <c r="BX16" i="40" s="1"/>
  <c r="DW9" i="40"/>
  <c r="BX9" i="40" s="1"/>
  <c r="CB9" i="40" s="1"/>
  <c r="DW55" i="40"/>
  <c r="BX55" i="40" s="1"/>
  <c r="DW25" i="40"/>
  <c r="BX25" i="40" s="1"/>
  <c r="DW21" i="40"/>
  <c r="BX21" i="40" s="1"/>
  <c r="DW14" i="40"/>
  <c r="BX14" i="40" s="1"/>
  <c r="DW54" i="40"/>
  <c r="BX54" i="40" s="1"/>
  <c r="CB54" i="40" s="1"/>
  <c r="DW30" i="40"/>
  <c r="BX30" i="40" s="1"/>
  <c r="DW31" i="40"/>
  <c r="BX31" i="40" s="1"/>
  <c r="DW49" i="40"/>
  <c r="BX49" i="40" s="1"/>
  <c r="DW24" i="40"/>
  <c r="BX24" i="40" s="1"/>
  <c r="DW19" i="40"/>
  <c r="BX19" i="40" s="1"/>
  <c r="CB19" i="40" s="1"/>
  <c r="DW51" i="40"/>
  <c r="BX51" i="40" s="1"/>
  <c r="DW35" i="40"/>
  <c r="BX35" i="40" s="1"/>
  <c r="DX7" i="40"/>
  <c r="DW20" i="40"/>
  <c r="BX20" i="40" s="1"/>
  <c r="DW36" i="40"/>
  <c r="BX36" i="40" s="1"/>
  <c r="DW41" i="40"/>
  <c r="BX41" i="40" s="1"/>
  <c r="DW34" i="40"/>
  <c r="BX34" i="40" s="1"/>
  <c r="CB34" i="40" s="1"/>
  <c r="DW40" i="40"/>
  <c r="BX40" i="40" s="1"/>
  <c r="DW59" i="40"/>
  <c r="BX59" i="40" s="1"/>
  <c r="DW11" i="40"/>
  <c r="BX11" i="40" s="1"/>
  <c r="CB11" i="40" s="1"/>
  <c r="DW60" i="40"/>
  <c r="BX60" i="40" s="1"/>
  <c r="DW46" i="40"/>
  <c r="BX46" i="40" s="1"/>
  <c r="DW15" i="40"/>
  <c r="BX15" i="40" s="1"/>
  <c r="DW56" i="40"/>
  <c r="BX56" i="40" s="1"/>
  <c r="DW50" i="40"/>
  <c r="BX50" i="40" s="1"/>
  <c r="DW44" i="40"/>
  <c r="BX44" i="40" s="1"/>
  <c r="DW10" i="40"/>
  <c r="BX10" i="40" s="1"/>
  <c r="DW61" i="40"/>
  <c r="BX61" i="40" s="1"/>
  <c r="DW26" i="40"/>
  <c r="BX26" i="40" s="1"/>
  <c r="DW29" i="40"/>
  <c r="BX29" i="40" s="1"/>
  <c r="CB29" i="40" s="1"/>
  <c r="DW39" i="40"/>
  <c r="BX39" i="40" s="1"/>
  <c r="BP12" i="40"/>
  <c r="BP64" i="40"/>
  <c r="BP37" i="40"/>
  <c r="BT34" i="40"/>
  <c r="BT20" i="40"/>
  <c r="BT35" i="40"/>
  <c r="AW17" i="41"/>
  <c r="AX17" i="41" s="1"/>
  <c r="AX14" i="41"/>
  <c r="BA22" i="41"/>
  <c r="BB22" i="41" s="1"/>
  <c r="BB21" i="41"/>
  <c r="BE11" i="41"/>
  <c r="BD66" i="41"/>
  <c r="BA34" i="45"/>
  <c r="AZ37" i="45"/>
  <c r="BA50" i="45"/>
  <c r="BB50" i="45" s="1"/>
  <c r="BD50" i="45"/>
  <c r="BE50" i="45" s="1"/>
  <c r="BF50" i="45" s="1"/>
  <c r="BA29" i="45"/>
  <c r="AZ32" i="45"/>
  <c r="BA10" i="45"/>
  <c r="AZ65" i="45"/>
  <c r="BA60" i="45"/>
  <c r="BB60" i="45" s="1"/>
  <c r="BA59" i="45"/>
  <c r="AZ62" i="45"/>
  <c r="BD29" i="45"/>
  <c r="AX9" i="41"/>
  <c r="AW12" i="41"/>
  <c r="AX12" i="41" s="1"/>
  <c r="AW64" i="41"/>
  <c r="BT24" i="40"/>
  <c r="BE14" i="41"/>
  <c r="BD17" i="41"/>
  <c r="BD32" i="41"/>
  <c r="BE29" i="41"/>
  <c r="BB44" i="41"/>
  <c r="BC44" i="41" s="1"/>
  <c r="BA47" i="41"/>
  <c r="BB47" i="41" s="1"/>
  <c r="BB9" i="41"/>
  <c r="BD9" i="41" s="1"/>
  <c r="BA12" i="41"/>
  <c r="BB12" i="41" s="1"/>
  <c r="BD15" i="45"/>
  <c r="BE15" i="45" s="1"/>
  <c r="BF15" i="45" s="1"/>
  <c r="BD24" i="45"/>
  <c r="AT24" i="45"/>
  <c r="AS27" i="45"/>
  <c r="AT27" i="45" s="1"/>
  <c r="AT19" i="45"/>
  <c r="AS22" i="45"/>
  <c r="AT22" i="45" s="1"/>
  <c r="BD42" i="41"/>
  <c r="BD57" i="41"/>
  <c r="BT56" i="40"/>
  <c r="BT14" i="40"/>
  <c r="BT15" i="40"/>
  <c r="BD25" i="45"/>
  <c r="BE25" i="45" s="1"/>
  <c r="BF25" i="45" s="1"/>
  <c r="BM10" i="41"/>
  <c r="AH64" i="45"/>
  <c r="AG67" i="45"/>
  <c r="AH67" i="45" s="1"/>
  <c r="AS57" i="45"/>
  <c r="AT57" i="45" s="1"/>
  <c r="AT54" i="45"/>
  <c r="AT10" i="45"/>
  <c r="AS65" i="45"/>
  <c r="AT65" i="45" s="1"/>
  <c r="AX11" i="41"/>
  <c r="AW66" i="41"/>
  <c r="AX66" i="41" s="1"/>
  <c r="BF49" i="41"/>
  <c r="BE52" i="41"/>
  <c r="BF52" i="41" s="1"/>
  <c r="BT50" i="40"/>
  <c r="BL32" i="40"/>
  <c r="BT55" i="40"/>
  <c r="BL52" i="40"/>
  <c r="BM14" i="41"/>
  <c r="BL17" i="41"/>
  <c r="BI26" i="41"/>
  <c r="BJ26" i="41" s="1"/>
  <c r="BL26" i="41"/>
  <c r="BM26" i="41" s="1"/>
  <c r="BN26" i="41" s="1"/>
  <c r="BI21" i="41"/>
  <c r="BJ21" i="41" s="1"/>
  <c r="BL21" i="41"/>
  <c r="BM21" i="41" s="1"/>
  <c r="BN21" i="41" s="1"/>
  <c r="BI61" i="41"/>
  <c r="BJ61" i="41" s="1"/>
  <c r="BL61" i="41"/>
  <c r="BM61" i="41" s="1"/>
  <c r="BN61" i="41" s="1"/>
  <c r="BH27" i="41"/>
  <c r="BI24" i="41"/>
  <c r="BI30" i="41"/>
  <c r="BJ30" i="41" s="1"/>
  <c r="BL30" i="41"/>
  <c r="BM30" i="41" s="1"/>
  <c r="BN30" i="41" s="1"/>
  <c r="BI40" i="41"/>
  <c r="BJ40" i="41" s="1"/>
  <c r="BI46" i="41"/>
  <c r="BJ46" i="41" s="1"/>
  <c r="BL46" i="41" s="1"/>
  <c r="BM46" i="41" s="1"/>
  <c r="BN46" i="41" s="1"/>
  <c r="BA64" i="41"/>
  <c r="BA62" i="41"/>
  <c r="BB62" i="41" s="1"/>
  <c r="BB59" i="41"/>
  <c r="BB49" i="41"/>
  <c r="BA52" i="41"/>
  <c r="BB52" i="41" s="1"/>
  <c r="AT34" i="45"/>
  <c r="AV34" i="45" s="1"/>
  <c r="AS37" i="45"/>
  <c r="AT37" i="45" s="1"/>
  <c r="BD56" i="45"/>
  <c r="BE56" i="45" s="1"/>
  <c r="BF56" i="45" s="1"/>
  <c r="AS66" i="45"/>
  <c r="AT66" i="45" s="1"/>
  <c r="AT56" i="45"/>
  <c r="BD39" i="45"/>
  <c r="AT39" i="45"/>
  <c r="AS42" i="45"/>
  <c r="AT42" i="45" s="1"/>
  <c r="BD45" i="45"/>
  <c r="BE45" i="45" s="1"/>
  <c r="BF45" i="45" s="1"/>
  <c r="AW62" i="41"/>
  <c r="AX62" i="41" s="1"/>
  <c r="BP62" i="40"/>
  <c r="BP66" i="40"/>
  <c r="BT11" i="40"/>
  <c r="BT31" i="40"/>
  <c r="BP22" i="40"/>
  <c r="BP32" i="40"/>
  <c r="AW39" i="45"/>
  <c r="AV42" i="45"/>
  <c r="BB11" i="41"/>
  <c r="BA66" i="41"/>
  <c r="BB66" i="41" s="1"/>
  <c r="AW14" i="45"/>
  <c r="AV17" i="45"/>
  <c r="BA44" i="45"/>
  <c r="AZ47" i="45"/>
  <c r="DU21" i="45"/>
  <c r="BH21" i="45" s="1"/>
  <c r="BI21" i="45" s="1"/>
  <c r="BJ21" i="45" s="1"/>
  <c r="DU46" i="45"/>
  <c r="BH46" i="45" s="1"/>
  <c r="DU15" i="45"/>
  <c r="BH15" i="45" s="1"/>
  <c r="BI15" i="45" s="1"/>
  <c r="BJ15" i="45" s="1"/>
  <c r="DU39" i="45"/>
  <c r="BH39" i="45" s="1"/>
  <c r="DU41" i="45"/>
  <c r="BH41" i="45" s="1"/>
  <c r="BI41" i="45" s="1"/>
  <c r="BJ41" i="45" s="1"/>
  <c r="BK41" i="45" s="1"/>
  <c r="BK42" i="45" s="1"/>
  <c r="DU54" i="45"/>
  <c r="BH54" i="45" s="1"/>
  <c r="DU55" i="45"/>
  <c r="BH55" i="45" s="1"/>
  <c r="DU29" i="45"/>
  <c r="BH29" i="45" s="1"/>
  <c r="DU31" i="45"/>
  <c r="BH31" i="45" s="1"/>
  <c r="DU44" i="45"/>
  <c r="BH44" i="45" s="1"/>
  <c r="BL44" i="45" s="1"/>
  <c r="DU34" i="45"/>
  <c r="BH34" i="45" s="1"/>
  <c r="DU9" i="45"/>
  <c r="BH9" i="45" s="1"/>
  <c r="DU20" i="45"/>
  <c r="BH20" i="45" s="1"/>
  <c r="BI20" i="45" s="1"/>
  <c r="BJ20" i="45" s="1"/>
  <c r="DU50" i="45"/>
  <c r="BH50" i="45" s="1"/>
  <c r="BI50" i="45" s="1"/>
  <c r="BJ50" i="45" s="1"/>
  <c r="DU59" i="45"/>
  <c r="BH59" i="45" s="1"/>
  <c r="BL59" i="45" s="1"/>
  <c r="BM59" i="45" s="1"/>
  <c r="DU56" i="45"/>
  <c r="BH56" i="45" s="1"/>
  <c r="DV7" i="45"/>
  <c r="DU10" i="45"/>
  <c r="BH10" i="45" s="1"/>
  <c r="DU35" i="45"/>
  <c r="BH35" i="45" s="1"/>
  <c r="BI35" i="45" s="1"/>
  <c r="BJ35" i="45" s="1"/>
  <c r="DU49" i="45"/>
  <c r="BH49" i="45" s="1"/>
  <c r="DU30" i="45"/>
  <c r="BH30" i="45" s="1"/>
  <c r="DU26" i="45"/>
  <c r="BH26" i="45" s="1"/>
  <c r="BI26" i="45" s="1"/>
  <c r="BJ26" i="45" s="1"/>
  <c r="DU36" i="45"/>
  <c r="BH36" i="45" s="1"/>
  <c r="BI36" i="45" s="1"/>
  <c r="BJ36" i="45" s="1"/>
  <c r="DU24" i="45"/>
  <c r="BH24" i="45" s="1"/>
  <c r="DU16" i="45"/>
  <c r="BH16" i="45" s="1"/>
  <c r="DU19" i="45"/>
  <c r="BH19" i="45" s="1"/>
  <c r="DU14" i="45"/>
  <c r="BH14" i="45" s="1"/>
  <c r="BL14" i="45" s="1"/>
  <c r="DU60" i="45"/>
  <c r="BH60" i="45" s="1"/>
  <c r="BI60" i="45" s="1"/>
  <c r="BJ60" i="45" s="1"/>
  <c r="DU45" i="45"/>
  <c r="BH45" i="45" s="1"/>
  <c r="BI45" i="45" s="1"/>
  <c r="BJ45" i="45" s="1"/>
  <c r="DU11" i="45"/>
  <c r="BH11" i="45" s="1"/>
  <c r="BL11" i="45" s="1"/>
  <c r="DU40" i="45"/>
  <c r="BH40" i="45" s="1"/>
  <c r="BI40" i="45" s="1"/>
  <c r="BJ40" i="45" s="1"/>
  <c r="DU51" i="45"/>
  <c r="BH51" i="45" s="1"/>
  <c r="BI51" i="45" s="1"/>
  <c r="BJ51" i="45" s="1"/>
  <c r="BL51" i="45" s="1"/>
  <c r="BM51" i="45" s="1"/>
  <c r="BN51" i="45" s="1"/>
  <c r="DU61" i="45"/>
  <c r="BH61" i="45" s="1"/>
  <c r="BI61" i="45" s="1"/>
  <c r="BJ61" i="45" s="1"/>
  <c r="DU25" i="45"/>
  <c r="BH25" i="45" s="1"/>
  <c r="BA9" i="45"/>
  <c r="AZ12" i="45"/>
  <c r="AZ64" i="45"/>
  <c r="BA19" i="45"/>
  <c r="AZ22" i="45"/>
  <c r="AX24" i="41"/>
  <c r="AW27" i="41"/>
  <c r="AX27" i="41" s="1"/>
  <c r="BM11" i="41"/>
  <c r="BL27" i="40"/>
  <c r="BL22" i="40"/>
  <c r="BT61" i="40"/>
  <c r="BB34" i="41"/>
  <c r="BA37" i="41"/>
  <c r="BB37" i="41" s="1"/>
  <c r="BD36" i="45"/>
  <c r="BE36" i="45" s="1"/>
  <c r="BF36" i="45" s="1"/>
  <c r="AV27" i="45"/>
  <c r="AW24" i="45"/>
  <c r="AW19" i="45"/>
  <c r="AV22" i="45"/>
  <c r="BD40" i="45"/>
  <c r="BE40" i="45" s="1"/>
  <c r="BF40" i="45" s="1"/>
  <c r="BF39" i="41"/>
  <c r="BE42" i="41"/>
  <c r="BF42" i="41" s="1"/>
  <c r="BE57" i="41"/>
  <c r="BF57" i="41" s="1"/>
  <c r="BF54" i="41"/>
  <c r="AX34" i="41"/>
  <c r="AW37" i="41"/>
  <c r="AX37" i="41" s="1"/>
  <c r="AW65" i="41"/>
  <c r="AX65" i="41" s="1"/>
  <c r="BT60" i="40"/>
  <c r="BT30" i="40"/>
  <c r="BT45" i="40"/>
  <c r="BL47" i="40"/>
  <c r="AX44" i="41"/>
  <c r="AW47" i="41"/>
  <c r="AX47" i="41" s="1"/>
  <c r="AW10" i="45"/>
  <c r="AV65" i="45"/>
  <c r="BD9" i="45"/>
  <c r="AW42" i="41"/>
  <c r="AX42" i="41" s="1"/>
  <c r="AX39" i="41"/>
  <c r="BL66" i="40"/>
  <c r="AT64" i="41"/>
  <c r="AS67" i="41"/>
  <c r="AT67" i="41" s="1"/>
  <c r="BT59" i="40"/>
  <c r="BT36" i="40"/>
  <c r="BT49" i="40"/>
  <c r="BD52" i="41"/>
  <c r="BH47" i="41"/>
  <c r="BI44" i="41"/>
  <c r="BI55" i="41"/>
  <c r="BJ55" i="41" s="1"/>
  <c r="BL55" i="41"/>
  <c r="BM55" i="41" s="1"/>
  <c r="BN55" i="41" s="1"/>
  <c r="BH12" i="41"/>
  <c r="BI9" i="41"/>
  <c r="BH64" i="41"/>
  <c r="BL9" i="41"/>
  <c r="BH42" i="41"/>
  <c r="BI39" i="41"/>
  <c r="BL39" i="41"/>
  <c r="BI50" i="41"/>
  <c r="BJ50" i="41" s="1"/>
  <c r="BL50" i="41"/>
  <c r="BM50" i="41" s="1"/>
  <c r="BN50" i="41" s="1"/>
  <c r="BI16" i="41"/>
  <c r="BJ16" i="41" s="1"/>
  <c r="DV24" i="41"/>
  <c r="BP24" i="41" s="1"/>
  <c r="DV35" i="41"/>
  <c r="BP35" i="41" s="1"/>
  <c r="BQ35" i="41" s="1"/>
  <c r="BR35" i="41" s="1"/>
  <c r="BT35" i="41" s="1"/>
  <c r="BU35" i="41" s="1"/>
  <c r="BV35" i="41" s="1"/>
  <c r="DV10" i="41"/>
  <c r="BP10" i="41" s="1"/>
  <c r="DV34" i="41"/>
  <c r="BP34" i="41" s="1"/>
  <c r="DV45" i="41"/>
  <c r="BP45" i="41" s="1"/>
  <c r="BQ45" i="41" s="1"/>
  <c r="BR45" i="41" s="1"/>
  <c r="DV49" i="41"/>
  <c r="BP49" i="41" s="1"/>
  <c r="DV25" i="41"/>
  <c r="BP25" i="41" s="1"/>
  <c r="BQ25" i="41" s="1"/>
  <c r="BR25" i="41" s="1"/>
  <c r="BT25" i="41" s="1"/>
  <c r="BU25" i="41" s="1"/>
  <c r="BV25" i="41" s="1"/>
  <c r="DV59" i="41"/>
  <c r="BP59" i="41" s="1"/>
  <c r="DV40" i="41"/>
  <c r="BP40" i="41" s="1"/>
  <c r="BQ40" i="41" s="1"/>
  <c r="BR40" i="41" s="1"/>
  <c r="BT40" i="41" s="1"/>
  <c r="BU40" i="41" s="1"/>
  <c r="BV40" i="41" s="1"/>
  <c r="DV11" i="41"/>
  <c r="BP11" i="41" s="1"/>
  <c r="DV31" i="41"/>
  <c r="BP31" i="41" s="1"/>
  <c r="DV51" i="41"/>
  <c r="BP51" i="41" s="1"/>
  <c r="DV39" i="41"/>
  <c r="BP39" i="41" s="1"/>
  <c r="DV14" i="41"/>
  <c r="BP14" i="41" s="1"/>
  <c r="DV54" i="41"/>
  <c r="BP54" i="41" s="1"/>
  <c r="DV15" i="41"/>
  <c r="BP15" i="41" s="1"/>
  <c r="BQ15" i="41" s="1"/>
  <c r="BR15" i="41" s="1"/>
  <c r="BT15" i="41" s="1"/>
  <c r="BU15" i="41" s="1"/>
  <c r="BV15" i="41" s="1"/>
  <c r="DW7" i="41"/>
  <c r="DV16" i="41"/>
  <c r="BP16" i="41" s="1"/>
  <c r="DV20" i="41"/>
  <c r="BP20" i="41" s="1"/>
  <c r="DV21" i="41"/>
  <c r="BP21" i="41" s="1"/>
  <c r="DV61" i="41"/>
  <c r="BP61" i="41" s="1"/>
  <c r="BQ61" i="41" s="1"/>
  <c r="DV46" i="41"/>
  <c r="BP46" i="41" s="1"/>
  <c r="BQ46" i="41" s="1"/>
  <c r="BR46" i="41" s="1"/>
  <c r="BT46" i="41" s="1"/>
  <c r="BU46" i="41" s="1"/>
  <c r="BV46" i="41" s="1"/>
  <c r="DV56" i="41"/>
  <c r="BP56" i="41" s="1"/>
  <c r="DV41" i="41"/>
  <c r="BP41" i="41" s="1"/>
  <c r="BQ41" i="41" s="1"/>
  <c r="BR41" i="41" s="1"/>
  <c r="BT41" i="41" s="1"/>
  <c r="BU41" i="41" s="1"/>
  <c r="BV41" i="41" s="1"/>
  <c r="DV26" i="41"/>
  <c r="BP26" i="41" s="1"/>
  <c r="DV44" i="41"/>
  <c r="BP44" i="41" s="1"/>
  <c r="DV50" i="41"/>
  <c r="BP50" i="41" s="1"/>
  <c r="BQ50" i="41" s="1"/>
  <c r="BR50" i="41" s="1"/>
  <c r="BT50" i="41" s="1"/>
  <c r="BU50" i="41" s="1"/>
  <c r="BV50" i="41" s="1"/>
  <c r="DV60" i="41"/>
  <c r="BP60" i="41" s="1"/>
  <c r="BQ60" i="41" s="1"/>
  <c r="BR60" i="41" s="1"/>
  <c r="BT60" i="41" s="1"/>
  <c r="BU60" i="41" s="1"/>
  <c r="BV60" i="41" s="1"/>
  <c r="DV55" i="41"/>
  <c r="BP55" i="41" s="1"/>
  <c r="BQ55" i="41" s="1"/>
  <c r="BR55" i="41" s="1"/>
  <c r="BT55" i="41" s="1"/>
  <c r="BU55" i="41" s="1"/>
  <c r="BV55" i="41" s="1"/>
  <c r="DV30" i="41"/>
  <c r="BP30" i="41" s="1"/>
  <c r="DV36" i="41"/>
  <c r="BP36" i="41" s="1"/>
  <c r="DV9" i="41"/>
  <c r="BP9" i="41" s="1"/>
  <c r="DV19" i="41"/>
  <c r="BP19" i="41" s="1"/>
  <c r="DV29" i="41"/>
  <c r="BP29" i="41" s="1"/>
  <c r="BH62" i="41"/>
  <c r="BI59" i="41"/>
  <c r="BD34" i="45"/>
  <c r="BD26" i="45"/>
  <c r="BE26" i="45" s="1"/>
  <c r="BF26" i="45" s="1"/>
  <c r="AT49" i="45"/>
  <c r="AV49" i="45" s="1"/>
  <c r="AS52" i="45"/>
  <c r="AT52" i="45" s="1"/>
  <c r="AS62" i="45"/>
  <c r="AT62" i="45" s="1"/>
  <c r="AT59" i="45"/>
  <c r="BL57" i="40"/>
  <c r="AO17" i="48"/>
  <c r="AP17" i="48" s="1"/>
  <c r="AY66" i="48"/>
  <c r="AN67" i="48"/>
  <c r="BD55" i="48"/>
  <c r="BD51" i="48"/>
  <c r="BE51" i="48" s="1"/>
  <c r="BF51" i="48" s="1"/>
  <c r="BD21" i="48"/>
  <c r="BE21" i="48" s="1"/>
  <c r="BF21" i="48" s="1"/>
  <c r="BE24" i="48"/>
  <c r="AK67" i="48"/>
  <c r="AL67" i="48" s="1"/>
  <c r="AL64" i="48"/>
  <c r="AU65" i="48"/>
  <c r="AU12" i="48"/>
  <c r="AT49" i="48"/>
  <c r="AS52" i="48"/>
  <c r="AT52" i="48" s="1"/>
  <c r="AV47" i="48"/>
  <c r="AW44" i="48"/>
  <c r="AS37" i="48"/>
  <c r="AT37" i="48" s="1"/>
  <c r="AT34" i="48"/>
  <c r="BH60" i="48"/>
  <c r="BL60" i="48" s="1"/>
  <c r="DU36" i="48"/>
  <c r="BH36" i="48" s="1"/>
  <c r="BL36" i="48" s="1"/>
  <c r="DU41" i="48"/>
  <c r="BH41" i="48" s="1"/>
  <c r="BL41" i="48" s="1"/>
  <c r="DU26" i="48"/>
  <c r="BH26" i="48" s="1"/>
  <c r="BH20" i="48"/>
  <c r="BL20" i="48" s="1"/>
  <c r="DV7" i="48"/>
  <c r="BA15" i="48"/>
  <c r="BB15" i="48" s="1"/>
  <c r="BD15" i="48"/>
  <c r="BE15" i="48" s="1"/>
  <c r="BF15" i="48" s="1"/>
  <c r="AZ32" i="48"/>
  <c r="BA29" i="48"/>
  <c r="BD29" i="48"/>
  <c r="BA36" i="48"/>
  <c r="BB36" i="48" s="1"/>
  <c r="BD36" i="48"/>
  <c r="BE36" i="48" s="1"/>
  <c r="BF36" i="48" s="1"/>
  <c r="AZ47" i="48"/>
  <c r="BA44" i="48"/>
  <c r="AZ52" i="48"/>
  <c r="BA49" i="48"/>
  <c r="BD49" i="48"/>
  <c r="BA56" i="48"/>
  <c r="BB56" i="48" s="1"/>
  <c r="BD56" i="48"/>
  <c r="AP49" i="48"/>
  <c r="AO52" i="48"/>
  <c r="AP52" i="48" s="1"/>
  <c r="AG67" i="48"/>
  <c r="AH67" i="48" s="1"/>
  <c r="AH64" i="48"/>
  <c r="AU52" i="48"/>
  <c r="AW10" i="48"/>
  <c r="BD54" i="48"/>
  <c r="AS27" i="48"/>
  <c r="AT27" i="48" s="1"/>
  <c r="AT24" i="48"/>
  <c r="AU24" i="48" s="1"/>
  <c r="AS66" i="48"/>
  <c r="AT66" i="48" s="1"/>
  <c r="AT11" i="48"/>
  <c r="BC25" i="48"/>
  <c r="BC27" i="48" s="1"/>
  <c r="AY37" i="48"/>
  <c r="BC34" i="48"/>
  <c r="BE34" i="48" s="1"/>
  <c r="BC50" i="48"/>
  <c r="BC52" i="48" s="1"/>
  <c r="AV42" i="48"/>
  <c r="AW39" i="48"/>
  <c r="AX49" i="48"/>
  <c r="AO64" i="48"/>
  <c r="AO12" i="48"/>
  <c r="AP12" i="48" s="1"/>
  <c r="AP9" i="48"/>
  <c r="AU32" i="48"/>
  <c r="AV29" i="48"/>
  <c r="AV64" i="48" s="1"/>
  <c r="AS47" i="48"/>
  <c r="AT47" i="48" s="1"/>
  <c r="AT44" i="48"/>
  <c r="AS32" i="48"/>
  <c r="AT32" i="48" s="1"/>
  <c r="AT29" i="48"/>
  <c r="AV22" i="48"/>
  <c r="AW19" i="48"/>
  <c r="AS22" i="48"/>
  <c r="AT22" i="48" s="1"/>
  <c r="AT19" i="48"/>
  <c r="AO65" i="48"/>
  <c r="AP65" i="48" s="1"/>
  <c r="AO66" i="48"/>
  <c r="AP66" i="48" s="1"/>
  <c r="AP11" i="48"/>
  <c r="AZ64" i="48"/>
  <c r="BA9" i="48"/>
  <c r="AZ12" i="48"/>
  <c r="BA16" i="48"/>
  <c r="BB16" i="48" s="1"/>
  <c r="BD16" i="48" s="1"/>
  <c r="BE16" i="48" s="1"/>
  <c r="BF16" i="48" s="1"/>
  <c r="BA25" i="48"/>
  <c r="BB25" i="48" s="1"/>
  <c r="AZ42" i="48"/>
  <c r="BA39" i="48"/>
  <c r="BA45" i="48"/>
  <c r="BB45" i="48" s="1"/>
  <c r="BD45" i="48"/>
  <c r="BE45" i="48" s="1"/>
  <c r="BF45" i="48" s="1"/>
  <c r="BA50" i="48"/>
  <c r="BB50" i="48" s="1"/>
  <c r="BD50" i="48"/>
  <c r="AZ62" i="48"/>
  <c r="BA59" i="48"/>
  <c r="BD59" i="48"/>
  <c r="AO37" i="48"/>
  <c r="AP37" i="48" s="1"/>
  <c r="AP34" i="48"/>
  <c r="AV65" i="48"/>
  <c r="AO62" i="48"/>
  <c r="AP62" i="48" s="1"/>
  <c r="AP59" i="48"/>
  <c r="BD31" i="48"/>
  <c r="BE31" i="48" s="1"/>
  <c r="BF31" i="48" s="1"/>
  <c r="AY17" i="48"/>
  <c r="BC14" i="48"/>
  <c r="BC17" i="48" s="1"/>
  <c r="AY47" i="48"/>
  <c r="BC44" i="48"/>
  <c r="BC47" i="48" s="1"/>
  <c r="AY52" i="48"/>
  <c r="BC61" i="48"/>
  <c r="BC62" i="48" s="1"/>
  <c r="AS42" i="48"/>
  <c r="AT42" i="48" s="1"/>
  <c r="AT39" i="48"/>
  <c r="AS17" i="48"/>
  <c r="AT17" i="48" s="1"/>
  <c r="AT14" i="48"/>
  <c r="AV52" i="48"/>
  <c r="AU66" i="48"/>
  <c r="AO27" i="48"/>
  <c r="AP27" i="48" s="1"/>
  <c r="AP24" i="48"/>
  <c r="AS62" i="48"/>
  <c r="AT62" i="48" s="1"/>
  <c r="AT59" i="48"/>
  <c r="AS64" i="48"/>
  <c r="AS12" i="48"/>
  <c r="AT12" i="48" s="1"/>
  <c r="AT9" i="48"/>
  <c r="AU47" i="48"/>
  <c r="AW51" i="48"/>
  <c r="AX51" i="48" s="1"/>
  <c r="AZ65" i="48"/>
  <c r="BA10" i="48"/>
  <c r="BD10" i="48"/>
  <c r="AZ17" i="48"/>
  <c r="BA14" i="48"/>
  <c r="AZ22" i="48"/>
  <c r="BA19" i="48"/>
  <c r="BA26" i="48"/>
  <c r="BB26" i="48" s="1"/>
  <c r="BD26" i="48"/>
  <c r="BE26" i="48" s="1"/>
  <c r="BF26" i="48" s="1"/>
  <c r="BA40" i="48"/>
  <c r="BB40" i="48" s="1"/>
  <c r="BC40" i="48" s="1"/>
  <c r="BD40" i="48"/>
  <c r="AZ57" i="48"/>
  <c r="BA54" i="48"/>
  <c r="AM67" i="48"/>
  <c r="BD60" i="48"/>
  <c r="BE60" i="48" s="1"/>
  <c r="BF60" i="48" s="1"/>
  <c r="AV57" i="48"/>
  <c r="AW54" i="48"/>
  <c r="AS57" i="48"/>
  <c r="AT57" i="48" s="1"/>
  <c r="AT54" i="48"/>
  <c r="DG36" i="48"/>
  <c r="BG36" i="48" s="1"/>
  <c r="DG41" i="48"/>
  <c r="BG41" i="48" s="1"/>
  <c r="BK41" i="48" s="1"/>
  <c r="DG26" i="48"/>
  <c r="BG26" i="48" s="1"/>
  <c r="DH7" i="48"/>
  <c r="AY27" i="48"/>
  <c r="BC35" i="48"/>
  <c r="BC41" i="48"/>
  <c r="AY62" i="48"/>
  <c r="AO57" i="48"/>
  <c r="AP57" i="48" s="1"/>
  <c r="AP54" i="48"/>
  <c r="BE39" i="48"/>
  <c r="AV17" i="48"/>
  <c r="AW14" i="48"/>
  <c r="AS65" i="48"/>
  <c r="AT65" i="48" s="1"/>
  <c r="AT10" i="48"/>
  <c r="AW9" i="48"/>
  <c r="AV12" i="48"/>
  <c r="AR67" i="48"/>
  <c r="AW59" i="48"/>
  <c r="AV37" i="48"/>
  <c r="AW34" i="48"/>
  <c r="AZ66" i="48"/>
  <c r="BA11" i="48"/>
  <c r="AZ27" i="48"/>
  <c r="BA24" i="48"/>
  <c r="BA20" i="48"/>
  <c r="BB20" i="48" s="1"/>
  <c r="BD20" i="48"/>
  <c r="BE20" i="48" s="1"/>
  <c r="BF20" i="48" s="1"/>
  <c r="AZ37" i="48"/>
  <c r="BA34" i="48"/>
  <c r="BA35" i="48"/>
  <c r="BB35" i="48" s="1"/>
  <c r="BD35" i="48"/>
  <c r="BA41" i="48"/>
  <c r="BB41" i="48" s="1"/>
  <c r="BD41" i="48"/>
  <c r="BA61" i="48"/>
  <c r="BB61" i="48" s="1"/>
  <c r="BD61" i="48"/>
  <c r="AO42" i="48"/>
  <c r="AP42" i="48" s="1"/>
  <c r="AQ67" i="48"/>
  <c r="BD46" i="48"/>
  <c r="BE46" i="48" s="1"/>
  <c r="BF46" i="48" s="1"/>
  <c r="AW31" i="48"/>
  <c r="AX31" i="48" s="1"/>
  <c r="AV66" i="48"/>
  <c r="AW11" i="48"/>
  <c r="AU22" i="48"/>
  <c r="AP47" i="48"/>
  <c r="AY64" i="48"/>
  <c r="AY12" i="48"/>
  <c r="BC9" i="48"/>
  <c r="AY22" i="48"/>
  <c r="AY32" i="48"/>
  <c r="AY57" i="48"/>
  <c r="BC54" i="48"/>
  <c r="BC56" i="48"/>
  <c r="CA45" i="46" l="1"/>
  <c r="CC45" i="46" s="1"/>
  <c r="CD45" i="46" s="1"/>
  <c r="CT64" i="54"/>
  <c r="CS67" i="54"/>
  <c r="CT67" i="54" s="1"/>
  <c r="CM37" i="29"/>
  <c r="BC12" i="40"/>
  <c r="BS12" i="45"/>
  <c r="CA22" i="41"/>
  <c r="BT67" i="53"/>
  <c r="CN67" i="53"/>
  <c r="CB27" i="53"/>
  <c r="CC24" i="53"/>
  <c r="CI27" i="53"/>
  <c r="CJ24" i="53"/>
  <c r="BU62" i="53"/>
  <c r="BV62" i="53" s="1"/>
  <c r="BV59" i="53"/>
  <c r="CB64" i="53"/>
  <c r="CC9" i="53"/>
  <c r="CB12" i="53"/>
  <c r="CP24" i="53"/>
  <c r="CQ24" i="53" s="1"/>
  <c r="CO27" i="53"/>
  <c r="CP27" i="53" s="1"/>
  <c r="CI52" i="53"/>
  <c r="CJ49" i="53"/>
  <c r="BN64" i="53"/>
  <c r="BM67" i="53"/>
  <c r="BN67" i="53" s="1"/>
  <c r="CO57" i="53"/>
  <c r="CP57" i="53" s="1"/>
  <c r="CP54" i="53"/>
  <c r="CQ54" i="53" s="1"/>
  <c r="CO22" i="53"/>
  <c r="CP22" i="53" s="1"/>
  <c r="CP19" i="53"/>
  <c r="CQ19" i="53" s="1"/>
  <c r="BU47" i="53"/>
  <c r="BV47" i="53" s="1"/>
  <c r="BV44" i="53"/>
  <c r="CO62" i="53"/>
  <c r="CP62" i="53" s="1"/>
  <c r="CP59" i="53"/>
  <c r="CQ59" i="53" s="1"/>
  <c r="CO42" i="53"/>
  <c r="CP42" i="53" s="1"/>
  <c r="CP39" i="53"/>
  <c r="CQ39" i="53" s="1"/>
  <c r="CI47" i="53"/>
  <c r="CJ44" i="53"/>
  <c r="CI66" i="53"/>
  <c r="CJ11" i="53"/>
  <c r="CB17" i="53"/>
  <c r="CC14" i="53"/>
  <c r="CB62" i="53"/>
  <c r="CC59" i="53"/>
  <c r="CP29" i="53"/>
  <c r="CQ29" i="53" s="1"/>
  <c r="CO32" i="53"/>
  <c r="CP32" i="53" s="1"/>
  <c r="CO66" i="53"/>
  <c r="CP66" i="53" s="1"/>
  <c r="CP11" i="53"/>
  <c r="CQ11" i="53" s="1"/>
  <c r="CI42" i="53"/>
  <c r="CJ39" i="53"/>
  <c r="CP14" i="53"/>
  <c r="CQ14" i="53" s="1"/>
  <c r="CO17" i="53"/>
  <c r="CP17" i="53" s="1"/>
  <c r="CI32" i="53"/>
  <c r="CJ29" i="53"/>
  <c r="BU66" i="53"/>
  <c r="BV66" i="53" s="1"/>
  <c r="BV11" i="53"/>
  <c r="CC49" i="53"/>
  <c r="CB52" i="53"/>
  <c r="CC44" i="53"/>
  <c r="CB47" i="53"/>
  <c r="CG67" i="53"/>
  <c r="CH67" i="53" s="1"/>
  <c r="CH64" i="53"/>
  <c r="CC29" i="53"/>
  <c r="CB32" i="53"/>
  <c r="CP44" i="53"/>
  <c r="CQ44" i="53" s="1"/>
  <c r="CO47" i="53"/>
  <c r="CP47" i="53" s="1"/>
  <c r="CI17" i="53"/>
  <c r="CJ14" i="53"/>
  <c r="CA67" i="53"/>
  <c r="BU65" i="53"/>
  <c r="BV65" i="53" s="1"/>
  <c r="BV10" i="53"/>
  <c r="CB66" i="53"/>
  <c r="CC11" i="53"/>
  <c r="CI22" i="53"/>
  <c r="CJ19" i="53"/>
  <c r="CM67" i="53"/>
  <c r="CO52" i="53"/>
  <c r="CP52" i="53" s="1"/>
  <c r="CP49" i="53"/>
  <c r="CQ49" i="53" s="1"/>
  <c r="CO65" i="53"/>
  <c r="CP65" i="53" s="1"/>
  <c r="CP10" i="53"/>
  <c r="CQ10" i="53" s="1"/>
  <c r="CI62" i="53"/>
  <c r="CJ59" i="53"/>
  <c r="CI64" i="53"/>
  <c r="CI12" i="53"/>
  <c r="CJ9" i="53"/>
  <c r="CI57" i="53"/>
  <c r="CJ54" i="53"/>
  <c r="CB22" i="53"/>
  <c r="CC19" i="53"/>
  <c r="CO64" i="53"/>
  <c r="CO12" i="53"/>
  <c r="CP12" i="53" s="1"/>
  <c r="CP9" i="53"/>
  <c r="CQ9" i="53" s="1"/>
  <c r="CI65" i="53"/>
  <c r="CJ10" i="53"/>
  <c r="BU64" i="53"/>
  <c r="BU12" i="53"/>
  <c r="BV12" i="53" s="1"/>
  <c r="BV9" i="53"/>
  <c r="BU37" i="53"/>
  <c r="BV37" i="53" s="1"/>
  <c r="BV34" i="53"/>
  <c r="CC54" i="53"/>
  <c r="CB57" i="53"/>
  <c r="BU22" i="53"/>
  <c r="BV22" i="53" s="1"/>
  <c r="BV19" i="53"/>
  <c r="CO37" i="53"/>
  <c r="CP37" i="53" s="1"/>
  <c r="CP34" i="53"/>
  <c r="CQ34" i="53" s="1"/>
  <c r="CI37" i="53"/>
  <c r="CJ34" i="53"/>
  <c r="CB65" i="53"/>
  <c r="CC10" i="53"/>
  <c r="CC39" i="53"/>
  <c r="CB42" i="53"/>
  <c r="CB37" i="53"/>
  <c r="CC34" i="53"/>
  <c r="BS57" i="45"/>
  <c r="BE46" i="42"/>
  <c r="BF46" i="42" s="1"/>
  <c r="CA46" i="46"/>
  <c r="CC46" i="46" s="1"/>
  <c r="CD46" i="46" s="1"/>
  <c r="BE41" i="42"/>
  <c r="BF41" i="42" s="1"/>
  <c r="BI36" i="42"/>
  <c r="BJ36" i="42" s="1"/>
  <c r="BN27" i="46"/>
  <c r="AW12" i="42"/>
  <c r="AX12" i="42" s="1"/>
  <c r="CI12" i="29"/>
  <c r="CA55" i="46"/>
  <c r="CC55" i="46" s="1"/>
  <c r="CD55" i="46" s="1"/>
  <c r="BC52" i="42"/>
  <c r="AX47" i="40"/>
  <c r="CA26" i="46"/>
  <c r="CC26" i="46" s="1"/>
  <c r="CD26" i="46" s="1"/>
  <c r="BC27" i="40"/>
  <c r="BW22" i="45"/>
  <c r="BL42" i="29"/>
  <c r="BS17" i="45"/>
  <c r="BC12" i="42"/>
  <c r="BN12" i="46"/>
  <c r="CM22" i="29"/>
  <c r="CA20" i="46"/>
  <c r="CC20" i="46" s="1"/>
  <c r="CD20" i="46" s="1"/>
  <c r="BK27" i="42"/>
  <c r="BW27" i="45"/>
  <c r="BS32" i="46"/>
  <c r="CQ34" i="29"/>
  <c r="CQ37" i="29" s="1"/>
  <c r="AX37" i="40"/>
  <c r="BS52" i="45"/>
  <c r="BE55" i="48"/>
  <c r="BF55" i="48" s="1"/>
  <c r="AX62" i="42"/>
  <c r="CE62" i="41"/>
  <c r="BI61" i="42"/>
  <c r="BJ61" i="42" s="1"/>
  <c r="BK61" i="42" s="1"/>
  <c r="BC62" i="40"/>
  <c r="BU54" i="50"/>
  <c r="BU57" i="50" s="1"/>
  <c r="BV57" i="50" s="1"/>
  <c r="AW57" i="42"/>
  <c r="AX57" i="42" s="1"/>
  <c r="CM57" i="29"/>
  <c r="CQ54" i="29"/>
  <c r="BE56" i="42"/>
  <c r="BF56" i="42" s="1"/>
  <c r="BN57" i="46"/>
  <c r="BN52" i="46"/>
  <c r="BM46" i="42"/>
  <c r="BN46" i="42" s="1"/>
  <c r="BS64" i="45"/>
  <c r="CM65" i="29"/>
  <c r="BI41" i="42"/>
  <c r="BJ41" i="42" s="1"/>
  <c r="BK41" i="42" s="1"/>
  <c r="BS42" i="45"/>
  <c r="BU37" i="50"/>
  <c r="BV37" i="50" s="1"/>
  <c r="BT30" i="29"/>
  <c r="BU30" i="29" s="1"/>
  <c r="BV30" i="29" s="1"/>
  <c r="BL37" i="29"/>
  <c r="CA25" i="46"/>
  <c r="CC25" i="46" s="1"/>
  <c r="CD25" i="46" s="1"/>
  <c r="BS27" i="45"/>
  <c r="CE27" i="41"/>
  <c r="AX22" i="42"/>
  <c r="BI21" i="42"/>
  <c r="BJ21" i="42" s="1"/>
  <c r="BK21" i="42" s="1"/>
  <c r="AV67" i="42"/>
  <c r="CA15" i="46"/>
  <c r="CC15" i="46" s="1"/>
  <c r="CD15" i="46" s="1"/>
  <c r="CI65" i="29"/>
  <c r="BO67" i="46"/>
  <c r="BT61" i="29"/>
  <c r="BU61" i="29" s="1"/>
  <c r="BV61" i="29" s="1"/>
  <c r="BL64" i="29"/>
  <c r="BT21" i="29"/>
  <c r="BU21" i="29" s="1"/>
  <c r="BV21" i="29" s="1"/>
  <c r="BD66" i="42"/>
  <c r="BL57" i="29"/>
  <c r="BF44" i="42"/>
  <c r="BE47" i="42"/>
  <c r="BF11" i="42"/>
  <c r="DV25" i="48"/>
  <c r="BP25" i="48" s="1"/>
  <c r="DV11" i="48"/>
  <c r="BP11" i="48" s="1"/>
  <c r="DV21" i="48"/>
  <c r="BP21" i="48" s="1"/>
  <c r="DV31" i="48"/>
  <c r="BP31" i="48" s="1"/>
  <c r="DV35" i="48"/>
  <c r="BP35" i="48" s="1"/>
  <c r="DV61" i="48"/>
  <c r="BP61" i="48" s="1"/>
  <c r="DV56" i="48"/>
  <c r="BP56" i="48" s="1"/>
  <c r="DV39" i="48"/>
  <c r="BP39" i="48" s="1"/>
  <c r="DV44" i="48"/>
  <c r="BP44" i="48" s="1"/>
  <c r="BT44" i="48" s="1"/>
  <c r="DV30" i="48"/>
  <c r="BP30" i="48" s="1"/>
  <c r="DV40" i="48"/>
  <c r="BP40" i="48" s="1"/>
  <c r="DV46" i="48"/>
  <c r="BP46" i="48" s="1"/>
  <c r="DV59" i="48"/>
  <c r="BP59" i="48" s="1"/>
  <c r="DV50" i="48"/>
  <c r="BP50" i="48" s="1"/>
  <c r="DV29" i="48"/>
  <c r="BP29" i="48" s="1"/>
  <c r="DV51" i="48"/>
  <c r="BP51" i="48" s="1"/>
  <c r="DV20" i="48"/>
  <c r="BP20" i="48" s="1"/>
  <c r="DV55" i="48"/>
  <c r="BP55" i="48" s="1"/>
  <c r="DV10" i="48"/>
  <c r="BP10" i="48" s="1"/>
  <c r="DV24" i="48"/>
  <c r="BP24" i="48" s="1"/>
  <c r="DV60" i="48"/>
  <c r="BP60" i="48" s="1"/>
  <c r="DV34" i="48"/>
  <c r="BP34" i="48" s="1"/>
  <c r="BT34" i="48" s="1"/>
  <c r="DV19" i="48"/>
  <c r="BP19" i="48" s="1"/>
  <c r="DV54" i="48"/>
  <c r="BP54" i="48" s="1"/>
  <c r="DV45" i="48"/>
  <c r="BP45" i="48" s="1"/>
  <c r="DV9" i="48"/>
  <c r="BP9" i="48" s="1"/>
  <c r="DV49" i="48"/>
  <c r="DV16" i="48"/>
  <c r="BP16" i="48" s="1"/>
  <c r="DV15" i="48"/>
  <c r="BP15" i="48" s="1"/>
  <c r="DV14" i="48"/>
  <c r="BP14" i="48" s="1"/>
  <c r="BT45" i="41"/>
  <c r="BS45" i="41"/>
  <c r="BS47" i="41" s="1"/>
  <c r="DH44" i="40"/>
  <c r="BO44" i="40" s="1"/>
  <c r="BS44" i="40" s="1"/>
  <c r="DH36" i="40"/>
  <c r="BO36" i="40" s="1"/>
  <c r="BQ36" i="40" s="1"/>
  <c r="BR36" i="40" s="1"/>
  <c r="DI7" i="40"/>
  <c r="DH41" i="40"/>
  <c r="BO41" i="40" s="1"/>
  <c r="BQ41" i="40" s="1"/>
  <c r="BR41" i="40" s="1"/>
  <c r="DH34" i="40"/>
  <c r="BO34" i="40" s="1"/>
  <c r="DH11" i="40"/>
  <c r="BO11" i="40" s="1"/>
  <c r="BS11" i="40" s="1"/>
  <c r="BU11" i="40" s="1"/>
  <c r="DH24" i="40"/>
  <c r="BO24" i="40" s="1"/>
  <c r="BS24" i="40" s="1"/>
  <c r="BU24" i="40" s="1"/>
  <c r="DH31" i="40"/>
  <c r="BO31" i="40" s="1"/>
  <c r="BQ31" i="40" s="1"/>
  <c r="BR31" i="40" s="1"/>
  <c r="DH25" i="40"/>
  <c r="BO25" i="40" s="1"/>
  <c r="DH54" i="40"/>
  <c r="BO54" i="40" s="1"/>
  <c r="BS54" i="40" s="1"/>
  <c r="DH59" i="40"/>
  <c r="BO59" i="40" s="1"/>
  <c r="BS59" i="40" s="1"/>
  <c r="BU59" i="40" s="1"/>
  <c r="DH46" i="40"/>
  <c r="BO46" i="40" s="1"/>
  <c r="BQ46" i="40" s="1"/>
  <c r="BR46" i="40" s="1"/>
  <c r="DH49" i="40"/>
  <c r="BO49" i="40" s="1"/>
  <c r="DH15" i="40"/>
  <c r="BO15" i="40" s="1"/>
  <c r="BQ15" i="40" s="1"/>
  <c r="BR15" i="40" s="1"/>
  <c r="DH30" i="40"/>
  <c r="BO30" i="40" s="1"/>
  <c r="BS30" i="40" s="1"/>
  <c r="BU30" i="40" s="1"/>
  <c r="BV30" i="40" s="1"/>
  <c r="DH50" i="40"/>
  <c r="BO50" i="40" s="1"/>
  <c r="BQ50" i="40" s="1"/>
  <c r="BR50" i="40" s="1"/>
  <c r="DH19" i="40"/>
  <c r="BO19" i="40" s="1"/>
  <c r="DH60" i="40"/>
  <c r="BO60" i="40" s="1"/>
  <c r="BQ60" i="40" s="1"/>
  <c r="BR60" i="40" s="1"/>
  <c r="BS60" i="40" s="1"/>
  <c r="BU60" i="40" s="1"/>
  <c r="BV60" i="40" s="1"/>
  <c r="DH9" i="40"/>
  <c r="BO9" i="40" s="1"/>
  <c r="BS9" i="40" s="1"/>
  <c r="BU9" i="40" s="1"/>
  <c r="DH16" i="40"/>
  <c r="BO16" i="40" s="1"/>
  <c r="BQ16" i="40" s="1"/>
  <c r="BR16" i="40" s="1"/>
  <c r="DH61" i="40"/>
  <c r="BO61" i="40" s="1"/>
  <c r="BQ61" i="40" s="1"/>
  <c r="BR61" i="40" s="1"/>
  <c r="BS61" i="40" s="1"/>
  <c r="BU61" i="40" s="1"/>
  <c r="BV61" i="40" s="1"/>
  <c r="DH26" i="40"/>
  <c r="BO26" i="40" s="1"/>
  <c r="BQ26" i="40" s="1"/>
  <c r="BR26" i="40" s="1"/>
  <c r="BS26" i="40" s="1"/>
  <c r="BU26" i="40" s="1"/>
  <c r="BV26" i="40" s="1"/>
  <c r="DH40" i="40"/>
  <c r="BO40" i="40" s="1"/>
  <c r="BQ40" i="40" s="1"/>
  <c r="BR40" i="40" s="1"/>
  <c r="BS40" i="40" s="1"/>
  <c r="BU40" i="40" s="1"/>
  <c r="BV40" i="40" s="1"/>
  <c r="DH14" i="40"/>
  <c r="BO14" i="40" s="1"/>
  <c r="DH29" i="40"/>
  <c r="BO29" i="40" s="1"/>
  <c r="BS29" i="40" s="1"/>
  <c r="DH45" i="40"/>
  <c r="BO45" i="40" s="1"/>
  <c r="BQ45" i="40" s="1"/>
  <c r="BR45" i="40" s="1"/>
  <c r="BS45" i="40" s="1"/>
  <c r="BU45" i="40" s="1"/>
  <c r="BV45" i="40" s="1"/>
  <c r="DH35" i="40"/>
  <c r="BO35" i="40" s="1"/>
  <c r="BQ35" i="40" s="1"/>
  <c r="BR35" i="40" s="1"/>
  <c r="DH56" i="40"/>
  <c r="BO56" i="40" s="1"/>
  <c r="BQ56" i="40" s="1"/>
  <c r="BR56" i="40" s="1"/>
  <c r="BS56" i="40" s="1"/>
  <c r="BU56" i="40" s="1"/>
  <c r="BV56" i="40" s="1"/>
  <c r="DH10" i="40"/>
  <c r="BO10" i="40" s="1"/>
  <c r="BS10" i="40" s="1"/>
  <c r="BU10" i="40" s="1"/>
  <c r="DH39" i="40"/>
  <c r="BO39" i="40" s="1"/>
  <c r="DH20" i="40"/>
  <c r="BO20" i="40" s="1"/>
  <c r="BS20" i="40" s="1"/>
  <c r="BU20" i="40" s="1"/>
  <c r="BV20" i="40" s="1"/>
  <c r="DH55" i="40"/>
  <c r="BO55" i="40" s="1"/>
  <c r="BQ55" i="40" s="1"/>
  <c r="BR55" i="40" s="1"/>
  <c r="DH51" i="40"/>
  <c r="BO51" i="40" s="1"/>
  <c r="DH21" i="40"/>
  <c r="BO21" i="40" s="1"/>
  <c r="BQ21" i="40" s="1"/>
  <c r="BR21" i="40" s="1"/>
  <c r="BT21" i="40" s="1"/>
  <c r="BT66" i="40" s="1"/>
  <c r="BK31" i="40"/>
  <c r="BI31" i="40"/>
  <c r="BJ31" i="40" s="1"/>
  <c r="BI45" i="40"/>
  <c r="BJ45" i="40" s="1"/>
  <c r="BI20" i="40"/>
  <c r="BJ20" i="40" s="1"/>
  <c r="BI46" i="40"/>
  <c r="BJ46" i="40" s="1"/>
  <c r="BK46" i="40"/>
  <c r="BM46" i="40" s="1"/>
  <c r="BN46" i="40" s="1"/>
  <c r="BI40" i="40"/>
  <c r="BJ40" i="40" s="1"/>
  <c r="BK40" i="40" s="1"/>
  <c r="BI61" i="40"/>
  <c r="BJ61" i="40" s="1"/>
  <c r="BK61" i="40" s="1"/>
  <c r="BM61" i="40" s="1"/>
  <c r="BN61" i="40" s="1"/>
  <c r="BU66" i="46"/>
  <c r="BV16" i="46"/>
  <c r="BM44" i="29"/>
  <c r="BL47" i="29"/>
  <c r="BL66" i="29"/>
  <c r="BM16" i="29"/>
  <c r="BF54" i="29"/>
  <c r="BE57" i="29"/>
  <c r="BF57" i="29" s="1"/>
  <c r="BB54" i="42"/>
  <c r="BA57" i="42"/>
  <c r="BB57" i="42" s="1"/>
  <c r="BD22" i="42"/>
  <c r="BE19" i="42"/>
  <c r="BM14" i="42"/>
  <c r="CA57" i="45"/>
  <c r="BF9" i="29"/>
  <c r="BE12" i="29"/>
  <c r="BF12" i="29" s="1"/>
  <c r="BE64" i="29"/>
  <c r="BW17" i="45"/>
  <c r="BW65" i="45"/>
  <c r="DJ20" i="45"/>
  <c r="CE20" i="45" s="1"/>
  <c r="CI20" i="45" s="1"/>
  <c r="DJ19" i="45"/>
  <c r="CE19" i="45" s="1"/>
  <c r="CI19" i="45" s="1"/>
  <c r="DJ30" i="45"/>
  <c r="CE30" i="45" s="1"/>
  <c r="DJ60" i="45"/>
  <c r="CE60" i="45" s="1"/>
  <c r="DJ34" i="45"/>
  <c r="CE34" i="45" s="1"/>
  <c r="DJ31" i="45"/>
  <c r="CE31" i="45" s="1"/>
  <c r="DJ49" i="45"/>
  <c r="CE49" i="45" s="1"/>
  <c r="DJ26" i="45"/>
  <c r="CE26" i="45" s="1"/>
  <c r="DJ29" i="45"/>
  <c r="CE29" i="45" s="1"/>
  <c r="CI29" i="45" s="1"/>
  <c r="DJ24" i="45"/>
  <c r="CE24" i="45" s="1"/>
  <c r="DJ25" i="45"/>
  <c r="CE25" i="45" s="1"/>
  <c r="CI25" i="45" s="1"/>
  <c r="DJ45" i="45"/>
  <c r="CE45" i="45" s="1"/>
  <c r="CI45" i="45" s="1"/>
  <c r="DJ50" i="45"/>
  <c r="CE50" i="45" s="1"/>
  <c r="DJ36" i="45"/>
  <c r="CE36" i="45" s="1"/>
  <c r="CI36" i="45" s="1"/>
  <c r="DJ35" i="45"/>
  <c r="CE35" i="45" s="1"/>
  <c r="DJ56" i="45"/>
  <c r="CE56" i="45" s="1"/>
  <c r="DJ61" i="45"/>
  <c r="CE61" i="45" s="1"/>
  <c r="CI61" i="45" s="1"/>
  <c r="DK7" i="45"/>
  <c r="DJ51" i="45"/>
  <c r="CE51" i="45" s="1"/>
  <c r="CI51" i="45" s="1"/>
  <c r="DJ11" i="45"/>
  <c r="CE11" i="45" s="1"/>
  <c r="DJ21" i="45"/>
  <c r="CE21" i="45" s="1"/>
  <c r="DJ46" i="45"/>
  <c r="CE46" i="45" s="1"/>
  <c r="CI46" i="45" s="1"/>
  <c r="DJ54" i="45"/>
  <c r="CE54" i="45" s="1"/>
  <c r="DJ41" i="45"/>
  <c r="CE41" i="45" s="1"/>
  <c r="CI41" i="45" s="1"/>
  <c r="DJ10" i="45"/>
  <c r="CE10" i="45" s="1"/>
  <c r="CI10" i="45" s="1"/>
  <c r="DJ9" i="45"/>
  <c r="CE9" i="45" s="1"/>
  <c r="DJ44" i="45"/>
  <c r="CE44" i="45" s="1"/>
  <c r="CI44" i="45" s="1"/>
  <c r="DJ16" i="45"/>
  <c r="CE16" i="45" s="1"/>
  <c r="CI16" i="45" s="1"/>
  <c r="DJ14" i="45"/>
  <c r="CE14" i="45" s="1"/>
  <c r="CI14" i="45" s="1"/>
  <c r="DJ40" i="45"/>
  <c r="CE40" i="45" s="1"/>
  <c r="DJ55" i="45"/>
  <c r="CE55" i="45" s="1"/>
  <c r="CI55" i="45" s="1"/>
  <c r="DJ59" i="45"/>
  <c r="CE59" i="45" s="1"/>
  <c r="DJ39" i="45"/>
  <c r="CE39" i="45" s="1"/>
  <c r="DJ15" i="45"/>
  <c r="CE15" i="45" s="1"/>
  <c r="BW52" i="45"/>
  <c r="BS65" i="46"/>
  <c r="BN34" i="46"/>
  <c r="BM37" i="46"/>
  <c r="BN37" i="46" s="1"/>
  <c r="AW42" i="40"/>
  <c r="AX42" i="40" s="1"/>
  <c r="AX39" i="40"/>
  <c r="CI17" i="41"/>
  <c r="BJ29" i="29"/>
  <c r="BI32" i="29"/>
  <c r="BJ32" i="29" s="1"/>
  <c r="BP65" i="29"/>
  <c r="BQ10" i="29"/>
  <c r="BT10" i="29"/>
  <c r="BP47" i="29"/>
  <c r="BQ44" i="29"/>
  <c r="BQ20" i="29"/>
  <c r="BR20" i="29" s="1"/>
  <c r="BT20" i="29"/>
  <c r="BU20" i="29" s="1"/>
  <c r="BV20" i="29" s="1"/>
  <c r="DW29" i="29"/>
  <c r="BX29" i="29" s="1"/>
  <c r="DW9" i="29"/>
  <c r="BX9" i="29" s="1"/>
  <c r="CB9" i="29" s="1"/>
  <c r="DW44" i="29"/>
  <c r="BX44" i="29" s="1"/>
  <c r="CB44" i="29" s="1"/>
  <c r="DW36" i="29"/>
  <c r="BX36" i="29" s="1"/>
  <c r="BY36" i="29" s="1"/>
  <c r="BZ36" i="29" s="1"/>
  <c r="DW26" i="29"/>
  <c r="BX26" i="29" s="1"/>
  <c r="BY26" i="29" s="1"/>
  <c r="BZ26" i="29" s="1"/>
  <c r="CB26" i="29" s="1"/>
  <c r="CC26" i="29" s="1"/>
  <c r="CD26" i="29" s="1"/>
  <c r="DW20" i="29"/>
  <c r="BX20" i="29" s="1"/>
  <c r="DW10" i="29"/>
  <c r="BX10" i="29" s="1"/>
  <c r="DW50" i="29"/>
  <c r="BX50" i="29" s="1"/>
  <c r="BY50" i="29" s="1"/>
  <c r="BZ50" i="29" s="1"/>
  <c r="DW49" i="29"/>
  <c r="BX49" i="29" s="1"/>
  <c r="CB49" i="29" s="1"/>
  <c r="DW46" i="29"/>
  <c r="BX46" i="29" s="1"/>
  <c r="DW16" i="29"/>
  <c r="BX16" i="29" s="1"/>
  <c r="DX7" i="29"/>
  <c r="DW54" i="29"/>
  <c r="BX54" i="29" s="1"/>
  <c r="DW11" i="29"/>
  <c r="BX11" i="29" s="1"/>
  <c r="DW59" i="29"/>
  <c r="BX59" i="29" s="1"/>
  <c r="CB59" i="29" s="1"/>
  <c r="DW40" i="29"/>
  <c r="BX40" i="29" s="1"/>
  <c r="DW25" i="29"/>
  <c r="BX25" i="29" s="1"/>
  <c r="DW55" i="29"/>
  <c r="BX55" i="29" s="1"/>
  <c r="BY55" i="29" s="1"/>
  <c r="BZ55" i="29" s="1"/>
  <c r="DW19" i="29"/>
  <c r="BX19" i="29" s="1"/>
  <c r="CB19" i="29" s="1"/>
  <c r="DW21" i="29"/>
  <c r="BX21" i="29" s="1"/>
  <c r="DW24" i="29"/>
  <c r="BX24" i="29" s="1"/>
  <c r="DW61" i="29"/>
  <c r="BX61" i="29" s="1"/>
  <c r="BY61" i="29" s="1"/>
  <c r="BZ61" i="29" s="1"/>
  <c r="CB61" i="29" s="1"/>
  <c r="CC61" i="29" s="1"/>
  <c r="CD61" i="29" s="1"/>
  <c r="DW41" i="29"/>
  <c r="BX41" i="29" s="1"/>
  <c r="BY41" i="29" s="1"/>
  <c r="BZ41" i="29" s="1"/>
  <c r="CA41" i="29" s="1"/>
  <c r="CA42" i="29" s="1"/>
  <c r="DW39" i="29"/>
  <c r="BX39" i="29" s="1"/>
  <c r="CB39" i="29" s="1"/>
  <c r="DW51" i="29"/>
  <c r="BX51" i="29" s="1"/>
  <c r="CB51" i="29" s="1"/>
  <c r="CC51" i="29" s="1"/>
  <c r="CD51" i="29" s="1"/>
  <c r="DW60" i="29"/>
  <c r="BX60" i="29" s="1"/>
  <c r="DW45" i="29"/>
  <c r="BX45" i="29" s="1"/>
  <c r="CB45" i="29" s="1"/>
  <c r="CC45" i="29" s="1"/>
  <c r="CD45" i="29" s="1"/>
  <c r="DW35" i="29"/>
  <c r="BX35" i="29" s="1"/>
  <c r="BY35" i="29" s="1"/>
  <c r="BZ35" i="29" s="1"/>
  <c r="CA35" i="29" s="1"/>
  <c r="DW15" i="29"/>
  <c r="BX15" i="29" s="1"/>
  <c r="BY15" i="29" s="1"/>
  <c r="BZ15" i="29" s="1"/>
  <c r="CB15" i="29" s="1"/>
  <c r="CC15" i="29" s="1"/>
  <c r="CD15" i="29" s="1"/>
  <c r="DW56" i="29"/>
  <c r="BX56" i="29" s="1"/>
  <c r="BY56" i="29" s="1"/>
  <c r="BZ56" i="29" s="1"/>
  <c r="CB56" i="29" s="1"/>
  <c r="CC56" i="29" s="1"/>
  <c r="CD56" i="29" s="1"/>
  <c r="DW31" i="29"/>
  <c r="BX31" i="29" s="1"/>
  <c r="BY31" i="29" s="1"/>
  <c r="BZ31" i="29" s="1"/>
  <c r="CA31" i="29" s="1"/>
  <c r="DW34" i="29"/>
  <c r="BX34" i="29" s="1"/>
  <c r="CB34" i="29" s="1"/>
  <c r="DW30" i="29"/>
  <c r="BX30" i="29" s="1"/>
  <c r="DW14" i="29"/>
  <c r="BX14" i="29" s="1"/>
  <c r="CB14" i="29" s="1"/>
  <c r="BP32" i="29"/>
  <c r="BQ29" i="29"/>
  <c r="CB29" i="29"/>
  <c r="BQ49" i="29"/>
  <c r="BP52" i="29"/>
  <c r="BT49" i="29"/>
  <c r="BD65" i="42"/>
  <c r="BE15" i="42"/>
  <c r="BF15" i="42" s="1"/>
  <c r="BF34" i="29"/>
  <c r="BE37" i="29"/>
  <c r="BF37" i="29" s="1"/>
  <c r="CC59" i="46"/>
  <c r="BF59" i="42"/>
  <c r="BE62" i="42"/>
  <c r="BM62" i="46"/>
  <c r="BN62" i="46" s="1"/>
  <c r="BN59" i="46"/>
  <c r="AP64" i="40"/>
  <c r="AO67" i="40"/>
  <c r="AP67" i="40" s="1"/>
  <c r="BS37" i="46"/>
  <c r="BU35" i="46"/>
  <c r="BV35" i="46" s="1"/>
  <c r="BR29" i="46"/>
  <c r="BQ32" i="46"/>
  <c r="BR32" i="46" s="1"/>
  <c r="BB10" i="42"/>
  <c r="BA65" i="42"/>
  <c r="BB65" i="42" s="1"/>
  <c r="BI16" i="42"/>
  <c r="BJ16" i="42" s="1"/>
  <c r="BL16" i="42"/>
  <c r="BM16" i="42" s="1"/>
  <c r="BN16" i="42" s="1"/>
  <c r="BI20" i="42"/>
  <c r="BJ20" i="42" s="1"/>
  <c r="BL20" i="42"/>
  <c r="BI56" i="42"/>
  <c r="BJ56" i="42" s="1"/>
  <c r="BK56" i="42" s="1"/>
  <c r="BL56" i="42"/>
  <c r="BI26" i="42"/>
  <c r="BJ26" i="42" s="1"/>
  <c r="BH66" i="42"/>
  <c r="BI11" i="42"/>
  <c r="BI60" i="42"/>
  <c r="BJ60" i="42" s="1"/>
  <c r="BK60" i="42" s="1"/>
  <c r="CA64" i="41"/>
  <c r="CA17" i="41"/>
  <c r="AX11" i="40"/>
  <c r="AW66" i="40"/>
  <c r="AX66" i="40" s="1"/>
  <c r="BS65" i="45"/>
  <c r="DJ51" i="46"/>
  <c r="CE51" i="46" s="1"/>
  <c r="CG51" i="46" s="1"/>
  <c r="CH51" i="46" s="1"/>
  <c r="CI51" i="46" s="1"/>
  <c r="CK51" i="46" s="1"/>
  <c r="CL51" i="46" s="1"/>
  <c r="DJ21" i="46"/>
  <c r="CE21" i="46" s="1"/>
  <c r="CG21" i="46" s="1"/>
  <c r="CH21" i="46" s="1"/>
  <c r="DJ41" i="46"/>
  <c r="CE41" i="46" s="1"/>
  <c r="CG41" i="46" s="1"/>
  <c r="CH41" i="46" s="1"/>
  <c r="DJ26" i="46"/>
  <c r="CE26" i="46" s="1"/>
  <c r="CI26" i="46" s="1"/>
  <c r="CK26" i="46" s="1"/>
  <c r="CL26" i="46" s="1"/>
  <c r="DJ50" i="46"/>
  <c r="CE50" i="46" s="1"/>
  <c r="CG50" i="46" s="1"/>
  <c r="CH50" i="46" s="1"/>
  <c r="DJ20" i="46"/>
  <c r="CE20" i="46" s="1"/>
  <c r="DJ55" i="46"/>
  <c r="CE55" i="46" s="1"/>
  <c r="DJ29" i="46"/>
  <c r="CE29" i="46" s="1"/>
  <c r="CI29" i="46" s="1"/>
  <c r="DJ46" i="46"/>
  <c r="CE46" i="46" s="1"/>
  <c r="DJ19" i="46"/>
  <c r="CE19" i="46" s="1"/>
  <c r="CI19" i="46" s="1"/>
  <c r="DJ39" i="46"/>
  <c r="CE39" i="46" s="1"/>
  <c r="CI39" i="46" s="1"/>
  <c r="CK39" i="46" s="1"/>
  <c r="DK7" i="46"/>
  <c r="DJ49" i="46"/>
  <c r="CE49" i="46" s="1"/>
  <c r="DJ9" i="46"/>
  <c r="CE9" i="46" s="1"/>
  <c r="DJ44" i="46"/>
  <c r="CE44" i="46" s="1"/>
  <c r="DJ25" i="46"/>
  <c r="CE25" i="46" s="1"/>
  <c r="DJ45" i="46"/>
  <c r="CE45" i="46" s="1"/>
  <c r="DJ15" i="46"/>
  <c r="CE15" i="46" s="1"/>
  <c r="CG15" i="46" s="1"/>
  <c r="CH15" i="46" s="1"/>
  <c r="DJ60" i="46"/>
  <c r="CE60" i="46" s="1"/>
  <c r="CG60" i="46" s="1"/>
  <c r="CH60" i="46" s="1"/>
  <c r="DJ35" i="46"/>
  <c r="CE35" i="46" s="1"/>
  <c r="DJ61" i="46"/>
  <c r="CE61" i="46" s="1"/>
  <c r="DJ31" i="46"/>
  <c r="CE31" i="46" s="1"/>
  <c r="CG31" i="46" s="1"/>
  <c r="CH31" i="46" s="1"/>
  <c r="DJ14" i="46"/>
  <c r="CE14" i="46" s="1"/>
  <c r="DJ40" i="46"/>
  <c r="CE40" i="46" s="1"/>
  <c r="CI40" i="46" s="1"/>
  <c r="DJ10" i="46"/>
  <c r="CE10" i="46" s="1"/>
  <c r="CI10" i="46" s="1"/>
  <c r="DJ11" i="46"/>
  <c r="CE11" i="46" s="1"/>
  <c r="CI11" i="46" s="1"/>
  <c r="CK11" i="46" s="1"/>
  <c r="DJ54" i="46"/>
  <c r="CE54" i="46" s="1"/>
  <c r="CI54" i="46" s="1"/>
  <c r="DJ24" i="46"/>
  <c r="CE24" i="46" s="1"/>
  <c r="CI24" i="46" s="1"/>
  <c r="DJ34" i="46"/>
  <c r="CE34" i="46" s="1"/>
  <c r="CI34" i="46" s="1"/>
  <c r="DJ36" i="46"/>
  <c r="CE36" i="46" s="1"/>
  <c r="CG36" i="46" s="1"/>
  <c r="CH36" i="46" s="1"/>
  <c r="CI36" i="46" s="1"/>
  <c r="CK36" i="46" s="1"/>
  <c r="CL36" i="46" s="1"/>
  <c r="DJ56" i="46"/>
  <c r="CE56" i="46" s="1"/>
  <c r="CG56" i="46" s="1"/>
  <c r="CH56" i="46" s="1"/>
  <c r="CI56" i="46" s="1"/>
  <c r="CK56" i="46" s="1"/>
  <c r="CL56" i="46" s="1"/>
  <c r="DJ59" i="46"/>
  <c r="CE59" i="46" s="1"/>
  <c r="CI59" i="46" s="1"/>
  <c r="DJ30" i="46"/>
  <c r="CE30" i="46" s="1"/>
  <c r="CG30" i="46" s="1"/>
  <c r="CH30" i="46" s="1"/>
  <c r="DJ16" i="46"/>
  <c r="CE16" i="46" s="1"/>
  <c r="CI16" i="46" s="1"/>
  <c r="BY30" i="46"/>
  <c r="BZ30" i="46" s="1"/>
  <c r="CA30" i="46" s="1"/>
  <c r="CC30" i="46" s="1"/>
  <c r="CD30" i="46" s="1"/>
  <c r="BW47" i="46"/>
  <c r="BY44" i="46"/>
  <c r="CA44" i="46"/>
  <c r="BW27" i="46"/>
  <c r="BY24" i="46"/>
  <c r="BW52" i="46"/>
  <c r="BY49" i="46"/>
  <c r="BY31" i="46"/>
  <c r="BZ31" i="46" s="1"/>
  <c r="CA31" i="46"/>
  <c r="CC31" i="46" s="1"/>
  <c r="CD31" i="46" s="1"/>
  <c r="BY50" i="46"/>
  <c r="BZ50" i="46" s="1"/>
  <c r="CA50" i="46"/>
  <c r="CC50" i="46" s="1"/>
  <c r="CD50" i="46" s="1"/>
  <c r="BR49" i="46"/>
  <c r="BQ52" i="46"/>
  <c r="BR52" i="46" s="1"/>
  <c r="BU19" i="29"/>
  <c r="BU14" i="29"/>
  <c r="BB49" i="42"/>
  <c r="BA52" i="42"/>
  <c r="BB52" i="42" s="1"/>
  <c r="BB39" i="42"/>
  <c r="BA42" i="42"/>
  <c r="BB42" i="42" s="1"/>
  <c r="BG32" i="42"/>
  <c r="BK20" i="42"/>
  <c r="BG42" i="42"/>
  <c r="BK15" i="42"/>
  <c r="BM15" i="42" s="1"/>
  <c r="BN15" i="42" s="1"/>
  <c r="AX24" i="42"/>
  <c r="AW27" i="42"/>
  <c r="AX27" i="42" s="1"/>
  <c r="CA24" i="45"/>
  <c r="CA27" i="45" s="1"/>
  <c r="BC66" i="42"/>
  <c r="BV34" i="46"/>
  <c r="AX52" i="40"/>
  <c r="BV19" i="46"/>
  <c r="BU22" i="46"/>
  <c r="BR34" i="46"/>
  <c r="BQ37" i="46"/>
  <c r="BR37" i="46" s="1"/>
  <c r="BB34" i="40"/>
  <c r="BA37" i="40"/>
  <c r="BB37" i="40" s="1"/>
  <c r="BA65" i="40"/>
  <c r="BB65" i="40" s="1"/>
  <c r="BB10" i="40"/>
  <c r="BN16" i="46"/>
  <c r="BM66" i="46"/>
  <c r="BN66" i="46" s="1"/>
  <c r="BH67" i="29"/>
  <c r="CI9" i="41"/>
  <c r="CI12" i="41" s="1"/>
  <c r="CE12" i="41"/>
  <c r="CE64" i="41"/>
  <c r="CE17" i="41"/>
  <c r="BF49" i="29"/>
  <c r="BE52" i="29"/>
  <c r="BF52" i="29" s="1"/>
  <c r="BF24" i="29"/>
  <c r="BE27" i="29"/>
  <c r="BF27" i="29" s="1"/>
  <c r="BV44" i="46"/>
  <c r="BU47" i="46"/>
  <c r="CI52" i="41"/>
  <c r="BR9" i="46"/>
  <c r="BQ64" i="46"/>
  <c r="BQ12" i="46"/>
  <c r="BR12" i="46" s="1"/>
  <c r="BR11" i="46"/>
  <c r="BQ66" i="46"/>
  <c r="BR66" i="46" s="1"/>
  <c r="BK15" i="40"/>
  <c r="BI15" i="40"/>
  <c r="BJ15" i="40" s="1"/>
  <c r="BI21" i="40"/>
  <c r="BJ21" i="40" s="1"/>
  <c r="BG22" i="40"/>
  <c r="BK19" i="40"/>
  <c r="BI19" i="40"/>
  <c r="BI25" i="40"/>
  <c r="BJ25" i="40" s="1"/>
  <c r="BK25" i="40"/>
  <c r="BM25" i="40" s="1"/>
  <c r="BN25" i="40" s="1"/>
  <c r="BG52" i="40"/>
  <c r="BI49" i="40"/>
  <c r="BK49" i="40"/>
  <c r="BG62" i="40"/>
  <c r="BI59" i="40"/>
  <c r="BK59" i="40"/>
  <c r="BG66" i="40"/>
  <c r="BI11" i="40"/>
  <c r="BG37" i="40"/>
  <c r="BI34" i="40"/>
  <c r="BG42" i="40"/>
  <c r="BI39" i="40"/>
  <c r="BB44" i="40"/>
  <c r="BA47" i="40"/>
  <c r="BB47" i="40" s="1"/>
  <c r="BB60" i="40"/>
  <c r="BA62" i="40"/>
  <c r="BB62" i="40" s="1"/>
  <c r="BS66" i="46"/>
  <c r="BC57" i="42"/>
  <c r="BE22" i="29"/>
  <c r="BF22" i="29" s="1"/>
  <c r="BF19" i="29"/>
  <c r="BB9" i="42"/>
  <c r="BA12" i="42"/>
  <c r="BB12" i="42" s="1"/>
  <c r="BA64" i="42"/>
  <c r="BM54" i="42"/>
  <c r="BB11" i="42"/>
  <c r="BA66" i="42"/>
  <c r="BB66" i="42" s="1"/>
  <c r="BE20" i="42"/>
  <c r="BF20" i="42" s="1"/>
  <c r="BD64" i="42"/>
  <c r="BD17" i="42"/>
  <c r="BE14" i="42"/>
  <c r="CE67" i="29"/>
  <c r="BF64" i="46"/>
  <c r="BE67" i="46"/>
  <c r="BF67" i="46" s="1"/>
  <c r="CA12" i="41"/>
  <c r="BW12" i="45"/>
  <c r="BW64" i="45"/>
  <c r="BW32" i="45"/>
  <c r="CA29" i="45"/>
  <c r="BW37" i="45"/>
  <c r="CA34" i="45"/>
  <c r="BQ22" i="46"/>
  <c r="BR22" i="46" s="1"/>
  <c r="BR19" i="46"/>
  <c r="BR39" i="46"/>
  <c r="BQ42" i="46"/>
  <c r="BR42" i="46" s="1"/>
  <c r="BB14" i="40"/>
  <c r="BA17" i="40"/>
  <c r="BB17" i="40" s="1"/>
  <c r="BA27" i="40"/>
  <c r="BB27" i="40" s="1"/>
  <c r="BB24" i="40"/>
  <c r="BQ55" i="29"/>
  <c r="BR55" i="29" s="1"/>
  <c r="BT55" i="29"/>
  <c r="BU55" i="29" s="1"/>
  <c r="BV55" i="29" s="1"/>
  <c r="BQ34" i="29"/>
  <c r="BP37" i="29"/>
  <c r="BT34" i="29"/>
  <c r="BQ46" i="29"/>
  <c r="BR46" i="29" s="1"/>
  <c r="BT46" i="29"/>
  <c r="BU46" i="29" s="1"/>
  <c r="BV46" i="29" s="1"/>
  <c r="BP42" i="29"/>
  <c r="BQ39" i="29"/>
  <c r="BT39" i="29"/>
  <c r="BQ54" i="29"/>
  <c r="BP57" i="29"/>
  <c r="BQ45" i="29"/>
  <c r="BR45" i="29" s="1"/>
  <c r="BE30" i="42"/>
  <c r="BF30" i="42" s="1"/>
  <c r="AX29" i="42"/>
  <c r="AW32" i="42"/>
  <c r="AX32" i="42" s="1"/>
  <c r="AX15" i="40"/>
  <c r="AW65" i="40"/>
  <c r="AX65" i="40" s="1"/>
  <c r="CI20" i="41"/>
  <c r="CA41" i="45"/>
  <c r="BT41" i="29"/>
  <c r="BU41" i="29" s="1"/>
  <c r="BV41" i="29" s="1"/>
  <c r="BD62" i="42"/>
  <c r="AX64" i="29"/>
  <c r="AW67" i="29"/>
  <c r="AX67" i="29" s="1"/>
  <c r="BN39" i="29"/>
  <c r="BM42" i="29"/>
  <c r="BN42" i="29" s="1"/>
  <c r="AW34" i="42"/>
  <c r="BE10" i="42"/>
  <c r="BE12" i="42" s="1"/>
  <c r="BI59" i="42"/>
  <c r="BH62" i="42"/>
  <c r="BL59" i="42"/>
  <c r="BI54" i="42"/>
  <c r="BH57" i="42"/>
  <c r="BI45" i="42"/>
  <c r="BJ45" i="42" s="1"/>
  <c r="BK45" i="42" s="1"/>
  <c r="BL45" i="42" s="1"/>
  <c r="BM45" i="42" s="1"/>
  <c r="BN45" i="42" s="1"/>
  <c r="BI15" i="42"/>
  <c r="BJ15" i="42" s="1"/>
  <c r="BI55" i="42"/>
  <c r="BJ55" i="42" s="1"/>
  <c r="BK55" i="42" s="1"/>
  <c r="BL55" i="42" s="1"/>
  <c r="BM55" i="42" s="1"/>
  <c r="BN55" i="42" s="1"/>
  <c r="BI25" i="42"/>
  <c r="BJ25" i="42" s="1"/>
  <c r="BI35" i="42"/>
  <c r="BJ35" i="42" s="1"/>
  <c r="BK35" i="42" s="1"/>
  <c r="BL35" i="42"/>
  <c r="BI10" i="42"/>
  <c r="BH65" i="42"/>
  <c r="BC22" i="42"/>
  <c r="AU67" i="40"/>
  <c r="BC17" i="42"/>
  <c r="BR54" i="46"/>
  <c r="BS54" i="46" s="1"/>
  <c r="BS64" i="46" s="1"/>
  <c r="BQ57" i="46"/>
  <c r="BR57" i="46" s="1"/>
  <c r="BY16" i="46"/>
  <c r="BZ16" i="46" s="1"/>
  <c r="CA16" i="46"/>
  <c r="CC16" i="46" s="1"/>
  <c r="CD16" i="46" s="1"/>
  <c r="BW42" i="46"/>
  <c r="BY39" i="46"/>
  <c r="BY21" i="46"/>
  <c r="BZ21" i="46" s="1"/>
  <c r="CA21" i="46"/>
  <c r="CC21" i="46" s="1"/>
  <c r="CD21" i="46" s="1"/>
  <c r="BW62" i="46"/>
  <c r="BY59" i="46"/>
  <c r="BY36" i="46"/>
  <c r="BZ36" i="46" s="1"/>
  <c r="CA36" i="46"/>
  <c r="CC36" i="46" s="1"/>
  <c r="CD36" i="46" s="1"/>
  <c r="BY41" i="46"/>
  <c r="BZ41" i="46" s="1"/>
  <c r="BY60" i="46"/>
  <c r="BZ60" i="46" s="1"/>
  <c r="CA60" i="46"/>
  <c r="CC60" i="46" s="1"/>
  <c r="CD60" i="46" s="1"/>
  <c r="BC57" i="40"/>
  <c r="BE54" i="40"/>
  <c r="BC37" i="40"/>
  <c r="BE34" i="40"/>
  <c r="BM19" i="29"/>
  <c r="BL22" i="29"/>
  <c r="BJ54" i="29"/>
  <c r="BI57" i="29"/>
  <c r="BJ57" i="29" s="1"/>
  <c r="CM17" i="29"/>
  <c r="CQ14" i="29"/>
  <c r="CM27" i="29"/>
  <c r="CQ11" i="29"/>
  <c r="CM66" i="29"/>
  <c r="CM52" i="29"/>
  <c r="BK39" i="42"/>
  <c r="DH40" i="42"/>
  <c r="BO40" i="42" s="1"/>
  <c r="DH19" i="42"/>
  <c r="BO19" i="42" s="1"/>
  <c r="DH21" i="42"/>
  <c r="BO21" i="42" s="1"/>
  <c r="DH34" i="42"/>
  <c r="BO34" i="42" s="1"/>
  <c r="DH10" i="42"/>
  <c r="BO10" i="42" s="1"/>
  <c r="DH56" i="42"/>
  <c r="BO56" i="42" s="1"/>
  <c r="DH51" i="42"/>
  <c r="BO51" i="42" s="1"/>
  <c r="DH45" i="42"/>
  <c r="BO45" i="42" s="1"/>
  <c r="DH60" i="42"/>
  <c r="BO60" i="42" s="1"/>
  <c r="DH61" i="42"/>
  <c r="BO61" i="42" s="1"/>
  <c r="DH55" i="42"/>
  <c r="BO55" i="42" s="1"/>
  <c r="DH50" i="42"/>
  <c r="BO50" i="42" s="1"/>
  <c r="DH20" i="42"/>
  <c r="BO20" i="42" s="1"/>
  <c r="DH54" i="42"/>
  <c r="BO54" i="42" s="1"/>
  <c r="DH44" i="42"/>
  <c r="BO44" i="42" s="1"/>
  <c r="DH26" i="42"/>
  <c r="BO26" i="42" s="1"/>
  <c r="DH15" i="42"/>
  <c r="BO15" i="42" s="1"/>
  <c r="DH9" i="42"/>
  <c r="BO9" i="42" s="1"/>
  <c r="DH39" i="42"/>
  <c r="BO39" i="42" s="1"/>
  <c r="BS39" i="42" s="1"/>
  <c r="DH41" i="42"/>
  <c r="BO41" i="42" s="1"/>
  <c r="DH31" i="42"/>
  <c r="BO31" i="42" s="1"/>
  <c r="DH29" i="42"/>
  <c r="BO29" i="42" s="1"/>
  <c r="DH16" i="42"/>
  <c r="BO16" i="42" s="1"/>
  <c r="BS16" i="42" s="1"/>
  <c r="DH30" i="42"/>
  <c r="BO30" i="42" s="1"/>
  <c r="DH46" i="42"/>
  <c r="BO46" i="42" s="1"/>
  <c r="DH59" i="42"/>
  <c r="BO59" i="42" s="1"/>
  <c r="DI7" i="42"/>
  <c r="DH25" i="42"/>
  <c r="BO25" i="42" s="1"/>
  <c r="DH35" i="42"/>
  <c r="BO35" i="42" s="1"/>
  <c r="DH49" i="42"/>
  <c r="BO49" i="42" s="1"/>
  <c r="BS49" i="42" s="1"/>
  <c r="DH36" i="42"/>
  <c r="BO36" i="42" s="1"/>
  <c r="DH24" i="42"/>
  <c r="BO24" i="42" s="1"/>
  <c r="DH11" i="42"/>
  <c r="BO11" i="42" s="1"/>
  <c r="DH14" i="42"/>
  <c r="BO14" i="42" s="1"/>
  <c r="BS14" i="42" s="1"/>
  <c r="BK51" i="42"/>
  <c r="BG47" i="42"/>
  <c r="BG57" i="42"/>
  <c r="BS56" i="42"/>
  <c r="AX14" i="42"/>
  <c r="AW17" i="42"/>
  <c r="AX17" i="42" s="1"/>
  <c r="CA14" i="45"/>
  <c r="BF39" i="29"/>
  <c r="BE42" i="29"/>
  <c r="BF42" i="29" s="1"/>
  <c r="BF49" i="42"/>
  <c r="BE52" i="42"/>
  <c r="BS22" i="46"/>
  <c r="CA61" i="46"/>
  <c r="CC61" i="46" s="1"/>
  <c r="CD61" i="46" s="1"/>
  <c r="BF39" i="40"/>
  <c r="BF10" i="40"/>
  <c r="BA12" i="40"/>
  <c r="BB12" i="40" s="1"/>
  <c r="BB9" i="40"/>
  <c r="BA64" i="40"/>
  <c r="BM10" i="29"/>
  <c r="BM12" i="29" s="1"/>
  <c r="BN12" i="29" s="1"/>
  <c r="BL65" i="29"/>
  <c r="BJ10" i="29"/>
  <c r="BI65" i="29"/>
  <c r="BJ65" i="29" s="1"/>
  <c r="BL27" i="29"/>
  <c r="BM24" i="29"/>
  <c r="BN54" i="29"/>
  <c r="BM57" i="29"/>
  <c r="BN57" i="29" s="1"/>
  <c r="BL51" i="42"/>
  <c r="CE32" i="41"/>
  <c r="DK45" i="41"/>
  <c r="CM45" i="41" s="1"/>
  <c r="DK20" i="41"/>
  <c r="CM20" i="41" s="1"/>
  <c r="DK49" i="41"/>
  <c r="CM49" i="41" s="1"/>
  <c r="DK9" i="41"/>
  <c r="CM9" i="41" s="1"/>
  <c r="DK61" i="41"/>
  <c r="CM61" i="41" s="1"/>
  <c r="DK59" i="41"/>
  <c r="CM59" i="41" s="1"/>
  <c r="CQ59" i="41" s="1"/>
  <c r="DK21" i="41"/>
  <c r="CM21" i="41" s="1"/>
  <c r="CQ21" i="41" s="1"/>
  <c r="DK15" i="41"/>
  <c r="CM15" i="41" s="1"/>
  <c r="DK11" i="41"/>
  <c r="CM11" i="41" s="1"/>
  <c r="DK25" i="41"/>
  <c r="CM25" i="41" s="1"/>
  <c r="CQ25" i="41" s="1"/>
  <c r="DK40" i="41"/>
  <c r="CM40" i="41" s="1"/>
  <c r="DK31" i="41"/>
  <c r="CM31" i="41" s="1"/>
  <c r="CQ31" i="41" s="1"/>
  <c r="DK54" i="41"/>
  <c r="CM54" i="41" s="1"/>
  <c r="CQ54" i="41" s="1"/>
  <c r="DK36" i="41"/>
  <c r="CM36" i="41" s="1"/>
  <c r="DK39" i="41"/>
  <c r="CM39" i="41" s="1"/>
  <c r="CQ39" i="41" s="1"/>
  <c r="DK10" i="41"/>
  <c r="CM10" i="41" s="1"/>
  <c r="DK34" i="41"/>
  <c r="CM34" i="41" s="1"/>
  <c r="DK50" i="41"/>
  <c r="CM50" i="41" s="1"/>
  <c r="CQ50" i="41" s="1"/>
  <c r="DK35" i="41"/>
  <c r="CM35" i="41" s="1"/>
  <c r="DK55" i="41"/>
  <c r="CM55" i="41" s="1"/>
  <c r="DK46" i="41"/>
  <c r="CM46" i="41" s="1"/>
  <c r="CQ46" i="41" s="1"/>
  <c r="DK29" i="41"/>
  <c r="CM29" i="41" s="1"/>
  <c r="DK41" i="41"/>
  <c r="CM41" i="41" s="1"/>
  <c r="CQ41" i="41" s="1"/>
  <c r="DK56" i="41"/>
  <c r="CM56" i="41" s="1"/>
  <c r="DK51" i="41"/>
  <c r="CM51" i="41" s="1"/>
  <c r="CQ51" i="41" s="1"/>
  <c r="DK60" i="41"/>
  <c r="CM60" i="41" s="1"/>
  <c r="CQ60" i="41" s="1"/>
  <c r="DK26" i="41"/>
  <c r="CM26" i="41" s="1"/>
  <c r="CQ26" i="41" s="1"/>
  <c r="DK44" i="41"/>
  <c r="CM44" i="41" s="1"/>
  <c r="DK19" i="41"/>
  <c r="CM19" i="41" s="1"/>
  <c r="DK16" i="41"/>
  <c r="CM16" i="41" s="1"/>
  <c r="CQ16" i="41" s="1"/>
  <c r="DK24" i="41"/>
  <c r="CM24" i="41" s="1"/>
  <c r="DK14" i="41"/>
  <c r="CM14" i="41" s="1"/>
  <c r="DK30" i="41"/>
  <c r="CM30" i="41" s="1"/>
  <c r="CQ30" i="41" s="1"/>
  <c r="BS62" i="45"/>
  <c r="BO67" i="45"/>
  <c r="BF59" i="29"/>
  <c r="BE62" i="29"/>
  <c r="BF62" i="29" s="1"/>
  <c r="BF40" i="42"/>
  <c r="BF19" i="40"/>
  <c r="BE22" i="40"/>
  <c r="BS47" i="46"/>
  <c r="BF9" i="42"/>
  <c r="BV29" i="46"/>
  <c r="BU32" i="46"/>
  <c r="BC47" i="41"/>
  <c r="BC64" i="41"/>
  <c r="BC67" i="41" s="1"/>
  <c r="BE44" i="41"/>
  <c r="DH59" i="48"/>
  <c r="BO59" i="48" s="1"/>
  <c r="DH55" i="48"/>
  <c r="BO55" i="48" s="1"/>
  <c r="DH51" i="48"/>
  <c r="BO51" i="48" s="1"/>
  <c r="DH39" i="48"/>
  <c r="BO39" i="48" s="1"/>
  <c r="DH29" i="48"/>
  <c r="BO29" i="48" s="1"/>
  <c r="DH25" i="48"/>
  <c r="BO25" i="48" s="1"/>
  <c r="DH19" i="48"/>
  <c r="DH54" i="48"/>
  <c r="BO54" i="48" s="1"/>
  <c r="DH50" i="48"/>
  <c r="BO50" i="48" s="1"/>
  <c r="DH46" i="48"/>
  <c r="BO46" i="48" s="1"/>
  <c r="DH35" i="48"/>
  <c r="BO35" i="48" s="1"/>
  <c r="DH24" i="48"/>
  <c r="BO24" i="48" s="1"/>
  <c r="DH49" i="48"/>
  <c r="BO49" i="48" s="1"/>
  <c r="DH34" i="48"/>
  <c r="BO34" i="48" s="1"/>
  <c r="DH11" i="48"/>
  <c r="BO11" i="48" s="1"/>
  <c r="DH9" i="48"/>
  <c r="BO9" i="48" s="1"/>
  <c r="DH60" i="48"/>
  <c r="BO60" i="48" s="1"/>
  <c r="DH44" i="48"/>
  <c r="BO44" i="48" s="1"/>
  <c r="BS44" i="48" s="1"/>
  <c r="DH30" i="48"/>
  <c r="BO30" i="48" s="1"/>
  <c r="DH20" i="48"/>
  <c r="BO20" i="48" s="1"/>
  <c r="DH10" i="48"/>
  <c r="BO10" i="48" s="1"/>
  <c r="DH61" i="48"/>
  <c r="BO61" i="48" s="1"/>
  <c r="DH45" i="48"/>
  <c r="BO45" i="48" s="1"/>
  <c r="DH31" i="48"/>
  <c r="BO31" i="48" s="1"/>
  <c r="DH21" i="48"/>
  <c r="BO21" i="48" s="1"/>
  <c r="DH56" i="48"/>
  <c r="BO56" i="48" s="1"/>
  <c r="DH40" i="48"/>
  <c r="BO40" i="48" s="1"/>
  <c r="DH14" i="48"/>
  <c r="BO14" i="48" s="1"/>
  <c r="BS14" i="48" s="1"/>
  <c r="DH15" i="48"/>
  <c r="BO15" i="48" s="1"/>
  <c r="DH16" i="48"/>
  <c r="BO16" i="48" s="1"/>
  <c r="BS12" i="46"/>
  <c r="BU9" i="46"/>
  <c r="BL26" i="45"/>
  <c r="BK26" i="45"/>
  <c r="BR10" i="46"/>
  <c r="BQ65" i="46"/>
  <c r="BR65" i="46" s="1"/>
  <c r="BG17" i="40"/>
  <c r="BK14" i="40"/>
  <c r="BI14" i="40"/>
  <c r="BG47" i="40"/>
  <c r="BI44" i="40"/>
  <c r="BK44" i="40"/>
  <c r="BK16" i="40"/>
  <c r="BM16" i="40" s="1"/>
  <c r="BN16" i="40" s="1"/>
  <c r="BI16" i="40"/>
  <c r="BJ16" i="40" s="1"/>
  <c r="BI51" i="40"/>
  <c r="BJ51" i="40" s="1"/>
  <c r="BK51" i="40" s="1"/>
  <c r="BM51" i="40" s="1"/>
  <c r="BN51" i="40" s="1"/>
  <c r="BI55" i="40"/>
  <c r="BJ55" i="40" s="1"/>
  <c r="BK56" i="40"/>
  <c r="BM56" i="40" s="1"/>
  <c r="BN56" i="40" s="1"/>
  <c r="BI56" i="40"/>
  <c r="BJ56" i="40" s="1"/>
  <c r="BI35" i="40"/>
  <c r="BJ35" i="40" s="1"/>
  <c r="BI60" i="40"/>
  <c r="BJ60" i="40" s="1"/>
  <c r="BG65" i="40"/>
  <c r="BI10" i="40"/>
  <c r="BC47" i="40"/>
  <c r="BE44" i="40"/>
  <c r="BM65" i="46"/>
  <c r="BN65" i="46" s="1"/>
  <c r="BN10" i="46"/>
  <c r="BJ39" i="29"/>
  <c r="BI42" i="29"/>
  <c r="BJ42" i="29" s="1"/>
  <c r="AX39" i="42"/>
  <c r="AW42" i="42"/>
  <c r="AX42" i="42" s="1"/>
  <c r="BE24" i="42"/>
  <c r="BD27" i="42"/>
  <c r="BM24" i="42"/>
  <c r="BD57" i="42"/>
  <c r="BE54" i="42"/>
  <c r="BB19" i="42"/>
  <c r="BA22" i="42"/>
  <c r="BB22" i="42" s="1"/>
  <c r="BB14" i="42"/>
  <c r="BA17" i="42"/>
  <c r="BB17" i="42" s="1"/>
  <c r="CI52" i="29"/>
  <c r="AX54" i="40"/>
  <c r="AW57" i="40"/>
  <c r="AX57" i="40" s="1"/>
  <c r="BC65" i="40"/>
  <c r="BD67" i="29"/>
  <c r="BW47" i="45"/>
  <c r="BW62" i="45"/>
  <c r="BU17" i="46"/>
  <c r="BV17" i="46" s="1"/>
  <c r="BV14" i="46"/>
  <c r="BT50" i="29"/>
  <c r="BU50" i="29" s="1"/>
  <c r="BV50" i="29" s="1"/>
  <c r="BM29" i="29"/>
  <c r="BL32" i="29"/>
  <c r="BQ16" i="29"/>
  <c r="BR16" i="29" s="1"/>
  <c r="BT16" i="29"/>
  <c r="BU16" i="29" s="1"/>
  <c r="BV16" i="29" s="1"/>
  <c r="BQ60" i="29"/>
  <c r="BR60" i="29" s="1"/>
  <c r="BT60" i="29"/>
  <c r="BU60" i="29" s="1"/>
  <c r="BV60" i="29" s="1"/>
  <c r="BQ35" i="29"/>
  <c r="BR35" i="29" s="1"/>
  <c r="BT35" i="29"/>
  <c r="BU35" i="29" s="1"/>
  <c r="BV35" i="29" s="1"/>
  <c r="BQ24" i="29"/>
  <c r="BP27" i="29"/>
  <c r="BQ11" i="29"/>
  <c r="BP66" i="29"/>
  <c r="BT11" i="29"/>
  <c r="BQ9" i="29"/>
  <c r="BP12" i="29"/>
  <c r="BP64" i="29"/>
  <c r="BT9" i="29"/>
  <c r="BQ19" i="29"/>
  <c r="BP22" i="29"/>
  <c r="BQ31" i="29"/>
  <c r="BR31" i="29" s="1"/>
  <c r="BT31" i="29"/>
  <c r="BU31" i="29" s="1"/>
  <c r="BV31" i="29" s="1"/>
  <c r="BQ40" i="29"/>
  <c r="BR40" i="29" s="1"/>
  <c r="BM49" i="29"/>
  <c r="BL52" i="29"/>
  <c r="BL36" i="42"/>
  <c r="BL60" i="42"/>
  <c r="BC47" i="42"/>
  <c r="BC62" i="42"/>
  <c r="BS37" i="45"/>
  <c r="CA49" i="45"/>
  <c r="CA44" i="45"/>
  <c r="BR44" i="46"/>
  <c r="BQ47" i="46"/>
  <c r="BR47" i="46" s="1"/>
  <c r="BK50" i="40"/>
  <c r="BM50" i="40" s="1"/>
  <c r="BN50" i="40" s="1"/>
  <c r="BI29" i="42"/>
  <c r="BH32" i="42"/>
  <c r="BI31" i="42"/>
  <c r="BJ31" i="42" s="1"/>
  <c r="BK31" i="42" s="1"/>
  <c r="BM31" i="42" s="1"/>
  <c r="BN31" i="42" s="1"/>
  <c r="BI44" i="42"/>
  <c r="BH47" i="42"/>
  <c r="BL44" i="42"/>
  <c r="BI30" i="42"/>
  <c r="BJ30" i="42" s="1"/>
  <c r="BK30" i="42" s="1"/>
  <c r="BL30" i="42"/>
  <c r="BI50" i="42"/>
  <c r="BJ50" i="42" s="1"/>
  <c r="BL50" i="42"/>
  <c r="BM50" i="42" s="1"/>
  <c r="BN50" i="42" s="1"/>
  <c r="BI39" i="42"/>
  <c r="BH42" i="42"/>
  <c r="BL39" i="42"/>
  <c r="BH12" i="42"/>
  <c r="BH64" i="42"/>
  <c r="BI9" i="42"/>
  <c r="BH52" i="42"/>
  <c r="BI49" i="42"/>
  <c r="BL49" i="42"/>
  <c r="BI19" i="42"/>
  <c r="BH22" i="42"/>
  <c r="BF9" i="40"/>
  <c r="AX49" i="42"/>
  <c r="AW52" i="42"/>
  <c r="AX52" i="42" s="1"/>
  <c r="BS27" i="46"/>
  <c r="BU24" i="46"/>
  <c r="BW37" i="46"/>
  <c r="BY34" i="46"/>
  <c r="BW65" i="46"/>
  <c r="BY10" i="46"/>
  <c r="CA10" i="46"/>
  <c r="CC10" i="46" s="1"/>
  <c r="BW12" i="46"/>
  <c r="BW64" i="46"/>
  <c r="BY9" i="46"/>
  <c r="CA9" i="46"/>
  <c r="BY40" i="46"/>
  <c r="BZ40" i="46" s="1"/>
  <c r="BW22" i="46"/>
  <c r="BY19" i="46"/>
  <c r="CA19" i="46"/>
  <c r="BB29" i="40"/>
  <c r="BA32" i="40"/>
  <c r="BB32" i="40" s="1"/>
  <c r="BK45" i="40"/>
  <c r="BM45" i="40" s="1"/>
  <c r="BN45" i="40" s="1"/>
  <c r="BM11" i="40"/>
  <c r="BA57" i="40"/>
  <c r="BB57" i="40" s="1"/>
  <c r="BB54" i="40"/>
  <c r="BJ34" i="29"/>
  <c r="BI37" i="29"/>
  <c r="BJ37" i="29" s="1"/>
  <c r="BJ59" i="29"/>
  <c r="BI62" i="29"/>
  <c r="BJ62" i="29" s="1"/>
  <c r="BU54" i="29"/>
  <c r="BL26" i="42"/>
  <c r="BM26" i="42" s="1"/>
  <c r="BN26" i="42" s="1"/>
  <c r="BB34" i="42"/>
  <c r="BC34" i="42" s="1"/>
  <c r="BA37" i="42"/>
  <c r="BB37" i="42" s="1"/>
  <c r="AT64" i="42"/>
  <c r="AS67" i="42"/>
  <c r="AT67" i="42" s="1"/>
  <c r="CM12" i="29"/>
  <c r="CM64" i="29"/>
  <c r="CQ9" i="29"/>
  <c r="BJ64" i="46"/>
  <c r="BI67" i="46"/>
  <c r="BJ67" i="46" s="1"/>
  <c r="BG64" i="42"/>
  <c r="BG12" i="42"/>
  <c r="BK9" i="42"/>
  <c r="BG52" i="42"/>
  <c r="BG66" i="42"/>
  <c r="BK11" i="42"/>
  <c r="BL11" i="42" s="1"/>
  <c r="BL12" i="42" s="1"/>
  <c r="BG62" i="42"/>
  <c r="BL12" i="29"/>
  <c r="BV39" i="46"/>
  <c r="BU42" i="46"/>
  <c r="CA10" i="45"/>
  <c r="BM17" i="46"/>
  <c r="BN17" i="46" s="1"/>
  <c r="BN14" i="46"/>
  <c r="AX24" i="40"/>
  <c r="AW27" i="40"/>
  <c r="AX27" i="40" s="1"/>
  <c r="AU64" i="42"/>
  <c r="AU67" i="42" s="1"/>
  <c r="AX9" i="40"/>
  <c r="AW12" i="40"/>
  <c r="AX12" i="40" s="1"/>
  <c r="AW64" i="40"/>
  <c r="BF29" i="40"/>
  <c r="BE32" i="40"/>
  <c r="BR59" i="46"/>
  <c r="BQ62" i="46"/>
  <c r="BR62" i="46" s="1"/>
  <c r="CC14" i="46"/>
  <c r="BT56" i="29"/>
  <c r="BU56" i="29" s="1"/>
  <c r="BV56" i="29" s="1"/>
  <c r="BL41" i="42"/>
  <c r="CE22" i="41"/>
  <c r="CE57" i="41"/>
  <c r="CE65" i="41"/>
  <c r="CE66" i="41"/>
  <c r="CE37" i="41"/>
  <c r="BB64" i="29"/>
  <c r="BA67" i="29"/>
  <c r="BB67" i="29" s="1"/>
  <c r="BM32" i="46"/>
  <c r="BN32" i="46" s="1"/>
  <c r="BN29" i="46"/>
  <c r="BN59" i="29"/>
  <c r="BM62" i="29"/>
  <c r="BN62" i="29" s="1"/>
  <c r="AX44" i="42"/>
  <c r="AW47" i="42"/>
  <c r="AX47" i="42" s="1"/>
  <c r="BC22" i="40"/>
  <c r="AO67" i="42"/>
  <c r="AP67" i="42" s="1"/>
  <c r="AW66" i="42"/>
  <c r="AX66" i="42" s="1"/>
  <c r="BG32" i="40"/>
  <c r="BI29" i="40"/>
  <c r="BK29" i="40"/>
  <c r="BM29" i="40" s="1"/>
  <c r="BN29" i="40" s="1"/>
  <c r="BG12" i="40"/>
  <c r="BG64" i="40"/>
  <c r="BI9" i="40"/>
  <c r="BK9" i="40"/>
  <c r="BG27" i="40"/>
  <c r="BK24" i="40"/>
  <c r="BI24" i="40"/>
  <c r="BG57" i="40"/>
  <c r="BK54" i="40"/>
  <c r="BI54" i="40"/>
  <c r="BI41" i="40"/>
  <c r="BJ41" i="40" s="1"/>
  <c r="BK41" i="40"/>
  <c r="BM41" i="40" s="1"/>
  <c r="BN41" i="40" s="1"/>
  <c r="BK30" i="40"/>
  <c r="BM30" i="40" s="1"/>
  <c r="BN30" i="40" s="1"/>
  <c r="BI30" i="40"/>
  <c r="BJ30" i="40" s="1"/>
  <c r="BI26" i="40"/>
  <c r="BJ26" i="40" s="1"/>
  <c r="BK26" i="40"/>
  <c r="BM26" i="40" s="1"/>
  <c r="BN26" i="40" s="1"/>
  <c r="BK36" i="40"/>
  <c r="BM36" i="40" s="1"/>
  <c r="BN36" i="40" s="1"/>
  <c r="BI36" i="40"/>
  <c r="BJ36" i="40" s="1"/>
  <c r="BK20" i="40"/>
  <c r="BM20" i="40" s="1"/>
  <c r="BN20" i="40" s="1"/>
  <c r="BK67" i="46"/>
  <c r="BK47" i="46"/>
  <c r="BM44" i="46"/>
  <c r="BJ11" i="29"/>
  <c r="BI66" i="29"/>
  <c r="BJ66" i="29" s="1"/>
  <c r="BJ9" i="29"/>
  <c r="BI64" i="29"/>
  <c r="BI12" i="29"/>
  <c r="BJ12" i="29" s="1"/>
  <c r="BI47" i="29"/>
  <c r="BJ47" i="29" s="1"/>
  <c r="BJ44" i="29"/>
  <c r="AZ67" i="42"/>
  <c r="BA27" i="42"/>
  <c r="BB27" i="42" s="1"/>
  <c r="BB24" i="42"/>
  <c r="BB44" i="42"/>
  <c r="BA47" i="42"/>
  <c r="BB47" i="42" s="1"/>
  <c r="BW57" i="45"/>
  <c r="BW66" i="45"/>
  <c r="CA11" i="45"/>
  <c r="BW42" i="45"/>
  <c r="CC34" i="46"/>
  <c r="BC17" i="40"/>
  <c r="BE14" i="40"/>
  <c r="BB19" i="40"/>
  <c r="BA22" i="40"/>
  <c r="BB22" i="40" s="1"/>
  <c r="BC65" i="42"/>
  <c r="BP17" i="29"/>
  <c r="BQ14" i="29"/>
  <c r="BQ36" i="29"/>
  <c r="BR36" i="29" s="1"/>
  <c r="BT36" i="29"/>
  <c r="BU36" i="29" s="1"/>
  <c r="BV36" i="29" s="1"/>
  <c r="BP62" i="29"/>
  <c r="BQ59" i="29"/>
  <c r="BT59" i="29"/>
  <c r="BQ51" i="29"/>
  <c r="BR51" i="29" s="1"/>
  <c r="BQ15" i="29"/>
  <c r="BR15" i="29" s="1"/>
  <c r="BQ25" i="29"/>
  <c r="BR25" i="29" s="1"/>
  <c r="BT25" i="29"/>
  <c r="BU25" i="29" s="1"/>
  <c r="BV25" i="29" s="1"/>
  <c r="BJ49" i="29"/>
  <c r="BI52" i="29"/>
  <c r="BJ52" i="29" s="1"/>
  <c r="BM25" i="42"/>
  <c r="BN25" i="42" s="1"/>
  <c r="BE36" i="42"/>
  <c r="BF36" i="42" s="1"/>
  <c r="AT64" i="40"/>
  <c r="AS67" i="40"/>
  <c r="AT67" i="40" s="1"/>
  <c r="BN34" i="29"/>
  <c r="BM37" i="29"/>
  <c r="BN37" i="29" s="1"/>
  <c r="BL21" i="42"/>
  <c r="BF59" i="40"/>
  <c r="BE62" i="40"/>
  <c r="CC29" i="46"/>
  <c r="AW32" i="40"/>
  <c r="AX32" i="40" s="1"/>
  <c r="AX29" i="40"/>
  <c r="BI46" i="42"/>
  <c r="BJ46" i="42" s="1"/>
  <c r="BI40" i="42"/>
  <c r="BJ40" i="42" s="1"/>
  <c r="BL40" i="42"/>
  <c r="BM40" i="42" s="1"/>
  <c r="BN40" i="42" s="1"/>
  <c r="BI14" i="42"/>
  <c r="BH17" i="42"/>
  <c r="BI24" i="42"/>
  <c r="BH27" i="42"/>
  <c r="DV10" i="42"/>
  <c r="BP10" i="42" s="1"/>
  <c r="DV36" i="42"/>
  <c r="BP36" i="42" s="1"/>
  <c r="DV11" i="42"/>
  <c r="BP11" i="42" s="1"/>
  <c r="DV19" i="42"/>
  <c r="BP19" i="42" s="1"/>
  <c r="DV55" i="42"/>
  <c r="BP55" i="42" s="1"/>
  <c r="BT55" i="42" s="1"/>
  <c r="DV24" i="42"/>
  <c r="BP24" i="42" s="1"/>
  <c r="DV25" i="42"/>
  <c r="BP25" i="42" s="1"/>
  <c r="DV54" i="42"/>
  <c r="BP54" i="42" s="1"/>
  <c r="DV39" i="42"/>
  <c r="BP39" i="42" s="1"/>
  <c r="DV29" i="42"/>
  <c r="BP29" i="42" s="1"/>
  <c r="DV45" i="42"/>
  <c r="BP45" i="42" s="1"/>
  <c r="DV20" i="42"/>
  <c r="BP20" i="42" s="1"/>
  <c r="DV34" i="42"/>
  <c r="BP34" i="42" s="1"/>
  <c r="DV59" i="42"/>
  <c r="BP59" i="42" s="1"/>
  <c r="DV31" i="42"/>
  <c r="BP31" i="42" s="1"/>
  <c r="BT31" i="42" s="1"/>
  <c r="DV46" i="42"/>
  <c r="BP46" i="42" s="1"/>
  <c r="DV26" i="42"/>
  <c r="BP26" i="42" s="1"/>
  <c r="DW7" i="42"/>
  <c r="DV44" i="42"/>
  <c r="BP44" i="42" s="1"/>
  <c r="DV40" i="42"/>
  <c r="BP40" i="42" s="1"/>
  <c r="DV30" i="42"/>
  <c r="BP30" i="42" s="1"/>
  <c r="DV41" i="42"/>
  <c r="BP41" i="42" s="1"/>
  <c r="DV14" i="42"/>
  <c r="BP14" i="42" s="1"/>
  <c r="BT14" i="42" s="1"/>
  <c r="DV9" i="42"/>
  <c r="BP9" i="42" s="1"/>
  <c r="DV49" i="42"/>
  <c r="BP49" i="42" s="1"/>
  <c r="BT49" i="42" s="1"/>
  <c r="DV60" i="42"/>
  <c r="BP60" i="42" s="1"/>
  <c r="DV51" i="42"/>
  <c r="BP51" i="42" s="1"/>
  <c r="DV21" i="42"/>
  <c r="BP21" i="42" s="1"/>
  <c r="BT21" i="42" s="1"/>
  <c r="DV50" i="42"/>
  <c r="BP50" i="42" s="1"/>
  <c r="DV16" i="42"/>
  <c r="BP16" i="42" s="1"/>
  <c r="BT16" i="42" s="1"/>
  <c r="DV15" i="42"/>
  <c r="BP15" i="42" s="1"/>
  <c r="DV56" i="42"/>
  <c r="BP56" i="42" s="1"/>
  <c r="DV35" i="42"/>
  <c r="BP35" i="42" s="1"/>
  <c r="DV61" i="42"/>
  <c r="BP61" i="42" s="1"/>
  <c r="BT61" i="42" s="1"/>
  <c r="BI34" i="42"/>
  <c r="BH37" i="42"/>
  <c r="BL34" i="42"/>
  <c r="BD32" i="42"/>
  <c r="BB29" i="42"/>
  <c r="BC29" i="42" s="1"/>
  <c r="BC32" i="42" s="1"/>
  <c r="BA32" i="42"/>
  <c r="BB32" i="42" s="1"/>
  <c r="BW67" i="41"/>
  <c r="CA19" i="45"/>
  <c r="AX19" i="40"/>
  <c r="AW22" i="40"/>
  <c r="AX22" i="40" s="1"/>
  <c r="AW65" i="42"/>
  <c r="AX65" i="42" s="1"/>
  <c r="BR24" i="46"/>
  <c r="BQ27" i="46"/>
  <c r="BR27" i="46" s="1"/>
  <c r="BW57" i="46"/>
  <c r="BY54" i="46"/>
  <c r="CA54" i="46"/>
  <c r="BW66" i="46"/>
  <c r="BY11" i="46"/>
  <c r="CA11" i="46"/>
  <c r="BW17" i="46"/>
  <c r="BY14" i="46"/>
  <c r="BY56" i="46"/>
  <c r="BZ56" i="46" s="1"/>
  <c r="CA56" i="46"/>
  <c r="CC56" i="46" s="1"/>
  <c r="CD56" i="46" s="1"/>
  <c r="BW32" i="46"/>
  <c r="BY29" i="46"/>
  <c r="BS52" i="46"/>
  <c r="BU49" i="46"/>
  <c r="BC42" i="40"/>
  <c r="BE40" i="40"/>
  <c r="BF40" i="40" s="1"/>
  <c r="BB11" i="40"/>
  <c r="BA66" i="40"/>
  <c r="BB66" i="40" s="1"/>
  <c r="BC66" i="40"/>
  <c r="BE11" i="40"/>
  <c r="BK39" i="40"/>
  <c r="BM39" i="40" s="1"/>
  <c r="BJ19" i="29"/>
  <c r="BI22" i="29"/>
  <c r="BJ22" i="29" s="1"/>
  <c r="BL17" i="29"/>
  <c r="BM14" i="29"/>
  <c r="BJ14" i="29"/>
  <c r="BI17" i="29"/>
  <c r="BJ17" i="29" s="1"/>
  <c r="BE39" i="42"/>
  <c r="BF39" i="42" s="1"/>
  <c r="BD42" i="42"/>
  <c r="BB59" i="42"/>
  <c r="BA62" i="42"/>
  <c r="BB62" i="42" s="1"/>
  <c r="BE31" i="42"/>
  <c r="BF31" i="42" s="1"/>
  <c r="CM32" i="29"/>
  <c r="CM47" i="29"/>
  <c r="CM62" i="29"/>
  <c r="CQ59" i="29"/>
  <c r="CM42" i="29"/>
  <c r="BG22" i="42"/>
  <c r="BK36" i="42"/>
  <c r="BG17" i="42"/>
  <c r="BG65" i="42"/>
  <c r="BG37" i="42"/>
  <c r="BG27" i="42"/>
  <c r="AY67" i="42"/>
  <c r="BN9" i="29"/>
  <c r="BS42" i="46"/>
  <c r="BE27" i="40"/>
  <c r="BF24" i="40"/>
  <c r="AX59" i="40"/>
  <c r="AW62" i="40"/>
  <c r="AX62" i="40" s="1"/>
  <c r="BS62" i="46"/>
  <c r="BU59" i="46"/>
  <c r="BC32" i="40"/>
  <c r="BR14" i="46"/>
  <c r="BQ17" i="46"/>
  <c r="BR17" i="46" s="1"/>
  <c r="BB39" i="40"/>
  <c r="BA42" i="40"/>
  <c r="BB42" i="40" s="1"/>
  <c r="AY67" i="40"/>
  <c r="BB49" i="40"/>
  <c r="BC49" i="40" s="1"/>
  <c r="BA52" i="40"/>
  <c r="BB52" i="40" s="1"/>
  <c r="AW17" i="40"/>
  <c r="AX17" i="40" s="1"/>
  <c r="BT24" i="29"/>
  <c r="BJ24" i="29"/>
  <c r="BI27" i="29"/>
  <c r="BJ27" i="29" s="1"/>
  <c r="BL61" i="42"/>
  <c r="CE42" i="41"/>
  <c r="CI39" i="41"/>
  <c r="CI42" i="41" s="1"/>
  <c r="CE52" i="41"/>
  <c r="CE47" i="41"/>
  <c r="CA39" i="45"/>
  <c r="BS66" i="45"/>
  <c r="BN39" i="46"/>
  <c r="BM42" i="46"/>
  <c r="BN42" i="46" s="1"/>
  <c r="BD47" i="42"/>
  <c r="BN19" i="46"/>
  <c r="BM22" i="46"/>
  <c r="BN22" i="46" s="1"/>
  <c r="CE42" i="50"/>
  <c r="BW67" i="50"/>
  <c r="BX67" i="50"/>
  <c r="CE52" i="50"/>
  <c r="CE65" i="50"/>
  <c r="CE47" i="50"/>
  <c r="CE37" i="50"/>
  <c r="BM44" i="50"/>
  <c r="BL47" i="50"/>
  <c r="BN9" i="50"/>
  <c r="CE66" i="50"/>
  <c r="BY66" i="50"/>
  <c r="BZ66" i="50" s="1"/>
  <c r="BZ11" i="50"/>
  <c r="CA11" i="50" s="1"/>
  <c r="BM37" i="50"/>
  <c r="BN37" i="50" s="1"/>
  <c r="BN34" i="50"/>
  <c r="BL27" i="50"/>
  <c r="BM24" i="50"/>
  <c r="BL64" i="50"/>
  <c r="CF66" i="50"/>
  <c r="CG11" i="50"/>
  <c r="CG15" i="50"/>
  <c r="CH15" i="50" s="1"/>
  <c r="CI15" i="50" s="1"/>
  <c r="CJ15" i="50" s="1"/>
  <c r="CK15" i="50" s="1"/>
  <c r="CL15" i="50" s="1"/>
  <c r="CF22" i="50"/>
  <c r="CG19" i="50"/>
  <c r="CG25" i="50"/>
  <c r="CH25" i="50" s="1"/>
  <c r="CI25" i="50" s="1"/>
  <c r="CJ25" i="50" s="1"/>
  <c r="CK25" i="50" s="1"/>
  <c r="CL25" i="50" s="1"/>
  <c r="CF37" i="50"/>
  <c r="CG34" i="50"/>
  <c r="CG45" i="50"/>
  <c r="CH45" i="50" s="1"/>
  <c r="CI45" i="50" s="1"/>
  <c r="CJ45" i="50" s="1"/>
  <c r="CK45" i="50" s="1"/>
  <c r="CL45" i="50" s="1"/>
  <c r="CG46" i="50"/>
  <c r="CH46" i="50" s="1"/>
  <c r="CI46" i="50" s="1"/>
  <c r="CJ46" i="50" s="1"/>
  <c r="CK46" i="50" s="1"/>
  <c r="CL46" i="50" s="1"/>
  <c r="CF57" i="50"/>
  <c r="CG54" i="50"/>
  <c r="CG60" i="50"/>
  <c r="CH60" i="50" s="1"/>
  <c r="CI60" i="50" s="1"/>
  <c r="CJ60" i="50" s="1"/>
  <c r="CK60" i="50" s="1"/>
  <c r="CL60" i="50" s="1"/>
  <c r="BY57" i="50"/>
  <c r="BZ57" i="50" s="1"/>
  <c r="BZ54" i="50"/>
  <c r="CA54" i="50" s="1"/>
  <c r="BS66" i="50"/>
  <c r="BT11" i="50"/>
  <c r="CE17" i="50"/>
  <c r="DK61" i="50"/>
  <c r="CM61" i="50" s="1"/>
  <c r="DK60" i="50"/>
  <c r="CM60" i="50" s="1"/>
  <c r="DK59" i="50"/>
  <c r="CM59" i="50" s="1"/>
  <c r="DK56" i="50"/>
  <c r="CM56" i="50" s="1"/>
  <c r="DK55" i="50"/>
  <c r="CM55" i="50" s="1"/>
  <c r="DK54" i="50"/>
  <c r="CM54" i="50" s="1"/>
  <c r="DK51" i="50"/>
  <c r="CM51" i="50" s="1"/>
  <c r="DK50" i="50"/>
  <c r="CM50" i="50" s="1"/>
  <c r="DK49" i="50"/>
  <c r="CM49" i="50" s="1"/>
  <c r="DK46" i="50"/>
  <c r="CM46" i="50" s="1"/>
  <c r="DK45" i="50"/>
  <c r="CM45" i="50" s="1"/>
  <c r="DK44" i="50"/>
  <c r="CM44" i="50" s="1"/>
  <c r="DK41" i="50"/>
  <c r="CM41" i="50" s="1"/>
  <c r="DK40" i="50"/>
  <c r="CM40" i="50" s="1"/>
  <c r="DK36" i="50"/>
  <c r="CM36" i="50" s="1"/>
  <c r="DK35" i="50"/>
  <c r="CM35" i="50" s="1"/>
  <c r="DK34" i="50"/>
  <c r="CM34" i="50" s="1"/>
  <c r="DK31" i="50"/>
  <c r="CM31" i="50" s="1"/>
  <c r="DK30" i="50"/>
  <c r="CM30" i="50" s="1"/>
  <c r="DK39" i="50"/>
  <c r="CM39" i="50" s="1"/>
  <c r="DK29" i="50"/>
  <c r="CM29" i="50" s="1"/>
  <c r="DK26" i="50"/>
  <c r="CM26" i="50" s="1"/>
  <c r="DK25" i="50"/>
  <c r="CM25" i="50" s="1"/>
  <c r="DK24" i="50"/>
  <c r="CM24" i="50" s="1"/>
  <c r="DK21" i="50"/>
  <c r="CM21" i="50" s="1"/>
  <c r="DK20" i="50"/>
  <c r="CM20" i="50" s="1"/>
  <c r="DK19" i="50"/>
  <c r="CM19" i="50" s="1"/>
  <c r="DK16" i="50"/>
  <c r="CM16" i="50" s="1"/>
  <c r="DK15" i="50"/>
  <c r="CM15" i="50" s="1"/>
  <c r="DK14" i="50"/>
  <c r="CM14" i="50" s="1"/>
  <c r="DK11" i="50"/>
  <c r="CM11" i="50" s="1"/>
  <c r="DK10" i="50"/>
  <c r="CM10" i="50" s="1"/>
  <c r="DK9" i="50"/>
  <c r="CM9" i="50" s="1"/>
  <c r="CE32" i="50"/>
  <c r="BY42" i="50"/>
  <c r="BZ42" i="50" s="1"/>
  <c r="BZ39" i="50"/>
  <c r="CA39" i="50" s="1"/>
  <c r="BY64" i="50"/>
  <c r="BY12" i="50"/>
  <c r="BZ12" i="50" s="1"/>
  <c r="BZ9" i="50"/>
  <c r="CA9" i="50" s="1"/>
  <c r="BN19" i="50"/>
  <c r="BM22" i="50"/>
  <c r="BN22" i="50" s="1"/>
  <c r="BU27" i="50"/>
  <c r="BV27" i="50" s="1"/>
  <c r="BV24" i="50"/>
  <c r="BY37" i="50"/>
  <c r="BZ37" i="50" s="1"/>
  <c r="BZ34" i="50"/>
  <c r="CA34" i="50" s="1"/>
  <c r="BZ29" i="50"/>
  <c r="CA29" i="50" s="1"/>
  <c r="BY32" i="50"/>
  <c r="BZ32" i="50" s="1"/>
  <c r="CF17" i="50"/>
  <c r="CG14" i="50"/>
  <c r="CG16" i="50"/>
  <c r="CH16" i="50" s="1"/>
  <c r="CI16" i="50" s="1"/>
  <c r="CJ16" i="50" s="1"/>
  <c r="CK16" i="50" s="1"/>
  <c r="CL16" i="50" s="1"/>
  <c r="CG20" i="50"/>
  <c r="CH20" i="50" s="1"/>
  <c r="CI20" i="50" s="1"/>
  <c r="CJ20" i="50" s="1"/>
  <c r="CK20" i="50" s="1"/>
  <c r="CL20" i="50" s="1"/>
  <c r="CG26" i="50"/>
  <c r="CH26" i="50" s="1"/>
  <c r="CI26" i="50" s="1"/>
  <c r="CJ26" i="50" s="1"/>
  <c r="CK26" i="50" s="1"/>
  <c r="CL26" i="50" s="1"/>
  <c r="CF42" i="50"/>
  <c r="CG39" i="50"/>
  <c r="CG40" i="50"/>
  <c r="CH40" i="50" s="1"/>
  <c r="CI40" i="50" s="1"/>
  <c r="CJ40" i="50" s="1"/>
  <c r="CK40" i="50" s="1"/>
  <c r="CL40" i="50" s="1"/>
  <c r="CG50" i="50"/>
  <c r="CH50" i="50" s="1"/>
  <c r="CI50" i="50" s="1"/>
  <c r="CJ50" i="50" s="1"/>
  <c r="CK50" i="50" s="1"/>
  <c r="CL50" i="50" s="1"/>
  <c r="CG55" i="50"/>
  <c r="CH55" i="50" s="1"/>
  <c r="CI55" i="50" s="1"/>
  <c r="CJ55" i="50" s="1"/>
  <c r="CK55" i="50" s="1"/>
  <c r="CL55" i="50" s="1"/>
  <c r="CG61" i="50"/>
  <c r="CH61" i="50" s="1"/>
  <c r="CI61" i="50" s="1"/>
  <c r="CJ61" i="50" s="1"/>
  <c r="CK61" i="50" s="1"/>
  <c r="CL61" i="50" s="1"/>
  <c r="BM42" i="50"/>
  <c r="BN42" i="50" s="1"/>
  <c r="BN39" i="50"/>
  <c r="BL62" i="50"/>
  <c r="BM59" i="50"/>
  <c r="BS62" i="50"/>
  <c r="BT59" i="50"/>
  <c r="BM66" i="50"/>
  <c r="BN66" i="50" s="1"/>
  <c r="BN11" i="50"/>
  <c r="BS42" i="50"/>
  <c r="BT39" i="50"/>
  <c r="CE64" i="50"/>
  <c r="CE12" i="50"/>
  <c r="CE22" i="50"/>
  <c r="CE27" i="50"/>
  <c r="CE57" i="50"/>
  <c r="CE62" i="50"/>
  <c r="BS47" i="50"/>
  <c r="BT44" i="50"/>
  <c r="BK67" i="50"/>
  <c r="BY17" i="50"/>
  <c r="BZ17" i="50" s="1"/>
  <c r="BZ14" i="50"/>
  <c r="CA14" i="50" s="1"/>
  <c r="CG21" i="50"/>
  <c r="CH21" i="50" s="1"/>
  <c r="CI21" i="50" s="1"/>
  <c r="CJ21" i="50" s="1"/>
  <c r="CK21" i="50" s="1"/>
  <c r="CL21" i="50" s="1"/>
  <c r="DY61" i="50"/>
  <c r="CN61" i="50" s="1"/>
  <c r="CO61" i="50" s="1"/>
  <c r="CP61" i="50" s="1"/>
  <c r="CQ61" i="50" s="1"/>
  <c r="CR61" i="50" s="1"/>
  <c r="CS61" i="50" s="1"/>
  <c r="CT61" i="50" s="1"/>
  <c r="DY60" i="50"/>
  <c r="CN60" i="50" s="1"/>
  <c r="CO60" i="50" s="1"/>
  <c r="CP60" i="50" s="1"/>
  <c r="CQ60" i="50" s="1"/>
  <c r="CR60" i="50" s="1"/>
  <c r="CS60" i="50" s="1"/>
  <c r="CT60" i="50" s="1"/>
  <c r="DY59" i="50"/>
  <c r="CN59" i="50" s="1"/>
  <c r="DY56" i="50"/>
  <c r="CN56" i="50" s="1"/>
  <c r="CO56" i="50" s="1"/>
  <c r="CP56" i="50" s="1"/>
  <c r="CQ56" i="50" s="1"/>
  <c r="CR56" i="50" s="1"/>
  <c r="CS56" i="50" s="1"/>
  <c r="CT56" i="50" s="1"/>
  <c r="DY55" i="50"/>
  <c r="CN55" i="50" s="1"/>
  <c r="CO55" i="50" s="1"/>
  <c r="CP55" i="50" s="1"/>
  <c r="CQ55" i="50" s="1"/>
  <c r="CR55" i="50" s="1"/>
  <c r="CS55" i="50" s="1"/>
  <c r="CT55" i="50" s="1"/>
  <c r="DY54" i="50"/>
  <c r="CN54" i="50" s="1"/>
  <c r="DY51" i="50"/>
  <c r="CN51" i="50" s="1"/>
  <c r="CO51" i="50" s="1"/>
  <c r="CP51" i="50" s="1"/>
  <c r="CQ51" i="50" s="1"/>
  <c r="CR51" i="50" s="1"/>
  <c r="CS51" i="50" s="1"/>
  <c r="CT51" i="50" s="1"/>
  <c r="DY50" i="50"/>
  <c r="CN50" i="50" s="1"/>
  <c r="CO50" i="50" s="1"/>
  <c r="CP50" i="50" s="1"/>
  <c r="CQ50" i="50" s="1"/>
  <c r="CR50" i="50" s="1"/>
  <c r="CS50" i="50" s="1"/>
  <c r="CT50" i="50" s="1"/>
  <c r="DY49" i="50"/>
  <c r="CN49" i="50" s="1"/>
  <c r="DY46" i="50"/>
  <c r="CN46" i="50" s="1"/>
  <c r="CO46" i="50" s="1"/>
  <c r="CP46" i="50" s="1"/>
  <c r="CQ46" i="50" s="1"/>
  <c r="CR46" i="50" s="1"/>
  <c r="CS46" i="50" s="1"/>
  <c r="CT46" i="50" s="1"/>
  <c r="DY45" i="50"/>
  <c r="CN45" i="50" s="1"/>
  <c r="CO45" i="50" s="1"/>
  <c r="CP45" i="50" s="1"/>
  <c r="CQ45" i="50" s="1"/>
  <c r="CR45" i="50" s="1"/>
  <c r="CS45" i="50" s="1"/>
  <c r="CT45" i="50" s="1"/>
  <c r="DY44" i="50"/>
  <c r="CN44" i="50" s="1"/>
  <c r="DY41" i="50"/>
  <c r="CN41" i="50" s="1"/>
  <c r="CO41" i="50" s="1"/>
  <c r="CP41" i="50" s="1"/>
  <c r="CQ41" i="50" s="1"/>
  <c r="CR41" i="50" s="1"/>
  <c r="CS41" i="50" s="1"/>
  <c r="CT41" i="50" s="1"/>
  <c r="DY40" i="50"/>
  <c r="CN40" i="50" s="1"/>
  <c r="CO40" i="50" s="1"/>
  <c r="CP40" i="50" s="1"/>
  <c r="CQ40" i="50" s="1"/>
  <c r="CR40" i="50" s="1"/>
  <c r="CS40" i="50" s="1"/>
  <c r="CT40" i="50" s="1"/>
  <c r="DY36" i="50"/>
  <c r="CN36" i="50" s="1"/>
  <c r="CO36" i="50" s="1"/>
  <c r="CP36" i="50" s="1"/>
  <c r="CQ36" i="50" s="1"/>
  <c r="CR36" i="50" s="1"/>
  <c r="CS36" i="50" s="1"/>
  <c r="CT36" i="50" s="1"/>
  <c r="DY35" i="50"/>
  <c r="CN35" i="50" s="1"/>
  <c r="CO35" i="50" s="1"/>
  <c r="CP35" i="50" s="1"/>
  <c r="CQ35" i="50" s="1"/>
  <c r="CR35" i="50" s="1"/>
  <c r="CS35" i="50" s="1"/>
  <c r="CT35" i="50" s="1"/>
  <c r="DY39" i="50"/>
  <c r="CN39" i="50" s="1"/>
  <c r="DY34" i="50"/>
  <c r="CN34" i="50" s="1"/>
  <c r="DY31" i="50"/>
  <c r="CN31" i="50" s="1"/>
  <c r="DY30" i="50"/>
  <c r="CN30" i="50" s="1"/>
  <c r="DY29" i="50"/>
  <c r="CN29" i="50" s="1"/>
  <c r="DY26" i="50"/>
  <c r="CN26" i="50" s="1"/>
  <c r="CO26" i="50" s="1"/>
  <c r="CP26" i="50" s="1"/>
  <c r="CQ26" i="50" s="1"/>
  <c r="CR26" i="50" s="1"/>
  <c r="CS26" i="50" s="1"/>
  <c r="CT26" i="50" s="1"/>
  <c r="DY25" i="50"/>
  <c r="CN25" i="50" s="1"/>
  <c r="CO25" i="50" s="1"/>
  <c r="CP25" i="50" s="1"/>
  <c r="CQ25" i="50" s="1"/>
  <c r="CR25" i="50" s="1"/>
  <c r="CS25" i="50" s="1"/>
  <c r="CT25" i="50" s="1"/>
  <c r="DY24" i="50"/>
  <c r="CN24" i="50" s="1"/>
  <c r="DY21" i="50"/>
  <c r="CN21" i="50" s="1"/>
  <c r="CO21" i="50" s="1"/>
  <c r="CP21" i="50" s="1"/>
  <c r="CQ21" i="50" s="1"/>
  <c r="CR21" i="50" s="1"/>
  <c r="CS21" i="50" s="1"/>
  <c r="CT21" i="50" s="1"/>
  <c r="DY20" i="50"/>
  <c r="CN20" i="50" s="1"/>
  <c r="CO20" i="50" s="1"/>
  <c r="CP20" i="50" s="1"/>
  <c r="CQ20" i="50" s="1"/>
  <c r="CR20" i="50" s="1"/>
  <c r="CS20" i="50" s="1"/>
  <c r="CT20" i="50" s="1"/>
  <c r="DY16" i="50"/>
  <c r="CN16" i="50" s="1"/>
  <c r="DY15" i="50"/>
  <c r="CN15" i="50" s="1"/>
  <c r="DY14" i="50"/>
  <c r="CN14" i="50" s="1"/>
  <c r="DY11" i="50"/>
  <c r="CN11" i="50" s="1"/>
  <c r="DY10" i="50"/>
  <c r="CN10" i="50" s="1"/>
  <c r="DY19" i="50"/>
  <c r="CN19" i="50" s="1"/>
  <c r="DY9" i="50"/>
  <c r="CN9" i="50" s="1"/>
  <c r="CF27" i="50"/>
  <c r="CG24" i="50"/>
  <c r="CG29" i="50"/>
  <c r="CF32" i="50"/>
  <c r="CG35" i="50"/>
  <c r="CH35" i="50" s="1"/>
  <c r="CI35" i="50" s="1"/>
  <c r="CJ35" i="50" s="1"/>
  <c r="CK35" i="50" s="1"/>
  <c r="CL35" i="50" s="1"/>
  <c r="CG41" i="50"/>
  <c r="CH41" i="50" s="1"/>
  <c r="CI41" i="50" s="1"/>
  <c r="CJ41" i="50" s="1"/>
  <c r="CK41" i="50" s="1"/>
  <c r="CL41" i="50" s="1"/>
  <c r="CG51" i="50"/>
  <c r="CH51" i="50" s="1"/>
  <c r="CI51" i="50" s="1"/>
  <c r="CJ51" i="50" s="1"/>
  <c r="CK51" i="50" s="1"/>
  <c r="CL51" i="50" s="1"/>
  <c r="CF62" i="50"/>
  <c r="CG59" i="50"/>
  <c r="BY65" i="50"/>
  <c r="BZ65" i="50" s="1"/>
  <c r="BZ10" i="50"/>
  <c r="CA10" i="50" s="1"/>
  <c r="CB57" i="50"/>
  <c r="BR64" i="50"/>
  <c r="BQ67" i="50"/>
  <c r="BR67" i="50" s="1"/>
  <c r="BM49" i="50"/>
  <c r="BL52" i="50"/>
  <c r="BZ59" i="50"/>
  <c r="CA59" i="50" s="1"/>
  <c r="BY62" i="50"/>
  <c r="BZ62" i="50" s="1"/>
  <c r="BY47" i="50"/>
  <c r="BZ47" i="50" s="1"/>
  <c r="BZ44" i="50"/>
  <c r="CA44" i="50" s="1"/>
  <c r="BY27" i="50"/>
  <c r="BZ27" i="50" s="1"/>
  <c r="BZ24" i="50"/>
  <c r="CA24" i="50" s="1"/>
  <c r="BZ19" i="50"/>
  <c r="CA19" i="50" s="1"/>
  <c r="BY22" i="50"/>
  <c r="BZ22" i="50" s="1"/>
  <c r="BS17" i="50"/>
  <c r="BT14" i="50"/>
  <c r="BS64" i="50"/>
  <c r="BM17" i="50"/>
  <c r="BN17" i="50" s="1"/>
  <c r="BN14" i="50"/>
  <c r="BY52" i="50"/>
  <c r="BZ52" i="50" s="1"/>
  <c r="BZ49" i="50"/>
  <c r="CA49" i="50" s="1"/>
  <c r="BL65" i="50"/>
  <c r="BM10" i="50"/>
  <c r="BL12" i="50"/>
  <c r="BS65" i="50"/>
  <c r="BT10" i="50"/>
  <c r="BS12" i="50"/>
  <c r="BU32" i="50"/>
  <c r="BV32" i="50" s="1"/>
  <c r="BV29" i="50"/>
  <c r="CF65" i="50"/>
  <c r="CG10" i="50"/>
  <c r="CF64" i="50"/>
  <c r="CF12" i="50"/>
  <c r="CG9" i="50"/>
  <c r="CG31" i="50"/>
  <c r="CH31" i="50" s="1"/>
  <c r="CI31" i="50" s="1"/>
  <c r="CJ31" i="50" s="1"/>
  <c r="CK31" i="50" s="1"/>
  <c r="CL31" i="50" s="1"/>
  <c r="CG30" i="50"/>
  <c r="CH30" i="50" s="1"/>
  <c r="CI30" i="50" s="1"/>
  <c r="CJ30" i="50" s="1"/>
  <c r="CK30" i="50" s="1"/>
  <c r="CL30" i="50" s="1"/>
  <c r="CG36" i="50"/>
  <c r="CH36" i="50" s="1"/>
  <c r="CI36" i="50" s="1"/>
  <c r="CJ36" i="50" s="1"/>
  <c r="CK36" i="50" s="1"/>
  <c r="CL36" i="50" s="1"/>
  <c r="CG44" i="50"/>
  <c r="CF47" i="50"/>
  <c r="CG49" i="50"/>
  <c r="CF52" i="50"/>
  <c r="CG56" i="50"/>
  <c r="CH56" i="50" s="1"/>
  <c r="CI56" i="50" s="1"/>
  <c r="CJ56" i="50" s="1"/>
  <c r="CK56" i="50" s="1"/>
  <c r="CL56" i="50" s="1"/>
  <c r="BM32" i="50"/>
  <c r="BN32" i="50" s="1"/>
  <c r="BN29" i="50"/>
  <c r="BS22" i="50"/>
  <c r="BU19" i="50"/>
  <c r="BE67" i="50"/>
  <c r="BF67" i="50" s="1"/>
  <c r="BE61" i="48"/>
  <c r="BF61" i="48" s="1"/>
  <c r="BE25" i="48"/>
  <c r="BF25" i="48" s="1"/>
  <c r="BE44" i="48"/>
  <c r="BF44" i="48" s="1"/>
  <c r="AZ67" i="45"/>
  <c r="CB31" i="40"/>
  <c r="BH67" i="41"/>
  <c r="CB16" i="40"/>
  <c r="AY67" i="48"/>
  <c r="BL21" i="45"/>
  <c r="BM21" i="45" s="1"/>
  <c r="BN21" i="45" s="1"/>
  <c r="CB30" i="40"/>
  <c r="CB20" i="40"/>
  <c r="CB45" i="40"/>
  <c r="BL66" i="41"/>
  <c r="BL35" i="45"/>
  <c r="BM35" i="45" s="1"/>
  <c r="BN35" i="45" s="1"/>
  <c r="BL40" i="45"/>
  <c r="BM40" i="45" s="1"/>
  <c r="BN40" i="45" s="1"/>
  <c r="BM14" i="45"/>
  <c r="BM11" i="45"/>
  <c r="BQ29" i="41"/>
  <c r="BP32" i="41"/>
  <c r="BQ30" i="41"/>
  <c r="BR30" i="41" s="1"/>
  <c r="BT30" i="41"/>
  <c r="BP47" i="41"/>
  <c r="BQ44" i="41"/>
  <c r="BQ16" i="41"/>
  <c r="BR16" i="41" s="1"/>
  <c r="BT16" i="41"/>
  <c r="BU16" i="41" s="1"/>
  <c r="BV16" i="41" s="1"/>
  <c r="BQ14" i="41"/>
  <c r="BP17" i="41"/>
  <c r="BQ11" i="41"/>
  <c r="BP66" i="41"/>
  <c r="BQ49" i="41"/>
  <c r="BP52" i="41"/>
  <c r="BM9" i="41"/>
  <c r="BL12" i="41"/>
  <c r="BJ9" i="41"/>
  <c r="BI12" i="41"/>
  <c r="BJ12" i="41" s="1"/>
  <c r="BI64" i="41"/>
  <c r="BT52" i="40"/>
  <c r="BT62" i="40"/>
  <c r="BE9" i="45"/>
  <c r="BD12" i="45"/>
  <c r="AX19" i="45"/>
  <c r="AW22" i="45"/>
  <c r="AX22" i="45" s="1"/>
  <c r="BM44" i="45"/>
  <c r="BI16" i="45"/>
  <c r="BJ16" i="45" s="1"/>
  <c r="BL16" i="45" s="1"/>
  <c r="BM16" i="45" s="1"/>
  <c r="BN16" i="45" s="1"/>
  <c r="BI30" i="45"/>
  <c r="BJ30" i="45" s="1"/>
  <c r="BL30" i="45"/>
  <c r="BM30" i="45" s="1"/>
  <c r="BN30" i="45" s="1"/>
  <c r="DV41" i="45"/>
  <c r="BP41" i="45" s="1"/>
  <c r="BT41" i="45" s="1"/>
  <c r="BU41" i="45" s="1"/>
  <c r="BV41" i="45" s="1"/>
  <c r="DV31" i="45"/>
  <c r="BP31" i="45" s="1"/>
  <c r="BQ31" i="45" s="1"/>
  <c r="BR31" i="45" s="1"/>
  <c r="DV40" i="45"/>
  <c r="BP40" i="45" s="1"/>
  <c r="BQ40" i="45" s="1"/>
  <c r="BR40" i="45" s="1"/>
  <c r="DV26" i="45"/>
  <c r="BP26" i="45" s="1"/>
  <c r="BQ26" i="45" s="1"/>
  <c r="BR26" i="45" s="1"/>
  <c r="BT26" i="45" s="1"/>
  <c r="BU26" i="45" s="1"/>
  <c r="BV26" i="45" s="1"/>
  <c r="DV56" i="45"/>
  <c r="BP56" i="45" s="1"/>
  <c r="DV34" i="45"/>
  <c r="BP34" i="45" s="1"/>
  <c r="DV24" i="45"/>
  <c r="BP24" i="45" s="1"/>
  <c r="DV59" i="45"/>
  <c r="BP59" i="45" s="1"/>
  <c r="DV54" i="45"/>
  <c r="BP54" i="45" s="1"/>
  <c r="DV29" i="45"/>
  <c r="BP29" i="45" s="1"/>
  <c r="BT29" i="45" s="1"/>
  <c r="DV16" i="45"/>
  <c r="BP16" i="45" s="1"/>
  <c r="BQ16" i="45" s="1"/>
  <c r="BR16" i="45" s="1"/>
  <c r="BT16" i="45" s="1"/>
  <c r="BU16" i="45" s="1"/>
  <c r="BV16" i="45" s="1"/>
  <c r="DV55" i="45"/>
  <c r="BP55" i="45" s="1"/>
  <c r="BQ55" i="45" s="1"/>
  <c r="BR55" i="45" s="1"/>
  <c r="DV50" i="45"/>
  <c r="BP50" i="45" s="1"/>
  <c r="DV9" i="45"/>
  <c r="BP9" i="45" s="1"/>
  <c r="DV21" i="45"/>
  <c r="BP21" i="45" s="1"/>
  <c r="BT21" i="45" s="1"/>
  <c r="BU21" i="45" s="1"/>
  <c r="BV21" i="45" s="1"/>
  <c r="DV61" i="45"/>
  <c r="BP61" i="45" s="1"/>
  <c r="BT61" i="45" s="1"/>
  <c r="DV14" i="45"/>
  <c r="BP14" i="45" s="1"/>
  <c r="BT14" i="45" s="1"/>
  <c r="DV20" i="45"/>
  <c r="BP20" i="45" s="1"/>
  <c r="BT20" i="45" s="1"/>
  <c r="BU20" i="45" s="1"/>
  <c r="BV20" i="45" s="1"/>
  <c r="DV35" i="45"/>
  <c r="BP35" i="45" s="1"/>
  <c r="BT35" i="45" s="1"/>
  <c r="BU35" i="45" s="1"/>
  <c r="BV35" i="45" s="1"/>
  <c r="DV44" i="45"/>
  <c r="BP44" i="45" s="1"/>
  <c r="DV60" i="45"/>
  <c r="BP60" i="45" s="1"/>
  <c r="BQ60" i="45" s="1"/>
  <c r="BR60" i="45" s="1"/>
  <c r="BT60" i="45" s="1"/>
  <c r="BU60" i="45" s="1"/>
  <c r="BV60" i="45" s="1"/>
  <c r="DV10" i="45"/>
  <c r="BP10" i="45" s="1"/>
  <c r="DV51" i="45"/>
  <c r="BP51" i="45" s="1"/>
  <c r="BQ51" i="45" s="1"/>
  <c r="BR51" i="45" s="1"/>
  <c r="BT51" i="45" s="1"/>
  <c r="BU51" i="45" s="1"/>
  <c r="BV51" i="45" s="1"/>
  <c r="DV36" i="45"/>
  <c r="BP36" i="45" s="1"/>
  <c r="BQ36" i="45" s="1"/>
  <c r="BR36" i="45" s="1"/>
  <c r="BT36" i="45" s="1"/>
  <c r="BU36" i="45" s="1"/>
  <c r="BV36" i="45" s="1"/>
  <c r="DV19" i="45"/>
  <c r="BP19" i="45" s="1"/>
  <c r="BT19" i="45" s="1"/>
  <c r="DV39" i="45"/>
  <c r="BP39" i="45" s="1"/>
  <c r="DW7" i="45"/>
  <c r="DV15" i="45"/>
  <c r="BP15" i="45" s="1"/>
  <c r="BQ15" i="45" s="1"/>
  <c r="BR15" i="45" s="1"/>
  <c r="BT15" i="45" s="1"/>
  <c r="BU15" i="45" s="1"/>
  <c r="BV15" i="45" s="1"/>
  <c r="DV49" i="45"/>
  <c r="BP49" i="45" s="1"/>
  <c r="DV45" i="45"/>
  <c r="BP45" i="45" s="1"/>
  <c r="BT45" i="45" s="1"/>
  <c r="BU45" i="45" s="1"/>
  <c r="BV45" i="45" s="1"/>
  <c r="DV30" i="45"/>
  <c r="BP30" i="45" s="1"/>
  <c r="BQ30" i="45" s="1"/>
  <c r="BR30" i="45" s="1"/>
  <c r="BT30" i="45" s="1"/>
  <c r="BU30" i="45" s="1"/>
  <c r="BV30" i="45" s="1"/>
  <c r="DV11" i="45"/>
  <c r="BP11" i="45" s="1"/>
  <c r="BT11" i="45" s="1"/>
  <c r="DV46" i="45"/>
  <c r="BP46" i="45" s="1"/>
  <c r="BQ46" i="45" s="1"/>
  <c r="BR46" i="45" s="1"/>
  <c r="DV25" i="45"/>
  <c r="BP25" i="45" s="1"/>
  <c r="BQ25" i="45" s="1"/>
  <c r="BR25" i="45" s="1"/>
  <c r="BI31" i="45"/>
  <c r="BJ31" i="45" s="1"/>
  <c r="BL31" i="45"/>
  <c r="BM31" i="45" s="1"/>
  <c r="BN31" i="45" s="1"/>
  <c r="AX14" i="45"/>
  <c r="AW17" i="45"/>
  <c r="AX17" i="45" s="1"/>
  <c r="AW42" i="45"/>
  <c r="AX42" i="45" s="1"/>
  <c r="AX39" i="45"/>
  <c r="BB64" i="41"/>
  <c r="BA67" i="41"/>
  <c r="BB67" i="41" s="1"/>
  <c r="BI27" i="41"/>
  <c r="BJ27" i="41" s="1"/>
  <c r="BJ24" i="41"/>
  <c r="BL24" i="41" s="1"/>
  <c r="BN14" i="41"/>
  <c r="BM17" i="41"/>
  <c r="BN17" i="41" s="1"/>
  <c r="BL65" i="41"/>
  <c r="BE9" i="41"/>
  <c r="BD64" i="41"/>
  <c r="BD67" i="41" s="1"/>
  <c r="BD12" i="41"/>
  <c r="AX64" i="41"/>
  <c r="AW67" i="41"/>
  <c r="AX67" i="41" s="1"/>
  <c r="BB59" i="45"/>
  <c r="BA62" i="45"/>
  <c r="BB62" i="45" s="1"/>
  <c r="BB10" i="45"/>
  <c r="BA65" i="45"/>
  <c r="BB65" i="45" s="1"/>
  <c r="BT37" i="40"/>
  <c r="BX37" i="40"/>
  <c r="DX36" i="40"/>
  <c r="CF36" i="40" s="1"/>
  <c r="DX56" i="40"/>
  <c r="CF56" i="40" s="1"/>
  <c r="DX61" i="40"/>
  <c r="CF61" i="40" s="1"/>
  <c r="CJ61" i="40" s="1"/>
  <c r="DX30" i="40"/>
  <c r="CF30" i="40" s="1"/>
  <c r="DX11" i="40"/>
  <c r="CF11" i="40" s="1"/>
  <c r="DX16" i="40"/>
  <c r="CF16" i="40" s="1"/>
  <c r="DX26" i="40"/>
  <c r="CF26" i="40" s="1"/>
  <c r="DX10" i="40"/>
  <c r="CF10" i="40" s="1"/>
  <c r="CJ10" i="40" s="1"/>
  <c r="DX49" i="40"/>
  <c r="CF49" i="40" s="1"/>
  <c r="DX24" i="40"/>
  <c r="CF24" i="40" s="1"/>
  <c r="CJ24" i="40" s="1"/>
  <c r="DY7" i="40"/>
  <c r="DX19" i="40"/>
  <c r="CF19" i="40" s="1"/>
  <c r="DX21" i="40"/>
  <c r="CF21" i="40" s="1"/>
  <c r="DX9" i="40"/>
  <c r="CF9" i="40" s="1"/>
  <c r="DX55" i="40"/>
  <c r="CF55" i="40" s="1"/>
  <c r="DX15" i="40"/>
  <c r="CF15" i="40" s="1"/>
  <c r="DX40" i="40"/>
  <c r="CF40" i="40" s="1"/>
  <c r="DX45" i="40"/>
  <c r="CF45" i="40" s="1"/>
  <c r="DX14" i="40"/>
  <c r="CF14" i="40" s="1"/>
  <c r="DX35" i="40"/>
  <c r="CF35" i="40" s="1"/>
  <c r="DX25" i="40"/>
  <c r="CF25" i="40" s="1"/>
  <c r="DX34" i="40"/>
  <c r="CF34" i="40" s="1"/>
  <c r="DX41" i="40"/>
  <c r="CF41" i="40" s="1"/>
  <c r="DX31" i="40"/>
  <c r="CF31" i="40" s="1"/>
  <c r="DX59" i="40"/>
  <c r="CF59" i="40" s="1"/>
  <c r="DX46" i="40"/>
  <c r="CF46" i="40" s="1"/>
  <c r="DX20" i="40"/>
  <c r="CF20" i="40" s="1"/>
  <c r="DX44" i="40"/>
  <c r="CF44" i="40" s="1"/>
  <c r="DX50" i="40"/>
  <c r="CF50" i="40" s="1"/>
  <c r="DX60" i="40"/>
  <c r="CF60" i="40" s="1"/>
  <c r="CJ60" i="40" s="1"/>
  <c r="DX39" i="40"/>
  <c r="CF39" i="40" s="1"/>
  <c r="CJ39" i="40" s="1"/>
  <c r="DX54" i="40"/>
  <c r="CF54" i="40" s="1"/>
  <c r="DX51" i="40"/>
  <c r="CF51" i="40" s="1"/>
  <c r="DX29" i="40"/>
  <c r="CF29" i="40" s="1"/>
  <c r="BX27" i="40"/>
  <c r="BX57" i="40"/>
  <c r="CB39" i="40"/>
  <c r="BJ11" i="41"/>
  <c r="BI66" i="41"/>
  <c r="BJ66" i="41" s="1"/>
  <c r="BM49" i="41"/>
  <c r="BL52" i="41"/>
  <c r="BJ19" i="41"/>
  <c r="BL19" i="41" s="1"/>
  <c r="BI22" i="41"/>
  <c r="BJ22" i="41" s="1"/>
  <c r="BM34" i="41"/>
  <c r="BL37" i="41"/>
  <c r="BT14" i="41"/>
  <c r="CB55" i="40"/>
  <c r="AX44" i="45"/>
  <c r="AW47" i="45"/>
  <c r="AX47" i="45" s="1"/>
  <c r="BN59" i="41"/>
  <c r="BM62" i="41"/>
  <c r="BN62" i="41" s="1"/>
  <c r="BL57" i="41"/>
  <c r="BM54" i="41"/>
  <c r="BJ10" i="41"/>
  <c r="BI65" i="41"/>
  <c r="BJ65" i="41" s="1"/>
  <c r="BL61" i="45"/>
  <c r="BL36" i="45"/>
  <c r="BM36" i="45" s="1"/>
  <c r="BN36" i="45" s="1"/>
  <c r="BE14" i="45"/>
  <c r="BD17" i="45"/>
  <c r="BT32" i="40"/>
  <c r="BE65" i="45"/>
  <c r="BF65" i="45" s="1"/>
  <c r="BF10" i="45"/>
  <c r="BD66" i="45"/>
  <c r="BN59" i="45"/>
  <c r="BP22" i="41"/>
  <c r="BQ19" i="41"/>
  <c r="BQ26" i="41"/>
  <c r="BR26" i="41" s="1"/>
  <c r="BT26" i="41"/>
  <c r="BU26" i="41" s="1"/>
  <c r="BV26" i="41" s="1"/>
  <c r="BR61" i="41"/>
  <c r="DW25" i="41"/>
  <c r="BX25" i="41" s="1"/>
  <c r="BY25" i="41" s="1"/>
  <c r="BZ25" i="41" s="1"/>
  <c r="DW9" i="41"/>
  <c r="BX9" i="41" s="1"/>
  <c r="DW19" i="41"/>
  <c r="BX19" i="41" s="1"/>
  <c r="CB19" i="41" s="1"/>
  <c r="DW46" i="41"/>
  <c r="BX46" i="41" s="1"/>
  <c r="BY46" i="41" s="1"/>
  <c r="BZ46" i="41" s="1"/>
  <c r="CB46" i="41" s="1"/>
  <c r="CC46" i="41" s="1"/>
  <c r="CD46" i="41" s="1"/>
  <c r="DX7" i="41"/>
  <c r="DW60" i="41"/>
  <c r="BX60" i="41" s="1"/>
  <c r="BY60" i="41" s="1"/>
  <c r="BZ60" i="41" s="1"/>
  <c r="DW36" i="41"/>
  <c r="BX36" i="41" s="1"/>
  <c r="BY36" i="41" s="1"/>
  <c r="BZ36" i="41" s="1"/>
  <c r="DW55" i="41"/>
  <c r="BX55" i="41" s="1"/>
  <c r="BY55" i="41" s="1"/>
  <c r="BZ55" i="41" s="1"/>
  <c r="CB55" i="41" s="1"/>
  <c r="CC55" i="41" s="1"/>
  <c r="CD55" i="41" s="1"/>
  <c r="DW30" i="41"/>
  <c r="BX30" i="41" s="1"/>
  <c r="BY30" i="41" s="1"/>
  <c r="BZ30" i="41" s="1"/>
  <c r="CB30" i="41" s="1"/>
  <c r="DW14" i="41"/>
  <c r="BX14" i="41" s="1"/>
  <c r="CB14" i="41" s="1"/>
  <c r="DW39" i="41"/>
  <c r="BX39" i="41" s="1"/>
  <c r="DW10" i="41"/>
  <c r="BX10" i="41" s="1"/>
  <c r="CB10" i="41" s="1"/>
  <c r="DW59" i="41"/>
  <c r="BX59" i="41" s="1"/>
  <c r="DW15" i="41"/>
  <c r="BX15" i="41" s="1"/>
  <c r="BY15" i="41" s="1"/>
  <c r="BZ15" i="41" s="1"/>
  <c r="CB15" i="41" s="1"/>
  <c r="CC15" i="41" s="1"/>
  <c r="CD15" i="41" s="1"/>
  <c r="DW31" i="41"/>
  <c r="BX31" i="41" s="1"/>
  <c r="BY31" i="41" s="1"/>
  <c r="BZ31" i="41" s="1"/>
  <c r="CA31" i="41" s="1"/>
  <c r="CA32" i="41" s="1"/>
  <c r="DW45" i="41"/>
  <c r="BX45" i="41" s="1"/>
  <c r="BY45" i="41" s="1"/>
  <c r="BZ45" i="41" s="1"/>
  <c r="DW44" i="41"/>
  <c r="BX44" i="41" s="1"/>
  <c r="DW50" i="41"/>
  <c r="BX50" i="41" s="1"/>
  <c r="BY50" i="41" s="1"/>
  <c r="BZ50" i="41" s="1"/>
  <c r="DW49" i="41"/>
  <c r="BX49" i="41" s="1"/>
  <c r="DW29" i="41"/>
  <c r="BX29" i="41" s="1"/>
  <c r="DW16" i="41"/>
  <c r="BX16" i="41" s="1"/>
  <c r="BY16" i="41" s="1"/>
  <c r="BZ16" i="41" s="1"/>
  <c r="DW51" i="41"/>
  <c r="BX51" i="41" s="1"/>
  <c r="BY51" i="41" s="1"/>
  <c r="BZ51" i="41" s="1"/>
  <c r="CB51" i="41" s="1"/>
  <c r="CC51" i="41" s="1"/>
  <c r="CD51" i="41" s="1"/>
  <c r="DW56" i="41"/>
  <c r="BX56" i="41" s="1"/>
  <c r="BY56" i="41" s="1"/>
  <c r="BZ56" i="41" s="1"/>
  <c r="CA56" i="41" s="1"/>
  <c r="CA57" i="41" s="1"/>
  <c r="DW26" i="41"/>
  <c r="BX26" i="41" s="1"/>
  <c r="BY26" i="41" s="1"/>
  <c r="BZ26" i="41" s="1"/>
  <c r="CB26" i="41" s="1"/>
  <c r="CC26" i="41" s="1"/>
  <c r="CD26" i="41" s="1"/>
  <c r="DW34" i="41"/>
  <c r="BX34" i="41" s="1"/>
  <c r="DW41" i="41"/>
  <c r="BX41" i="41" s="1"/>
  <c r="BY41" i="41" s="1"/>
  <c r="BZ41" i="41" s="1"/>
  <c r="CB41" i="41" s="1"/>
  <c r="CC41" i="41" s="1"/>
  <c r="CD41" i="41" s="1"/>
  <c r="DW40" i="41"/>
  <c r="BX40" i="41" s="1"/>
  <c r="BY40" i="41" s="1"/>
  <c r="BZ40" i="41" s="1"/>
  <c r="CB40" i="41" s="1"/>
  <c r="CC40" i="41" s="1"/>
  <c r="CD40" i="41" s="1"/>
  <c r="DW21" i="41"/>
  <c r="BX21" i="41" s="1"/>
  <c r="BY21" i="41" s="1"/>
  <c r="BZ21" i="41" s="1"/>
  <c r="DW54" i="41"/>
  <c r="BX54" i="41" s="1"/>
  <c r="CB54" i="41" s="1"/>
  <c r="DW24" i="41"/>
  <c r="BX24" i="41" s="1"/>
  <c r="DW20" i="41"/>
  <c r="BX20" i="41" s="1"/>
  <c r="BY20" i="41" s="1"/>
  <c r="BZ20" i="41" s="1"/>
  <c r="DW61" i="41"/>
  <c r="BX61" i="41" s="1"/>
  <c r="BY61" i="41" s="1"/>
  <c r="BZ61" i="41" s="1"/>
  <c r="DW35" i="41"/>
  <c r="BX35" i="41" s="1"/>
  <c r="BY35" i="41" s="1"/>
  <c r="BZ35" i="41" s="1"/>
  <c r="CB35" i="41" s="1"/>
  <c r="CC35" i="41" s="1"/>
  <c r="CD35" i="41" s="1"/>
  <c r="DW11" i="41"/>
  <c r="BX11" i="41" s="1"/>
  <c r="BQ39" i="41"/>
  <c r="BP42" i="41"/>
  <c r="BQ24" i="41"/>
  <c r="BP27" i="41"/>
  <c r="BM39" i="41"/>
  <c r="BL42" i="41"/>
  <c r="BI24" i="45"/>
  <c r="BH27" i="45"/>
  <c r="BI49" i="45"/>
  <c r="BH52" i="45"/>
  <c r="BI56" i="45"/>
  <c r="BJ56" i="45" s="1"/>
  <c r="BL56" i="45"/>
  <c r="BM56" i="45" s="1"/>
  <c r="BN56" i="45" s="1"/>
  <c r="BI9" i="45"/>
  <c r="BH12" i="45"/>
  <c r="BH64" i="45"/>
  <c r="BI29" i="45"/>
  <c r="BH32" i="45"/>
  <c r="BL29" i="45"/>
  <c r="BI39" i="45"/>
  <c r="BH42" i="45"/>
  <c r="AV37" i="45"/>
  <c r="AW34" i="45"/>
  <c r="BT61" i="41"/>
  <c r="BT27" i="40"/>
  <c r="BL60" i="45"/>
  <c r="BM60" i="45" s="1"/>
  <c r="BN60" i="45" s="1"/>
  <c r="BF11" i="41"/>
  <c r="BE66" i="41"/>
  <c r="BF66" i="41" s="1"/>
  <c r="BP67" i="40"/>
  <c r="BX66" i="40"/>
  <c r="CB35" i="40"/>
  <c r="BX52" i="40"/>
  <c r="BX17" i="40"/>
  <c r="BX12" i="40"/>
  <c r="BX64" i="40"/>
  <c r="BT57" i="40"/>
  <c r="AX59" i="45"/>
  <c r="AW62" i="45"/>
  <c r="AX62" i="45" s="1"/>
  <c r="BT11" i="41"/>
  <c r="BL9" i="45"/>
  <c r="CB60" i="40"/>
  <c r="BL62" i="41"/>
  <c r="BB11" i="45"/>
  <c r="BA66" i="45"/>
  <c r="BB66" i="45" s="1"/>
  <c r="CB41" i="40"/>
  <c r="CB44" i="40"/>
  <c r="BT54" i="41"/>
  <c r="BT12" i="40"/>
  <c r="BL20" i="45"/>
  <c r="BM20" i="45" s="1"/>
  <c r="BN20" i="45" s="1"/>
  <c r="BN44" i="41"/>
  <c r="BM47" i="41"/>
  <c r="BN47" i="41" s="1"/>
  <c r="BB24" i="45"/>
  <c r="BA27" i="45"/>
  <c r="BB27" i="45" s="1"/>
  <c r="BA42" i="45"/>
  <c r="BB42" i="45" s="1"/>
  <c r="BB39" i="45"/>
  <c r="BL49" i="45"/>
  <c r="BE47" i="45"/>
  <c r="BF47" i="45" s="1"/>
  <c r="BF44" i="45"/>
  <c r="BT47" i="40"/>
  <c r="BF11" i="45"/>
  <c r="BM41" i="48"/>
  <c r="BN41" i="48" s="1"/>
  <c r="BI62" i="41"/>
  <c r="BJ62" i="41" s="1"/>
  <c r="BJ59" i="41"/>
  <c r="BP12" i="41"/>
  <c r="BQ9" i="41"/>
  <c r="BP64" i="41"/>
  <c r="BQ21" i="41"/>
  <c r="BR21" i="41" s="1"/>
  <c r="BT21" i="41" s="1"/>
  <c r="BU21" i="41" s="1"/>
  <c r="BV21" i="41" s="1"/>
  <c r="BQ51" i="41"/>
  <c r="BR51" i="41" s="1"/>
  <c r="BT51" i="41" s="1"/>
  <c r="BU51" i="41" s="1"/>
  <c r="BV51" i="41" s="1"/>
  <c r="BQ59" i="41"/>
  <c r="BR59" i="41" s="1"/>
  <c r="BT59" i="41" s="1"/>
  <c r="BU59" i="41" s="1"/>
  <c r="BP62" i="41"/>
  <c r="BQ34" i="41"/>
  <c r="BP37" i="41"/>
  <c r="BT39" i="41"/>
  <c r="BJ39" i="41"/>
  <c r="BI42" i="41"/>
  <c r="BJ42" i="41" s="1"/>
  <c r="BJ44" i="41"/>
  <c r="BI47" i="41"/>
  <c r="BJ47" i="41" s="1"/>
  <c r="AX10" i="45"/>
  <c r="AW65" i="45"/>
  <c r="AX65" i="45" s="1"/>
  <c r="AX24" i="45"/>
  <c r="AW27" i="45"/>
  <c r="AX27" i="45" s="1"/>
  <c r="BN11" i="41"/>
  <c r="BM66" i="41"/>
  <c r="BN66" i="41" s="1"/>
  <c r="BB9" i="45"/>
  <c r="BA12" i="45"/>
  <c r="BB12" i="45" s="1"/>
  <c r="BA64" i="45"/>
  <c r="BI14" i="45"/>
  <c r="BH17" i="45"/>
  <c r="BI59" i="45"/>
  <c r="BH62" i="45"/>
  <c r="BI34" i="45"/>
  <c r="BH37" i="45"/>
  <c r="BI55" i="45"/>
  <c r="BJ55" i="45" s="1"/>
  <c r="BL55" i="45"/>
  <c r="BM55" i="45" s="1"/>
  <c r="BN55" i="45" s="1"/>
  <c r="BB44" i="45"/>
  <c r="BA47" i="45"/>
  <c r="BB47" i="45" s="1"/>
  <c r="BE39" i="45"/>
  <c r="BD42" i="45"/>
  <c r="BL34" i="45"/>
  <c r="BT17" i="40"/>
  <c r="BF14" i="41"/>
  <c r="BE17" i="41"/>
  <c r="BF17" i="41" s="1"/>
  <c r="BA32" i="45"/>
  <c r="BB32" i="45" s="1"/>
  <c r="BB29" i="45"/>
  <c r="BX42" i="40"/>
  <c r="BX65" i="40"/>
  <c r="BX62" i="40"/>
  <c r="BL32" i="41"/>
  <c r="BL45" i="45"/>
  <c r="BM45" i="45" s="1"/>
  <c r="BN45" i="45" s="1"/>
  <c r="BJ49" i="41"/>
  <c r="BI52" i="41"/>
  <c r="BJ52" i="41" s="1"/>
  <c r="BJ34" i="41"/>
  <c r="BI37" i="41"/>
  <c r="BJ37" i="41" s="1"/>
  <c r="AV64" i="45"/>
  <c r="AV67" i="45" s="1"/>
  <c r="BD62" i="45"/>
  <c r="BE61" i="45"/>
  <c r="BF61" i="45" s="1"/>
  <c r="BL24" i="45"/>
  <c r="CB21" i="40"/>
  <c r="CB24" i="40"/>
  <c r="CB51" i="40"/>
  <c r="CB25" i="40"/>
  <c r="BJ54" i="41"/>
  <c r="BI57" i="41"/>
  <c r="BJ57" i="41" s="1"/>
  <c r="AT64" i="45"/>
  <c r="AS67" i="45"/>
  <c r="AT67" i="45" s="1"/>
  <c r="BE65" i="41"/>
  <c r="BF65" i="41" s="1"/>
  <c r="BF10" i="41"/>
  <c r="BL50" i="45"/>
  <c r="BM50" i="45" s="1"/>
  <c r="BN50" i="45" s="1"/>
  <c r="BL47" i="41"/>
  <c r="AX29" i="45"/>
  <c r="AW32" i="45"/>
  <c r="AX32" i="45" s="1"/>
  <c r="BB14" i="45"/>
  <c r="BA17" i="45"/>
  <c r="BB17" i="45" s="1"/>
  <c r="CB14" i="40"/>
  <c r="BD22" i="45"/>
  <c r="BD47" i="45"/>
  <c r="BE41" i="48"/>
  <c r="BF41" i="48" s="1"/>
  <c r="AV52" i="45"/>
  <c r="AW49" i="45"/>
  <c r="BD37" i="45"/>
  <c r="BE34" i="45"/>
  <c r="BQ36" i="41"/>
  <c r="BR36" i="41" s="1"/>
  <c r="BT36" i="41"/>
  <c r="BU36" i="41" s="1"/>
  <c r="BV36" i="41" s="1"/>
  <c r="BQ56" i="41"/>
  <c r="BR56" i="41" s="1"/>
  <c r="BS56" i="41" s="1"/>
  <c r="BS66" i="41" s="1"/>
  <c r="BT56" i="41"/>
  <c r="BQ20" i="41"/>
  <c r="BR20" i="41" s="1"/>
  <c r="BT20" i="41"/>
  <c r="BU20" i="41" s="1"/>
  <c r="BV20" i="41" s="1"/>
  <c r="BP57" i="41"/>
  <c r="BQ54" i="41"/>
  <c r="BQ31" i="41"/>
  <c r="BR31" i="41" s="1"/>
  <c r="BT31" i="41"/>
  <c r="BU31" i="41" s="1"/>
  <c r="BV31" i="41" s="1"/>
  <c r="BP65" i="41"/>
  <c r="BQ10" i="41"/>
  <c r="BT10" i="41"/>
  <c r="BB19" i="45"/>
  <c r="BA22" i="45"/>
  <c r="BB22" i="45" s="1"/>
  <c r="BI25" i="45"/>
  <c r="BJ25" i="45" s="1"/>
  <c r="BH66" i="45"/>
  <c r="BI11" i="45"/>
  <c r="BI19" i="45"/>
  <c r="BH22" i="45"/>
  <c r="BI10" i="45"/>
  <c r="BH65" i="45"/>
  <c r="BI44" i="45"/>
  <c r="BH47" i="45"/>
  <c r="BH57" i="45"/>
  <c r="BI54" i="45"/>
  <c r="BI46" i="45"/>
  <c r="BJ46" i="45" s="1"/>
  <c r="BL46" i="45"/>
  <c r="BM46" i="45" s="1"/>
  <c r="BN46" i="45" s="1"/>
  <c r="BL41" i="45"/>
  <c r="BM41" i="45" s="1"/>
  <c r="BN41" i="45" s="1"/>
  <c r="BN10" i="41"/>
  <c r="BM65" i="41"/>
  <c r="BN65" i="41" s="1"/>
  <c r="BE24" i="45"/>
  <c r="BD27" i="45"/>
  <c r="BF29" i="41"/>
  <c r="BE32" i="41"/>
  <c r="BF32" i="41" s="1"/>
  <c r="BD32" i="45"/>
  <c r="BE29" i="45"/>
  <c r="BB34" i="45"/>
  <c r="BA37" i="45"/>
  <c r="BB37" i="45" s="1"/>
  <c r="BX32" i="40"/>
  <c r="BX47" i="40"/>
  <c r="BX22" i="40"/>
  <c r="BN29" i="41"/>
  <c r="BM32" i="41"/>
  <c r="BN32" i="41" s="1"/>
  <c r="BT19" i="41"/>
  <c r="AP29" i="45"/>
  <c r="AO32" i="45"/>
  <c r="AP32" i="45" s="1"/>
  <c r="AO64" i="45"/>
  <c r="CB49" i="40"/>
  <c r="CB50" i="40"/>
  <c r="BF19" i="41"/>
  <c r="BE22" i="41"/>
  <c r="BF22" i="41" s="1"/>
  <c r="AX9" i="45"/>
  <c r="AW12" i="45"/>
  <c r="AX12" i="45" s="1"/>
  <c r="AX11" i="45"/>
  <c r="AW66" i="45"/>
  <c r="AX66" i="45" s="1"/>
  <c r="BT65" i="40"/>
  <c r="BL15" i="45"/>
  <c r="BM15" i="45" s="1"/>
  <c r="BN15" i="45" s="1"/>
  <c r="CB61" i="40"/>
  <c r="BL25" i="45"/>
  <c r="BM25" i="45" s="1"/>
  <c r="BN25" i="45" s="1"/>
  <c r="BE24" i="41"/>
  <c r="BD27" i="41"/>
  <c r="BF59" i="45"/>
  <c r="BJ29" i="41"/>
  <c r="BI32" i="41"/>
  <c r="BJ32" i="41" s="1"/>
  <c r="BI17" i="41"/>
  <c r="BJ17" i="41" s="1"/>
  <c r="BJ14" i="41"/>
  <c r="BL10" i="45"/>
  <c r="BD57" i="45"/>
  <c r="BE54" i="45"/>
  <c r="BL19" i="45"/>
  <c r="BB54" i="45"/>
  <c r="BA57" i="45"/>
  <c r="BB57" i="45" s="1"/>
  <c r="BB49" i="45"/>
  <c r="BD49" i="45" s="1"/>
  <c r="BA52" i="45"/>
  <c r="BB52" i="45" s="1"/>
  <c r="BF19" i="45"/>
  <c r="BE22" i="45"/>
  <c r="BF22" i="45" s="1"/>
  <c r="BD65" i="45"/>
  <c r="BG17" i="48"/>
  <c r="BE14" i="48"/>
  <c r="BF14" i="48" s="1"/>
  <c r="BC42" i="48"/>
  <c r="BE40" i="48"/>
  <c r="BF40" i="48" s="1"/>
  <c r="BM35" i="48"/>
  <c r="BN35" i="48" s="1"/>
  <c r="BE35" i="48"/>
  <c r="BF35" i="48" s="1"/>
  <c r="BC65" i="48"/>
  <c r="BD17" i="48"/>
  <c r="BD22" i="48"/>
  <c r="BA37" i="48"/>
  <c r="BB37" i="48" s="1"/>
  <c r="BB34" i="48"/>
  <c r="BG27" i="48"/>
  <c r="BK24" i="48"/>
  <c r="BM24" i="48" s="1"/>
  <c r="BK16" i="48"/>
  <c r="BL16" i="48" s="1"/>
  <c r="BM16" i="48" s="1"/>
  <c r="BN16" i="48" s="1"/>
  <c r="BK45" i="48"/>
  <c r="BL45" i="48" s="1"/>
  <c r="BM45" i="48" s="1"/>
  <c r="BN45" i="48" s="1"/>
  <c r="BK51" i="48"/>
  <c r="BG62" i="48"/>
  <c r="BB54" i="48"/>
  <c r="BA57" i="48"/>
  <c r="BB57" i="48" s="1"/>
  <c r="BF34" i="48"/>
  <c r="BK14" i="48"/>
  <c r="BL62" i="48"/>
  <c r="BE50" i="48"/>
  <c r="BF50" i="48" s="1"/>
  <c r="BA42" i="48"/>
  <c r="BB42" i="48" s="1"/>
  <c r="BB39" i="48"/>
  <c r="BA64" i="48"/>
  <c r="BA12" i="48"/>
  <c r="BB12" i="48" s="1"/>
  <c r="BB9" i="48"/>
  <c r="AW22" i="48"/>
  <c r="AX22" i="48" s="1"/>
  <c r="AX19" i="48"/>
  <c r="BC37" i="48"/>
  <c r="BD52" i="48"/>
  <c r="BE49" i="48"/>
  <c r="BA47" i="48"/>
  <c r="BB47" i="48" s="1"/>
  <c r="BB44" i="48"/>
  <c r="BL15" i="48"/>
  <c r="BH66" i="48"/>
  <c r="BI11" i="48"/>
  <c r="BI16" i="48"/>
  <c r="BJ16" i="48" s="1"/>
  <c r="BH32" i="48"/>
  <c r="BI29" i="48"/>
  <c r="BI41" i="48"/>
  <c r="BJ41" i="48" s="1"/>
  <c r="BI35" i="48"/>
  <c r="BJ35" i="48" s="1"/>
  <c r="BH52" i="48"/>
  <c r="BI49" i="48"/>
  <c r="BI51" i="48"/>
  <c r="BJ51" i="48" s="1"/>
  <c r="BL51" i="48"/>
  <c r="BH62" i="48"/>
  <c r="BI59" i="48"/>
  <c r="BD66" i="48"/>
  <c r="BC57" i="48"/>
  <c r="AW66" i="48"/>
  <c r="AX66" i="48" s="1"/>
  <c r="AX11" i="48"/>
  <c r="BA27" i="48"/>
  <c r="BB27" i="48" s="1"/>
  <c r="BB24" i="48"/>
  <c r="AW37" i="48"/>
  <c r="AX37" i="48" s="1"/>
  <c r="AX34" i="48"/>
  <c r="BF39" i="48"/>
  <c r="BG64" i="48"/>
  <c r="BG12" i="48"/>
  <c r="BG66" i="48"/>
  <c r="BK11" i="48"/>
  <c r="BM11" i="48" s="1"/>
  <c r="BG22" i="48"/>
  <c r="BK19" i="48"/>
  <c r="BK26" i="48"/>
  <c r="BL26" i="48" s="1"/>
  <c r="BM26" i="48" s="1"/>
  <c r="BN26" i="48" s="1"/>
  <c r="BK30" i="48"/>
  <c r="BK36" i="48"/>
  <c r="BM36" i="48" s="1"/>
  <c r="BN36" i="48" s="1"/>
  <c r="BK46" i="48"/>
  <c r="BM46" i="48" s="1"/>
  <c r="BN46" i="48" s="1"/>
  <c r="BG57" i="48"/>
  <c r="BA17" i="48"/>
  <c r="BB17" i="48" s="1"/>
  <c r="BB14" i="48"/>
  <c r="BD37" i="48"/>
  <c r="AZ67" i="48"/>
  <c r="AW42" i="48"/>
  <c r="AX42" i="48" s="1"/>
  <c r="AX39" i="48"/>
  <c r="BK34" i="48"/>
  <c r="BK25" i="48"/>
  <c r="BM25" i="48" s="1"/>
  <c r="BN25" i="48" s="1"/>
  <c r="AU27" i="48"/>
  <c r="AW24" i="48"/>
  <c r="AU64" i="48"/>
  <c r="AU67" i="48" s="1"/>
  <c r="BE56" i="48"/>
  <c r="BF56" i="48" s="1"/>
  <c r="BB29" i="48"/>
  <c r="BC29" i="48" s="1"/>
  <c r="BC32" i="48" s="1"/>
  <c r="BA32" i="48"/>
  <c r="BB32" i="48" s="1"/>
  <c r="BH64" i="48"/>
  <c r="BI9" i="48"/>
  <c r="BH12" i="48"/>
  <c r="BL9" i="48"/>
  <c r="BH17" i="48"/>
  <c r="BI14" i="48"/>
  <c r="BL14" i="48"/>
  <c r="BH22" i="48"/>
  <c r="BI19" i="48"/>
  <c r="BL19" i="48"/>
  <c r="BI25" i="48"/>
  <c r="BJ25" i="48" s="1"/>
  <c r="BI30" i="48"/>
  <c r="BJ30" i="48" s="1"/>
  <c r="BL30" i="48"/>
  <c r="BI36" i="48"/>
  <c r="BJ36" i="48" s="1"/>
  <c r="BI45" i="48"/>
  <c r="BJ45" i="48" s="1"/>
  <c r="BH57" i="48"/>
  <c r="BI54" i="48"/>
  <c r="BI60" i="48"/>
  <c r="BJ60" i="48" s="1"/>
  <c r="AW47" i="48"/>
  <c r="AX47" i="48" s="1"/>
  <c r="AX44" i="48"/>
  <c r="BD27" i="48"/>
  <c r="AW12" i="48"/>
  <c r="AX12" i="48" s="1"/>
  <c r="AX9" i="48"/>
  <c r="BD42" i="48"/>
  <c r="BG65" i="48"/>
  <c r="BK10" i="48"/>
  <c r="BK20" i="48"/>
  <c r="BM20" i="48" s="1"/>
  <c r="BN20" i="48" s="1"/>
  <c r="BG32" i="48"/>
  <c r="BK31" i="48"/>
  <c r="BM31" i="48" s="1"/>
  <c r="BN31" i="48" s="1"/>
  <c r="BG42" i="48"/>
  <c r="BK39" i="48"/>
  <c r="BG52" i="48"/>
  <c r="BK49" i="48"/>
  <c r="BK55" i="48"/>
  <c r="BK57" i="48" s="1"/>
  <c r="BK60" i="48"/>
  <c r="BM60" i="48" s="1"/>
  <c r="BN60" i="48" s="1"/>
  <c r="BA65" i="48"/>
  <c r="BB65" i="48" s="1"/>
  <c r="BB10" i="48"/>
  <c r="AS67" i="48"/>
  <c r="AT67" i="48" s="1"/>
  <c r="AT64" i="48"/>
  <c r="BK61" i="48"/>
  <c r="BM61" i="48" s="1"/>
  <c r="BN61" i="48" s="1"/>
  <c r="BA62" i="48"/>
  <c r="BB62" i="48" s="1"/>
  <c r="BB59" i="48"/>
  <c r="AV32" i="48"/>
  <c r="AW29" i="48"/>
  <c r="AO67" i="48"/>
  <c r="AP67" i="48" s="1"/>
  <c r="AP64" i="48"/>
  <c r="BD57" i="48"/>
  <c r="BE54" i="48"/>
  <c r="AW65" i="48"/>
  <c r="AX65" i="48" s="1"/>
  <c r="AX10" i="48"/>
  <c r="BM56" i="48"/>
  <c r="BN56" i="48" s="1"/>
  <c r="BA52" i="48"/>
  <c r="BB52" i="48" s="1"/>
  <c r="BB49" i="48"/>
  <c r="BH65" i="48"/>
  <c r="BI10" i="48"/>
  <c r="BI24" i="48"/>
  <c r="BH27" i="48"/>
  <c r="BI20" i="48"/>
  <c r="BJ20" i="48" s="1"/>
  <c r="BI26" i="48"/>
  <c r="BJ26" i="48" s="1"/>
  <c r="BI31" i="48"/>
  <c r="BJ31" i="48" s="1"/>
  <c r="BH42" i="48"/>
  <c r="BI39" i="48"/>
  <c r="BL39" i="48"/>
  <c r="BI46" i="48"/>
  <c r="BJ46" i="48" s="1"/>
  <c r="BI55" i="48"/>
  <c r="BJ55" i="48" s="1"/>
  <c r="BL55" i="48"/>
  <c r="BM55" i="48" s="1"/>
  <c r="BN55" i="48" s="1"/>
  <c r="BI61" i="48"/>
  <c r="BJ61" i="48" s="1"/>
  <c r="BF24" i="48"/>
  <c r="BD9" i="48"/>
  <c r="BM54" i="48"/>
  <c r="BA66" i="48"/>
  <c r="BB66" i="48" s="1"/>
  <c r="BB11" i="48"/>
  <c r="BC11" i="48" s="1"/>
  <c r="BC12" i="48" s="1"/>
  <c r="AW62" i="48"/>
  <c r="AX62" i="48" s="1"/>
  <c r="AX59" i="48"/>
  <c r="AV67" i="48"/>
  <c r="BD47" i="48"/>
  <c r="AW17" i="48"/>
  <c r="AX17" i="48" s="1"/>
  <c r="AX14" i="48"/>
  <c r="DH41" i="48"/>
  <c r="BO41" i="48" s="1"/>
  <c r="DH36" i="48"/>
  <c r="BO36" i="48" s="1"/>
  <c r="DH26" i="48"/>
  <c r="BO26" i="48" s="1"/>
  <c r="BO19" i="48"/>
  <c r="DI7" i="48"/>
  <c r="BG37" i="48"/>
  <c r="BG47" i="48"/>
  <c r="BK44" i="48"/>
  <c r="AW57" i="48"/>
  <c r="AX57" i="48" s="1"/>
  <c r="AX54" i="48"/>
  <c r="BA22" i="48"/>
  <c r="BB22" i="48" s="1"/>
  <c r="BB19" i="48"/>
  <c r="BC19" i="48" s="1"/>
  <c r="BD65" i="48"/>
  <c r="BE10" i="48"/>
  <c r="BD62" i="48"/>
  <c r="BE59" i="48"/>
  <c r="AW52" i="48"/>
  <c r="AX52" i="48" s="1"/>
  <c r="BD32" i="48"/>
  <c r="BP49" i="48"/>
  <c r="DV41" i="48"/>
  <c r="BP41" i="48" s="1"/>
  <c r="DV36" i="48"/>
  <c r="BP36" i="48" s="1"/>
  <c r="DV26" i="48"/>
  <c r="BP26" i="48" s="1"/>
  <c r="DW7" i="48"/>
  <c r="BI15" i="48"/>
  <c r="BJ15" i="48" s="1"/>
  <c r="BK15" i="48" s="1"/>
  <c r="BI21" i="48"/>
  <c r="BJ21" i="48" s="1"/>
  <c r="BK21" i="48" s="1"/>
  <c r="BL21" i="48"/>
  <c r="BI40" i="48"/>
  <c r="BJ40" i="48" s="1"/>
  <c r="BK40" i="48" s="1"/>
  <c r="BM40" i="48" s="1"/>
  <c r="BN40" i="48" s="1"/>
  <c r="BH37" i="48"/>
  <c r="BI34" i="48"/>
  <c r="BL34" i="48"/>
  <c r="BH47" i="48"/>
  <c r="BI44" i="48"/>
  <c r="BL44" i="48"/>
  <c r="BI50" i="48"/>
  <c r="BJ50" i="48" s="1"/>
  <c r="BL50" i="48"/>
  <c r="BM50" i="48" s="1"/>
  <c r="BN50" i="48" s="1"/>
  <c r="BI56" i="48"/>
  <c r="BJ56" i="48" s="1"/>
  <c r="BM21" i="42" l="1"/>
  <c r="BN21" i="42" s="1"/>
  <c r="BM61" i="42"/>
  <c r="BN61" i="42" s="1"/>
  <c r="BS36" i="40"/>
  <c r="BU36" i="40" s="1"/>
  <c r="BV36" i="40" s="1"/>
  <c r="BF52" i="42"/>
  <c r="BF12" i="42"/>
  <c r="CI67" i="53"/>
  <c r="CJ37" i="53"/>
  <c r="CK34" i="53"/>
  <c r="BV64" i="53"/>
  <c r="BU67" i="53"/>
  <c r="BV67" i="53" s="1"/>
  <c r="CJ57" i="53"/>
  <c r="CK54" i="53"/>
  <c r="CJ22" i="53"/>
  <c r="CK19" i="53"/>
  <c r="CC32" i="53"/>
  <c r="CD32" i="53" s="1"/>
  <c r="CD29" i="53"/>
  <c r="CC47" i="53"/>
  <c r="CD47" i="53" s="1"/>
  <c r="CD44" i="53"/>
  <c r="CQ17" i="53"/>
  <c r="CR14" i="53"/>
  <c r="CC64" i="53"/>
  <c r="CC12" i="53"/>
  <c r="CD12" i="53" s="1"/>
  <c r="CD9" i="53"/>
  <c r="CK24" i="53"/>
  <c r="CJ27" i="53"/>
  <c r="CD39" i="53"/>
  <c r="CC42" i="53"/>
  <c r="CD42" i="53" s="1"/>
  <c r="CJ65" i="53"/>
  <c r="CK10" i="53"/>
  <c r="CO67" i="53"/>
  <c r="CP67" i="53" s="1"/>
  <c r="CP64" i="53"/>
  <c r="CJ62" i="53"/>
  <c r="CK59" i="53"/>
  <c r="CQ52" i="53"/>
  <c r="CR49" i="53"/>
  <c r="CK29" i="53"/>
  <c r="CJ32" i="53"/>
  <c r="CJ42" i="53"/>
  <c r="CK39" i="53"/>
  <c r="CC17" i="53"/>
  <c r="CD17" i="53" s="1"/>
  <c r="CD14" i="53"/>
  <c r="CK44" i="53"/>
  <c r="CJ47" i="53"/>
  <c r="CQ62" i="53"/>
  <c r="CR59" i="53"/>
  <c r="CQ22" i="53"/>
  <c r="CR19" i="53"/>
  <c r="CB67" i="53"/>
  <c r="CC37" i="53"/>
  <c r="CD37" i="53" s="1"/>
  <c r="CD34" i="53"/>
  <c r="CC65" i="53"/>
  <c r="CD65" i="53" s="1"/>
  <c r="CD10" i="53"/>
  <c r="CQ37" i="53"/>
  <c r="CR34" i="53"/>
  <c r="CC22" i="53"/>
  <c r="CD22" i="53" s="1"/>
  <c r="CD19" i="53"/>
  <c r="CJ64" i="53"/>
  <c r="CK9" i="53"/>
  <c r="CJ12" i="53"/>
  <c r="CC66" i="53"/>
  <c r="CD66" i="53" s="1"/>
  <c r="CD11" i="53"/>
  <c r="CQ47" i="53"/>
  <c r="CR44" i="53"/>
  <c r="CC52" i="53"/>
  <c r="CD52" i="53" s="1"/>
  <c r="CD49" i="53"/>
  <c r="CQ32" i="53"/>
  <c r="CR29" i="53"/>
  <c r="CQ27" i="53"/>
  <c r="CR24" i="53"/>
  <c r="CD24" i="53"/>
  <c r="CC27" i="53"/>
  <c r="CD27" i="53" s="1"/>
  <c r="CC57" i="53"/>
  <c r="CD57" i="53" s="1"/>
  <c r="CD54" i="53"/>
  <c r="CQ64" i="53"/>
  <c r="CQ12" i="53"/>
  <c r="CR9" i="53"/>
  <c r="CQ65" i="53"/>
  <c r="CR10" i="53"/>
  <c r="CJ17" i="53"/>
  <c r="CK14" i="53"/>
  <c r="CQ66" i="53"/>
  <c r="CR11" i="53"/>
  <c r="CC62" i="53"/>
  <c r="CD62" i="53" s="1"/>
  <c r="CD59" i="53"/>
  <c r="CJ66" i="53"/>
  <c r="CK11" i="53"/>
  <c r="CQ42" i="53"/>
  <c r="CR39" i="53"/>
  <c r="CQ57" i="53"/>
  <c r="CR54" i="53"/>
  <c r="CJ52" i="53"/>
  <c r="CK49" i="53"/>
  <c r="BK62" i="42"/>
  <c r="BU56" i="41"/>
  <c r="BV56" i="41" s="1"/>
  <c r="BS50" i="40"/>
  <c r="BU50" i="40" s="1"/>
  <c r="BV50" i="40" s="1"/>
  <c r="BQ45" i="42"/>
  <c r="BR45" i="42" s="1"/>
  <c r="BS45" i="42" s="1"/>
  <c r="BT45" i="42" s="1"/>
  <c r="BU45" i="42" s="1"/>
  <c r="BV45" i="42" s="1"/>
  <c r="BK47" i="42"/>
  <c r="CA42" i="45"/>
  <c r="BS41" i="40"/>
  <c r="BU41" i="40" s="1"/>
  <c r="BV41" i="40" s="1"/>
  <c r="CI41" i="46"/>
  <c r="CK41" i="46" s="1"/>
  <c r="CL41" i="46" s="1"/>
  <c r="BK37" i="42"/>
  <c r="CO30" i="50"/>
  <c r="CP30" i="50" s="1"/>
  <c r="CQ30" i="50" s="1"/>
  <c r="CR30" i="50" s="1"/>
  <c r="CS30" i="50" s="1"/>
  <c r="CT30" i="50" s="1"/>
  <c r="BF27" i="40"/>
  <c r="BQ26" i="42"/>
  <c r="BR26" i="42" s="1"/>
  <c r="BS26" i="42" s="1"/>
  <c r="BK17" i="42"/>
  <c r="CQ12" i="29"/>
  <c r="BS55" i="40"/>
  <c r="BU55" i="40" s="1"/>
  <c r="BV55" i="40" s="1"/>
  <c r="BM41" i="42"/>
  <c r="BN41" i="42" s="1"/>
  <c r="BK42" i="42"/>
  <c r="BM35" i="42"/>
  <c r="BN35" i="42" s="1"/>
  <c r="BE29" i="42"/>
  <c r="BE32" i="42" s="1"/>
  <c r="BF32" i="42" s="1"/>
  <c r="CI30" i="46"/>
  <c r="CK30" i="46" s="1"/>
  <c r="CL30" i="46" s="1"/>
  <c r="BS15" i="40"/>
  <c r="BU15" i="40" s="1"/>
  <c r="BV15" i="40" s="1"/>
  <c r="CI21" i="46"/>
  <c r="CK21" i="46" s="1"/>
  <c r="CL21" i="46" s="1"/>
  <c r="BS21" i="40"/>
  <c r="BU21" i="40" s="1"/>
  <c r="BV21" i="40" s="1"/>
  <c r="BM30" i="42"/>
  <c r="BN30" i="42" s="1"/>
  <c r="BV32" i="46"/>
  <c r="CI31" i="46"/>
  <c r="CK31" i="46" s="1"/>
  <c r="CL31" i="46" s="1"/>
  <c r="BU45" i="41"/>
  <c r="BV45" i="41" s="1"/>
  <c r="BQ56" i="42"/>
  <c r="BR56" i="42" s="1"/>
  <c r="CI60" i="46"/>
  <c r="CK60" i="46" s="1"/>
  <c r="CL60" i="46" s="1"/>
  <c r="BM60" i="42"/>
  <c r="BN60" i="42" s="1"/>
  <c r="BV54" i="50"/>
  <c r="BF62" i="40"/>
  <c r="CE62" i="45"/>
  <c r="BU54" i="40"/>
  <c r="BV54" i="40" s="1"/>
  <c r="CM57" i="41"/>
  <c r="CI50" i="46"/>
  <c r="CK50" i="46" s="1"/>
  <c r="CL50" i="46" s="1"/>
  <c r="BM51" i="42"/>
  <c r="BN51" i="42" s="1"/>
  <c r="BS46" i="40"/>
  <c r="BU46" i="40" s="1"/>
  <c r="BV46" i="40" s="1"/>
  <c r="BQ36" i="42"/>
  <c r="BR36" i="42" s="1"/>
  <c r="BS36" i="42" s="1"/>
  <c r="BT36" i="42" s="1"/>
  <c r="BU36" i="42" s="1"/>
  <c r="BV36" i="42" s="1"/>
  <c r="BG67" i="40"/>
  <c r="BM36" i="42"/>
  <c r="BN36" i="42" s="1"/>
  <c r="BS35" i="40"/>
  <c r="BU35" i="40" s="1"/>
  <c r="BV35" i="40" s="1"/>
  <c r="CA37" i="46"/>
  <c r="CA32" i="46"/>
  <c r="BS31" i="40"/>
  <c r="BU31" i="40" s="1"/>
  <c r="BV31" i="40" s="1"/>
  <c r="CB36" i="29"/>
  <c r="CC36" i="29" s="1"/>
  <c r="CD36" i="29" s="1"/>
  <c r="CB50" i="29"/>
  <c r="CC50" i="29" s="1"/>
  <c r="CD50" i="29" s="1"/>
  <c r="CB35" i="29"/>
  <c r="CC35" i="29" s="1"/>
  <c r="CD35" i="29" s="1"/>
  <c r="BT22" i="40"/>
  <c r="BS67" i="45"/>
  <c r="BE47" i="48"/>
  <c r="BF47" i="48" s="1"/>
  <c r="CM22" i="41"/>
  <c r="BS67" i="46"/>
  <c r="BP42" i="42"/>
  <c r="BT22" i="29"/>
  <c r="BU16" i="42"/>
  <c r="BV16" i="42" s="1"/>
  <c r="CM66" i="41"/>
  <c r="BT57" i="29"/>
  <c r="CM17" i="41"/>
  <c r="CB41" i="29"/>
  <c r="CC41" i="29" s="1"/>
  <c r="CD41" i="29" s="1"/>
  <c r="BS16" i="40"/>
  <c r="BU16" i="40" s="1"/>
  <c r="BV16" i="40" s="1"/>
  <c r="CI15" i="46"/>
  <c r="CK15" i="46" s="1"/>
  <c r="CL15" i="46" s="1"/>
  <c r="BG67" i="42"/>
  <c r="CM67" i="29"/>
  <c r="CA12" i="45"/>
  <c r="BH67" i="42"/>
  <c r="BP67" i="29"/>
  <c r="BL27" i="42"/>
  <c r="BQ31" i="42"/>
  <c r="BR31" i="42" s="1"/>
  <c r="BS31" i="42" s="1"/>
  <c r="BU31" i="42" s="1"/>
  <c r="BV31" i="42" s="1"/>
  <c r="BM64" i="29"/>
  <c r="BN64" i="29" s="1"/>
  <c r="BL67" i="29"/>
  <c r="BD67" i="42"/>
  <c r="BL57" i="42"/>
  <c r="BL17" i="42"/>
  <c r="BU49" i="42"/>
  <c r="CB45" i="41"/>
  <c r="CA45" i="41"/>
  <c r="CA47" i="41" s="1"/>
  <c r="BU24" i="29"/>
  <c r="BT27" i="29"/>
  <c r="BQ50" i="42"/>
  <c r="BR50" i="42" s="1"/>
  <c r="BT50" i="42"/>
  <c r="BV54" i="29"/>
  <c r="BU57" i="29"/>
  <c r="BV57" i="29" s="1"/>
  <c r="BN11" i="40"/>
  <c r="BZ34" i="46"/>
  <c r="BY37" i="46"/>
  <c r="BZ37" i="46" s="1"/>
  <c r="BL52" i="42"/>
  <c r="BV9" i="46"/>
  <c r="BU12" i="46"/>
  <c r="BV12" i="46" s="1"/>
  <c r="BB64" i="40"/>
  <c r="BA67" i="40"/>
  <c r="BB67" i="40" s="1"/>
  <c r="DW20" i="48"/>
  <c r="BX20" i="48" s="1"/>
  <c r="DW29" i="48"/>
  <c r="BX29" i="48" s="1"/>
  <c r="DW45" i="48"/>
  <c r="BX45" i="48" s="1"/>
  <c r="DW46" i="48"/>
  <c r="BX46" i="48" s="1"/>
  <c r="DW60" i="48"/>
  <c r="BX60" i="48" s="1"/>
  <c r="DW54" i="48"/>
  <c r="BX54" i="48" s="1"/>
  <c r="DW49" i="48"/>
  <c r="BX49" i="48" s="1"/>
  <c r="DW39" i="48"/>
  <c r="BX39" i="48" s="1"/>
  <c r="DW34" i="48"/>
  <c r="BX34" i="48" s="1"/>
  <c r="DW25" i="48"/>
  <c r="BX25" i="48" s="1"/>
  <c r="DW11" i="48"/>
  <c r="BX11" i="48" s="1"/>
  <c r="DW10" i="48"/>
  <c r="BX10" i="48" s="1"/>
  <c r="DW19" i="48"/>
  <c r="BX19" i="48" s="1"/>
  <c r="DW59" i="48"/>
  <c r="BX59" i="48" s="1"/>
  <c r="DW40" i="48"/>
  <c r="BX40" i="48" s="1"/>
  <c r="CB40" i="48" s="1"/>
  <c r="DW35" i="48"/>
  <c r="DW24" i="48"/>
  <c r="BX24" i="48" s="1"/>
  <c r="DW44" i="48"/>
  <c r="BX44" i="48" s="1"/>
  <c r="DW50" i="48"/>
  <c r="BX50" i="48" s="1"/>
  <c r="DW30" i="48"/>
  <c r="BX30" i="48" s="1"/>
  <c r="DW56" i="48"/>
  <c r="DW9" i="48"/>
  <c r="BX9" i="48" s="1"/>
  <c r="DW55" i="48"/>
  <c r="BX55" i="48" s="1"/>
  <c r="DW61" i="48"/>
  <c r="BX61" i="48" s="1"/>
  <c r="CB61" i="48" s="1"/>
  <c r="DW51" i="48"/>
  <c r="BX51" i="48" s="1"/>
  <c r="DW21" i="48"/>
  <c r="BX21" i="48" s="1"/>
  <c r="DW31" i="48"/>
  <c r="BX31" i="48" s="1"/>
  <c r="DW15" i="48"/>
  <c r="BX15" i="48" s="1"/>
  <c r="CB15" i="48" s="1"/>
  <c r="DW16" i="48"/>
  <c r="BX16" i="48" s="1"/>
  <c r="DW14" i="48"/>
  <c r="BX14" i="48" s="1"/>
  <c r="BC52" i="40"/>
  <c r="BE49" i="40"/>
  <c r="BE64" i="40" s="1"/>
  <c r="BV59" i="46"/>
  <c r="BU62" i="46"/>
  <c r="BV62" i="46" s="1"/>
  <c r="BE66" i="40"/>
  <c r="BF66" i="40" s="1"/>
  <c r="BF11" i="40"/>
  <c r="CK29" i="46"/>
  <c r="CL11" i="46"/>
  <c r="CA57" i="46"/>
  <c r="CC54" i="46"/>
  <c r="BM34" i="42"/>
  <c r="BL37" i="42"/>
  <c r="BQ21" i="42"/>
  <c r="BR21" i="42" s="1"/>
  <c r="BS21" i="42" s="1"/>
  <c r="BU21" i="42" s="1"/>
  <c r="BV21" i="42" s="1"/>
  <c r="BP64" i="42"/>
  <c r="BP12" i="42"/>
  <c r="BQ9" i="42"/>
  <c r="BQ40" i="42"/>
  <c r="BR40" i="42" s="1"/>
  <c r="BS40" i="42" s="1"/>
  <c r="BT40" i="42" s="1"/>
  <c r="BU40" i="42" s="1"/>
  <c r="BV40" i="42" s="1"/>
  <c r="BQ46" i="42"/>
  <c r="BR46" i="42" s="1"/>
  <c r="BS46" i="42" s="1"/>
  <c r="BQ20" i="42"/>
  <c r="BR20" i="42" s="1"/>
  <c r="BS20" i="42" s="1"/>
  <c r="BT20" i="42" s="1"/>
  <c r="BU20" i="42" s="1"/>
  <c r="BV20" i="42" s="1"/>
  <c r="BP57" i="42"/>
  <c r="BQ54" i="42"/>
  <c r="BT54" i="42"/>
  <c r="BP22" i="42"/>
  <c r="BQ19" i="42"/>
  <c r="BL65" i="42"/>
  <c r="BJ64" i="29"/>
  <c r="BI67" i="29"/>
  <c r="BJ67" i="29" s="1"/>
  <c r="BN44" i="46"/>
  <c r="BM47" i="46"/>
  <c r="BN47" i="46" s="1"/>
  <c r="BM64" i="46"/>
  <c r="BI27" i="40"/>
  <c r="BJ27" i="40" s="1"/>
  <c r="BJ24" i="40"/>
  <c r="CC17" i="46"/>
  <c r="CD14" i="46"/>
  <c r="BC37" i="42"/>
  <c r="BE34" i="42"/>
  <c r="BK66" i="40"/>
  <c r="BZ19" i="46"/>
  <c r="BY22" i="46"/>
  <c r="BZ22" i="46" s="1"/>
  <c r="CA12" i="46"/>
  <c r="CC9" i="46"/>
  <c r="BZ10" i="46"/>
  <c r="BY65" i="46"/>
  <c r="BZ65" i="46" s="1"/>
  <c r="BT9" i="42"/>
  <c r="BT39" i="42"/>
  <c r="CC9" i="29"/>
  <c r="BU11" i="29"/>
  <c r="BT66" i="29"/>
  <c r="BU44" i="40"/>
  <c r="BK27" i="45"/>
  <c r="BK66" i="45"/>
  <c r="BK67" i="45" s="1"/>
  <c r="CM47" i="41"/>
  <c r="CQ44" i="41"/>
  <c r="CQ10" i="41"/>
  <c r="CM65" i="41"/>
  <c r="CM64" i="41"/>
  <c r="CM12" i="41"/>
  <c r="CQ9" i="41"/>
  <c r="BE65" i="40"/>
  <c r="BF65" i="40" s="1"/>
  <c r="BO27" i="42"/>
  <c r="BS24" i="42"/>
  <c r="BQ30" i="42"/>
  <c r="BR30" i="42" s="1"/>
  <c r="BS30" i="42" s="1"/>
  <c r="BS41" i="42"/>
  <c r="BS50" i="42"/>
  <c r="BO37" i="42"/>
  <c r="CK59" i="46"/>
  <c r="BZ39" i="46"/>
  <c r="CA39" i="46" s="1"/>
  <c r="BY42" i="46"/>
  <c r="BZ42" i="46" s="1"/>
  <c r="CK16" i="46"/>
  <c r="CL16" i="46" s="1"/>
  <c r="CQ14" i="41"/>
  <c r="BF10" i="42"/>
  <c r="BE65" i="42"/>
  <c r="BF65" i="42" s="1"/>
  <c r="AW37" i="42"/>
  <c r="AX37" i="42" s="1"/>
  <c r="AX34" i="42"/>
  <c r="BT37" i="29"/>
  <c r="BU34" i="29"/>
  <c r="BW67" i="45"/>
  <c r="BN54" i="42"/>
  <c r="CC44" i="29"/>
  <c r="BK52" i="40"/>
  <c r="BM49" i="40"/>
  <c r="BK22" i="40"/>
  <c r="BM19" i="40"/>
  <c r="BT17" i="29"/>
  <c r="BY52" i="46"/>
  <c r="BZ52" i="46" s="1"/>
  <c r="BZ49" i="46"/>
  <c r="CA49" i="46" s="1"/>
  <c r="CE37" i="46"/>
  <c r="CG34" i="46"/>
  <c r="CE65" i="46"/>
  <c r="CG10" i="46"/>
  <c r="CG61" i="46"/>
  <c r="CH61" i="46" s="1"/>
  <c r="CI61" i="46"/>
  <c r="CK61" i="46" s="1"/>
  <c r="CL61" i="46" s="1"/>
  <c r="CG45" i="46"/>
  <c r="CH45" i="46" s="1"/>
  <c r="CI45" i="46"/>
  <c r="CK45" i="46" s="1"/>
  <c r="CL45" i="46" s="1"/>
  <c r="CE52" i="46"/>
  <c r="CG49" i="46"/>
  <c r="CG46" i="46"/>
  <c r="CH46" i="46" s="1"/>
  <c r="CI46" i="46" s="1"/>
  <c r="CK46" i="46" s="1"/>
  <c r="CL46" i="46" s="1"/>
  <c r="BT56" i="42"/>
  <c r="BU56" i="42" s="1"/>
  <c r="BV56" i="42" s="1"/>
  <c r="CA62" i="46"/>
  <c r="CC49" i="29"/>
  <c r="BY30" i="29"/>
  <c r="BZ30" i="29" s="1"/>
  <c r="CB30" i="29"/>
  <c r="CC30" i="29" s="1"/>
  <c r="CD30" i="29" s="1"/>
  <c r="BY51" i="29"/>
  <c r="BZ51" i="29" s="1"/>
  <c r="BX27" i="29"/>
  <c r="BY24" i="29"/>
  <c r="CB24" i="29"/>
  <c r="BY25" i="29"/>
  <c r="BZ25" i="29" s="1"/>
  <c r="CB25" i="29" s="1"/>
  <c r="CC25" i="29" s="1"/>
  <c r="CD25" i="29" s="1"/>
  <c r="BY54" i="29"/>
  <c r="BX57" i="29"/>
  <c r="CB54" i="29"/>
  <c r="BY49" i="29"/>
  <c r="BX52" i="29"/>
  <c r="BY29" i="29"/>
  <c r="BX32" i="29"/>
  <c r="CE47" i="45"/>
  <c r="CE57" i="45"/>
  <c r="CE52" i="45"/>
  <c r="BK66" i="42"/>
  <c r="BM17" i="42"/>
  <c r="BN14" i="42"/>
  <c r="BM66" i="29"/>
  <c r="BN66" i="29" s="1"/>
  <c r="BN16" i="29"/>
  <c r="BK42" i="40"/>
  <c r="BM40" i="40"/>
  <c r="BN40" i="40" s="1"/>
  <c r="BQ51" i="40"/>
  <c r="BR51" i="40" s="1"/>
  <c r="BS51" i="40"/>
  <c r="BU51" i="40" s="1"/>
  <c r="BV51" i="40" s="1"/>
  <c r="BO65" i="40"/>
  <c r="BQ10" i="40"/>
  <c r="BO32" i="40"/>
  <c r="BQ29" i="40"/>
  <c r="BO22" i="40"/>
  <c r="BQ19" i="40"/>
  <c r="BO52" i="40"/>
  <c r="BQ49" i="40"/>
  <c r="BQ25" i="40"/>
  <c r="BR25" i="40" s="1"/>
  <c r="BS25" i="40"/>
  <c r="BU25" i="40" s="1"/>
  <c r="BV25" i="40" s="1"/>
  <c r="BO37" i="40"/>
  <c r="BQ34" i="40"/>
  <c r="BO47" i="40"/>
  <c r="BQ44" i="40"/>
  <c r="BE66" i="42"/>
  <c r="BF66" i="42" s="1"/>
  <c r="BF29" i="42"/>
  <c r="BQ35" i="42"/>
  <c r="BR35" i="42" s="1"/>
  <c r="BS35" i="42" s="1"/>
  <c r="BT35" i="42"/>
  <c r="BP52" i="42"/>
  <c r="BQ49" i="42"/>
  <c r="BP37" i="42"/>
  <c r="BQ34" i="42"/>
  <c r="BP65" i="42"/>
  <c r="BQ10" i="42"/>
  <c r="BR14" i="29"/>
  <c r="BQ17" i="29"/>
  <c r="BR17" i="29" s="1"/>
  <c r="BF14" i="40"/>
  <c r="BE17" i="40"/>
  <c r="BF17" i="40" s="1"/>
  <c r="CD34" i="46"/>
  <c r="CC37" i="46"/>
  <c r="AX64" i="40"/>
  <c r="AW67" i="40"/>
  <c r="AX67" i="40" s="1"/>
  <c r="CM37" i="41"/>
  <c r="CQ34" i="41"/>
  <c r="BM27" i="29"/>
  <c r="BN27" i="29" s="1"/>
  <c r="BN24" i="29"/>
  <c r="DI60" i="48"/>
  <c r="BW60" i="48" s="1"/>
  <c r="DI49" i="48"/>
  <c r="BW49" i="48" s="1"/>
  <c r="DI31" i="48"/>
  <c r="BW31" i="48" s="1"/>
  <c r="DI10" i="48"/>
  <c r="BW10" i="48" s="1"/>
  <c r="DI45" i="48"/>
  <c r="BW45" i="48" s="1"/>
  <c r="DI30" i="48"/>
  <c r="BW30" i="48" s="1"/>
  <c r="DI19" i="48"/>
  <c r="BW19" i="48" s="1"/>
  <c r="DI61" i="48"/>
  <c r="BW61" i="48" s="1"/>
  <c r="DI50" i="48"/>
  <c r="BW50" i="48" s="1"/>
  <c r="DI35" i="48"/>
  <c r="BW35" i="48" s="1"/>
  <c r="CA35" i="48" s="1"/>
  <c r="DI24" i="48"/>
  <c r="BW24" i="48" s="1"/>
  <c r="DI9" i="48"/>
  <c r="BW9" i="48" s="1"/>
  <c r="CA9" i="48" s="1"/>
  <c r="DI11" i="48"/>
  <c r="BW11" i="48" s="1"/>
  <c r="DI34" i="48"/>
  <c r="BW34" i="48" s="1"/>
  <c r="DI20" i="48"/>
  <c r="DI54" i="48"/>
  <c r="BW54" i="48" s="1"/>
  <c r="DI39" i="48"/>
  <c r="BW39" i="48" s="1"/>
  <c r="DI21" i="48"/>
  <c r="BW21" i="48" s="1"/>
  <c r="DI59" i="48"/>
  <c r="BW59" i="48" s="1"/>
  <c r="DI56" i="48"/>
  <c r="BW56" i="48" s="1"/>
  <c r="CA56" i="48" s="1"/>
  <c r="DI40" i="48"/>
  <c r="BW40" i="48" s="1"/>
  <c r="DI51" i="48"/>
  <c r="BW51" i="48" s="1"/>
  <c r="DI29" i="48"/>
  <c r="BW29" i="48" s="1"/>
  <c r="DI44" i="48"/>
  <c r="BW44" i="48" s="1"/>
  <c r="DI46" i="48"/>
  <c r="BW46" i="48" s="1"/>
  <c r="DI25" i="48"/>
  <c r="BW25" i="48" s="1"/>
  <c r="DI55" i="48"/>
  <c r="BW55" i="48" s="1"/>
  <c r="DI16" i="48"/>
  <c r="BW16" i="48" s="1"/>
  <c r="DI14" i="48"/>
  <c r="BW14" i="48" s="1"/>
  <c r="DI15" i="48"/>
  <c r="BW15" i="48" s="1"/>
  <c r="CB50" i="41"/>
  <c r="CA50" i="41"/>
  <c r="CA52" i="41" s="1"/>
  <c r="CB60" i="41"/>
  <c r="CA60" i="41"/>
  <c r="CA62" i="41" s="1"/>
  <c r="BZ29" i="46"/>
  <c r="BY32" i="46"/>
  <c r="BZ32" i="46" s="1"/>
  <c r="CA66" i="46"/>
  <c r="CC11" i="46"/>
  <c r="CK54" i="46"/>
  <c r="BJ34" i="42"/>
  <c r="BI37" i="42"/>
  <c r="BJ37" i="42" s="1"/>
  <c r="BQ15" i="42"/>
  <c r="BR15" i="42" s="1"/>
  <c r="BS15" i="42" s="1"/>
  <c r="BS17" i="42" s="1"/>
  <c r="BT15" i="42"/>
  <c r="BQ51" i="42"/>
  <c r="BR51" i="42" s="1"/>
  <c r="BS51" i="42" s="1"/>
  <c r="BT51" i="42"/>
  <c r="BP17" i="42"/>
  <c r="BQ14" i="42"/>
  <c r="BP47" i="42"/>
  <c r="BT44" i="42"/>
  <c r="BQ25" i="42"/>
  <c r="BR25" i="42" s="1"/>
  <c r="BS25" i="42" s="1"/>
  <c r="BP66" i="42"/>
  <c r="BQ11" i="42"/>
  <c r="BJ24" i="42"/>
  <c r="BI27" i="42"/>
  <c r="BJ27" i="42" s="1"/>
  <c r="BJ14" i="42"/>
  <c r="BI17" i="42"/>
  <c r="BJ17" i="42" s="1"/>
  <c r="CD29" i="46"/>
  <c r="CC32" i="46"/>
  <c r="BT62" i="29"/>
  <c r="BU59" i="29"/>
  <c r="BC64" i="40"/>
  <c r="BC67" i="40" s="1"/>
  <c r="BK27" i="40"/>
  <c r="BM24" i="40"/>
  <c r="BS12" i="40"/>
  <c r="BJ29" i="40"/>
  <c r="BI32" i="40"/>
  <c r="BJ32" i="40" s="1"/>
  <c r="CA17" i="46"/>
  <c r="BF32" i="40"/>
  <c r="BV42" i="46"/>
  <c r="CK10" i="46"/>
  <c r="BW67" i="46"/>
  <c r="BV24" i="46"/>
  <c r="BU27" i="46"/>
  <c r="BV27" i="46" s="1"/>
  <c r="BE12" i="40"/>
  <c r="BF12" i="40" s="1"/>
  <c r="CA66" i="41"/>
  <c r="BJ19" i="42"/>
  <c r="BK19" i="42" s="1"/>
  <c r="BI22" i="42"/>
  <c r="BJ22" i="42" s="1"/>
  <c r="BJ9" i="42"/>
  <c r="BI12" i="42"/>
  <c r="BJ12" i="42" s="1"/>
  <c r="BI64" i="42"/>
  <c r="BJ39" i="42"/>
  <c r="BI42" i="42"/>
  <c r="BJ42" i="42" s="1"/>
  <c r="BL47" i="42"/>
  <c r="BM44" i="42"/>
  <c r="BI32" i="42"/>
  <c r="BJ32" i="42" s="1"/>
  <c r="BJ29" i="42"/>
  <c r="BK29" i="42" s="1"/>
  <c r="BN49" i="29"/>
  <c r="BM52" i="29"/>
  <c r="BN52" i="29" s="1"/>
  <c r="BR19" i="29"/>
  <c r="BQ22" i="29"/>
  <c r="BR22" i="29" s="1"/>
  <c r="BR24" i="29"/>
  <c r="BQ27" i="29"/>
  <c r="BR27" i="29" s="1"/>
  <c r="BN24" i="42"/>
  <c r="BM27" i="42"/>
  <c r="BN27" i="42" s="1"/>
  <c r="BM9" i="42"/>
  <c r="BJ10" i="40"/>
  <c r="BK10" i="40" s="1"/>
  <c r="BM10" i="40" s="1"/>
  <c r="BI65" i="40"/>
  <c r="BJ65" i="40" s="1"/>
  <c r="BI17" i="40"/>
  <c r="BJ17" i="40" s="1"/>
  <c r="BJ14" i="40"/>
  <c r="BM26" i="45"/>
  <c r="BN26" i="45" s="1"/>
  <c r="BE42" i="42"/>
  <c r="BF42" i="42" s="1"/>
  <c r="CQ24" i="41"/>
  <c r="CQ27" i="41" s="1"/>
  <c r="CM27" i="41"/>
  <c r="CM42" i="41"/>
  <c r="CM52" i="41"/>
  <c r="CQ49" i="41"/>
  <c r="CQ52" i="41" s="1"/>
  <c r="BE42" i="40"/>
  <c r="BF42" i="40" s="1"/>
  <c r="DI36" i="42"/>
  <c r="BW36" i="42" s="1"/>
  <c r="DI24" i="42"/>
  <c r="BW24" i="42" s="1"/>
  <c r="DJ7" i="42"/>
  <c r="DI51" i="42"/>
  <c r="BW51" i="42" s="1"/>
  <c r="DI19" i="42"/>
  <c r="BW19" i="42" s="1"/>
  <c r="DI44" i="42"/>
  <c r="BW44" i="42" s="1"/>
  <c r="DI41" i="42"/>
  <c r="BW41" i="42" s="1"/>
  <c r="DI25" i="42"/>
  <c r="BW25" i="42" s="1"/>
  <c r="DI60" i="42"/>
  <c r="BW60" i="42" s="1"/>
  <c r="DI26" i="42"/>
  <c r="BW26" i="42" s="1"/>
  <c r="DI49" i="42"/>
  <c r="BW49" i="42" s="1"/>
  <c r="DI15" i="42"/>
  <c r="BW15" i="42" s="1"/>
  <c r="DI16" i="42"/>
  <c r="BW16" i="42" s="1"/>
  <c r="CA16" i="42" s="1"/>
  <c r="DI14" i="42"/>
  <c r="BW14" i="42" s="1"/>
  <c r="DI54" i="42"/>
  <c r="BW54" i="42" s="1"/>
  <c r="DI35" i="42"/>
  <c r="BW35" i="42" s="1"/>
  <c r="DI55" i="42"/>
  <c r="BW55" i="42" s="1"/>
  <c r="DI21" i="42"/>
  <c r="BW21" i="42" s="1"/>
  <c r="DI46" i="42"/>
  <c r="BW46" i="42" s="1"/>
  <c r="CA46" i="42" s="1"/>
  <c r="DI9" i="42"/>
  <c r="BW9" i="42" s="1"/>
  <c r="DI31" i="42"/>
  <c r="BW31" i="42" s="1"/>
  <c r="DI34" i="42"/>
  <c r="BW34" i="42" s="1"/>
  <c r="DI39" i="42"/>
  <c r="BW39" i="42" s="1"/>
  <c r="CA39" i="42" s="1"/>
  <c r="DI40" i="42"/>
  <c r="BW40" i="42" s="1"/>
  <c r="DI30" i="42"/>
  <c r="BW30" i="42" s="1"/>
  <c r="DI20" i="42"/>
  <c r="BW20" i="42" s="1"/>
  <c r="DI45" i="42"/>
  <c r="BW45" i="42" s="1"/>
  <c r="CA45" i="42" s="1"/>
  <c r="DI59" i="42"/>
  <c r="BW59" i="42" s="1"/>
  <c r="DI10" i="42"/>
  <c r="BW10" i="42" s="1"/>
  <c r="CA10" i="42" s="1"/>
  <c r="DI29" i="42"/>
  <c r="BW29" i="42" s="1"/>
  <c r="DI56" i="42"/>
  <c r="BW56" i="42" s="1"/>
  <c r="CA56" i="42" s="1"/>
  <c r="DI50" i="42"/>
  <c r="BW50" i="42" s="1"/>
  <c r="DI11" i="42"/>
  <c r="BW11" i="42" s="1"/>
  <c r="DI61" i="42"/>
  <c r="BW61" i="42" s="1"/>
  <c r="BQ16" i="42"/>
  <c r="BR16" i="42" s="1"/>
  <c r="BQ39" i="42"/>
  <c r="BO42" i="42"/>
  <c r="BQ44" i="42"/>
  <c r="BO47" i="42"/>
  <c r="BS55" i="42"/>
  <c r="BU55" i="42" s="1"/>
  <c r="BV55" i="42" s="1"/>
  <c r="BF34" i="40"/>
  <c r="BE37" i="40"/>
  <c r="BF37" i="40" s="1"/>
  <c r="BZ59" i="46"/>
  <c r="BY62" i="46"/>
  <c r="BZ62" i="46" s="1"/>
  <c r="BC64" i="42"/>
  <c r="BC67" i="42" s="1"/>
  <c r="BR34" i="29"/>
  <c r="BQ37" i="29"/>
  <c r="BR37" i="29" s="1"/>
  <c r="BF14" i="42"/>
  <c r="BE17" i="42"/>
  <c r="BF17" i="42" s="1"/>
  <c r="BB64" i="42"/>
  <c r="BA67" i="42"/>
  <c r="BB67" i="42" s="1"/>
  <c r="BJ34" i="40"/>
  <c r="BL34" i="40" s="1"/>
  <c r="BI37" i="40"/>
  <c r="BJ37" i="40" s="1"/>
  <c r="BI52" i="40"/>
  <c r="BJ52" i="40" s="1"/>
  <c r="BJ49" i="40"/>
  <c r="BJ19" i="40"/>
  <c r="BI22" i="40"/>
  <c r="BJ22" i="40" s="1"/>
  <c r="BV47" i="46"/>
  <c r="CE67" i="41"/>
  <c r="BV22" i="46"/>
  <c r="BU37" i="46"/>
  <c r="BV37" i="46" s="1"/>
  <c r="BV14" i="29"/>
  <c r="BU17" i="29"/>
  <c r="BV17" i="29" s="1"/>
  <c r="CA47" i="46"/>
  <c r="CC44" i="46"/>
  <c r="CE62" i="46"/>
  <c r="CG59" i="46"/>
  <c r="CE27" i="46"/>
  <c r="CG24" i="46"/>
  <c r="CG40" i="46"/>
  <c r="CH40" i="46" s="1"/>
  <c r="CG35" i="46"/>
  <c r="CH35" i="46" s="1"/>
  <c r="CI35" i="46" s="1"/>
  <c r="CK35" i="46" s="1"/>
  <c r="CL35" i="46" s="1"/>
  <c r="CG25" i="46"/>
  <c r="CH25" i="46" s="1"/>
  <c r="CI25" i="46"/>
  <c r="CK25" i="46" s="1"/>
  <c r="CL25" i="46" s="1"/>
  <c r="DK29" i="46"/>
  <c r="CM29" i="46" s="1"/>
  <c r="DK41" i="46"/>
  <c r="CM41" i="46" s="1"/>
  <c r="CO41" i="46" s="1"/>
  <c r="CP41" i="46" s="1"/>
  <c r="CQ41" i="46" s="1"/>
  <c r="CS41" i="46" s="1"/>
  <c r="CT41" i="46" s="1"/>
  <c r="DK10" i="46"/>
  <c r="CM10" i="46" s="1"/>
  <c r="DK46" i="46"/>
  <c r="CM46" i="46" s="1"/>
  <c r="CO46" i="46" s="1"/>
  <c r="CP46" i="46" s="1"/>
  <c r="CQ46" i="46" s="1"/>
  <c r="CS46" i="46" s="1"/>
  <c r="CT46" i="46" s="1"/>
  <c r="DK26" i="46"/>
  <c r="CM26" i="46" s="1"/>
  <c r="CO26" i="46" s="1"/>
  <c r="CP26" i="46" s="1"/>
  <c r="DK50" i="46"/>
  <c r="CM50" i="46" s="1"/>
  <c r="CO50" i="46" s="1"/>
  <c r="CP50" i="46" s="1"/>
  <c r="CQ50" i="46" s="1"/>
  <c r="CS50" i="46" s="1"/>
  <c r="CT50" i="46" s="1"/>
  <c r="DK11" i="46"/>
  <c r="CM11" i="46" s="1"/>
  <c r="CQ11" i="46" s="1"/>
  <c r="DK54" i="46"/>
  <c r="CM54" i="46" s="1"/>
  <c r="DK20" i="46"/>
  <c r="CM20" i="46" s="1"/>
  <c r="CO20" i="46" s="1"/>
  <c r="CP20" i="46" s="1"/>
  <c r="CQ20" i="46" s="1"/>
  <c r="CS20" i="46" s="1"/>
  <c r="CT20" i="46" s="1"/>
  <c r="DK51" i="46"/>
  <c r="CM51" i="46" s="1"/>
  <c r="DK59" i="46"/>
  <c r="CM59" i="46" s="1"/>
  <c r="DK40" i="46"/>
  <c r="CM40" i="46" s="1"/>
  <c r="CO40" i="46" s="1"/>
  <c r="CP40" i="46" s="1"/>
  <c r="CQ40" i="46" s="1"/>
  <c r="CS40" i="46" s="1"/>
  <c r="CT40" i="46" s="1"/>
  <c r="DK21" i="46"/>
  <c r="CM21" i="46" s="1"/>
  <c r="CO21" i="46" s="1"/>
  <c r="CP21" i="46" s="1"/>
  <c r="CQ21" i="46" s="1"/>
  <c r="CS21" i="46" s="1"/>
  <c r="CT21" i="46" s="1"/>
  <c r="DK45" i="46"/>
  <c r="CM45" i="46" s="1"/>
  <c r="CO45" i="46" s="1"/>
  <c r="CP45" i="46" s="1"/>
  <c r="DK55" i="46"/>
  <c r="CM55" i="46" s="1"/>
  <c r="CO55" i="46" s="1"/>
  <c r="CP55" i="46" s="1"/>
  <c r="DK44" i="46"/>
  <c r="CM44" i="46" s="1"/>
  <c r="DK9" i="46"/>
  <c r="CM9" i="46" s="1"/>
  <c r="DK25" i="46"/>
  <c r="CM25" i="46" s="1"/>
  <c r="CO25" i="46" s="1"/>
  <c r="CP25" i="46" s="1"/>
  <c r="DK35" i="46"/>
  <c r="CM35" i="46" s="1"/>
  <c r="CO35" i="46" s="1"/>
  <c r="CP35" i="46" s="1"/>
  <c r="CQ35" i="46" s="1"/>
  <c r="CS35" i="46" s="1"/>
  <c r="CT35" i="46" s="1"/>
  <c r="DK34" i="46"/>
  <c r="CM34" i="46" s="1"/>
  <c r="DK19" i="46"/>
  <c r="CM19" i="46" s="1"/>
  <c r="DK31" i="46"/>
  <c r="CM31" i="46" s="1"/>
  <c r="CO31" i="46" s="1"/>
  <c r="CP31" i="46" s="1"/>
  <c r="CQ31" i="46" s="1"/>
  <c r="CS31" i="46" s="1"/>
  <c r="CT31" i="46" s="1"/>
  <c r="DK39" i="46"/>
  <c r="CM39" i="46" s="1"/>
  <c r="DK36" i="46"/>
  <c r="CM36" i="46" s="1"/>
  <c r="CO36" i="46" s="1"/>
  <c r="CP36" i="46" s="1"/>
  <c r="CQ36" i="46" s="1"/>
  <c r="CS36" i="46" s="1"/>
  <c r="CT36" i="46" s="1"/>
  <c r="DK61" i="46"/>
  <c r="CM61" i="46" s="1"/>
  <c r="CO61" i="46" s="1"/>
  <c r="CP61" i="46" s="1"/>
  <c r="CQ61" i="46" s="1"/>
  <c r="CS61" i="46" s="1"/>
  <c r="CT61" i="46" s="1"/>
  <c r="DK14" i="46"/>
  <c r="CM14" i="46" s="1"/>
  <c r="DK24" i="46"/>
  <c r="CM24" i="46" s="1"/>
  <c r="DK56" i="46"/>
  <c r="CM56" i="46" s="1"/>
  <c r="CO56" i="46" s="1"/>
  <c r="CP56" i="46" s="1"/>
  <c r="CQ56" i="46" s="1"/>
  <c r="CS56" i="46" s="1"/>
  <c r="CT56" i="46" s="1"/>
  <c r="DK60" i="46"/>
  <c r="CM60" i="46" s="1"/>
  <c r="CO60" i="46" s="1"/>
  <c r="CP60" i="46" s="1"/>
  <c r="CQ60" i="46" s="1"/>
  <c r="CS60" i="46" s="1"/>
  <c r="CT60" i="46" s="1"/>
  <c r="DK49" i="46"/>
  <c r="CM49" i="46" s="1"/>
  <c r="DK30" i="46"/>
  <c r="CM30" i="46" s="1"/>
  <c r="CO30" i="46" s="1"/>
  <c r="CP30" i="46" s="1"/>
  <c r="CQ30" i="46" s="1"/>
  <c r="CR30" i="46" s="1"/>
  <c r="DK16" i="46"/>
  <c r="CM16" i="46" s="1"/>
  <c r="CO16" i="46" s="1"/>
  <c r="CP16" i="46" s="1"/>
  <c r="CQ16" i="46" s="1"/>
  <c r="CS16" i="46" s="1"/>
  <c r="DK15" i="46"/>
  <c r="CM15" i="46" s="1"/>
  <c r="CO15" i="46" s="1"/>
  <c r="CP15" i="46" s="1"/>
  <c r="CQ15" i="46" s="1"/>
  <c r="CS15" i="46" s="1"/>
  <c r="CT15" i="46" s="1"/>
  <c r="CE32" i="46"/>
  <c r="CG29" i="46"/>
  <c r="CG26" i="46"/>
  <c r="CH26" i="46" s="1"/>
  <c r="CQ26" i="46"/>
  <c r="CS26" i="46" s="1"/>
  <c r="CT26" i="46" s="1"/>
  <c r="BM56" i="42"/>
  <c r="BN56" i="42" s="1"/>
  <c r="BF62" i="42"/>
  <c r="BR29" i="29"/>
  <c r="BT29" i="29" s="1"/>
  <c r="BQ32" i="29"/>
  <c r="BR32" i="29" s="1"/>
  <c r="BY34" i="29"/>
  <c r="BX37" i="29"/>
  <c r="CA65" i="29"/>
  <c r="CA37" i="29"/>
  <c r="BX42" i="29"/>
  <c r="BY39" i="29"/>
  <c r="BY21" i="29"/>
  <c r="BZ21" i="29" s="1"/>
  <c r="CB21" i="29"/>
  <c r="CC21" i="29" s="1"/>
  <c r="CD21" i="29" s="1"/>
  <c r="BY40" i="29"/>
  <c r="BZ40" i="29" s="1"/>
  <c r="CB40" i="29"/>
  <c r="CC40" i="29" s="1"/>
  <c r="CD40" i="29" s="1"/>
  <c r="DX61" i="29"/>
  <c r="CF61" i="29" s="1"/>
  <c r="CG61" i="29" s="1"/>
  <c r="CH61" i="29" s="1"/>
  <c r="CJ61" i="29" s="1"/>
  <c r="CK61" i="29" s="1"/>
  <c r="CL61" i="29" s="1"/>
  <c r="DX46" i="29"/>
  <c r="CF46" i="29" s="1"/>
  <c r="CG46" i="29" s="1"/>
  <c r="CH46" i="29" s="1"/>
  <c r="DX54" i="29"/>
  <c r="CF54" i="29" s="1"/>
  <c r="DX30" i="29"/>
  <c r="CF30" i="29" s="1"/>
  <c r="CG30" i="29" s="1"/>
  <c r="CH30" i="29" s="1"/>
  <c r="CJ30" i="29" s="1"/>
  <c r="CK30" i="29" s="1"/>
  <c r="CL30" i="29" s="1"/>
  <c r="DX56" i="29"/>
  <c r="CF56" i="29" s="1"/>
  <c r="CG56" i="29" s="1"/>
  <c r="CH56" i="29" s="1"/>
  <c r="CI56" i="29" s="1"/>
  <c r="DX45" i="29"/>
  <c r="CF45" i="29" s="1"/>
  <c r="DX40" i="29"/>
  <c r="CF40" i="29" s="1"/>
  <c r="DX44" i="29"/>
  <c r="CF44" i="29" s="1"/>
  <c r="DX25" i="29"/>
  <c r="CF25" i="29" s="1"/>
  <c r="CG25" i="29" s="1"/>
  <c r="DX21" i="29"/>
  <c r="CF21" i="29" s="1"/>
  <c r="CG21" i="29" s="1"/>
  <c r="CH21" i="29" s="1"/>
  <c r="CI21" i="29" s="1"/>
  <c r="DX9" i="29"/>
  <c r="CF9" i="29" s="1"/>
  <c r="CJ9" i="29" s="1"/>
  <c r="DX34" i="29"/>
  <c r="CF34" i="29" s="1"/>
  <c r="DX11" i="29"/>
  <c r="CF11" i="29" s="1"/>
  <c r="CJ11" i="29" s="1"/>
  <c r="DX10" i="29"/>
  <c r="CF10" i="29" s="1"/>
  <c r="DY7" i="29"/>
  <c r="DX50" i="29"/>
  <c r="CF50" i="29" s="1"/>
  <c r="CG50" i="29" s="1"/>
  <c r="CH50" i="29" s="1"/>
  <c r="CJ50" i="29" s="1"/>
  <c r="CK50" i="29" s="1"/>
  <c r="CL50" i="29" s="1"/>
  <c r="DX14" i="29"/>
  <c r="CF14" i="29" s="1"/>
  <c r="DX29" i="29"/>
  <c r="CF29" i="29" s="1"/>
  <c r="DX24" i="29"/>
  <c r="CF24" i="29" s="1"/>
  <c r="DX49" i="29"/>
  <c r="CF49" i="29" s="1"/>
  <c r="DX60" i="29"/>
  <c r="CF60" i="29" s="1"/>
  <c r="DX35" i="29"/>
  <c r="CF35" i="29" s="1"/>
  <c r="DX26" i="29"/>
  <c r="CF26" i="29" s="1"/>
  <c r="DX59" i="29"/>
  <c r="CF59" i="29" s="1"/>
  <c r="DX51" i="29"/>
  <c r="CF51" i="29" s="1"/>
  <c r="CG51" i="29" s="1"/>
  <c r="CH51" i="29" s="1"/>
  <c r="DX41" i="29"/>
  <c r="CF41" i="29" s="1"/>
  <c r="CG41" i="29" s="1"/>
  <c r="CH41" i="29" s="1"/>
  <c r="CJ41" i="29" s="1"/>
  <c r="CK41" i="29" s="1"/>
  <c r="CL41" i="29" s="1"/>
  <c r="DX16" i="29"/>
  <c r="CF16" i="29" s="1"/>
  <c r="DX36" i="29"/>
  <c r="CF36" i="29" s="1"/>
  <c r="DX19" i="29"/>
  <c r="CF19" i="29" s="1"/>
  <c r="DX31" i="29"/>
  <c r="CF31" i="29" s="1"/>
  <c r="CG31" i="29" s="1"/>
  <c r="CH31" i="29" s="1"/>
  <c r="CI31" i="29" s="1"/>
  <c r="DX39" i="29"/>
  <c r="CF39" i="29" s="1"/>
  <c r="DX55" i="29"/>
  <c r="CF55" i="29" s="1"/>
  <c r="DX20" i="29"/>
  <c r="CF20" i="29" s="1"/>
  <c r="CG20" i="29" s="1"/>
  <c r="CH20" i="29" s="1"/>
  <c r="DX15" i="29"/>
  <c r="CF15" i="29" s="1"/>
  <c r="BU10" i="29"/>
  <c r="BT65" i="29"/>
  <c r="CE12" i="45"/>
  <c r="CE64" i="45"/>
  <c r="CI9" i="45"/>
  <c r="DK46" i="45"/>
  <c r="CM46" i="45" s="1"/>
  <c r="DK34" i="45"/>
  <c r="CM34" i="45" s="1"/>
  <c r="CQ34" i="45" s="1"/>
  <c r="DK40" i="45"/>
  <c r="CM40" i="45" s="1"/>
  <c r="DK44" i="45"/>
  <c r="CM44" i="45" s="1"/>
  <c r="DK31" i="45"/>
  <c r="CM31" i="45" s="1"/>
  <c r="DK59" i="45"/>
  <c r="CM59" i="45" s="1"/>
  <c r="DK39" i="45"/>
  <c r="CM39" i="45" s="1"/>
  <c r="DK9" i="45"/>
  <c r="CM9" i="45" s="1"/>
  <c r="DK56" i="45"/>
  <c r="CM56" i="45" s="1"/>
  <c r="DK36" i="45"/>
  <c r="CM36" i="45" s="1"/>
  <c r="DK24" i="45"/>
  <c r="CM24" i="45" s="1"/>
  <c r="DK19" i="45"/>
  <c r="CM19" i="45" s="1"/>
  <c r="DK45" i="45"/>
  <c r="CM45" i="45" s="1"/>
  <c r="DK26" i="45"/>
  <c r="CM26" i="45" s="1"/>
  <c r="DK25" i="45"/>
  <c r="CM25" i="45" s="1"/>
  <c r="CQ25" i="45" s="1"/>
  <c r="DK10" i="45"/>
  <c r="CM10" i="45" s="1"/>
  <c r="DK35" i="45"/>
  <c r="CM35" i="45" s="1"/>
  <c r="DK61" i="45"/>
  <c r="CM61" i="45" s="1"/>
  <c r="DK54" i="45"/>
  <c r="CM54" i="45" s="1"/>
  <c r="DK51" i="45"/>
  <c r="CM51" i="45" s="1"/>
  <c r="DK11" i="45"/>
  <c r="CM11" i="45" s="1"/>
  <c r="DK30" i="45"/>
  <c r="CM30" i="45" s="1"/>
  <c r="DK50" i="45"/>
  <c r="CM50" i="45" s="1"/>
  <c r="DK21" i="45"/>
  <c r="CM21" i="45" s="1"/>
  <c r="DK49" i="45"/>
  <c r="CM49" i="45" s="1"/>
  <c r="DK60" i="45"/>
  <c r="CM60" i="45" s="1"/>
  <c r="DK41" i="45"/>
  <c r="CM41" i="45" s="1"/>
  <c r="DK29" i="45"/>
  <c r="CM29" i="45" s="1"/>
  <c r="DK55" i="45"/>
  <c r="CM55" i="45" s="1"/>
  <c r="DK20" i="45"/>
  <c r="CM20" i="45" s="1"/>
  <c r="DK14" i="45"/>
  <c r="CM14" i="45" s="1"/>
  <c r="DK15" i="45"/>
  <c r="CM15" i="45" s="1"/>
  <c r="DK16" i="45"/>
  <c r="CM16" i="45" s="1"/>
  <c r="CE27" i="45"/>
  <c r="CE22" i="45"/>
  <c r="BV66" i="46"/>
  <c r="BO17" i="40"/>
  <c r="BS14" i="40"/>
  <c r="BQ14" i="40"/>
  <c r="BN39" i="40"/>
  <c r="BQ55" i="42"/>
  <c r="BR55" i="42" s="1"/>
  <c r="CC59" i="29"/>
  <c r="BR59" i="29"/>
  <c r="BQ62" i="29"/>
  <c r="BR62" i="29" s="1"/>
  <c r="BJ9" i="40"/>
  <c r="BI12" i="40"/>
  <c r="BJ12" i="40" s="1"/>
  <c r="BI64" i="40"/>
  <c r="BT30" i="42"/>
  <c r="BJ44" i="42"/>
  <c r="BI47" i="42"/>
  <c r="BJ47" i="42" s="1"/>
  <c r="CB25" i="41"/>
  <c r="CA25" i="41"/>
  <c r="BN14" i="29"/>
  <c r="BM17" i="29"/>
  <c r="BN17" i="29" s="1"/>
  <c r="BV49" i="46"/>
  <c r="BU52" i="46"/>
  <c r="BV52" i="46" s="1"/>
  <c r="BZ14" i="46"/>
  <c r="BY17" i="46"/>
  <c r="BZ17" i="46" s="1"/>
  <c r="BZ11" i="46"/>
  <c r="BY66" i="46"/>
  <c r="BZ66" i="46" s="1"/>
  <c r="BZ54" i="46"/>
  <c r="BY57" i="46"/>
  <c r="BZ57" i="46" s="1"/>
  <c r="BT34" i="42"/>
  <c r="BQ60" i="42"/>
  <c r="BR60" i="42" s="1"/>
  <c r="BS60" i="42" s="1"/>
  <c r="BT60" i="42" s="1"/>
  <c r="BU60" i="42" s="1"/>
  <c r="BV60" i="42" s="1"/>
  <c r="BQ41" i="42"/>
  <c r="BR41" i="42" s="1"/>
  <c r="BT41" i="42"/>
  <c r="DW44" i="42"/>
  <c r="BX44" i="42" s="1"/>
  <c r="DW55" i="42"/>
  <c r="BX55" i="42" s="1"/>
  <c r="CB55" i="42" s="1"/>
  <c r="DW10" i="42"/>
  <c r="BX10" i="42" s="1"/>
  <c r="CB10" i="42" s="1"/>
  <c r="DW34" i="42"/>
  <c r="BX34" i="42" s="1"/>
  <c r="DW39" i="42"/>
  <c r="BX39" i="42" s="1"/>
  <c r="DW54" i="42"/>
  <c r="BX54" i="42" s="1"/>
  <c r="CB54" i="42" s="1"/>
  <c r="DX7" i="42"/>
  <c r="DW24" i="42"/>
  <c r="BX24" i="42" s="1"/>
  <c r="DW51" i="42"/>
  <c r="BX51" i="42" s="1"/>
  <c r="DW59" i="42"/>
  <c r="BX59" i="42" s="1"/>
  <c r="DW49" i="42"/>
  <c r="BX49" i="42" s="1"/>
  <c r="CB49" i="42" s="1"/>
  <c r="DW29" i="42"/>
  <c r="BX29" i="42" s="1"/>
  <c r="DW56" i="42"/>
  <c r="BX56" i="42" s="1"/>
  <c r="DW25" i="42"/>
  <c r="BX25" i="42" s="1"/>
  <c r="DW50" i="42"/>
  <c r="BX50" i="42" s="1"/>
  <c r="DW9" i="42"/>
  <c r="BX9" i="42" s="1"/>
  <c r="DW61" i="42"/>
  <c r="BX61" i="42" s="1"/>
  <c r="DW35" i="42"/>
  <c r="BX35" i="42" s="1"/>
  <c r="DW31" i="42"/>
  <c r="BX31" i="42" s="1"/>
  <c r="DW21" i="42"/>
  <c r="BX21" i="42" s="1"/>
  <c r="DW36" i="42"/>
  <c r="BX36" i="42" s="1"/>
  <c r="DW20" i="42"/>
  <c r="BX20" i="42" s="1"/>
  <c r="DW26" i="42"/>
  <c r="BX26" i="42" s="1"/>
  <c r="CB26" i="42" s="1"/>
  <c r="DW41" i="42"/>
  <c r="BX41" i="42" s="1"/>
  <c r="DW45" i="42"/>
  <c r="BX45" i="42" s="1"/>
  <c r="DW19" i="42"/>
  <c r="BX19" i="42" s="1"/>
  <c r="DW60" i="42"/>
  <c r="BX60" i="42" s="1"/>
  <c r="DW46" i="42"/>
  <c r="BX46" i="42" s="1"/>
  <c r="DW30" i="42"/>
  <c r="BX30" i="42" s="1"/>
  <c r="DW11" i="42"/>
  <c r="BX11" i="42" s="1"/>
  <c r="DW40" i="42"/>
  <c r="BX40" i="42" s="1"/>
  <c r="DW15" i="42"/>
  <c r="BX15" i="42" s="1"/>
  <c r="DW14" i="42"/>
  <c r="BX14" i="42" s="1"/>
  <c r="DW16" i="42"/>
  <c r="BX16" i="42" s="1"/>
  <c r="BQ59" i="42"/>
  <c r="BP62" i="42"/>
  <c r="BP32" i="42"/>
  <c r="BP27" i="42"/>
  <c r="BQ24" i="42"/>
  <c r="CB24" i="42"/>
  <c r="BT24" i="42"/>
  <c r="BU14" i="42"/>
  <c r="BJ54" i="40"/>
  <c r="BI57" i="40"/>
  <c r="BJ57" i="40" s="1"/>
  <c r="BK57" i="40"/>
  <c r="BM54" i="40"/>
  <c r="BM9" i="40"/>
  <c r="BU29" i="40"/>
  <c r="BM11" i="42"/>
  <c r="BL66" i="42"/>
  <c r="CA22" i="46"/>
  <c r="CC19" i="46"/>
  <c r="CI42" i="46"/>
  <c r="CK40" i="46"/>
  <c r="CL40" i="46" s="1"/>
  <c r="BZ9" i="46"/>
  <c r="BY12" i="46"/>
  <c r="BZ12" i="46" s="1"/>
  <c r="BY64" i="46"/>
  <c r="CD10" i="46"/>
  <c r="CC65" i="46"/>
  <c r="CK34" i="46"/>
  <c r="BI52" i="42"/>
  <c r="BJ52" i="42" s="1"/>
  <c r="BJ49" i="42"/>
  <c r="BK49" i="42" s="1"/>
  <c r="BM49" i="42" s="1"/>
  <c r="BM39" i="42"/>
  <c r="BL42" i="42"/>
  <c r="CC19" i="29"/>
  <c r="BT12" i="29"/>
  <c r="BU9" i="29"/>
  <c r="BR11" i="29"/>
  <c r="BQ66" i="29"/>
  <c r="BR66" i="29" s="1"/>
  <c r="BN29" i="29"/>
  <c r="BM32" i="29"/>
  <c r="BN32" i="29" s="1"/>
  <c r="CI47" i="45"/>
  <c r="BF54" i="42"/>
  <c r="BE57" i="42"/>
  <c r="BF57" i="42" s="1"/>
  <c r="BE47" i="40"/>
  <c r="BF47" i="40" s="1"/>
  <c r="BF44" i="40"/>
  <c r="BI47" i="40"/>
  <c r="BJ47" i="40" s="1"/>
  <c r="BJ44" i="40"/>
  <c r="BK64" i="40"/>
  <c r="BK17" i="40"/>
  <c r="BM14" i="40"/>
  <c r="BE47" i="41"/>
  <c r="BF47" i="41" s="1"/>
  <c r="BF44" i="41"/>
  <c r="BF22" i="40"/>
  <c r="CM32" i="41"/>
  <c r="CM62" i="41"/>
  <c r="BN10" i="29"/>
  <c r="BM65" i="29"/>
  <c r="BN65" i="29" s="1"/>
  <c r="AW64" i="42"/>
  <c r="BO17" i="42"/>
  <c r="BO52" i="42"/>
  <c r="BO62" i="42"/>
  <c r="BQ29" i="42"/>
  <c r="BO32" i="42"/>
  <c r="BS9" i="42"/>
  <c r="BO12" i="42"/>
  <c r="BO64" i="42"/>
  <c r="BO57" i="42"/>
  <c r="BS54" i="42"/>
  <c r="BQ61" i="42"/>
  <c r="BR61" i="42" s="1"/>
  <c r="BS61" i="42" s="1"/>
  <c r="BU61" i="42" s="1"/>
  <c r="BV61" i="42" s="1"/>
  <c r="BO22" i="42"/>
  <c r="CQ17" i="29"/>
  <c r="CC14" i="29"/>
  <c r="BT25" i="42"/>
  <c r="BJ54" i="42"/>
  <c r="BI57" i="42"/>
  <c r="BJ57" i="42" s="1"/>
  <c r="BR54" i="29"/>
  <c r="BQ57" i="29"/>
  <c r="BR57" i="29" s="1"/>
  <c r="BU39" i="29"/>
  <c r="BT42" i="29"/>
  <c r="CB55" i="29"/>
  <c r="CC55" i="29" s="1"/>
  <c r="CD55" i="29" s="1"/>
  <c r="BK62" i="40"/>
  <c r="BM59" i="40"/>
  <c r="BJ59" i="40"/>
  <c r="BI62" i="40"/>
  <c r="BJ62" i="40" s="1"/>
  <c r="BR64" i="46"/>
  <c r="BQ67" i="46"/>
  <c r="BR67" i="46" s="1"/>
  <c r="CK24" i="46"/>
  <c r="BY47" i="46"/>
  <c r="BZ47" i="46" s="1"/>
  <c r="BZ44" i="46"/>
  <c r="CE57" i="46"/>
  <c r="CG54" i="46"/>
  <c r="CG14" i="46"/>
  <c r="CI14" i="46"/>
  <c r="CE47" i="46"/>
  <c r="CG44" i="46"/>
  <c r="CE42" i="46"/>
  <c r="CG39" i="46"/>
  <c r="CG55" i="46"/>
  <c r="CH55" i="46" s="1"/>
  <c r="CI55" i="46"/>
  <c r="CK55" i="46" s="1"/>
  <c r="CL55" i="46" s="1"/>
  <c r="CQ55" i="46"/>
  <c r="CS55" i="46" s="1"/>
  <c r="CT55" i="46" s="1"/>
  <c r="BU65" i="46"/>
  <c r="BV65" i="46" s="1"/>
  <c r="BM20" i="42"/>
  <c r="BN20" i="42" s="1"/>
  <c r="BR49" i="29"/>
  <c r="BQ52" i="29"/>
  <c r="BR52" i="29" s="1"/>
  <c r="CA66" i="29"/>
  <c r="CB31" i="29"/>
  <c r="CC31" i="29" s="1"/>
  <c r="CD31" i="29" s="1"/>
  <c r="CA32" i="29"/>
  <c r="BY45" i="29"/>
  <c r="BZ45" i="29" s="1"/>
  <c r="BX22" i="29"/>
  <c r="BY19" i="29"/>
  <c r="BX62" i="29"/>
  <c r="BY59" i="29"/>
  <c r="BY16" i="29"/>
  <c r="BZ16" i="29" s="1"/>
  <c r="CB16" i="29" s="1"/>
  <c r="CC16" i="29" s="1"/>
  <c r="BY10" i="29"/>
  <c r="BX65" i="29"/>
  <c r="BX47" i="29"/>
  <c r="BY44" i="29"/>
  <c r="BR10" i="29"/>
  <c r="BQ65" i="29"/>
  <c r="BR65" i="29" s="1"/>
  <c r="CE42" i="45"/>
  <c r="CE17" i="45"/>
  <c r="CE65" i="45"/>
  <c r="CE32" i="45"/>
  <c r="CE37" i="45"/>
  <c r="CI34" i="45"/>
  <c r="BF19" i="42"/>
  <c r="BE22" i="42"/>
  <c r="BF22" i="42" s="1"/>
  <c r="BK32" i="40"/>
  <c r="BM31" i="40"/>
  <c r="BN31" i="40" s="1"/>
  <c r="BQ20" i="40"/>
  <c r="BR20" i="40" s="1"/>
  <c r="BO12" i="40"/>
  <c r="BO64" i="40"/>
  <c r="BQ9" i="40"/>
  <c r="BQ30" i="40"/>
  <c r="BR30" i="40" s="1"/>
  <c r="BO62" i="40"/>
  <c r="BQ59" i="40"/>
  <c r="BO27" i="40"/>
  <c r="BQ24" i="40"/>
  <c r="DI11" i="40"/>
  <c r="BW11" i="40" s="1"/>
  <c r="CA11" i="40" s="1"/>
  <c r="CC11" i="40" s="1"/>
  <c r="CD11" i="40" s="1"/>
  <c r="DI39" i="40"/>
  <c r="BW39" i="40" s="1"/>
  <c r="CA39" i="40" s="1"/>
  <c r="CC39" i="40" s="1"/>
  <c r="DI59" i="40"/>
  <c r="BW59" i="40" s="1"/>
  <c r="DI29" i="40"/>
  <c r="BW29" i="40" s="1"/>
  <c r="DI31" i="40"/>
  <c r="BW31" i="40" s="1"/>
  <c r="DI44" i="40"/>
  <c r="BW44" i="40" s="1"/>
  <c r="DI24" i="40"/>
  <c r="BW24" i="40" s="1"/>
  <c r="DI26" i="40"/>
  <c r="BW26" i="40" s="1"/>
  <c r="DI51" i="40"/>
  <c r="BW51" i="40" s="1"/>
  <c r="BY51" i="40" s="1"/>
  <c r="BZ51" i="40" s="1"/>
  <c r="CA51" i="40" s="1"/>
  <c r="CC51" i="40" s="1"/>
  <c r="CD51" i="40" s="1"/>
  <c r="DI56" i="40"/>
  <c r="BW56" i="40" s="1"/>
  <c r="BY56" i="40" s="1"/>
  <c r="BZ56" i="40" s="1"/>
  <c r="DI30" i="40"/>
  <c r="BW30" i="40" s="1"/>
  <c r="BY30" i="40" s="1"/>
  <c r="BZ30" i="40" s="1"/>
  <c r="CA30" i="40" s="1"/>
  <c r="CC30" i="40" s="1"/>
  <c r="CD30" i="40" s="1"/>
  <c r="DI54" i="40"/>
  <c r="BW54" i="40" s="1"/>
  <c r="DI61" i="40"/>
  <c r="BW61" i="40" s="1"/>
  <c r="BY61" i="40" s="1"/>
  <c r="BZ61" i="40" s="1"/>
  <c r="CA61" i="40" s="1"/>
  <c r="CC61" i="40" s="1"/>
  <c r="CD61" i="40" s="1"/>
  <c r="DI19" i="40"/>
  <c r="BW19" i="40" s="1"/>
  <c r="DI46" i="40"/>
  <c r="BW46" i="40" s="1"/>
  <c r="BY46" i="40" s="1"/>
  <c r="BZ46" i="40" s="1"/>
  <c r="DI20" i="40"/>
  <c r="BW20" i="40" s="1"/>
  <c r="CA20" i="40" s="1"/>
  <c r="CC20" i="40" s="1"/>
  <c r="CD20" i="40" s="1"/>
  <c r="DI41" i="40"/>
  <c r="BW41" i="40" s="1"/>
  <c r="BY41" i="40" s="1"/>
  <c r="BZ41" i="40" s="1"/>
  <c r="CA41" i="40" s="1"/>
  <c r="CC41" i="40" s="1"/>
  <c r="CD41" i="40" s="1"/>
  <c r="DI45" i="40"/>
  <c r="BW45" i="40" s="1"/>
  <c r="BY45" i="40" s="1"/>
  <c r="BZ45" i="40" s="1"/>
  <c r="DJ7" i="40"/>
  <c r="DI36" i="40"/>
  <c r="BW36" i="40" s="1"/>
  <c r="BY36" i="40" s="1"/>
  <c r="BZ36" i="40" s="1"/>
  <c r="DI21" i="40"/>
  <c r="BW21" i="40" s="1"/>
  <c r="DI50" i="40"/>
  <c r="BW50" i="40" s="1"/>
  <c r="DI9" i="40"/>
  <c r="BW9" i="40" s="1"/>
  <c r="DI49" i="40"/>
  <c r="BW49" i="40" s="1"/>
  <c r="DI34" i="40"/>
  <c r="BW34" i="40" s="1"/>
  <c r="DI35" i="40"/>
  <c r="BW35" i="40" s="1"/>
  <c r="BY35" i="40" s="1"/>
  <c r="BZ35" i="40" s="1"/>
  <c r="CA35" i="40" s="1"/>
  <c r="CC35" i="40" s="1"/>
  <c r="CD35" i="40" s="1"/>
  <c r="DI55" i="40"/>
  <c r="BW55" i="40" s="1"/>
  <c r="DI60" i="40"/>
  <c r="BW60" i="40" s="1"/>
  <c r="DI40" i="40"/>
  <c r="BW40" i="40" s="1"/>
  <c r="BY40" i="40" s="1"/>
  <c r="BZ40" i="40" s="1"/>
  <c r="DI25" i="40"/>
  <c r="BW25" i="40" s="1"/>
  <c r="DI16" i="40"/>
  <c r="BW16" i="40" s="1"/>
  <c r="DI10" i="40"/>
  <c r="BW10" i="40" s="1"/>
  <c r="DI15" i="40"/>
  <c r="BW15" i="40" s="1"/>
  <c r="DI14" i="40"/>
  <c r="BW14" i="40" s="1"/>
  <c r="CA65" i="46"/>
  <c r="BF47" i="42"/>
  <c r="CK19" i="46"/>
  <c r="BR9" i="29"/>
  <c r="BQ12" i="29"/>
  <c r="BR12" i="29" s="1"/>
  <c r="BQ64" i="29"/>
  <c r="BF24" i="42"/>
  <c r="BE27" i="42"/>
  <c r="BF27" i="42" s="1"/>
  <c r="BL35" i="40"/>
  <c r="BK35" i="40"/>
  <c r="BK37" i="40" s="1"/>
  <c r="BK47" i="40"/>
  <c r="BM44" i="40"/>
  <c r="CA17" i="45"/>
  <c r="BS11" i="42"/>
  <c r="BT11" i="42" s="1"/>
  <c r="BO66" i="42"/>
  <c r="BO65" i="42"/>
  <c r="BN19" i="29"/>
  <c r="BM22" i="29"/>
  <c r="BN22" i="29" s="1"/>
  <c r="BE57" i="40"/>
  <c r="BF57" i="40" s="1"/>
  <c r="BF54" i="40"/>
  <c r="CL39" i="46"/>
  <c r="BS57" i="46"/>
  <c r="BU54" i="46"/>
  <c r="BJ10" i="42"/>
  <c r="BK10" i="42" s="1"/>
  <c r="BM10" i="42" s="1"/>
  <c r="BI65" i="42"/>
  <c r="BJ65" i="42" s="1"/>
  <c r="BL62" i="42"/>
  <c r="BM59" i="42"/>
  <c r="BJ59" i="42"/>
  <c r="BI62" i="42"/>
  <c r="BJ62" i="42" s="1"/>
  <c r="CC39" i="29"/>
  <c r="BR39" i="29"/>
  <c r="BQ42" i="29"/>
  <c r="BR42" i="29" s="1"/>
  <c r="CC34" i="29"/>
  <c r="BI42" i="40"/>
  <c r="BJ42" i="40" s="1"/>
  <c r="BJ39" i="40"/>
  <c r="BJ11" i="40"/>
  <c r="BI66" i="40"/>
  <c r="BJ66" i="40" s="1"/>
  <c r="BS62" i="40"/>
  <c r="BM15" i="40"/>
  <c r="BN15" i="40" s="1"/>
  <c r="BT26" i="42"/>
  <c r="BV19" i="29"/>
  <c r="BU22" i="29"/>
  <c r="BV22" i="29" s="1"/>
  <c r="BZ24" i="46"/>
  <c r="CA24" i="46" s="1"/>
  <c r="BY27" i="46"/>
  <c r="BZ27" i="46" s="1"/>
  <c r="CE17" i="46"/>
  <c r="CG16" i="46"/>
  <c r="CH16" i="46" s="1"/>
  <c r="CE66" i="46"/>
  <c r="CG11" i="46"/>
  <c r="CE12" i="46"/>
  <c r="CE64" i="46"/>
  <c r="CG9" i="46"/>
  <c r="CE22" i="46"/>
  <c r="CG19" i="46"/>
  <c r="CG20" i="46"/>
  <c r="CH20" i="46" s="1"/>
  <c r="CI20" i="46"/>
  <c r="CK20" i="46" s="1"/>
  <c r="CL20" i="46" s="1"/>
  <c r="BJ11" i="42"/>
  <c r="BI66" i="42"/>
  <c r="BJ66" i="42" s="1"/>
  <c r="CD59" i="46"/>
  <c r="CC62" i="46"/>
  <c r="BT52" i="29"/>
  <c r="BU49" i="29"/>
  <c r="CC29" i="29"/>
  <c r="BY14" i="29"/>
  <c r="BX17" i="29"/>
  <c r="BY60" i="29"/>
  <c r="BZ60" i="29" s="1"/>
  <c r="CB60" i="29"/>
  <c r="CC60" i="29" s="1"/>
  <c r="CD60" i="29" s="1"/>
  <c r="BX66" i="29"/>
  <c r="BY11" i="29"/>
  <c r="BY46" i="29"/>
  <c r="BZ46" i="29" s="1"/>
  <c r="CB46" i="29"/>
  <c r="CC46" i="29" s="1"/>
  <c r="CD46" i="29" s="1"/>
  <c r="BY20" i="29"/>
  <c r="BZ20" i="29" s="1"/>
  <c r="CB20" i="29" s="1"/>
  <c r="CC20" i="29" s="1"/>
  <c r="CD20" i="29" s="1"/>
  <c r="BX12" i="29"/>
  <c r="BY9" i="29"/>
  <c r="BX64" i="29"/>
  <c r="BR44" i="29"/>
  <c r="BT44" i="29" s="1"/>
  <c r="BQ47" i="29"/>
  <c r="BR47" i="29" s="1"/>
  <c r="CI49" i="45"/>
  <c r="CE66" i="45"/>
  <c r="BF64" i="29"/>
  <c r="BE67" i="29"/>
  <c r="BF67" i="29" s="1"/>
  <c r="BK57" i="42"/>
  <c r="BN44" i="29"/>
  <c r="BM47" i="29"/>
  <c r="BN47" i="29" s="1"/>
  <c r="BO42" i="40"/>
  <c r="BQ39" i="40"/>
  <c r="BS39" i="40"/>
  <c r="BO57" i="40"/>
  <c r="BQ54" i="40"/>
  <c r="BO66" i="40"/>
  <c r="BQ11" i="40"/>
  <c r="CO16" i="50"/>
  <c r="CP16" i="50" s="1"/>
  <c r="CQ16" i="50" s="1"/>
  <c r="CR16" i="50" s="1"/>
  <c r="CS16" i="50" s="1"/>
  <c r="CT16" i="50" s="1"/>
  <c r="CE67" i="50"/>
  <c r="CO15" i="50"/>
  <c r="CP15" i="50" s="1"/>
  <c r="CQ15" i="50" s="1"/>
  <c r="CR15" i="50" s="1"/>
  <c r="CS15" i="50" s="1"/>
  <c r="CT15" i="50" s="1"/>
  <c r="CF67" i="50"/>
  <c r="CM17" i="50"/>
  <c r="CM57" i="50"/>
  <c r="BL67" i="50"/>
  <c r="CG52" i="50"/>
  <c r="CH52" i="50" s="1"/>
  <c r="CH49" i="50"/>
  <c r="CI49" i="50" s="1"/>
  <c r="BT17" i="50"/>
  <c r="BU14" i="50"/>
  <c r="BT64" i="50"/>
  <c r="CA27" i="50"/>
  <c r="CB24" i="50"/>
  <c r="CG27" i="50"/>
  <c r="CH27" i="50" s="1"/>
  <c r="CH24" i="50"/>
  <c r="CI24" i="50" s="1"/>
  <c r="CN65" i="50"/>
  <c r="CO10" i="50"/>
  <c r="CO31" i="50"/>
  <c r="CP31" i="50" s="1"/>
  <c r="CQ31" i="50" s="1"/>
  <c r="CR31" i="50" s="1"/>
  <c r="CS31" i="50" s="1"/>
  <c r="CT31" i="50" s="1"/>
  <c r="CN62" i="50"/>
  <c r="CO59" i="50"/>
  <c r="CA17" i="50"/>
  <c r="CB14" i="50"/>
  <c r="CA64" i="50"/>
  <c r="CA12" i="50"/>
  <c r="CB9" i="50"/>
  <c r="CM66" i="50"/>
  <c r="CM22" i="50"/>
  <c r="CM62" i="50"/>
  <c r="BT66" i="50"/>
  <c r="BU11" i="50"/>
  <c r="CG22" i="50"/>
  <c r="CH22" i="50" s="1"/>
  <c r="CH19" i="50"/>
  <c r="CI19" i="50" s="1"/>
  <c r="CG65" i="50"/>
  <c r="CH65" i="50" s="1"/>
  <c r="CH10" i="50"/>
  <c r="CI10" i="50" s="1"/>
  <c r="BM65" i="50"/>
  <c r="BN65" i="50" s="1"/>
  <c r="BN10" i="50"/>
  <c r="CA62" i="50"/>
  <c r="CB59" i="50"/>
  <c r="CG62" i="50"/>
  <c r="CH62" i="50" s="1"/>
  <c r="CH59" i="50"/>
  <c r="CI59" i="50" s="1"/>
  <c r="CN66" i="50"/>
  <c r="CO11" i="50"/>
  <c r="CN37" i="50"/>
  <c r="CO34" i="50"/>
  <c r="CN57" i="50"/>
  <c r="CO54" i="50"/>
  <c r="BM62" i="50"/>
  <c r="BN62" i="50" s="1"/>
  <c r="BN59" i="50"/>
  <c r="CG42" i="50"/>
  <c r="CH42" i="50" s="1"/>
  <c r="CH39" i="50"/>
  <c r="CI39" i="50" s="1"/>
  <c r="CA32" i="50"/>
  <c r="CB29" i="50"/>
  <c r="CG57" i="50"/>
  <c r="CH57" i="50" s="1"/>
  <c r="CH54" i="50"/>
  <c r="CI54" i="50" s="1"/>
  <c r="CG37" i="50"/>
  <c r="CH37" i="50" s="1"/>
  <c r="CH34" i="50"/>
  <c r="CI34" i="50" s="1"/>
  <c r="BM12" i="50"/>
  <c r="BN12" i="50" s="1"/>
  <c r="BM47" i="50"/>
  <c r="BN47" i="50" s="1"/>
  <c r="BN44" i="50"/>
  <c r="BU22" i="50"/>
  <c r="BV22" i="50" s="1"/>
  <c r="BV19" i="50"/>
  <c r="CG47" i="50"/>
  <c r="CH47" i="50" s="1"/>
  <c r="CH44" i="50"/>
  <c r="CI44" i="50" s="1"/>
  <c r="CG64" i="50"/>
  <c r="CG12" i="50"/>
  <c r="CH12" i="50" s="1"/>
  <c r="CH9" i="50"/>
  <c r="CI9" i="50" s="1"/>
  <c r="BT65" i="50"/>
  <c r="BU10" i="50"/>
  <c r="BT12" i="50"/>
  <c r="CA47" i="50"/>
  <c r="CB44" i="50"/>
  <c r="CN64" i="50"/>
  <c r="CN12" i="50"/>
  <c r="CO9" i="50"/>
  <c r="CN17" i="50"/>
  <c r="CO14" i="50"/>
  <c r="CO29" i="50"/>
  <c r="CN32" i="50"/>
  <c r="CO39" i="50"/>
  <c r="CN42" i="50"/>
  <c r="CO49" i="50"/>
  <c r="CN52" i="50"/>
  <c r="CH14" i="50"/>
  <c r="CI14" i="50" s="1"/>
  <c r="CG17" i="50"/>
  <c r="CH17" i="50" s="1"/>
  <c r="CA37" i="50"/>
  <c r="CB34" i="50"/>
  <c r="BZ64" i="50"/>
  <c r="BY67" i="50"/>
  <c r="BZ67" i="50" s="1"/>
  <c r="CM64" i="50"/>
  <c r="CM12" i="50"/>
  <c r="CM32" i="50"/>
  <c r="CM37" i="50"/>
  <c r="CM52" i="50"/>
  <c r="CA57" i="50"/>
  <c r="CC54" i="50"/>
  <c r="BM27" i="50"/>
  <c r="BN27" i="50" s="1"/>
  <c r="BN24" i="50"/>
  <c r="CA66" i="50"/>
  <c r="CB11" i="50"/>
  <c r="CA52" i="50"/>
  <c r="CB49" i="50"/>
  <c r="BS67" i="50"/>
  <c r="CA22" i="50"/>
  <c r="CB19" i="50"/>
  <c r="BM52" i="50"/>
  <c r="BN52" i="50" s="1"/>
  <c r="BN49" i="50"/>
  <c r="CA65" i="50"/>
  <c r="CB10" i="50"/>
  <c r="CG32" i="50"/>
  <c r="CH32" i="50" s="1"/>
  <c r="CH29" i="50"/>
  <c r="CI29" i="50" s="1"/>
  <c r="CO19" i="50"/>
  <c r="CN22" i="50"/>
  <c r="CN27" i="50"/>
  <c r="CO24" i="50"/>
  <c r="CN47" i="50"/>
  <c r="CO44" i="50"/>
  <c r="BU44" i="50"/>
  <c r="BT47" i="50"/>
  <c r="BT42" i="50"/>
  <c r="BU39" i="50"/>
  <c r="BT62" i="50"/>
  <c r="BU59" i="50"/>
  <c r="CA42" i="50"/>
  <c r="CB39" i="50"/>
  <c r="CM65" i="50"/>
  <c r="CM27" i="50"/>
  <c r="CM42" i="50"/>
  <c r="CM47" i="50"/>
  <c r="CG66" i="50"/>
  <c r="CH66" i="50" s="1"/>
  <c r="CH11" i="50"/>
  <c r="CI11" i="50" s="1"/>
  <c r="BM64" i="50"/>
  <c r="BQ55" i="48"/>
  <c r="BR55" i="48" s="1"/>
  <c r="BS55" i="48" s="1"/>
  <c r="BT55" i="48" s="1"/>
  <c r="BU55" i="48" s="1"/>
  <c r="BV55" i="48" s="1"/>
  <c r="BC64" i="48"/>
  <c r="BE27" i="48"/>
  <c r="BF27" i="48" s="1"/>
  <c r="BT46" i="45"/>
  <c r="BU46" i="45" s="1"/>
  <c r="BV46" i="45" s="1"/>
  <c r="BQ30" i="48"/>
  <c r="BR30" i="48" s="1"/>
  <c r="BS30" i="48" s="1"/>
  <c r="BT30" i="48" s="1"/>
  <c r="BU30" i="48" s="1"/>
  <c r="BV30" i="48" s="1"/>
  <c r="CJ55" i="40"/>
  <c r="BQ16" i="48"/>
  <c r="BR16" i="48" s="1"/>
  <c r="BS16" i="48" s="1"/>
  <c r="BT16" i="48" s="1"/>
  <c r="BU16" i="48" s="1"/>
  <c r="BV16" i="48" s="1"/>
  <c r="CJ41" i="40"/>
  <c r="BQ46" i="48"/>
  <c r="BR46" i="48" s="1"/>
  <c r="BS46" i="48" s="1"/>
  <c r="BT46" i="48" s="1"/>
  <c r="BU46" i="48" s="1"/>
  <c r="BV46" i="48" s="1"/>
  <c r="BQ26" i="48"/>
  <c r="BR26" i="48" s="1"/>
  <c r="BS26" i="48" s="1"/>
  <c r="BT26" i="48" s="1"/>
  <c r="BU26" i="48" s="1"/>
  <c r="BV26" i="48" s="1"/>
  <c r="BE29" i="48"/>
  <c r="BE32" i="48" s="1"/>
  <c r="BF32" i="48" s="1"/>
  <c r="BQ36" i="48"/>
  <c r="BR36" i="48" s="1"/>
  <c r="BS36" i="48" s="1"/>
  <c r="BT36" i="48" s="1"/>
  <c r="BU36" i="48" s="1"/>
  <c r="BV36" i="48" s="1"/>
  <c r="BE62" i="45"/>
  <c r="BF62" i="45" s="1"/>
  <c r="CB16" i="41"/>
  <c r="CC16" i="41" s="1"/>
  <c r="CD16" i="41" s="1"/>
  <c r="BT25" i="45"/>
  <c r="BU25" i="45" s="1"/>
  <c r="BV25" i="45" s="1"/>
  <c r="CJ45" i="40"/>
  <c r="BT40" i="45"/>
  <c r="BU40" i="45" s="1"/>
  <c r="BV40" i="45" s="1"/>
  <c r="CJ46" i="40"/>
  <c r="CB32" i="40"/>
  <c r="BL64" i="41"/>
  <c r="BL67" i="41" s="1"/>
  <c r="BT31" i="45"/>
  <c r="BU31" i="45" s="1"/>
  <c r="BV31" i="45" s="1"/>
  <c r="CJ51" i="40"/>
  <c r="AW64" i="45"/>
  <c r="AX64" i="45" s="1"/>
  <c r="BQ45" i="48"/>
  <c r="BR45" i="48" s="1"/>
  <c r="BS45" i="48" s="1"/>
  <c r="BT45" i="48" s="1"/>
  <c r="BU45" i="48" s="1"/>
  <c r="BV45" i="48" s="1"/>
  <c r="BK47" i="48"/>
  <c r="CB61" i="41"/>
  <c r="CC61" i="41" s="1"/>
  <c r="CD61" i="41" s="1"/>
  <c r="CB31" i="41"/>
  <c r="CC31" i="41" s="1"/>
  <c r="CD31" i="41" s="1"/>
  <c r="CB21" i="41"/>
  <c r="CC21" i="41" s="1"/>
  <c r="CD21" i="41" s="1"/>
  <c r="BQ51" i="48"/>
  <c r="BR51" i="48" s="1"/>
  <c r="BS51" i="48" s="1"/>
  <c r="BT51" i="48" s="1"/>
  <c r="BU51" i="48" s="1"/>
  <c r="BV51" i="48" s="1"/>
  <c r="CJ40" i="40"/>
  <c r="CB56" i="41"/>
  <c r="CC56" i="41" s="1"/>
  <c r="CD56" i="41" s="1"/>
  <c r="CB20" i="41"/>
  <c r="CC20" i="41" s="1"/>
  <c r="CD20" i="41" s="1"/>
  <c r="BK52" i="48"/>
  <c r="CB36" i="41"/>
  <c r="CC36" i="41" s="1"/>
  <c r="CD36" i="41" s="1"/>
  <c r="BT55" i="45"/>
  <c r="BU55" i="45" s="1"/>
  <c r="BV55" i="45" s="1"/>
  <c r="CJ50" i="40"/>
  <c r="BQ50" i="48"/>
  <c r="BR50" i="48" s="1"/>
  <c r="BS50" i="48" s="1"/>
  <c r="BT50" i="48" s="1"/>
  <c r="BU50" i="48" s="1"/>
  <c r="BV50" i="48" s="1"/>
  <c r="BM51" i="48"/>
  <c r="BN51" i="48" s="1"/>
  <c r="BE17" i="48"/>
  <c r="BF17" i="48" s="1"/>
  <c r="CC14" i="41"/>
  <c r="BM30" i="48"/>
  <c r="BN30" i="48" s="1"/>
  <c r="BF54" i="45"/>
  <c r="BE57" i="45"/>
  <c r="BF57" i="45" s="1"/>
  <c r="CC54" i="41"/>
  <c r="BF24" i="41"/>
  <c r="BE27" i="41"/>
  <c r="BF27" i="41" s="1"/>
  <c r="BJ44" i="45"/>
  <c r="BI47" i="45"/>
  <c r="BJ47" i="45" s="1"/>
  <c r="BI22" i="45"/>
  <c r="BJ22" i="45" s="1"/>
  <c r="BJ19" i="45"/>
  <c r="BF34" i="45"/>
  <c r="BE37" i="45"/>
  <c r="BF37" i="45" s="1"/>
  <c r="BF39" i="45"/>
  <c r="BE42" i="45"/>
  <c r="BF42" i="45" s="1"/>
  <c r="BJ59" i="45"/>
  <c r="BI62" i="45"/>
  <c r="BJ62" i="45" s="1"/>
  <c r="BV59" i="41"/>
  <c r="BE66" i="45"/>
  <c r="BF66" i="45" s="1"/>
  <c r="BT57" i="41"/>
  <c r="BX67" i="40"/>
  <c r="BV24" i="40"/>
  <c r="BT62" i="41"/>
  <c r="BU61" i="41"/>
  <c r="BV61" i="41" s="1"/>
  <c r="BJ9" i="45"/>
  <c r="BI12" i="45"/>
  <c r="BJ12" i="45" s="1"/>
  <c r="BI64" i="45"/>
  <c r="BJ49" i="45"/>
  <c r="BI52" i="45"/>
  <c r="BJ52" i="45" s="1"/>
  <c r="BR24" i="41"/>
  <c r="BT24" i="41" s="1"/>
  <c r="BQ27" i="41"/>
  <c r="BR27" i="41" s="1"/>
  <c r="BX57" i="41"/>
  <c r="BY54" i="41"/>
  <c r="BX37" i="41"/>
  <c r="BY34" i="41"/>
  <c r="BY44" i="41"/>
  <c r="BX47" i="41"/>
  <c r="BX62" i="41"/>
  <c r="BY59" i="41"/>
  <c r="CC30" i="41"/>
  <c r="CD30" i="41" s="1"/>
  <c r="DX24" i="41"/>
  <c r="CF24" i="41" s="1"/>
  <c r="DX39" i="41"/>
  <c r="CF39" i="41" s="1"/>
  <c r="DX56" i="41"/>
  <c r="CF56" i="41" s="1"/>
  <c r="DX54" i="41"/>
  <c r="CF54" i="41" s="1"/>
  <c r="DX55" i="41"/>
  <c r="CF55" i="41" s="1"/>
  <c r="CG55" i="41" s="1"/>
  <c r="CH55" i="41" s="1"/>
  <c r="DX31" i="41"/>
  <c r="CF31" i="41" s="1"/>
  <c r="CG31" i="41" s="1"/>
  <c r="CH31" i="41" s="1"/>
  <c r="CJ31" i="41" s="1"/>
  <c r="CK31" i="41" s="1"/>
  <c r="CL31" i="41" s="1"/>
  <c r="DX16" i="41"/>
  <c r="CF16" i="41" s="1"/>
  <c r="CG16" i="41" s="1"/>
  <c r="CH16" i="41" s="1"/>
  <c r="CJ16" i="41" s="1"/>
  <c r="CK16" i="41" s="1"/>
  <c r="CL16" i="41" s="1"/>
  <c r="DX41" i="41"/>
  <c r="CF41" i="41" s="1"/>
  <c r="CG41" i="41" s="1"/>
  <c r="CH41" i="41" s="1"/>
  <c r="CJ41" i="41" s="1"/>
  <c r="CK41" i="41" s="1"/>
  <c r="CL41" i="41" s="1"/>
  <c r="DX60" i="41"/>
  <c r="CF60" i="41" s="1"/>
  <c r="CG60" i="41" s="1"/>
  <c r="CH60" i="41" s="1"/>
  <c r="CJ60" i="41" s="1"/>
  <c r="CK60" i="41" s="1"/>
  <c r="CL60" i="41" s="1"/>
  <c r="DX46" i="41"/>
  <c r="CF46" i="41" s="1"/>
  <c r="CG46" i="41" s="1"/>
  <c r="CH46" i="41" s="1"/>
  <c r="DX11" i="41"/>
  <c r="CF11" i="41" s="1"/>
  <c r="DX30" i="41"/>
  <c r="CF30" i="41" s="1"/>
  <c r="CG30" i="41" s="1"/>
  <c r="CH30" i="41" s="1"/>
  <c r="DX19" i="41"/>
  <c r="CF19" i="41" s="1"/>
  <c r="DX40" i="41"/>
  <c r="CF40" i="41" s="1"/>
  <c r="CG40" i="41" s="1"/>
  <c r="CH40" i="41" s="1"/>
  <c r="CJ40" i="41" s="1"/>
  <c r="CK40" i="41" s="1"/>
  <c r="CL40" i="41" s="1"/>
  <c r="DX36" i="41"/>
  <c r="CF36" i="41" s="1"/>
  <c r="CG36" i="41" s="1"/>
  <c r="CH36" i="41" s="1"/>
  <c r="DX59" i="41"/>
  <c r="CF59" i="41" s="1"/>
  <c r="DX10" i="41"/>
  <c r="CF10" i="41" s="1"/>
  <c r="DX25" i="41"/>
  <c r="CF25" i="41" s="1"/>
  <c r="CG25" i="41" s="1"/>
  <c r="CH25" i="41" s="1"/>
  <c r="DX44" i="41"/>
  <c r="CF44" i="41" s="1"/>
  <c r="DX61" i="41"/>
  <c r="CF61" i="41" s="1"/>
  <c r="CG61" i="41" s="1"/>
  <c r="CH61" i="41" s="1"/>
  <c r="DX49" i="41"/>
  <c r="CF49" i="41" s="1"/>
  <c r="DX34" i="41"/>
  <c r="CF34" i="41" s="1"/>
  <c r="DX50" i="41"/>
  <c r="CF50" i="41" s="1"/>
  <c r="CG50" i="41" s="1"/>
  <c r="CH50" i="41" s="1"/>
  <c r="CJ50" i="41" s="1"/>
  <c r="CK50" i="41" s="1"/>
  <c r="CL50" i="41" s="1"/>
  <c r="DX21" i="41"/>
  <c r="CF21" i="41" s="1"/>
  <c r="CG21" i="41" s="1"/>
  <c r="CH21" i="41" s="1"/>
  <c r="DX14" i="41"/>
  <c r="CF14" i="41" s="1"/>
  <c r="DX9" i="41"/>
  <c r="CF9" i="41" s="1"/>
  <c r="DX29" i="41"/>
  <c r="CF29" i="41" s="1"/>
  <c r="DX51" i="41"/>
  <c r="CF51" i="41" s="1"/>
  <c r="CG51" i="41" s="1"/>
  <c r="CH51" i="41" s="1"/>
  <c r="CJ51" i="41" s="1"/>
  <c r="CK51" i="41" s="1"/>
  <c r="CL51" i="41" s="1"/>
  <c r="DX35" i="41"/>
  <c r="CF35" i="41" s="1"/>
  <c r="CG35" i="41" s="1"/>
  <c r="CH35" i="41" s="1"/>
  <c r="CJ35" i="41" s="1"/>
  <c r="CK35" i="41" s="1"/>
  <c r="CL35" i="41" s="1"/>
  <c r="DX20" i="41"/>
  <c r="CF20" i="41" s="1"/>
  <c r="CG20" i="41" s="1"/>
  <c r="CH20" i="41" s="1"/>
  <c r="CJ20" i="41" s="1"/>
  <c r="CK20" i="41" s="1"/>
  <c r="CL20" i="41" s="1"/>
  <c r="DX15" i="41"/>
  <c r="CF15" i="41" s="1"/>
  <c r="DX26" i="41"/>
  <c r="CF26" i="41" s="1"/>
  <c r="CG26" i="41" s="1"/>
  <c r="CH26" i="41" s="1"/>
  <c r="DX45" i="41"/>
  <c r="CF45" i="41" s="1"/>
  <c r="CG45" i="41" s="1"/>
  <c r="CH45" i="41" s="1"/>
  <c r="CJ45" i="41" s="1"/>
  <c r="CK45" i="41" s="1"/>
  <c r="CL45" i="41" s="1"/>
  <c r="DY7" i="41"/>
  <c r="BF14" i="45"/>
  <c r="BE17" i="45"/>
  <c r="BF17" i="45" s="1"/>
  <c r="BN34" i="41"/>
  <c r="BM37" i="41"/>
  <c r="BN37" i="41" s="1"/>
  <c r="BN49" i="41"/>
  <c r="BM52" i="41"/>
  <c r="BN52" i="41" s="1"/>
  <c r="CF32" i="40"/>
  <c r="CJ29" i="40"/>
  <c r="CF37" i="40"/>
  <c r="CJ34" i="40"/>
  <c r="CF12" i="40"/>
  <c r="CF64" i="40"/>
  <c r="CF27" i="40"/>
  <c r="CJ16" i="40"/>
  <c r="BF9" i="41"/>
  <c r="BE12" i="41"/>
  <c r="BF12" i="41" s="1"/>
  <c r="BE64" i="41"/>
  <c r="BU11" i="45"/>
  <c r="BM24" i="41"/>
  <c r="BL27" i="41"/>
  <c r="DW9" i="45"/>
  <c r="BX9" i="45" s="1"/>
  <c r="DX7" i="45"/>
  <c r="DW45" i="45"/>
  <c r="BX45" i="45" s="1"/>
  <c r="BY45" i="45" s="1"/>
  <c r="BZ45" i="45" s="1"/>
  <c r="DW14" i="45"/>
  <c r="BX14" i="45" s="1"/>
  <c r="DW19" i="45"/>
  <c r="BX19" i="45" s="1"/>
  <c r="CB19" i="45" s="1"/>
  <c r="DW55" i="45"/>
  <c r="BX55" i="45" s="1"/>
  <c r="BY55" i="45" s="1"/>
  <c r="BZ55" i="45" s="1"/>
  <c r="CB55" i="45" s="1"/>
  <c r="CC55" i="45" s="1"/>
  <c r="CD55" i="45" s="1"/>
  <c r="DW36" i="45"/>
  <c r="BX36" i="45" s="1"/>
  <c r="BY36" i="45" s="1"/>
  <c r="BZ36" i="45" s="1"/>
  <c r="CB36" i="45" s="1"/>
  <c r="CC36" i="45" s="1"/>
  <c r="CD36" i="45" s="1"/>
  <c r="DW51" i="45"/>
  <c r="BX51" i="45" s="1"/>
  <c r="BY51" i="45" s="1"/>
  <c r="BZ51" i="45" s="1"/>
  <c r="DW30" i="45"/>
  <c r="BX30" i="45" s="1"/>
  <c r="BY30" i="45" s="1"/>
  <c r="BZ30" i="45" s="1"/>
  <c r="CB30" i="45" s="1"/>
  <c r="CC30" i="45" s="1"/>
  <c r="CD30" i="45" s="1"/>
  <c r="DW25" i="45"/>
  <c r="BX25" i="45" s="1"/>
  <c r="BY25" i="45" s="1"/>
  <c r="BZ25" i="45" s="1"/>
  <c r="CB25" i="45" s="1"/>
  <c r="CC25" i="45" s="1"/>
  <c r="CD25" i="45" s="1"/>
  <c r="DW11" i="45"/>
  <c r="BX11" i="45" s="1"/>
  <c r="DW24" i="45"/>
  <c r="BX24" i="45" s="1"/>
  <c r="DW34" i="45"/>
  <c r="BX34" i="45" s="1"/>
  <c r="CB34" i="45" s="1"/>
  <c r="DW20" i="45"/>
  <c r="BX20" i="45" s="1"/>
  <c r="BY20" i="45" s="1"/>
  <c r="BZ20" i="45" s="1"/>
  <c r="CA20" i="45" s="1"/>
  <c r="CA22" i="45" s="1"/>
  <c r="DW49" i="45"/>
  <c r="BX49" i="45" s="1"/>
  <c r="DW61" i="45"/>
  <c r="BX61" i="45" s="1"/>
  <c r="BY61" i="45" s="1"/>
  <c r="BZ61" i="45" s="1"/>
  <c r="CB61" i="45" s="1"/>
  <c r="DW54" i="45"/>
  <c r="BX54" i="45" s="1"/>
  <c r="DW16" i="45"/>
  <c r="BX16" i="45" s="1"/>
  <c r="BY16" i="45" s="1"/>
  <c r="BZ16" i="45" s="1"/>
  <c r="CB16" i="45" s="1"/>
  <c r="CC16" i="45" s="1"/>
  <c r="CD16" i="45" s="1"/>
  <c r="DW46" i="45"/>
  <c r="BX46" i="45" s="1"/>
  <c r="DW44" i="45"/>
  <c r="BX44" i="45" s="1"/>
  <c r="CB44" i="45" s="1"/>
  <c r="DW41" i="45"/>
  <c r="BX41" i="45" s="1"/>
  <c r="BY41" i="45" s="1"/>
  <c r="BZ41" i="45" s="1"/>
  <c r="DW35" i="45"/>
  <c r="BX35" i="45" s="1"/>
  <c r="BY35" i="45" s="1"/>
  <c r="BZ35" i="45" s="1"/>
  <c r="CA35" i="45" s="1"/>
  <c r="CA37" i="45" s="1"/>
  <c r="DW10" i="45"/>
  <c r="BX10" i="45" s="1"/>
  <c r="DW15" i="45"/>
  <c r="BX15" i="45" s="1"/>
  <c r="BY15" i="45" s="1"/>
  <c r="BZ15" i="45" s="1"/>
  <c r="CB15" i="45" s="1"/>
  <c r="CC15" i="45" s="1"/>
  <c r="CD15" i="45" s="1"/>
  <c r="DW21" i="45"/>
  <c r="BX21" i="45" s="1"/>
  <c r="BY21" i="45" s="1"/>
  <c r="BZ21" i="45" s="1"/>
  <c r="CB21" i="45" s="1"/>
  <c r="CC21" i="45" s="1"/>
  <c r="CD21" i="45" s="1"/>
  <c r="DW26" i="45"/>
  <c r="BX26" i="45" s="1"/>
  <c r="BY26" i="45" s="1"/>
  <c r="BZ26" i="45" s="1"/>
  <c r="CB26" i="45" s="1"/>
  <c r="CC26" i="45" s="1"/>
  <c r="CD26" i="45" s="1"/>
  <c r="DW39" i="45"/>
  <c r="BX39" i="45" s="1"/>
  <c r="DW59" i="45"/>
  <c r="BX59" i="45" s="1"/>
  <c r="DW60" i="45"/>
  <c r="BX60" i="45" s="1"/>
  <c r="BY60" i="45" s="1"/>
  <c r="BZ60" i="45" s="1"/>
  <c r="CB60" i="45" s="1"/>
  <c r="CC60" i="45" s="1"/>
  <c r="CD60" i="45" s="1"/>
  <c r="DW40" i="45"/>
  <c r="BX40" i="45" s="1"/>
  <c r="BY40" i="45" s="1"/>
  <c r="BZ40" i="45" s="1"/>
  <c r="CB40" i="45" s="1"/>
  <c r="CC40" i="45" s="1"/>
  <c r="CD40" i="45" s="1"/>
  <c r="DW31" i="45"/>
  <c r="BX31" i="45" s="1"/>
  <c r="BY31" i="45" s="1"/>
  <c r="BZ31" i="45" s="1"/>
  <c r="DW29" i="45"/>
  <c r="BX29" i="45" s="1"/>
  <c r="DW56" i="45"/>
  <c r="BX56" i="45" s="1"/>
  <c r="BY56" i="45" s="1"/>
  <c r="BZ56" i="45" s="1"/>
  <c r="CB56" i="45" s="1"/>
  <c r="CC56" i="45" s="1"/>
  <c r="CD56" i="45" s="1"/>
  <c r="DW50" i="45"/>
  <c r="BX50" i="45" s="1"/>
  <c r="BY50" i="45" s="1"/>
  <c r="BZ50" i="45" s="1"/>
  <c r="BQ35" i="45"/>
  <c r="BR35" i="45" s="1"/>
  <c r="BQ21" i="45"/>
  <c r="BR21" i="45" s="1"/>
  <c r="BP27" i="45"/>
  <c r="BQ24" i="45"/>
  <c r="BR14" i="41"/>
  <c r="BQ17" i="41"/>
  <c r="BR17" i="41" s="1"/>
  <c r="BR44" i="41"/>
  <c r="BT44" i="41" s="1"/>
  <c r="BQ47" i="41"/>
  <c r="BR47" i="41" s="1"/>
  <c r="BR29" i="41"/>
  <c r="BT29" i="41" s="1"/>
  <c r="BU29" i="41" s="1"/>
  <c r="BQ32" i="41"/>
  <c r="BR32" i="41" s="1"/>
  <c r="BN11" i="45"/>
  <c r="BL17" i="45"/>
  <c r="CB22" i="40"/>
  <c r="BQ21" i="48"/>
  <c r="BR21" i="48" s="1"/>
  <c r="BS21" i="48" s="1"/>
  <c r="BQ31" i="48"/>
  <c r="BR31" i="48" s="1"/>
  <c r="BS31" i="48" s="1"/>
  <c r="BT31" i="48" s="1"/>
  <c r="BU31" i="48" s="1"/>
  <c r="BV31" i="48" s="1"/>
  <c r="BT17" i="45"/>
  <c r="BU14" i="45"/>
  <c r="BM19" i="45"/>
  <c r="BL22" i="45"/>
  <c r="BF29" i="45"/>
  <c r="BE32" i="45"/>
  <c r="BF32" i="45" s="1"/>
  <c r="BJ54" i="45"/>
  <c r="BL54" i="45" s="1"/>
  <c r="BI57" i="45"/>
  <c r="BJ57" i="45" s="1"/>
  <c r="BJ11" i="45"/>
  <c r="BI66" i="45"/>
  <c r="BJ66" i="45" s="1"/>
  <c r="CC10" i="41"/>
  <c r="BQ57" i="41"/>
  <c r="BR57" i="41" s="1"/>
  <c r="BR54" i="41"/>
  <c r="BS54" i="41" s="1"/>
  <c r="BU54" i="41" s="1"/>
  <c r="BM49" i="45"/>
  <c r="BL52" i="45"/>
  <c r="CC19" i="41"/>
  <c r="BJ39" i="45"/>
  <c r="BL39" i="45" s="1"/>
  <c r="BI42" i="45"/>
  <c r="BJ42" i="45" s="1"/>
  <c r="BJ29" i="45"/>
  <c r="BI32" i="45"/>
  <c r="BJ32" i="45" s="1"/>
  <c r="BN39" i="41"/>
  <c r="BM42" i="41"/>
  <c r="BN42" i="41" s="1"/>
  <c r="BX32" i="41"/>
  <c r="BY29" i="41"/>
  <c r="BX65" i="41"/>
  <c r="BY10" i="41"/>
  <c r="BN54" i="41"/>
  <c r="BM57" i="41"/>
  <c r="BN57" i="41" s="1"/>
  <c r="CF62" i="40"/>
  <c r="CJ59" i="40"/>
  <c r="CJ21" i="40"/>
  <c r="CF52" i="40"/>
  <c r="CF66" i="40"/>
  <c r="CJ11" i="40"/>
  <c r="BQ45" i="45"/>
  <c r="BR45" i="45" s="1"/>
  <c r="BP42" i="45"/>
  <c r="BQ39" i="45"/>
  <c r="BP65" i="45"/>
  <c r="BQ10" i="45"/>
  <c r="BQ20" i="45"/>
  <c r="BR20" i="45" s="1"/>
  <c r="BP64" i="45"/>
  <c r="BQ9" i="45"/>
  <c r="BP12" i="45"/>
  <c r="BQ29" i="45"/>
  <c r="BP32" i="45"/>
  <c r="BQ34" i="45"/>
  <c r="BP37" i="45"/>
  <c r="BL47" i="45"/>
  <c r="BF9" i="45"/>
  <c r="BE12" i="45"/>
  <c r="BF12" i="45" s="1"/>
  <c r="BR11" i="41"/>
  <c r="BQ66" i="41"/>
  <c r="BR66" i="41" s="1"/>
  <c r="BN14" i="45"/>
  <c r="BM17" i="45"/>
  <c r="BN17" i="45" s="1"/>
  <c r="BM10" i="45"/>
  <c r="BL65" i="45"/>
  <c r="CB52" i="40"/>
  <c r="BE27" i="45"/>
  <c r="BF27" i="45" s="1"/>
  <c r="BF24" i="45"/>
  <c r="BV11" i="40"/>
  <c r="BJ10" i="45"/>
  <c r="BI65" i="45"/>
  <c r="BJ65" i="45" s="1"/>
  <c r="BT65" i="41"/>
  <c r="AX49" i="45"/>
  <c r="AW52" i="45"/>
  <c r="AX52" i="45" s="1"/>
  <c r="BM24" i="45"/>
  <c r="BL27" i="45"/>
  <c r="BM34" i="45"/>
  <c r="BL37" i="45"/>
  <c r="BJ34" i="45"/>
  <c r="BI37" i="45"/>
  <c r="BJ37" i="45" s="1"/>
  <c r="BJ14" i="45"/>
  <c r="BI17" i="45"/>
  <c r="BJ17" i="45" s="1"/>
  <c r="BQ37" i="41"/>
  <c r="BR37" i="41" s="1"/>
  <c r="BR34" i="41"/>
  <c r="BT34" i="41" s="1"/>
  <c r="BP67" i="41"/>
  <c r="AX34" i="45"/>
  <c r="AW37" i="45"/>
  <c r="AX37" i="45" s="1"/>
  <c r="BL32" i="45"/>
  <c r="BM29" i="45"/>
  <c r="BH67" i="45"/>
  <c r="BJ24" i="45"/>
  <c r="BI27" i="45"/>
  <c r="BJ27" i="45" s="1"/>
  <c r="BR39" i="41"/>
  <c r="BQ42" i="41"/>
  <c r="BR42" i="41" s="1"/>
  <c r="BX52" i="41"/>
  <c r="BY49" i="41"/>
  <c r="BY39" i="41"/>
  <c r="BX42" i="41"/>
  <c r="BY19" i="41"/>
  <c r="BX22" i="41"/>
  <c r="BQ62" i="41"/>
  <c r="BR62" i="41" s="1"/>
  <c r="BU14" i="41"/>
  <c r="BT17" i="41"/>
  <c r="BM19" i="41"/>
  <c r="BL22" i="41"/>
  <c r="CF57" i="40"/>
  <c r="CF47" i="40"/>
  <c r="CJ31" i="40"/>
  <c r="CF22" i="40"/>
  <c r="CF65" i="40"/>
  <c r="BQ49" i="45"/>
  <c r="BP52" i="45"/>
  <c r="BQ19" i="45"/>
  <c r="BP22" i="45"/>
  <c r="BP17" i="45"/>
  <c r="BQ14" i="45"/>
  <c r="BQ50" i="45"/>
  <c r="BR50" i="45" s="1"/>
  <c r="BT50" i="45"/>
  <c r="BU50" i="45" s="1"/>
  <c r="BV50" i="45" s="1"/>
  <c r="BQ54" i="45"/>
  <c r="BP57" i="45"/>
  <c r="BQ56" i="45"/>
  <c r="BR56" i="45" s="1"/>
  <c r="BT56" i="45" s="1"/>
  <c r="BU56" i="45" s="1"/>
  <c r="BV56" i="45" s="1"/>
  <c r="BQ41" i="45"/>
  <c r="BR41" i="45" s="1"/>
  <c r="BN44" i="45"/>
  <c r="BM47" i="45"/>
  <c r="BN47" i="45" s="1"/>
  <c r="BI67" i="41"/>
  <c r="BJ67" i="41" s="1"/>
  <c r="BJ64" i="41"/>
  <c r="BU30" i="41"/>
  <c r="BV30" i="41" s="1"/>
  <c r="BE49" i="45"/>
  <c r="BE64" i="45" s="1"/>
  <c r="BD52" i="45"/>
  <c r="BV10" i="40"/>
  <c r="BU61" i="45"/>
  <c r="BV61" i="45" s="1"/>
  <c r="AO67" i="45"/>
  <c r="AP67" i="45" s="1"/>
  <c r="AP64" i="45"/>
  <c r="BU19" i="41"/>
  <c r="BT22" i="41"/>
  <c r="BR10" i="41"/>
  <c r="BS10" i="41" s="1"/>
  <c r="BU10" i="41" s="1"/>
  <c r="BQ65" i="41"/>
  <c r="BR65" i="41" s="1"/>
  <c r="BB64" i="45"/>
  <c r="BA67" i="45"/>
  <c r="BB67" i="45" s="1"/>
  <c r="BU39" i="41"/>
  <c r="BT42" i="41"/>
  <c r="BR9" i="41"/>
  <c r="BT9" i="41" s="1"/>
  <c r="BQ12" i="41"/>
  <c r="BR12" i="41" s="1"/>
  <c r="BQ64" i="41"/>
  <c r="BV9" i="40"/>
  <c r="BU12" i="40"/>
  <c r="BL12" i="45"/>
  <c r="BM9" i="45"/>
  <c r="BU11" i="41"/>
  <c r="BT66" i="41"/>
  <c r="BU29" i="45"/>
  <c r="BX66" i="41"/>
  <c r="BY11" i="41"/>
  <c r="BY24" i="41"/>
  <c r="BX27" i="41"/>
  <c r="BY14" i="41"/>
  <c r="BX17" i="41"/>
  <c r="BY9" i="41"/>
  <c r="BX64" i="41"/>
  <c r="BX12" i="41"/>
  <c r="BQ22" i="41"/>
  <c r="BR22" i="41" s="1"/>
  <c r="BR19" i="41"/>
  <c r="BL62" i="45"/>
  <c r="BM61" i="45"/>
  <c r="BN61" i="45" s="1"/>
  <c r="BU19" i="45"/>
  <c r="BT22" i="45"/>
  <c r="CF42" i="40"/>
  <c r="CJ20" i="40"/>
  <c r="CF17" i="40"/>
  <c r="DY49" i="40"/>
  <c r="CN49" i="40" s="1"/>
  <c r="DY16" i="40"/>
  <c r="CN16" i="40" s="1"/>
  <c r="DY55" i="40"/>
  <c r="CN55" i="40" s="1"/>
  <c r="DY45" i="40"/>
  <c r="CN45" i="40" s="1"/>
  <c r="DY25" i="40"/>
  <c r="CN25" i="40" s="1"/>
  <c r="DY31" i="40"/>
  <c r="CN31" i="40" s="1"/>
  <c r="DY36" i="40"/>
  <c r="CN36" i="40" s="1"/>
  <c r="DY26" i="40"/>
  <c r="CN26" i="40" s="1"/>
  <c r="DY21" i="40"/>
  <c r="CN21" i="40" s="1"/>
  <c r="DY10" i="40"/>
  <c r="CN10" i="40" s="1"/>
  <c r="DY29" i="40"/>
  <c r="CN29" i="40" s="1"/>
  <c r="DY50" i="40"/>
  <c r="CN50" i="40" s="1"/>
  <c r="DY46" i="40"/>
  <c r="CN46" i="40" s="1"/>
  <c r="DY20" i="40"/>
  <c r="CN20" i="40" s="1"/>
  <c r="DY59" i="40"/>
  <c r="CN59" i="40" s="1"/>
  <c r="DY51" i="40"/>
  <c r="CN51" i="40" s="1"/>
  <c r="DY44" i="40"/>
  <c r="CN44" i="40" s="1"/>
  <c r="DY39" i="40"/>
  <c r="CN39" i="40" s="1"/>
  <c r="DY9" i="40"/>
  <c r="CN9" i="40" s="1"/>
  <c r="DY24" i="40"/>
  <c r="CN24" i="40" s="1"/>
  <c r="DY41" i="40"/>
  <c r="CN41" i="40" s="1"/>
  <c r="DY15" i="40"/>
  <c r="CN15" i="40" s="1"/>
  <c r="DY19" i="40"/>
  <c r="CN19" i="40" s="1"/>
  <c r="DY54" i="40"/>
  <c r="CN54" i="40" s="1"/>
  <c r="DY35" i="40"/>
  <c r="CN35" i="40" s="1"/>
  <c r="DY30" i="40"/>
  <c r="CN30" i="40" s="1"/>
  <c r="DY11" i="40"/>
  <c r="CN11" i="40" s="1"/>
  <c r="DY34" i="40"/>
  <c r="CN34" i="40" s="1"/>
  <c r="DY40" i="40"/>
  <c r="CN40" i="40" s="1"/>
  <c r="DY60" i="40"/>
  <c r="CN60" i="40" s="1"/>
  <c r="DY14" i="40"/>
  <c r="CN14" i="40" s="1"/>
  <c r="DY56" i="40"/>
  <c r="CN56" i="40" s="1"/>
  <c r="DY61" i="40"/>
  <c r="CN61" i="40" s="1"/>
  <c r="CJ26" i="40"/>
  <c r="BQ11" i="45"/>
  <c r="BP66" i="45"/>
  <c r="BQ44" i="45"/>
  <c r="BP47" i="45"/>
  <c r="BQ61" i="45"/>
  <c r="BR61" i="45" s="1"/>
  <c r="BP62" i="45"/>
  <c r="BQ59" i="45"/>
  <c r="BD64" i="45"/>
  <c r="BD67" i="45" s="1"/>
  <c r="BV59" i="40"/>
  <c r="BU62" i="40"/>
  <c r="BN9" i="41"/>
  <c r="BM12" i="41"/>
  <c r="BN12" i="41" s="1"/>
  <c r="BR49" i="41"/>
  <c r="BT49" i="41" s="1"/>
  <c r="BQ52" i="41"/>
  <c r="BR52" i="41" s="1"/>
  <c r="BL66" i="45"/>
  <c r="BE42" i="48"/>
  <c r="BF42" i="48" s="1"/>
  <c r="BQ60" i="48"/>
  <c r="BR60" i="48" s="1"/>
  <c r="BS60" i="48" s="1"/>
  <c r="BT60" i="48" s="1"/>
  <c r="BU60" i="48" s="1"/>
  <c r="BV60" i="48" s="1"/>
  <c r="BO66" i="48"/>
  <c r="BO22" i="48"/>
  <c r="BO27" i="48"/>
  <c r="BK37" i="48"/>
  <c r="BE37" i="48"/>
  <c r="BF37" i="48" s="1"/>
  <c r="BQ56" i="48"/>
  <c r="BR56" i="48" s="1"/>
  <c r="BL27" i="48"/>
  <c r="BT21" i="48"/>
  <c r="BL32" i="48"/>
  <c r="BN11" i="48"/>
  <c r="BI37" i="48"/>
  <c r="BJ37" i="48" s="1"/>
  <c r="BJ34" i="48"/>
  <c r="BP32" i="48"/>
  <c r="BQ29" i="48"/>
  <c r="BT14" i="48"/>
  <c r="BO65" i="48"/>
  <c r="BO17" i="48"/>
  <c r="BO32" i="48"/>
  <c r="BO57" i="48"/>
  <c r="BS54" i="48"/>
  <c r="BM57" i="48"/>
  <c r="BN57" i="48" s="1"/>
  <c r="BN54" i="48"/>
  <c r="BI42" i="48"/>
  <c r="BJ42" i="48" s="1"/>
  <c r="BJ39" i="48"/>
  <c r="AX29" i="48"/>
  <c r="AW32" i="48"/>
  <c r="AX32" i="48" s="1"/>
  <c r="AW64" i="48"/>
  <c r="BL22" i="48"/>
  <c r="BM19" i="48"/>
  <c r="BH67" i="48"/>
  <c r="BL52" i="48"/>
  <c r="AW27" i="48"/>
  <c r="AX27" i="48" s="1"/>
  <c r="AX24" i="48"/>
  <c r="BI62" i="48"/>
  <c r="BJ62" i="48" s="1"/>
  <c r="BJ59" i="48"/>
  <c r="BK59" i="48" s="1"/>
  <c r="BJ49" i="48"/>
  <c r="BI52" i="48"/>
  <c r="BJ52" i="48" s="1"/>
  <c r="BP65" i="48"/>
  <c r="BQ10" i="48"/>
  <c r="BL47" i="48"/>
  <c r="BM44" i="48"/>
  <c r="BI47" i="48"/>
  <c r="BJ47" i="48" s="1"/>
  <c r="BJ44" i="48"/>
  <c r="BM21" i="48"/>
  <c r="BN21" i="48" s="1"/>
  <c r="BQ20" i="48"/>
  <c r="BR20" i="48" s="1"/>
  <c r="BS20" i="48" s="1"/>
  <c r="BT20" i="48"/>
  <c r="BP66" i="48"/>
  <c r="BQ11" i="48"/>
  <c r="BP22" i="48"/>
  <c r="BQ19" i="48"/>
  <c r="BP42" i="48"/>
  <c r="BQ39" i="48"/>
  <c r="BP52" i="48"/>
  <c r="BQ49" i="48"/>
  <c r="BT49" i="48"/>
  <c r="BP62" i="48"/>
  <c r="BQ59" i="48"/>
  <c r="BT59" i="48"/>
  <c r="BE65" i="48"/>
  <c r="BF65" i="48" s="1"/>
  <c r="BF10" i="48"/>
  <c r="BO42" i="48"/>
  <c r="BO47" i="48"/>
  <c r="BO52" i="48"/>
  <c r="BO62" i="48"/>
  <c r="BL57" i="48"/>
  <c r="BE57" i="48"/>
  <c r="BF57" i="48" s="1"/>
  <c r="BF54" i="48"/>
  <c r="BK42" i="48"/>
  <c r="BK65" i="48"/>
  <c r="BI57" i="48"/>
  <c r="BJ57" i="48" s="1"/>
  <c r="BJ54" i="48"/>
  <c r="BI22" i="48"/>
  <c r="BJ22" i="48" s="1"/>
  <c r="BJ19" i="48"/>
  <c r="BI66" i="48"/>
  <c r="BJ66" i="48" s="1"/>
  <c r="BJ11" i="48"/>
  <c r="BB64" i="48"/>
  <c r="BA67" i="48"/>
  <c r="BB67" i="48" s="1"/>
  <c r="BK27" i="48"/>
  <c r="BL66" i="48"/>
  <c r="BU44" i="48"/>
  <c r="BL37" i="48"/>
  <c r="BM34" i="48"/>
  <c r="BX56" i="48"/>
  <c r="DW41" i="48"/>
  <c r="BX41" i="48" s="1"/>
  <c r="CB41" i="48" s="1"/>
  <c r="DW36" i="48"/>
  <c r="BX36" i="48" s="1"/>
  <c r="BX35" i="48"/>
  <c r="CB35" i="48" s="1"/>
  <c r="DW26" i="48"/>
  <c r="BX26" i="48" s="1"/>
  <c r="DX7" i="48"/>
  <c r="BP17" i="48"/>
  <c r="BQ14" i="48"/>
  <c r="BP27" i="48"/>
  <c r="BQ24" i="48"/>
  <c r="BQ40" i="48"/>
  <c r="BR40" i="48" s="1"/>
  <c r="BS40" i="48" s="1"/>
  <c r="BT40" i="48"/>
  <c r="BP47" i="48"/>
  <c r="BQ44" i="48"/>
  <c r="BP57" i="48"/>
  <c r="BQ54" i="48"/>
  <c r="BM27" i="48"/>
  <c r="BN24" i="48"/>
  <c r="BE62" i="48"/>
  <c r="BF62" i="48" s="1"/>
  <c r="BF59" i="48"/>
  <c r="DI41" i="48"/>
  <c r="BW41" i="48" s="1"/>
  <c r="CA41" i="48" s="1"/>
  <c r="DI36" i="48"/>
  <c r="BW36" i="48" s="1"/>
  <c r="BW20" i="48"/>
  <c r="DI26" i="48"/>
  <c r="BW26" i="48" s="1"/>
  <c r="DJ7" i="48"/>
  <c r="BC66" i="48"/>
  <c r="BE11" i="48"/>
  <c r="BD64" i="48"/>
  <c r="BD67" i="48" s="1"/>
  <c r="BE9" i="48"/>
  <c r="BD12" i="48"/>
  <c r="BI27" i="48"/>
  <c r="BJ27" i="48" s="1"/>
  <c r="BJ24" i="48"/>
  <c r="BL64" i="48"/>
  <c r="BM9" i="48"/>
  <c r="BL12" i="48"/>
  <c r="BM10" i="48"/>
  <c r="BK22" i="48"/>
  <c r="BK66" i="48"/>
  <c r="BG67" i="48"/>
  <c r="BI32" i="48"/>
  <c r="BJ32" i="48" s="1"/>
  <c r="BJ29" i="48"/>
  <c r="BK29" i="48" s="1"/>
  <c r="BF49" i="48"/>
  <c r="BE52" i="48"/>
  <c r="BF52" i="48" s="1"/>
  <c r="BK12" i="48"/>
  <c r="BP64" i="48"/>
  <c r="BQ9" i="48"/>
  <c r="BP12" i="48"/>
  <c r="BQ25" i="48"/>
  <c r="BR25" i="48" s="1"/>
  <c r="BS25" i="48" s="1"/>
  <c r="BT25" i="48" s="1"/>
  <c r="BU25" i="48" s="1"/>
  <c r="BV25" i="48" s="1"/>
  <c r="BQ15" i="48"/>
  <c r="BR15" i="48" s="1"/>
  <c r="BS15" i="48" s="1"/>
  <c r="BT15" i="48" s="1"/>
  <c r="BU15" i="48" s="1"/>
  <c r="BV15" i="48" s="1"/>
  <c r="BQ35" i="48"/>
  <c r="BR35" i="48" s="1"/>
  <c r="BT35" i="48"/>
  <c r="BQ41" i="48"/>
  <c r="BR41" i="48" s="1"/>
  <c r="BT41" i="48"/>
  <c r="BP37" i="48"/>
  <c r="BQ34" i="48"/>
  <c r="BQ61" i="48"/>
  <c r="BR61" i="48" s="1"/>
  <c r="BS61" i="48" s="1"/>
  <c r="BT61" i="48"/>
  <c r="BC22" i="48"/>
  <c r="BE19" i="48"/>
  <c r="BO64" i="48"/>
  <c r="BO12" i="48"/>
  <c r="BS9" i="48"/>
  <c r="BS35" i="48"/>
  <c r="BS41" i="48"/>
  <c r="BO37" i="48"/>
  <c r="BS56" i="48"/>
  <c r="BT56" i="48" s="1"/>
  <c r="BU56" i="48" s="1"/>
  <c r="BV56" i="48" s="1"/>
  <c r="BL42" i="48"/>
  <c r="BM39" i="48"/>
  <c r="BI65" i="48"/>
  <c r="BJ65" i="48" s="1"/>
  <c r="BJ10" i="48"/>
  <c r="BL17" i="48"/>
  <c r="BM14" i="48"/>
  <c r="BI17" i="48"/>
  <c r="BJ17" i="48" s="1"/>
  <c r="BJ14" i="48"/>
  <c r="BI64" i="48"/>
  <c r="BI12" i="48"/>
  <c r="BJ12" i="48" s="1"/>
  <c r="BJ9" i="48"/>
  <c r="BM49" i="48"/>
  <c r="BL65" i="48"/>
  <c r="BM15" i="48"/>
  <c r="BN15" i="48" s="1"/>
  <c r="BK17" i="48"/>
  <c r="CA45" i="40" l="1"/>
  <c r="CC45" i="40" s="1"/>
  <c r="CD45" i="40" s="1"/>
  <c r="BU26" i="42"/>
  <c r="BV26" i="42" s="1"/>
  <c r="BS42" i="42"/>
  <c r="BN17" i="42"/>
  <c r="CD32" i="46"/>
  <c r="CQ67" i="53"/>
  <c r="CS54" i="53"/>
  <c r="CR57" i="53"/>
  <c r="CK66" i="53"/>
  <c r="CL66" i="53" s="1"/>
  <c r="CL11" i="53"/>
  <c r="CR66" i="53"/>
  <c r="CS11" i="53"/>
  <c r="CK64" i="53"/>
  <c r="CK12" i="53"/>
  <c r="CL12" i="53" s="1"/>
  <c r="CL9" i="53"/>
  <c r="CR37" i="53"/>
  <c r="CS34" i="53"/>
  <c r="CK47" i="53"/>
  <c r="CL47" i="53" s="1"/>
  <c r="CL44" i="53"/>
  <c r="CR27" i="53"/>
  <c r="CS24" i="53"/>
  <c r="CJ67" i="53"/>
  <c r="CR62" i="53"/>
  <c r="CS59" i="53"/>
  <c r="CK62" i="53"/>
  <c r="CL62" i="53" s="1"/>
  <c r="CL59" i="53"/>
  <c r="CK65" i="53"/>
  <c r="CL65" i="53" s="1"/>
  <c r="CL10" i="53"/>
  <c r="CD64" i="53"/>
  <c r="CC67" i="53"/>
  <c r="CD67" i="53" s="1"/>
  <c r="CK52" i="53"/>
  <c r="CL52" i="53" s="1"/>
  <c r="CL49" i="53"/>
  <c r="CS39" i="53"/>
  <c r="CR42" i="53"/>
  <c r="CL14" i="53"/>
  <c r="CK17" i="53"/>
  <c r="CL17" i="53" s="1"/>
  <c r="CR64" i="53"/>
  <c r="CR12" i="53"/>
  <c r="CS9" i="53"/>
  <c r="CL29" i="53"/>
  <c r="CK32" i="53"/>
  <c r="CL32" i="53" s="1"/>
  <c r="CK27" i="53"/>
  <c r="CL27" i="53" s="1"/>
  <c r="CL24" i="53"/>
  <c r="CR17" i="53"/>
  <c r="CS14" i="53"/>
  <c r="CK57" i="53"/>
  <c r="CL57" i="53" s="1"/>
  <c r="CL54" i="53"/>
  <c r="CK37" i="53"/>
  <c r="CL37" i="53" s="1"/>
  <c r="CL34" i="53"/>
  <c r="CR65" i="53"/>
  <c r="CS10" i="53"/>
  <c r="CK22" i="53"/>
  <c r="CL22" i="53" s="1"/>
  <c r="CL19" i="53"/>
  <c r="CS29" i="53"/>
  <c r="CR32" i="53"/>
  <c r="CS44" i="53"/>
  <c r="CR47" i="53"/>
  <c r="CR22" i="53"/>
  <c r="CS19" i="53"/>
  <c r="CK42" i="53"/>
  <c r="CL42" i="53" s="1"/>
  <c r="CL39" i="53"/>
  <c r="CS49" i="53"/>
  <c r="CR52" i="53"/>
  <c r="BV62" i="40"/>
  <c r="CD62" i="46"/>
  <c r="BY56" i="42"/>
  <c r="BZ56" i="42" s="1"/>
  <c r="CM57" i="45"/>
  <c r="BS42" i="40"/>
  <c r="CD37" i="46"/>
  <c r="BS32" i="40"/>
  <c r="BV12" i="40"/>
  <c r="BK12" i="40"/>
  <c r="BK65" i="42"/>
  <c r="BS57" i="40"/>
  <c r="BY51" i="42"/>
  <c r="BZ51" i="42" s="1"/>
  <c r="CA51" i="42" s="1"/>
  <c r="CB51" i="42" s="1"/>
  <c r="CC51" i="42" s="1"/>
  <c r="CD51" i="42" s="1"/>
  <c r="CM47" i="45"/>
  <c r="BY45" i="42"/>
  <c r="BZ45" i="42" s="1"/>
  <c r="BY41" i="42"/>
  <c r="BZ41" i="42" s="1"/>
  <c r="CA41" i="42" s="1"/>
  <c r="BE64" i="42"/>
  <c r="BE67" i="42" s="1"/>
  <c r="BF67" i="42" s="1"/>
  <c r="CI32" i="46"/>
  <c r="CQ25" i="46"/>
  <c r="CS25" i="46" s="1"/>
  <c r="CT25" i="46" s="1"/>
  <c r="BK65" i="40"/>
  <c r="BK67" i="40" s="1"/>
  <c r="BU35" i="42"/>
  <c r="BV35" i="42" s="1"/>
  <c r="BU41" i="42"/>
  <c r="BV41" i="42" s="1"/>
  <c r="BM42" i="40"/>
  <c r="BN42" i="40" s="1"/>
  <c r="BS47" i="40"/>
  <c r="BU57" i="40"/>
  <c r="BY61" i="42"/>
  <c r="BZ61" i="42" s="1"/>
  <c r="CA61" i="42" s="1"/>
  <c r="CB61" i="42" s="1"/>
  <c r="CC61" i="42" s="1"/>
  <c r="CD61" i="42" s="1"/>
  <c r="BS57" i="42"/>
  <c r="BS52" i="42"/>
  <c r="BY50" i="42"/>
  <c r="BZ50" i="42" s="1"/>
  <c r="CA50" i="42" s="1"/>
  <c r="BU51" i="42"/>
  <c r="BV51" i="42" s="1"/>
  <c r="CC50" i="41"/>
  <c r="CD50" i="41" s="1"/>
  <c r="CB52" i="29"/>
  <c r="CC45" i="41"/>
  <c r="CD45" i="41" s="1"/>
  <c r="CQ45" i="46"/>
  <c r="CS45" i="46" s="1"/>
  <c r="CT45" i="46" s="1"/>
  <c r="BW42" i="42"/>
  <c r="CA64" i="46"/>
  <c r="CA67" i="46" s="1"/>
  <c r="BY35" i="42"/>
  <c r="BZ35" i="42" s="1"/>
  <c r="CA35" i="42" s="1"/>
  <c r="BY36" i="42"/>
  <c r="BZ36" i="42" s="1"/>
  <c r="BW37" i="42"/>
  <c r="BU27" i="40"/>
  <c r="CM32" i="45"/>
  <c r="CB37" i="29"/>
  <c r="BY30" i="42"/>
  <c r="BZ30" i="42" s="1"/>
  <c r="CA30" i="42" s="1"/>
  <c r="CJ46" i="29"/>
  <c r="CK46" i="29" s="1"/>
  <c r="CL46" i="29" s="1"/>
  <c r="CI22" i="46"/>
  <c r="BW17" i="42"/>
  <c r="CM67" i="41"/>
  <c r="CJ21" i="29"/>
  <c r="CK21" i="29" s="1"/>
  <c r="CL21" i="29" s="1"/>
  <c r="BX67" i="29"/>
  <c r="BO67" i="42"/>
  <c r="BT52" i="42"/>
  <c r="BT64" i="29"/>
  <c r="BT67" i="29" s="1"/>
  <c r="BU25" i="42"/>
  <c r="BV25" i="42" s="1"/>
  <c r="BU66" i="40"/>
  <c r="CB22" i="29"/>
  <c r="BT27" i="42"/>
  <c r="BY26" i="42"/>
  <c r="BZ26" i="42" s="1"/>
  <c r="CB35" i="42"/>
  <c r="BU65" i="40"/>
  <c r="CJ20" i="29"/>
  <c r="CK20" i="29" s="1"/>
  <c r="CL20" i="29" s="1"/>
  <c r="CK42" i="46"/>
  <c r="CL42" i="46" s="1"/>
  <c r="CB16" i="42"/>
  <c r="CC16" i="42" s="1"/>
  <c r="CD16" i="42" s="1"/>
  <c r="CJ51" i="29"/>
  <c r="CK51" i="29" s="1"/>
  <c r="CL51" i="29" s="1"/>
  <c r="BN49" i="42"/>
  <c r="BM52" i="42"/>
  <c r="CT16" i="46"/>
  <c r="CB30" i="42"/>
  <c r="CC30" i="42" s="1"/>
  <c r="CD30" i="42" s="1"/>
  <c r="CB41" i="42"/>
  <c r="CC41" i="42" s="1"/>
  <c r="CD41" i="42" s="1"/>
  <c r="CJ36" i="41"/>
  <c r="CI36" i="41"/>
  <c r="CK9" i="29"/>
  <c r="BZ11" i="29"/>
  <c r="CB11" i="29" s="1"/>
  <c r="BY66" i="29"/>
  <c r="BZ66" i="29" s="1"/>
  <c r="BV49" i="29"/>
  <c r="BU52" i="29"/>
  <c r="BV52" i="29" s="1"/>
  <c r="CC37" i="29"/>
  <c r="CD37" i="29" s="1"/>
  <c r="CD34" i="29"/>
  <c r="BU11" i="42"/>
  <c r="BN44" i="40"/>
  <c r="BM47" i="40"/>
  <c r="BN47" i="40" s="1"/>
  <c r="BY16" i="40"/>
  <c r="BZ16" i="40" s="1"/>
  <c r="CA16" i="40"/>
  <c r="BW12" i="40"/>
  <c r="BW64" i="40"/>
  <c r="BY9" i="40"/>
  <c r="DJ26" i="40"/>
  <c r="CE26" i="40" s="1"/>
  <c r="CG26" i="40" s="1"/>
  <c r="CH26" i="40" s="1"/>
  <c r="CI26" i="40" s="1"/>
  <c r="DJ10" i="40"/>
  <c r="CE10" i="40" s="1"/>
  <c r="DJ45" i="40"/>
  <c r="CE45" i="40" s="1"/>
  <c r="CG45" i="40" s="1"/>
  <c r="CH45" i="40" s="1"/>
  <c r="CI45" i="40" s="1"/>
  <c r="CK45" i="40" s="1"/>
  <c r="CL45" i="40" s="1"/>
  <c r="DJ30" i="40"/>
  <c r="CE30" i="40" s="1"/>
  <c r="CG30" i="40" s="1"/>
  <c r="CH30" i="40" s="1"/>
  <c r="DJ35" i="40"/>
  <c r="CE35" i="40" s="1"/>
  <c r="CG35" i="40" s="1"/>
  <c r="CH35" i="40" s="1"/>
  <c r="DJ60" i="40"/>
  <c r="CE60" i="40" s="1"/>
  <c r="CG60" i="40" s="1"/>
  <c r="CH60" i="40" s="1"/>
  <c r="DJ20" i="40"/>
  <c r="CE20" i="40" s="1"/>
  <c r="CG20" i="40" s="1"/>
  <c r="CH20" i="40" s="1"/>
  <c r="CI20" i="40" s="1"/>
  <c r="CK20" i="40" s="1"/>
  <c r="CL20" i="40" s="1"/>
  <c r="DJ25" i="40"/>
  <c r="CE25" i="40" s="1"/>
  <c r="CG25" i="40" s="1"/>
  <c r="CH25" i="40" s="1"/>
  <c r="DJ54" i="40"/>
  <c r="CE54" i="40" s="1"/>
  <c r="CI54" i="40" s="1"/>
  <c r="DJ55" i="40"/>
  <c r="CE55" i="40" s="1"/>
  <c r="CG55" i="40" s="1"/>
  <c r="CH55" i="40" s="1"/>
  <c r="DJ49" i="40"/>
  <c r="CE49" i="40" s="1"/>
  <c r="DJ51" i="40"/>
  <c r="CE51" i="40" s="1"/>
  <c r="CG51" i="40" s="1"/>
  <c r="CH51" i="40" s="1"/>
  <c r="CI51" i="40" s="1"/>
  <c r="CK51" i="40" s="1"/>
  <c r="CL51" i="40" s="1"/>
  <c r="DJ50" i="40"/>
  <c r="CE50" i="40" s="1"/>
  <c r="DJ9" i="40"/>
  <c r="CE9" i="40" s="1"/>
  <c r="DJ41" i="40"/>
  <c r="CE41" i="40" s="1"/>
  <c r="CG41" i="40" s="1"/>
  <c r="CH41" i="40" s="1"/>
  <c r="CI41" i="40" s="1"/>
  <c r="CK41" i="40" s="1"/>
  <c r="CL41" i="40" s="1"/>
  <c r="DJ34" i="40"/>
  <c r="CE34" i="40" s="1"/>
  <c r="DJ24" i="40"/>
  <c r="CE24" i="40" s="1"/>
  <c r="DJ29" i="40"/>
  <c r="CE29" i="40" s="1"/>
  <c r="DJ61" i="40"/>
  <c r="CE61" i="40" s="1"/>
  <c r="CG61" i="40" s="1"/>
  <c r="CH61" i="40" s="1"/>
  <c r="CI61" i="40" s="1"/>
  <c r="CK61" i="40" s="1"/>
  <c r="CL61" i="40" s="1"/>
  <c r="DJ59" i="40"/>
  <c r="CE59" i="40" s="1"/>
  <c r="DJ11" i="40"/>
  <c r="CE11" i="40" s="1"/>
  <c r="DJ19" i="40"/>
  <c r="CE19" i="40" s="1"/>
  <c r="DJ46" i="40"/>
  <c r="CE46" i="40" s="1"/>
  <c r="CG46" i="40" s="1"/>
  <c r="CH46" i="40" s="1"/>
  <c r="CI46" i="40" s="1"/>
  <c r="CK46" i="40" s="1"/>
  <c r="CL46" i="40" s="1"/>
  <c r="DJ56" i="40"/>
  <c r="CE56" i="40" s="1"/>
  <c r="CG56" i="40" s="1"/>
  <c r="CH56" i="40" s="1"/>
  <c r="DJ31" i="40"/>
  <c r="CE31" i="40" s="1"/>
  <c r="CG31" i="40" s="1"/>
  <c r="CH31" i="40" s="1"/>
  <c r="CI31" i="40" s="1"/>
  <c r="CK31" i="40" s="1"/>
  <c r="CL31" i="40" s="1"/>
  <c r="DJ39" i="40"/>
  <c r="CE39" i="40" s="1"/>
  <c r="CI39" i="40" s="1"/>
  <c r="DJ36" i="40"/>
  <c r="CE36" i="40" s="1"/>
  <c r="CG36" i="40" s="1"/>
  <c r="CH36" i="40" s="1"/>
  <c r="DK7" i="40"/>
  <c r="DJ21" i="40"/>
  <c r="CE21" i="40" s="1"/>
  <c r="CG21" i="40" s="1"/>
  <c r="CH21" i="40" s="1"/>
  <c r="CI21" i="40" s="1"/>
  <c r="CK21" i="40" s="1"/>
  <c r="CL21" i="40" s="1"/>
  <c r="DJ44" i="40"/>
  <c r="CE44" i="40" s="1"/>
  <c r="CI44" i="40" s="1"/>
  <c r="DJ14" i="40"/>
  <c r="CE14" i="40" s="1"/>
  <c r="DJ40" i="40"/>
  <c r="CE40" i="40" s="1"/>
  <c r="CG40" i="40" s="1"/>
  <c r="CH40" i="40" s="1"/>
  <c r="CI40" i="40" s="1"/>
  <c r="CK40" i="40" s="1"/>
  <c r="CL40" i="40" s="1"/>
  <c r="DJ16" i="40"/>
  <c r="CE16" i="40" s="1"/>
  <c r="CG16" i="40" s="1"/>
  <c r="CH16" i="40" s="1"/>
  <c r="DJ15" i="40"/>
  <c r="CE15" i="40" s="1"/>
  <c r="CG15" i="40" s="1"/>
  <c r="CH15" i="40" s="1"/>
  <c r="CJ15" i="40" s="1"/>
  <c r="BW27" i="40"/>
  <c r="BY24" i="40"/>
  <c r="BW62" i="40"/>
  <c r="BY59" i="40"/>
  <c r="BS66" i="42"/>
  <c r="BN39" i="42"/>
  <c r="BM42" i="42"/>
  <c r="BN42" i="42" s="1"/>
  <c r="CK37" i="46"/>
  <c r="CL34" i="46"/>
  <c r="BX64" i="42"/>
  <c r="BX17" i="42"/>
  <c r="BY14" i="42"/>
  <c r="BX42" i="42"/>
  <c r="BY39" i="42"/>
  <c r="CM65" i="45"/>
  <c r="CM12" i="45"/>
  <c r="CG36" i="29"/>
  <c r="CH36" i="29" s="1"/>
  <c r="CJ36" i="29"/>
  <c r="CK36" i="29" s="1"/>
  <c r="CL36" i="29" s="1"/>
  <c r="CG49" i="29"/>
  <c r="CF52" i="29"/>
  <c r="CJ49" i="29"/>
  <c r="CG34" i="29"/>
  <c r="CF37" i="29"/>
  <c r="CJ34" i="29"/>
  <c r="CB31" i="45"/>
  <c r="CA31" i="45"/>
  <c r="CB45" i="45"/>
  <c r="CA45" i="45"/>
  <c r="CA47" i="45" s="1"/>
  <c r="CJ25" i="41"/>
  <c r="CI25" i="41"/>
  <c r="CJ46" i="41"/>
  <c r="CI46" i="41"/>
  <c r="BZ14" i="29"/>
  <c r="BY17" i="29"/>
  <c r="BZ17" i="29" s="1"/>
  <c r="CS11" i="46"/>
  <c r="CT11" i="46" s="1"/>
  <c r="BW17" i="40"/>
  <c r="BY14" i="40"/>
  <c r="CA14" i="40"/>
  <c r="BY25" i="40"/>
  <c r="BZ25" i="40" s="1"/>
  <c r="CA25" i="40" s="1"/>
  <c r="CA50" i="40"/>
  <c r="CC50" i="40" s="1"/>
  <c r="CD50" i="40" s="1"/>
  <c r="BY50" i="40"/>
  <c r="BZ50" i="40" s="1"/>
  <c r="BW22" i="40"/>
  <c r="BY19" i="40"/>
  <c r="CB56" i="40"/>
  <c r="CA56" i="40"/>
  <c r="BW47" i="40"/>
  <c r="BY44" i="40"/>
  <c r="CA44" i="40"/>
  <c r="BW42" i="40"/>
  <c r="BY39" i="40"/>
  <c r="BR59" i="40"/>
  <c r="BQ62" i="40"/>
  <c r="BR62" i="40" s="1"/>
  <c r="BR9" i="40"/>
  <c r="BQ64" i="40"/>
  <c r="BQ12" i="40"/>
  <c r="BR12" i="40" s="1"/>
  <c r="BZ59" i="29"/>
  <c r="BY62" i="29"/>
  <c r="BZ62" i="29" s="1"/>
  <c r="CH44" i="46"/>
  <c r="CI44" i="46" s="1"/>
  <c r="CG47" i="46"/>
  <c r="CH47" i="46" s="1"/>
  <c r="CH54" i="46"/>
  <c r="CG57" i="46"/>
  <c r="CH57" i="46" s="1"/>
  <c r="CL24" i="46"/>
  <c r="CK27" i="46"/>
  <c r="CB56" i="42"/>
  <c r="CC56" i="42" s="1"/>
  <c r="CD56" i="42" s="1"/>
  <c r="AX64" i="42"/>
  <c r="AW67" i="42"/>
  <c r="AX67" i="42" s="1"/>
  <c r="BV9" i="29"/>
  <c r="BU12" i="29"/>
  <c r="BV12" i="29" s="1"/>
  <c r="CI37" i="46"/>
  <c r="CC22" i="46"/>
  <c r="CD22" i="46" s="1"/>
  <c r="CD19" i="46"/>
  <c r="BV14" i="42"/>
  <c r="BX65" i="42"/>
  <c r="BY15" i="42"/>
  <c r="BZ15" i="42" s="1"/>
  <c r="CA15" i="42" s="1"/>
  <c r="CB15" i="42"/>
  <c r="BY21" i="42"/>
  <c r="BZ21" i="42" s="1"/>
  <c r="CA21" i="42" s="1"/>
  <c r="BX12" i="42"/>
  <c r="BY9" i="42"/>
  <c r="BX32" i="42"/>
  <c r="BY29" i="42"/>
  <c r="BX27" i="42"/>
  <c r="BY24" i="42"/>
  <c r="BX37" i="42"/>
  <c r="BY34" i="42"/>
  <c r="CB34" i="42"/>
  <c r="CA65" i="41"/>
  <c r="CA67" i="41" s="1"/>
  <c r="CA27" i="41"/>
  <c r="CB39" i="42"/>
  <c r="BR14" i="40"/>
  <c r="BQ17" i="40"/>
  <c r="BR17" i="40" s="1"/>
  <c r="CM64" i="45"/>
  <c r="CM17" i="45"/>
  <c r="CM27" i="45"/>
  <c r="CM42" i="45"/>
  <c r="BV10" i="29"/>
  <c r="BU65" i="29"/>
  <c r="BV65" i="29" s="1"/>
  <c r="CG39" i="29"/>
  <c r="CF42" i="29"/>
  <c r="CJ39" i="29"/>
  <c r="CG16" i="29"/>
  <c r="CH16" i="29" s="1"/>
  <c r="CJ16" i="29" s="1"/>
  <c r="CK16" i="29" s="1"/>
  <c r="CL16" i="29" s="1"/>
  <c r="CG26" i="29"/>
  <c r="CH26" i="29" s="1"/>
  <c r="CJ26" i="29"/>
  <c r="CK26" i="29" s="1"/>
  <c r="CL26" i="29" s="1"/>
  <c r="CG24" i="29"/>
  <c r="CH24" i="29" s="1"/>
  <c r="CI24" i="29" s="1"/>
  <c r="CF27" i="29"/>
  <c r="CJ24" i="29"/>
  <c r="DY30" i="29"/>
  <c r="CN30" i="29" s="1"/>
  <c r="CO30" i="29" s="1"/>
  <c r="CP30" i="29" s="1"/>
  <c r="CQ30" i="29" s="1"/>
  <c r="CR30" i="29" s="1"/>
  <c r="CS30" i="29" s="1"/>
  <c r="CT30" i="29" s="1"/>
  <c r="DY56" i="29"/>
  <c r="CN56" i="29" s="1"/>
  <c r="CO56" i="29" s="1"/>
  <c r="CP56" i="29" s="1"/>
  <c r="CQ56" i="29" s="1"/>
  <c r="DY36" i="29"/>
  <c r="CN36" i="29" s="1"/>
  <c r="CO36" i="29" s="1"/>
  <c r="CP36" i="29" s="1"/>
  <c r="DY10" i="29"/>
  <c r="CN10" i="29" s="1"/>
  <c r="DY31" i="29"/>
  <c r="CN31" i="29" s="1"/>
  <c r="DY24" i="29"/>
  <c r="CN24" i="29" s="1"/>
  <c r="DY41" i="29"/>
  <c r="CN41" i="29" s="1"/>
  <c r="CO41" i="29" s="1"/>
  <c r="CP41" i="29" s="1"/>
  <c r="CQ41" i="29" s="1"/>
  <c r="DY44" i="29"/>
  <c r="CN44" i="29" s="1"/>
  <c r="DY40" i="29"/>
  <c r="CN40" i="29" s="1"/>
  <c r="CO40" i="29" s="1"/>
  <c r="CP40" i="29" s="1"/>
  <c r="CR40" i="29" s="1"/>
  <c r="CS40" i="29" s="1"/>
  <c r="CT40" i="29" s="1"/>
  <c r="DY11" i="29"/>
  <c r="CN11" i="29" s="1"/>
  <c r="DY60" i="29"/>
  <c r="CN60" i="29" s="1"/>
  <c r="CO60" i="29" s="1"/>
  <c r="CP60" i="29" s="1"/>
  <c r="DY50" i="29"/>
  <c r="CN50" i="29" s="1"/>
  <c r="CO50" i="29" s="1"/>
  <c r="CP50" i="29" s="1"/>
  <c r="CR50" i="29" s="1"/>
  <c r="CS50" i="29" s="1"/>
  <c r="CT50" i="29" s="1"/>
  <c r="DY51" i="29"/>
  <c r="CN51" i="29" s="1"/>
  <c r="CO51" i="29" s="1"/>
  <c r="CP51" i="29" s="1"/>
  <c r="CR51" i="29" s="1"/>
  <c r="CS51" i="29" s="1"/>
  <c r="CT51" i="29" s="1"/>
  <c r="DY35" i="29"/>
  <c r="CN35" i="29" s="1"/>
  <c r="CO35" i="29" s="1"/>
  <c r="CP35" i="29" s="1"/>
  <c r="CR35" i="29" s="1"/>
  <c r="CS35" i="29" s="1"/>
  <c r="CT35" i="29" s="1"/>
  <c r="DY61" i="29"/>
  <c r="CN61" i="29" s="1"/>
  <c r="CO61" i="29" s="1"/>
  <c r="CP61" i="29" s="1"/>
  <c r="CQ61" i="29" s="1"/>
  <c r="DY54" i="29"/>
  <c r="CN54" i="29" s="1"/>
  <c r="DY20" i="29"/>
  <c r="CN20" i="29" s="1"/>
  <c r="CO20" i="29" s="1"/>
  <c r="CP20" i="29" s="1"/>
  <c r="CQ20" i="29" s="1"/>
  <c r="DY19" i="29"/>
  <c r="CN19" i="29" s="1"/>
  <c r="DY46" i="29"/>
  <c r="CN46" i="29" s="1"/>
  <c r="CO46" i="29" s="1"/>
  <c r="CP46" i="29" s="1"/>
  <c r="CQ46" i="29" s="1"/>
  <c r="DY9" i="29"/>
  <c r="CN9" i="29" s="1"/>
  <c r="DY26" i="29"/>
  <c r="CN26" i="29" s="1"/>
  <c r="CO26" i="29" s="1"/>
  <c r="CP26" i="29" s="1"/>
  <c r="DY49" i="29"/>
  <c r="CN49" i="29" s="1"/>
  <c r="DY34" i="29"/>
  <c r="CN34" i="29" s="1"/>
  <c r="CR34" i="29" s="1"/>
  <c r="DY29" i="29"/>
  <c r="CN29" i="29" s="1"/>
  <c r="DY39" i="29"/>
  <c r="CN39" i="29" s="1"/>
  <c r="DY59" i="29"/>
  <c r="CN59" i="29" s="1"/>
  <c r="DY21" i="29"/>
  <c r="CN21" i="29" s="1"/>
  <c r="CO21" i="29" s="1"/>
  <c r="CP21" i="29" s="1"/>
  <c r="CQ21" i="29" s="1"/>
  <c r="DY55" i="29"/>
  <c r="CN55" i="29" s="1"/>
  <c r="CO55" i="29" s="1"/>
  <c r="CP55" i="29" s="1"/>
  <c r="CR55" i="29" s="1"/>
  <c r="CS55" i="29" s="1"/>
  <c r="CT55" i="29" s="1"/>
  <c r="DY45" i="29"/>
  <c r="CN45" i="29" s="1"/>
  <c r="CO45" i="29" s="1"/>
  <c r="CP45" i="29" s="1"/>
  <c r="CR45" i="29" s="1"/>
  <c r="CS45" i="29" s="1"/>
  <c r="CT45" i="29" s="1"/>
  <c r="DY25" i="29"/>
  <c r="CN25" i="29" s="1"/>
  <c r="CO25" i="29" s="1"/>
  <c r="CP25" i="29" s="1"/>
  <c r="CR25" i="29" s="1"/>
  <c r="CS25" i="29" s="1"/>
  <c r="CT25" i="29" s="1"/>
  <c r="DY14" i="29"/>
  <c r="CN14" i="29" s="1"/>
  <c r="CR14" i="29" s="1"/>
  <c r="DY16" i="29"/>
  <c r="CN16" i="29" s="1"/>
  <c r="CO16" i="29" s="1"/>
  <c r="CP16" i="29" s="1"/>
  <c r="CR16" i="29" s="1"/>
  <c r="CS16" i="29" s="1"/>
  <c r="CT16" i="29" s="1"/>
  <c r="DY15" i="29"/>
  <c r="CN15" i="29" s="1"/>
  <c r="CO15" i="29" s="1"/>
  <c r="CP15" i="29" s="1"/>
  <c r="CF64" i="29"/>
  <c r="CF12" i="29"/>
  <c r="CG9" i="29"/>
  <c r="CG40" i="29"/>
  <c r="CH40" i="29" s="1"/>
  <c r="CJ40" i="29"/>
  <c r="CK40" i="29" s="1"/>
  <c r="CL40" i="29" s="1"/>
  <c r="CG54" i="29"/>
  <c r="CF57" i="29"/>
  <c r="CA67" i="29"/>
  <c r="BU29" i="29"/>
  <c r="BT32" i="29"/>
  <c r="CH29" i="46"/>
  <c r="CG32" i="46"/>
  <c r="CH32" i="46" s="1"/>
  <c r="CS30" i="46"/>
  <c r="CT30" i="46" s="1"/>
  <c r="CR32" i="46"/>
  <c r="CR65" i="46"/>
  <c r="CR67" i="46" s="1"/>
  <c r="CM27" i="46"/>
  <c r="CO24" i="46"/>
  <c r="CM42" i="46"/>
  <c r="CO39" i="46"/>
  <c r="CM62" i="46"/>
  <c r="CO59" i="46"/>
  <c r="CM66" i="46"/>
  <c r="CO11" i="46"/>
  <c r="CM65" i="46"/>
  <c r="CO10" i="46"/>
  <c r="CQ10" i="46"/>
  <c r="CH59" i="46"/>
  <c r="CG62" i="46"/>
  <c r="CH62" i="46" s="1"/>
  <c r="BL37" i="40"/>
  <c r="BL64" i="40"/>
  <c r="BM34" i="40"/>
  <c r="BR39" i="42"/>
  <c r="BQ42" i="42"/>
  <c r="BR42" i="42" s="1"/>
  <c r="BW66" i="42"/>
  <c r="CA11" i="42"/>
  <c r="BW65" i="42"/>
  <c r="CA55" i="42"/>
  <c r="CC55" i="42" s="1"/>
  <c r="CD55" i="42" s="1"/>
  <c r="BW22" i="42"/>
  <c r="CA36" i="42"/>
  <c r="BK32" i="42"/>
  <c r="BL29" i="42"/>
  <c r="BJ64" i="42"/>
  <c r="BI67" i="42"/>
  <c r="BJ67" i="42" s="1"/>
  <c r="BK22" i="42"/>
  <c r="BL19" i="42"/>
  <c r="BK64" i="42"/>
  <c r="BK67" i="42" s="1"/>
  <c r="BK12" i="42"/>
  <c r="BQ64" i="42"/>
  <c r="BR14" i="42"/>
  <c r="BQ17" i="42"/>
  <c r="BR17" i="42" s="1"/>
  <c r="BU15" i="42"/>
  <c r="BV15" i="42" s="1"/>
  <c r="BR10" i="42"/>
  <c r="BS10" i="42" s="1"/>
  <c r="BS12" i="42" s="1"/>
  <c r="BQ65" i="42"/>
  <c r="BR65" i="42" s="1"/>
  <c r="BR49" i="42"/>
  <c r="BQ52" i="42"/>
  <c r="BR52" i="42" s="1"/>
  <c r="BR29" i="40"/>
  <c r="BQ32" i="40"/>
  <c r="BR32" i="40" s="1"/>
  <c r="CQ44" i="45"/>
  <c r="CC24" i="29"/>
  <c r="CB27" i="29"/>
  <c r="BN19" i="40"/>
  <c r="BM22" i="40"/>
  <c r="BN22" i="40" s="1"/>
  <c r="CD44" i="29"/>
  <c r="CC47" i="29"/>
  <c r="CD47" i="29" s="1"/>
  <c r="CA42" i="46"/>
  <c r="CC39" i="46"/>
  <c r="CA26" i="42"/>
  <c r="CC26" i="42" s="1"/>
  <c r="CD26" i="42" s="1"/>
  <c r="BV11" i="29"/>
  <c r="BU66" i="29"/>
  <c r="BV66" i="29" s="1"/>
  <c r="CD17" i="46"/>
  <c r="CD54" i="46"/>
  <c r="CC57" i="46"/>
  <c r="CD57" i="46" s="1"/>
  <c r="CL29" i="46"/>
  <c r="CK32" i="46"/>
  <c r="BE67" i="40"/>
  <c r="BF67" i="40" s="1"/>
  <c r="BF64" i="40"/>
  <c r="BR11" i="40"/>
  <c r="BQ66" i="40"/>
  <c r="BR66" i="40" s="1"/>
  <c r="CH19" i="46"/>
  <c r="CG22" i="46"/>
  <c r="CH22" i="46" s="1"/>
  <c r="CC42" i="29"/>
  <c r="CD42" i="29" s="1"/>
  <c r="CD39" i="29"/>
  <c r="CB46" i="42"/>
  <c r="CC46" i="42" s="1"/>
  <c r="CD46" i="42" s="1"/>
  <c r="CA55" i="40"/>
  <c r="CC55" i="40" s="1"/>
  <c r="CD55" i="40" s="1"/>
  <c r="BY55" i="40"/>
  <c r="BZ55" i="40" s="1"/>
  <c r="CB46" i="40"/>
  <c r="CA46" i="40"/>
  <c r="CG55" i="29"/>
  <c r="CH55" i="29" s="1"/>
  <c r="CJ55" i="29"/>
  <c r="CK55" i="29" s="1"/>
  <c r="CL55" i="29" s="1"/>
  <c r="CG59" i="29"/>
  <c r="CF62" i="29"/>
  <c r="CG44" i="29"/>
  <c r="CF47" i="29"/>
  <c r="DX21" i="48"/>
  <c r="CF21" i="48" s="1"/>
  <c r="DX19" i="48"/>
  <c r="CF19" i="48" s="1"/>
  <c r="DX39" i="48"/>
  <c r="CF39" i="48" s="1"/>
  <c r="DX29" i="48"/>
  <c r="CF29" i="48" s="1"/>
  <c r="DX61" i="48"/>
  <c r="CF61" i="48" s="1"/>
  <c r="DX56" i="48"/>
  <c r="CF56" i="48" s="1"/>
  <c r="DX54" i="48"/>
  <c r="CF54" i="48" s="1"/>
  <c r="DX49" i="48"/>
  <c r="CF49" i="48" s="1"/>
  <c r="DX35" i="48"/>
  <c r="CF35" i="48" s="1"/>
  <c r="DX10" i="48"/>
  <c r="CF10" i="48" s="1"/>
  <c r="DX45" i="48"/>
  <c r="CF45" i="48" s="1"/>
  <c r="DX59" i="48"/>
  <c r="CF59" i="48" s="1"/>
  <c r="DX34" i="48"/>
  <c r="CF34" i="48" s="1"/>
  <c r="DX40" i="48"/>
  <c r="DX60" i="48"/>
  <c r="CF60" i="48" s="1"/>
  <c r="DX50" i="48"/>
  <c r="CF50" i="48" s="1"/>
  <c r="DX20" i="48"/>
  <c r="CF20" i="48" s="1"/>
  <c r="DX25" i="48"/>
  <c r="CF25" i="48" s="1"/>
  <c r="DX51" i="48"/>
  <c r="CF51" i="48" s="1"/>
  <c r="DX46" i="48"/>
  <c r="CF46" i="48" s="1"/>
  <c r="DX11" i="48"/>
  <c r="CF11" i="48" s="1"/>
  <c r="DX30" i="48"/>
  <c r="CF30" i="48" s="1"/>
  <c r="DX9" i="48"/>
  <c r="CF9" i="48" s="1"/>
  <c r="DX31" i="48"/>
  <c r="CF31" i="48" s="1"/>
  <c r="DX44" i="48"/>
  <c r="CF44" i="48" s="1"/>
  <c r="DX24" i="48"/>
  <c r="CF24" i="48" s="1"/>
  <c r="DX55" i="48"/>
  <c r="CF55" i="48" s="1"/>
  <c r="DX16" i="48"/>
  <c r="CF16" i="48" s="1"/>
  <c r="DX15" i="48"/>
  <c r="CF15" i="48" s="1"/>
  <c r="DX14" i="48"/>
  <c r="CF14" i="48" s="1"/>
  <c r="BS57" i="41"/>
  <c r="BS64" i="41"/>
  <c r="CB50" i="45"/>
  <c r="CA50" i="45"/>
  <c r="CJ55" i="41"/>
  <c r="CI55" i="41"/>
  <c r="BR54" i="40"/>
  <c r="BQ57" i="40"/>
  <c r="BR57" i="40" s="1"/>
  <c r="BR39" i="40"/>
  <c r="BT39" i="40" s="1"/>
  <c r="BQ42" i="40"/>
  <c r="BR42" i="40" s="1"/>
  <c r="BZ9" i="29"/>
  <c r="BY12" i="29"/>
  <c r="BZ12" i="29" s="1"/>
  <c r="BY64" i="29"/>
  <c r="CC32" i="29"/>
  <c r="CD32" i="29" s="1"/>
  <c r="CD29" i="29"/>
  <c r="CG12" i="46"/>
  <c r="CH12" i="46" s="1"/>
  <c r="CG64" i="46"/>
  <c r="CH9" i="46"/>
  <c r="CI9" i="46" s="1"/>
  <c r="CH11" i="46"/>
  <c r="CG66" i="46"/>
  <c r="CH66" i="46" s="1"/>
  <c r="BN10" i="42"/>
  <c r="BM65" i="42"/>
  <c r="BR64" i="29"/>
  <c r="BQ67" i="29"/>
  <c r="BR67" i="29" s="1"/>
  <c r="CA15" i="40"/>
  <c r="BY15" i="40"/>
  <c r="BZ15" i="40" s="1"/>
  <c r="CB15" i="40" s="1"/>
  <c r="CB40" i="40"/>
  <c r="CA40" i="40"/>
  <c r="CA42" i="40" s="1"/>
  <c r="BW37" i="40"/>
  <c r="BY34" i="40"/>
  <c r="BY21" i="40"/>
  <c r="BZ21" i="40" s="1"/>
  <c r="CA21" i="40" s="1"/>
  <c r="CC21" i="40" s="1"/>
  <c r="CD21" i="40" s="1"/>
  <c r="CA31" i="40"/>
  <c r="CC31" i="40" s="1"/>
  <c r="CD31" i="40" s="1"/>
  <c r="BY31" i="40"/>
  <c r="BZ31" i="40" s="1"/>
  <c r="BW66" i="40"/>
  <c r="BY11" i="40"/>
  <c r="BO67" i="40"/>
  <c r="BZ10" i="29"/>
  <c r="CB10" i="29" s="1"/>
  <c r="BY65" i="29"/>
  <c r="BZ65" i="29" s="1"/>
  <c r="CI27" i="46"/>
  <c r="CD14" i="29"/>
  <c r="CC17" i="29"/>
  <c r="CD17" i="29" s="1"/>
  <c r="BN14" i="40"/>
  <c r="BM17" i="40"/>
  <c r="BN17" i="40" s="1"/>
  <c r="CD65" i="46"/>
  <c r="BU32" i="40"/>
  <c r="BV29" i="40"/>
  <c r="BS27" i="40"/>
  <c r="BT17" i="42"/>
  <c r="BR24" i="42"/>
  <c r="BQ27" i="42"/>
  <c r="BR27" i="42" s="1"/>
  <c r="BR59" i="42"/>
  <c r="BS59" i="42" s="1"/>
  <c r="BQ62" i="42"/>
  <c r="BR62" i="42" s="1"/>
  <c r="BY40" i="42"/>
  <c r="BZ40" i="42" s="1"/>
  <c r="CA40" i="42" s="1"/>
  <c r="BY60" i="42"/>
  <c r="BZ60" i="42" s="1"/>
  <c r="CA60" i="42" s="1"/>
  <c r="BY31" i="42"/>
  <c r="BZ31" i="42" s="1"/>
  <c r="CB50" i="42"/>
  <c r="BX52" i="42"/>
  <c r="BY49" i="42"/>
  <c r="DX56" i="42"/>
  <c r="CF56" i="42" s="1"/>
  <c r="DY7" i="42"/>
  <c r="DX24" i="42"/>
  <c r="CF24" i="42" s="1"/>
  <c r="DX10" i="42"/>
  <c r="CF10" i="42" s="1"/>
  <c r="DX50" i="42"/>
  <c r="CF50" i="42" s="1"/>
  <c r="DX19" i="42"/>
  <c r="CF19" i="42" s="1"/>
  <c r="DX16" i="42"/>
  <c r="CF16" i="42" s="1"/>
  <c r="DX39" i="42"/>
  <c r="CF39" i="42" s="1"/>
  <c r="DX41" i="42"/>
  <c r="CF41" i="42" s="1"/>
  <c r="DX61" i="42"/>
  <c r="CF61" i="42" s="1"/>
  <c r="CJ61" i="42" s="1"/>
  <c r="DX49" i="42"/>
  <c r="CF49" i="42" s="1"/>
  <c r="DX44" i="42"/>
  <c r="CF44" i="42" s="1"/>
  <c r="DX21" i="42"/>
  <c r="CF21" i="42" s="1"/>
  <c r="DX9" i="42"/>
  <c r="CF9" i="42" s="1"/>
  <c r="DX14" i="42"/>
  <c r="CF14" i="42" s="1"/>
  <c r="DX55" i="42"/>
  <c r="CF55" i="42" s="1"/>
  <c r="DX15" i="42"/>
  <c r="CF15" i="42" s="1"/>
  <c r="CJ15" i="42" s="1"/>
  <c r="DX46" i="42"/>
  <c r="CF46" i="42" s="1"/>
  <c r="DX25" i="42"/>
  <c r="CF25" i="42" s="1"/>
  <c r="CJ25" i="42" s="1"/>
  <c r="DX11" i="42"/>
  <c r="CF11" i="42" s="1"/>
  <c r="DX34" i="42"/>
  <c r="CF34" i="42" s="1"/>
  <c r="DX36" i="42"/>
  <c r="CF36" i="42" s="1"/>
  <c r="CJ36" i="42" s="1"/>
  <c r="DX45" i="42"/>
  <c r="CF45" i="42" s="1"/>
  <c r="CJ45" i="42" s="1"/>
  <c r="DX20" i="42"/>
  <c r="CF20" i="42" s="1"/>
  <c r="DX29" i="42"/>
  <c r="CF29" i="42" s="1"/>
  <c r="DX31" i="42"/>
  <c r="CF31" i="42" s="1"/>
  <c r="CJ31" i="42" s="1"/>
  <c r="DX30" i="42"/>
  <c r="CF30" i="42" s="1"/>
  <c r="DX51" i="42"/>
  <c r="CF51" i="42" s="1"/>
  <c r="CJ51" i="42" s="1"/>
  <c r="DX54" i="42"/>
  <c r="CF54" i="42" s="1"/>
  <c r="DX35" i="42"/>
  <c r="CF35" i="42" s="1"/>
  <c r="CJ35" i="42" s="1"/>
  <c r="DX60" i="42"/>
  <c r="CF60" i="42" s="1"/>
  <c r="CJ60" i="42" s="1"/>
  <c r="DX26" i="42"/>
  <c r="CF26" i="42" s="1"/>
  <c r="DX40" i="42"/>
  <c r="CF40" i="42" s="1"/>
  <c r="DX59" i="42"/>
  <c r="CF59" i="42" s="1"/>
  <c r="BY10" i="42"/>
  <c r="CC25" i="41"/>
  <c r="CD25" i="41" s="1"/>
  <c r="BI67" i="40"/>
  <c r="BJ67" i="40" s="1"/>
  <c r="BJ64" i="40"/>
  <c r="BS17" i="40"/>
  <c r="BU14" i="40"/>
  <c r="CM62" i="45"/>
  <c r="CM37" i="45"/>
  <c r="CE67" i="45"/>
  <c r="CG15" i="29"/>
  <c r="CH15" i="29" s="1"/>
  <c r="CJ15" i="29"/>
  <c r="CK15" i="29" s="1"/>
  <c r="CL15" i="29" s="1"/>
  <c r="CJ31" i="29"/>
  <c r="CK31" i="29" s="1"/>
  <c r="CL31" i="29" s="1"/>
  <c r="CI32" i="29"/>
  <c r="CG35" i="29"/>
  <c r="CH35" i="29" s="1"/>
  <c r="CJ35" i="29"/>
  <c r="CK35" i="29" s="1"/>
  <c r="CL35" i="29" s="1"/>
  <c r="CG29" i="29"/>
  <c r="CF32" i="29"/>
  <c r="CG10" i="29"/>
  <c r="CF65" i="29"/>
  <c r="CI66" i="29"/>
  <c r="CI22" i="29"/>
  <c r="CG45" i="29"/>
  <c r="CH45" i="29" s="1"/>
  <c r="CJ45" i="29"/>
  <c r="CK45" i="29" s="1"/>
  <c r="CL45" i="29" s="1"/>
  <c r="BZ39" i="29"/>
  <c r="BY42" i="29"/>
  <c r="BZ42" i="29" s="1"/>
  <c r="CM52" i="46"/>
  <c r="CO49" i="46"/>
  <c r="CM17" i="46"/>
  <c r="CO14" i="46"/>
  <c r="CQ14" i="46"/>
  <c r="CQ51" i="46"/>
  <c r="CS51" i="46" s="1"/>
  <c r="CT51" i="46" s="1"/>
  <c r="CO51" i="46"/>
  <c r="CP51" i="46" s="1"/>
  <c r="BR44" i="42"/>
  <c r="BS44" i="42" s="1"/>
  <c r="BS47" i="42" s="1"/>
  <c r="BQ47" i="42"/>
  <c r="BR47" i="42" s="1"/>
  <c r="BW62" i="42"/>
  <c r="BW64" i="42"/>
  <c r="BW12" i="42"/>
  <c r="CA9" i="42"/>
  <c r="BY25" i="42"/>
  <c r="BZ25" i="42" s="1"/>
  <c r="CA25" i="42" s="1"/>
  <c r="BN10" i="40"/>
  <c r="CL54" i="46"/>
  <c r="CK57" i="46"/>
  <c r="CC60" i="41"/>
  <c r="CD60" i="41" s="1"/>
  <c r="BR34" i="40"/>
  <c r="BS34" i="40" s="1"/>
  <c r="BQ37" i="40"/>
  <c r="BR37" i="40" s="1"/>
  <c r="BZ49" i="29"/>
  <c r="BY52" i="29"/>
  <c r="BZ52" i="29" s="1"/>
  <c r="BY57" i="29"/>
  <c r="BZ57" i="29" s="1"/>
  <c r="BZ54" i="29"/>
  <c r="BZ24" i="29"/>
  <c r="BY27" i="29"/>
  <c r="BZ27" i="29" s="1"/>
  <c r="CH49" i="46"/>
  <c r="CI49" i="46" s="1"/>
  <c r="CG52" i="46"/>
  <c r="CH52" i="46" s="1"/>
  <c r="CH10" i="46"/>
  <c r="CG65" i="46"/>
  <c r="CH65" i="46" s="1"/>
  <c r="CA52" i="46"/>
  <c r="CC49" i="46"/>
  <c r="CB47" i="29"/>
  <c r="BU37" i="29"/>
  <c r="BV37" i="29" s="1"/>
  <c r="BV34" i="29"/>
  <c r="CK62" i="46"/>
  <c r="CL59" i="46"/>
  <c r="BU24" i="42"/>
  <c r="BS27" i="42"/>
  <c r="BU47" i="40"/>
  <c r="BV44" i="40"/>
  <c r="CB64" i="29"/>
  <c r="BU39" i="42"/>
  <c r="BT42" i="42"/>
  <c r="CD9" i="46"/>
  <c r="CC12" i="46"/>
  <c r="CD12" i="46" s="1"/>
  <c r="BT57" i="42"/>
  <c r="BU54" i="42"/>
  <c r="BR9" i="42"/>
  <c r="BQ12" i="42"/>
  <c r="BR12" i="42" s="1"/>
  <c r="BM66" i="40"/>
  <c r="BN66" i="40" s="1"/>
  <c r="BM67" i="29"/>
  <c r="BN67" i="29" s="1"/>
  <c r="CK26" i="40"/>
  <c r="CL26" i="40" s="1"/>
  <c r="CB51" i="45"/>
  <c r="CA51" i="45"/>
  <c r="CD16" i="29"/>
  <c r="CH14" i="46"/>
  <c r="CG17" i="46"/>
  <c r="CH17" i="46" s="1"/>
  <c r="BV39" i="29"/>
  <c r="BU42" i="29"/>
  <c r="BV42" i="29" s="1"/>
  <c r="BR29" i="42"/>
  <c r="BS29" i="42" s="1"/>
  <c r="BQ32" i="42"/>
  <c r="BR32" i="42" s="1"/>
  <c r="BZ64" i="46"/>
  <c r="BY67" i="46"/>
  <c r="BZ67" i="46" s="1"/>
  <c r="BN11" i="42"/>
  <c r="BM66" i="42"/>
  <c r="BN66" i="42" s="1"/>
  <c r="BN9" i="40"/>
  <c r="BM12" i="40"/>
  <c r="BX47" i="42"/>
  <c r="BY44" i="42"/>
  <c r="CB44" i="42"/>
  <c r="CD59" i="29"/>
  <c r="CC62" i="29"/>
  <c r="CD62" i="29" s="1"/>
  <c r="CM22" i="45"/>
  <c r="DJ49" i="48"/>
  <c r="CE49" i="48" s="1"/>
  <c r="DJ40" i="48"/>
  <c r="CE40" i="48" s="1"/>
  <c r="DJ30" i="48"/>
  <c r="CE30" i="48" s="1"/>
  <c r="DJ19" i="48"/>
  <c r="CE19" i="48" s="1"/>
  <c r="DJ61" i="48"/>
  <c r="CE61" i="48" s="1"/>
  <c r="DJ45" i="48"/>
  <c r="CE45" i="48" s="1"/>
  <c r="DJ50" i="48"/>
  <c r="CE50" i="48" s="1"/>
  <c r="DJ29" i="48"/>
  <c r="CE29" i="48" s="1"/>
  <c r="DJ25" i="48"/>
  <c r="CE25" i="48" s="1"/>
  <c r="DJ54" i="48"/>
  <c r="CE54" i="48" s="1"/>
  <c r="DJ46" i="48"/>
  <c r="CE46" i="48" s="1"/>
  <c r="DJ44" i="48"/>
  <c r="CE44" i="48" s="1"/>
  <c r="DJ51" i="48"/>
  <c r="CE51" i="48" s="1"/>
  <c r="DJ21" i="48"/>
  <c r="CE21" i="48" s="1"/>
  <c r="DJ59" i="48"/>
  <c r="CE59" i="48" s="1"/>
  <c r="DJ9" i="48"/>
  <c r="CE9" i="48" s="1"/>
  <c r="DJ34" i="48"/>
  <c r="CE34" i="48" s="1"/>
  <c r="DJ10" i="48"/>
  <c r="CE10" i="48" s="1"/>
  <c r="DJ31" i="48"/>
  <c r="CE31" i="48" s="1"/>
  <c r="DJ60" i="48"/>
  <c r="CE60" i="48" s="1"/>
  <c r="DJ35" i="48"/>
  <c r="CE35" i="48" s="1"/>
  <c r="DJ24" i="48"/>
  <c r="CE24" i="48" s="1"/>
  <c r="DJ55" i="48"/>
  <c r="CE55" i="48" s="1"/>
  <c r="DJ20" i="48"/>
  <c r="CE20" i="48" s="1"/>
  <c r="DJ11" i="48"/>
  <c r="CE11" i="48" s="1"/>
  <c r="DJ39" i="48"/>
  <c r="CE39" i="48" s="1"/>
  <c r="DJ56" i="48"/>
  <c r="CE56" i="48" s="1"/>
  <c r="DJ15" i="48"/>
  <c r="CE15" i="48" s="1"/>
  <c r="DJ16" i="48"/>
  <c r="CE16" i="48" s="1"/>
  <c r="DJ14" i="48"/>
  <c r="CE14" i="48" s="1"/>
  <c r="BS12" i="41"/>
  <c r="BS65" i="41"/>
  <c r="CJ26" i="41"/>
  <c r="CI26" i="41"/>
  <c r="CJ21" i="41"/>
  <c r="CI21" i="41"/>
  <c r="CJ61" i="41"/>
  <c r="CI61" i="41"/>
  <c r="CJ30" i="41"/>
  <c r="CI30" i="41"/>
  <c r="BU44" i="29"/>
  <c r="BT47" i="29"/>
  <c r="CK11" i="29"/>
  <c r="CB32" i="29"/>
  <c r="CE67" i="46"/>
  <c r="CA27" i="46"/>
  <c r="CC24" i="46"/>
  <c r="CB42" i="29"/>
  <c r="BN59" i="42"/>
  <c r="BM62" i="42"/>
  <c r="BN62" i="42" s="1"/>
  <c r="BV54" i="46"/>
  <c r="BU57" i="46"/>
  <c r="BV57" i="46" s="1"/>
  <c r="BM35" i="40"/>
  <c r="BN35" i="40" s="1"/>
  <c r="BL65" i="40"/>
  <c r="CK22" i="46"/>
  <c r="CL19" i="46"/>
  <c r="BW65" i="40"/>
  <c r="BY10" i="40"/>
  <c r="BY60" i="40"/>
  <c r="BZ60" i="40" s="1"/>
  <c r="CA60" i="40" s="1"/>
  <c r="CC60" i="40" s="1"/>
  <c r="CD60" i="40" s="1"/>
  <c r="BW52" i="40"/>
  <c r="BY49" i="40"/>
  <c r="CB36" i="40"/>
  <c r="CA36" i="40"/>
  <c r="BY20" i="40"/>
  <c r="BZ20" i="40" s="1"/>
  <c r="BW57" i="40"/>
  <c r="BY54" i="40"/>
  <c r="BY26" i="40"/>
  <c r="BZ26" i="40" s="1"/>
  <c r="BW32" i="40"/>
  <c r="BY29" i="40"/>
  <c r="BQ27" i="40"/>
  <c r="BR27" i="40" s="1"/>
  <c r="BR24" i="40"/>
  <c r="BZ44" i="29"/>
  <c r="BY47" i="29"/>
  <c r="BZ47" i="29" s="1"/>
  <c r="BZ19" i="29"/>
  <c r="BY22" i="29"/>
  <c r="BZ22" i="29" s="1"/>
  <c r="CH39" i="46"/>
  <c r="CG42" i="46"/>
  <c r="CH42" i="46" s="1"/>
  <c r="CI17" i="46"/>
  <c r="CK14" i="46"/>
  <c r="BN59" i="40"/>
  <c r="BM62" i="40"/>
  <c r="BN62" i="40" s="1"/>
  <c r="CB17" i="29"/>
  <c r="CA19" i="42"/>
  <c r="CC22" i="29"/>
  <c r="CD22" i="29" s="1"/>
  <c r="CD19" i="29"/>
  <c r="BN54" i="40"/>
  <c r="BM57" i="40"/>
  <c r="BN57" i="40" s="1"/>
  <c r="BY16" i="42"/>
  <c r="BZ16" i="42" s="1"/>
  <c r="BX66" i="42"/>
  <c r="BY11" i="42"/>
  <c r="BX22" i="42"/>
  <c r="BY19" i="42"/>
  <c r="BY20" i="42"/>
  <c r="BZ20" i="42" s="1"/>
  <c r="CA20" i="42" s="1"/>
  <c r="BX62" i="42"/>
  <c r="BY59" i="42"/>
  <c r="BX57" i="42"/>
  <c r="BY54" i="42"/>
  <c r="BY55" i="42"/>
  <c r="BZ55" i="42" s="1"/>
  <c r="BT37" i="42"/>
  <c r="CB62" i="29"/>
  <c r="CM66" i="45"/>
  <c r="CQ16" i="45"/>
  <c r="CM52" i="45"/>
  <c r="CG19" i="29"/>
  <c r="CF22" i="29"/>
  <c r="CJ19" i="29"/>
  <c r="CG60" i="29"/>
  <c r="CH60" i="29" s="1"/>
  <c r="CJ60" i="29"/>
  <c r="CK60" i="29" s="1"/>
  <c r="CL60" i="29" s="1"/>
  <c r="CG14" i="29"/>
  <c r="CF17" i="29"/>
  <c r="CJ14" i="29"/>
  <c r="CG11" i="29"/>
  <c r="CF66" i="29"/>
  <c r="CH25" i="29"/>
  <c r="CJ25" i="29" s="1"/>
  <c r="CK25" i="29" s="1"/>
  <c r="CL25" i="29" s="1"/>
  <c r="CJ56" i="29"/>
  <c r="CK56" i="29" s="1"/>
  <c r="CL56" i="29" s="1"/>
  <c r="CI57" i="29"/>
  <c r="BZ34" i="29"/>
  <c r="BY37" i="29"/>
  <c r="BZ37" i="29" s="1"/>
  <c r="CM22" i="46"/>
  <c r="CO19" i="46"/>
  <c r="CM12" i="46"/>
  <c r="CM64" i="46"/>
  <c r="CO9" i="46"/>
  <c r="CQ9" i="46"/>
  <c r="CM32" i="46"/>
  <c r="CO29" i="46"/>
  <c r="CH24" i="46"/>
  <c r="CG27" i="46"/>
  <c r="CH27" i="46" s="1"/>
  <c r="CD44" i="46"/>
  <c r="CC47" i="46"/>
  <c r="CD47" i="46" s="1"/>
  <c r="CA31" i="42"/>
  <c r="BS65" i="40"/>
  <c r="CB45" i="42"/>
  <c r="CC45" i="42" s="1"/>
  <c r="CD45" i="42" s="1"/>
  <c r="BY46" i="42"/>
  <c r="BZ46" i="42" s="1"/>
  <c r="BW57" i="42"/>
  <c r="CA54" i="42"/>
  <c r="CC54" i="42" s="1"/>
  <c r="BW52" i="42"/>
  <c r="CA49" i="42"/>
  <c r="DJ15" i="42"/>
  <c r="CE15" i="42" s="1"/>
  <c r="DJ49" i="42"/>
  <c r="CE49" i="42" s="1"/>
  <c r="DJ26" i="42"/>
  <c r="CE26" i="42" s="1"/>
  <c r="CI26" i="42" s="1"/>
  <c r="DJ60" i="42"/>
  <c r="CE60" i="42" s="1"/>
  <c r="DJ10" i="42"/>
  <c r="CE10" i="42" s="1"/>
  <c r="DJ41" i="42"/>
  <c r="CE41" i="42" s="1"/>
  <c r="CI41" i="42" s="1"/>
  <c r="DJ24" i="42"/>
  <c r="CE24" i="42" s="1"/>
  <c r="DJ16" i="42"/>
  <c r="CE16" i="42" s="1"/>
  <c r="DJ40" i="42"/>
  <c r="CE40" i="42" s="1"/>
  <c r="DJ50" i="42"/>
  <c r="CE50" i="42" s="1"/>
  <c r="DJ39" i="42"/>
  <c r="CE39" i="42" s="1"/>
  <c r="DJ45" i="42"/>
  <c r="CE45" i="42" s="1"/>
  <c r="DJ20" i="42"/>
  <c r="CE20" i="42" s="1"/>
  <c r="DJ46" i="42"/>
  <c r="CE46" i="42" s="1"/>
  <c r="DJ31" i="42"/>
  <c r="CE31" i="42" s="1"/>
  <c r="DJ34" i="42"/>
  <c r="CE34" i="42" s="1"/>
  <c r="DJ51" i="42"/>
  <c r="CE51" i="42" s="1"/>
  <c r="DJ35" i="42"/>
  <c r="CE35" i="42" s="1"/>
  <c r="DJ19" i="42"/>
  <c r="CE19" i="42" s="1"/>
  <c r="CI19" i="42" s="1"/>
  <c r="DJ54" i="42"/>
  <c r="CE54" i="42" s="1"/>
  <c r="DJ11" i="42"/>
  <c r="CE11" i="42" s="1"/>
  <c r="DJ14" i="42"/>
  <c r="CE14" i="42" s="1"/>
  <c r="DJ36" i="42"/>
  <c r="CE36" i="42" s="1"/>
  <c r="DJ56" i="42"/>
  <c r="CE56" i="42" s="1"/>
  <c r="DJ29" i="42"/>
  <c r="CE29" i="42" s="1"/>
  <c r="DJ59" i="42"/>
  <c r="CE59" i="42" s="1"/>
  <c r="DJ55" i="42"/>
  <c r="CE55" i="42" s="1"/>
  <c r="DJ25" i="42"/>
  <c r="CE25" i="42" s="1"/>
  <c r="DJ44" i="42"/>
  <c r="CE44" i="42" s="1"/>
  <c r="DJ21" i="42"/>
  <c r="CE21" i="42" s="1"/>
  <c r="DK7" i="42"/>
  <c r="DJ30" i="42"/>
  <c r="CE30" i="42" s="1"/>
  <c r="DJ9" i="42"/>
  <c r="CE9" i="42" s="1"/>
  <c r="DJ61" i="42"/>
  <c r="CE61" i="42" s="1"/>
  <c r="BK52" i="42"/>
  <c r="BN9" i="42"/>
  <c r="BM12" i="42"/>
  <c r="CL10" i="46"/>
  <c r="CK65" i="46"/>
  <c r="BV59" i="29"/>
  <c r="BU62" i="29"/>
  <c r="BV62" i="29" s="1"/>
  <c r="CI57" i="46"/>
  <c r="BM32" i="40"/>
  <c r="BN32" i="40" s="1"/>
  <c r="BR34" i="42"/>
  <c r="BS34" i="42" s="1"/>
  <c r="BS37" i="42" s="1"/>
  <c r="BQ37" i="42"/>
  <c r="BR37" i="42" s="1"/>
  <c r="BQ47" i="40"/>
  <c r="BR47" i="40" s="1"/>
  <c r="BR44" i="40"/>
  <c r="BQ22" i="40"/>
  <c r="BR22" i="40" s="1"/>
  <c r="BR19" i="40"/>
  <c r="BS19" i="40" s="1"/>
  <c r="BR10" i="40"/>
  <c r="BQ65" i="40"/>
  <c r="BR65" i="40" s="1"/>
  <c r="CD49" i="29"/>
  <c r="CC52" i="29"/>
  <c r="CD52" i="29" s="1"/>
  <c r="BM52" i="40"/>
  <c r="BN52" i="40" s="1"/>
  <c r="BN49" i="40"/>
  <c r="CI66" i="46"/>
  <c r="CI62" i="46"/>
  <c r="BU30" i="42"/>
  <c r="BV30" i="42" s="1"/>
  <c r="CD9" i="29"/>
  <c r="BU9" i="42"/>
  <c r="BS66" i="40"/>
  <c r="BR54" i="42"/>
  <c r="BQ57" i="42"/>
  <c r="BR57" i="42" s="1"/>
  <c r="BT46" i="42"/>
  <c r="BT66" i="42" s="1"/>
  <c r="CK66" i="46"/>
  <c r="BF49" i="40"/>
  <c r="BE52" i="40"/>
  <c r="BF52" i="40" s="1"/>
  <c r="BU64" i="46"/>
  <c r="CM37" i="46"/>
  <c r="CO34" i="46"/>
  <c r="CM47" i="46"/>
  <c r="CO44" i="46"/>
  <c r="CM57" i="46"/>
  <c r="CO54" i="46"/>
  <c r="BW32" i="42"/>
  <c r="BW47" i="42"/>
  <c r="CA44" i="42"/>
  <c r="CA47" i="42" s="1"/>
  <c r="BW27" i="42"/>
  <c r="BN44" i="42"/>
  <c r="BM47" i="42"/>
  <c r="BN47" i="42" s="1"/>
  <c r="CI65" i="46"/>
  <c r="BM27" i="40"/>
  <c r="BN27" i="40" s="1"/>
  <c r="BN24" i="40"/>
  <c r="BR11" i="42"/>
  <c r="BQ66" i="42"/>
  <c r="BR66" i="42" s="1"/>
  <c r="CB14" i="42"/>
  <c r="CC66" i="46"/>
  <c r="CD66" i="46" s="1"/>
  <c r="CD11" i="46"/>
  <c r="CC10" i="42"/>
  <c r="BQ52" i="40"/>
  <c r="BR52" i="40" s="1"/>
  <c r="BR49" i="40"/>
  <c r="BS49" i="40" s="1"/>
  <c r="BZ29" i="29"/>
  <c r="BY32" i="29"/>
  <c r="BZ32" i="29" s="1"/>
  <c r="CC54" i="29"/>
  <c r="CB57" i="29"/>
  <c r="CH34" i="46"/>
  <c r="CG37" i="46"/>
  <c r="CH37" i="46" s="1"/>
  <c r="BM57" i="42"/>
  <c r="BN57" i="42" s="1"/>
  <c r="BF34" i="42"/>
  <c r="BE37" i="42"/>
  <c r="BF37" i="42" s="1"/>
  <c r="BN64" i="46"/>
  <c r="BM67" i="46"/>
  <c r="BN67" i="46" s="1"/>
  <c r="BR19" i="42"/>
  <c r="BS19" i="42" s="1"/>
  <c r="BQ22" i="42"/>
  <c r="BR22" i="42" s="1"/>
  <c r="BP67" i="42"/>
  <c r="BN34" i="42"/>
  <c r="BM37" i="42"/>
  <c r="BN37" i="42" s="1"/>
  <c r="BU50" i="42"/>
  <c r="BV50" i="42" s="1"/>
  <c r="BV24" i="29"/>
  <c r="BU27" i="29"/>
  <c r="BV27" i="29" s="1"/>
  <c r="BV49" i="42"/>
  <c r="CR61" i="40"/>
  <c r="BU21" i="48"/>
  <c r="BV21" i="48" s="1"/>
  <c r="BC67" i="48"/>
  <c r="CN67" i="50"/>
  <c r="CI66" i="50"/>
  <c r="CJ11" i="50"/>
  <c r="BV59" i="50"/>
  <c r="BU62" i="50"/>
  <c r="BV62" i="50" s="1"/>
  <c r="CO27" i="50"/>
  <c r="CP27" i="50" s="1"/>
  <c r="CP24" i="50"/>
  <c r="CQ24" i="50" s="1"/>
  <c r="CI32" i="50"/>
  <c r="CJ29" i="50"/>
  <c r="CB37" i="50"/>
  <c r="CC34" i="50"/>
  <c r="CO64" i="50"/>
  <c r="CO12" i="50"/>
  <c r="CP12" i="50" s="1"/>
  <c r="CP9" i="50"/>
  <c r="CQ9" i="50" s="1"/>
  <c r="CI64" i="50"/>
  <c r="CI12" i="50"/>
  <c r="CJ9" i="50"/>
  <c r="CI57" i="50"/>
  <c r="CJ54" i="50"/>
  <c r="CI42" i="50"/>
  <c r="CJ39" i="50"/>
  <c r="CO57" i="50"/>
  <c r="CP57" i="50" s="1"/>
  <c r="CP54" i="50"/>
  <c r="CQ54" i="50" s="1"/>
  <c r="CO66" i="50"/>
  <c r="CP66" i="50" s="1"/>
  <c r="CP11" i="50"/>
  <c r="CQ11" i="50" s="1"/>
  <c r="CB62" i="50"/>
  <c r="CC59" i="50"/>
  <c r="CI65" i="50"/>
  <c r="CJ10" i="50"/>
  <c r="BU66" i="50"/>
  <c r="BV66" i="50" s="1"/>
  <c r="BV11" i="50"/>
  <c r="CB17" i="50"/>
  <c r="CC14" i="50"/>
  <c r="BU17" i="50"/>
  <c r="BV17" i="50" s="1"/>
  <c r="BV14" i="50"/>
  <c r="BU64" i="50"/>
  <c r="BU47" i="50"/>
  <c r="BV47" i="50" s="1"/>
  <c r="BV44" i="50"/>
  <c r="CC49" i="50"/>
  <c r="CB52" i="50"/>
  <c r="CM67" i="50"/>
  <c r="CO52" i="50"/>
  <c r="CP52" i="50" s="1"/>
  <c r="CP49" i="50"/>
  <c r="CQ49" i="50" s="1"/>
  <c r="CP29" i="50"/>
  <c r="CQ29" i="50" s="1"/>
  <c r="CO32" i="50"/>
  <c r="CP32" i="50" s="1"/>
  <c r="CB64" i="50"/>
  <c r="CB12" i="50"/>
  <c r="CC9" i="50"/>
  <c r="CO65" i="50"/>
  <c r="CP65" i="50" s="1"/>
  <c r="CP10" i="50"/>
  <c r="CQ10" i="50" s="1"/>
  <c r="CB27" i="50"/>
  <c r="CC24" i="50"/>
  <c r="CB42" i="50"/>
  <c r="CC39" i="50"/>
  <c r="BU42" i="50"/>
  <c r="BV42" i="50" s="1"/>
  <c r="BV39" i="50"/>
  <c r="CO47" i="50"/>
  <c r="CP47" i="50" s="1"/>
  <c r="CP44" i="50"/>
  <c r="CQ44" i="50" s="1"/>
  <c r="CB65" i="50"/>
  <c r="CC10" i="50"/>
  <c r="CB22" i="50"/>
  <c r="CC19" i="50"/>
  <c r="CO17" i="50"/>
  <c r="CP17" i="50" s="1"/>
  <c r="CP14" i="50"/>
  <c r="CQ14" i="50" s="1"/>
  <c r="BU65" i="50"/>
  <c r="BV65" i="50" s="1"/>
  <c r="BV10" i="50"/>
  <c r="BU12" i="50"/>
  <c r="BV12" i="50" s="1"/>
  <c r="CH64" i="50"/>
  <c r="CG67" i="50"/>
  <c r="CH67" i="50" s="1"/>
  <c r="CI37" i="50"/>
  <c r="CJ34" i="50"/>
  <c r="CB32" i="50"/>
  <c r="CC29" i="50"/>
  <c r="CO37" i="50"/>
  <c r="CP37" i="50" s="1"/>
  <c r="CP34" i="50"/>
  <c r="CQ34" i="50" s="1"/>
  <c r="CI62" i="50"/>
  <c r="CJ59" i="50"/>
  <c r="CI22" i="50"/>
  <c r="CJ19" i="50"/>
  <c r="CP59" i="50"/>
  <c r="CQ59" i="50" s="1"/>
  <c r="CO62" i="50"/>
  <c r="CP62" i="50" s="1"/>
  <c r="CI52" i="50"/>
  <c r="CJ49" i="50"/>
  <c r="BN64" i="50"/>
  <c r="BM67" i="50"/>
  <c r="BN67" i="50" s="1"/>
  <c r="CP19" i="50"/>
  <c r="CQ19" i="50" s="1"/>
  <c r="CO22" i="50"/>
  <c r="CP22" i="50" s="1"/>
  <c r="CB66" i="50"/>
  <c r="CC11" i="50"/>
  <c r="CC57" i="50"/>
  <c r="CD57" i="50" s="1"/>
  <c r="CD54" i="50"/>
  <c r="CI17" i="50"/>
  <c r="CJ14" i="50"/>
  <c r="CO42" i="50"/>
  <c r="CP42" i="50" s="1"/>
  <c r="CP39" i="50"/>
  <c r="CQ39" i="50" s="1"/>
  <c r="CC44" i="50"/>
  <c r="CB47" i="50"/>
  <c r="CI47" i="50"/>
  <c r="CJ44" i="50"/>
  <c r="CA67" i="50"/>
  <c r="CI27" i="50"/>
  <c r="CJ24" i="50"/>
  <c r="BT67" i="50"/>
  <c r="BS47" i="48"/>
  <c r="BW57" i="48"/>
  <c r="BU61" i="48"/>
  <c r="BV61" i="48" s="1"/>
  <c r="BW62" i="48"/>
  <c r="BK64" i="48"/>
  <c r="BK67" i="48" s="1"/>
  <c r="BT37" i="48"/>
  <c r="BT47" i="48"/>
  <c r="BW22" i="48"/>
  <c r="BU20" i="48"/>
  <c r="BV20" i="48" s="1"/>
  <c r="BF29" i="48"/>
  <c r="CJ42" i="40"/>
  <c r="CB22" i="41"/>
  <c r="BP67" i="45"/>
  <c r="CB65" i="41"/>
  <c r="BT32" i="45"/>
  <c r="CB17" i="41"/>
  <c r="BM64" i="41"/>
  <c r="BM67" i="41" s="1"/>
  <c r="BN67" i="41" s="1"/>
  <c r="CB20" i="45"/>
  <c r="CC20" i="45" s="1"/>
  <c r="CD20" i="45" s="1"/>
  <c r="BL64" i="45"/>
  <c r="BL67" i="45" s="1"/>
  <c r="BU41" i="48"/>
  <c r="BV41" i="48" s="1"/>
  <c r="CB41" i="45"/>
  <c r="CC41" i="45" s="1"/>
  <c r="CD41" i="45" s="1"/>
  <c r="AW67" i="45"/>
  <c r="AX67" i="45" s="1"/>
  <c r="BP67" i="48"/>
  <c r="CF67" i="40"/>
  <c r="CB35" i="45"/>
  <c r="CC35" i="45" s="1"/>
  <c r="CD35" i="45" s="1"/>
  <c r="BT32" i="41"/>
  <c r="CB57" i="41"/>
  <c r="BF64" i="45"/>
  <c r="BE67" i="45"/>
  <c r="BF67" i="45" s="1"/>
  <c r="BR44" i="45"/>
  <c r="BT44" i="45" s="1"/>
  <c r="BQ47" i="45"/>
  <c r="BR47" i="45" s="1"/>
  <c r="BR11" i="45"/>
  <c r="BQ66" i="45"/>
  <c r="BR66" i="45" s="1"/>
  <c r="CN37" i="40"/>
  <c r="CN57" i="40"/>
  <c r="CN27" i="40"/>
  <c r="BZ9" i="41"/>
  <c r="CB9" i="41" s="1"/>
  <c r="BY12" i="41"/>
  <c r="BZ12" i="41" s="1"/>
  <c r="BY64" i="41"/>
  <c r="BZ24" i="41"/>
  <c r="CB24" i="41" s="1"/>
  <c r="BY27" i="41"/>
  <c r="BZ27" i="41" s="1"/>
  <c r="BU9" i="41"/>
  <c r="BT12" i="41"/>
  <c r="BT64" i="41"/>
  <c r="BT67" i="41" s="1"/>
  <c r="BU22" i="41"/>
  <c r="BV22" i="41" s="1"/>
  <c r="BV19" i="41"/>
  <c r="CC19" i="45"/>
  <c r="BQ52" i="45"/>
  <c r="BR52" i="45" s="1"/>
  <c r="BR49" i="45"/>
  <c r="BT49" i="45" s="1"/>
  <c r="BV14" i="41"/>
  <c r="BU17" i="41"/>
  <c r="BV17" i="41" s="1"/>
  <c r="BZ19" i="41"/>
  <c r="BY22" i="41"/>
  <c r="BZ22" i="41" s="1"/>
  <c r="BR9" i="45"/>
  <c r="BT9" i="45" s="1"/>
  <c r="BQ64" i="45"/>
  <c r="BQ12" i="45"/>
  <c r="BR12" i="45" s="1"/>
  <c r="BZ10" i="41"/>
  <c r="BY65" i="41"/>
  <c r="BZ65" i="41" s="1"/>
  <c r="BN49" i="45"/>
  <c r="BM52" i="45"/>
  <c r="BN52" i="45" s="1"/>
  <c r="BM54" i="45"/>
  <c r="BL57" i="45"/>
  <c r="BN19" i="45"/>
  <c r="BM22" i="45"/>
  <c r="BN22" i="45" s="1"/>
  <c r="BT47" i="41"/>
  <c r="BU44" i="41"/>
  <c r="BY39" i="45"/>
  <c r="BX42" i="45"/>
  <c r="BY10" i="45"/>
  <c r="BX65" i="45"/>
  <c r="BY46" i="45"/>
  <c r="BZ46" i="45" s="1"/>
  <c r="CB46" i="45"/>
  <c r="CC46" i="45" s="1"/>
  <c r="CD46" i="45" s="1"/>
  <c r="BY49" i="45"/>
  <c r="BX52" i="45"/>
  <c r="BY11" i="45"/>
  <c r="BX66" i="45"/>
  <c r="BF64" i="41"/>
  <c r="BE67" i="41"/>
  <c r="BF67" i="41" s="1"/>
  <c r="CG15" i="41"/>
  <c r="CH15" i="41" s="1"/>
  <c r="CJ15" i="41" s="1"/>
  <c r="CK15" i="41" s="1"/>
  <c r="CL15" i="41" s="1"/>
  <c r="CG29" i="41"/>
  <c r="CF32" i="41"/>
  <c r="CF47" i="41"/>
  <c r="CG44" i="41"/>
  <c r="CF66" i="41"/>
  <c r="CG11" i="41"/>
  <c r="CG56" i="41"/>
  <c r="CH56" i="41" s="1"/>
  <c r="CI56" i="41" s="1"/>
  <c r="CJ56" i="41"/>
  <c r="BY47" i="41"/>
  <c r="BZ47" i="41" s="1"/>
  <c r="BZ44" i="41"/>
  <c r="CB44" i="41" s="1"/>
  <c r="BJ64" i="45"/>
  <c r="BI67" i="45"/>
  <c r="BJ67" i="45" s="1"/>
  <c r="BU57" i="41"/>
  <c r="BV54" i="41"/>
  <c r="BU49" i="41"/>
  <c r="BT52" i="41"/>
  <c r="CN17" i="40"/>
  <c r="CN66" i="40"/>
  <c r="CN22" i="40"/>
  <c r="CN64" i="40"/>
  <c r="CN12" i="40"/>
  <c r="CN62" i="40"/>
  <c r="CN32" i="40"/>
  <c r="BV19" i="45"/>
  <c r="BU22" i="45"/>
  <c r="BV22" i="45" s="1"/>
  <c r="BZ11" i="41"/>
  <c r="CB11" i="41" s="1"/>
  <c r="BY66" i="41"/>
  <c r="BZ66" i="41" s="1"/>
  <c r="BN9" i="45"/>
  <c r="BM12" i="45"/>
  <c r="BN12" i="45" s="1"/>
  <c r="BN34" i="45"/>
  <c r="BM37" i="45"/>
  <c r="BN37" i="45" s="1"/>
  <c r="BM65" i="45"/>
  <c r="BN65" i="45" s="1"/>
  <c r="BN10" i="45"/>
  <c r="CC34" i="45"/>
  <c r="BR29" i="45"/>
  <c r="BQ32" i="45"/>
  <c r="BR32" i="45" s="1"/>
  <c r="BR10" i="45"/>
  <c r="BT10" i="45" s="1"/>
  <c r="BQ65" i="45"/>
  <c r="BR65" i="45" s="1"/>
  <c r="BL42" i="45"/>
  <c r="BM39" i="45"/>
  <c r="BV14" i="45"/>
  <c r="BU17" i="45"/>
  <c r="BV17" i="45" s="1"/>
  <c r="DX36" i="45"/>
  <c r="CF36" i="45" s="1"/>
  <c r="CG36" i="45" s="1"/>
  <c r="CH36" i="45" s="1"/>
  <c r="CJ36" i="45" s="1"/>
  <c r="CK36" i="45" s="1"/>
  <c r="CL36" i="45" s="1"/>
  <c r="DX40" i="45"/>
  <c r="CF40" i="45" s="1"/>
  <c r="CG40" i="45" s="1"/>
  <c r="CH40" i="45" s="1"/>
  <c r="DX60" i="45"/>
  <c r="CF60" i="45" s="1"/>
  <c r="CG60" i="45" s="1"/>
  <c r="CH60" i="45" s="1"/>
  <c r="DX19" i="45"/>
  <c r="CF19" i="45" s="1"/>
  <c r="DX20" i="45"/>
  <c r="CF20" i="45" s="1"/>
  <c r="CG20" i="45" s="1"/>
  <c r="CH20" i="45" s="1"/>
  <c r="CJ20" i="45" s="1"/>
  <c r="CK20" i="45" s="1"/>
  <c r="CL20" i="45" s="1"/>
  <c r="DX45" i="45"/>
  <c r="CF45" i="45" s="1"/>
  <c r="CG45" i="45" s="1"/>
  <c r="CH45" i="45" s="1"/>
  <c r="CJ45" i="45" s="1"/>
  <c r="CK45" i="45" s="1"/>
  <c r="CL45" i="45" s="1"/>
  <c r="DX51" i="45"/>
  <c r="CF51" i="45" s="1"/>
  <c r="CG51" i="45" s="1"/>
  <c r="CH51" i="45" s="1"/>
  <c r="CJ51" i="45" s="1"/>
  <c r="CK51" i="45" s="1"/>
  <c r="CL51" i="45" s="1"/>
  <c r="DX26" i="45"/>
  <c r="CF26" i="45" s="1"/>
  <c r="CG26" i="45" s="1"/>
  <c r="CH26" i="45" s="1"/>
  <c r="DX15" i="45"/>
  <c r="CF15" i="45" s="1"/>
  <c r="CG15" i="45" s="1"/>
  <c r="CH15" i="45" s="1"/>
  <c r="DX31" i="45"/>
  <c r="CF31" i="45" s="1"/>
  <c r="CG31" i="45" s="1"/>
  <c r="CH31" i="45" s="1"/>
  <c r="DX14" i="45"/>
  <c r="CF14" i="45" s="1"/>
  <c r="CJ14" i="45" s="1"/>
  <c r="DX41" i="45"/>
  <c r="CF41" i="45" s="1"/>
  <c r="CG41" i="45" s="1"/>
  <c r="CH41" i="45" s="1"/>
  <c r="CJ41" i="45" s="1"/>
  <c r="CK41" i="45" s="1"/>
  <c r="CL41" i="45" s="1"/>
  <c r="DX61" i="45"/>
  <c r="CF61" i="45" s="1"/>
  <c r="CG61" i="45" s="1"/>
  <c r="CH61" i="45" s="1"/>
  <c r="CJ61" i="45" s="1"/>
  <c r="CK61" i="45" s="1"/>
  <c r="CL61" i="45" s="1"/>
  <c r="DX39" i="45"/>
  <c r="CF39" i="45" s="1"/>
  <c r="DX54" i="45"/>
  <c r="CF54" i="45" s="1"/>
  <c r="DX56" i="45"/>
  <c r="CF56" i="45" s="1"/>
  <c r="CG56" i="45" s="1"/>
  <c r="CH56" i="45" s="1"/>
  <c r="DX46" i="45"/>
  <c r="CF46" i="45" s="1"/>
  <c r="CG46" i="45" s="1"/>
  <c r="CH46" i="45" s="1"/>
  <c r="CJ46" i="45" s="1"/>
  <c r="CK46" i="45" s="1"/>
  <c r="CL46" i="45" s="1"/>
  <c r="DX30" i="45"/>
  <c r="CF30" i="45" s="1"/>
  <c r="CG30" i="45" s="1"/>
  <c r="CH30" i="45" s="1"/>
  <c r="DX16" i="45"/>
  <c r="CF16" i="45" s="1"/>
  <c r="CG16" i="45" s="1"/>
  <c r="CH16" i="45" s="1"/>
  <c r="CJ16" i="45" s="1"/>
  <c r="CK16" i="45" s="1"/>
  <c r="CL16" i="45" s="1"/>
  <c r="DY7" i="45"/>
  <c r="DX34" i="45"/>
  <c r="CF34" i="45" s="1"/>
  <c r="DX10" i="45"/>
  <c r="CF10" i="45" s="1"/>
  <c r="DX21" i="45"/>
  <c r="CF21" i="45" s="1"/>
  <c r="CG21" i="45" s="1"/>
  <c r="CH21" i="45" s="1"/>
  <c r="DX49" i="45"/>
  <c r="CF49" i="45" s="1"/>
  <c r="DX55" i="45"/>
  <c r="CF55" i="45" s="1"/>
  <c r="CG55" i="45" s="1"/>
  <c r="CH55" i="45" s="1"/>
  <c r="CJ55" i="45" s="1"/>
  <c r="DX24" i="45"/>
  <c r="CF24" i="45" s="1"/>
  <c r="DX29" i="45"/>
  <c r="CF29" i="45" s="1"/>
  <c r="DX50" i="45"/>
  <c r="CF50" i="45" s="1"/>
  <c r="CG50" i="45" s="1"/>
  <c r="CH50" i="45" s="1"/>
  <c r="DX9" i="45"/>
  <c r="CF9" i="45" s="1"/>
  <c r="DX11" i="45"/>
  <c r="CF11" i="45" s="1"/>
  <c r="DX59" i="45"/>
  <c r="CF59" i="45" s="1"/>
  <c r="DX35" i="45"/>
  <c r="CF35" i="45" s="1"/>
  <c r="CG35" i="45" s="1"/>
  <c r="CH35" i="45" s="1"/>
  <c r="DX44" i="45"/>
  <c r="CF44" i="45" s="1"/>
  <c r="DX25" i="45"/>
  <c r="CF25" i="45" s="1"/>
  <c r="CG25" i="45" s="1"/>
  <c r="CH25" i="45" s="1"/>
  <c r="CJ25" i="45" s="1"/>
  <c r="CK25" i="45" s="1"/>
  <c r="CL25" i="45" s="1"/>
  <c r="BN24" i="41"/>
  <c r="BM27" i="41"/>
  <c r="BN27" i="41" s="1"/>
  <c r="DY45" i="41"/>
  <c r="CN45" i="41" s="1"/>
  <c r="CO45" i="41" s="1"/>
  <c r="CP45" i="41" s="1"/>
  <c r="DY10" i="41"/>
  <c r="CN10" i="41" s="1"/>
  <c r="CR10" i="41" s="1"/>
  <c r="CS10" i="41" s="1"/>
  <c r="DY36" i="41"/>
  <c r="CN36" i="41" s="1"/>
  <c r="CO36" i="41" s="1"/>
  <c r="CP36" i="41" s="1"/>
  <c r="DY20" i="41"/>
  <c r="CN20" i="41" s="1"/>
  <c r="CO20" i="41" s="1"/>
  <c r="CP20" i="41" s="1"/>
  <c r="DY25" i="41"/>
  <c r="CN25" i="41" s="1"/>
  <c r="CO25" i="41" s="1"/>
  <c r="CP25" i="41" s="1"/>
  <c r="CR25" i="41" s="1"/>
  <c r="CS25" i="41" s="1"/>
  <c r="CT25" i="41" s="1"/>
  <c r="DY51" i="41"/>
  <c r="CN51" i="41" s="1"/>
  <c r="CO51" i="41" s="1"/>
  <c r="CP51" i="41" s="1"/>
  <c r="CR51" i="41" s="1"/>
  <c r="CS51" i="41" s="1"/>
  <c r="CT51" i="41" s="1"/>
  <c r="DY34" i="41"/>
  <c r="CN34" i="41" s="1"/>
  <c r="DY35" i="41"/>
  <c r="CN35" i="41" s="1"/>
  <c r="CO35" i="41" s="1"/>
  <c r="CP35" i="41" s="1"/>
  <c r="DY19" i="41"/>
  <c r="CN19" i="41" s="1"/>
  <c r="DY50" i="41"/>
  <c r="CN50" i="41" s="1"/>
  <c r="CO50" i="41" s="1"/>
  <c r="CP50" i="41" s="1"/>
  <c r="CR50" i="41" s="1"/>
  <c r="CS50" i="41" s="1"/>
  <c r="CT50" i="41" s="1"/>
  <c r="DY14" i="41"/>
  <c r="CN14" i="41" s="1"/>
  <c r="DY49" i="41"/>
  <c r="CN49" i="41" s="1"/>
  <c r="DY55" i="41"/>
  <c r="CN55" i="41" s="1"/>
  <c r="CO55" i="41" s="1"/>
  <c r="CP55" i="41" s="1"/>
  <c r="DY44" i="41"/>
  <c r="CN44" i="41" s="1"/>
  <c r="DY41" i="41"/>
  <c r="CN41" i="41" s="1"/>
  <c r="CO41" i="41" s="1"/>
  <c r="CP41" i="41" s="1"/>
  <c r="CR41" i="41" s="1"/>
  <c r="CS41" i="41" s="1"/>
  <c r="CT41" i="41" s="1"/>
  <c r="DY60" i="41"/>
  <c r="CN60" i="41" s="1"/>
  <c r="CO60" i="41" s="1"/>
  <c r="CP60" i="41" s="1"/>
  <c r="CR60" i="41" s="1"/>
  <c r="CS60" i="41" s="1"/>
  <c r="CT60" i="41" s="1"/>
  <c r="DY26" i="41"/>
  <c r="CN26" i="41" s="1"/>
  <c r="CO26" i="41" s="1"/>
  <c r="CP26" i="41" s="1"/>
  <c r="CR26" i="41" s="1"/>
  <c r="CS26" i="41" s="1"/>
  <c r="CT26" i="41" s="1"/>
  <c r="DY21" i="41"/>
  <c r="CN21" i="41" s="1"/>
  <c r="CO21" i="41" s="1"/>
  <c r="CP21" i="41" s="1"/>
  <c r="CR21" i="41" s="1"/>
  <c r="CS21" i="41" s="1"/>
  <c r="CT21" i="41" s="1"/>
  <c r="DY11" i="41"/>
  <c r="CN11" i="41" s="1"/>
  <c r="DY61" i="41"/>
  <c r="CN61" i="41" s="1"/>
  <c r="CO61" i="41" s="1"/>
  <c r="CP61" i="41" s="1"/>
  <c r="DY31" i="41"/>
  <c r="CN31" i="41" s="1"/>
  <c r="CO31" i="41" s="1"/>
  <c r="CP31" i="41" s="1"/>
  <c r="CR31" i="41" s="1"/>
  <c r="CS31" i="41" s="1"/>
  <c r="CT31" i="41" s="1"/>
  <c r="DY9" i="41"/>
  <c r="CN9" i="41" s="1"/>
  <c r="DY24" i="41"/>
  <c r="CN24" i="41" s="1"/>
  <c r="DY29" i="41"/>
  <c r="CN29" i="41" s="1"/>
  <c r="DY39" i="41"/>
  <c r="CN39" i="41" s="1"/>
  <c r="DY59" i="41"/>
  <c r="CN59" i="41" s="1"/>
  <c r="DY56" i="41"/>
  <c r="CN56" i="41" s="1"/>
  <c r="CO56" i="41" s="1"/>
  <c r="CP56" i="41" s="1"/>
  <c r="DY16" i="41"/>
  <c r="CN16" i="41" s="1"/>
  <c r="CO16" i="41" s="1"/>
  <c r="CP16" i="41" s="1"/>
  <c r="CR16" i="41" s="1"/>
  <c r="CS16" i="41" s="1"/>
  <c r="CT16" i="41" s="1"/>
  <c r="DY30" i="41"/>
  <c r="CN30" i="41" s="1"/>
  <c r="CO30" i="41" s="1"/>
  <c r="CP30" i="41" s="1"/>
  <c r="CR30" i="41" s="1"/>
  <c r="CS30" i="41" s="1"/>
  <c r="CT30" i="41" s="1"/>
  <c r="DY40" i="41"/>
  <c r="CN40" i="41" s="1"/>
  <c r="CO40" i="41" s="1"/>
  <c r="CP40" i="41" s="1"/>
  <c r="DY46" i="41"/>
  <c r="CN46" i="41" s="1"/>
  <c r="CO46" i="41" s="1"/>
  <c r="CP46" i="41" s="1"/>
  <c r="CR46" i="41" s="1"/>
  <c r="CS46" i="41" s="1"/>
  <c r="CT46" i="41" s="1"/>
  <c r="DY54" i="41"/>
  <c r="CN54" i="41" s="1"/>
  <c r="DY15" i="41"/>
  <c r="CN15" i="41" s="1"/>
  <c r="CO15" i="41" s="1"/>
  <c r="CP15" i="41" s="1"/>
  <c r="CF12" i="41"/>
  <c r="CG9" i="41"/>
  <c r="CF64" i="41"/>
  <c r="CF37" i="41"/>
  <c r="CG34" i="41"/>
  <c r="CF42" i="41"/>
  <c r="CG39" i="41"/>
  <c r="BZ59" i="41"/>
  <c r="CB59" i="41" s="1"/>
  <c r="BY62" i="41"/>
  <c r="BZ62" i="41" s="1"/>
  <c r="BZ34" i="41"/>
  <c r="CB34" i="41" s="1"/>
  <c r="BY37" i="41"/>
  <c r="BZ37" i="41" s="1"/>
  <c r="CC57" i="41"/>
  <c r="CD57" i="41" s="1"/>
  <c r="CD54" i="41"/>
  <c r="BW42" i="48"/>
  <c r="BQ62" i="45"/>
  <c r="BR62" i="45" s="1"/>
  <c r="BR59" i="45"/>
  <c r="BT59" i="45" s="1"/>
  <c r="CC44" i="45"/>
  <c r="CN42" i="40"/>
  <c r="CN65" i="40"/>
  <c r="BZ14" i="41"/>
  <c r="BY17" i="41"/>
  <c r="BZ17" i="41" s="1"/>
  <c r="BR64" i="41"/>
  <c r="BQ67" i="41"/>
  <c r="BR67" i="41" s="1"/>
  <c r="BV39" i="41"/>
  <c r="BU42" i="41"/>
  <c r="BV42" i="41" s="1"/>
  <c r="BF49" i="45"/>
  <c r="BE52" i="45"/>
  <c r="BF52" i="45" s="1"/>
  <c r="BQ17" i="45"/>
  <c r="BR17" i="45" s="1"/>
  <c r="BR14" i="45"/>
  <c r="BR19" i="45"/>
  <c r="BQ22" i="45"/>
  <c r="BR22" i="45" s="1"/>
  <c r="BN19" i="41"/>
  <c r="BM22" i="41"/>
  <c r="BN22" i="41" s="1"/>
  <c r="BZ39" i="41"/>
  <c r="CB39" i="41" s="1"/>
  <c r="BY42" i="41"/>
  <c r="BZ42" i="41" s="1"/>
  <c r="BM32" i="45"/>
  <c r="BN32" i="45" s="1"/>
  <c r="BN29" i="45"/>
  <c r="BU34" i="41"/>
  <c r="BT37" i="41"/>
  <c r="BZ29" i="41"/>
  <c r="CB29" i="41" s="1"/>
  <c r="BY32" i="41"/>
  <c r="BZ32" i="41" s="1"/>
  <c r="BV29" i="41"/>
  <c r="BU32" i="41"/>
  <c r="BV32" i="41" s="1"/>
  <c r="BY54" i="45"/>
  <c r="BX57" i="45"/>
  <c r="BY34" i="45"/>
  <c r="BX37" i="45"/>
  <c r="BY19" i="45"/>
  <c r="BX22" i="45"/>
  <c r="BY9" i="45"/>
  <c r="BX12" i="45"/>
  <c r="BX64" i="45"/>
  <c r="BV11" i="45"/>
  <c r="BU66" i="45"/>
  <c r="BV66" i="45" s="1"/>
  <c r="CF17" i="41"/>
  <c r="CG14" i="41"/>
  <c r="CF52" i="41"/>
  <c r="CG49" i="41"/>
  <c r="CF65" i="41"/>
  <c r="CG10" i="41"/>
  <c r="CF22" i="41"/>
  <c r="CG19" i="41"/>
  <c r="CF27" i="41"/>
  <c r="CG24" i="41"/>
  <c r="BU24" i="41"/>
  <c r="BT27" i="41"/>
  <c r="CJ62" i="40"/>
  <c r="CN47" i="40"/>
  <c r="CN52" i="40"/>
  <c r="BX67" i="41"/>
  <c r="BV29" i="45"/>
  <c r="BU32" i="45"/>
  <c r="BV32" i="45" s="1"/>
  <c r="BV11" i="41"/>
  <c r="BU66" i="41"/>
  <c r="BV66" i="41" s="1"/>
  <c r="BR54" i="45"/>
  <c r="BT54" i="45" s="1"/>
  <c r="BQ57" i="45"/>
  <c r="BR57" i="45" s="1"/>
  <c r="CD39" i="40"/>
  <c r="BZ49" i="41"/>
  <c r="CB49" i="41" s="1"/>
  <c r="BY52" i="41"/>
  <c r="BZ52" i="41" s="1"/>
  <c r="BN24" i="45"/>
  <c r="BM27" i="45"/>
  <c r="BN27" i="45" s="1"/>
  <c r="BV10" i="41"/>
  <c r="BU65" i="41"/>
  <c r="BR34" i="45"/>
  <c r="BT34" i="45" s="1"/>
  <c r="BQ37" i="45"/>
  <c r="BR37" i="45" s="1"/>
  <c r="BR39" i="45"/>
  <c r="BT39" i="45" s="1"/>
  <c r="BQ42" i="45"/>
  <c r="BR42" i="45" s="1"/>
  <c r="BM62" i="45"/>
  <c r="BN62" i="45" s="1"/>
  <c r="CD19" i="41"/>
  <c r="CC22" i="41"/>
  <c r="CD22" i="41" s="1"/>
  <c r="CD10" i="41"/>
  <c r="BM66" i="45"/>
  <c r="BN66" i="45" s="1"/>
  <c r="BR24" i="45"/>
  <c r="BT24" i="45" s="1"/>
  <c r="BQ27" i="45"/>
  <c r="BR27" i="45" s="1"/>
  <c r="BX32" i="45"/>
  <c r="BY29" i="45"/>
  <c r="BX62" i="45"/>
  <c r="BY59" i="45"/>
  <c r="BX47" i="45"/>
  <c r="BY44" i="45"/>
  <c r="CC61" i="45"/>
  <c r="CD61" i="45" s="1"/>
  <c r="BY24" i="45"/>
  <c r="BX27" i="45"/>
  <c r="BY14" i="45"/>
  <c r="BX17" i="45"/>
  <c r="CB14" i="45"/>
  <c r="BT66" i="45"/>
  <c r="CF62" i="41"/>
  <c r="CG59" i="41"/>
  <c r="CF57" i="41"/>
  <c r="CG54" i="41"/>
  <c r="BZ54" i="41"/>
  <c r="BY57" i="41"/>
  <c r="BZ57" i="41" s="1"/>
  <c r="BU62" i="41"/>
  <c r="BV62" i="41" s="1"/>
  <c r="CC17" i="41"/>
  <c r="CD17" i="41" s="1"/>
  <c r="CD14" i="41"/>
  <c r="BW65" i="48"/>
  <c r="BN27" i="48"/>
  <c r="CC35" i="48"/>
  <c r="CD35" i="48" s="1"/>
  <c r="BO67" i="48"/>
  <c r="BW66" i="48"/>
  <c r="CB56" i="48"/>
  <c r="CC56" i="48" s="1"/>
  <c r="CD56" i="48" s="1"/>
  <c r="BN49" i="48"/>
  <c r="BM52" i="48"/>
  <c r="BN52" i="48" s="1"/>
  <c r="CC41" i="48"/>
  <c r="CD41" i="48" s="1"/>
  <c r="BU35" i="48"/>
  <c r="BV35" i="48" s="1"/>
  <c r="BM65" i="48"/>
  <c r="BN65" i="48" s="1"/>
  <c r="BN10" i="48"/>
  <c r="DJ41" i="48"/>
  <c r="CE41" i="48" s="1"/>
  <c r="DJ36" i="48"/>
  <c r="CE36" i="48" s="1"/>
  <c r="DJ26" i="48"/>
  <c r="CE26" i="48" s="1"/>
  <c r="DK7" i="48"/>
  <c r="BW32" i="48"/>
  <c r="BW37" i="48"/>
  <c r="BW52" i="48"/>
  <c r="BU40" i="48"/>
  <c r="BV40" i="48" s="1"/>
  <c r="BQ17" i="48"/>
  <c r="BR17" i="48" s="1"/>
  <c r="BR14" i="48"/>
  <c r="BX66" i="48"/>
  <c r="BY11" i="48"/>
  <c r="BX22" i="48"/>
  <c r="BY19" i="48"/>
  <c r="BY25" i="48"/>
  <c r="BZ25" i="48" s="1"/>
  <c r="CA25" i="48" s="1"/>
  <c r="CB25" i="48" s="1"/>
  <c r="CC25" i="48" s="1"/>
  <c r="CD25" i="48" s="1"/>
  <c r="BX32" i="48"/>
  <c r="BY29" i="48"/>
  <c r="BY36" i="48"/>
  <c r="BZ36" i="48" s="1"/>
  <c r="CA36" i="48" s="1"/>
  <c r="CB36" i="48" s="1"/>
  <c r="CC36" i="48" s="1"/>
  <c r="CD36" i="48" s="1"/>
  <c r="BX47" i="48"/>
  <c r="BY44" i="48"/>
  <c r="BY50" i="48"/>
  <c r="BZ50" i="48" s="1"/>
  <c r="CA50" i="48" s="1"/>
  <c r="CB50" i="48" s="1"/>
  <c r="CC50" i="48" s="1"/>
  <c r="CD50" i="48" s="1"/>
  <c r="BY56" i="48"/>
  <c r="BZ56" i="48" s="1"/>
  <c r="BM37" i="48"/>
  <c r="BN37" i="48" s="1"/>
  <c r="BN34" i="48"/>
  <c r="BQ52" i="48"/>
  <c r="BR52" i="48" s="1"/>
  <c r="BR49" i="48"/>
  <c r="BS49" i="48" s="1"/>
  <c r="BS52" i="48" s="1"/>
  <c r="BQ22" i="48"/>
  <c r="BR22" i="48" s="1"/>
  <c r="BR19" i="48"/>
  <c r="BS19" i="48" s="1"/>
  <c r="BM47" i="48"/>
  <c r="BN47" i="48" s="1"/>
  <c r="BN44" i="48"/>
  <c r="BM22" i="48"/>
  <c r="BN22" i="48" s="1"/>
  <c r="BN19" i="48"/>
  <c r="BS57" i="48"/>
  <c r="BT54" i="48"/>
  <c r="BE66" i="48"/>
  <c r="BF66" i="48" s="1"/>
  <c r="BF11" i="48"/>
  <c r="BW64" i="48"/>
  <c r="BW12" i="48"/>
  <c r="BW47" i="48"/>
  <c r="BQ57" i="48"/>
  <c r="BR57" i="48" s="1"/>
  <c r="BR54" i="48"/>
  <c r="BX65" i="48"/>
  <c r="BY10" i="48"/>
  <c r="BY20" i="48"/>
  <c r="BZ20" i="48" s="1"/>
  <c r="CA20" i="48" s="1"/>
  <c r="CB20" i="48" s="1"/>
  <c r="CC20" i="48" s="1"/>
  <c r="CD20" i="48" s="1"/>
  <c r="BY26" i="48"/>
  <c r="BZ26" i="48" s="1"/>
  <c r="CA26" i="48" s="1"/>
  <c r="CB26" i="48" s="1"/>
  <c r="CC26" i="48" s="1"/>
  <c r="CD26" i="48" s="1"/>
  <c r="BY35" i="48"/>
  <c r="BZ35" i="48" s="1"/>
  <c r="BX42" i="48"/>
  <c r="BY39" i="48"/>
  <c r="BY46" i="48"/>
  <c r="BZ46" i="48" s="1"/>
  <c r="CA46" i="48" s="1"/>
  <c r="CB46" i="48" s="1"/>
  <c r="CC46" i="48" s="1"/>
  <c r="CD46" i="48" s="1"/>
  <c r="BY51" i="48"/>
  <c r="BZ51" i="48" s="1"/>
  <c r="CA51" i="48" s="1"/>
  <c r="CB51" i="48" s="1"/>
  <c r="CC51" i="48" s="1"/>
  <c r="CD51" i="48" s="1"/>
  <c r="BX62" i="48"/>
  <c r="BY59" i="48"/>
  <c r="BT17" i="48"/>
  <c r="BU14" i="48"/>
  <c r="BR29" i="48"/>
  <c r="BS29" i="48" s="1"/>
  <c r="BQ32" i="48"/>
  <c r="BR32" i="48" s="1"/>
  <c r="BM17" i="48"/>
  <c r="BN17" i="48" s="1"/>
  <c r="BN14" i="48"/>
  <c r="BM42" i="48"/>
  <c r="BN42" i="48" s="1"/>
  <c r="BN39" i="48"/>
  <c r="CB9" i="48"/>
  <c r="BQ37" i="48"/>
  <c r="BR37" i="48" s="1"/>
  <c r="BR34" i="48"/>
  <c r="BS34" i="48" s="1"/>
  <c r="BM12" i="48"/>
  <c r="BN12" i="48" s="1"/>
  <c r="BN9" i="48"/>
  <c r="BW27" i="48"/>
  <c r="BQ27" i="48"/>
  <c r="BR27" i="48" s="1"/>
  <c r="BR24" i="48"/>
  <c r="BS24" i="48" s="1"/>
  <c r="DX41" i="48"/>
  <c r="CF41" i="48" s="1"/>
  <c r="CF40" i="48"/>
  <c r="DX36" i="48"/>
  <c r="CF36" i="48" s="1"/>
  <c r="DX26" i="48"/>
  <c r="CF26" i="48" s="1"/>
  <c r="DY7" i="48"/>
  <c r="BY15" i="48"/>
  <c r="BZ15" i="48" s="1"/>
  <c r="CA15" i="48" s="1"/>
  <c r="CC15" i="48" s="1"/>
  <c r="CD15" i="48" s="1"/>
  <c r="BY21" i="48"/>
  <c r="BZ21" i="48" s="1"/>
  <c r="CA21" i="48" s="1"/>
  <c r="CB21" i="48" s="1"/>
  <c r="CC21" i="48" s="1"/>
  <c r="CD21" i="48" s="1"/>
  <c r="BX17" i="48"/>
  <c r="BY14" i="48"/>
  <c r="BY31" i="48"/>
  <c r="BZ31" i="48" s="1"/>
  <c r="CA31" i="48" s="1"/>
  <c r="CB31" i="48" s="1"/>
  <c r="CC31" i="48" s="1"/>
  <c r="CD31" i="48" s="1"/>
  <c r="BY40" i="48"/>
  <c r="BZ40" i="48" s="1"/>
  <c r="CA40" i="48" s="1"/>
  <c r="CC40" i="48" s="1"/>
  <c r="CD40" i="48" s="1"/>
  <c r="BY45" i="48"/>
  <c r="BZ45" i="48" s="1"/>
  <c r="CA45" i="48" s="1"/>
  <c r="CB45" i="48" s="1"/>
  <c r="CC45" i="48" s="1"/>
  <c r="CD45" i="48" s="1"/>
  <c r="BX57" i="48"/>
  <c r="BY54" i="48"/>
  <c r="BY60" i="48"/>
  <c r="BZ60" i="48" s="1"/>
  <c r="CA60" i="48" s="1"/>
  <c r="CB60" i="48" s="1"/>
  <c r="CC60" i="48" s="1"/>
  <c r="CD60" i="48" s="1"/>
  <c r="BU47" i="48"/>
  <c r="BV44" i="48"/>
  <c r="BT62" i="48"/>
  <c r="BQ62" i="48"/>
  <c r="BR62" i="48" s="1"/>
  <c r="BR59" i="48"/>
  <c r="BS59" i="48" s="1"/>
  <c r="BS62" i="48" s="1"/>
  <c r="BQ42" i="48"/>
  <c r="BR42" i="48" s="1"/>
  <c r="BR39" i="48"/>
  <c r="BS39" i="48" s="1"/>
  <c r="BQ66" i="48"/>
  <c r="BR66" i="48" s="1"/>
  <c r="BR11" i="48"/>
  <c r="BS11" i="48" s="1"/>
  <c r="BQ65" i="48"/>
  <c r="BR65" i="48" s="1"/>
  <c r="BR10" i="48"/>
  <c r="BS10" i="48" s="1"/>
  <c r="BK62" i="48"/>
  <c r="BM59" i="48"/>
  <c r="AX64" i="48"/>
  <c r="AW67" i="48"/>
  <c r="AX67" i="48" s="1"/>
  <c r="BS17" i="48"/>
  <c r="BJ64" i="48"/>
  <c r="BI67" i="48"/>
  <c r="BJ67" i="48" s="1"/>
  <c r="BT9" i="48"/>
  <c r="BE22" i="48"/>
  <c r="BF22" i="48" s="1"/>
  <c r="BF19" i="48"/>
  <c r="BQ64" i="48"/>
  <c r="BQ12" i="48"/>
  <c r="BR12" i="48" s="1"/>
  <c r="BR9" i="48"/>
  <c r="BK32" i="48"/>
  <c r="BM29" i="48"/>
  <c r="BL67" i="48"/>
  <c r="BE64" i="48"/>
  <c r="BE12" i="48"/>
  <c r="BF12" i="48" s="1"/>
  <c r="BF9" i="48"/>
  <c r="BW17" i="48"/>
  <c r="BQ47" i="48"/>
  <c r="BR47" i="48" s="1"/>
  <c r="BR44" i="48"/>
  <c r="BX64" i="48"/>
  <c r="BY9" i="48"/>
  <c r="BX12" i="48"/>
  <c r="BY16" i="48"/>
  <c r="BZ16" i="48" s="1"/>
  <c r="CA16" i="48" s="1"/>
  <c r="CB16" i="48" s="1"/>
  <c r="CC16" i="48" s="1"/>
  <c r="CD16" i="48" s="1"/>
  <c r="BY24" i="48"/>
  <c r="BX27" i="48"/>
  <c r="BY30" i="48"/>
  <c r="BZ30" i="48" s="1"/>
  <c r="CA30" i="48" s="1"/>
  <c r="CB30" i="48" s="1"/>
  <c r="CC30" i="48" s="1"/>
  <c r="CD30" i="48" s="1"/>
  <c r="BX37" i="48"/>
  <c r="BY34" i="48"/>
  <c r="BY41" i="48"/>
  <c r="BZ41" i="48" s="1"/>
  <c r="BX52" i="48"/>
  <c r="BY49" i="48"/>
  <c r="BY55" i="48"/>
  <c r="BZ55" i="48" s="1"/>
  <c r="CA55" i="48" s="1"/>
  <c r="CB55" i="48" s="1"/>
  <c r="CC55" i="48" s="1"/>
  <c r="CD55" i="48" s="1"/>
  <c r="BY61" i="48"/>
  <c r="BZ61" i="48" s="1"/>
  <c r="CA61" i="48" s="1"/>
  <c r="CC61" i="48" s="1"/>
  <c r="CD61" i="48" s="1"/>
  <c r="BT52" i="48"/>
  <c r="BM66" i="48"/>
  <c r="BN66" i="48" s="1"/>
  <c r="BV32" i="40" l="1"/>
  <c r="CA42" i="42"/>
  <c r="BV57" i="40"/>
  <c r="CS17" i="53"/>
  <c r="CT17" i="53" s="1"/>
  <c r="CT14" i="53"/>
  <c r="CR67" i="53"/>
  <c r="CT39" i="53"/>
  <c r="CS42" i="53"/>
  <c r="CT42" i="53" s="1"/>
  <c r="CT24" i="53"/>
  <c r="CS27" i="53"/>
  <c r="CT27" i="53" s="1"/>
  <c r="CS37" i="53"/>
  <c r="CT37" i="53" s="1"/>
  <c r="CT34" i="53"/>
  <c r="CL64" i="53"/>
  <c r="CK67" i="53"/>
  <c r="CL67" i="53" s="1"/>
  <c r="CS52" i="53"/>
  <c r="CT52" i="53" s="1"/>
  <c r="CT49" i="53"/>
  <c r="CS32" i="53"/>
  <c r="CT32" i="53" s="1"/>
  <c r="CT29" i="53"/>
  <c r="CS47" i="53"/>
  <c r="CT47" i="53" s="1"/>
  <c r="CT44" i="53"/>
  <c r="CS62" i="53"/>
  <c r="CT62" i="53" s="1"/>
  <c r="CT59" i="53"/>
  <c r="CS66" i="53"/>
  <c r="CT66" i="53" s="1"/>
  <c r="CT11" i="53"/>
  <c r="CS22" i="53"/>
  <c r="CT22" i="53" s="1"/>
  <c r="CT19" i="53"/>
  <c r="CS65" i="53"/>
  <c r="CT65" i="53" s="1"/>
  <c r="CT10" i="53"/>
  <c r="CS64" i="53"/>
  <c r="CS12" i="53"/>
  <c r="CT12" i="53" s="1"/>
  <c r="CT9" i="53"/>
  <c r="CS57" i="53"/>
  <c r="CT57" i="53" s="1"/>
  <c r="CT54" i="53"/>
  <c r="CG60" i="48"/>
  <c r="CH60" i="48" s="1"/>
  <c r="CI60" i="48" s="1"/>
  <c r="CJ60" i="48" s="1"/>
  <c r="CK60" i="48" s="1"/>
  <c r="CL60" i="48" s="1"/>
  <c r="CI60" i="40"/>
  <c r="CK60" i="40" s="1"/>
  <c r="CL60" i="40" s="1"/>
  <c r="CK61" i="41"/>
  <c r="CL61" i="41" s="1"/>
  <c r="CC50" i="42"/>
  <c r="CD50" i="42" s="1"/>
  <c r="CL32" i="46"/>
  <c r="BN65" i="42"/>
  <c r="BN12" i="40"/>
  <c r="BF64" i="42"/>
  <c r="CI55" i="40"/>
  <c r="CK55" i="40" s="1"/>
  <c r="CL55" i="40" s="1"/>
  <c r="BV47" i="40"/>
  <c r="CC35" i="42"/>
  <c r="CD35" i="42" s="1"/>
  <c r="CL22" i="46"/>
  <c r="CG20" i="48"/>
  <c r="CH20" i="48" s="1"/>
  <c r="CI20" i="48" s="1"/>
  <c r="CJ20" i="48" s="1"/>
  <c r="CK20" i="48" s="1"/>
  <c r="CL20" i="48" s="1"/>
  <c r="CK25" i="41"/>
  <c r="CL25" i="41" s="1"/>
  <c r="BV27" i="40"/>
  <c r="CC31" i="45"/>
  <c r="CD31" i="45" s="1"/>
  <c r="CK46" i="41"/>
  <c r="CL46" i="41" s="1"/>
  <c r="CC45" i="45"/>
  <c r="CD45" i="45" s="1"/>
  <c r="BV57" i="41"/>
  <c r="CB57" i="42"/>
  <c r="CK56" i="41"/>
  <c r="CL56" i="41" s="1"/>
  <c r="CK55" i="41"/>
  <c r="CL55" i="41" s="1"/>
  <c r="CC51" i="45"/>
  <c r="CD51" i="45" s="1"/>
  <c r="CA52" i="45"/>
  <c r="CA52" i="42"/>
  <c r="CI64" i="46"/>
  <c r="CI67" i="46" s="1"/>
  <c r="CG45" i="48"/>
  <c r="CH45" i="48" s="1"/>
  <c r="CI45" i="48" s="1"/>
  <c r="CJ45" i="48" s="1"/>
  <c r="CK45" i="48" s="1"/>
  <c r="CL45" i="48" s="1"/>
  <c r="BU44" i="42"/>
  <c r="BV44" i="42" s="1"/>
  <c r="CK36" i="41"/>
  <c r="CL36" i="41" s="1"/>
  <c r="BV65" i="40"/>
  <c r="CG55" i="42"/>
  <c r="CH55" i="42" s="1"/>
  <c r="CI55" i="42" s="1"/>
  <c r="CG51" i="42"/>
  <c r="CH51" i="42" s="1"/>
  <c r="CI51" i="42" s="1"/>
  <c r="CK51" i="42" s="1"/>
  <c r="CL51" i="42" s="1"/>
  <c r="CG20" i="42"/>
  <c r="CH20" i="42" s="1"/>
  <c r="CI20" i="42" s="1"/>
  <c r="BV65" i="41"/>
  <c r="CG16" i="42"/>
  <c r="CH16" i="42" s="1"/>
  <c r="CI16" i="42" s="1"/>
  <c r="CG45" i="42"/>
  <c r="CH45" i="42" s="1"/>
  <c r="CI45" i="42" s="1"/>
  <c r="CM67" i="46"/>
  <c r="CG21" i="42"/>
  <c r="CH21" i="42" s="1"/>
  <c r="CI21" i="42" s="1"/>
  <c r="CE17" i="42"/>
  <c r="CI15" i="40"/>
  <c r="CK15" i="40" s="1"/>
  <c r="CL15" i="40" s="1"/>
  <c r="CL66" i="46"/>
  <c r="BV66" i="40"/>
  <c r="CG36" i="42"/>
  <c r="CH36" i="42" s="1"/>
  <c r="CI36" i="42" s="1"/>
  <c r="CK36" i="42" s="1"/>
  <c r="CL36" i="42" s="1"/>
  <c r="BM65" i="40"/>
  <c r="BN65" i="40" s="1"/>
  <c r="BW67" i="40"/>
  <c r="CC64" i="46"/>
  <c r="CD64" i="46" s="1"/>
  <c r="CR15" i="29"/>
  <c r="CS15" i="29" s="1"/>
  <c r="CT15" i="29" s="1"/>
  <c r="CG61" i="42"/>
  <c r="CH61" i="42" s="1"/>
  <c r="CI61" i="42" s="1"/>
  <c r="BX67" i="42"/>
  <c r="CB52" i="42"/>
  <c r="CR26" i="29"/>
  <c r="CS26" i="29" s="1"/>
  <c r="CT26" i="29" s="1"/>
  <c r="BU17" i="42"/>
  <c r="BV17" i="42" s="1"/>
  <c r="CR36" i="29"/>
  <c r="CS36" i="29" s="1"/>
  <c r="CT36" i="29" s="1"/>
  <c r="BU52" i="42"/>
  <c r="BV52" i="42" s="1"/>
  <c r="CR60" i="29"/>
  <c r="CS60" i="29" s="1"/>
  <c r="CT60" i="29" s="1"/>
  <c r="CJ19" i="42"/>
  <c r="CJ35" i="45"/>
  <c r="CI35" i="45"/>
  <c r="CI37" i="45" s="1"/>
  <c r="CJ50" i="45"/>
  <c r="CI50" i="45"/>
  <c r="CI52" i="45" s="1"/>
  <c r="CJ56" i="45"/>
  <c r="CI56" i="45"/>
  <c r="CJ26" i="45"/>
  <c r="CI26" i="45"/>
  <c r="CS14" i="29"/>
  <c r="BS22" i="42"/>
  <c r="BT19" i="42"/>
  <c r="CD54" i="29"/>
  <c r="CC57" i="29"/>
  <c r="CD57" i="29" s="1"/>
  <c r="BV64" i="46"/>
  <c r="BU67" i="46"/>
  <c r="BV67" i="46" s="1"/>
  <c r="BS22" i="40"/>
  <c r="BU19" i="40"/>
  <c r="CJ21" i="42"/>
  <c r="CE62" i="42"/>
  <c r="CG35" i="42"/>
  <c r="CH35" i="42" s="1"/>
  <c r="CI35" i="42"/>
  <c r="CK35" i="42" s="1"/>
  <c r="CL35" i="42" s="1"/>
  <c r="CI46" i="42"/>
  <c r="CG50" i="42"/>
  <c r="CH50" i="42" s="1"/>
  <c r="CI50" i="42" s="1"/>
  <c r="CJ41" i="42"/>
  <c r="CK41" i="42" s="1"/>
  <c r="CL41" i="42" s="1"/>
  <c r="CI49" i="42"/>
  <c r="CE52" i="42"/>
  <c r="CP29" i="46"/>
  <c r="CQ29" i="46" s="1"/>
  <c r="CO32" i="46"/>
  <c r="CP32" i="46" s="1"/>
  <c r="CK14" i="29"/>
  <c r="CJ17" i="29"/>
  <c r="BZ54" i="42"/>
  <c r="BY57" i="42"/>
  <c r="BZ57" i="42" s="1"/>
  <c r="BY66" i="42"/>
  <c r="BZ66" i="42" s="1"/>
  <c r="BZ11" i="42"/>
  <c r="BV44" i="29"/>
  <c r="BU47" i="29"/>
  <c r="BV47" i="29" s="1"/>
  <c r="CB47" i="42"/>
  <c r="CC44" i="42"/>
  <c r="BV54" i="42"/>
  <c r="BU57" i="42"/>
  <c r="BV57" i="42" s="1"/>
  <c r="CL62" i="46"/>
  <c r="CD49" i="46"/>
  <c r="CC52" i="46"/>
  <c r="CD52" i="46" s="1"/>
  <c r="CQ17" i="46"/>
  <c r="CS14" i="46"/>
  <c r="CH10" i="29"/>
  <c r="CJ10" i="29" s="1"/>
  <c r="CG65" i="29"/>
  <c r="CH65" i="29" s="1"/>
  <c r="BS64" i="40"/>
  <c r="BS67" i="40" s="1"/>
  <c r="BZ10" i="42"/>
  <c r="BY65" i="42"/>
  <c r="BZ65" i="42" s="1"/>
  <c r="CG30" i="42"/>
  <c r="CH30" i="42" s="1"/>
  <c r="CI30" i="42" s="1"/>
  <c r="CK45" i="42"/>
  <c r="CL45" i="42" s="1"/>
  <c r="CF17" i="42"/>
  <c r="CG14" i="42"/>
  <c r="CJ49" i="42"/>
  <c r="CF52" i="42"/>
  <c r="CG49" i="42"/>
  <c r="CF27" i="42"/>
  <c r="CG24" i="42"/>
  <c r="BY66" i="40"/>
  <c r="BZ66" i="40" s="1"/>
  <c r="BZ11" i="40"/>
  <c r="DY24" i="48"/>
  <c r="CN24" i="48" s="1"/>
  <c r="DY19" i="48"/>
  <c r="CN19" i="48" s="1"/>
  <c r="DY60" i="48"/>
  <c r="CN60" i="48" s="1"/>
  <c r="DY56" i="48"/>
  <c r="CN56" i="48" s="1"/>
  <c r="DY49" i="48"/>
  <c r="CN49" i="48" s="1"/>
  <c r="DY34" i="48"/>
  <c r="CN34" i="48" s="1"/>
  <c r="DY31" i="48"/>
  <c r="CN31" i="48" s="1"/>
  <c r="DY11" i="48"/>
  <c r="CN11" i="48" s="1"/>
  <c r="DY54" i="48"/>
  <c r="CN54" i="48" s="1"/>
  <c r="DY10" i="48"/>
  <c r="CN10" i="48" s="1"/>
  <c r="DY44" i="48"/>
  <c r="CN44" i="48" s="1"/>
  <c r="DY61" i="48"/>
  <c r="DY25" i="48"/>
  <c r="CN25" i="48" s="1"/>
  <c r="DY59" i="48"/>
  <c r="CN59" i="48" s="1"/>
  <c r="DY35" i="48"/>
  <c r="CN35" i="48" s="1"/>
  <c r="DY50" i="48"/>
  <c r="CN50" i="48" s="1"/>
  <c r="DY9" i="48"/>
  <c r="CN9" i="48" s="1"/>
  <c r="DY29" i="48"/>
  <c r="CN29" i="48" s="1"/>
  <c r="DY21" i="48"/>
  <c r="CN21" i="48" s="1"/>
  <c r="DY55" i="48"/>
  <c r="CN55" i="48" s="1"/>
  <c r="DY45" i="48"/>
  <c r="CN45" i="48" s="1"/>
  <c r="DY51" i="48"/>
  <c r="CN51" i="48" s="1"/>
  <c r="DY39" i="48"/>
  <c r="CN39" i="48" s="1"/>
  <c r="DY46" i="48"/>
  <c r="CN46" i="48" s="1"/>
  <c r="DY40" i="48"/>
  <c r="CN40" i="48" s="1"/>
  <c r="DY30" i="48"/>
  <c r="CN30" i="48" s="1"/>
  <c r="DY20" i="48"/>
  <c r="CN20" i="48" s="1"/>
  <c r="DY15" i="48"/>
  <c r="CN15" i="48" s="1"/>
  <c r="DY16" i="48"/>
  <c r="CN16" i="48" s="1"/>
  <c r="DY14" i="48"/>
  <c r="CN14" i="48" s="1"/>
  <c r="CR15" i="41"/>
  <c r="CQ15" i="41"/>
  <c r="CR55" i="41"/>
  <c r="CQ55" i="41"/>
  <c r="CR45" i="41"/>
  <c r="CQ45" i="41"/>
  <c r="CQ47" i="41" s="1"/>
  <c r="CJ21" i="45"/>
  <c r="CI21" i="45"/>
  <c r="CI22" i="45" s="1"/>
  <c r="CJ60" i="45"/>
  <c r="CI60" i="45"/>
  <c r="CJ26" i="42"/>
  <c r="CK26" i="42" s="1"/>
  <c r="CL26" i="42" s="1"/>
  <c r="CD10" i="42"/>
  <c r="CB17" i="42"/>
  <c r="CO57" i="46"/>
  <c r="CP57" i="46" s="1"/>
  <c r="CP54" i="46"/>
  <c r="CQ54" i="46" s="1"/>
  <c r="CP34" i="46"/>
  <c r="CQ34" i="46" s="1"/>
  <c r="CO37" i="46"/>
  <c r="CP37" i="46" s="1"/>
  <c r="BU46" i="42"/>
  <c r="BV46" i="42" s="1"/>
  <c r="BN12" i="42"/>
  <c r="CE12" i="42"/>
  <c r="CE64" i="42"/>
  <c r="CE47" i="42"/>
  <c r="CI29" i="42"/>
  <c r="CE32" i="42"/>
  <c r="CE66" i="42"/>
  <c r="CJ20" i="42"/>
  <c r="CK20" i="42" s="1"/>
  <c r="CL20" i="42" s="1"/>
  <c r="CG40" i="42"/>
  <c r="CH40" i="42" s="1"/>
  <c r="CI40" i="42" s="1"/>
  <c r="CE65" i="42"/>
  <c r="CG15" i="42"/>
  <c r="CH15" i="42" s="1"/>
  <c r="CI15" i="42"/>
  <c r="CK15" i="42" s="1"/>
  <c r="CL15" i="42" s="1"/>
  <c r="CA57" i="42"/>
  <c r="CG27" i="29"/>
  <c r="CH27" i="29" s="1"/>
  <c r="CJ22" i="29"/>
  <c r="CK19" i="29"/>
  <c r="BU34" i="42"/>
  <c r="CB20" i="42"/>
  <c r="CC20" i="42" s="1"/>
  <c r="CD20" i="42" s="1"/>
  <c r="CB26" i="40"/>
  <c r="CA26" i="40"/>
  <c r="CA66" i="40" s="1"/>
  <c r="BY52" i="40"/>
  <c r="BZ52" i="40" s="1"/>
  <c r="BZ49" i="40"/>
  <c r="CA49" i="40" s="1"/>
  <c r="CD24" i="46"/>
  <c r="CC27" i="46"/>
  <c r="CD27" i="46" s="1"/>
  <c r="CJ66" i="29"/>
  <c r="CK26" i="41"/>
  <c r="CL26" i="41" s="1"/>
  <c r="BZ44" i="42"/>
  <c r="BY47" i="42"/>
  <c r="BZ47" i="42" s="1"/>
  <c r="BV24" i="42"/>
  <c r="BU27" i="42"/>
  <c r="BV27" i="42" s="1"/>
  <c r="CI52" i="46"/>
  <c r="CK49" i="46"/>
  <c r="BS37" i="40"/>
  <c r="BU34" i="40"/>
  <c r="CB25" i="42"/>
  <c r="CB27" i="42" s="1"/>
  <c r="BW67" i="42"/>
  <c r="CP14" i="46"/>
  <c r="CO17" i="46"/>
  <c r="CP17" i="46" s="1"/>
  <c r="CJ59" i="42"/>
  <c r="CF62" i="42"/>
  <c r="CG59" i="42"/>
  <c r="CG46" i="42"/>
  <c r="CH46" i="42" s="1"/>
  <c r="CJ9" i="42"/>
  <c r="CF64" i="42"/>
  <c r="CF12" i="42"/>
  <c r="CG9" i="42"/>
  <c r="CK61" i="42"/>
  <c r="CL61" i="42" s="1"/>
  <c r="CF22" i="42"/>
  <c r="CG19" i="42"/>
  <c r="DY29" i="42"/>
  <c r="CN29" i="42" s="1"/>
  <c r="DY55" i="42"/>
  <c r="CN55" i="42" s="1"/>
  <c r="CR55" i="42" s="1"/>
  <c r="DY56" i="42"/>
  <c r="CN56" i="42" s="1"/>
  <c r="DY45" i="42"/>
  <c r="CN45" i="42" s="1"/>
  <c r="DY19" i="42"/>
  <c r="CN19" i="42" s="1"/>
  <c r="DY30" i="42"/>
  <c r="CN30" i="42" s="1"/>
  <c r="DY21" i="42"/>
  <c r="CN21" i="42" s="1"/>
  <c r="DY59" i="42"/>
  <c r="CN59" i="42" s="1"/>
  <c r="DY9" i="42"/>
  <c r="CN9" i="42" s="1"/>
  <c r="DY50" i="42"/>
  <c r="CN50" i="42" s="1"/>
  <c r="DY20" i="42"/>
  <c r="CN20" i="42" s="1"/>
  <c r="DY46" i="42"/>
  <c r="CN46" i="42" s="1"/>
  <c r="DY41" i="42"/>
  <c r="CN41" i="42" s="1"/>
  <c r="DY25" i="42"/>
  <c r="CN25" i="42" s="1"/>
  <c r="DY11" i="42"/>
  <c r="CN11" i="42" s="1"/>
  <c r="DY44" i="42"/>
  <c r="CN44" i="42" s="1"/>
  <c r="DY60" i="42"/>
  <c r="CN60" i="42" s="1"/>
  <c r="DY26" i="42"/>
  <c r="CN26" i="42" s="1"/>
  <c r="DY51" i="42"/>
  <c r="CN51" i="42" s="1"/>
  <c r="DY24" i="42"/>
  <c r="CN24" i="42" s="1"/>
  <c r="DY61" i="42"/>
  <c r="CN61" i="42" s="1"/>
  <c r="DY31" i="42"/>
  <c r="CN31" i="42" s="1"/>
  <c r="DY15" i="42"/>
  <c r="CN15" i="42" s="1"/>
  <c r="DY39" i="42"/>
  <c r="CN39" i="42" s="1"/>
  <c r="DY34" i="42"/>
  <c r="CN34" i="42" s="1"/>
  <c r="DY40" i="42"/>
  <c r="CN40" i="42" s="1"/>
  <c r="DY10" i="42"/>
  <c r="CN10" i="42" s="1"/>
  <c r="DY35" i="42"/>
  <c r="CN35" i="42" s="1"/>
  <c r="DY14" i="42"/>
  <c r="CN14" i="42" s="1"/>
  <c r="CR14" i="42" s="1"/>
  <c r="DY49" i="42"/>
  <c r="CN49" i="42" s="1"/>
  <c r="DY36" i="42"/>
  <c r="CN36" i="42" s="1"/>
  <c r="DY54" i="42"/>
  <c r="CN54" i="42" s="1"/>
  <c r="DY16" i="42"/>
  <c r="CN16" i="42" s="1"/>
  <c r="CB60" i="42"/>
  <c r="CC60" i="42" s="1"/>
  <c r="CD60" i="42" s="1"/>
  <c r="BS62" i="42"/>
  <c r="BT59" i="42"/>
  <c r="CC40" i="40"/>
  <c r="CB42" i="40"/>
  <c r="CH64" i="46"/>
  <c r="CG67" i="46"/>
  <c r="CH67" i="46" s="1"/>
  <c r="BY67" i="29"/>
  <c r="BZ67" i="29" s="1"/>
  <c r="BZ64" i="29"/>
  <c r="BT64" i="40"/>
  <c r="BT67" i="40" s="1"/>
  <c r="BT42" i="40"/>
  <c r="BU39" i="40"/>
  <c r="CA65" i="45"/>
  <c r="CH59" i="29"/>
  <c r="CJ59" i="29" s="1"/>
  <c r="CG62" i="29"/>
  <c r="CH62" i="29" s="1"/>
  <c r="CC46" i="40"/>
  <c r="CD46" i="40" s="1"/>
  <c r="CB47" i="40"/>
  <c r="CD39" i="46"/>
  <c r="CC42" i="46"/>
  <c r="CD42" i="46" s="1"/>
  <c r="BT47" i="42"/>
  <c r="CA66" i="42"/>
  <c r="CB11" i="42"/>
  <c r="CC11" i="42" s="1"/>
  <c r="BN34" i="40"/>
  <c r="BM64" i="40"/>
  <c r="BM37" i="40"/>
  <c r="BN37" i="40" s="1"/>
  <c r="CP11" i="46"/>
  <c r="CO66" i="46"/>
  <c r="CP66" i="46" s="1"/>
  <c r="CP39" i="46"/>
  <c r="CQ39" i="46" s="1"/>
  <c r="CO42" i="46"/>
  <c r="CP42" i="46" s="1"/>
  <c r="CN42" i="29"/>
  <c r="CO39" i="29"/>
  <c r="CQ65" i="29"/>
  <c r="CR20" i="29"/>
  <c r="CS20" i="29" s="1"/>
  <c r="CT20" i="29" s="1"/>
  <c r="CO31" i="29"/>
  <c r="CP31" i="29" s="1"/>
  <c r="CR31" i="29"/>
  <c r="CS31" i="29" s="1"/>
  <c r="CT31" i="29" s="1"/>
  <c r="CL27" i="46"/>
  <c r="CI65" i="41"/>
  <c r="CA32" i="45"/>
  <c r="CA66" i="45"/>
  <c r="CH34" i="29"/>
  <c r="CI34" i="29" s="1"/>
  <c r="CI37" i="29" s="1"/>
  <c r="CG37" i="29"/>
  <c r="CH37" i="29" s="1"/>
  <c r="CM67" i="45"/>
  <c r="BY17" i="42"/>
  <c r="BZ17" i="42" s="1"/>
  <c r="BZ14" i="42"/>
  <c r="CA14" i="42" s="1"/>
  <c r="CA17" i="42" s="1"/>
  <c r="CL37" i="46"/>
  <c r="BZ24" i="40"/>
  <c r="CA24" i="40" s="1"/>
  <c r="CC24" i="40" s="1"/>
  <c r="BY27" i="40"/>
  <c r="BZ27" i="40" s="1"/>
  <c r="DK21" i="40"/>
  <c r="CM21" i="40" s="1"/>
  <c r="CO21" i="40" s="1"/>
  <c r="CP21" i="40" s="1"/>
  <c r="DK36" i="40"/>
  <c r="CM36" i="40" s="1"/>
  <c r="CO36" i="40" s="1"/>
  <c r="CP36" i="40" s="1"/>
  <c r="DK34" i="40"/>
  <c r="CM34" i="40" s="1"/>
  <c r="DK26" i="40"/>
  <c r="CM26" i="40" s="1"/>
  <c r="CO26" i="40" s="1"/>
  <c r="CP26" i="40" s="1"/>
  <c r="DK9" i="40"/>
  <c r="CM9" i="40" s="1"/>
  <c r="DK59" i="40"/>
  <c r="CM59" i="40" s="1"/>
  <c r="DK61" i="40"/>
  <c r="CM61" i="40" s="1"/>
  <c r="CO61" i="40" s="1"/>
  <c r="CP61" i="40" s="1"/>
  <c r="CQ61" i="40" s="1"/>
  <c r="CS61" i="40" s="1"/>
  <c r="CT61" i="40" s="1"/>
  <c r="DK20" i="40"/>
  <c r="CM20" i="40" s="1"/>
  <c r="CO20" i="40" s="1"/>
  <c r="CP20" i="40" s="1"/>
  <c r="DK50" i="40"/>
  <c r="CM50" i="40" s="1"/>
  <c r="CO50" i="40" s="1"/>
  <c r="CP50" i="40" s="1"/>
  <c r="DK40" i="40"/>
  <c r="CM40" i="40" s="1"/>
  <c r="CO40" i="40" s="1"/>
  <c r="CP40" i="40" s="1"/>
  <c r="DK56" i="40"/>
  <c r="CM56" i="40" s="1"/>
  <c r="CO56" i="40" s="1"/>
  <c r="CP56" i="40" s="1"/>
  <c r="DK11" i="40"/>
  <c r="CM11" i="40" s="1"/>
  <c r="CO11" i="40" s="1"/>
  <c r="CP11" i="40" s="1"/>
  <c r="DK19" i="40"/>
  <c r="CM19" i="40" s="1"/>
  <c r="DK10" i="40"/>
  <c r="CM10" i="40" s="1"/>
  <c r="DK41" i="40"/>
  <c r="CM41" i="40" s="1"/>
  <c r="CO41" i="40" s="1"/>
  <c r="CP41" i="40" s="1"/>
  <c r="DK39" i="40"/>
  <c r="CM39" i="40" s="1"/>
  <c r="DK55" i="40"/>
  <c r="CM55" i="40" s="1"/>
  <c r="CO55" i="40" s="1"/>
  <c r="CP55" i="40" s="1"/>
  <c r="DK30" i="40"/>
  <c r="CM30" i="40" s="1"/>
  <c r="CO30" i="40" s="1"/>
  <c r="CP30" i="40" s="1"/>
  <c r="DK24" i="40"/>
  <c r="CM24" i="40" s="1"/>
  <c r="DK45" i="40"/>
  <c r="CM45" i="40" s="1"/>
  <c r="CO45" i="40" s="1"/>
  <c r="CP45" i="40" s="1"/>
  <c r="DK35" i="40"/>
  <c r="CM35" i="40" s="1"/>
  <c r="CO35" i="40" s="1"/>
  <c r="CP35" i="40" s="1"/>
  <c r="DK54" i="40"/>
  <c r="CM54" i="40" s="1"/>
  <c r="DK31" i="40"/>
  <c r="CM31" i="40" s="1"/>
  <c r="CO31" i="40" s="1"/>
  <c r="CP31" i="40" s="1"/>
  <c r="DK29" i="40"/>
  <c r="CM29" i="40" s="1"/>
  <c r="DK51" i="40"/>
  <c r="CM51" i="40" s="1"/>
  <c r="CO51" i="40" s="1"/>
  <c r="CP51" i="40" s="1"/>
  <c r="DK60" i="40"/>
  <c r="CM60" i="40" s="1"/>
  <c r="CO60" i="40" s="1"/>
  <c r="CP60" i="40" s="1"/>
  <c r="DK49" i="40"/>
  <c r="CM49" i="40" s="1"/>
  <c r="DK25" i="40"/>
  <c r="CM25" i="40" s="1"/>
  <c r="DK44" i="40"/>
  <c r="CM44" i="40" s="1"/>
  <c r="DK46" i="40"/>
  <c r="CM46" i="40" s="1"/>
  <c r="CO46" i="40" s="1"/>
  <c r="CP46" i="40" s="1"/>
  <c r="DK16" i="40"/>
  <c r="CM16" i="40" s="1"/>
  <c r="DK15" i="40"/>
  <c r="CM15" i="40" s="1"/>
  <c r="DK14" i="40"/>
  <c r="CM14" i="40" s="1"/>
  <c r="CJ56" i="40"/>
  <c r="CI56" i="40"/>
  <c r="CE62" i="40"/>
  <c r="CG59" i="40"/>
  <c r="CE37" i="40"/>
  <c r="CG34" i="40"/>
  <c r="CJ25" i="40"/>
  <c r="CI25" i="40"/>
  <c r="CJ30" i="40"/>
  <c r="CI30" i="40"/>
  <c r="BY64" i="40"/>
  <c r="BZ9" i="40"/>
  <c r="CA9" i="40" s="1"/>
  <c r="BY12" i="40"/>
  <c r="BZ12" i="40" s="1"/>
  <c r="CI16" i="40"/>
  <c r="CK16" i="40" s="1"/>
  <c r="CL16" i="40" s="1"/>
  <c r="CS66" i="46"/>
  <c r="CG31" i="48"/>
  <c r="CH31" i="48" s="1"/>
  <c r="CI31" i="48" s="1"/>
  <c r="CJ31" i="48" s="1"/>
  <c r="CK31" i="48" s="1"/>
  <c r="CL31" i="48" s="1"/>
  <c r="CG56" i="48"/>
  <c r="CH56" i="48" s="1"/>
  <c r="CI56" i="48" s="1"/>
  <c r="CJ56" i="48" s="1"/>
  <c r="CK56" i="48" s="1"/>
  <c r="CL56" i="48" s="1"/>
  <c r="CR61" i="41"/>
  <c r="CQ61" i="41"/>
  <c r="CQ62" i="41" s="1"/>
  <c r="CR35" i="41"/>
  <c r="CQ35" i="41"/>
  <c r="CR20" i="41"/>
  <c r="CQ20" i="41"/>
  <c r="BV9" i="42"/>
  <c r="CG25" i="42"/>
  <c r="CH25" i="42" s="1"/>
  <c r="CI25" i="42" s="1"/>
  <c r="CK25" i="42" s="1"/>
  <c r="CL25" i="42" s="1"/>
  <c r="CE57" i="42"/>
  <c r="CI54" i="42"/>
  <c r="CC49" i="42"/>
  <c r="BZ10" i="40"/>
  <c r="BY65" i="40"/>
  <c r="BZ65" i="40" s="1"/>
  <c r="CI66" i="41"/>
  <c r="CA12" i="42"/>
  <c r="CB9" i="42"/>
  <c r="BV14" i="40"/>
  <c r="BU17" i="40"/>
  <c r="BV17" i="40" s="1"/>
  <c r="CJ54" i="42"/>
  <c r="CF57" i="42"/>
  <c r="CG54" i="42"/>
  <c r="CJ29" i="42"/>
  <c r="CK29" i="42" s="1"/>
  <c r="CF32" i="42"/>
  <c r="CG29" i="42"/>
  <c r="CJ34" i="42"/>
  <c r="CF37" i="42"/>
  <c r="CG34" i="42"/>
  <c r="CG41" i="42"/>
  <c r="CH41" i="42" s="1"/>
  <c r="CC10" i="29"/>
  <c r="CB65" i="29"/>
  <c r="CB12" i="29"/>
  <c r="BY37" i="40"/>
  <c r="BZ37" i="40" s="1"/>
  <c r="BZ34" i="40"/>
  <c r="CA34" i="40" s="1"/>
  <c r="CC15" i="40"/>
  <c r="CD15" i="40" s="1"/>
  <c r="CB17" i="40"/>
  <c r="CD24" i="29"/>
  <c r="CC27" i="29"/>
  <c r="CD27" i="29" s="1"/>
  <c r="BS65" i="42"/>
  <c r="BT10" i="42"/>
  <c r="CB36" i="42"/>
  <c r="CC36" i="42" s="1"/>
  <c r="CD36" i="42" s="1"/>
  <c r="BL67" i="40"/>
  <c r="CQ65" i="46"/>
  <c r="CS10" i="46"/>
  <c r="CH54" i="29"/>
  <c r="CJ54" i="29" s="1"/>
  <c r="CG57" i="29"/>
  <c r="CH57" i="29" s="1"/>
  <c r="CH9" i="29"/>
  <c r="CG12" i="29"/>
  <c r="CH12" i="29" s="1"/>
  <c r="CG64" i="29"/>
  <c r="CN32" i="29"/>
  <c r="CO29" i="29"/>
  <c r="CN12" i="29"/>
  <c r="CO9" i="29"/>
  <c r="CN64" i="29"/>
  <c r="CO54" i="29"/>
  <c r="CN57" i="29"/>
  <c r="CN47" i="29"/>
  <c r="CO44" i="29"/>
  <c r="CO10" i="29"/>
  <c r="CN65" i="29"/>
  <c r="CK24" i="29"/>
  <c r="CJ27" i="29"/>
  <c r="CJ42" i="29"/>
  <c r="CK39" i="29"/>
  <c r="CC39" i="42"/>
  <c r="BZ34" i="42"/>
  <c r="CA34" i="42" s="1"/>
  <c r="CA37" i="42" s="1"/>
  <c r="BY37" i="42"/>
  <c r="BZ37" i="42" s="1"/>
  <c r="BY32" i="42"/>
  <c r="BZ32" i="42" s="1"/>
  <c r="BZ29" i="42"/>
  <c r="CA29" i="42" s="1"/>
  <c r="CB21" i="42"/>
  <c r="CC21" i="42" s="1"/>
  <c r="CD21" i="42" s="1"/>
  <c r="BU64" i="29"/>
  <c r="CI47" i="46"/>
  <c r="CK44" i="46"/>
  <c r="CA47" i="40"/>
  <c r="CC44" i="40"/>
  <c r="CA17" i="40"/>
  <c r="CC14" i="40"/>
  <c r="CA65" i="42"/>
  <c r="CS34" i="29"/>
  <c r="CJ52" i="29"/>
  <c r="CK49" i="29"/>
  <c r="BZ39" i="42"/>
  <c r="BY42" i="42"/>
  <c r="BZ42" i="42" s="1"/>
  <c r="CE17" i="40"/>
  <c r="CG14" i="40"/>
  <c r="CJ36" i="40"/>
  <c r="CI36" i="40"/>
  <c r="CE52" i="40"/>
  <c r="CG49" i="40"/>
  <c r="BV11" i="42"/>
  <c r="CJ16" i="42"/>
  <c r="DK40" i="48"/>
  <c r="CM40" i="48" s="1"/>
  <c r="DK35" i="48"/>
  <c r="CM35" i="48" s="1"/>
  <c r="DK11" i="48"/>
  <c r="CM11" i="48" s="1"/>
  <c r="DK55" i="48"/>
  <c r="CM55" i="48" s="1"/>
  <c r="DK10" i="48"/>
  <c r="CM10" i="48" s="1"/>
  <c r="DK54" i="48"/>
  <c r="CM54" i="48" s="1"/>
  <c r="DK49" i="48"/>
  <c r="CM49" i="48" s="1"/>
  <c r="DK51" i="48"/>
  <c r="DK59" i="48"/>
  <c r="CM59" i="48" s="1"/>
  <c r="DK61" i="48"/>
  <c r="CM61" i="48" s="1"/>
  <c r="DK45" i="48"/>
  <c r="CM45" i="48" s="1"/>
  <c r="DK29" i="48"/>
  <c r="CM29" i="48" s="1"/>
  <c r="DK31" i="48"/>
  <c r="CM31" i="48" s="1"/>
  <c r="DK25" i="48"/>
  <c r="DK20" i="48"/>
  <c r="CM20" i="48" s="1"/>
  <c r="DK9" i="48"/>
  <c r="CM9" i="48" s="1"/>
  <c r="DK39" i="48"/>
  <c r="CM39" i="48" s="1"/>
  <c r="DK50" i="48"/>
  <c r="CM50" i="48" s="1"/>
  <c r="DK44" i="48"/>
  <c r="CM44" i="48" s="1"/>
  <c r="DK24" i="48"/>
  <c r="CM24" i="48" s="1"/>
  <c r="DK21" i="48"/>
  <c r="CM21" i="48" s="1"/>
  <c r="DK34" i="48"/>
  <c r="CM34" i="48" s="1"/>
  <c r="DK56" i="48"/>
  <c r="CM56" i="48" s="1"/>
  <c r="DK46" i="48"/>
  <c r="CM46" i="48" s="1"/>
  <c r="DK30" i="48"/>
  <c r="CM30" i="48" s="1"/>
  <c r="DK60" i="48"/>
  <c r="CM60" i="48" s="1"/>
  <c r="DK19" i="48"/>
  <c r="CM19" i="48" s="1"/>
  <c r="DK14" i="48"/>
  <c r="CM14" i="48" s="1"/>
  <c r="DK16" i="48"/>
  <c r="CM16" i="48" s="1"/>
  <c r="DK15" i="48"/>
  <c r="CM15" i="48" s="1"/>
  <c r="CR40" i="41"/>
  <c r="CQ40" i="41"/>
  <c r="CQ42" i="41" s="1"/>
  <c r="CJ30" i="45"/>
  <c r="CI30" i="45"/>
  <c r="CJ31" i="45"/>
  <c r="CI31" i="45"/>
  <c r="CJ40" i="45"/>
  <c r="CI40" i="45"/>
  <c r="CD54" i="42"/>
  <c r="CC57" i="42"/>
  <c r="CG56" i="42"/>
  <c r="CH56" i="42" s="1"/>
  <c r="CI56" i="42" s="1"/>
  <c r="CI34" i="42"/>
  <c r="CE37" i="42"/>
  <c r="CG60" i="42"/>
  <c r="CH60" i="42" s="1"/>
  <c r="CI60" i="42"/>
  <c r="CK60" i="42" s="1"/>
  <c r="CL60" i="42" s="1"/>
  <c r="CQ12" i="46"/>
  <c r="CS9" i="46"/>
  <c r="CO22" i="46"/>
  <c r="CP22" i="46" s="1"/>
  <c r="CP19" i="46"/>
  <c r="CQ19" i="46" s="1"/>
  <c r="CH14" i="29"/>
  <c r="CG17" i="29"/>
  <c r="CH17" i="29" s="1"/>
  <c r="BZ59" i="42"/>
  <c r="CA59" i="42" s="1"/>
  <c r="BY62" i="42"/>
  <c r="BZ62" i="42" s="1"/>
  <c r="BZ19" i="42"/>
  <c r="BY22" i="42"/>
  <c r="BZ22" i="42" s="1"/>
  <c r="CA22" i="42"/>
  <c r="CB19" i="42"/>
  <c r="CL14" i="46"/>
  <c r="CK17" i="46"/>
  <c r="CL17" i="46" s="1"/>
  <c r="BZ29" i="40"/>
  <c r="CA29" i="40" s="1"/>
  <c r="BY32" i="40"/>
  <c r="BZ32" i="40" s="1"/>
  <c r="BY57" i="40"/>
  <c r="BZ57" i="40" s="1"/>
  <c r="BZ54" i="40"/>
  <c r="CA54" i="40" s="1"/>
  <c r="CL11" i="29"/>
  <c r="CK66" i="29"/>
  <c r="CL66" i="29" s="1"/>
  <c r="CH29" i="29"/>
  <c r="CJ29" i="29" s="1"/>
  <c r="CG32" i="29"/>
  <c r="CH32" i="29" s="1"/>
  <c r="CG50" i="48"/>
  <c r="CH50" i="48" s="1"/>
  <c r="CI50" i="48" s="1"/>
  <c r="CJ50" i="48" s="1"/>
  <c r="CK50" i="48" s="1"/>
  <c r="CL50" i="48" s="1"/>
  <c r="CC65" i="41"/>
  <c r="CD65" i="41" s="1"/>
  <c r="CR56" i="41"/>
  <c r="CQ56" i="41"/>
  <c r="CR36" i="41"/>
  <c r="CQ36" i="41"/>
  <c r="CJ15" i="45"/>
  <c r="CI15" i="45"/>
  <c r="BS52" i="40"/>
  <c r="BU49" i="40"/>
  <c r="CP44" i="46"/>
  <c r="CQ44" i="46" s="1"/>
  <c r="CO47" i="46"/>
  <c r="CP47" i="46" s="1"/>
  <c r="CC64" i="29"/>
  <c r="CL65" i="46"/>
  <c r="DK34" i="42"/>
  <c r="CM34" i="42" s="1"/>
  <c r="DK9" i="42"/>
  <c r="CM9" i="42" s="1"/>
  <c r="CQ9" i="42" s="1"/>
  <c r="DK30" i="42"/>
  <c r="CM30" i="42" s="1"/>
  <c r="DK21" i="42"/>
  <c r="CM21" i="42" s="1"/>
  <c r="DK55" i="42"/>
  <c r="CM55" i="42" s="1"/>
  <c r="DK35" i="42"/>
  <c r="CM35" i="42" s="1"/>
  <c r="DK45" i="42"/>
  <c r="CM45" i="42" s="1"/>
  <c r="DK16" i="42"/>
  <c r="CM16" i="42" s="1"/>
  <c r="DK29" i="42"/>
  <c r="CM29" i="42" s="1"/>
  <c r="DK51" i="42"/>
  <c r="CM51" i="42" s="1"/>
  <c r="DK36" i="42"/>
  <c r="CM36" i="42" s="1"/>
  <c r="DK31" i="42"/>
  <c r="CM31" i="42" s="1"/>
  <c r="CQ31" i="42" s="1"/>
  <c r="DK15" i="42"/>
  <c r="CM15" i="42" s="1"/>
  <c r="DK19" i="42"/>
  <c r="CM19" i="42" s="1"/>
  <c r="DK50" i="42"/>
  <c r="CM50" i="42" s="1"/>
  <c r="CQ50" i="42" s="1"/>
  <c r="DK60" i="42"/>
  <c r="CM60" i="42" s="1"/>
  <c r="CO60" i="42" s="1"/>
  <c r="CP60" i="42" s="1"/>
  <c r="CQ60" i="42" s="1"/>
  <c r="DK41" i="42"/>
  <c r="CM41" i="42" s="1"/>
  <c r="DK44" i="42"/>
  <c r="CM44" i="42" s="1"/>
  <c r="DK56" i="42"/>
  <c r="CM56" i="42" s="1"/>
  <c r="CQ56" i="42" s="1"/>
  <c r="DK54" i="42"/>
  <c r="CM54" i="42" s="1"/>
  <c r="CQ54" i="42" s="1"/>
  <c r="DK39" i="42"/>
  <c r="CM39" i="42" s="1"/>
  <c r="DK24" i="42"/>
  <c r="CM24" i="42" s="1"/>
  <c r="DK59" i="42"/>
  <c r="CM59" i="42" s="1"/>
  <c r="DK25" i="42"/>
  <c r="CM25" i="42" s="1"/>
  <c r="DK14" i="42"/>
  <c r="CM14" i="42" s="1"/>
  <c r="DK11" i="42"/>
  <c r="CM11" i="42" s="1"/>
  <c r="DK10" i="42"/>
  <c r="CM10" i="42" s="1"/>
  <c r="DK26" i="42"/>
  <c r="CM26" i="42" s="1"/>
  <c r="DK20" i="42"/>
  <c r="CM20" i="42" s="1"/>
  <c r="DK40" i="42"/>
  <c r="CM40" i="42" s="1"/>
  <c r="CQ40" i="42" s="1"/>
  <c r="DK61" i="42"/>
  <c r="CM61" i="42" s="1"/>
  <c r="CQ61" i="42" s="1"/>
  <c r="DK46" i="42"/>
  <c r="CM46" i="42" s="1"/>
  <c r="CQ46" i="42" s="1"/>
  <c r="DK49" i="42"/>
  <c r="CM49" i="42" s="1"/>
  <c r="CJ55" i="42"/>
  <c r="CE22" i="42"/>
  <c r="CG31" i="42"/>
  <c r="CH31" i="42" s="1"/>
  <c r="CI31" i="42" s="1"/>
  <c r="CK31" i="42" s="1"/>
  <c r="CL31" i="42" s="1"/>
  <c r="CE42" i="42"/>
  <c r="CI39" i="42"/>
  <c r="CI24" i="42"/>
  <c r="CE27" i="42"/>
  <c r="CB31" i="42"/>
  <c r="CC31" i="42" s="1"/>
  <c r="CD31" i="42" s="1"/>
  <c r="CP9" i="46"/>
  <c r="CO12" i="46"/>
  <c r="CP12" i="46" s="1"/>
  <c r="CO64" i="46"/>
  <c r="CH11" i="29"/>
  <c r="CG66" i="29"/>
  <c r="CH66" i="29" s="1"/>
  <c r="CH19" i="29"/>
  <c r="CG22" i="29"/>
  <c r="CH22" i="29" s="1"/>
  <c r="CK30" i="41"/>
  <c r="CL30" i="41" s="1"/>
  <c r="CK21" i="41"/>
  <c r="CL21" i="41" s="1"/>
  <c r="BS32" i="42"/>
  <c r="BT29" i="42"/>
  <c r="BV39" i="42"/>
  <c r="BU42" i="42"/>
  <c r="BV42" i="42" s="1"/>
  <c r="CL57" i="46"/>
  <c r="CP49" i="46"/>
  <c r="CQ49" i="46" s="1"/>
  <c r="CO52" i="46"/>
  <c r="CP52" i="46" s="1"/>
  <c r="CF67" i="29"/>
  <c r="CG26" i="42"/>
  <c r="CH26" i="42" s="1"/>
  <c r="CF66" i="42"/>
  <c r="CG11" i="42"/>
  <c r="CF47" i="42"/>
  <c r="CG44" i="42"/>
  <c r="CF42" i="42"/>
  <c r="CG39" i="42"/>
  <c r="CF65" i="42"/>
  <c r="CG10" i="42"/>
  <c r="BZ49" i="42"/>
  <c r="BY52" i="42"/>
  <c r="BZ52" i="42" s="1"/>
  <c r="CB40" i="42"/>
  <c r="CC40" i="42" s="1"/>
  <c r="CD40" i="42" s="1"/>
  <c r="BS64" i="42"/>
  <c r="CI57" i="41"/>
  <c r="CC50" i="45"/>
  <c r="CD50" i="45" s="1"/>
  <c r="CH44" i="29"/>
  <c r="CJ44" i="29" s="1"/>
  <c r="CG47" i="29"/>
  <c r="CH47" i="29" s="1"/>
  <c r="BR64" i="42"/>
  <c r="BQ67" i="42"/>
  <c r="BR67" i="42" s="1"/>
  <c r="CP10" i="46"/>
  <c r="CO65" i="46"/>
  <c r="CP65" i="46" s="1"/>
  <c r="CP59" i="46"/>
  <c r="CQ59" i="46" s="1"/>
  <c r="CO62" i="46"/>
  <c r="CP62" i="46" s="1"/>
  <c r="CP24" i="46"/>
  <c r="CQ24" i="46" s="1"/>
  <c r="CO27" i="46"/>
  <c r="CP27" i="46" s="1"/>
  <c r="BV29" i="29"/>
  <c r="BU32" i="29"/>
  <c r="BV32" i="29" s="1"/>
  <c r="CO14" i="29"/>
  <c r="CN17" i="29"/>
  <c r="CQ66" i="29"/>
  <c r="CR21" i="29"/>
  <c r="CS21" i="29" s="1"/>
  <c r="CT21" i="29" s="1"/>
  <c r="CO34" i="29"/>
  <c r="CN37" i="29"/>
  <c r="CQ47" i="29"/>
  <c r="CR46" i="29"/>
  <c r="CS46" i="29" s="1"/>
  <c r="CT46" i="29" s="1"/>
  <c r="CR61" i="29"/>
  <c r="CS61" i="29" s="1"/>
  <c r="CT61" i="29" s="1"/>
  <c r="CQ62" i="29"/>
  <c r="CQ42" i="29"/>
  <c r="CR41" i="29"/>
  <c r="CS41" i="29" s="1"/>
  <c r="CT41" i="29" s="1"/>
  <c r="CC15" i="42"/>
  <c r="CD15" i="42" s="1"/>
  <c r="BQ67" i="40"/>
  <c r="BR67" i="40" s="1"/>
  <c r="BR64" i="40"/>
  <c r="BZ39" i="40"/>
  <c r="BY42" i="40"/>
  <c r="BZ42" i="40" s="1"/>
  <c r="BZ44" i="40"/>
  <c r="BY47" i="40"/>
  <c r="BZ47" i="40" s="1"/>
  <c r="CC56" i="40"/>
  <c r="CD56" i="40" s="1"/>
  <c r="CB57" i="40"/>
  <c r="BY17" i="40"/>
  <c r="BZ17" i="40" s="1"/>
  <c r="BZ14" i="40"/>
  <c r="CJ37" i="29"/>
  <c r="BY62" i="40"/>
  <c r="BZ62" i="40" s="1"/>
  <c r="BZ59" i="40"/>
  <c r="CE47" i="40"/>
  <c r="CG44" i="40"/>
  <c r="CE42" i="40"/>
  <c r="CG39" i="40"/>
  <c r="CE22" i="40"/>
  <c r="CG19" i="40"/>
  <c r="CE32" i="40"/>
  <c r="CG29" i="40"/>
  <c r="CE64" i="40"/>
  <c r="CE12" i="40"/>
  <c r="CG9" i="40"/>
  <c r="CE65" i="40"/>
  <c r="CG10" i="40"/>
  <c r="CL9" i="29"/>
  <c r="BN52" i="42"/>
  <c r="CG35" i="48"/>
  <c r="CH35" i="48" s="1"/>
  <c r="CI35" i="48" s="1"/>
  <c r="CJ35" i="48" s="1"/>
  <c r="CK35" i="48" s="1"/>
  <c r="CL35" i="48" s="1"/>
  <c r="CC36" i="40"/>
  <c r="CD36" i="40" s="1"/>
  <c r="CB37" i="40"/>
  <c r="CI12" i="46"/>
  <c r="CK9" i="46"/>
  <c r="BS67" i="41"/>
  <c r="BM19" i="42"/>
  <c r="BL22" i="42"/>
  <c r="BL64" i="42"/>
  <c r="BL67" i="42" s="1"/>
  <c r="BL32" i="42"/>
  <c r="BM29" i="42"/>
  <c r="CO59" i="29"/>
  <c r="CN62" i="29"/>
  <c r="CN52" i="29"/>
  <c r="CO49" i="29"/>
  <c r="CO19" i="29"/>
  <c r="CN22" i="29"/>
  <c r="CO11" i="29"/>
  <c r="CN66" i="29"/>
  <c r="CN27" i="29"/>
  <c r="CO24" i="29"/>
  <c r="CR56" i="29"/>
  <c r="CS56" i="29" s="1"/>
  <c r="CT56" i="29" s="1"/>
  <c r="CQ57" i="29"/>
  <c r="CI27" i="29"/>
  <c r="CH39" i="29"/>
  <c r="CG42" i="29"/>
  <c r="CH42" i="29" s="1"/>
  <c r="BZ24" i="42"/>
  <c r="CA24" i="42" s="1"/>
  <c r="BY27" i="42"/>
  <c r="BZ27" i="42" s="1"/>
  <c r="BZ9" i="42"/>
  <c r="BY12" i="42"/>
  <c r="BZ12" i="42" s="1"/>
  <c r="BY64" i="42"/>
  <c r="CI42" i="40"/>
  <c r="CK39" i="40"/>
  <c r="CI47" i="40"/>
  <c r="BY22" i="40"/>
  <c r="BZ22" i="40" s="1"/>
  <c r="BZ19" i="40"/>
  <c r="CA19" i="40" s="1"/>
  <c r="CC25" i="40"/>
  <c r="CD25" i="40" s="1"/>
  <c r="CQ66" i="46"/>
  <c r="CH49" i="29"/>
  <c r="CG52" i="29"/>
  <c r="CH52" i="29" s="1"/>
  <c r="CE66" i="40"/>
  <c r="CG11" i="40"/>
  <c r="CE27" i="40"/>
  <c r="CG24" i="40"/>
  <c r="CI50" i="40"/>
  <c r="CK50" i="40" s="1"/>
  <c r="CL50" i="40" s="1"/>
  <c r="CG50" i="40"/>
  <c r="CH50" i="40" s="1"/>
  <c r="CE57" i="40"/>
  <c r="CG54" i="40"/>
  <c r="CJ35" i="40"/>
  <c r="CI35" i="40"/>
  <c r="CC16" i="40"/>
  <c r="CC11" i="29"/>
  <c r="CB66" i="29"/>
  <c r="BV47" i="48"/>
  <c r="CG25" i="48"/>
  <c r="CH25" i="48" s="1"/>
  <c r="CI25" i="48" s="1"/>
  <c r="CJ25" i="48" s="1"/>
  <c r="CK25" i="48" s="1"/>
  <c r="CL25" i="48" s="1"/>
  <c r="CJ17" i="50"/>
  <c r="CK14" i="50"/>
  <c r="CC66" i="50"/>
  <c r="CD66" i="50" s="1"/>
  <c r="CD11" i="50"/>
  <c r="CJ62" i="50"/>
  <c r="CK59" i="50"/>
  <c r="CC32" i="50"/>
  <c r="CD32" i="50" s="1"/>
  <c r="CD29" i="50"/>
  <c r="CC17" i="50"/>
  <c r="CD17" i="50" s="1"/>
  <c r="CD14" i="50"/>
  <c r="CJ65" i="50"/>
  <c r="CK10" i="50"/>
  <c r="CQ66" i="50"/>
  <c r="CR11" i="50"/>
  <c r="CJ42" i="50"/>
  <c r="CK39" i="50"/>
  <c r="CJ64" i="50"/>
  <c r="CK9" i="50"/>
  <c r="CJ12" i="50"/>
  <c r="CJ32" i="50"/>
  <c r="CK29" i="50"/>
  <c r="CC47" i="50"/>
  <c r="CD47" i="50" s="1"/>
  <c r="CD44" i="50"/>
  <c r="CQ62" i="50"/>
  <c r="CR59" i="50"/>
  <c r="CQ17" i="50"/>
  <c r="CR14" i="50"/>
  <c r="CC65" i="50"/>
  <c r="CD65" i="50" s="1"/>
  <c r="CD10" i="50"/>
  <c r="CC27" i="50"/>
  <c r="CD27" i="50" s="1"/>
  <c r="CD24" i="50"/>
  <c r="CC64" i="50"/>
  <c r="CD9" i="50"/>
  <c r="CC12" i="50"/>
  <c r="CD12" i="50" s="1"/>
  <c r="CQ32" i="50"/>
  <c r="CR29" i="50"/>
  <c r="BV64" i="50"/>
  <c r="BU67" i="50"/>
  <c r="BV67" i="50" s="1"/>
  <c r="CP64" i="50"/>
  <c r="CO67" i="50"/>
  <c r="CP67" i="50" s="1"/>
  <c r="CK44" i="50"/>
  <c r="CJ47" i="50"/>
  <c r="CQ42" i="50"/>
  <c r="CR39" i="50"/>
  <c r="CJ52" i="50"/>
  <c r="CK49" i="50"/>
  <c r="CJ22" i="50"/>
  <c r="CK19" i="50"/>
  <c r="CQ37" i="50"/>
  <c r="CR34" i="50"/>
  <c r="CJ37" i="50"/>
  <c r="CK34" i="50"/>
  <c r="CQ52" i="50"/>
  <c r="CR49" i="50"/>
  <c r="CC52" i="50"/>
  <c r="CD52" i="50" s="1"/>
  <c r="CD49" i="50"/>
  <c r="CC62" i="50"/>
  <c r="CD62" i="50" s="1"/>
  <c r="CD59" i="50"/>
  <c r="CQ57" i="50"/>
  <c r="CR54" i="50"/>
  <c r="CJ57" i="50"/>
  <c r="CK54" i="50"/>
  <c r="CI67" i="50"/>
  <c r="CC37" i="50"/>
  <c r="CD37" i="50" s="1"/>
  <c r="CD34" i="50"/>
  <c r="CQ27" i="50"/>
  <c r="CR24" i="50"/>
  <c r="CJ66" i="50"/>
  <c r="CK11" i="50"/>
  <c r="CJ27" i="50"/>
  <c r="CK24" i="50"/>
  <c r="CQ22" i="50"/>
  <c r="CR19" i="50"/>
  <c r="CD19" i="50"/>
  <c r="CC22" i="50"/>
  <c r="CD22" i="50" s="1"/>
  <c r="CQ47" i="50"/>
  <c r="CR44" i="50"/>
  <c r="CC42" i="50"/>
  <c r="CD42" i="50" s="1"/>
  <c r="CD39" i="50"/>
  <c r="CQ65" i="50"/>
  <c r="CR10" i="50"/>
  <c r="CB67" i="50"/>
  <c r="CQ64" i="50"/>
  <c r="CQ12" i="50"/>
  <c r="CR9" i="50"/>
  <c r="BU49" i="48"/>
  <c r="BU52" i="48" s="1"/>
  <c r="BV52" i="48" s="1"/>
  <c r="CG61" i="48"/>
  <c r="CH61" i="48" s="1"/>
  <c r="CI61" i="48" s="1"/>
  <c r="CJ61" i="48" s="1"/>
  <c r="CK61" i="48" s="1"/>
  <c r="CL61" i="48" s="1"/>
  <c r="CG55" i="48"/>
  <c r="CH55" i="48" s="1"/>
  <c r="CI55" i="48" s="1"/>
  <c r="CJ55" i="48" s="1"/>
  <c r="CK55" i="48" s="1"/>
  <c r="CL55" i="48" s="1"/>
  <c r="BS12" i="48"/>
  <c r="CE17" i="48"/>
  <c r="CG15" i="48"/>
  <c r="CH15" i="48" s="1"/>
  <c r="CI15" i="48" s="1"/>
  <c r="CJ15" i="48" s="1"/>
  <c r="CK15" i="48" s="1"/>
  <c r="CL15" i="48" s="1"/>
  <c r="CG16" i="48"/>
  <c r="CH16" i="48" s="1"/>
  <c r="CI16" i="48" s="1"/>
  <c r="CJ16" i="48" s="1"/>
  <c r="CK16" i="48" s="1"/>
  <c r="CL16" i="48" s="1"/>
  <c r="CG21" i="48"/>
  <c r="CH21" i="48" s="1"/>
  <c r="CI21" i="48" s="1"/>
  <c r="CJ21" i="48" s="1"/>
  <c r="CK21" i="48" s="1"/>
  <c r="CL21" i="48" s="1"/>
  <c r="CG26" i="48"/>
  <c r="CH26" i="48" s="1"/>
  <c r="CI26" i="48" s="1"/>
  <c r="CJ26" i="48" s="1"/>
  <c r="CK26" i="48" s="1"/>
  <c r="CL26" i="48" s="1"/>
  <c r="BN64" i="41"/>
  <c r="CG30" i="48"/>
  <c r="CH30" i="48" s="1"/>
  <c r="CI30" i="48" s="1"/>
  <c r="CJ30" i="48" s="1"/>
  <c r="CK30" i="48" s="1"/>
  <c r="CL30" i="48" s="1"/>
  <c r="CB47" i="45"/>
  <c r="CB22" i="45"/>
  <c r="CG36" i="48"/>
  <c r="CH36" i="48" s="1"/>
  <c r="CI36" i="48" s="1"/>
  <c r="CJ36" i="48" s="1"/>
  <c r="CK36" i="48" s="1"/>
  <c r="CL36" i="48" s="1"/>
  <c r="BX67" i="45"/>
  <c r="CG41" i="48"/>
  <c r="CH41" i="48" s="1"/>
  <c r="CI41" i="48" s="1"/>
  <c r="CJ41" i="48" s="1"/>
  <c r="CK41" i="48" s="1"/>
  <c r="CL41" i="48" s="1"/>
  <c r="BW67" i="48"/>
  <c r="CN67" i="40"/>
  <c r="CG40" i="48"/>
  <c r="CH40" i="48" s="1"/>
  <c r="CI40" i="48" s="1"/>
  <c r="CJ40" i="48" s="1"/>
  <c r="CK40" i="48" s="1"/>
  <c r="CL40" i="48" s="1"/>
  <c r="BX67" i="48"/>
  <c r="CG46" i="48"/>
  <c r="CH46" i="48" s="1"/>
  <c r="CI46" i="48" s="1"/>
  <c r="CJ46" i="48" s="1"/>
  <c r="CK46" i="48" s="1"/>
  <c r="CL46" i="48" s="1"/>
  <c r="CF67" i="41"/>
  <c r="CB37" i="45"/>
  <c r="CG51" i="48"/>
  <c r="CH51" i="48" s="1"/>
  <c r="CI51" i="48" s="1"/>
  <c r="CJ51" i="48" s="1"/>
  <c r="CK51" i="48" s="1"/>
  <c r="CL51" i="48" s="1"/>
  <c r="CH54" i="41"/>
  <c r="CJ54" i="41" s="1"/>
  <c r="CG57" i="41"/>
  <c r="CH57" i="41" s="1"/>
  <c r="CK14" i="45"/>
  <c r="BY47" i="45"/>
  <c r="BZ47" i="45" s="1"/>
  <c r="BZ44" i="45"/>
  <c r="BZ29" i="45"/>
  <c r="CB29" i="45" s="1"/>
  <c r="BY32" i="45"/>
  <c r="BZ32" i="45" s="1"/>
  <c r="CH10" i="41"/>
  <c r="CJ10" i="41" s="1"/>
  <c r="CG65" i="41"/>
  <c r="CH65" i="41" s="1"/>
  <c r="CH14" i="41"/>
  <c r="CJ14" i="41" s="1"/>
  <c r="CG17" i="41"/>
  <c r="CH17" i="41" s="1"/>
  <c r="BZ19" i="45"/>
  <c r="BY22" i="45"/>
  <c r="BZ22" i="45" s="1"/>
  <c r="BZ54" i="45"/>
  <c r="CB54" i="45" s="1"/>
  <c r="BY57" i="45"/>
  <c r="BZ57" i="45" s="1"/>
  <c r="CC29" i="41"/>
  <c r="CB32" i="41"/>
  <c r="BU59" i="45"/>
  <c r="BT62" i="45"/>
  <c r="CC59" i="41"/>
  <c r="CB62" i="41"/>
  <c r="CO39" i="41"/>
  <c r="CN42" i="41"/>
  <c r="CN22" i="41"/>
  <c r="CO19" i="41"/>
  <c r="CF62" i="45"/>
  <c r="CG59" i="45"/>
  <c r="CG29" i="45"/>
  <c r="CF32" i="45"/>
  <c r="CG54" i="45"/>
  <c r="CF57" i="45"/>
  <c r="CF17" i="45"/>
  <c r="CG14" i="45"/>
  <c r="BU10" i="45"/>
  <c r="BT65" i="45"/>
  <c r="CC37" i="45"/>
  <c r="CD37" i="45" s="1"/>
  <c r="CD34" i="45"/>
  <c r="CC11" i="41"/>
  <c r="CB66" i="41"/>
  <c r="CB47" i="41"/>
  <c r="CC44" i="41"/>
  <c r="CD19" i="45"/>
  <c r="CC22" i="45"/>
  <c r="CD22" i="45" s="1"/>
  <c r="BZ24" i="45"/>
  <c r="CB24" i="45" s="1"/>
  <c r="BY27" i="45"/>
  <c r="BZ27" i="45" s="1"/>
  <c r="BU34" i="45"/>
  <c r="BT37" i="45"/>
  <c r="CB52" i="41"/>
  <c r="CC49" i="41"/>
  <c r="CH19" i="41"/>
  <c r="CG22" i="41"/>
  <c r="CH22" i="41" s="1"/>
  <c r="CH39" i="41"/>
  <c r="CJ39" i="41" s="1"/>
  <c r="CG42" i="41"/>
  <c r="CH42" i="41" s="1"/>
  <c r="CN57" i="41"/>
  <c r="CO54" i="41"/>
  <c r="CN32" i="41"/>
  <c r="CO29" i="41"/>
  <c r="CN52" i="41"/>
  <c r="CO49" i="41"/>
  <c r="CG11" i="45"/>
  <c r="CF66" i="45"/>
  <c r="CF27" i="45"/>
  <c r="CG24" i="45"/>
  <c r="CF65" i="45"/>
  <c r="CG10" i="45"/>
  <c r="CG39" i="45"/>
  <c r="CF42" i="45"/>
  <c r="BN39" i="45"/>
  <c r="BM42" i="45"/>
  <c r="BN42" i="45" s="1"/>
  <c r="BV49" i="41"/>
  <c r="BU52" i="41"/>
  <c r="BV52" i="41" s="1"/>
  <c r="CH11" i="41"/>
  <c r="CJ11" i="41" s="1"/>
  <c r="CG66" i="41"/>
  <c r="CH66" i="41" s="1"/>
  <c r="BZ49" i="45"/>
  <c r="CB49" i="45" s="1"/>
  <c r="BY52" i="45"/>
  <c r="BZ52" i="45" s="1"/>
  <c r="BY42" i="45"/>
  <c r="BZ42" i="45" s="1"/>
  <c r="BZ39" i="45"/>
  <c r="CB39" i="45" s="1"/>
  <c r="BR64" i="45"/>
  <c r="BQ67" i="45"/>
  <c r="BR67" i="45" s="1"/>
  <c r="BU49" i="45"/>
  <c r="BT52" i="45"/>
  <c r="CB12" i="41"/>
  <c r="CC9" i="41"/>
  <c r="CB64" i="41"/>
  <c r="CH59" i="41"/>
  <c r="CG62" i="41"/>
  <c r="CH62" i="41" s="1"/>
  <c r="BZ59" i="45"/>
  <c r="BY62" i="45"/>
  <c r="BZ62" i="45" s="1"/>
  <c r="BV24" i="41"/>
  <c r="BU27" i="41"/>
  <c r="BV27" i="41" s="1"/>
  <c r="CH49" i="41"/>
  <c r="CJ49" i="41" s="1"/>
  <c r="CG52" i="41"/>
  <c r="CH52" i="41" s="1"/>
  <c r="BY64" i="45"/>
  <c r="BZ9" i="45"/>
  <c r="CB9" i="45" s="1"/>
  <c r="BY12" i="45"/>
  <c r="BZ12" i="45" s="1"/>
  <c r="BZ34" i="45"/>
  <c r="BY37" i="45"/>
  <c r="BZ37" i="45" s="1"/>
  <c r="BV34" i="41"/>
  <c r="BU37" i="41"/>
  <c r="BV37" i="41" s="1"/>
  <c r="CC39" i="41"/>
  <c r="CB42" i="41"/>
  <c r="CC34" i="41"/>
  <c r="CB37" i="41"/>
  <c r="CH9" i="41"/>
  <c r="CJ9" i="41" s="1"/>
  <c r="CG12" i="41"/>
  <c r="CH12" i="41" s="1"/>
  <c r="CG64" i="41"/>
  <c r="CO24" i="41"/>
  <c r="CN27" i="41"/>
  <c r="CN66" i="41"/>
  <c r="CO11" i="41"/>
  <c r="CO14" i="41"/>
  <c r="CN17" i="41"/>
  <c r="CO34" i="41"/>
  <c r="CN37" i="41"/>
  <c r="CF47" i="45"/>
  <c r="CG44" i="45"/>
  <c r="CF12" i="45"/>
  <c r="CG9" i="45"/>
  <c r="CF64" i="45"/>
  <c r="CK55" i="45"/>
  <c r="CL55" i="45" s="1"/>
  <c r="CG34" i="45"/>
  <c r="CF37" i="45"/>
  <c r="CG32" i="41"/>
  <c r="CH32" i="41" s="1"/>
  <c r="CH29" i="41"/>
  <c r="BU47" i="41"/>
  <c r="BV47" i="41" s="1"/>
  <c r="BV44" i="41"/>
  <c r="BU9" i="45"/>
  <c r="BT12" i="45"/>
  <c r="BT64" i="45"/>
  <c r="CC24" i="41"/>
  <c r="CB27" i="41"/>
  <c r="CB17" i="45"/>
  <c r="CC14" i="45"/>
  <c r="BY17" i="45"/>
  <c r="BZ17" i="45" s="1"/>
  <c r="BZ14" i="45"/>
  <c r="BU24" i="45"/>
  <c r="BT27" i="45"/>
  <c r="BU39" i="45"/>
  <c r="BT42" i="45"/>
  <c r="BT57" i="45"/>
  <c r="BU54" i="45"/>
  <c r="CH24" i="41"/>
  <c r="CG27" i="41"/>
  <c r="CH27" i="41" s="1"/>
  <c r="CT10" i="41"/>
  <c r="CD44" i="45"/>
  <c r="CH34" i="41"/>
  <c r="CG37" i="41"/>
  <c r="CH37" i="41" s="1"/>
  <c r="CO59" i="41"/>
  <c r="CN62" i="41"/>
  <c r="CN64" i="41"/>
  <c r="CN12" i="41"/>
  <c r="CO9" i="41"/>
  <c r="CO44" i="41"/>
  <c r="CN47" i="41"/>
  <c r="CO10" i="41"/>
  <c r="CN65" i="41"/>
  <c r="CF52" i="45"/>
  <c r="CG49" i="45"/>
  <c r="DY14" i="45"/>
  <c r="CN14" i="45" s="1"/>
  <c r="DY26" i="45"/>
  <c r="CN26" i="45" s="1"/>
  <c r="CO26" i="45" s="1"/>
  <c r="CP26" i="45" s="1"/>
  <c r="DY20" i="45"/>
  <c r="CN20" i="45" s="1"/>
  <c r="CO20" i="45" s="1"/>
  <c r="CP20" i="45" s="1"/>
  <c r="DY45" i="45"/>
  <c r="CN45" i="45" s="1"/>
  <c r="CO45" i="45" s="1"/>
  <c r="CP45" i="45" s="1"/>
  <c r="DY39" i="45"/>
  <c r="CN39" i="45" s="1"/>
  <c r="DY56" i="45"/>
  <c r="CN56" i="45" s="1"/>
  <c r="CO56" i="45" s="1"/>
  <c r="CP56" i="45" s="1"/>
  <c r="DY9" i="45"/>
  <c r="CN9" i="45" s="1"/>
  <c r="DY30" i="45"/>
  <c r="CN30" i="45" s="1"/>
  <c r="CO30" i="45" s="1"/>
  <c r="CP30" i="45" s="1"/>
  <c r="DY35" i="45"/>
  <c r="CN35" i="45" s="1"/>
  <c r="CO35" i="45" s="1"/>
  <c r="CP35" i="45" s="1"/>
  <c r="DY19" i="45"/>
  <c r="CN19" i="45" s="1"/>
  <c r="DY59" i="45"/>
  <c r="CN59" i="45" s="1"/>
  <c r="DY16" i="45"/>
  <c r="CN16" i="45" s="1"/>
  <c r="CO16" i="45" s="1"/>
  <c r="CP16" i="45" s="1"/>
  <c r="CR16" i="45" s="1"/>
  <c r="CS16" i="45" s="1"/>
  <c r="CT16" i="45" s="1"/>
  <c r="DY51" i="45"/>
  <c r="CN51" i="45" s="1"/>
  <c r="CO51" i="45" s="1"/>
  <c r="CP51" i="45" s="1"/>
  <c r="DY49" i="45"/>
  <c r="CN49" i="45" s="1"/>
  <c r="DY61" i="45"/>
  <c r="CN61" i="45" s="1"/>
  <c r="CO61" i="45" s="1"/>
  <c r="CP61" i="45" s="1"/>
  <c r="DY44" i="45"/>
  <c r="CN44" i="45" s="1"/>
  <c r="DY10" i="45"/>
  <c r="CN10" i="45" s="1"/>
  <c r="DY34" i="45"/>
  <c r="CN34" i="45" s="1"/>
  <c r="DY36" i="45"/>
  <c r="CN36" i="45" s="1"/>
  <c r="CO36" i="45" s="1"/>
  <c r="CP36" i="45" s="1"/>
  <c r="DY24" i="45"/>
  <c r="CN24" i="45" s="1"/>
  <c r="DY46" i="45"/>
  <c r="CN46" i="45" s="1"/>
  <c r="CO46" i="45" s="1"/>
  <c r="CP46" i="45" s="1"/>
  <c r="DY54" i="45"/>
  <c r="CN54" i="45" s="1"/>
  <c r="DY60" i="45"/>
  <c r="CN60" i="45" s="1"/>
  <c r="CO60" i="45" s="1"/>
  <c r="CP60" i="45" s="1"/>
  <c r="DY29" i="45"/>
  <c r="CN29" i="45" s="1"/>
  <c r="DY31" i="45"/>
  <c r="CN31" i="45" s="1"/>
  <c r="CO31" i="45" s="1"/>
  <c r="CP31" i="45" s="1"/>
  <c r="DY15" i="45"/>
  <c r="CN15" i="45" s="1"/>
  <c r="CO15" i="45" s="1"/>
  <c r="CP15" i="45" s="1"/>
  <c r="DY55" i="45"/>
  <c r="CN55" i="45" s="1"/>
  <c r="CO55" i="45" s="1"/>
  <c r="CP55" i="45" s="1"/>
  <c r="DY21" i="45"/>
  <c r="CN21" i="45" s="1"/>
  <c r="CO21" i="45" s="1"/>
  <c r="CP21" i="45" s="1"/>
  <c r="DY11" i="45"/>
  <c r="CN11" i="45" s="1"/>
  <c r="DY50" i="45"/>
  <c r="CN50" i="45" s="1"/>
  <c r="CO50" i="45" s="1"/>
  <c r="CP50" i="45" s="1"/>
  <c r="DY40" i="45"/>
  <c r="CN40" i="45" s="1"/>
  <c r="CO40" i="45" s="1"/>
  <c r="CP40" i="45" s="1"/>
  <c r="DY25" i="45"/>
  <c r="CN25" i="45" s="1"/>
  <c r="CO25" i="45" s="1"/>
  <c r="CP25" i="45" s="1"/>
  <c r="CR25" i="45" s="1"/>
  <c r="CS25" i="45" s="1"/>
  <c r="CT25" i="45" s="1"/>
  <c r="DY41" i="45"/>
  <c r="CN41" i="45" s="1"/>
  <c r="CO41" i="45" s="1"/>
  <c r="CP41" i="45" s="1"/>
  <c r="CF22" i="45"/>
  <c r="CG19" i="45"/>
  <c r="BM64" i="45"/>
  <c r="CH44" i="41"/>
  <c r="CG47" i="41"/>
  <c r="CH47" i="41" s="1"/>
  <c r="BZ11" i="45"/>
  <c r="CB11" i="45" s="1"/>
  <c r="BY66" i="45"/>
  <c r="BZ66" i="45" s="1"/>
  <c r="BZ10" i="45"/>
  <c r="CB10" i="45" s="1"/>
  <c r="BY65" i="45"/>
  <c r="BZ65" i="45" s="1"/>
  <c r="BN54" i="45"/>
  <c r="BM57" i="45"/>
  <c r="BN57" i="45" s="1"/>
  <c r="BV9" i="41"/>
  <c r="BU12" i="41"/>
  <c r="BV12" i="41" s="1"/>
  <c r="BU64" i="41"/>
  <c r="BZ64" i="41"/>
  <c r="BY67" i="41"/>
  <c r="BZ67" i="41" s="1"/>
  <c r="BU44" i="45"/>
  <c r="BT47" i="45"/>
  <c r="CE57" i="48"/>
  <c r="BS64" i="48"/>
  <c r="BU59" i="48"/>
  <c r="BV59" i="48" s="1"/>
  <c r="CE22" i="48"/>
  <c r="CE66" i="48"/>
  <c r="CE62" i="48"/>
  <c r="BN29" i="48"/>
  <c r="BM32" i="48"/>
  <c r="BN32" i="48" s="1"/>
  <c r="BY64" i="48"/>
  <c r="BY12" i="48"/>
  <c r="BZ12" i="48" s="1"/>
  <c r="BZ9" i="48"/>
  <c r="BU9" i="48"/>
  <c r="BM62" i="48"/>
  <c r="BN62" i="48" s="1"/>
  <c r="BN59" i="48"/>
  <c r="BS66" i="48"/>
  <c r="BT11" i="48"/>
  <c r="BY17" i="48"/>
  <c r="BZ17" i="48" s="1"/>
  <c r="BZ14" i="48"/>
  <c r="CA14" i="48" s="1"/>
  <c r="CF65" i="48"/>
  <c r="CG10" i="48"/>
  <c r="CF66" i="48"/>
  <c r="CG11" i="48"/>
  <c r="CF37" i="48"/>
  <c r="CG34" i="48"/>
  <c r="BU17" i="48"/>
  <c r="BV17" i="48" s="1"/>
  <c r="BV14" i="48"/>
  <c r="BS22" i="48"/>
  <c r="BT19" i="48"/>
  <c r="BY47" i="48"/>
  <c r="BZ47" i="48" s="1"/>
  <c r="BZ44" i="48"/>
  <c r="CA44" i="48" s="1"/>
  <c r="BY66" i="48"/>
  <c r="BZ66" i="48" s="1"/>
  <c r="BZ11" i="48"/>
  <c r="CA11" i="48" s="1"/>
  <c r="CE65" i="48"/>
  <c r="CE64" i="48"/>
  <c r="CE12" i="48"/>
  <c r="CE37" i="48"/>
  <c r="CE42" i="48"/>
  <c r="BY37" i="48"/>
  <c r="BZ37" i="48" s="1"/>
  <c r="BZ34" i="48"/>
  <c r="CA34" i="48" s="1"/>
  <c r="BY27" i="48"/>
  <c r="BZ27" i="48" s="1"/>
  <c r="BZ24" i="48"/>
  <c r="CA24" i="48" s="1"/>
  <c r="BS37" i="48"/>
  <c r="BU34" i="48"/>
  <c r="CE32" i="48"/>
  <c r="CE47" i="48"/>
  <c r="CE52" i="48"/>
  <c r="BS42" i="48"/>
  <c r="BT39" i="48"/>
  <c r="CN61" i="48"/>
  <c r="DY36" i="48"/>
  <c r="CN36" i="48" s="1"/>
  <c r="DY41" i="48"/>
  <c r="CN41" i="48" s="1"/>
  <c r="DY26" i="48"/>
  <c r="CN26" i="48" s="1"/>
  <c r="CF27" i="48"/>
  <c r="CG24" i="48"/>
  <c r="CF57" i="48"/>
  <c r="CG54" i="48"/>
  <c r="CF62" i="48"/>
  <c r="CG59" i="48"/>
  <c r="BS27" i="48"/>
  <c r="BT24" i="48"/>
  <c r="BY62" i="48"/>
  <c r="BZ62" i="48" s="1"/>
  <c r="BZ59" i="48"/>
  <c r="CA59" i="48" s="1"/>
  <c r="BY42" i="48"/>
  <c r="BZ42" i="48" s="1"/>
  <c r="BZ39" i="48"/>
  <c r="CA39" i="48" s="1"/>
  <c r="BT57" i="48"/>
  <c r="BU54" i="48"/>
  <c r="BY22" i="48"/>
  <c r="BZ22" i="48" s="1"/>
  <c r="BZ19" i="48"/>
  <c r="CA19" i="48" s="1"/>
  <c r="CE27" i="48"/>
  <c r="BR64" i="48"/>
  <c r="BQ67" i="48"/>
  <c r="BR67" i="48" s="1"/>
  <c r="CF17" i="48"/>
  <c r="CG14" i="48"/>
  <c r="BZ49" i="48"/>
  <c r="CA49" i="48" s="1"/>
  <c r="BY52" i="48"/>
  <c r="BZ52" i="48" s="1"/>
  <c r="BS65" i="48"/>
  <c r="BT10" i="48"/>
  <c r="BF64" i="48"/>
  <c r="BE67" i="48"/>
  <c r="BF67" i="48" s="1"/>
  <c r="BY57" i="48"/>
  <c r="BZ57" i="48" s="1"/>
  <c r="BZ54" i="48"/>
  <c r="CA54" i="48" s="1"/>
  <c r="CF64" i="48"/>
  <c r="CG9" i="48"/>
  <c r="CF12" i="48"/>
  <c r="CF22" i="48"/>
  <c r="CG19" i="48"/>
  <c r="CF32" i="48"/>
  <c r="CG29" i="48"/>
  <c r="CF42" i="48"/>
  <c r="CG39" i="48"/>
  <c r="CF47" i="48"/>
  <c r="CG44" i="48"/>
  <c r="CF52" i="48"/>
  <c r="CG49" i="48"/>
  <c r="BM64" i="48"/>
  <c r="CC9" i="48"/>
  <c r="BS32" i="48"/>
  <c r="BT29" i="48"/>
  <c r="BY65" i="48"/>
  <c r="BZ65" i="48" s="1"/>
  <c r="BZ10" i="48"/>
  <c r="CA10" i="48" s="1"/>
  <c r="BY32" i="48"/>
  <c r="BZ32" i="48" s="1"/>
  <c r="BZ29" i="48"/>
  <c r="CA29" i="48" s="1"/>
  <c r="CM51" i="48"/>
  <c r="DK36" i="48"/>
  <c r="CM36" i="48" s="1"/>
  <c r="DK41" i="48"/>
  <c r="CM41" i="48" s="1"/>
  <c r="DK26" i="48"/>
  <c r="CM26" i="48" s="1"/>
  <c r="CM25" i="48"/>
  <c r="CO16" i="42" l="1"/>
  <c r="CP16" i="42" s="1"/>
  <c r="CT64" i="53"/>
  <c r="CS67" i="53"/>
  <c r="CT67" i="53" s="1"/>
  <c r="CK55" i="42"/>
  <c r="CL55" i="42" s="1"/>
  <c r="CI57" i="40"/>
  <c r="CK54" i="42"/>
  <c r="CL54" i="42" s="1"/>
  <c r="CS55" i="41"/>
  <c r="CT55" i="41" s="1"/>
  <c r="CI37" i="42"/>
  <c r="CK21" i="45"/>
  <c r="CL21" i="45" s="1"/>
  <c r="CI22" i="42"/>
  <c r="CK16" i="42"/>
  <c r="CL16" i="42" s="1"/>
  <c r="CS20" i="41"/>
  <c r="CT20" i="41" s="1"/>
  <c r="CK31" i="45"/>
  <c r="CL31" i="45" s="1"/>
  <c r="CI32" i="45"/>
  <c r="CS36" i="41"/>
  <c r="CT36" i="41" s="1"/>
  <c r="CK35" i="45"/>
  <c r="CL35" i="45" s="1"/>
  <c r="CC47" i="45"/>
  <c r="CD47" i="45" s="1"/>
  <c r="CS40" i="41"/>
  <c r="CT40" i="41" s="1"/>
  <c r="CS56" i="41"/>
  <c r="CT56" i="41" s="1"/>
  <c r="CS61" i="41"/>
  <c r="CT61" i="41" s="1"/>
  <c r="CD57" i="42"/>
  <c r="CO56" i="42"/>
  <c r="CP56" i="42" s="1"/>
  <c r="CK56" i="45"/>
  <c r="CL56" i="45" s="1"/>
  <c r="CK50" i="45"/>
  <c r="CL50" i="45" s="1"/>
  <c r="CM52" i="42"/>
  <c r="CM47" i="42"/>
  <c r="CK40" i="45"/>
  <c r="CL40" i="45" s="1"/>
  <c r="CK34" i="29"/>
  <c r="CL34" i="29" s="1"/>
  <c r="CR37" i="29"/>
  <c r="CQ37" i="41"/>
  <c r="CO36" i="42"/>
  <c r="CP36" i="42" s="1"/>
  <c r="CQ36" i="42" s="1"/>
  <c r="CI64" i="29"/>
  <c r="CI67" i="29" s="1"/>
  <c r="CC34" i="42"/>
  <c r="CC37" i="42" s="1"/>
  <c r="CD37" i="42" s="1"/>
  <c r="CK30" i="45"/>
  <c r="CL30" i="45" s="1"/>
  <c r="CO35" i="42"/>
  <c r="CP35" i="42" s="1"/>
  <c r="CQ35" i="42" s="1"/>
  <c r="CK26" i="45"/>
  <c r="CL26" i="45" s="1"/>
  <c r="CR17" i="29"/>
  <c r="CO46" i="42"/>
  <c r="CP46" i="42" s="1"/>
  <c r="CQ64" i="46"/>
  <c r="CQ67" i="46" s="1"/>
  <c r="CO55" i="42"/>
  <c r="CP55" i="42" s="1"/>
  <c r="CQ55" i="42" s="1"/>
  <c r="CS55" i="42" s="1"/>
  <c r="CT55" i="42" s="1"/>
  <c r="CO21" i="42"/>
  <c r="CP21" i="42" s="1"/>
  <c r="CQ21" i="42" s="1"/>
  <c r="CS15" i="41"/>
  <c r="CT15" i="41" s="1"/>
  <c r="CK21" i="42"/>
  <c r="CL21" i="42" s="1"/>
  <c r="CR50" i="42"/>
  <c r="CS50" i="42" s="1"/>
  <c r="CT50" i="42" s="1"/>
  <c r="CO30" i="42"/>
  <c r="CP30" i="42" s="1"/>
  <c r="CQ30" i="42" s="1"/>
  <c r="BU47" i="42"/>
  <c r="BV47" i="42" s="1"/>
  <c r="BT67" i="45"/>
  <c r="BU66" i="42"/>
  <c r="BV66" i="42" s="1"/>
  <c r="CQ16" i="42"/>
  <c r="BS67" i="42"/>
  <c r="CC67" i="46"/>
  <c r="CD67" i="46" s="1"/>
  <c r="CB67" i="29"/>
  <c r="CM66" i="42"/>
  <c r="CO51" i="42"/>
  <c r="CP51" i="42" s="1"/>
  <c r="CQ51" i="42" s="1"/>
  <c r="BV49" i="48"/>
  <c r="CO41" i="42"/>
  <c r="CP41" i="42" s="1"/>
  <c r="CQ41" i="42" s="1"/>
  <c r="CK15" i="45"/>
  <c r="CL15" i="45" s="1"/>
  <c r="CC25" i="42"/>
  <c r="CD25" i="42" s="1"/>
  <c r="CE67" i="42"/>
  <c r="CN67" i="29"/>
  <c r="CB67" i="41"/>
  <c r="CO15" i="42"/>
  <c r="CP15" i="42" s="1"/>
  <c r="CR40" i="42"/>
  <c r="CS40" i="42" s="1"/>
  <c r="CT40" i="42" s="1"/>
  <c r="CR55" i="45"/>
  <c r="CQ55" i="45"/>
  <c r="CR36" i="45"/>
  <c r="CQ36" i="45"/>
  <c r="CR20" i="45"/>
  <c r="CQ20" i="45"/>
  <c r="CJ59" i="41"/>
  <c r="CI59" i="41"/>
  <c r="CI62" i="41" s="1"/>
  <c r="CD11" i="29"/>
  <c r="CC66" i="29"/>
  <c r="CD66" i="29" s="1"/>
  <c r="CK35" i="40"/>
  <c r="CL35" i="40" s="1"/>
  <c r="CJ37" i="40"/>
  <c r="CA22" i="40"/>
  <c r="CC19" i="40"/>
  <c r="CP24" i="29"/>
  <c r="CQ24" i="29" s="1"/>
  <c r="CO27" i="29"/>
  <c r="CP27" i="29" s="1"/>
  <c r="CH19" i="40"/>
  <c r="CG22" i="40"/>
  <c r="CH22" i="40" s="1"/>
  <c r="CG47" i="40"/>
  <c r="CH47" i="40" s="1"/>
  <c r="CH44" i="40"/>
  <c r="CJ44" i="40" s="1"/>
  <c r="CR15" i="45"/>
  <c r="CQ15" i="45"/>
  <c r="CR56" i="45"/>
  <c r="CQ56" i="45"/>
  <c r="CR11" i="40"/>
  <c r="CQ11" i="40"/>
  <c r="CD16" i="40"/>
  <c r="CH54" i="40"/>
  <c r="CJ54" i="40" s="1"/>
  <c r="CG57" i="40"/>
  <c r="CH57" i="40" s="1"/>
  <c r="CG27" i="40"/>
  <c r="CH27" i="40" s="1"/>
  <c r="CH24" i="40"/>
  <c r="CI24" i="40" s="1"/>
  <c r="CK24" i="40" s="1"/>
  <c r="BZ64" i="42"/>
  <c r="BY67" i="42"/>
  <c r="BZ67" i="42" s="1"/>
  <c r="CA27" i="42"/>
  <c r="CC24" i="42"/>
  <c r="CP19" i="29"/>
  <c r="CQ19" i="29" s="1"/>
  <c r="CO22" i="29"/>
  <c r="CP22" i="29" s="1"/>
  <c r="CP59" i="29"/>
  <c r="CR59" i="29" s="1"/>
  <c r="CO62" i="29"/>
  <c r="CP62" i="29" s="1"/>
  <c r="CH10" i="40"/>
  <c r="CI10" i="40" s="1"/>
  <c r="CG65" i="40"/>
  <c r="CH65" i="40" s="1"/>
  <c r="CH10" i="42"/>
  <c r="CI10" i="42" s="1"/>
  <c r="CG65" i="42"/>
  <c r="CH65" i="42" s="1"/>
  <c r="CQ14" i="42"/>
  <c r="CM17" i="42"/>
  <c r="CM42" i="42"/>
  <c r="CM37" i="42"/>
  <c r="CA32" i="40"/>
  <c r="CC29" i="40"/>
  <c r="CA62" i="42"/>
  <c r="CB59" i="42"/>
  <c r="CJ56" i="42"/>
  <c r="CJ57" i="42" s="1"/>
  <c r="CH49" i="40"/>
  <c r="CG52" i="40"/>
  <c r="CH52" i="40" s="1"/>
  <c r="CH14" i="40"/>
  <c r="CG17" i="40"/>
  <c r="CH17" i="40" s="1"/>
  <c r="CL49" i="29"/>
  <c r="CK52" i="29"/>
  <c r="CL52" i="29" s="1"/>
  <c r="CD44" i="40"/>
  <c r="CC47" i="40"/>
  <c r="CD47" i="40" s="1"/>
  <c r="BV64" i="29"/>
  <c r="BU67" i="29"/>
  <c r="BV67" i="29" s="1"/>
  <c r="CB42" i="42"/>
  <c r="CL24" i="29"/>
  <c r="CK27" i="29"/>
  <c r="CL27" i="29" s="1"/>
  <c r="CP9" i="29"/>
  <c r="CR9" i="29" s="1"/>
  <c r="CO12" i="29"/>
  <c r="CP12" i="29" s="1"/>
  <c r="CO64" i="29"/>
  <c r="CH64" i="29"/>
  <c r="CG67" i="29"/>
  <c r="CH67" i="29" s="1"/>
  <c r="CH34" i="40"/>
  <c r="CI34" i="40" s="1"/>
  <c r="CG37" i="40"/>
  <c r="CH37" i="40" s="1"/>
  <c r="CM66" i="40"/>
  <c r="CO16" i="40"/>
  <c r="CR31" i="40"/>
  <c r="CQ31" i="40"/>
  <c r="CM37" i="40"/>
  <c r="CO34" i="40"/>
  <c r="CB37" i="42"/>
  <c r="CQ42" i="46"/>
  <c r="CS39" i="46"/>
  <c r="CR10" i="42"/>
  <c r="CN65" i="42"/>
  <c r="CO10" i="42"/>
  <c r="CN66" i="42"/>
  <c r="CO11" i="42"/>
  <c r="CO20" i="42"/>
  <c r="CP20" i="42" s="1"/>
  <c r="CQ20" i="42" s="1"/>
  <c r="CR16" i="42"/>
  <c r="BU37" i="40"/>
  <c r="BV37" i="40" s="1"/>
  <c r="BV34" i="40"/>
  <c r="CQ65" i="41"/>
  <c r="CQ17" i="41"/>
  <c r="CH49" i="42"/>
  <c r="CG52" i="42"/>
  <c r="CH52" i="42" s="1"/>
  <c r="CS17" i="46"/>
  <c r="CT17" i="46" s="1"/>
  <c r="CT14" i="46"/>
  <c r="CR46" i="42"/>
  <c r="CS46" i="42" s="1"/>
  <c r="CT46" i="42" s="1"/>
  <c r="CR41" i="45"/>
  <c r="CQ41" i="45"/>
  <c r="CR31" i="45"/>
  <c r="CQ31" i="45"/>
  <c r="CR46" i="45"/>
  <c r="CQ46" i="45"/>
  <c r="CR51" i="45"/>
  <c r="CQ51" i="45"/>
  <c r="CR35" i="45"/>
  <c r="CQ35" i="45"/>
  <c r="CJ24" i="41"/>
  <c r="CJ27" i="41" s="1"/>
  <c r="CI24" i="41"/>
  <c r="CI27" i="41" s="1"/>
  <c r="CJ29" i="41"/>
  <c r="CJ32" i="41" s="1"/>
  <c r="CI29" i="41"/>
  <c r="CI32" i="41" s="1"/>
  <c r="CB59" i="45"/>
  <c r="CB62" i="45" s="1"/>
  <c r="CA59" i="45"/>
  <c r="CJ17" i="45"/>
  <c r="CR65" i="41"/>
  <c r="CS14" i="42"/>
  <c r="CP49" i="29"/>
  <c r="CQ49" i="29" s="1"/>
  <c r="CO52" i="29"/>
  <c r="CP52" i="29" s="1"/>
  <c r="BM32" i="42"/>
  <c r="BN32" i="42" s="1"/>
  <c r="BN29" i="42"/>
  <c r="BM22" i="42"/>
  <c r="BN22" i="42" s="1"/>
  <c r="BN19" i="42"/>
  <c r="BM64" i="42"/>
  <c r="CL9" i="46"/>
  <c r="CK12" i="46"/>
  <c r="CL12" i="46" s="1"/>
  <c r="CK64" i="46"/>
  <c r="CE67" i="40"/>
  <c r="CH29" i="40"/>
  <c r="CI29" i="40" s="1"/>
  <c r="CG32" i="40"/>
  <c r="CH32" i="40" s="1"/>
  <c r="CH39" i="40"/>
  <c r="CG42" i="40"/>
  <c r="CH42" i="40" s="1"/>
  <c r="CB65" i="42"/>
  <c r="CP34" i="29"/>
  <c r="CO37" i="29"/>
  <c r="CP37" i="29" s="1"/>
  <c r="CP14" i="29"/>
  <c r="CO17" i="29"/>
  <c r="CP17" i="29" s="1"/>
  <c r="CQ27" i="46"/>
  <c r="CS24" i="46"/>
  <c r="CR11" i="42"/>
  <c r="CQ49" i="42"/>
  <c r="CQ39" i="42"/>
  <c r="CO26" i="42"/>
  <c r="CP26" i="42" s="1"/>
  <c r="CQ26" i="42"/>
  <c r="CM57" i="42"/>
  <c r="CR60" i="42"/>
  <c r="CS60" i="42" s="1"/>
  <c r="CT60" i="42" s="1"/>
  <c r="BV49" i="40"/>
  <c r="BU52" i="40"/>
  <c r="BV52" i="40" s="1"/>
  <c r="CK29" i="29"/>
  <c r="CJ32" i="29"/>
  <c r="CA57" i="40"/>
  <c r="CC54" i="40"/>
  <c r="CT9" i="46"/>
  <c r="CS12" i="46"/>
  <c r="CT12" i="46" s="1"/>
  <c r="CD14" i="40"/>
  <c r="CC17" i="40"/>
  <c r="CD17" i="40" s="1"/>
  <c r="CL39" i="29"/>
  <c r="CK42" i="29"/>
  <c r="CL42" i="29" s="1"/>
  <c r="CS65" i="46"/>
  <c r="CT65" i="46" s="1"/>
  <c r="CT10" i="46"/>
  <c r="CH29" i="42"/>
  <c r="CG32" i="42"/>
  <c r="CH32" i="42" s="1"/>
  <c r="CB12" i="42"/>
  <c r="CC9" i="42"/>
  <c r="CS35" i="41"/>
  <c r="CT35" i="41" s="1"/>
  <c r="CK30" i="40"/>
  <c r="CL30" i="40" s="1"/>
  <c r="CJ32" i="40"/>
  <c r="CK56" i="40"/>
  <c r="CL56" i="40" s="1"/>
  <c r="CR46" i="40"/>
  <c r="CQ46" i="40"/>
  <c r="CR60" i="40"/>
  <c r="CQ60" i="40"/>
  <c r="CM57" i="40"/>
  <c r="CO54" i="40"/>
  <c r="CR30" i="40"/>
  <c r="CQ30" i="40"/>
  <c r="CM65" i="40"/>
  <c r="CO10" i="40"/>
  <c r="CR40" i="40"/>
  <c r="CQ40" i="40"/>
  <c r="CM62" i="40"/>
  <c r="CO59" i="40"/>
  <c r="CR36" i="40"/>
  <c r="CQ36" i="40"/>
  <c r="CP39" i="29"/>
  <c r="CR39" i="29" s="1"/>
  <c r="CO42" i="29"/>
  <c r="CP42" i="29" s="1"/>
  <c r="BU64" i="40"/>
  <c r="BV39" i="40"/>
  <c r="BU42" i="40"/>
  <c r="BV42" i="40" s="1"/>
  <c r="CD40" i="40"/>
  <c r="CC42" i="40"/>
  <c r="CD42" i="40" s="1"/>
  <c r="CN52" i="42"/>
  <c r="CO49" i="42"/>
  <c r="CO40" i="42"/>
  <c r="CP40" i="42" s="1"/>
  <c r="CO31" i="42"/>
  <c r="CP31" i="42" s="1"/>
  <c r="CO25" i="42"/>
  <c r="CP25" i="42" s="1"/>
  <c r="CQ25" i="42" s="1"/>
  <c r="CO50" i="42"/>
  <c r="CP50" i="42" s="1"/>
  <c r="CJ62" i="42"/>
  <c r="CI32" i="42"/>
  <c r="CQ37" i="46"/>
  <c r="CS34" i="46"/>
  <c r="CC14" i="42"/>
  <c r="CK60" i="45"/>
  <c r="CL60" i="45" s="1"/>
  <c r="CS45" i="41"/>
  <c r="CT45" i="41" s="1"/>
  <c r="CQ32" i="46"/>
  <c r="CS29" i="46"/>
  <c r="CJ46" i="42"/>
  <c r="CK46" i="42" s="1"/>
  <c r="CL46" i="42" s="1"/>
  <c r="BU19" i="42"/>
  <c r="BT22" i="42"/>
  <c r="BT64" i="42"/>
  <c r="CR40" i="45"/>
  <c r="CQ40" i="45"/>
  <c r="CR60" i="45"/>
  <c r="CQ60" i="45"/>
  <c r="CR61" i="45"/>
  <c r="CQ61" i="45"/>
  <c r="CJ19" i="41"/>
  <c r="CJ22" i="41" s="1"/>
  <c r="CI19" i="41"/>
  <c r="CR50" i="45"/>
  <c r="CQ50" i="45"/>
  <c r="CR26" i="45"/>
  <c r="CQ26" i="45"/>
  <c r="CH44" i="42"/>
  <c r="CI44" i="42" s="1"/>
  <c r="CG47" i="42"/>
  <c r="CH47" i="42" s="1"/>
  <c r="CP64" i="46"/>
  <c r="CO67" i="46"/>
  <c r="CP67" i="46" s="1"/>
  <c r="CI42" i="42"/>
  <c r="CJ39" i="42"/>
  <c r="CR41" i="42"/>
  <c r="CM32" i="42"/>
  <c r="CQ29" i="42"/>
  <c r="CQ47" i="46"/>
  <c r="CS44" i="46"/>
  <c r="CK54" i="29"/>
  <c r="CJ57" i="29"/>
  <c r="CA37" i="40"/>
  <c r="CC34" i="40"/>
  <c r="CD10" i="29"/>
  <c r="CC65" i="29"/>
  <c r="CD65" i="29" s="1"/>
  <c r="CC12" i="29"/>
  <c r="CD12" i="29" s="1"/>
  <c r="CJ37" i="42"/>
  <c r="CK34" i="42"/>
  <c r="CH54" i="42"/>
  <c r="CG57" i="42"/>
  <c r="CH57" i="42" s="1"/>
  <c r="CM52" i="40"/>
  <c r="CO49" i="40"/>
  <c r="CM27" i="40"/>
  <c r="CO24" i="40"/>
  <c r="CR41" i="40"/>
  <c r="CQ41" i="40"/>
  <c r="CR56" i="40"/>
  <c r="CQ56" i="40"/>
  <c r="CD24" i="40"/>
  <c r="BN64" i="40"/>
  <c r="BM67" i="40"/>
  <c r="BN67" i="40" s="1"/>
  <c r="CD11" i="42"/>
  <c r="CC66" i="42"/>
  <c r="CD66" i="42" s="1"/>
  <c r="CR36" i="42"/>
  <c r="CR21" i="42"/>
  <c r="CF67" i="42"/>
  <c r="CA52" i="40"/>
  <c r="CC49" i="40"/>
  <c r="CJ40" i="42"/>
  <c r="CK40" i="42" s="1"/>
  <c r="CL40" i="42" s="1"/>
  <c r="CT14" i="29"/>
  <c r="CS17" i="29"/>
  <c r="CT17" i="29" s="1"/>
  <c r="CJ44" i="41"/>
  <c r="CJ47" i="41" s="1"/>
  <c r="CI44" i="41"/>
  <c r="CI47" i="41" s="1"/>
  <c r="CR21" i="45"/>
  <c r="CQ21" i="45"/>
  <c r="CR30" i="45"/>
  <c r="CQ30" i="45"/>
  <c r="CR45" i="45"/>
  <c r="CQ45" i="45"/>
  <c r="CJ34" i="41"/>
  <c r="CJ37" i="41" s="1"/>
  <c r="CI34" i="41"/>
  <c r="CI37" i="41" s="1"/>
  <c r="CH11" i="40"/>
  <c r="CI11" i="40" s="1"/>
  <c r="CG66" i="40"/>
  <c r="CH66" i="40" s="1"/>
  <c r="CA27" i="40"/>
  <c r="CL39" i="40"/>
  <c r="CK42" i="40"/>
  <c r="CL42" i="40" s="1"/>
  <c r="CP11" i="29"/>
  <c r="CR11" i="29" s="1"/>
  <c r="CO66" i="29"/>
  <c r="CP66" i="29" s="1"/>
  <c r="CH9" i="40"/>
  <c r="CG12" i="40"/>
  <c r="CH12" i="40" s="1"/>
  <c r="CG64" i="40"/>
  <c r="CB59" i="40"/>
  <c r="CA59" i="40"/>
  <c r="CA62" i="40" s="1"/>
  <c r="CH39" i="42"/>
  <c r="CG42" i="42"/>
  <c r="CH42" i="42" s="1"/>
  <c r="CR20" i="42"/>
  <c r="CQ52" i="46"/>
  <c r="CS49" i="46"/>
  <c r="CR61" i="42"/>
  <c r="CS61" i="42" s="1"/>
  <c r="CT61" i="42" s="1"/>
  <c r="CM65" i="42"/>
  <c r="CM62" i="42"/>
  <c r="CR30" i="42"/>
  <c r="CD64" i="29"/>
  <c r="CQ59" i="42"/>
  <c r="CL44" i="46"/>
  <c r="CK47" i="46"/>
  <c r="CL47" i="46" s="1"/>
  <c r="CP10" i="29"/>
  <c r="CR10" i="29" s="1"/>
  <c r="CO65" i="29"/>
  <c r="CP65" i="29" s="1"/>
  <c r="CP54" i="29"/>
  <c r="CR54" i="29" s="1"/>
  <c r="CO57" i="29"/>
  <c r="CP57" i="29" s="1"/>
  <c r="CO32" i="29"/>
  <c r="CP32" i="29" s="1"/>
  <c r="CP29" i="29"/>
  <c r="CQ29" i="29" s="1"/>
  <c r="BU10" i="42"/>
  <c r="BT65" i="42"/>
  <c r="BT12" i="42"/>
  <c r="CH34" i="42"/>
  <c r="CG37" i="42"/>
  <c r="CH37" i="42" s="1"/>
  <c r="CA64" i="42"/>
  <c r="CA67" i="42" s="1"/>
  <c r="CB10" i="40"/>
  <c r="CA10" i="40"/>
  <c r="CA65" i="40" s="1"/>
  <c r="CI57" i="42"/>
  <c r="CT66" i="46"/>
  <c r="CC9" i="40"/>
  <c r="CH59" i="40"/>
  <c r="CI59" i="40" s="1"/>
  <c r="CG62" i="40"/>
  <c r="CH62" i="40" s="1"/>
  <c r="CM64" i="40"/>
  <c r="CM17" i="40"/>
  <c r="CO14" i="40"/>
  <c r="CM47" i="40"/>
  <c r="CO44" i="40"/>
  <c r="CR51" i="40"/>
  <c r="CQ51" i="40"/>
  <c r="CR35" i="40"/>
  <c r="CQ35" i="40"/>
  <c r="CR55" i="40"/>
  <c r="CQ55" i="40"/>
  <c r="CM22" i="40"/>
  <c r="CO19" i="40"/>
  <c r="CR50" i="40"/>
  <c r="CQ50" i="40"/>
  <c r="CM12" i="40"/>
  <c r="CO9" i="40"/>
  <c r="CR21" i="40"/>
  <c r="CQ21" i="40"/>
  <c r="CB66" i="42"/>
  <c r="BT62" i="42"/>
  <c r="BU59" i="42"/>
  <c r="CN17" i="42"/>
  <c r="CO14" i="42"/>
  <c r="CN37" i="42"/>
  <c r="CO34" i="42"/>
  <c r="CO61" i="42"/>
  <c r="CP61" i="42" s="1"/>
  <c r="CN12" i="42"/>
  <c r="CN64" i="42"/>
  <c r="CO9" i="42"/>
  <c r="CN22" i="42"/>
  <c r="CN32" i="42"/>
  <c r="CO29" i="42"/>
  <c r="CG64" i="42"/>
  <c r="CH9" i="42"/>
  <c r="CI9" i="42" s="1"/>
  <c r="CG12" i="42"/>
  <c r="CH12" i="42" s="1"/>
  <c r="CL49" i="46"/>
  <c r="CK52" i="46"/>
  <c r="CL52" i="46" s="1"/>
  <c r="BU37" i="42"/>
  <c r="BV37" i="42" s="1"/>
  <c r="BV34" i="42"/>
  <c r="CQ44" i="42"/>
  <c r="CQ57" i="46"/>
  <c r="CS54" i="46"/>
  <c r="CQ57" i="41"/>
  <c r="CH24" i="42"/>
  <c r="CG27" i="42"/>
  <c r="CH27" i="42" s="1"/>
  <c r="CJ30" i="42"/>
  <c r="CJ32" i="42" s="1"/>
  <c r="CD44" i="42"/>
  <c r="CC47" i="42"/>
  <c r="CD47" i="42" s="1"/>
  <c r="CJ22" i="42"/>
  <c r="CK19" i="42"/>
  <c r="CQ62" i="46"/>
  <c r="CS59" i="46"/>
  <c r="CK44" i="29"/>
  <c r="CJ47" i="29"/>
  <c r="CH11" i="42"/>
  <c r="CI11" i="42" s="1"/>
  <c r="CG66" i="42"/>
  <c r="CH66" i="42" s="1"/>
  <c r="CR9" i="42"/>
  <c r="BT32" i="42"/>
  <c r="BU29" i="42"/>
  <c r="CI27" i="42"/>
  <c r="CJ24" i="42"/>
  <c r="CR31" i="42"/>
  <c r="CS31" i="42" s="1"/>
  <c r="CT31" i="42" s="1"/>
  <c r="CM27" i="42"/>
  <c r="CQ24" i="42"/>
  <c r="CO19" i="42"/>
  <c r="CM22" i="42"/>
  <c r="CR51" i="42"/>
  <c r="CR35" i="42"/>
  <c r="CM12" i="42"/>
  <c r="CM64" i="42"/>
  <c r="CI17" i="45"/>
  <c r="CI65" i="45"/>
  <c r="CB22" i="42"/>
  <c r="CC19" i="42"/>
  <c r="CQ22" i="46"/>
  <c r="CS19" i="46"/>
  <c r="CR56" i="42"/>
  <c r="CS56" i="42" s="1"/>
  <c r="CT56" i="42" s="1"/>
  <c r="CK36" i="40"/>
  <c r="CL36" i="40" s="1"/>
  <c r="CJ66" i="40"/>
  <c r="CT34" i="29"/>
  <c r="CS37" i="29"/>
  <c r="CT37" i="29" s="1"/>
  <c r="CA32" i="42"/>
  <c r="CB29" i="42"/>
  <c r="CC42" i="42"/>
  <c r="CD42" i="42" s="1"/>
  <c r="CD39" i="42"/>
  <c r="CP44" i="29"/>
  <c r="CR44" i="29" s="1"/>
  <c r="CO47" i="29"/>
  <c r="CP47" i="29" s="1"/>
  <c r="CL29" i="42"/>
  <c r="CD49" i="42"/>
  <c r="CC52" i="42"/>
  <c r="CD52" i="42" s="1"/>
  <c r="CR54" i="42"/>
  <c r="CJ64" i="29"/>
  <c r="BZ64" i="40"/>
  <c r="BY67" i="40"/>
  <c r="BZ67" i="40" s="1"/>
  <c r="CK25" i="40"/>
  <c r="CL25" i="40" s="1"/>
  <c r="CJ65" i="40"/>
  <c r="CJ27" i="40"/>
  <c r="CO15" i="40"/>
  <c r="CP15" i="40" s="1"/>
  <c r="CR15" i="40" s="1"/>
  <c r="CQ15" i="40"/>
  <c r="CO25" i="40"/>
  <c r="CP25" i="40" s="1"/>
  <c r="CR25" i="40" s="1"/>
  <c r="CQ25" i="40"/>
  <c r="CM32" i="40"/>
  <c r="CO29" i="40"/>
  <c r="CR45" i="40"/>
  <c r="CQ45" i="40"/>
  <c r="CM42" i="40"/>
  <c r="CO39" i="40"/>
  <c r="CR20" i="40"/>
  <c r="CQ20" i="40"/>
  <c r="CR26" i="40"/>
  <c r="CQ26" i="40"/>
  <c r="CK59" i="29"/>
  <c r="CJ62" i="29"/>
  <c r="CN57" i="42"/>
  <c r="CO54" i="42"/>
  <c r="CN42" i="42"/>
  <c r="CO39" i="42"/>
  <c r="CN27" i="42"/>
  <c r="CO24" i="42"/>
  <c r="CN47" i="42"/>
  <c r="CO44" i="42"/>
  <c r="CN62" i="42"/>
  <c r="CO59" i="42"/>
  <c r="CO45" i="42"/>
  <c r="CP45" i="42" s="1"/>
  <c r="CQ45" i="42" s="1"/>
  <c r="CH19" i="42"/>
  <c r="CG22" i="42"/>
  <c r="CH22" i="42" s="1"/>
  <c r="CG62" i="42"/>
  <c r="CH62" i="42" s="1"/>
  <c r="CH59" i="42"/>
  <c r="CI59" i="42" s="1"/>
  <c r="CI62" i="42" s="1"/>
  <c r="CC26" i="40"/>
  <c r="CD26" i="40" s="1"/>
  <c r="CB66" i="40"/>
  <c r="CB27" i="40"/>
  <c r="CL19" i="29"/>
  <c r="CK22" i="29"/>
  <c r="CL22" i="29" s="1"/>
  <c r="CQ15" i="42"/>
  <c r="CG17" i="42"/>
  <c r="CH17" i="42" s="1"/>
  <c r="CH14" i="42"/>
  <c r="CI14" i="42" s="1"/>
  <c r="CK10" i="29"/>
  <c r="CJ65" i="29"/>
  <c r="CJ12" i="29"/>
  <c r="CL14" i="29"/>
  <c r="CK17" i="29"/>
  <c r="CL17" i="29" s="1"/>
  <c r="CK49" i="42"/>
  <c r="CI52" i="42"/>
  <c r="CJ50" i="42"/>
  <c r="CK50" i="42" s="1"/>
  <c r="CL50" i="42" s="1"/>
  <c r="BV19" i="40"/>
  <c r="BU22" i="40"/>
  <c r="BV22" i="40" s="1"/>
  <c r="CR57" i="50"/>
  <c r="CS54" i="50"/>
  <c r="CL34" i="50"/>
  <c r="CK37" i="50"/>
  <c r="CL37" i="50" s="1"/>
  <c r="CK22" i="50"/>
  <c r="CL22" i="50" s="1"/>
  <c r="CL19" i="50"/>
  <c r="CR42" i="50"/>
  <c r="CS39" i="50"/>
  <c r="CR32" i="50"/>
  <c r="CS29" i="50"/>
  <c r="CD64" i="50"/>
  <c r="CC67" i="50"/>
  <c r="CD67" i="50" s="1"/>
  <c r="CK42" i="50"/>
  <c r="CL42" i="50" s="1"/>
  <c r="CL39" i="50"/>
  <c r="CK65" i="50"/>
  <c r="CL65" i="50" s="1"/>
  <c r="CL10" i="50"/>
  <c r="CQ67" i="50"/>
  <c r="CK27" i="50"/>
  <c r="CL27" i="50" s="1"/>
  <c r="CL24" i="50"/>
  <c r="CR27" i="50"/>
  <c r="CS24" i="50"/>
  <c r="CR17" i="50"/>
  <c r="CS14" i="50"/>
  <c r="CK57" i="50"/>
  <c r="CL57" i="50" s="1"/>
  <c r="CL54" i="50"/>
  <c r="CS49" i="50"/>
  <c r="CR52" i="50"/>
  <c r="CR37" i="50"/>
  <c r="CS34" i="50"/>
  <c r="CK52" i="50"/>
  <c r="CL52" i="50" s="1"/>
  <c r="CL49" i="50"/>
  <c r="CK64" i="50"/>
  <c r="CL9" i="50"/>
  <c r="CK12" i="50"/>
  <c r="CL12" i="50" s="1"/>
  <c r="CR66" i="50"/>
  <c r="CS11" i="50"/>
  <c r="CL59" i="50"/>
  <c r="CK62" i="50"/>
  <c r="CL62" i="50" s="1"/>
  <c r="CK17" i="50"/>
  <c r="CL17" i="50" s="1"/>
  <c r="CL14" i="50"/>
  <c r="CR64" i="50"/>
  <c r="CR12" i="50"/>
  <c r="CS9" i="50"/>
  <c r="CR65" i="50"/>
  <c r="CS10" i="50"/>
  <c r="CS44" i="50"/>
  <c r="CR47" i="50"/>
  <c r="CR22" i="50"/>
  <c r="CS19" i="50"/>
  <c r="CK66" i="50"/>
  <c r="CL66" i="50" s="1"/>
  <c r="CL11" i="50"/>
  <c r="CK47" i="50"/>
  <c r="CL47" i="50" s="1"/>
  <c r="CL44" i="50"/>
  <c r="CR62" i="50"/>
  <c r="CS59" i="50"/>
  <c r="CK32" i="50"/>
  <c r="CL32" i="50" s="1"/>
  <c r="CL29" i="50"/>
  <c r="CJ67" i="50"/>
  <c r="BT12" i="48"/>
  <c r="CM52" i="48"/>
  <c r="BS67" i="48"/>
  <c r="BU62" i="48"/>
  <c r="BV62" i="48" s="1"/>
  <c r="CF67" i="45"/>
  <c r="BV44" i="45"/>
  <c r="BU47" i="45"/>
  <c r="BV47" i="45" s="1"/>
  <c r="BN64" i="45"/>
  <c r="BM67" i="45"/>
  <c r="BN67" i="45" s="1"/>
  <c r="CN32" i="45"/>
  <c r="CO29" i="45"/>
  <c r="CO24" i="45"/>
  <c r="CN27" i="45"/>
  <c r="CO44" i="45"/>
  <c r="CN47" i="45"/>
  <c r="CH49" i="45"/>
  <c r="CJ49" i="45" s="1"/>
  <c r="CG52" i="45"/>
  <c r="CH52" i="45" s="1"/>
  <c r="CN67" i="41"/>
  <c r="BV39" i="45"/>
  <c r="BU42" i="45"/>
  <c r="BV42" i="45" s="1"/>
  <c r="CH34" i="45"/>
  <c r="CJ34" i="45" s="1"/>
  <c r="CG37" i="45"/>
  <c r="CH37" i="45" s="1"/>
  <c r="CH9" i="45"/>
  <c r="CJ9" i="45" s="1"/>
  <c r="CG12" i="45"/>
  <c r="CH12" i="45" s="1"/>
  <c r="CG64" i="45"/>
  <c r="CP11" i="41"/>
  <c r="CO66" i="41"/>
  <c r="CP66" i="41" s="1"/>
  <c r="CH64" i="41"/>
  <c r="CG67" i="41"/>
  <c r="CH67" i="41" s="1"/>
  <c r="CD34" i="41"/>
  <c r="CC37" i="41"/>
  <c r="CD37" i="41" s="1"/>
  <c r="CD39" i="41"/>
  <c r="CC42" i="41"/>
  <c r="CD42" i="41" s="1"/>
  <c r="CH10" i="45"/>
  <c r="CJ10" i="45" s="1"/>
  <c r="CG65" i="45"/>
  <c r="CH65" i="45" s="1"/>
  <c r="CO52" i="41"/>
  <c r="CP52" i="41" s="1"/>
  <c r="CP49" i="41"/>
  <c r="CR49" i="41" s="1"/>
  <c r="CP29" i="41"/>
  <c r="CO32" i="41"/>
  <c r="CP32" i="41" s="1"/>
  <c r="CD49" i="41"/>
  <c r="CC52" i="41"/>
  <c r="CD52" i="41" s="1"/>
  <c r="CH14" i="45"/>
  <c r="CG17" i="45"/>
  <c r="CH17" i="45" s="1"/>
  <c r="CO22" i="41"/>
  <c r="CP22" i="41" s="1"/>
  <c r="CP19" i="41"/>
  <c r="CC11" i="45"/>
  <c r="CB66" i="45"/>
  <c r="CH19" i="45"/>
  <c r="CJ19" i="45" s="1"/>
  <c r="CG22" i="45"/>
  <c r="CH22" i="45" s="1"/>
  <c r="CO59" i="45"/>
  <c r="CN62" i="45"/>
  <c r="CN12" i="45"/>
  <c r="CO9" i="45"/>
  <c r="CN64" i="45"/>
  <c r="CP44" i="41"/>
  <c r="CR44" i="41" s="1"/>
  <c r="CO47" i="41"/>
  <c r="CP47" i="41" s="1"/>
  <c r="BU57" i="45"/>
  <c r="BV57" i="45" s="1"/>
  <c r="BV54" i="45"/>
  <c r="CC17" i="45"/>
  <c r="CD17" i="45" s="1"/>
  <c r="CD14" i="45"/>
  <c r="CC27" i="41"/>
  <c r="CD27" i="41" s="1"/>
  <c r="CD24" i="41"/>
  <c r="CP34" i="41"/>
  <c r="CR34" i="41" s="1"/>
  <c r="CO37" i="41"/>
  <c r="CP37" i="41" s="1"/>
  <c r="CK49" i="41"/>
  <c r="CJ52" i="41"/>
  <c r="BV49" i="45"/>
  <c r="BU52" i="45"/>
  <c r="BV52" i="45" s="1"/>
  <c r="CC49" i="45"/>
  <c r="CB52" i="45"/>
  <c r="CK11" i="41"/>
  <c r="CJ66" i="41"/>
  <c r="CH11" i="45"/>
  <c r="CG66" i="45"/>
  <c r="CH66" i="45" s="1"/>
  <c r="CK39" i="41"/>
  <c r="CJ42" i="41"/>
  <c r="CC24" i="45"/>
  <c r="CB27" i="45"/>
  <c r="CH29" i="45"/>
  <c r="CJ29" i="45" s="1"/>
  <c r="CG32" i="45"/>
  <c r="CH32" i="45" s="1"/>
  <c r="CD59" i="41"/>
  <c r="CC62" i="41"/>
  <c r="CD62" i="41" s="1"/>
  <c r="CD29" i="41"/>
  <c r="CC32" i="41"/>
  <c r="CD32" i="41" s="1"/>
  <c r="CJ65" i="41"/>
  <c r="CK10" i="41"/>
  <c r="CJ57" i="41"/>
  <c r="CK54" i="41"/>
  <c r="CN57" i="45"/>
  <c r="CO54" i="45"/>
  <c r="CO34" i="45"/>
  <c r="CN37" i="45"/>
  <c r="CO49" i="45"/>
  <c r="CN52" i="45"/>
  <c r="CN22" i="45"/>
  <c r="CO19" i="45"/>
  <c r="CP9" i="41"/>
  <c r="CR9" i="41" s="1"/>
  <c r="CO12" i="41"/>
  <c r="CP12" i="41" s="1"/>
  <c r="CO64" i="41"/>
  <c r="CP59" i="41"/>
  <c r="CR59" i="41" s="1"/>
  <c r="CO62" i="41"/>
  <c r="CP62" i="41" s="1"/>
  <c r="BV24" i="45"/>
  <c r="BU27" i="45"/>
  <c r="BV27" i="45" s="1"/>
  <c r="BV9" i="45"/>
  <c r="BU64" i="45"/>
  <c r="BU12" i="45"/>
  <c r="BV12" i="45" s="1"/>
  <c r="CH44" i="45"/>
  <c r="CJ44" i="45" s="1"/>
  <c r="CG47" i="45"/>
  <c r="CH47" i="45" s="1"/>
  <c r="CK9" i="41"/>
  <c r="CJ12" i="41"/>
  <c r="CC9" i="45"/>
  <c r="CB12" i="45"/>
  <c r="CD9" i="41"/>
  <c r="CC12" i="41"/>
  <c r="CD12" i="41" s="1"/>
  <c r="CC64" i="41"/>
  <c r="CB42" i="45"/>
  <c r="CC39" i="45"/>
  <c r="CH24" i="45"/>
  <c r="CG27" i="45"/>
  <c r="CH27" i="45" s="1"/>
  <c r="CP54" i="41"/>
  <c r="CR54" i="41" s="1"/>
  <c r="CO57" i="41"/>
  <c r="CP57" i="41" s="1"/>
  <c r="CD44" i="41"/>
  <c r="CC47" i="41"/>
  <c r="CD47" i="41" s="1"/>
  <c r="CH59" i="45"/>
  <c r="CG62" i="45"/>
  <c r="CH62" i="45" s="1"/>
  <c r="CL14" i="45"/>
  <c r="CM32" i="48"/>
  <c r="BV64" i="41"/>
  <c r="BU67" i="41"/>
  <c r="BV67" i="41" s="1"/>
  <c r="CC10" i="45"/>
  <c r="CB65" i="45"/>
  <c r="CN66" i="45"/>
  <c r="CO11" i="45"/>
  <c r="CO10" i="45"/>
  <c r="CN65" i="45"/>
  <c r="CO39" i="45"/>
  <c r="CN42" i="45"/>
  <c r="CO14" i="45"/>
  <c r="CN17" i="45"/>
  <c r="CP10" i="41"/>
  <c r="CO65" i="41"/>
  <c r="CP65" i="41" s="1"/>
  <c r="CP14" i="41"/>
  <c r="CR14" i="41" s="1"/>
  <c r="CO17" i="41"/>
  <c r="CP17" i="41" s="1"/>
  <c r="CP24" i="41"/>
  <c r="CR24" i="41" s="1"/>
  <c r="CO27" i="41"/>
  <c r="CP27" i="41" s="1"/>
  <c r="BZ64" i="45"/>
  <c r="BY67" i="45"/>
  <c r="BZ67" i="45" s="1"/>
  <c r="CH39" i="45"/>
  <c r="CG42" i="45"/>
  <c r="CH42" i="45" s="1"/>
  <c r="BU37" i="45"/>
  <c r="BV37" i="45" s="1"/>
  <c r="BV34" i="45"/>
  <c r="CD11" i="41"/>
  <c r="CC66" i="41"/>
  <c r="CD66" i="41" s="1"/>
  <c r="BU65" i="45"/>
  <c r="BV65" i="45" s="1"/>
  <c r="BV10" i="45"/>
  <c r="CH54" i="45"/>
  <c r="CG57" i="45"/>
  <c r="CH57" i="45" s="1"/>
  <c r="CP39" i="41"/>
  <c r="CR39" i="41" s="1"/>
  <c r="CO42" i="41"/>
  <c r="CP42" i="41" s="1"/>
  <c r="BV59" i="45"/>
  <c r="BU62" i="45"/>
  <c r="BV62" i="45" s="1"/>
  <c r="CB57" i="45"/>
  <c r="CC54" i="45"/>
  <c r="CJ17" i="41"/>
  <c r="CK14" i="41"/>
  <c r="CB32" i="45"/>
  <c r="CC29" i="45"/>
  <c r="CF67" i="48"/>
  <c r="CM22" i="48"/>
  <c r="CM27" i="48"/>
  <c r="CM37" i="48"/>
  <c r="CM47" i="48"/>
  <c r="CM65" i="48"/>
  <c r="CM62" i="48"/>
  <c r="CE67" i="48"/>
  <c r="CM66" i="48"/>
  <c r="CM17" i="48"/>
  <c r="CM57" i="48"/>
  <c r="CA65" i="48"/>
  <c r="CB10" i="48"/>
  <c r="CA12" i="48"/>
  <c r="CG52" i="48"/>
  <c r="CH52" i="48" s="1"/>
  <c r="CH49" i="48"/>
  <c r="CI49" i="48" s="1"/>
  <c r="CG42" i="48"/>
  <c r="CH42" i="48" s="1"/>
  <c r="CH39" i="48"/>
  <c r="CI39" i="48" s="1"/>
  <c r="CG22" i="48"/>
  <c r="CH22" i="48" s="1"/>
  <c r="CH19" i="48"/>
  <c r="CI19" i="48" s="1"/>
  <c r="BU57" i="48"/>
  <c r="BV57" i="48" s="1"/>
  <c r="BV54" i="48"/>
  <c r="CA62" i="48"/>
  <c r="CB59" i="48"/>
  <c r="CG62" i="48"/>
  <c r="CH62" i="48" s="1"/>
  <c r="CH59" i="48"/>
  <c r="CI59" i="48" s="1"/>
  <c r="CG27" i="48"/>
  <c r="CH27" i="48" s="1"/>
  <c r="CH24" i="48"/>
  <c r="CI24" i="48" s="1"/>
  <c r="CO24" i="48"/>
  <c r="CN27" i="48"/>
  <c r="CO16" i="48"/>
  <c r="CP16" i="48" s="1"/>
  <c r="CQ16" i="48" s="1"/>
  <c r="CR16" i="48" s="1"/>
  <c r="CS16" i="48" s="1"/>
  <c r="CT16" i="48" s="1"/>
  <c r="CO25" i="48"/>
  <c r="CP25" i="48" s="1"/>
  <c r="CQ25" i="48" s="1"/>
  <c r="CR25" i="48" s="1"/>
  <c r="CS25" i="48" s="1"/>
  <c r="CT25" i="48" s="1"/>
  <c r="CO41" i="48"/>
  <c r="CP41" i="48" s="1"/>
  <c r="CQ41" i="48" s="1"/>
  <c r="CR41" i="48" s="1"/>
  <c r="CS41" i="48" s="1"/>
  <c r="CT41" i="48" s="1"/>
  <c r="CO35" i="48"/>
  <c r="CP35" i="48" s="1"/>
  <c r="CQ35" i="48" s="1"/>
  <c r="CR35" i="48" s="1"/>
  <c r="CS35" i="48" s="1"/>
  <c r="CT35" i="48" s="1"/>
  <c r="CO45" i="48"/>
  <c r="CP45" i="48" s="1"/>
  <c r="CQ45" i="48" s="1"/>
  <c r="CR45" i="48" s="1"/>
  <c r="CS45" i="48" s="1"/>
  <c r="CT45" i="48" s="1"/>
  <c r="CO51" i="48"/>
  <c r="CP51" i="48" s="1"/>
  <c r="CQ51" i="48" s="1"/>
  <c r="CR51" i="48" s="1"/>
  <c r="CS51" i="48" s="1"/>
  <c r="CT51" i="48" s="1"/>
  <c r="CN62" i="48"/>
  <c r="CO59" i="48"/>
  <c r="CA66" i="48"/>
  <c r="CB11" i="48"/>
  <c r="BT22" i="48"/>
  <c r="BU19" i="48"/>
  <c r="CG37" i="48"/>
  <c r="CH37" i="48" s="1"/>
  <c r="CH34" i="48"/>
  <c r="CI34" i="48" s="1"/>
  <c r="CG65" i="48"/>
  <c r="CH65" i="48" s="1"/>
  <c r="CH10" i="48"/>
  <c r="CI10" i="48" s="1"/>
  <c r="BT66" i="48"/>
  <c r="BU11" i="48"/>
  <c r="CM64" i="48"/>
  <c r="CM12" i="48"/>
  <c r="CM42" i="48"/>
  <c r="CD9" i="48"/>
  <c r="CA57" i="48"/>
  <c r="CB54" i="48"/>
  <c r="CG17" i="48"/>
  <c r="CH17" i="48" s="1"/>
  <c r="CH14" i="48"/>
  <c r="CI14" i="48" s="1"/>
  <c r="CN66" i="48"/>
  <c r="CO11" i="48"/>
  <c r="CN22" i="48"/>
  <c r="CO19" i="48"/>
  <c r="CO26" i="48"/>
  <c r="CP26" i="48" s="1"/>
  <c r="CQ26" i="48" s="1"/>
  <c r="CR26" i="48" s="1"/>
  <c r="CS26" i="48" s="1"/>
  <c r="CT26" i="48" s="1"/>
  <c r="CO30" i="48"/>
  <c r="CP30" i="48" s="1"/>
  <c r="CQ30" i="48" s="1"/>
  <c r="CR30" i="48" s="1"/>
  <c r="CS30" i="48" s="1"/>
  <c r="CT30" i="48" s="1"/>
  <c r="CO36" i="48"/>
  <c r="CP36" i="48" s="1"/>
  <c r="CQ36" i="48" s="1"/>
  <c r="CR36" i="48" s="1"/>
  <c r="CS36" i="48" s="1"/>
  <c r="CT36" i="48" s="1"/>
  <c r="CO46" i="48"/>
  <c r="CP46" i="48" s="1"/>
  <c r="CQ46" i="48" s="1"/>
  <c r="CR46" i="48" s="1"/>
  <c r="CS46" i="48" s="1"/>
  <c r="CT46" i="48" s="1"/>
  <c r="CN57" i="48"/>
  <c r="CO54" i="48"/>
  <c r="CO61" i="48"/>
  <c r="CP61" i="48" s="1"/>
  <c r="CQ61" i="48" s="1"/>
  <c r="CR61" i="48" s="1"/>
  <c r="CS61" i="48" s="1"/>
  <c r="CT61" i="48" s="1"/>
  <c r="BU37" i="48"/>
  <c r="BV37" i="48" s="1"/>
  <c r="BV34" i="48"/>
  <c r="CA37" i="48"/>
  <c r="CB34" i="48"/>
  <c r="BV9" i="48"/>
  <c r="BZ64" i="48"/>
  <c r="BY67" i="48"/>
  <c r="BZ67" i="48" s="1"/>
  <c r="BT32" i="48"/>
  <c r="BU29" i="48"/>
  <c r="CG47" i="48"/>
  <c r="CH47" i="48" s="1"/>
  <c r="CH44" i="48"/>
  <c r="CI44" i="48" s="1"/>
  <c r="CH29" i="48"/>
  <c r="CI29" i="48" s="1"/>
  <c r="CG32" i="48"/>
  <c r="CH32" i="48" s="1"/>
  <c r="CA52" i="48"/>
  <c r="CB49" i="48"/>
  <c r="CA22" i="48"/>
  <c r="CB19" i="48"/>
  <c r="CA42" i="48"/>
  <c r="CB39" i="48"/>
  <c r="BU24" i="48"/>
  <c r="BT27" i="48"/>
  <c r="CG57" i="48"/>
  <c r="CH57" i="48" s="1"/>
  <c r="CH54" i="48"/>
  <c r="CI54" i="48" s="1"/>
  <c r="CN64" i="48"/>
  <c r="CO9" i="48"/>
  <c r="CN12" i="48"/>
  <c r="CN17" i="48"/>
  <c r="CO14" i="48"/>
  <c r="CO20" i="48"/>
  <c r="CP20" i="48" s="1"/>
  <c r="CQ20" i="48" s="1"/>
  <c r="CR20" i="48" s="1"/>
  <c r="CS20" i="48" s="1"/>
  <c r="CT20" i="48" s="1"/>
  <c r="CN32" i="48"/>
  <c r="CO29" i="48"/>
  <c r="CO31" i="48"/>
  <c r="CP31" i="48" s="1"/>
  <c r="CQ31" i="48" s="1"/>
  <c r="CR31" i="48" s="1"/>
  <c r="CS31" i="48" s="1"/>
  <c r="CT31" i="48" s="1"/>
  <c r="CN42" i="48"/>
  <c r="CO39" i="48"/>
  <c r="CN52" i="48"/>
  <c r="CO49" i="48"/>
  <c r="CO55" i="48"/>
  <c r="CP55" i="48" s="1"/>
  <c r="CQ55" i="48" s="1"/>
  <c r="CR55" i="48" s="1"/>
  <c r="CS55" i="48" s="1"/>
  <c r="CT55" i="48" s="1"/>
  <c r="CO60" i="48"/>
  <c r="CP60" i="48" s="1"/>
  <c r="CQ60" i="48" s="1"/>
  <c r="CR60" i="48" s="1"/>
  <c r="CS60" i="48" s="1"/>
  <c r="CT60" i="48" s="1"/>
  <c r="CA47" i="48"/>
  <c r="CB44" i="48"/>
  <c r="CG66" i="48"/>
  <c r="CH66" i="48" s="1"/>
  <c r="CH11" i="48"/>
  <c r="CI11" i="48" s="1"/>
  <c r="CA17" i="48"/>
  <c r="CB14" i="48"/>
  <c r="CA64" i="48"/>
  <c r="BT64" i="48"/>
  <c r="CA32" i="48"/>
  <c r="CB29" i="48"/>
  <c r="BN64" i="48"/>
  <c r="BM67" i="48"/>
  <c r="BN67" i="48" s="1"/>
  <c r="CG64" i="48"/>
  <c r="CG12" i="48"/>
  <c r="CH12" i="48" s="1"/>
  <c r="CH9" i="48"/>
  <c r="CI9" i="48" s="1"/>
  <c r="BT65" i="48"/>
  <c r="BU10" i="48"/>
  <c r="CN65" i="48"/>
  <c r="CO10" i="48"/>
  <c r="CO15" i="48"/>
  <c r="CP15" i="48" s="1"/>
  <c r="CQ15" i="48" s="1"/>
  <c r="CR15" i="48" s="1"/>
  <c r="CS15" i="48" s="1"/>
  <c r="CT15" i="48" s="1"/>
  <c r="CO21" i="48"/>
  <c r="CP21" i="48" s="1"/>
  <c r="CQ21" i="48" s="1"/>
  <c r="CR21" i="48" s="1"/>
  <c r="CS21" i="48" s="1"/>
  <c r="CT21" i="48" s="1"/>
  <c r="CO40" i="48"/>
  <c r="CP40" i="48" s="1"/>
  <c r="CQ40" i="48" s="1"/>
  <c r="CR40" i="48" s="1"/>
  <c r="CS40" i="48" s="1"/>
  <c r="CT40" i="48" s="1"/>
  <c r="CN37" i="48"/>
  <c r="CO34" i="48"/>
  <c r="CN47" i="48"/>
  <c r="CO44" i="48"/>
  <c r="CO50" i="48"/>
  <c r="CP50" i="48" s="1"/>
  <c r="CQ50" i="48" s="1"/>
  <c r="CR50" i="48" s="1"/>
  <c r="CS50" i="48" s="1"/>
  <c r="CT50" i="48" s="1"/>
  <c r="CO56" i="48"/>
  <c r="CP56" i="48" s="1"/>
  <c r="CQ56" i="48" s="1"/>
  <c r="CR56" i="48" s="1"/>
  <c r="CS56" i="48" s="1"/>
  <c r="CT56" i="48" s="1"/>
  <c r="BT42" i="48"/>
  <c r="BU39" i="48"/>
  <c r="CA27" i="48"/>
  <c r="CB24" i="48"/>
  <c r="CI27" i="40" l="1"/>
  <c r="CS55" i="40"/>
  <c r="CT55" i="40" s="1"/>
  <c r="CS25" i="40"/>
  <c r="CT25" i="40" s="1"/>
  <c r="CS45" i="45"/>
  <c r="CT45" i="45" s="1"/>
  <c r="CS36" i="42"/>
  <c r="CT36" i="42" s="1"/>
  <c r="CS11" i="40"/>
  <c r="CT11" i="40" s="1"/>
  <c r="CA12" i="40"/>
  <c r="CS16" i="42"/>
  <c r="CT16" i="42" s="1"/>
  <c r="CS21" i="40"/>
  <c r="CT21" i="40" s="1"/>
  <c r="CS21" i="45"/>
  <c r="CT21" i="45" s="1"/>
  <c r="CS26" i="45"/>
  <c r="CT26" i="45" s="1"/>
  <c r="CS30" i="40"/>
  <c r="CT30" i="40" s="1"/>
  <c r="CS35" i="45"/>
  <c r="CT35" i="45" s="1"/>
  <c r="CS35" i="40"/>
  <c r="CT35" i="40" s="1"/>
  <c r="CS36" i="40"/>
  <c r="CT36" i="40" s="1"/>
  <c r="CS40" i="40"/>
  <c r="CT40" i="40" s="1"/>
  <c r="CS46" i="45"/>
  <c r="CT46" i="45" s="1"/>
  <c r="CQ47" i="45"/>
  <c r="CS46" i="40"/>
  <c r="CT46" i="40" s="1"/>
  <c r="CS51" i="42"/>
  <c r="CT51" i="42" s="1"/>
  <c r="CK59" i="41"/>
  <c r="CL59" i="41" s="1"/>
  <c r="CJ62" i="41"/>
  <c r="CK59" i="42"/>
  <c r="CL59" i="42" s="1"/>
  <c r="CS60" i="40"/>
  <c r="CT60" i="40" s="1"/>
  <c r="CA64" i="40"/>
  <c r="CA67" i="40" s="1"/>
  <c r="CS60" i="45"/>
  <c r="CT60" i="45" s="1"/>
  <c r="CQ57" i="42"/>
  <c r="CS56" i="40"/>
  <c r="CT56" i="40" s="1"/>
  <c r="CS50" i="40"/>
  <c r="CT50" i="40" s="1"/>
  <c r="CS51" i="40"/>
  <c r="CT51" i="40" s="1"/>
  <c r="CD34" i="42"/>
  <c r="CS45" i="40"/>
  <c r="CT45" i="40" s="1"/>
  <c r="CK37" i="29"/>
  <c r="CL37" i="29" s="1"/>
  <c r="CS41" i="40"/>
  <c r="CT41" i="40" s="1"/>
  <c r="CS41" i="42"/>
  <c r="CT41" i="42" s="1"/>
  <c r="CS41" i="45"/>
  <c r="CT41" i="45" s="1"/>
  <c r="CK29" i="41"/>
  <c r="CL29" i="41" s="1"/>
  <c r="CS35" i="42"/>
  <c r="CT35" i="42" s="1"/>
  <c r="CQ37" i="45"/>
  <c r="CS31" i="40"/>
  <c r="CT31" i="40" s="1"/>
  <c r="CS30" i="42"/>
  <c r="CT30" i="42" s="1"/>
  <c r="CC65" i="42"/>
  <c r="CD65" i="42" s="1"/>
  <c r="CK19" i="41"/>
  <c r="CL19" i="41" s="1"/>
  <c r="CS21" i="42"/>
  <c r="CT21" i="42" s="1"/>
  <c r="CS20" i="40"/>
  <c r="CT20" i="40" s="1"/>
  <c r="CK17" i="45"/>
  <c r="CL17" i="45" s="1"/>
  <c r="CK44" i="41"/>
  <c r="CK47" i="41" s="1"/>
  <c r="CL47" i="41" s="1"/>
  <c r="CB64" i="42"/>
  <c r="CB67" i="42" s="1"/>
  <c r="CS64" i="46"/>
  <c r="CT64" i="46" s="1"/>
  <c r="CM67" i="40"/>
  <c r="CK30" i="42"/>
  <c r="CL30" i="42" s="1"/>
  <c r="CK64" i="29"/>
  <c r="CL64" i="29" s="1"/>
  <c r="CS65" i="41"/>
  <c r="CT65" i="41" s="1"/>
  <c r="CJ67" i="29"/>
  <c r="CS20" i="42"/>
  <c r="CT20" i="42" s="1"/>
  <c r="CJ64" i="41"/>
  <c r="CJ67" i="41" s="1"/>
  <c r="CB64" i="45"/>
  <c r="CB67" i="45" s="1"/>
  <c r="CR15" i="42"/>
  <c r="CR11" i="41"/>
  <c r="CQ11" i="41"/>
  <c r="CI17" i="42"/>
  <c r="CJ14" i="42"/>
  <c r="CP39" i="42"/>
  <c r="CO42" i="42"/>
  <c r="CP42" i="42" s="1"/>
  <c r="CR57" i="42"/>
  <c r="CS54" i="42"/>
  <c r="CS62" i="46"/>
  <c r="CT62" i="46" s="1"/>
  <c r="CT59" i="46"/>
  <c r="CJ52" i="42"/>
  <c r="CO17" i="42"/>
  <c r="CP17" i="42" s="1"/>
  <c r="CP14" i="42"/>
  <c r="CS54" i="29"/>
  <c r="CR57" i="29"/>
  <c r="CQ32" i="42"/>
  <c r="CR29" i="42"/>
  <c r="BV19" i="42"/>
  <c r="BU22" i="42"/>
  <c r="BV22" i="42" s="1"/>
  <c r="BU64" i="42"/>
  <c r="BU67" i="40"/>
  <c r="BV67" i="40" s="1"/>
  <c r="BV64" i="40"/>
  <c r="BN64" i="42"/>
  <c r="BM67" i="42"/>
  <c r="BN67" i="42" s="1"/>
  <c r="CI37" i="40"/>
  <c r="CK34" i="40"/>
  <c r="CD29" i="40"/>
  <c r="CC32" i="40"/>
  <c r="CD32" i="40" s="1"/>
  <c r="CJ54" i="45"/>
  <c r="CI54" i="45"/>
  <c r="CI57" i="45" s="1"/>
  <c r="CJ39" i="45"/>
  <c r="CI39" i="45"/>
  <c r="CI42" i="45" s="1"/>
  <c r="CJ24" i="45"/>
  <c r="CI24" i="45"/>
  <c r="CJ11" i="45"/>
  <c r="CJ66" i="45" s="1"/>
  <c r="CI11" i="45"/>
  <c r="CR19" i="41"/>
  <c r="CR22" i="41" s="1"/>
  <c r="CQ19" i="41"/>
  <c r="CK24" i="41"/>
  <c r="CL24" i="41" s="1"/>
  <c r="CK34" i="41"/>
  <c r="CL34" i="41" s="1"/>
  <c r="CR45" i="42"/>
  <c r="CS45" i="42" s="1"/>
  <c r="CT45" i="42" s="1"/>
  <c r="CL59" i="29"/>
  <c r="CK62" i="29"/>
  <c r="CL62" i="29" s="1"/>
  <c r="CS26" i="40"/>
  <c r="CT26" i="40" s="1"/>
  <c r="CS15" i="40"/>
  <c r="CT15" i="40" s="1"/>
  <c r="CD19" i="42"/>
  <c r="CC22" i="42"/>
  <c r="CD22" i="42" s="1"/>
  <c r="CM67" i="42"/>
  <c r="CQ27" i="42"/>
  <c r="CR24" i="42"/>
  <c r="CJ27" i="42"/>
  <c r="CK24" i="42"/>
  <c r="CR12" i="42"/>
  <c r="CS9" i="42"/>
  <c r="CI66" i="42"/>
  <c r="CJ11" i="42"/>
  <c r="CK11" i="42" s="1"/>
  <c r="CT54" i="46"/>
  <c r="CS57" i="46"/>
  <c r="CT57" i="46" s="1"/>
  <c r="CI12" i="42"/>
  <c r="CI64" i="42"/>
  <c r="CO17" i="40"/>
  <c r="CP17" i="40" s="1"/>
  <c r="CP14" i="40"/>
  <c r="CI62" i="40"/>
  <c r="CK59" i="40"/>
  <c r="CQ32" i="29"/>
  <c r="CR29" i="29"/>
  <c r="CQ62" i="42"/>
  <c r="CR59" i="42"/>
  <c r="CC59" i="40"/>
  <c r="CC64" i="40" s="1"/>
  <c r="CB64" i="40"/>
  <c r="CB62" i="40"/>
  <c r="CS30" i="45"/>
  <c r="CT30" i="45" s="1"/>
  <c r="CO52" i="40"/>
  <c r="CP52" i="40" s="1"/>
  <c r="CP49" i="40"/>
  <c r="CL34" i="42"/>
  <c r="CK37" i="42"/>
  <c r="CL37" i="42" s="1"/>
  <c r="CL54" i="29"/>
  <c r="CK57" i="29"/>
  <c r="CL57" i="29" s="1"/>
  <c r="CI47" i="42"/>
  <c r="CJ44" i="42"/>
  <c r="CJ47" i="42" s="1"/>
  <c r="CS50" i="45"/>
  <c r="CT50" i="45" s="1"/>
  <c r="CS61" i="45"/>
  <c r="CT61" i="45" s="1"/>
  <c r="CS40" i="45"/>
  <c r="CT40" i="45" s="1"/>
  <c r="CK9" i="42"/>
  <c r="CO62" i="40"/>
  <c r="CP62" i="40" s="1"/>
  <c r="CP59" i="40"/>
  <c r="CP10" i="40"/>
  <c r="CO65" i="40"/>
  <c r="CP65" i="40" s="1"/>
  <c r="CP54" i="40"/>
  <c r="CO57" i="40"/>
  <c r="CP57" i="40" s="1"/>
  <c r="CR26" i="42"/>
  <c r="CR66" i="42" s="1"/>
  <c r="CL64" i="46"/>
  <c r="CK67" i="46"/>
  <c r="CL67" i="46" s="1"/>
  <c r="CS51" i="45"/>
  <c r="CT51" i="45" s="1"/>
  <c r="CS31" i="45"/>
  <c r="CT31" i="45" s="1"/>
  <c r="CO66" i="42"/>
  <c r="CP66" i="42" s="1"/>
  <c r="CP11" i="42"/>
  <c r="CQ11" i="42" s="1"/>
  <c r="CQ66" i="42" s="1"/>
  <c r="CP34" i="40"/>
  <c r="CO37" i="40"/>
  <c r="CP37" i="40" s="1"/>
  <c r="CP16" i="40"/>
  <c r="CO66" i="40"/>
  <c r="CP66" i="40" s="1"/>
  <c r="CJ14" i="40"/>
  <c r="CI14" i="40"/>
  <c r="CK56" i="42"/>
  <c r="CQ17" i="42"/>
  <c r="CK10" i="40"/>
  <c r="CI65" i="40"/>
  <c r="CQ22" i="29"/>
  <c r="CR19" i="29"/>
  <c r="CQ64" i="29"/>
  <c r="CQ67" i="29" s="1"/>
  <c r="CK54" i="40"/>
  <c r="CJ57" i="40"/>
  <c r="CS15" i="45"/>
  <c r="CT15" i="45" s="1"/>
  <c r="CJ19" i="40"/>
  <c r="CI19" i="40"/>
  <c r="CI22" i="40" s="1"/>
  <c r="CS20" i="45"/>
  <c r="CT20" i="45" s="1"/>
  <c r="CS55" i="45"/>
  <c r="CT55" i="45" s="1"/>
  <c r="CJ59" i="45"/>
  <c r="CJ62" i="45" s="1"/>
  <c r="CI59" i="45"/>
  <c r="CI62" i="45" s="1"/>
  <c r="CL10" i="29"/>
  <c r="CK65" i="29"/>
  <c r="CL65" i="29" s="1"/>
  <c r="CK12" i="29"/>
  <c r="CL12" i="29" s="1"/>
  <c r="CR29" i="41"/>
  <c r="CQ29" i="41"/>
  <c r="CQ32" i="41" s="1"/>
  <c r="CP44" i="42"/>
  <c r="CO47" i="42"/>
  <c r="CP47" i="42" s="1"/>
  <c r="CP39" i="40"/>
  <c r="CO42" i="40"/>
  <c r="CP42" i="40" s="1"/>
  <c r="CO32" i="40"/>
  <c r="CP32" i="40" s="1"/>
  <c r="CP29" i="40"/>
  <c r="CP19" i="42"/>
  <c r="CQ19" i="42" s="1"/>
  <c r="CO22" i="42"/>
  <c r="CP22" i="42" s="1"/>
  <c r="CC10" i="40"/>
  <c r="CC12" i="40" s="1"/>
  <c r="CD12" i="40" s="1"/>
  <c r="CB65" i="40"/>
  <c r="CB12" i="40"/>
  <c r="BV10" i="42"/>
  <c r="BU65" i="42"/>
  <c r="BV65" i="42" s="1"/>
  <c r="BU12" i="42"/>
  <c r="BV12" i="42" s="1"/>
  <c r="CJ9" i="40"/>
  <c r="CI9" i="40"/>
  <c r="CI12" i="40" s="1"/>
  <c r="CJ42" i="42"/>
  <c r="CK39" i="42"/>
  <c r="CT34" i="46"/>
  <c r="CS37" i="46"/>
  <c r="CT37" i="46" s="1"/>
  <c r="CD54" i="40"/>
  <c r="CC57" i="40"/>
  <c r="CD57" i="40" s="1"/>
  <c r="CQ52" i="42"/>
  <c r="CR49" i="42"/>
  <c r="CR52" i="42" s="1"/>
  <c r="CA62" i="45"/>
  <c r="CA64" i="45"/>
  <c r="CA67" i="45" s="1"/>
  <c r="CP64" i="29"/>
  <c r="CO67" i="29"/>
  <c r="CP67" i="29" s="1"/>
  <c r="CD19" i="40"/>
  <c r="CC22" i="40"/>
  <c r="CD22" i="40" s="1"/>
  <c r="CC59" i="45"/>
  <c r="CC64" i="45" s="1"/>
  <c r="CL49" i="42"/>
  <c r="CK52" i="42"/>
  <c r="CL52" i="42" s="1"/>
  <c r="CP59" i="42"/>
  <c r="CO62" i="42"/>
  <c r="CP62" i="42" s="1"/>
  <c r="CP24" i="42"/>
  <c r="CO27" i="42"/>
  <c r="CP27" i="42" s="1"/>
  <c r="CP54" i="42"/>
  <c r="CO57" i="42"/>
  <c r="CP57" i="42" s="1"/>
  <c r="CB32" i="42"/>
  <c r="CC29" i="42"/>
  <c r="CK22" i="42"/>
  <c r="CL22" i="42" s="1"/>
  <c r="CL19" i="42"/>
  <c r="CH64" i="42"/>
  <c r="CG67" i="42"/>
  <c r="CH67" i="42" s="1"/>
  <c r="CO64" i="42"/>
  <c r="CO12" i="42"/>
  <c r="CP12" i="42" s="1"/>
  <c r="CP9" i="42"/>
  <c r="CO37" i="42"/>
  <c r="CP37" i="42" s="1"/>
  <c r="CP34" i="42"/>
  <c r="CQ34" i="42" s="1"/>
  <c r="BV59" i="42"/>
  <c r="BU62" i="42"/>
  <c r="BV62" i="42" s="1"/>
  <c r="CS10" i="29"/>
  <c r="CR65" i="29"/>
  <c r="CH64" i="40"/>
  <c r="CG67" i="40"/>
  <c r="CH67" i="40" s="1"/>
  <c r="CS11" i="29"/>
  <c r="CR66" i="29"/>
  <c r="CC52" i="40"/>
  <c r="CD52" i="40" s="1"/>
  <c r="CD49" i="40"/>
  <c r="CC27" i="40"/>
  <c r="CD27" i="40" s="1"/>
  <c r="CD34" i="40"/>
  <c r="CC37" i="40"/>
  <c r="CD37" i="40" s="1"/>
  <c r="CT44" i="46"/>
  <c r="CS47" i="46"/>
  <c r="CT47" i="46" s="1"/>
  <c r="CI22" i="41"/>
  <c r="CI64" i="41"/>
  <c r="CI67" i="41" s="1"/>
  <c r="BT67" i="42"/>
  <c r="CP49" i="42"/>
  <c r="CO52" i="42"/>
  <c r="CP52" i="42" s="1"/>
  <c r="CS39" i="29"/>
  <c r="CR42" i="29"/>
  <c r="CT24" i="46"/>
  <c r="CS27" i="46"/>
  <c r="CT27" i="46" s="1"/>
  <c r="CI32" i="40"/>
  <c r="CK29" i="40"/>
  <c r="CQ52" i="29"/>
  <c r="CR49" i="29"/>
  <c r="CT39" i="46"/>
  <c r="CS42" i="46"/>
  <c r="CT42" i="46" s="1"/>
  <c r="CS9" i="29"/>
  <c r="CR12" i="29"/>
  <c r="CB62" i="42"/>
  <c r="CC59" i="42"/>
  <c r="CD24" i="42"/>
  <c r="CC27" i="42"/>
  <c r="CD27" i="42" s="1"/>
  <c r="CK27" i="40"/>
  <c r="CL27" i="40" s="1"/>
  <c r="CL24" i="40"/>
  <c r="CC66" i="40"/>
  <c r="CD66" i="40" s="1"/>
  <c r="CK44" i="40"/>
  <c r="CJ47" i="40"/>
  <c r="CR47" i="29"/>
  <c r="CS44" i="29"/>
  <c r="CT19" i="46"/>
  <c r="CS22" i="46"/>
  <c r="CT22" i="46" s="1"/>
  <c r="BU32" i="42"/>
  <c r="BV32" i="42" s="1"/>
  <c r="BV29" i="42"/>
  <c r="CL44" i="29"/>
  <c r="CK47" i="29"/>
  <c r="CL47" i="29" s="1"/>
  <c r="CQ47" i="42"/>
  <c r="CR44" i="42"/>
  <c r="CP29" i="42"/>
  <c r="CO32" i="42"/>
  <c r="CP32" i="42" s="1"/>
  <c r="CN67" i="42"/>
  <c r="CO12" i="40"/>
  <c r="CP12" i="40" s="1"/>
  <c r="CP9" i="40"/>
  <c r="CO64" i="40"/>
  <c r="CP19" i="40"/>
  <c r="CO22" i="40"/>
  <c r="CP22" i="40" s="1"/>
  <c r="CP44" i="40"/>
  <c r="CO47" i="40"/>
  <c r="CP47" i="40" s="1"/>
  <c r="CD9" i="40"/>
  <c r="CC67" i="29"/>
  <c r="CD67" i="29" s="1"/>
  <c r="CT49" i="46"/>
  <c r="CS52" i="46"/>
  <c r="CT52" i="46" s="1"/>
  <c r="CI66" i="40"/>
  <c r="CK11" i="40"/>
  <c r="CP24" i="40"/>
  <c r="CO27" i="40"/>
  <c r="CP27" i="40" s="1"/>
  <c r="CS32" i="46"/>
  <c r="CT32" i="46" s="1"/>
  <c r="CT29" i="46"/>
  <c r="CD14" i="42"/>
  <c r="CC17" i="42"/>
  <c r="CD17" i="42" s="1"/>
  <c r="CR25" i="42"/>
  <c r="CS25" i="42" s="1"/>
  <c r="CT25" i="42" s="1"/>
  <c r="CD9" i="42"/>
  <c r="CC12" i="42"/>
  <c r="CD12" i="42" s="1"/>
  <c r="CL29" i="29"/>
  <c r="CK32" i="29"/>
  <c r="CL32" i="29" s="1"/>
  <c r="CQ42" i="42"/>
  <c r="CR39" i="42"/>
  <c r="CT14" i="42"/>
  <c r="CP10" i="42"/>
  <c r="CQ10" i="42" s="1"/>
  <c r="CS10" i="42" s="1"/>
  <c r="CO65" i="42"/>
  <c r="CP65" i="42" s="1"/>
  <c r="CJ49" i="40"/>
  <c r="CI49" i="40"/>
  <c r="CI52" i="40" s="1"/>
  <c r="CI65" i="42"/>
  <c r="CJ10" i="42"/>
  <c r="CR62" i="29"/>
  <c r="CS59" i="29"/>
  <c r="CS56" i="45"/>
  <c r="CT56" i="45" s="1"/>
  <c r="CR24" i="29"/>
  <c r="CQ27" i="29"/>
  <c r="CS36" i="45"/>
  <c r="CT36" i="45" s="1"/>
  <c r="CS66" i="50"/>
  <c r="CT66" i="50" s="1"/>
  <c r="CT11" i="50"/>
  <c r="CL64" i="50"/>
  <c r="CK67" i="50"/>
  <c r="CL67" i="50" s="1"/>
  <c r="CS42" i="50"/>
  <c r="CT42" i="50" s="1"/>
  <c r="CT39" i="50"/>
  <c r="CS62" i="50"/>
  <c r="CT62" i="50" s="1"/>
  <c r="CT59" i="50"/>
  <c r="CS64" i="50"/>
  <c r="CT9" i="50"/>
  <c r="CS12" i="50"/>
  <c r="CT12" i="50" s="1"/>
  <c r="CS17" i="50"/>
  <c r="CT17" i="50" s="1"/>
  <c r="CT14" i="50"/>
  <c r="CS47" i="50"/>
  <c r="CT47" i="50" s="1"/>
  <c r="CT44" i="50"/>
  <c r="CS52" i="50"/>
  <c r="CT52" i="50" s="1"/>
  <c r="CT49" i="50"/>
  <c r="CS32" i="50"/>
  <c r="CT32" i="50" s="1"/>
  <c r="CT29" i="50"/>
  <c r="CS57" i="50"/>
  <c r="CT57" i="50" s="1"/>
  <c r="CT54" i="50"/>
  <c r="CT19" i="50"/>
  <c r="CS22" i="50"/>
  <c r="CT22" i="50" s="1"/>
  <c r="CS65" i="50"/>
  <c r="CT65" i="50" s="1"/>
  <c r="CT10" i="50"/>
  <c r="CR67" i="50"/>
  <c r="CS37" i="50"/>
  <c r="CT37" i="50" s="1"/>
  <c r="CT34" i="50"/>
  <c r="CS27" i="50"/>
  <c r="CT27" i="50" s="1"/>
  <c r="CT24" i="50"/>
  <c r="CM67" i="48"/>
  <c r="CA67" i="48"/>
  <c r="CS14" i="41"/>
  <c r="CR17" i="41"/>
  <c r="CD10" i="45"/>
  <c r="CC65" i="45"/>
  <c r="CD65" i="45" s="1"/>
  <c r="CC42" i="45"/>
  <c r="CD42" i="45" s="1"/>
  <c r="CD39" i="45"/>
  <c r="CD9" i="45"/>
  <c r="CC12" i="45"/>
  <c r="CD12" i="45" s="1"/>
  <c r="CS59" i="41"/>
  <c r="CR62" i="41"/>
  <c r="CP19" i="45"/>
  <c r="CO22" i="45"/>
  <c r="CP22" i="45" s="1"/>
  <c r="CK57" i="41"/>
  <c r="CL57" i="41" s="1"/>
  <c r="CL54" i="41"/>
  <c r="CK19" i="45"/>
  <c r="CJ22" i="45"/>
  <c r="CD11" i="45"/>
  <c r="CC66" i="45"/>
  <c r="CD66" i="45" s="1"/>
  <c r="CK10" i="45"/>
  <c r="CJ65" i="45"/>
  <c r="CK49" i="45"/>
  <c r="CJ52" i="45"/>
  <c r="CP24" i="45"/>
  <c r="CO27" i="45"/>
  <c r="CP27" i="45" s="1"/>
  <c r="CD29" i="45"/>
  <c r="CC32" i="45"/>
  <c r="CD32" i="45" s="1"/>
  <c r="CD54" i="45"/>
  <c r="CC57" i="45"/>
  <c r="CD57" i="45" s="1"/>
  <c r="CP14" i="45"/>
  <c r="CO17" i="45"/>
  <c r="CP17" i="45" s="1"/>
  <c r="CP10" i="45"/>
  <c r="CO65" i="45"/>
  <c r="CP65" i="45" s="1"/>
  <c r="CL9" i="41"/>
  <c r="CK12" i="41"/>
  <c r="CL12" i="41" s="1"/>
  <c r="BV64" i="45"/>
  <c r="BU67" i="45"/>
  <c r="BV67" i="45" s="1"/>
  <c r="CP64" i="41"/>
  <c r="CO67" i="41"/>
  <c r="CP67" i="41" s="1"/>
  <c r="CP34" i="45"/>
  <c r="CR34" i="45" s="1"/>
  <c r="CO37" i="45"/>
  <c r="CP37" i="45" s="1"/>
  <c r="CK29" i="45"/>
  <c r="CJ32" i="45"/>
  <c r="CL11" i="41"/>
  <c r="CK66" i="41"/>
  <c r="CL66" i="41" s="1"/>
  <c r="CL49" i="41"/>
  <c r="CK52" i="41"/>
  <c r="CL52" i="41" s="1"/>
  <c r="CS44" i="41"/>
  <c r="CR47" i="41"/>
  <c r="CS49" i="41"/>
  <c r="CR52" i="41"/>
  <c r="CH64" i="45"/>
  <c r="CG67" i="45"/>
  <c r="CH67" i="45" s="1"/>
  <c r="CJ37" i="45"/>
  <c r="CK34" i="45"/>
  <c r="CP29" i="45"/>
  <c r="CO32" i="45"/>
  <c r="CP32" i="45" s="1"/>
  <c r="CS39" i="41"/>
  <c r="CR42" i="41"/>
  <c r="CR27" i="41"/>
  <c r="CS24" i="41"/>
  <c r="CP11" i="45"/>
  <c r="CO66" i="45"/>
  <c r="CP66" i="45" s="1"/>
  <c r="CD64" i="41"/>
  <c r="CC67" i="41"/>
  <c r="CD67" i="41" s="1"/>
  <c r="CO57" i="45"/>
  <c r="CP57" i="45" s="1"/>
  <c r="CP54" i="45"/>
  <c r="CL10" i="41"/>
  <c r="CK65" i="41"/>
  <c r="CL65" i="41" s="1"/>
  <c r="CN67" i="45"/>
  <c r="CP59" i="45"/>
  <c r="CO62" i="45"/>
  <c r="CP62" i="45" s="1"/>
  <c r="CP44" i="45"/>
  <c r="CR44" i="45" s="1"/>
  <c r="CO47" i="45"/>
  <c r="CP47" i="45" s="1"/>
  <c r="CL14" i="41"/>
  <c r="CK17" i="41"/>
  <c r="CL17" i="41" s="1"/>
  <c r="CP39" i="45"/>
  <c r="CO42" i="45"/>
  <c r="CP42" i="45" s="1"/>
  <c r="CR57" i="41"/>
  <c r="CS54" i="41"/>
  <c r="CK44" i="45"/>
  <c r="CJ47" i="45"/>
  <c r="CS9" i="41"/>
  <c r="CP49" i="45"/>
  <c r="CO52" i="45"/>
  <c r="CP52" i="45" s="1"/>
  <c r="CD24" i="45"/>
  <c r="CC27" i="45"/>
  <c r="CD27" i="45" s="1"/>
  <c r="CL39" i="41"/>
  <c r="CK42" i="41"/>
  <c r="CL42" i="41" s="1"/>
  <c r="CC52" i="45"/>
  <c r="CD52" i="45" s="1"/>
  <c r="CD49" i="45"/>
  <c r="CS34" i="41"/>
  <c r="CR37" i="41"/>
  <c r="CP9" i="45"/>
  <c r="CO12" i="45"/>
  <c r="CP12" i="45" s="1"/>
  <c r="CO64" i="45"/>
  <c r="CK9" i="45"/>
  <c r="BU12" i="48"/>
  <c r="BV12" i="48" s="1"/>
  <c r="CB27" i="48"/>
  <c r="CC24" i="48"/>
  <c r="CI64" i="48"/>
  <c r="CI12" i="48"/>
  <c r="CJ9" i="48"/>
  <c r="CO64" i="48"/>
  <c r="CO12" i="48"/>
  <c r="CP12" i="48" s="1"/>
  <c r="CP9" i="48"/>
  <c r="CQ9" i="48" s="1"/>
  <c r="CB22" i="48"/>
  <c r="CC19" i="48"/>
  <c r="BU32" i="48"/>
  <c r="BV32" i="48" s="1"/>
  <c r="BV29" i="48"/>
  <c r="CO57" i="48"/>
  <c r="CP57" i="48" s="1"/>
  <c r="CP54" i="48"/>
  <c r="CQ54" i="48" s="1"/>
  <c r="CO66" i="48"/>
  <c r="CP66" i="48" s="1"/>
  <c r="CP11" i="48"/>
  <c r="CQ11" i="48" s="1"/>
  <c r="CB57" i="48"/>
  <c r="CC54" i="48"/>
  <c r="BU66" i="48"/>
  <c r="BV66" i="48" s="1"/>
  <c r="BV11" i="48"/>
  <c r="CI37" i="48"/>
  <c r="CJ34" i="48"/>
  <c r="CB66" i="48"/>
  <c r="CC11" i="48"/>
  <c r="CI27" i="48"/>
  <c r="CJ24" i="48"/>
  <c r="CB62" i="48"/>
  <c r="CC59" i="48"/>
  <c r="CI22" i="48"/>
  <c r="CJ19" i="48"/>
  <c r="CI52" i="48"/>
  <c r="CJ49" i="48"/>
  <c r="CO65" i="48"/>
  <c r="CP65" i="48" s="1"/>
  <c r="CP10" i="48"/>
  <c r="CQ10" i="48" s="1"/>
  <c r="CB32" i="48"/>
  <c r="CC29" i="48"/>
  <c r="CB17" i="48"/>
  <c r="CC14" i="48"/>
  <c r="CB64" i="48"/>
  <c r="CB47" i="48"/>
  <c r="CC44" i="48"/>
  <c r="CO52" i="48"/>
  <c r="CP52" i="48" s="1"/>
  <c r="CP49" i="48"/>
  <c r="CQ49" i="48" s="1"/>
  <c r="CO17" i="48"/>
  <c r="CP17" i="48" s="1"/>
  <c r="CP14" i="48"/>
  <c r="CQ14" i="48" s="1"/>
  <c r="CN67" i="48"/>
  <c r="BU27" i="48"/>
  <c r="BV27" i="48" s="1"/>
  <c r="BV24" i="48"/>
  <c r="CI32" i="48"/>
  <c r="CJ29" i="48"/>
  <c r="CO37" i="48"/>
  <c r="CP37" i="48" s="1"/>
  <c r="CP34" i="48"/>
  <c r="CQ34" i="48" s="1"/>
  <c r="BU42" i="48"/>
  <c r="BV42" i="48" s="1"/>
  <c r="BV39" i="48"/>
  <c r="CO47" i="48"/>
  <c r="CP47" i="48" s="1"/>
  <c r="CP44" i="48"/>
  <c r="CQ44" i="48" s="1"/>
  <c r="BU65" i="48"/>
  <c r="BV65" i="48" s="1"/>
  <c r="BV10" i="48"/>
  <c r="CH64" i="48"/>
  <c r="CG67" i="48"/>
  <c r="CH67" i="48" s="1"/>
  <c r="CO32" i="48"/>
  <c r="CP32" i="48" s="1"/>
  <c r="CP29" i="48"/>
  <c r="CQ29" i="48" s="1"/>
  <c r="CI57" i="48"/>
  <c r="CJ54" i="48"/>
  <c r="CB42" i="48"/>
  <c r="CC39" i="48"/>
  <c r="CB52" i="48"/>
  <c r="CC49" i="48"/>
  <c r="CI47" i="48"/>
  <c r="CJ44" i="48"/>
  <c r="BU64" i="48"/>
  <c r="CO22" i="48"/>
  <c r="CP22" i="48" s="1"/>
  <c r="CP19" i="48"/>
  <c r="CQ19" i="48" s="1"/>
  <c r="CI17" i="48"/>
  <c r="CJ14" i="48"/>
  <c r="CI65" i="48"/>
  <c r="CJ10" i="48"/>
  <c r="BU22" i="48"/>
  <c r="BV22" i="48" s="1"/>
  <c r="BV19" i="48"/>
  <c r="CO62" i="48"/>
  <c r="CP62" i="48" s="1"/>
  <c r="CP59" i="48"/>
  <c r="CQ59" i="48" s="1"/>
  <c r="CI62" i="48"/>
  <c r="CJ59" i="48"/>
  <c r="CI42" i="48"/>
  <c r="CJ39" i="48"/>
  <c r="BT67" i="48"/>
  <c r="CI66" i="48"/>
  <c r="CJ11" i="48"/>
  <c r="CO42" i="48"/>
  <c r="CP42" i="48" s="1"/>
  <c r="CP39" i="48"/>
  <c r="CQ39" i="48" s="1"/>
  <c r="CB37" i="48"/>
  <c r="CC34" i="48"/>
  <c r="CO27" i="48"/>
  <c r="CP27" i="48" s="1"/>
  <c r="CP24" i="48"/>
  <c r="CQ24" i="48" s="1"/>
  <c r="CB65" i="48"/>
  <c r="CC10" i="48"/>
  <c r="CB12" i="48"/>
  <c r="CS11" i="41" l="1"/>
  <c r="CT11" i="41" s="1"/>
  <c r="CK39" i="45"/>
  <c r="CK42" i="45" s="1"/>
  <c r="CL42" i="45" s="1"/>
  <c r="CK62" i="42"/>
  <c r="CL62" i="42" s="1"/>
  <c r="CK54" i="45"/>
  <c r="CK57" i="45" s="1"/>
  <c r="CL57" i="45" s="1"/>
  <c r="CK62" i="41"/>
  <c r="CL62" i="41" s="1"/>
  <c r="CK32" i="41"/>
  <c r="CL32" i="41" s="1"/>
  <c r="CJ12" i="45"/>
  <c r="CJ42" i="45"/>
  <c r="CC62" i="45"/>
  <c r="CD62" i="45" s="1"/>
  <c r="CS29" i="41"/>
  <c r="CS32" i="41" s="1"/>
  <c r="CT32" i="41" s="1"/>
  <c r="CK64" i="41"/>
  <c r="CL64" i="41" s="1"/>
  <c r="CD59" i="45"/>
  <c r="CL44" i="41"/>
  <c r="CK22" i="41"/>
  <c r="CL22" i="41" s="1"/>
  <c r="CK27" i="41"/>
  <c r="CL27" i="41" s="1"/>
  <c r="CK11" i="45"/>
  <c r="CL11" i="45" s="1"/>
  <c r="CS67" i="46"/>
  <c r="CT67" i="46" s="1"/>
  <c r="CK32" i="42"/>
  <c r="CL32" i="42" s="1"/>
  <c r="CC64" i="42"/>
  <c r="CD64" i="42" s="1"/>
  <c r="CR64" i="41"/>
  <c r="CR64" i="29"/>
  <c r="CR67" i="29" s="1"/>
  <c r="CJ64" i="45"/>
  <c r="CJ67" i="45" s="1"/>
  <c r="CR12" i="41"/>
  <c r="CK37" i="41"/>
  <c r="CL37" i="41" s="1"/>
  <c r="CR66" i="41"/>
  <c r="CJ57" i="45"/>
  <c r="CK67" i="29"/>
  <c r="CL67" i="29" s="1"/>
  <c r="CS49" i="42"/>
  <c r="CT49" i="42" s="1"/>
  <c r="CS19" i="41"/>
  <c r="CS22" i="41" s="1"/>
  <c r="CJ27" i="45"/>
  <c r="CT10" i="42"/>
  <c r="CR14" i="45"/>
  <c r="CQ14" i="45"/>
  <c r="CR24" i="45"/>
  <c r="CR27" i="45" s="1"/>
  <c r="CQ24" i="45"/>
  <c r="CQ27" i="45" s="1"/>
  <c r="CR9" i="40"/>
  <c r="CQ9" i="40"/>
  <c r="CK47" i="40"/>
  <c r="CL47" i="40" s="1"/>
  <c r="CL44" i="40"/>
  <c r="CT39" i="29"/>
  <c r="CS42" i="29"/>
  <c r="CT42" i="29" s="1"/>
  <c r="CK42" i="42"/>
  <c r="CL42" i="42" s="1"/>
  <c r="CL39" i="42"/>
  <c r="CQ22" i="42"/>
  <c r="CR19" i="42"/>
  <c r="CQ64" i="42"/>
  <c r="CR39" i="40"/>
  <c r="CQ39" i="40"/>
  <c r="CQ42" i="40" s="1"/>
  <c r="CI64" i="40"/>
  <c r="CI67" i="40" s="1"/>
  <c r="CI17" i="40"/>
  <c r="CR32" i="29"/>
  <c r="CS29" i="29"/>
  <c r="CL11" i="42"/>
  <c r="CK66" i="42"/>
  <c r="CL66" i="42" s="1"/>
  <c r="CR65" i="42"/>
  <c r="CR17" i="42"/>
  <c r="CR49" i="45"/>
  <c r="CR52" i="45" s="1"/>
  <c r="CQ49" i="45"/>
  <c r="CQ52" i="45" s="1"/>
  <c r="CR59" i="45"/>
  <c r="CQ59" i="45"/>
  <c r="CQ62" i="45" s="1"/>
  <c r="CR54" i="45"/>
  <c r="CR57" i="45" s="1"/>
  <c r="CQ54" i="45"/>
  <c r="CQ57" i="45" s="1"/>
  <c r="CK24" i="45"/>
  <c r="CL24" i="45" s="1"/>
  <c r="CR32" i="41"/>
  <c r="CJ52" i="40"/>
  <c r="CK49" i="40"/>
  <c r="CD64" i="40"/>
  <c r="CR47" i="42"/>
  <c r="CS44" i="42"/>
  <c r="CT44" i="29"/>
  <c r="CS47" i="29"/>
  <c r="CT47" i="29" s="1"/>
  <c r="CS49" i="29"/>
  <c r="CR52" i="29"/>
  <c r="CQ37" i="42"/>
  <c r="CR34" i="42"/>
  <c r="CP64" i="42"/>
  <c r="CO67" i="42"/>
  <c r="CP67" i="42" s="1"/>
  <c r="CC65" i="40"/>
  <c r="CD65" i="40" s="1"/>
  <c r="CD10" i="40"/>
  <c r="CR29" i="40"/>
  <c r="CQ29" i="40"/>
  <c r="CQ32" i="40" s="1"/>
  <c r="CJ22" i="40"/>
  <c r="CK19" i="40"/>
  <c r="CL10" i="40"/>
  <c r="CK65" i="40"/>
  <c r="CL65" i="40" s="1"/>
  <c r="CJ17" i="40"/>
  <c r="CK14" i="40"/>
  <c r="CR34" i="40"/>
  <c r="CQ34" i="40"/>
  <c r="CQ37" i="40" s="1"/>
  <c r="CS26" i="42"/>
  <c r="CT26" i="42" s="1"/>
  <c r="CR10" i="40"/>
  <c r="CQ10" i="40"/>
  <c r="CQ65" i="40" s="1"/>
  <c r="CD59" i="40"/>
  <c r="CC62" i="40"/>
  <c r="CD62" i="40" s="1"/>
  <c r="CT9" i="42"/>
  <c r="CR27" i="42"/>
  <c r="CS24" i="42"/>
  <c r="CI66" i="45"/>
  <c r="CI12" i="45"/>
  <c r="CL34" i="40"/>
  <c r="CK37" i="40"/>
  <c r="CL37" i="40" s="1"/>
  <c r="CT54" i="29"/>
  <c r="CS57" i="29"/>
  <c r="CT57" i="29" s="1"/>
  <c r="CS15" i="42"/>
  <c r="CR39" i="45"/>
  <c r="CQ39" i="45"/>
  <c r="CQ42" i="45" s="1"/>
  <c r="CR29" i="45"/>
  <c r="CR32" i="45" s="1"/>
  <c r="CQ29" i="45"/>
  <c r="CQ32" i="45" s="1"/>
  <c r="CT59" i="29"/>
  <c r="CS62" i="29"/>
  <c r="CT62" i="29" s="1"/>
  <c r="CR44" i="40"/>
  <c r="CQ44" i="40"/>
  <c r="CQ47" i="40" s="1"/>
  <c r="CL54" i="40"/>
  <c r="CK57" i="40"/>
  <c r="CL57" i="40" s="1"/>
  <c r="CL9" i="42"/>
  <c r="CB67" i="40"/>
  <c r="CR14" i="40"/>
  <c r="CQ14" i="40"/>
  <c r="CJ64" i="42"/>
  <c r="CJ17" i="42"/>
  <c r="CK14" i="42"/>
  <c r="CK59" i="45"/>
  <c r="CL59" i="45" s="1"/>
  <c r="CR11" i="45"/>
  <c r="CQ11" i="45"/>
  <c r="CQ66" i="45" s="1"/>
  <c r="CR10" i="45"/>
  <c r="CQ10" i="45"/>
  <c r="CQ65" i="45" s="1"/>
  <c r="CR19" i="45"/>
  <c r="CR22" i="45" s="1"/>
  <c r="CQ19" i="45"/>
  <c r="CQ22" i="45" s="1"/>
  <c r="CR27" i="29"/>
  <c r="CS24" i="29"/>
  <c r="CK10" i="42"/>
  <c r="CJ65" i="42"/>
  <c r="CR42" i="42"/>
  <c r="CS39" i="42"/>
  <c r="CR24" i="40"/>
  <c r="CQ24" i="40"/>
  <c r="CQ27" i="40" s="1"/>
  <c r="CR19" i="40"/>
  <c r="CQ19" i="40"/>
  <c r="CQ22" i="40" s="1"/>
  <c r="CD59" i="42"/>
  <c r="CC62" i="42"/>
  <c r="CD62" i="42" s="1"/>
  <c r="CT9" i="29"/>
  <c r="CS12" i="29"/>
  <c r="CT12" i="29" s="1"/>
  <c r="CT11" i="29"/>
  <c r="CS66" i="29"/>
  <c r="CT66" i="29" s="1"/>
  <c r="CT10" i="29"/>
  <c r="CS65" i="29"/>
  <c r="CT65" i="29" s="1"/>
  <c r="CC32" i="42"/>
  <c r="CD32" i="42" s="1"/>
  <c r="CD29" i="42"/>
  <c r="CS19" i="29"/>
  <c r="CR22" i="29"/>
  <c r="CS11" i="42"/>
  <c r="CS12" i="42" s="1"/>
  <c r="CR59" i="40"/>
  <c r="CQ59" i="40"/>
  <c r="CQ62" i="40" s="1"/>
  <c r="CK44" i="42"/>
  <c r="CR62" i="42"/>
  <c r="CS59" i="42"/>
  <c r="CK62" i="40"/>
  <c r="CL62" i="40" s="1"/>
  <c r="CL59" i="40"/>
  <c r="CI67" i="42"/>
  <c r="CJ12" i="42"/>
  <c r="CJ66" i="42"/>
  <c r="CR32" i="42"/>
  <c r="CS29" i="42"/>
  <c r="CQ66" i="41"/>
  <c r="CQ12" i="41"/>
  <c r="CR9" i="45"/>
  <c r="CQ9" i="45"/>
  <c r="CQ65" i="42"/>
  <c r="CQ12" i="42"/>
  <c r="CL11" i="40"/>
  <c r="CK66" i="40"/>
  <c r="CL66" i="40" s="1"/>
  <c r="CP64" i="40"/>
  <c r="CO67" i="40"/>
  <c r="CP67" i="40" s="1"/>
  <c r="CL29" i="40"/>
  <c r="CK32" i="40"/>
  <c r="CL32" i="40" s="1"/>
  <c r="CK9" i="40"/>
  <c r="CJ12" i="40"/>
  <c r="CJ64" i="40"/>
  <c r="CJ67" i="40" s="1"/>
  <c r="CL56" i="42"/>
  <c r="CK57" i="42"/>
  <c r="CL57" i="42" s="1"/>
  <c r="CR16" i="40"/>
  <c r="CQ16" i="40"/>
  <c r="CQ66" i="40" s="1"/>
  <c r="CR54" i="40"/>
  <c r="CQ54" i="40"/>
  <c r="CQ57" i="40" s="1"/>
  <c r="CR49" i="40"/>
  <c r="CQ49" i="40"/>
  <c r="CQ52" i="40" s="1"/>
  <c r="CL24" i="42"/>
  <c r="CK27" i="42"/>
  <c r="CL27" i="42" s="1"/>
  <c r="CQ22" i="41"/>
  <c r="CQ64" i="41"/>
  <c r="CI27" i="45"/>
  <c r="CI64" i="45"/>
  <c r="BV64" i="42"/>
  <c r="BU67" i="42"/>
  <c r="BV67" i="42" s="1"/>
  <c r="CT54" i="42"/>
  <c r="CS57" i="42"/>
  <c r="CT57" i="42" s="1"/>
  <c r="CT64" i="50"/>
  <c r="CS67" i="50"/>
  <c r="CT67" i="50" s="1"/>
  <c r="CL44" i="45"/>
  <c r="CK47" i="45"/>
  <c r="CL47" i="45" s="1"/>
  <c r="CR47" i="45"/>
  <c r="CS44" i="45"/>
  <c r="CT49" i="41"/>
  <c r="CS52" i="41"/>
  <c r="CT52" i="41" s="1"/>
  <c r="CS47" i="41"/>
  <c r="CT47" i="41" s="1"/>
  <c r="CT44" i="41"/>
  <c r="CL29" i="45"/>
  <c r="CK32" i="45"/>
  <c r="CL32" i="45" s="1"/>
  <c r="CL49" i="45"/>
  <c r="CK52" i="45"/>
  <c r="CL52" i="45" s="1"/>
  <c r="CL19" i="45"/>
  <c r="CK22" i="45"/>
  <c r="CL22" i="45" s="1"/>
  <c r="CC67" i="45"/>
  <c r="CD67" i="45" s="1"/>
  <c r="CD64" i="45"/>
  <c r="CT54" i="41"/>
  <c r="CS57" i="41"/>
  <c r="CT57" i="41" s="1"/>
  <c r="CT24" i="41"/>
  <c r="CS27" i="41"/>
  <c r="CT27" i="41" s="1"/>
  <c r="CL9" i="45"/>
  <c r="CT9" i="41"/>
  <c r="CS12" i="41"/>
  <c r="CT39" i="41"/>
  <c r="CS42" i="41"/>
  <c r="CT42" i="41" s="1"/>
  <c r="CS34" i="45"/>
  <c r="CR37" i="45"/>
  <c r="CL10" i="45"/>
  <c r="CK65" i="45"/>
  <c r="CL65" i="45" s="1"/>
  <c r="CT59" i="41"/>
  <c r="CS62" i="41"/>
  <c r="CT62" i="41" s="1"/>
  <c r="CP64" i="45"/>
  <c r="CO67" i="45"/>
  <c r="CP67" i="45" s="1"/>
  <c r="CT34" i="41"/>
  <c r="CS37" i="41"/>
  <c r="CT37" i="41" s="1"/>
  <c r="CL34" i="45"/>
  <c r="CK37" i="45"/>
  <c r="CL37" i="45" s="1"/>
  <c r="CS17" i="41"/>
  <c r="CT17" i="41" s="1"/>
  <c r="CT14" i="41"/>
  <c r="CQ42" i="48"/>
  <c r="CR39" i="48"/>
  <c r="CC42" i="48"/>
  <c r="CD42" i="48" s="1"/>
  <c r="CD39" i="48"/>
  <c r="CQ62" i="48"/>
  <c r="CR59" i="48"/>
  <c r="CC65" i="48"/>
  <c r="CD65" i="48" s="1"/>
  <c r="CD10" i="48"/>
  <c r="CC12" i="48"/>
  <c r="CD12" i="48" s="1"/>
  <c r="CC37" i="48"/>
  <c r="CD37" i="48" s="1"/>
  <c r="CD34" i="48"/>
  <c r="CJ66" i="48"/>
  <c r="CK11" i="48"/>
  <c r="CD49" i="48"/>
  <c r="CC52" i="48"/>
  <c r="CD52" i="48" s="1"/>
  <c r="CJ57" i="48"/>
  <c r="CK54" i="48"/>
  <c r="CQ47" i="48"/>
  <c r="CR44" i="48"/>
  <c r="CQ37" i="48"/>
  <c r="CR34" i="48"/>
  <c r="CD29" i="48"/>
  <c r="CC32" i="48"/>
  <c r="CD32" i="48" s="1"/>
  <c r="CJ52" i="48"/>
  <c r="CK49" i="48"/>
  <c r="CC62" i="48"/>
  <c r="CD62" i="48" s="1"/>
  <c r="CD59" i="48"/>
  <c r="CC66" i="48"/>
  <c r="CD66" i="48" s="1"/>
  <c r="CD11" i="48"/>
  <c r="CQ66" i="48"/>
  <c r="CR11" i="48"/>
  <c r="CQ64" i="48"/>
  <c r="CQ12" i="48"/>
  <c r="CR9" i="48"/>
  <c r="CJ62" i="48"/>
  <c r="CK59" i="48"/>
  <c r="CJ17" i="48"/>
  <c r="CK14" i="48"/>
  <c r="BV64" i="48"/>
  <c r="BU67" i="48"/>
  <c r="BV67" i="48" s="1"/>
  <c r="CQ52" i="48"/>
  <c r="CR49" i="48"/>
  <c r="CB67" i="48"/>
  <c r="CI67" i="48"/>
  <c r="CQ27" i="48"/>
  <c r="CR24" i="48"/>
  <c r="CQ32" i="48"/>
  <c r="CR29" i="48"/>
  <c r="CJ32" i="48"/>
  <c r="CK29" i="48"/>
  <c r="CC17" i="48"/>
  <c r="CD17" i="48" s="1"/>
  <c r="CD14" i="48"/>
  <c r="CC64" i="48"/>
  <c r="CQ65" i="48"/>
  <c r="CR10" i="48"/>
  <c r="CJ22" i="48"/>
  <c r="CK19" i="48"/>
  <c r="CK24" i="48"/>
  <c r="CJ27" i="48"/>
  <c r="CJ37" i="48"/>
  <c r="CK34" i="48"/>
  <c r="CC57" i="48"/>
  <c r="CD57" i="48" s="1"/>
  <c r="CD54" i="48"/>
  <c r="CQ57" i="48"/>
  <c r="CR54" i="48"/>
  <c r="CC22" i="48"/>
  <c r="CD22" i="48" s="1"/>
  <c r="CD19" i="48"/>
  <c r="CP64" i="48"/>
  <c r="CO67" i="48"/>
  <c r="CP67" i="48" s="1"/>
  <c r="CC27" i="48"/>
  <c r="CD27" i="48" s="1"/>
  <c r="CD24" i="48"/>
  <c r="CJ47" i="48"/>
  <c r="CK44" i="48"/>
  <c r="CJ42" i="48"/>
  <c r="CK39" i="48"/>
  <c r="CJ65" i="48"/>
  <c r="CK10" i="48"/>
  <c r="CQ22" i="48"/>
  <c r="CR19" i="48"/>
  <c r="CQ17" i="48"/>
  <c r="CR14" i="48"/>
  <c r="CC47" i="48"/>
  <c r="CD47" i="48" s="1"/>
  <c r="CD44" i="48"/>
  <c r="CJ64" i="48"/>
  <c r="CK9" i="48"/>
  <c r="CJ12" i="48"/>
  <c r="CS66" i="41" l="1"/>
  <c r="CT66" i="41" s="1"/>
  <c r="CL39" i="45"/>
  <c r="CS9" i="45"/>
  <c r="CT9" i="45" s="1"/>
  <c r="CL54" i="45"/>
  <c r="CS11" i="45"/>
  <c r="CT11" i="45" s="1"/>
  <c r="CS10" i="45"/>
  <c r="CS65" i="45" s="1"/>
  <c r="CT65" i="45" s="1"/>
  <c r="CS14" i="45"/>
  <c r="CT14" i="45" s="1"/>
  <c r="CS59" i="45"/>
  <c r="CT59" i="45" s="1"/>
  <c r="CT19" i="41"/>
  <c r="CT29" i="41"/>
  <c r="CC67" i="42"/>
  <c r="CD67" i="42" s="1"/>
  <c r="CS39" i="45"/>
  <c r="CT39" i="45" s="1"/>
  <c r="CK67" i="41"/>
  <c r="CL67" i="41" s="1"/>
  <c r="CR62" i="45"/>
  <c r="CK66" i="45"/>
  <c r="CL66" i="45" s="1"/>
  <c r="CS49" i="45"/>
  <c r="CS52" i="45" s="1"/>
  <c r="CT52" i="45" s="1"/>
  <c r="CS64" i="41"/>
  <c r="CR67" i="41"/>
  <c r="CK12" i="45"/>
  <c r="CL12" i="45" s="1"/>
  <c r="CS19" i="45"/>
  <c r="CT19" i="45" s="1"/>
  <c r="CR17" i="45"/>
  <c r="CR66" i="45"/>
  <c r="CS52" i="42"/>
  <c r="CT52" i="42" s="1"/>
  <c r="CJ67" i="42"/>
  <c r="CS64" i="29"/>
  <c r="CT64" i="29" s="1"/>
  <c r="CR42" i="45"/>
  <c r="CR65" i="45"/>
  <c r="CS24" i="45"/>
  <c r="CS27" i="45" s="1"/>
  <c r="CT27" i="45" s="1"/>
  <c r="CR12" i="45"/>
  <c r="CR64" i="45"/>
  <c r="CK64" i="45"/>
  <c r="CL64" i="45" s="1"/>
  <c r="CL44" i="42"/>
  <c r="CK47" i="42"/>
  <c r="CL47" i="42" s="1"/>
  <c r="CS24" i="40"/>
  <c r="CR27" i="40"/>
  <c r="CL10" i="42"/>
  <c r="CK65" i="42"/>
  <c r="CL65" i="42" s="1"/>
  <c r="CK64" i="42"/>
  <c r="CS27" i="42"/>
  <c r="CT27" i="42" s="1"/>
  <c r="CT24" i="42"/>
  <c r="CR65" i="40"/>
  <c r="CS10" i="40"/>
  <c r="CL14" i="40"/>
  <c r="CK17" i="40"/>
  <c r="CL17" i="40" s="1"/>
  <c r="CK22" i="40"/>
  <c r="CL22" i="40" s="1"/>
  <c r="CL19" i="40"/>
  <c r="CR37" i="42"/>
  <c r="CS34" i="42"/>
  <c r="CC67" i="40"/>
  <c r="CD67" i="40" s="1"/>
  <c r="CT29" i="29"/>
  <c r="CS32" i="29"/>
  <c r="CT32" i="29" s="1"/>
  <c r="CR12" i="40"/>
  <c r="CR64" i="40"/>
  <c r="CS9" i="40"/>
  <c r="CS49" i="40"/>
  <c r="CR52" i="40"/>
  <c r="CK27" i="45"/>
  <c r="CL27" i="45" s="1"/>
  <c r="CS29" i="45"/>
  <c r="CT29" i="45" s="1"/>
  <c r="CS14" i="40"/>
  <c r="CR17" i="40"/>
  <c r="CK12" i="42"/>
  <c r="CL12" i="42" s="1"/>
  <c r="CT12" i="42"/>
  <c r="CQ67" i="42"/>
  <c r="CS16" i="40"/>
  <c r="CR66" i="40"/>
  <c r="CT19" i="29"/>
  <c r="CS22" i="29"/>
  <c r="CT22" i="29" s="1"/>
  <c r="CT39" i="42"/>
  <c r="CS42" i="42"/>
  <c r="CT42" i="42" s="1"/>
  <c r="CT24" i="29"/>
  <c r="CS27" i="29"/>
  <c r="CT27" i="29" s="1"/>
  <c r="CQ64" i="40"/>
  <c r="CQ67" i="40" s="1"/>
  <c r="CQ17" i="40"/>
  <c r="CT15" i="42"/>
  <c r="CS17" i="42"/>
  <c r="CT17" i="42" s="1"/>
  <c r="CR42" i="40"/>
  <c r="CS39" i="40"/>
  <c r="CS65" i="42"/>
  <c r="CT65" i="42" s="1"/>
  <c r="CK62" i="45"/>
  <c r="CL62" i="45" s="1"/>
  <c r="CL9" i="40"/>
  <c r="CK64" i="40"/>
  <c r="CK12" i="40"/>
  <c r="CL12" i="40" s="1"/>
  <c r="CQ67" i="41"/>
  <c r="CT59" i="42"/>
  <c r="CS62" i="42"/>
  <c r="CT62" i="42" s="1"/>
  <c r="CR62" i="40"/>
  <c r="CS59" i="40"/>
  <c r="CS19" i="40"/>
  <c r="CR22" i="40"/>
  <c r="CL14" i="42"/>
  <c r="CK17" i="42"/>
  <c r="CL17" i="42" s="1"/>
  <c r="CR47" i="40"/>
  <c r="CS44" i="40"/>
  <c r="CS47" i="42"/>
  <c r="CT47" i="42" s="1"/>
  <c r="CT44" i="42"/>
  <c r="CL49" i="40"/>
  <c r="CK52" i="40"/>
  <c r="CL52" i="40" s="1"/>
  <c r="CS54" i="45"/>
  <c r="CT54" i="45" s="1"/>
  <c r="CT22" i="41"/>
  <c r="CT12" i="41"/>
  <c r="CR57" i="40"/>
  <c r="CS54" i="40"/>
  <c r="CQ12" i="45"/>
  <c r="CS32" i="42"/>
  <c r="CT32" i="42" s="1"/>
  <c r="CT29" i="42"/>
  <c r="CT11" i="42"/>
  <c r="CS66" i="42"/>
  <c r="CT66" i="42" s="1"/>
  <c r="CI67" i="45"/>
  <c r="CS34" i="40"/>
  <c r="CR37" i="40"/>
  <c r="CS29" i="40"/>
  <c r="CR32" i="40"/>
  <c r="CT49" i="29"/>
  <c r="CS52" i="29"/>
  <c r="CT52" i="29" s="1"/>
  <c r="CS19" i="42"/>
  <c r="CR64" i="42"/>
  <c r="CR67" i="42" s="1"/>
  <c r="CR22" i="42"/>
  <c r="CQ12" i="40"/>
  <c r="CQ64" i="45"/>
  <c r="CQ67" i="45" s="1"/>
  <c r="CQ17" i="45"/>
  <c r="CS37" i="45"/>
  <c r="CT37" i="45" s="1"/>
  <c r="CT34" i="45"/>
  <c r="CT44" i="45"/>
  <c r="CS47" i="45"/>
  <c r="CT47" i="45" s="1"/>
  <c r="CJ67" i="48"/>
  <c r="CR32" i="48"/>
  <c r="CS29" i="48"/>
  <c r="CK62" i="48"/>
  <c r="CL62" i="48" s="1"/>
  <c r="CL59" i="48"/>
  <c r="CQ67" i="48"/>
  <c r="CR22" i="48"/>
  <c r="CS19" i="48"/>
  <c r="CK42" i="48"/>
  <c r="CL42" i="48" s="1"/>
  <c r="CL39" i="48"/>
  <c r="CR65" i="48"/>
  <c r="CS10" i="48"/>
  <c r="CR66" i="48"/>
  <c r="CS11" i="48"/>
  <c r="CR47" i="48"/>
  <c r="CS44" i="48"/>
  <c r="CK32" i="48"/>
  <c r="CL32" i="48" s="1"/>
  <c r="CL29" i="48"/>
  <c r="CR27" i="48"/>
  <c r="CS24" i="48"/>
  <c r="CR52" i="48"/>
  <c r="CS49" i="48"/>
  <c r="CK17" i="48"/>
  <c r="CL17" i="48" s="1"/>
  <c r="CL14" i="48"/>
  <c r="CR64" i="48"/>
  <c r="CR12" i="48"/>
  <c r="CS9" i="48"/>
  <c r="CR62" i="48"/>
  <c r="CS59" i="48"/>
  <c r="CR42" i="48"/>
  <c r="CS39" i="48"/>
  <c r="CK27" i="48"/>
  <c r="CL27" i="48" s="1"/>
  <c r="CL24" i="48"/>
  <c r="CK64" i="48"/>
  <c r="CK12" i="48"/>
  <c r="CL12" i="48" s="1"/>
  <c r="CL9" i="48"/>
  <c r="CR17" i="48"/>
  <c r="CS14" i="48"/>
  <c r="CK65" i="48"/>
  <c r="CL65" i="48" s="1"/>
  <c r="CL10" i="48"/>
  <c r="CK47" i="48"/>
  <c r="CL47" i="48" s="1"/>
  <c r="CL44" i="48"/>
  <c r="CR57" i="48"/>
  <c r="CS54" i="48"/>
  <c r="CK37" i="48"/>
  <c r="CL37" i="48" s="1"/>
  <c r="CL34" i="48"/>
  <c r="CK22" i="48"/>
  <c r="CL22" i="48" s="1"/>
  <c r="CL19" i="48"/>
  <c r="CD64" i="48"/>
  <c r="CC67" i="48"/>
  <c r="CD67" i="48" s="1"/>
  <c r="CL49" i="48"/>
  <c r="CK52" i="48"/>
  <c r="CL52" i="48" s="1"/>
  <c r="CR37" i="48"/>
  <c r="CS34" i="48"/>
  <c r="CK57" i="48"/>
  <c r="CL57" i="48" s="1"/>
  <c r="CL54" i="48"/>
  <c r="CK66" i="48"/>
  <c r="CL66" i="48" s="1"/>
  <c r="CL11" i="48"/>
  <c r="CS67" i="41" l="1"/>
  <c r="CT67" i="41" s="1"/>
  <c r="CS66" i="45"/>
  <c r="CT66" i="45" s="1"/>
  <c r="CT10" i="45"/>
  <c r="CS12" i="45"/>
  <c r="CT12" i="45" s="1"/>
  <c r="CS17" i="45"/>
  <c r="CT17" i="45" s="1"/>
  <c r="CS42" i="45"/>
  <c r="CT42" i="45" s="1"/>
  <c r="CS62" i="45"/>
  <c r="CT62" i="45" s="1"/>
  <c r="CT64" i="41"/>
  <c r="CK67" i="45"/>
  <c r="CL67" i="45" s="1"/>
  <c r="CS22" i="45"/>
  <c r="CT22" i="45" s="1"/>
  <c r="CT49" i="45"/>
  <c r="CS67" i="29"/>
  <c r="CT67" i="29" s="1"/>
  <c r="CR67" i="45"/>
  <c r="CS64" i="45"/>
  <c r="CS32" i="45"/>
  <c r="CT32" i="45" s="1"/>
  <c r="CT24" i="45"/>
  <c r="CS57" i="45"/>
  <c r="CT57" i="45" s="1"/>
  <c r="CS22" i="42"/>
  <c r="CT22" i="42" s="1"/>
  <c r="CT19" i="42"/>
  <c r="CS64" i="42"/>
  <c r="CS32" i="40"/>
  <c r="CT32" i="40" s="1"/>
  <c r="CT29" i="40"/>
  <c r="CS22" i="40"/>
  <c r="CT22" i="40" s="1"/>
  <c r="CT19" i="40"/>
  <c r="CT16" i="40"/>
  <c r="CS66" i="40"/>
  <c r="CT66" i="40" s="1"/>
  <c r="CS37" i="42"/>
  <c r="CT37" i="42" s="1"/>
  <c r="CT34" i="42"/>
  <c r="CS62" i="40"/>
  <c r="CT62" i="40" s="1"/>
  <c r="CT59" i="40"/>
  <c r="CS17" i="40"/>
  <c r="CT17" i="40" s="1"/>
  <c r="CT14" i="40"/>
  <c r="CS52" i="40"/>
  <c r="CT52" i="40" s="1"/>
  <c r="CT49" i="40"/>
  <c r="CS37" i="40"/>
  <c r="CT37" i="40" s="1"/>
  <c r="CT34" i="40"/>
  <c r="CT54" i="40"/>
  <c r="CS57" i="40"/>
  <c r="CT57" i="40" s="1"/>
  <c r="CT9" i="40"/>
  <c r="CS12" i="40"/>
  <c r="CT12" i="40" s="1"/>
  <c r="CS64" i="40"/>
  <c r="CT10" i="40"/>
  <c r="CS65" i="40"/>
  <c r="CT65" i="40" s="1"/>
  <c r="CK67" i="42"/>
  <c r="CL67" i="42" s="1"/>
  <c r="CL64" i="42"/>
  <c r="CT24" i="40"/>
  <c r="CS27" i="40"/>
  <c r="CT27" i="40" s="1"/>
  <c r="CT44" i="40"/>
  <c r="CS47" i="40"/>
  <c r="CT47" i="40" s="1"/>
  <c r="CL64" i="40"/>
  <c r="CK67" i="40"/>
  <c r="CL67" i="40" s="1"/>
  <c r="CT39" i="40"/>
  <c r="CS42" i="40"/>
  <c r="CT42" i="40" s="1"/>
  <c r="CR67" i="40"/>
  <c r="CR67" i="48"/>
  <c r="CS62" i="48"/>
  <c r="CT62" i="48" s="1"/>
  <c r="CT59" i="48"/>
  <c r="CS57" i="48"/>
  <c r="CT57" i="48" s="1"/>
  <c r="CT54" i="48"/>
  <c r="CS27" i="48"/>
  <c r="CT27" i="48" s="1"/>
  <c r="CT24" i="48"/>
  <c r="CS47" i="48"/>
  <c r="CT47" i="48" s="1"/>
  <c r="CT44" i="48"/>
  <c r="CS65" i="48"/>
  <c r="CT65" i="48" s="1"/>
  <c r="CT10" i="48"/>
  <c r="CS22" i="48"/>
  <c r="CT22" i="48" s="1"/>
  <c r="CT19" i="48"/>
  <c r="CS42" i="48"/>
  <c r="CT42" i="48" s="1"/>
  <c r="CT39" i="48"/>
  <c r="CS64" i="48"/>
  <c r="CS12" i="48"/>
  <c r="CT12" i="48" s="1"/>
  <c r="CT9" i="48"/>
  <c r="CT29" i="48"/>
  <c r="CS32" i="48"/>
  <c r="CT32" i="48" s="1"/>
  <c r="CS37" i="48"/>
  <c r="CT37" i="48" s="1"/>
  <c r="CT34" i="48"/>
  <c r="CS17" i="48"/>
  <c r="CT17" i="48" s="1"/>
  <c r="CT14" i="48"/>
  <c r="CL64" i="48"/>
  <c r="CK67" i="48"/>
  <c r="CL67" i="48" s="1"/>
  <c r="CT49" i="48"/>
  <c r="CS52" i="48"/>
  <c r="CT52" i="48" s="1"/>
  <c r="CS66" i="48"/>
  <c r="CT66" i="48" s="1"/>
  <c r="CT11" i="48"/>
  <c r="CS67" i="45" l="1"/>
  <c r="CT67" i="45" s="1"/>
  <c r="CT64" i="45"/>
  <c r="CS67" i="42"/>
  <c r="CT67" i="42" s="1"/>
  <c r="CT64" i="42"/>
  <c r="CS67" i="40"/>
  <c r="CT67" i="40" s="1"/>
  <c r="CT64" i="40"/>
  <c r="CT64" i="48"/>
  <c r="CS67" i="48"/>
  <c r="CT67" i="48" s="1"/>
</calcChain>
</file>

<file path=xl/sharedStrings.xml><?xml version="1.0" encoding="utf-8"?>
<sst xmlns="http://schemas.openxmlformats.org/spreadsheetml/2006/main" count="6353" uniqueCount="83">
  <si>
    <t>UNITED STATES - CANADA</t>
  </si>
  <si>
    <t>January</t>
  </si>
  <si>
    <t>YEAR-TO-DATE</t>
  </si>
  <si>
    <t>Change</t>
  </si>
  <si>
    <t>Percent</t>
  </si>
  <si>
    <t>Ambassador Bridge</t>
  </si>
  <si>
    <t>Passenger Cars</t>
  </si>
  <si>
    <t>Trucks</t>
  </si>
  <si>
    <t>Buses &amp; Misc.</t>
  </si>
  <si>
    <t>TOTAL</t>
  </si>
  <si>
    <t>Blue Water Bridge</t>
  </si>
  <si>
    <t>Detroit-Windsor Tunnel</t>
  </si>
  <si>
    <t>Lewiston-Queenston Bridge</t>
  </si>
  <si>
    <t>Ogdensburg Bridge</t>
  </si>
  <si>
    <t>Peace Bridge</t>
  </si>
  <si>
    <t>Rainbow Bridge</t>
  </si>
  <si>
    <t>Seaway International Bridge</t>
  </si>
  <si>
    <t>Thousand Islands Bridge</t>
  </si>
  <si>
    <t>Whirlpool Rapids Bridge</t>
  </si>
  <si>
    <t>TOTALS</t>
  </si>
  <si>
    <t>GRAND TOTAL</t>
  </si>
  <si>
    <t>Traffic Report for the Month Ending: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</si>
  <si>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</si>
  <si>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</si>
  <si>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</si>
  <si>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</si>
  <si>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</si>
  <si>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</si>
  <si>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</si>
  <si>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</si>
  <si>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</si>
  <si>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</si>
  <si>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</si>
  <si>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 xml:space="preserve"> </t>
  </si>
  <si>
    <t xml:space="preserve">October </t>
  </si>
  <si>
    <t xml:space="preserve">September </t>
  </si>
  <si>
    <t xml:space="preserve">November </t>
  </si>
  <si>
    <t xml:space="preserve">December </t>
  </si>
  <si>
    <t xml:space="preserve">August </t>
  </si>
  <si>
    <t xml:space="preserve">July </t>
  </si>
  <si>
    <t xml:space="preserve">June </t>
  </si>
  <si>
    <t xml:space="preserve">May </t>
  </si>
  <si>
    <t xml:space="preserve">February </t>
  </si>
  <si>
    <t xml:space="preserve">January </t>
  </si>
  <si>
    <t>Ontario Border Crossing Traffic Data</t>
  </si>
  <si>
    <t>PUBLIC BORDER OPERATORS ASSOCIATION (PBOA)</t>
  </si>
  <si>
    <t xml:space="preserve">Ontario Border Crossings With Michigan &amp; New York 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</si>
  <si>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</si>
  <si>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</si>
  <si>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</si>
  <si>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</si>
  <si>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</si>
  <si>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</si>
  <si>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</si>
  <si>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</si>
  <si>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</si>
  <si>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</si>
  <si>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</si>
  <si>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</si>
  <si>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Year</t>
  </si>
  <si>
    <t>Vehicle Classification</t>
  </si>
  <si>
    <t>Monthly Traffic Statistics</t>
  </si>
  <si>
    <t>Year to Date Traffic Statistics</t>
  </si>
  <si>
    <t>Blue Water Bridge (MDOT)</t>
  </si>
  <si>
    <t>Blue Water Bridge Canada</t>
  </si>
  <si>
    <t>Total</t>
  </si>
  <si>
    <t>Annual Traffic Statistics</t>
  </si>
  <si>
    <t>Passenger</t>
  </si>
  <si>
    <t>Crossings</t>
  </si>
  <si>
    <t>Truck</t>
  </si>
  <si>
    <t>Total Traffic</t>
  </si>
  <si>
    <t>Total Passenger Crossings</t>
  </si>
  <si>
    <t>Total Truck Crossings</t>
  </si>
  <si>
    <t>Total Buses &amp; Misc. Crossings</t>
  </si>
  <si>
    <t>Total Crossings</t>
  </si>
  <si>
    <t>a</t>
  </si>
  <si>
    <t>b</t>
  </si>
  <si>
    <t>Sault Ste. Marie Bridge Bridge Authority</t>
  </si>
  <si>
    <t>Sault St. Marie Bridge Bridge Authority</t>
  </si>
  <si>
    <t>Public Border Operators Association (PBOA)</t>
  </si>
  <si>
    <t xml:space="preserve">Ontario Border Crossings with Michigan &amp; New York </t>
  </si>
  <si>
    <t>`</t>
  </si>
  <si>
    <t>2017 (YTD)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</si>
</sst>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(* #,##0.00_);_(* \(#,##0.00\);_(* &quot;-&quot;??_);_(@_)"/>
    <numFmt numFmtId="164" formatCode="_(* #,##0.0_);_(* \(#,##0.0\);_(* &quot;-&quot;??_);_(@_)"/>
    <numFmt numFmtId="165" formatCode="_(* #,##0_);_(* \(#,##0\);_(* &quot;-&quot;??_);_(@_)"/>
    <numFmt numFmtId="166" formatCode="_(* #,##0.0000_);_(* \(#,##0.0000\);_(* &quot;-&quot;??_);_(@_)"/>
  </numFmts>
  <fonts count="39">
    <font>
      <sz val="12"/>
      <name val="Charter BT"/>
    </font>
    <font>
      <sz val="11"/>
      <color theme="1"/>
      <name val="Calibri"/>
      <family val="2"/>
      <scheme val="minor"/>
    </font>
    <font>
      <sz val="12"/>
      <name val="Charter BT"/>
    </font>
    <font>
      <sz val="11"/>
      <name val="Charter BT"/>
      <family val="1"/>
    </font>
    <font>
      <sz val="14"/>
      <name val="Firenze"/>
      <family val="1"/>
    </font>
    <font>
      <b/>
      <sz val="12"/>
      <color indexed="12"/>
      <name val="Charter BT"/>
      <family val="1"/>
    </font>
    <font>
      <b/>
      <sz val="10"/>
      <name val="Charter BT"/>
    </font>
    <font>
      <b/>
      <sz val="12"/>
      <name val="Times New Roman"/>
      <family val="1"/>
    </font>
    <font>
      <sz val="8"/>
      <name val="Charter BT"/>
    </font>
    <font>
      <b/>
      <sz val="12"/>
      <name val="Charter BT"/>
    </font>
    <font>
      <sz val="10"/>
      <name val="Charter BT"/>
    </font>
    <font>
      <b/>
      <sz val="10"/>
      <name val="Charter BT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name val="Times New Roman"/>
      <family val="1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1"/>
      <name val="Times New Roman"/>
      <family val="1"/>
    </font>
    <font>
      <b/>
      <sz val="12"/>
      <color indexed="8"/>
      <name val="Times New Roman"/>
      <family val="1"/>
    </font>
    <font>
      <b/>
      <sz val="8"/>
      <name val="Times New Roman"/>
      <family val="1"/>
    </font>
    <font>
      <b/>
      <sz val="12"/>
      <color indexed="12"/>
      <name val="Times New Roman"/>
      <family val="1"/>
    </font>
    <font>
      <sz val="10"/>
      <color indexed="12"/>
      <name val="Times New Roman"/>
      <family val="1"/>
    </font>
    <font>
      <sz val="12"/>
      <name val="Times New Roman"/>
      <family val="1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1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2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indexed="12"/>
      </left>
      <right/>
      <top style="hair">
        <color indexed="12"/>
      </top>
      <bottom/>
      <diagonal/>
    </border>
    <border>
      <left/>
      <right style="hair">
        <color indexed="12"/>
      </right>
      <top style="hair">
        <color indexed="12"/>
      </top>
      <bottom/>
      <diagonal/>
    </border>
    <border>
      <left style="hair">
        <color indexed="12"/>
      </left>
      <right style="hair">
        <color indexed="12"/>
      </right>
      <top style="hair">
        <color indexed="12"/>
      </top>
      <bottom style="hair">
        <color indexed="12"/>
      </bottom>
      <diagonal/>
    </border>
    <border>
      <left/>
      <right/>
      <top/>
      <bottom style="medium">
        <color indexed="64"/>
      </bottom>
      <diagonal/>
    </border>
    <border>
      <left/>
      <right style="hair">
        <color indexed="12"/>
      </right>
      <top/>
      <bottom style="medium">
        <color indexed="64"/>
      </bottom>
      <diagonal/>
    </border>
    <border>
      <left style="hair">
        <color indexed="12"/>
      </left>
      <right style="hair">
        <color indexed="12"/>
      </right>
      <top/>
      <bottom style="hair">
        <color indexed="12"/>
      </bottom>
      <diagonal/>
    </border>
    <border>
      <left style="hair">
        <color indexed="12"/>
      </left>
      <right/>
      <top/>
      <bottom style="medium">
        <color indexed="64"/>
      </bottom>
      <diagonal/>
    </border>
    <border>
      <left/>
      <right style="hair">
        <color indexed="12"/>
      </right>
      <top style="hair">
        <color indexed="12"/>
      </top>
      <bottom style="medium">
        <color indexed="64"/>
      </bottom>
      <diagonal/>
    </border>
    <border>
      <left style="hair">
        <color indexed="12"/>
      </left>
      <right/>
      <top style="hair">
        <color indexed="12"/>
      </top>
      <bottom style="medium">
        <color indexed="64"/>
      </bottom>
      <diagonal/>
    </border>
    <border>
      <left style="hair">
        <color indexed="12"/>
      </left>
      <right style="medium">
        <color indexed="64"/>
      </right>
      <top style="hair">
        <color indexed="12"/>
      </top>
      <bottom style="hair">
        <color indexed="12"/>
      </bottom>
      <diagonal/>
    </border>
    <border>
      <left/>
      <right style="medium">
        <color indexed="64"/>
      </right>
      <top/>
      <bottom/>
      <diagonal/>
    </border>
    <border>
      <left style="hair">
        <color indexed="12"/>
      </left>
      <right style="medium">
        <color indexed="64"/>
      </right>
      <top/>
      <bottom style="hair">
        <color indexed="12"/>
      </bottom>
      <diagonal/>
    </border>
    <border>
      <left style="thin">
        <color indexed="64"/>
      </left>
      <right/>
      <top/>
      <bottom/>
      <diagonal/>
    </border>
    <border>
      <left style="hair">
        <color indexed="12"/>
      </left>
      <right style="hair">
        <color indexed="12"/>
      </right>
      <top style="hair">
        <color indexed="12"/>
      </top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47">
    <xf numFmtId="0" fontId="0" fillId="0" borderId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8" borderId="0" applyNumberFormat="0" applyBorder="0" applyAlignment="0" applyProtection="0"/>
    <xf numFmtId="0" fontId="12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9" borderId="0" applyNumberFormat="0" applyBorder="0" applyAlignment="0" applyProtection="0"/>
    <xf numFmtId="0" fontId="14" fillId="3" borderId="0" applyNumberFormat="0" applyBorder="0" applyAlignment="0" applyProtection="0"/>
    <xf numFmtId="0" fontId="15" fillId="20" borderId="1" applyNumberFormat="0" applyAlignment="0" applyProtection="0"/>
    <xf numFmtId="0" fontId="16" fillId="21" borderId="2" applyNumberFormat="0" applyAlignment="0" applyProtection="0"/>
    <xf numFmtId="43" fontId="2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9" fillId="4" borderId="0" applyNumberFormat="0" applyBorder="0" applyAlignment="0" applyProtection="0"/>
    <xf numFmtId="0" fontId="20" fillId="0" borderId="3" applyNumberFormat="0" applyFill="0" applyAlignment="0" applyProtection="0"/>
    <xf numFmtId="0" fontId="21" fillId="0" borderId="4" applyNumberFormat="0" applyFill="0" applyAlignment="0" applyProtection="0"/>
    <xf numFmtId="0" fontId="22" fillId="0" borderId="5" applyNumberFormat="0" applyFill="0" applyAlignment="0" applyProtection="0"/>
    <xf numFmtId="0" fontId="22" fillId="0" borderId="0" applyNumberFormat="0" applyFill="0" applyBorder="0" applyAlignment="0" applyProtection="0"/>
    <xf numFmtId="0" fontId="23" fillId="7" borderId="1" applyNumberFormat="0" applyAlignment="0" applyProtection="0"/>
    <xf numFmtId="0" fontId="24" fillId="0" borderId="6" applyNumberFormat="0" applyFill="0" applyAlignment="0" applyProtection="0"/>
    <xf numFmtId="0" fontId="25" fillId="22" borderId="0" applyNumberFormat="0" applyBorder="0" applyAlignment="0" applyProtection="0"/>
    <xf numFmtId="0" fontId="26" fillId="0" borderId="0"/>
    <xf numFmtId="0" fontId="17" fillId="0" borderId="0"/>
    <xf numFmtId="0" fontId="17" fillId="23" borderId="7" applyNumberFormat="0" applyFont="0" applyAlignment="0" applyProtection="0"/>
    <xf numFmtId="0" fontId="27" fillId="20" borderId="8" applyNumberFormat="0" applyAlignment="0" applyProtection="0"/>
    <xf numFmtId="0" fontId="28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30" fillId="0" borderId="0" applyNumberForma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149">
    <xf numFmtId="0" fontId="0" fillId="0" borderId="0" xfId="0"/>
    <xf numFmtId="0" fontId="4" fillId="0" borderId="0" xfId="0" applyFont="1" applyAlignment="1">
      <alignment vertical="center"/>
    </xf>
    <xf numFmtId="38" fontId="0" fillId="0" borderId="0" xfId="0" applyNumberFormat="1"/>
    <xf numFmtId="17" fontId="5" fillId="0" borderId="0" xfId="0" quotePrefix="1" applyNumberFormat="1" applyFont="1"/>
    <xf numFmtId="0" fontId="4" fillId="24" borderId="10" xfId="0" applyFont="1" applyFill="1" applyBorder="1" applyAlignment="1">
      <alignment horizontal="centerContinuous" vertical="center"/>
    </xf>
    <xf numFmtId="0" fontId="4" fillId="24" borderId="11" xfId="0" applyFont="1" applyFill="1" applyBorder="1" applyAlignment="1">
      <alignment horizontal="centerContinuous" vertical="center"/>
    </xf>
    <xf numFmtId="0" fontId="7" fillId="0" borderId="0" xfId="0" applyFont="1"/>
    <xf numFmtId="0" fontId="9" fillId="0" borderId="0" xfId="0" applyFont="1"/>
    <xf numFmtId="0" fontId="0" fillId="0" borderId="0" xfId="0" applyFill="1"/>
    <xf numFmtId="0" fontId="10" fillId="25" borderId="0" xfId="0" applyFont="1" applyFill="1"/>
    <xf numFmtId="38" fontId="10" fillId="25" borderId="12" xfId="0" applyNumberFormat="1" applyFont="1" applyFill="1" applyBorder="1"/>
    <xf numFmtId="10" fontId="10" fillId="25" borderId="12" xfId="0" applyNumberFormat="1" applyFont="1" applyFill="1" applyBorder="1"/>
    <xf numFmtId="0" fontId="0" fillId="0" borderId="0" xfId="0" applyFill="1" applyBorder="1"/>
    <xf numFmtId="38" fontId="10" fillId="25" borderId="0" xfId="0" applyNumberFormat="1" applyFont="1" applyFill="1"/>
    <xf numFmtId="38" fontId="9" fillId="24" borderId="12" xfId="0" applyNumberFormat="1" applyFont="1" applyFill="1" applyBorder="1" applyAlignment="1">
      <alignment vertical="center"/>
    </xf>
    <xf numFmtId="10" fontId="9" fillId="24" borderId="12" xfId="0" applyNumberFormat="1" applyFont="1" applyFill="1" applyBorder="1"/>
    <xf numFmtId="0" fontId="9" fillId="0" borderId="0" xfId="0" applyFont="1" applyFill="1" applyBorder="1"/>
    <xf numFmtId="0" fontId="4" fillId="26" borderId="10" xfId="0" applyFont="1" applyFill="1" applyBorder="1" applyAlignment="1">
      <alignment horizontal="centerContinuous" vertical="center"/>
    </xf>
    <xf numFmtId="0" fontId="4" fillId="26" borderId="11" xfId="0" applyFont="1" applyFill="1" applyBorder="1" applyAlignment="1">
      <alignment horizontal="centerContinuous" vertical="center"/>
    </xf>
    <xf numFmtId="0" fontId="3" fillId="0" borderId="13" xfId="0" applyFont="1" applyBorder="1"/>
    <xf numFmtId="0" fontId="0" fillId="0" borderId="14" xfId="0" applyBorder="1" applyAlignment="1">
      <alignment vertical="center"/>
    </xf>
    <xf numFmtId="38" fontId="10" fillId="0" borderId="15" xfId="0" applyNumberFormat="1" applyFont="1" applyBorder="1"/>
    <xf numFmtId="10" fontId="10" fillId="0" borderId="15" xfId="0" applyNumberFormat="1" applyFont="1" applyBorder="1"/>
    <xf numFmtId="0" fontId="4" fillId="24" borderId="16" xfId="0" applyFont="1" applyFill="1" applyBorder="1" applyAlignment="1">
      <alignment horizontal="center" vertical="center"/>
    </xf>
    <xf numFmtId="0" fontId="4" fillId="24" borderId="14" xfId="0" applyFont="1" applyFill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9" fillId="24" borderId="19" xfId="0" applyFont="1" applyFill="1" applyBorder="1" applyAlignment="1">
      <alignment horizontal="right" vertical="center"/>
    </xf>
    <xf numFmtId="0" fontId="10" fillId="25" borderId="20" xfId="0" applyFont="1" applyFill="1" applyBorder="1"/>
    <xf numFmtId="0" fontId="10" fillId="0" borderId="19" xfId="0" applyFont="1" applyBorder="1" applyAlignment="1">
      <alignment horizontal="right"/>
    </xf>
    <xf numFmtId="0" fontId="9" fillId="24" borderId="19" xfId="0" applyFont="1" applyFill="1" applyBorder="1" applyAlignment="1">
      <alignment horizontal="right" vertical="center" wrapText="1"/>
    </xf>
    <xf numFmtId="0" fontId="10" fillId="0" borderId="21" xfId="0" applyFont="1" applyBorder="1" applyAlignment="1">
      <alignment horizontal="right"/>
    </xf>
    <xf numFmtId="0" fontId="31" fillId="0" borderId="0" xfId="38" applyFont="1"/>
    <xf numFmtId="165" fontId="32" fillId="0" borderId="0" xfId="28" applyNumberFormat="1" applyFont="1" applyBorder="1" applyAlignment="1">
      <alignment horizontal="centerContinuous"/>
    </xf>
    <xf numFmtId="166" fontId="31" fillId="0" borderId="0" xfId="28" applyNumberFormat="1" applyFont="1" applyBorder="1"/>
    <xf numFmtId="166" fontId="32" fillId="0" borderId="0" xfId="28" applyNumberFormat="1" applyFont="1" applyBorder="1"/>
    <xf numFmtId="165" fontId="31" fillId="0" borderId="0" xfId="28" applyNumberFormat="1" applyFont="1" applyBorder="1"/>
    <xf numFmtId="165" fontId="31" fillId="0" borderId="0" xfId="28" applyNumberFormat="1" applyFont="1" applyBorder="1" applyAlignment="1">
      <alignment horizontal="center"/>
    </xf>
    <xf numFmtId="0" fontId="7" fillId="0" borderId="0" xfId="38" applyFont="1" applyBorder="1" applyAlignment="1">
      <alignment horizontal="center"/>
    </xf>
    <xf numFmtId="49" fontId="34" fillId="0" borderId="0" xfId="38" applyNumberFormat="1" applyFont="1" applyBorder="1" applyAlignment="1">
      <alignment horizontal="center"/>
    </xf>
    <xf numFmtId="165" fontId="35" fillId="0" borderId="0" xfId="28" applyNumberFormat="1" applyFont="1" applyBorder="1" applyAlignment="1">
      <alignment horizontal="centerContinuous"/>
    </xf>
    <xf numFmtId="0" fontId="32" fillId="0" borderId="0" xfId="38" applyFont="1" applyBorder="1" applyAlignment="1">
      <alignment horizontal="centerContinuous"/>
    </xf>
    <xf numFmtId="0" fontId="7" fillId="27" borderId="22" xfId="39" applyNumberFormat="1" applyFont="1" applyFill="1" applyBorder="1"/>
    <xf numFmtId="0" fontId="7" fillId="27" borderId="0" xfId="39" applyNumberFormat="1" applyFont="1" applyFill="1" applyBorder="1"/>
    <xf numFmtId="0" fontId="31" fillId="27" borderId="0" xfId="39" applyFont="1" applyFill="1" applyBorder="1"/>
    <xf numFmtId="165" fontId="31" fillId="27" borderId="0" xfId="28" applyNumberFormat="1" applyFont="1" applyFill="1" applyBorder="1"/>
    <xf numFmtId="0" fontId="37" fillId="0" borderId="0" xfId="39" applyFont="1" applyBorder="1"/>
    <xf numFmtId="165" fontId="37" fillId="0" borderId="0" xfId="28" applyNumberFormat="1" applyFont="1" applyBorder="1"/>
    <xf numFmtId="0" fontId="31" fillId="27" borderId="0" xfId="38" applyFont="1" applyFill="1" applyBorder="1"/>
    <xf numFmtId="0" fontId="31" fillId="0" borderId="0" xfId="38" applyFont="1" applyBorder="1"/>
    <xf numFmtId="0" fontId="32" fillId="0" borderId="0" xfId="38" applyFont="1" applyBorder="1" applyAlignment="1">
      <alignment horizontal="center"/>
    </xf>
    <xf numFmtId="0" fontId="31" fillId="0" borderId="0" xfId="38" applyFont="1" applyBorder="1" applyAlignment="1">
      <alignment horizontal="centerContinuous"/>
    </xf>
    <xf numFmtId="14" fontId="31" fillId="0" borderId="0" xfId="38" applyNumberFormat="1" applyFont="1" applyBorder="1" applyAlignment="1">
      <alignment horizontal="center"/>
    </xf>
    <xf numFmtId="14" fontId="33" fillId="0" borderId="0" xfId="38" applyNumberFormat="1" applyFont="1" applyBorder="1" applyAlignment="1">
      <alignment horizontal="center"/>
    </xf>
    <xf numFmtId="3" fontId="32" fillId="0" borderId="0" xfId="28" applyNumberFormat="1" applyFont="1" applyBorder="1" applyAlignment="1">
      <alignment horizontal="center"/>
    </xf>
    <xf numFmtId="0" fontId="37" fillId="0" borderId="0" xfId="39" applyFont="1" applyFill="1" applyBorder="1"/>
    <xf numFmtId="165" fontId="37" fillId="0" borderId="0" xfId="28" applyNumberFormat="1" applyFont="1" applyFill="1" applyBorder="1"/>
    <xf numFmtId="0" fontId="36" fillId="0" borderId="22" xfId="39" applyNumberFormat="1" applyFont="1" applyBorder="1" applyAlignment="1">
      <alignment horizontal="center"/>
    </xf>
    <xf numFmtId="49" fontId="34" fillId="0" borderId="0" xfId="38" applyNumberFormat="1" applyFont="1" applyBorder="1" applyAlignment="1">
      <alignment horizontal="centerContinuous"/>
    </xf>
    <xf numFmtId="165" fontId="37" fillId="27" borderId="0" xfId="28" applyNumberFormat="1" applyFont="1" applyFill="1" applyBorder="1"/>
    <xf numFmtId="0" fontId="37" fillId="27" borderId="0" xfId="39" applyFont="1" applyFill="1" applyBorder="1"/>
    <xf numFmtId="0" fontId="31" fillId="0" borderId="0" xfId="38" applyFont="1" applyFill="1" applyBorder="1"/>
    <xf numFmtId="0" fontId="31" fillId="0" borderId="0" xfId="39" applyFont="1" applyFill="1" applyBorder="1"/>
    <xf numFmtId="0" fontId="31" fillId="0" borderId="0" xfId="0" applyFont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7" fillId="0" borderId="0" xfId="0" applyFont="1" applyFill="1" applyBorder="1" applyAlignment="1">
      <alignment horizontal="right" vertical="center"/>
    </xf>
    <xf numFmtId="0" fontId="36" fillId="0" borderId="0" xfId="39" applyNumberFormat="1" applyFont="1" applyBorder="1" applyAlignment="1">
      <alignment horizontal="center"/>
    </xf>
    <xf numFmtId="0" fontId="36" fillId="0" borderId="22" xfId="39" applyNumberFormat="1" applyFont="1" applyBorder="1" applyAlignment="1">
      <alignment horizontal="left" indent="1"/>
    </xf>
    <xf numFmtId="0" fontId="34" fillId="0" borderId="0" xfId="38" applyNumberFormat="1" applyFont="1" applyBorder="1" applyAlignment="1">
      <alignment horizontal="centerContinuous"/>
    </xf>
    <xf numFmtId="0" fontId="31" fillId="0" borderId="0" xfId="38" applyNumberFormat="1" applyFont="1" applyBorder="1"/>
    <xf numFmtId="0" fontId="32" fillId="0" borderId="0" xfId="28" applyNumberFormat="1" applyFont="1" applyBorder="1" applyAlignment="1">
      <alignment horizontal="center"/>
    </xf>
    <xf numFmtId="0" fontId="32" fillId="0" borderId="0" xfId="28" applyNumberFormat="1" applyFont="1" applyBorder="1" applyAlignment="1">
      <alignment horizontal="centerContinuous"/>
    </xf>
    <xf numFmtId="0" fontId="31" fillId="27" borderId="0" xfId="38" applyNumberFormat="1" applyFont="1" applyFill="1" applyBorder="1"/>
    <xf numFmtId="0" fontId="31" fillId="0" borderId="0" xfId="38" applyNumberFormat="1" applyFont="1" applyFill="1" applyBorder="1"/>
    <xf numFmtId="0" fontId="34" fillId="0" borderId="0" xfId="38" applyNumberFormat="1" applyFont="1" applyBorder="1" applyAlignment="1">
      <alignment horizontal="left" indent="1"/>
    </xf>
    <xf numFmtId="0" fontId="7" fillId="0" borderId="0" xfId="0" applyFont="1" applyAlignment="1">
      <alignment horizontal="left"/>
    </xf>
    <xf numFmtId="49" fontId="34" fillId="0" borderId="0" xfId="38" applyNumberFormat="1" applyFont="1" applyBorder="1" applyAlignment="1">
      <alignment horizontal="left" indent="1"/>
    </xf>
    <xf numFmtId="0" fontId="7" fillId="0" borderId="0" xfId="0" applyFont="1" applyFill="1" applyBorder="1" applyAlignment="1">
      <alignment horizontal="left" vertical="center" indent="1"/>
    </xf>
    <xf numFmtId="0" fontId="7" fillId="27" borderId="0" xfId="39" applyNumberFormat="1" applyFont="1" applyFill="1" applyBorder="1" applyAlignment="1">
      <alignment horizontal="left" indent="1"/>
    </xf>
    <xf numFmtId="0" fontId="7" fillId="0" borderId="0" xfId="0" applyFont="1" applyFill="1" applyBorder="1" applyAlignment="1">
      <alignment horizontal="right" vertical="center" indent="1"/>
    </xf>
    <xf numFmtId="0" fontId="0" fillId="0" borderId="0" xfId="0" applyAlignment="1">
      <alignment horizontal="center"/>
    </xf>
    <xf numFmtId="0" fontId="0" fillId="0" borderId="0" xfId="0" applyNumberFormat="1" applyFill="1" applyBorder="1"/>
    <xf numFmtId="0" fontId="0" fillId="0" borderId="0" xfId="0" applyNumberFormat="1"/>
    <xf numFmtId="165" fontId="0" fillId="0" borderId="0" xfId="28" applyNumberFormat="1" applyFont="1"/>
    <xf numFmtId="165" fontId="0" fillId="0" borderId="0" xfId="28" applyNumberFormat="1" applyFont="1" applyFill="1" applyBorder="1"/>
    <xf numFmtId="165" fontId="0" fillId="0" borderId="0" xfId="0" applyNumberFormat="1"/>
    <xf numFmtId="17" fontId="5" fillId="0" borderId="0" xfId="0" applyNumberFormat="1" applyFont="1" applyAlignment="1">
      <alignment horizontal="center"/>
    </xf>
    <xf numFmtId="165" fontId="10" fillId="0" borderId="15" xfId="28" applyNumberFormat="1" applyFont="1" applyBorder="1"/>
    <xf numFmtId="165" fontId="2" fillId="0" borderId="0" xfId="28" applyNumberFormat="1"/>
    <xf numFmtId="165" fontId="2" fillId="0" borderId="0" xfId="28" applyNumberFormat="1" applyFill="1" applyBorder="1"/>
    <xf numFmtId="0" fontId="9" fillId="24" borderId="0" xfId="0" applyFont="1" applyFill="1" applyAlignment="1"/>
    <xf numFmtId="0" fontId="10" fillId="25" borderId="0" xfId="0" applyFont="1" applyFill="1" applyAlignment="1"/>
    <xf numFmtId="0" fontId="10" fillId="25" borderId="0" xfId="0" applyFont="1" applyFill="1" applyBorder="1" applyAlignment="1"/>
    <xf numFmtId="0" fontId="11" fillId="24" borderId="23" xfId="0" applyFont="1" applyFill="1" applyBorder="1" applyAlignment="1">
      <alignment vertical="center" wrapText="1"/>
    </xf>
    <xf numFmtId="0" fontId="10" fillId="24" borderId="24" xfId="0" applyFont="1" applyFill="1" applyBorder="1" applyAlignment="1">
      <alignment vertical="center" wrapText="1"/>
    </xf>
    <xf numFmtId="0" fontId="10" fillId="24" borderId="15" xfId="0" applyFont="1" applyFill="1" applyBorder="1" applyAlignment="1">
      <alignment vertical="center" wrapText="1"/>
    </xf>
    <xf numFmtId="0" fontId="11" fillId="24" borderId="23" xfId="0" applyFont="1" applyFill="1" applyBorder="1" applyAlignment="1">
      <alignment vertical="center"/>
    </xf>
    <xf numFmtId="0" fontId="10" fillId="24" borderId="24" xfId="0" applyFont="1" applyFill="1" applyBorder="1" applyAlignment="1">
      <alignment vertical="center"/>
    </xf>
    <xf numFmtId="0" fontId="10" fillId="24" borderId="15" xfId="0" applyFont="1" applyFill="1" applyBorder="1" applyAlignment="1">
      <alignment vertical="center"/>
    </xf>
    <xf numFmtId="0" fontId="11" fillId="28" borderId="23" xfId="0" applyFont="1" applyFill="1" applyBorder="1" applyAlignment="1">
      <alignment vertical="center"/>
    </xf>
    <xf numFmtId="0" fontId="10" fillId="28" borderId="15" xfId="0" applyFont="1" applyFill="1" applyBorder="1" applyAlignment="1">
      <alignment vertical="center"/>
    </xf>
    <xf numFmtId="0" fontId="6" fillId="28" borderId="24" xfId="0" applyFont="1" applyFill="1" applyBorder="1" applyAlignment="1">
      <alignment vertical="center"/>
    </xf>
    <xf numFmtId="164" fontId="9" fillId="24" borderId="12" xfId="28" applyNumberFormat="1" applyFont="1" applyFill="1" applyBorder="1" applyAlignment="1">
      <alignment vertical="center"/>
    </xf>
    <xf numFmtId="165" fontId="9" fillId="24" borderId="12" xfId="28" applyNumberFormat="1" applyFont="1" applyFill="1" applyBorder="1" applyAlignment="1">
      <alignment vertical="center"/>
    </xf>
    <xf numFmtId="165" fontId="37" fillId="0" borderId="0" xfId="28" applyNumberFormat="1" applyFont="1" applyBorder="1" applyProtection="1">
      <protection locked="0"/>
    </xf>
    <xf numFmtId="165" fontId="37" fillId="0" borderId="0" xfId="28" applyNumberFormat="1" applyFont="1" applyFill="1" applyBorder="1" applyProtection="1">
      <protection locked="0"/>
    </xf>
    <xf numFmtId="165" fontId="31" fillId="0" borderId="25" xfId="28" applyNumberFormat="1" applyFont="1" applyBorder="1"/>
    <xf numFmtId="165" fontId="31" fillId="0" borderId="26" xfId="28" applyNumberFormat="1" applyFont="1" applyBorder="1"/>
    <xf numFmtId="165" fontId="31" fillId="0" borderId="27" xfId="28" applyNumberFormat="1" applyFont="1" applyBorder="1"/>
    <xf numFmtId="0" fontId="26" fillId="27" borderId="0" xfId="38" applyFont="1" applyFill="1" applyBorder="1"/>
    <xf numFmtId="165" fontId="37" fillId="0" borderId="0" xfId="28" applyNumberFormat="1" applyFont="1" applyBorder="1" applyProtection="1"/>
    <xf numFmtId="165" fontId="37" fillId="0" borderId="0" xfId="28" applyNumberFormat="1" applyFont="1" applyFill="1" applyBorder="1" applyProtection="1"/>
    <xf numFmtId="165" fontId="31" fillId="27" borderId="0" xfId="28" applyNumberFormat="1" applyFont="1" applyFill="1" applyBorder="1" applyProtection="1"/>
    <xf numFmtId="0" fontId="37" fillId="0" borderId="0" xfId="39" applyFont="1" applyBorder="1" applyProtection="1"/>
    <xf numFmtId="0" fontId="37" fillId="0" borderId="0" xfId="39" applyFont="1" applyFill="1" applyBorder="1" applyProtection="1"/>
    <xf numFmtId="0" fontId="7" fillId="0" borderId="0" xfId="0" applyFont="1" applyProtection="1"/>
    <xf numFmtId="0" fontId="32" fillId="0" borderId="0" xfId="38" applyFont="1" applyBorder="1" applyAlignment="1" applyProtection="1">
      <alignment horizontal="center"/>
    </xf>
    <xf numFmtId="0" fontId="31" fillId="0" borderId="0" xfId="38" applyFont="1" applyBorder="1" applyProtection="1"/>
    <xf numFmtId="0" fontId="31" fillId="0" borderId="0" xfId="38" applyFont="1" applyBorder="1" applyAlignment="1" applyProtection="1">
      <alignment horizontal="centerContinuous"/>
    </xf>
    <xf numFmtId="165" fontId="32" fillId="0" borderId="0" xfId="28" applyNumberFormat="1" applyFont="1" applyBorder="1" applyAlignment="1" applyProtection="1">
      <alignment horizontal="centerContinuous"/>
    </xf>
    <xf numFmtId="0" fontId="31" fillId="0" borderId="0" xfId="38" applyFont="1" applyFill="1" applyBorder="1" applyProtection="1"/>
    <xf numFmtId="14" fontId="31" fillId="0" borderId="0" xfId="38" applyNumberFormat="1" applyFont="1" applyBorder="1" applyAlignment="1" applyProtection="1">
      <alignment horizontal="center"/>
    </xf>
    <xf numFmtId="166" fontId="31" fillId="0" borderId="0" xfId="28" applyNumberFormat="1" applyFont="1" applyBorder="1" applyProtection="1"/>
    <xf numFmtId="166" fontId="32" fillId="0" borderId="0" xfId="28" applyNumberFormat="1" applyFont="1" applyBorder="1" applyProtection="1"/>
    <xf numFmtId="14" fontId="33" fillId="0" borderId="0" xfId="38" applyNumberFormat="1" applyFont="1" applyBorder="1" applyAlignment="1" applyProtection="1">
      <alignment horizontal="center"/>
    </xf>
    <xf numFmtId="165" fontId="31" fillId="0" borderId="0" xfId="28" applyNumberFormat="1" applyFont="1" applyBorder="1" applyProtection="1"/>
    <xf numFmtId="165" fontId="31" fillId="0" borderId="0" xfId="28" applyNumberFormat="1" applyFont="1" applyBorder="1" applyAlignment="1" applyProtection="1">
      <alignment horizontal="center"/>
    </xf>
    <xf numFmtId="3" fontId="32" fillId="0" borderId="0" xfId="28" applyNumberFormat="1" applyFont="1" applyBorder="1" applyAlignment="1" applyProtection="1">
      <alignment horizontal="center"/>
    </xf>
    <xf numFmtId="0" fontId="31" fillId="0" borderId="0" xfId="38" applyFont="1" applyProtection="1"/>
    <xf numFmtId="49" fontId="34" fillId="0" borderId="0" xfId="38" applyNumberFormat="1" applyFont="1" applyBorder="1" applyAlignment="1" applyProtection="1">
      <alignment horizontal="centerContinuous"/>
    </xf>
    <xf numFmtId="0" fontId="7" fillId="0" borderId="0" xfId="38" applyFont="1" applyBorder="1" applyAlignment="1" applyProtection="1">
      <alignment horizontal="center"/>
    </xf>
    <xf numFmtId="49" fontId="34" fillId="0" borderId="0" xfId="38" applyNumberFormat="1" applyFont="1" applyBorder="1" applyAlignment="1" applyProtection="1">
      <alignment horizontal="center"/>
    </xf>
    <xf numFmtId="165" fontId="35" fillId="0" borderId="0" xfId="28" applyNumberFormat="1" applyFont="1" applyBorder="1" applyAlignment="1" applyProtection="1">
      <alignment horizontal="centerContinuous"/>
    </xf>
    <xf numFmtId="0" fontId="32" fillId="0" borderId="0" xfId="38" applyFont="1" applyBorder="1" applyAlignment="1" applyProtection="1">
      <alignment horizontal="centerContinuous"/>
    </xf>
    <xf numFmtId="0" fontId="7" fillId="27" borderId="22" xfId="39" applyNumberFormat="1" applyFont="1" applyFill="1" applyBorder="1" applyProtection="1"/>
    <xf numFmtId="0" fontId="7" fillId="27" borderId="0" xfId="39" applyNumberFormat="1" applyFont="1" applyFill="1" applyBorder="1" applyProtection="1"/>
    <xf numFmtId="0" fontId="31" fillId="27" borderId="0" xfId="39" applyFont="1" applyFill="1" applyBorder="1" applyProtection="1"/>
    <xf numFmtId="0" fontId="31" fillId="0" borderId="0" xfId="39" applyFont="1" applyFill="1" applyBorder="1" applyProtection="1"/>
    <xf numFmtId="0" fontId="36" fillId="0" borderId="22" xfId="39" applyNumberFormat="1" applyFont="1" applyBorder="1" applyAlignment="1" applyProtection="1">
      <alignment horizontal="center"/>
    </xf>
    <xf numFmtId="0" fontId="31" fillId="0" borderId="0" xfId="0" applyFont="1" applyBorder="1" applyAlignment="1" applyProtection="1">
      <alignment horizontal="right"/>
    </xf>
    <xf numFmtId="165" fontId="37" fillId="27" borderId="0" xfId="28" applyNumberFormat="1" applyFont="1" applyFill="1" applyBorder="1" applyProtection="1"/>
    <xf numFmtId="0" fontId="31" fillId="0" borderId="0" xfId="0" applyFont="1" applyFill="1" applyBorder="1" applyAlignment="1" applyProtection="1">
      <alignment horizontal="right"/>
    </xf>
    <xf numFmtId="0" fontId="37" fillId="27" borderId="0" xfId="39" applyFont="1" applyFill="1" applyBorder="1" applyProtection="1"/>
    <xf numFmtId="0" fontId="7" fillId="0" borderId="0" xfId="0" applyFont="1" applyFill="1" applyBorder="1" applyAlignment="1" applyProtection="1">
      <alignment horizontal="right" vertical="center"/>
    </xf>
    <xf numFmtId="0" fontId="36" fillId="0" borderId="0" xfId="39" applyNumberFormat="1" applyFont="1" applyBorder="1" applyAlignment="1" applyProtection="1">
      <alignment horizontal="center"/>
    </xf>
    <xf numFmtId="0" fontId="31" fillId="27" borderId="0" xfId="38" applyFont="1" applyFill="1" applyBorder="1" applyProtection="1"/>
    <xf numFmtId="165" fontId="31" fillId="0" borderId="0" xfId="38" applyNumberFormat="1" applyFont="1" applyBorder="1" applyProtection="1"/>
    <xf numFmtId="0" fontId="38" fillId="0" borderId="0" xfId="0" applyFont="1" applyProtection="1"/>
    <xf numFmtId="0" fontId="37" fillId="0" borderId="0" xfId="39" applyFont="1" applyFill="1" applyBorder="1" applyProtection="1">
      <protection locked="0"/>
    </xf>
  </cellXfs>
  <cellStyles count="4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2" xfId="46"/>
    <cellStyle name="Explanatory Text" xfId="29" builtinId="53" customBuiltin="1"/>
    <cellStyle name="Good" xfId="30" builtinId="26" customBuiltin="1"/>
    <cellStyle name="Heading 1" xfId="31" builtinId="16" customBuiltin="1"/>
    <cellStyle name="Heading 2" xfId="32" builtinId="17" customBuiltin="1"/>
    <cellStyle name="Heading 3" xfId="33" builtinId="18" customBuiltin="1"/>
    <cellStyle name="Heading 4" xfId="34" builtinId="19" customBuiltin="1"/>
    <cellStyle name="Input" xfId="35" builtinId="20" customBuiltin="1"/>
    <cellStyle name="Linked Cell" xfId="36" builtinId="24" customBuiltin="1"/>
    <cellStyle name="Neutral" xfId="37" builtinId="28" customBuiltin="1"/>
    <cellStyle name="Normal" xfId="0" builtinId="0"/>
    <cellStyle name="Normal 2" xfId="45"/>
    <cellStyle name="Normal_2003 - Traffic Statements - June" xfId="38"/>
    <cellStyle name="Normal_2010 GPFS ver 12" xfId="39"/>
    <cellStyle name="Note" xfId="40" builtinId="10" customBuiltin="1"/>
    <cellStyle name="Output" xfId="41" builtinId="21" customBuiltin="1"/>
    <cellStyle name="Title" xfId="42" builtinId="15" customBuiltin="1"/>
    <cellStyle name="Total" xfId="43" builtinId="25" customBuiltin="1"/>
    <cellStyle name="Warning Text" xfId="4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</sheetPr>
  <dimension ref="A1:DZ124"/>
  <sheetViews>
    <sheetView tabSelected="1" zoomScale="70" zoomScaleNormal="70" workbookViewId="0">
      <pane xSplit="2" ySplit="8" topLeftCell="BP9" activePane="bottomRight" state="frozen"/>
      <selection pane="topRight"/>
      <selection pane="bottomLeft"/>
      <selection pane="bottomRight" activeCell="BW4" sqref="BW4:CD67"/>
    </sheetView>
  </sheetViews>
  <sheetFormatPr defaultRowHeight="15"/>
  <cols>
    <col min="1" max="1" width="29.08984375" customWidth="1"/>
    <col min="2" max="2" width="15.6328125" customWidth="1"/>
    <col min="3" max="3" width="11.453125" bestFit="1" customWidth="1"/>
    <col min="4" max="4" width="16.90625" customWidth="1"/>
    <col min="5" max="5" width="10.453125" bestFit="1" customWidth="1"/>
    <col min="6" max="6" width="8.81640625" customWidth="1"/>
    <col min="7" max="7" width="14.90625" customWidth="1"/>
    <col min="8" max="8" width="17.1796875" customWidth="1"/>
    <col min="9" max="9" width="10" customWidth="1"/>
    <col min="10" max="10" width="8.81640625" customWidth="1"/>
    <col min="11" max="11" width="15" customWidth="1"/>
    <col min="12" max="12" width="16.453125" customWidth="1"/>
    <col min="13" max="13" width="15" customWidth="1"/>
    <col min="14" max="14" width="8.81640625" customWidth="1"/>
    <col min="15" max="15" width="15.90625" customWidth="1"/>
    <col min="16" max="16" width="20.08984375" customWidth="1"/>
    <col min="17" max="17" width="10" customWidth="1"/>
    <col min="18" max="18" width="8.81640625" customWidth="1"/>
    <col min="19" max="19" width="15.08984375" customWidth="1"/>
    <col min="20" max="20" width="14" customWidth="1"/>
    <col min="21" max="21" width="14.453125" customWidth="1"/>
    <col min="22" max="22" width="11.6328125" customWidth="1"/>
    <col min="23" max="23" width="13.36328125" customWidth="1"/>
    <col min="24" max="24" width="16.08984375" customWidth="1"/>
    <col min="25" max="25" width="14.453125" customWidth="1"/>
    <col min="26" max="26" width="12.08984375" customWidth="1"/>
    <col min="27" max="27" width="13.81640625" customWidth="1"/>
    <col min="28" max="28" width="16.08984375" customWidth="1"/>
    <col min="29" max="29" width="13.36328125" customWidth="1"/>
    <col min="30" max="30" width="11.6328125" customWidth="1"/>
    <col min="31" max="31" width="15.08984375" customWidth="1"/>
    <col min="32" max="32" width="15.90625" customWidth="1"/>
    <col min="33" max="33" width="11" customWidth="1"/>
    <col min="34" max="34" width="12.81640625" customWidth="1"/>
    <col min="35" max="35" width="14.90625" customWidth="1"/>
    <col min="36" max="36" width="16.36328125" customWidth="1"/>
    <col min="37" max="37" width="13" customWidth="1"/>
    <col min="38" max="38" width="11.54296875" customWidth="1"/>
    <col min="39" max="39" width="14" customWidth="1"/>
    <col min="40" max="40" width="16.453125" customWidth="1"/>
    <col min="41" max="41" width="16.1796875" customWidth="1"/>
    <col min="42" max="42" width="12.08984375" customWidth="1"/>
    <col min="43" max="43" width="14.08984375" customWidth="1"/>
    <col min="44" max="44" width="16.90625" customWidth="1"/>
    <col min="45" max="45" width="12.6328125" customWidth="1"/>
    <col min="46" max="46" width="12.36328125" customWidth="1"/>
    <col min="47" max="47" width="14.1796875" customWidth="1"/>
    <col min="48" max="48" width="17.90625" customWidth="1"/>
    <col min="49" max="49" width="11" customWidth="1"/>
    <col min="50" max="50" width="8.81640625" customWidth="1"/>
    <col min="51" max="51" width="14.453125" customWidth="1"/>
    <col min="52" max="52" width="16.81640625" customWidth="1"/>
    <col min="53" max="53" width="16.08984375" customWidth="1"/>
    <col min="54" max="54" width="14.6328125" customWidth="1"/>
    <col min="55" max="55" width="15.90625" customWidth="1"/>
    <col min="56" max="56" width="17.90625" customWidth="1"/>
    <col min="57" max="57" width="11.81640625" bestFit="1" customWidth="1"/>
    <col min="58" max="58" width="8.81640625" customWidth="1"/>
    <col min="59" max="59" width="16.36328125" customWidth="1"/>
    <col min="60" max="60" width="18.453125" customWidth="1"/>
    <col min="61" max="61" width="11.81640625" customWidth="1"/>
    <col min="62" max="62" width="11.36328125" customWidth="1"/>
    <col min="63" max="63" width="15.1796875" customWidth="1"/>
    <col min="64" max="64" width="15.6328125" customWidth="1"/>
    <col min="65" max="65" width="11.6328125" bestFit="1" customWidth="1"/>
    <col min="66" max="66" width="8.81640625" customWidth="1"/>
    <col min="67" max="67" width="14.6328125" customWidth="1"/>
    <col min="68" max="68" width="15.1796875" bestFit="1" customWidth="1"/>
    <col min="69" max="69" width="13.453125" customWidth="1"/>
    <col min="70" max="70" width="11.36328125" customWidth="1"/>
    <col min="71" max="71" width="12.90625" customWidth="1"/>
    <col min="72" max="72" width="15.6328125" customWidth="1"/>
    <col min="73" max="73" width="15.1796875" customWidth="1"/>
    <col min="74" max="74" width="8.81640625" customWidth="1"/>
    <col min="75" max="75" width="11.6328125" bestFit="1" customWidth="1"/>
    <col min="76" max="76" width="15.36328125" customWidth="1"/>
    <col min="77" max="77" width="12.453125" bestFit="1" customWidth="1"/>
    <col min="78" max="78" width="10.36328125" bestFit="1" customWidth="1"/>
    <col min="79" max="79" width="12.6328125" bestFit="1" customWidth="1"/>
    <col min="80" max="80" width="16.1796875" bestFit="1" customWidth="1"/>
    <col min="81" max="81" width="11.6328125" bestFit="1" customWidth="1"/>
    <col min="82" max="82" width="8.81640625" customWidth="1"/>
    <col min="83" max="83" width="13" customWidth="1"/>
    <col min="84" max="84" width="12.6328125" bestFit="1" customWidth="1"/>
    <col min="85" max="85" width="10.54296875" bestFit="1" customWidth="1"/>
    <col min="86" max="86" width="10.36328125" bestFit="1" customWidth="1"/>
    <col min="87" max="87" width="12.90625" bestFit="1" customWidth="1"/>
    <col min="88" max="88" width="14.36328125" bestFit="1" customWidth="1"/>
    <col min="89" max="89" width="13.36328125" bestFit="1" customWidth="1"/>
    <col min="90" max="90" width="8.81640625" customWidth="1"/>
    <col min="91" max="91" width="11.6328125" bestFit="1" customWidth="1"/>
    <col min="92" max="92" width="11.6328125" customWidth="1"/>
    <col min="93" max="93" width="12.08984375" bestFit="1" customWidth="1"/>
    <col min="94" max="94" width="10.36328125" bestFit="1" customWidth="1"/>
    <col min="95" max="95" width="12.6328125" bestFit="1" customWidth="1"/>
    <col min="96" max="96" width="13.54296875" customWidth="1"/>
    <col min="97" max="97" width="13.36328125" bestFit="1" customWidth="1"/>
    <col min="98" max="98" width="9.54296875" bestFit="1" customWidth="1"/>
    <col min="100" max="100" width="8.90625" customWidth="1"/>
    <col min="101" max="101" width="36.1796875" customWidth="1"/>
    <col min="102" max="102" width="14.36328125" customWidth="1"/>
    <col min="103" max="103" width="8.90625" customWidth="1"/>
    <col min="104" max="115" width="9" customWidth="1"/>
    <col min="116" max="117" width="1.453125" customWidth="1"/>
    <col min="118" max="129" width="9" customWidth="1"/>
  </cols>
  <sheetData>
    <row r="1" spans="1:130" ht="15.6">
      <c r="A1" s="6" t="s">
        <v>79</v>
      </c>
      <c r="AF1" s="2"/>
    </row>
    <row r="2" spans="1:130" ht="15.6">
      <c r="A2" s="6" t="s">
        <v>80</v>
      </c>
    </row>
    <row r="3" spans="1:130" ht="15.6">
      <c r="A3" s="6" t="s">
        <v>0</v>
      </c>
      <c r="AB3" s="2"/>
    </row>
    <row r="4" spans="1:130" ht="15.6">
      <c r="A4" s="6" t="str">
        <f>CONCATENATE(C8," - ",D8)</f>
        <v>2016 - 2017</v>
      </c>
      <c r="C4" s="3" t="s">
        <v>43</v>
      </c>
      <c r="D4" s="85"/>
      <c r="K4" s="3" t="s">
        <v>42</v>
      </c>
      <c r="S4" s="3" t="s">
        <v>23</v>
      </c>
      <c r="AA4" s="3" t="s">
        <v>24</v>
      </c>
      <c r="AI4" s="3" t="s">
        <v>41</v>
      </c>
      <c r="AQ4" s="3" t="s">
        <v>40</v>
      </c>
      <c r="AY4" s="3" t="s">
        <v>39</v>
      </c>
      <c r="BG4" s="3" t="s">
        <v>38</v>
      </c>
      <c r="BO4" s="3" t="s">
        <v>35</v>
      </c>
      <c r="BW4" s="3" t="s">
        <v>34</v>
      </c>
      <c r="CE4" s="3" t="s">
        <v>36</v>
      </c>
      <c r="CM4" s="3" t="s">
        <v>37</v>
      </c>
    </row>
    <row r="5" spans="1:130" ht="15.6" hidden="1">
      <c r="A5" s="6"/>
      <c r="C5" s="3"/>
      <c r="D5" s="85"/>
      <c r="G5" s="86" t="s">
        <v>75</v>
      </c>
      <c r="H5" s="86" t="s">
        <v>76</v>
      </c>
      <c r="K5" s="3"/>
      <c r="O5" s="86" t="s">
        <v>75</v>
      </c>
      <c r="P5" s="86" t="s">
        <v>76</v>
      </c>
      <c r="S5" s="3"/>
      <c r="W5" s="86" t="s">
        <v>75</v>
      </c>
      <c r="X5" s="86" t="s">
        <v>76</v>
      </c>
      <c r="AA5" s="3"/>
      <c r="AE5" s="86" t="s">
        <v>75</v>
      </c>
      <c r="AF5" s="86" t="s">
        <v>76</v>
      </c>
      <c r="AI5" s="3"/>
      <c r="AM5" s="86" t="s">
        <v>75</v>
      </c>
      <c r="AN5" s="86" t="s">
        <v>76</v>
      </c>
      <c r="AQ5" s="3"/>
      <c r="AU5" s="86" t="s">
        <v>75</v>
      </c>
      <c r="AV5" s="86" t="s">
        <v>76</v>
      </c>
      <c r="AY5" s="3"/>
      <c r="BC5" s="86" t="s">
        <v>75</v>
      </c>
      <c r="BD5" s="86" t="s">
        <v>76</v>
      </c>
      <c r="BG5" s="3"/>
      <c r="BK5" s="86" t="s">
        <v>75</v>
      </c>
      <c r="BL5" s="86" t="s">
        <v>76</v>
      </c>
      <c r="BO5" s="3"/>
      <c r="BS5" s="86" t="s">
        <v>75</v>
      </c>
      <c r="BT5" s="86" t="s">
        <v>76</v>
      </c>
      <c r="BW5" s="3"/>
      <c r="CA5" s="86" t="s">
        <v>75</v>
      </c>
      <c r="CB5" s="86" t="s">
        <v>76</v>
      </c>
      <c r="CE5" s="3"/>
      <c r="CI5" s="86" t="s">
        <v>75</v>
      </c>
      <c r="CJ5" s="86" t="s">
        <v>76</v>
      </c>
      <c r="CM5" s="3"/>
      <c r="CQ5" s="86" t="s">
        <v>75</v>
      </c>
      <c r="CR5" s="86" t="s">
        <v>76</v>
      </c>
    </row>
    <row r="6" spans="1:130" ht="15.6" hidden="1">
      <c r="A6" s="6"/>
      <c r="C6" s="86" t="s">
        <v>75</v>
      </c>
      <c r="D6" s="86" t="s">
        <v>76</v>
      </c>
      <c r="K6" s="86" t="s">
        <v>75</v>
      </c>
      <c r="L6" s="86" t="s">
        <v>76</v>
      </c>
      <c r="S6" s="86" t="s">
        <v>75</v>
      </c>
      <c r="T6" s="86" t="s">
        <v>76</v>
      </c>
      <c r="AA6" s="86" t="s">
        <v>75</v>
      </c>
      <c r="AB6" s="86" t="s">
        <v>76</v>
      </c>
      <c r="AI6" s="86" t="s">
        <v>75</v>
      </c>
      <c r="AJ6" s="86" t="s">
        <v>76</v>
      </c>
      <c r="AQ6" s="86" t="s">
        <v>75</v>
      </c>
      <c r="AR6" s="86" t="s">
        <v>76</v>
      </c>
      <c r="AY6" s="86" t="s">
        <v>75</v>
      </c>
      <c r="AZ6" s="86" t="s">
        <v>76</v>
      </c>
      <c r="BG6" s="86" t="s">
        <v>75</v>
      </c>
      <c r="BH6" s="86" t="s">
        <v>76</v>
      </c>
      <c r="BO6" s="86" t="s">
        <v>75</v>
      </c>
      <c r="BP6" s="86" t="s">
        <v>76</v>
      </c>
      <c r="BW6" s="86" t="s">
        <v>75</v>
      </c>
      <c r="BX6" s="86" t="s">
        <v>76</v>
      </c>
      <c r="CE6" s="86" t="s">
        <v>75</v>
      </c>
      <c r="CF6" s="86" t="s">
        <v>76</v>
      </c>
      <c r="CM6" s="86" t="s">
        <v>75</v>
      </c>
      <c r="CN6" s="86" t="s">
        <v>76</v>
      </c>
    </row>
    <row r="7" spans="1:130" ht="18">
      <c r="C7" s="4" t="s">
        <v>1</v>
      </c>
      <c r="D7" s="5"/>
      <c r="E7" s="1"/>
      <c r="F7" s="1"/>
      <c r="G7" s="17" t="s">
        <v>2</v>
      </c>
      <c r="H7" s="18"/>
      <c r="I7" s="1"/>
      <c r="J7" s="1"/>
      <c r="K7" s="4" t="s">
        <v>22</v>
      </c>
      <c r="L7" s="5"/>
      <c r="M7" s="1"/>
      <c r="N7" s="1"/>
      <c r="O7" s="17" t="s">
        <v>2</v>
      </c>
      <c r="P7" s="18"/>
      <c r="Q7" s="1"/>
      <c r="R7" s="1"/>
      <c r="S7" s="4" t="s">
        <v>23</v>
      </c>
      <c r="T7" s="5"/>
      <c r="U7" s="1"/>
      <c r="V7" s="1"/>
      <c r="W7" s="17" t="s">
        <v>2</v>
      </c>
      <c r="X7" s="18"/>
      <c r="Y7" s="1"/>
      <c r="Z7" s="1"/>
      <c r="AA7" s="4" t="s">
        <v>24</v>
      </c>
      <c r="AB7" s="5"/>
      <c r="AC7" s="1"/>
      <c r="AD7" s="1"/>
      <c r="AE7" s="17" t="s">
        <v>2</v>
      </c>
      <c r="AF7" s="18"/>
      <c r="AG7" s="1"/>
      <c r="AH7" s="1"/>
      <c r="AI7" s="4" t="s">
        <v>25</v>
      </c>
      <c r="AJ7" s="5"/>
      <c r="AK7" s="1"/>
      <c r="AL7" s="1"/>
      <c r="AM7" s="17" t="s">
        <v>2</v>
      </c>
      <c r="AN7" s="18"/>
      <c r="AO7" s="1"/>
      <c r="AP7" s="1"/>
      <c r="AQ7" s="4" t="s">
        <v>26</v>
      </c>
      <c r="AR7" s="5"/>
      <c r="AS7" s="1"/>
      <c r="AT7" s="1"/>
      <c r="AU7" s="17" t="s">
        <v>2</v>
      </c>
      <c r="AV7" s="18"/>
      <c r="AW7" s="1"/>
      <c r="AX7" s="1"/>
      <c r="AY7" s="4" t="s">
        <v>27</v>
      </c>
      <c r="AZ7" s="5"/>
      <c r="BA7" s="1"/>
      <c r="BB7" s="1"/>
      <c r="BC7" s="17" t="s">
        <v>2</v>
      </c>
      <c r="BD7" s="18"/>
      <c r="BE7" s="1"/>
      <c r="BF7" s="1"/>
      <c r="BG7" s="4" t="s">
        <v>28</v>
      </c>
      <c r="BH7" s="5"/>
      <c r="BI7" s="1"/>
      <c r="BJ7" s="1"/>
      <c r="BK7" s="17" t="s">
        <v>2</v>
      </c>
      <c r="BL7" s="18"/>
      <c r="BM7" s="1"/>
      <c r="BN7" s="1"/>
      <c r="BO7" s="4" t="s">
        <v>29</v>
      </c>
      <c r="BP7" s="5"/>
      <c r="BQ7" s="1"/>
      <c r="BR7" s="1"/>
      <c r="BS7" s="17" t="s">
        <v>2</v>
      </c>
      <c r="BT7" s="18"/>
      <c r="BU7" s="1"/>
      <c r="BV7" s="1"/>
      <c r="BW7" s="4" t="s">
        <v>30</v>
      </c>
      <c r="BX7" s="5"/>
      <c r="BY7" s="1"/>
      <c r="BZ7" s="1"/>
      <c r="CA7" s="17" t="s">
        <v>2</v>
      </c>
      <c r="CB7" s="18"/>
      <c r="CC7" s="1"/>
      <c r="CD7" s="1"/>
      <c r="CE7" s="4" t="s">
        <v>31</v>
      </c>
      <c r="CF7" s="5"/>
      <c r="CG7" s="1"/>
      <c r="CH7" s="1"/>
      <c r="CI7" s="17" t="s">
        <v>2</v>
      </c>
      <c r="CJ7" s="18"/>
      <c r="CK7" s="1"/>
      <c r="CL7" s="1"/>
      <c r="CM7" s="4" t="s">
        <v>32</v>
      </c>
      <c r="CN7" s="5"/>
      <c r="CO7" s="1"/>
      <c r="CP7" s="1"/>
      <c r="CQ7" s="17" t="s">
        <v>2</v>
      </c>
      <c r="CR7" s="18"/>
      <c r="CS7" s="1"/>
      <c r="CT7" s="1"/>
      <c r="CZ7" s="80">
        <f>+$C$8</f>
        <v>2016</v>
      </c>
      <c r="DA7" s="80">
        <f t="shared" ref="DA7:DK7" si="0">+CZ7</f>
        <v>2016</v>
      </c>
      <c r="DB7" s="80">
        <f t="shared" si="0"/>
        <v>2016</v>
      </c>
      <c r="DC7" s="80">
        <f t="shared" si="0"/>
        <v>2016</v>
      </c>
      <c r="DD7" s="80">
        <f t="shared" si="0"/>
        <v>2016</v>
      </c>
      <c r="DE7" s="80">
        <f t="shared" si="0"/>
        <v>2016</v>
      </c>
      <c r="DF7" s="80">
        <f t="shared" si="0"/>
        <v>2016</v>
      </c>
      <c r="DG7" s="80">
        <f t="shared" si="0"/>
        <v>2016</v>
      </c>
      <c r="DH7" s="80">
        <f t="shared" si="0"/>
        <v>2016</v>
      </c>
      <c r="DI7" s="80">
        <f t="shared" si="0"/>
        <v>2016</v>
      </c>
      <c r="DJ7" s="80">
        <f t="shared" si="0"/>
        <v>2016</v>
      </c>
      <c r="DK7" s="80">
        <f t="shared" si="0"/>
        <v>2016</v>
      </c>
      <c r="DL7" s="80"/>
      <c r="DM7" s="80"/>
      <c r="DN7" s="80">
        <f>+$D$8</f>
        <v>2017</v>
      </c>
      <c r="DO7" s="80">
        <f t="shared" ref="DO7:DY7" si="1">+DN7</f>
        <v>2017</v>
      </c>
      <c r="DP7" s="80">
        <f t="shared" si="1"/>
        <v>2017</v>
      </c>
      <c r="DQ7" s="80">
        <f t="shared" si="1"/>
        <v>2017</v>
      </c>
      <c r="DR7" s="80">
        <f t="shared" si="1"/>
        <v>2017</v>
      </c>
      <c r="DS7" s="80">
        <f t="shared" si="1"/>
        <v>2017</v>
      </c>
      <c r="DT7" s="80">
        <f t="shared" si="1"/>
        <v>2017</v>
      </c>
      <c r="DU7" s="80">
        <f t="shared" si="1"/>
        <v>2017</v>
      </c>
      <c r="DV7" s="80">
        <f t="shared" si="1"/>
        <v>2017</v>
      </c>
      <c r="DW7" s="80">
        <f t="shared" si="1"/>
        <v>2017</v>
      </c>
      <c r="DX7" s="80">
        <f t="shared" si="1"/>
        <v>2017</v>
      </c>
      <c r="DY7" s="80">
        <f t="shared" si="1"/>
        <v>2017</v>
      </c>
      <c r="DZ7" s="12"/>
    </row>
    <row r="8" spans="1:130" s="12" customFormat="1" ht="18.600000000000001" thickBot="1">
      <c r="A8" s="19" t="s">
        <v>21</v>
      </c>
      <c r="B8" s="20" t="s">
        <v>33</v>
      </c>
      <c r="C8" s="23">
        <v>2016</v>
      </c>
      <c r="D8" s="24">
        <v>2017</v>
      </c>
      <c r="E8" s="25" t="s">
        <v>3</v>
      </c>
      <c r="F8" s="26" t="s">
        <v>4</v>
      </c>
      <c r="G8" s="23">
        <f>+$C$8</f>
        <v>2016</v>
      </c>
      <c r="H8" s="24">
        <f>+$D$8</f>
        <v>2017</v>
      </c>
      <c r="I8" s="25" t="s">
        <v>3</v>
      </c>
      <c r="J8" s="26" t="s">
        <v>4</v>
      </c>
      <c r="K8" s="23">
        <f>+$C$8</f>
        <v>2016</v>
      </c>
      <c r="L8" s="24">
        <f>+$D$8</f>
        <v>2017</v>
      </c>
      <c r="M8" s="25" t="s">
        <v>3</v>
      </c>
      <c r="N8" s="26" t="s">
        <v>4</v>
      </c>
      <c r="O8" s="23">
        <f>+$C$8</f>
        <v>2016</v>
      </c>
      <c r="P8" s="24">
        <f>+$D$8</f>
        <v>2017</v>
      </c>
      <c r="Q8" s="25" t="s">
        <v>3</v>
      </c>
      <c r="R8" s="26" t="s">
        <v>4</v>
      </c>
      <c r="S8" s="23">
        <f>+$C$8</f>
        <v>2016</v>
      </c>
      <c r="T8" s="24">
        <f>+$D$8</f>
        <v>2017</v>
      </c>
      <c r="U8" s="25" t="s">
        <v>3</v>
      </c>
      <c r="V8" s="26" t="s">
        <v>4</v>
      </c>
      <c r="W8" s="23">
        <f>+$C$8</f>
        <v>2016</v>
      </c>
      <c r="X8" s="24">
        <f>+$D$8</f>
        <v>2017</v>
      </c>
      <c r="Y8" s="25" t="s">
        <v>3</v>
      </c>
      <c r="Z8" s="26" t="s">
        <v>4</v>
      </c>
      <c r="AA8" s="23">
        <f>+$C$8</f>
        <v>2016</v>
      </c>
      <c r="AB8" s="24">
        <f>+$D$8</f>
        <v>2017</v>
      </c>
      <c r="AC8" s="25" t="s">
        <v>3</v>
      </c>
      <c r="AD8" s="26" t="s">
        <v>4</v>
      </c>
      <c r="AE8" s="23">
        <f>+$C$8</f>
        <v>2016</v>
      </c>
      <c r="AF8" s="24">
        <f>+$D$8</f>
        <v>2017</v>
      </c>
      <c r="AG8" s="25" t="s">
        <v>3</v>
      </c>
      <c r="AH8" s="26" t="s">
        <v>4</v>
      </c>
      <c r="AI8" s="23">
        <f>+$C$8</f>
        <v>2016</v>
      </c>
      <c r="AJ8" s="24">
        <f>+$D$8</f>
        <v>2017</v>
      </c>
      <c r="AK8" s="25" t="s">
        <v>3</v>
      </c>
      <c r="AL8" s="26" t="s">
        <v>4</v>
      </c>
      <c r="AM8" s="23">
        <f>+$C$8</f>
        <v>2016</v>
      </c>
      <c r="AN8" s="24">
        <f>+$D$8</f>
        <v>2017</v>
      </c>
      <c r="AO8" s="25" t="s">
        <v>3</v>
      </c>
      <c r="AP8" s="26" t="s">
        <v>4</v>
      </c>
      <c r="AQ8" s="23">
        <f>+$C$8</f>
        <v>2016</v>
      </c>
      <c r="AR8" s="24">
        <f>+$D$8</f>
        <v>2017</v>
      </c>
      <c r="AS8" s="25" t="s">
        <v>3</v>
      </c>
      <c r="AT8" s="26" t="s">
        <v>4</v>
      </c>
      <c r="AU8" s="23">
        <f>+$C$8</f>
        <v>2016</v>
      </c>
      <c r="AV8" s="24">
        <f>+$D$8</f>
        <v>2017</v>
      </c>
      <c r="AW8" s="25" t="s">
        <v>3</v>
      </c>
      <c r="AX8" s="26" t="s">
        <v>4</v>
      </c>
      <c r="AY8" s="23">
        <f>+$C$8</f>
        <v>2016</v>
      </c>
      <c r="AZ8" s="24">
        <f>+$D$8</f>
        <v>2017</v>
      </c>
      <c r="BA8" s="25" t="s">
        <v>3</v>
      </c>
      <c r="BB8" s="26" t="s">
        <v>4</v>
      </c>
      <c r="BC8" s="23">
        <f>+$C$8</f>
        <v>2016</v>
      </c>
      <c r="BD8" s="24">
        <f>+$D$8</f>
        <v>2017</v>
      </c>
      <c r="BE8" s="25" t="s">
        <v>3</v>
      </c>
      <c r="BF8" s="26" t="s">
        <v>4</v>
      </c>
      <c r="BG8" s="23">
        <f>+$C$8</f>
        <v>2016</v>
      </c>
      <c r="BH8" s="24">
        <f>+$D$8</f>
        <v>2017</v>
      </c>
      <c r="BI8" s="25" t="s">
        <v>3</v>
      </c>
      <c r="BJ8" s="26" t="s">
        <v>4</v>
      </c>
      <c r="BK8" s="23">
        <f>+$C$8</f>
        <v>2016</v>
      </c>
      <c r="BL8" s="24">
        <f>+$D$8</f>
        <v>2017</v>
      </c>
      <c r="BM8" s="25" t="s">
        <v>3</v>
      </c>
      <c r="BN8" s="26" t="s">
        <v>4</v>
      </c>
      <c r="BO8" s="23">
        <f>+$C$8</f>
        <v>2016</v>
      </c>
      <c r="BP8" s="24">
        <f>+$D$8</f>
        <v>2017</v>
      </c>
      <c r="BQ8" s="25" t="s">
        <v>3</v>
      </c>
      <c r="BR8" s="26" t="s">
        <v>4</v>
      </c>
      <c r="BS8" s="23">
        <f>+$C$8</f>
        <v>2016</v>
      </c>
      <c r="BT8" s="24">
        <f>+$D$8</f>
        <v>2017</v>
      </c>
      <c r="BU8" s="25" t="s">
        <v>3</v>
      </c>
      <c r="BV8" s="26" t="s">
        <v>4</v>
      </c>
      <c r="BW8" s="23">
        <f>+$C$8</f>
        <v>2016</v>
      </c>
      <c r="BX8" s="24">
        <f>+$D$8</f>
        <v>2017</v>
      </c>
      <c r="BY8" s="25" t="s">
        <v>3</v>
      </c>
      <c r="BZ8" s="26" t="s">
        <v>4</v>
      </c>
      <c r="CA8" s="23">
        <f>+$C$8</f>
        <v>2016</v>
      </c>
      <c r="CB8" s="24">
        <f>+$D$8</f>
        <v>2017</v>
      </c>
      <c r="CC8" s="25" t="s">
        <v>3</v>
      </c>
      <c r="CD8" s="26" t="s">
        <v>4</v>
      </c>
      <c r="CE8" s="23">
        <f>+$C$8</f>
        <v>2016</v>
      </c>
      <c r="CF8" s="24">
        <f>+$D$8</f>
        <v>2017</v>
      </c>
      <c r="CG8" s="25" t="s">
        <v>3</v>
      </c>
      <c r="CH8" s="26" t="s">
        <v>4</v>
      </c>
      <c r="CI8" s="23">
        <f>+$C$8</f>
        <v>2016</v>
      </c>
      <c r="CJ8" s="24">
        <f>+$D$8</f>
        <v>2017</v>
      </c>
      <c r="CK8" s="25" t="s">
        <v>3</v>
      </c>
      <c r="CL8" s="26" t="s">
        <v>4</v>
      </c>
      <c r="CM8" s="23">
        <f>+$C$8</f>
        <v>2016</v>
      </c>
      <c r="CN8" s="24">
        <f>+$D$8</f>
        <v>2017</v>
      </c>
      <c r="CO8" s="25" t="s">
        <v>3</v>
      </c>
      <c r="CP8" s="26" t="s">
        <v>4</v>
      </c>
      <c r="CQ8" s="23">
        <f>+$C$8</f>
        <v>2016</v>
      </c>
      <c r="CR8" s="24">
        <f>+$D$8</f>
        <v>2017</v>
      </c>
      <c r="CS8" s="25" t="s">
        <v>3</v>
      </c>
      <c r="CT8" s="26" t="s">
        <v>4</v>
      </c>
      <c r="CZ8" s="12" t="s">
        <v>47</v>
      </c>
      <c r="DA8" s="12" t="s">
        <v>48</v>
      </c>
      <c r="DB8" s="12" t="s">
        <v>49</v>
      </c>
      <c r="DC8" s="12" t="s">
        <v>50</v>
      </c>
      <c r="DD8" s="12" t="s">
        <v>51</v>
      </c>
      <c r="DE8" s="12" t="s">
        <v>52</v>
      </c>
      <c r="DF8" s="12" t="s">
        <v>53</v>
      </c>
      <c r="DG8" s="12" t="s">
        <v>54</v>
      </c>
      <c r="DH8" s="12" t="s">
        <v>55</v>
      </c>
      <c r="DI8" s="12" t="s">
        <v>56</v>
      </c>
      <c r="DJ8" s="12" t="s">
        <v>57</v>
      </c>
      <c r="DK8" s="12" t="s">
        <v>58</v>
      </c>
      <c r="DL8" s="12" t="s">
        <v>33</v>
      </c>
      <c r="DM8" s="12" t="s">
        <v>33</v>
      </c>
      <c r="DN8" s="12" t="s">
        <v>47</v>
      </c>
      <c r="DO8" s="12" t="s">
        <v>48</v>
      </c>
      <c r="DP8" s="12" t="s">
        <v>49</v>
      </c>
      <c r="DQ8" s="12" t="s">
        <v>50</v>
      </c>
      <c r="DR8" s="12" t="s">
        <v>51</v>
      </c>
      <c r="DS8" s="12" t="s">
        <v>52</v>
      </c>
      <c r="DT8" s="12" t="s">
        <v>53</v>
      </c>
      <c r="DU8" s="12" t="s">
        <v>54</v>
      </c>
      <c r="DV8" s="12" t="s">
        <v>55</v>
      </c>
      <c r="DW8" s="12" t="s">
        <v>56</v>
      </c>
      <c r="DX8" s="12" t="s">
        <v>57</v>
      </c>
      <c r="DY8" s="12" t="s">
        <v>58</v>
      </c>
      <c r="DZ8" s="8"/>
    </row>
    <row r="9" spans="1:130" s="12" customFormat="1" ht="15" customHeight="1">
      <c r="A9" s="99"/>
      <c r="B9" s="31" t="s">
        <v>6</v>
      </c>
      <c r="C9" s="21">
        <f>+CZ9</f>
        <v>323675</v>
      </c>
      <c r="D9" s="87">
        <f ca="1">OFFSET(CZ9,0,14,1,1)</f>
        <v>323221</v>
      </c>
      <c r="E9" s="21">
        <f ca="1">SUM(D9-C9)</f>
        <v>-454</v>
      </c>
      <c r="F9" s="22">
        <f ca="1">IF(E9=0,0,IF(C9=0,1,E9/C9))</f>
        <v>-1.4026415385803661E-3</v>
      </c>
      <c r="G9" s="21">
        <f>SUMIF($C$6:F$6,G$5,$C9:F9)</f>
        <v>323675</v>
      </c>
      <c r="H9" s="87">
        <f ca="1">SUMIF($C$6:G$6,H$5,$C9:G9)</f>
        <v>323221</v>
      </c>
      <c r="I9" s="21">
        <f ca="1">SUM(H9-G9)</f>
        <v>-454</v>
      </c>
      <c r="J9" s="22">
        <f ca="1">IF(I9=0,0,IF(G9=0,1,I9/G9))</f>
        <v>-1.4026415385803661E-3</v>
      </c>
      <c r="K9" s="21">
        <f>+DA9</f>
        <v>310760</v>
      </c>
      <c r="L9" s="87">
        <f ca="1">OFFSET(DA9,0,14,1,1)</f>
        <v>290478</v>
      </c>
      <c r="M9" s="21">
        <f ca="1">SUM(L9-K9)</f>
        <v>-20282</v>
      </c>
      <c r="N9" s="22">
        <f ca="1">IF(M9=0,0,IF(K9=0,1,M9/K9))</f>
        <v>-6.5265799974256661E-2</v>
      </c>
      <c r="O9" s="21">
        <f>SUMIF($C$6:N$6,O$5,$C9:N9)</f>
        <v>634435</v>
      </c>
      <c r="P9" s="87">
        <f ca="1">SUMIF($C$6:O$6,P$5,$C9:O9)</f>
        <v>613699</v>
      </c>
      <c r="Q9" s="21">
        <f ca="1">SUM(P9-O9)</f>
        <v>-20736</v>
      </c>
      <c r="R9" s="22">
        <f ca="1">IF(Q9=0,0,IF(O9=0,1,Q9/O9))</f>
        <v>-3.2684199326960206E-2</v>
      </c>
      <c r="S9" s="21">
        <f>+DB9</f>
        <v>350032</v>
      </c>
      <c r="T9" s="87">
        <f ca="1">OFFSET(DB9,0,14,1,1)</f>
        <v>340091</v>
      </c>
      <c r="U9" s="21">
        <f ca="1">SUM(T9-S9)</f>
        <v>-9941</v>
      </c>
      <c r="V9" s="22">
        <f ca="1">IF(U9=0,0,IF(S9=0,1,U9/S9))</f>
        <v>-2.8400260547607074E-2</v>
      </c>
      <c r="W9" s="21">
        <f>SUMIF($C$6:V$6,W$5,$C9:V9)</f>
        <v>984467</v>
      </c>
      <c r="X9" s="87">
        <f ca="1">SUMIF($C$6:W$6,X$5,$C9:W9)</f>
        <v>953790</v>
      </c>
      <c r="Y9" s="21">
        <f ca="1">SUM(X9-W9)</f>
        <v>-30677</v>
      </c>
      <c r="Z9" s="22">
        <f ca="1">IF(Y9=0,0,IF(W9=0,1,Y9/W9))</f>
        <v>-3.1161024188723442E-2</v>
      </c>
      <c r="AA9" s="21">
        <f>+DC9</f>
        <v>349261</v>
      </c>
      <c r="AB9" s="87">
        <f ca="1">OFFSET(DC9,0,14,1,1)</f>
        <v>334581</v>
      </c>
      <c r="AC9" s="21">
        <f ca="1">SUM(AB9-AA9)</f>
        <v>-14680</v>
      </c>
      <c r="AD9" s="22">
        <f ca="1">IF(AC9=0,0,IF(AA9=0,1,AC9/AA9))</f>
        <v>-4.2031603872175825E-2</v>
      </c>
      <c r="AE9" s="21">
        <f>SUMIF($C$6:AD$6,AE$5,$C9:AD9)</f>
        <v>1333728</v>
      </c>
      <c r="AF9" s="87">
        <f ca="1">SUMIF($C$6:AE$6,AF$5,$C9:AE9)</f>
        <v>1288371</v>
      </c>
      <c r="AG9" s="21">
        <f ca="1">SUM(AF9-AE9)</f>
        <v>-45357</v>
      </c>
      <c r="AH9" s="22">
        <f ca="1">IF(AG9=0,0,IF(AE9=0,1,AG9/AE9))</f>
        <v>-3.4007683725617216E-2</v>
      </c>
      <c r="AI9" s="21">
        <f>+DD9</f>
        <v>365947</v>
      </c>
      <c r="AJ9" s="87">
        <f ca="1">OFFSET(DD9,0,14,1,1)</f>
        <v>352272</v>
      </c>
      <c r="AK9" s="21">
        <f ca="1">SUM(AJ9-AI9)</f>
        <v>-13675</v>
      </c>
      <c r="AL9" s="22">
        <f ca="1">IF(AK9=0,0,IF(AI9=0,1,AK9/AI9))</f>
        <v>-3.7368799307003472E-2</v>
      </c>
      <c r="AM9" s="21">
        <f>SUMIF($C$6:AL$6,AM$5,$C9:AL9)</f>
        <v>1699675</v>
      </c>
      <c r="AN9" s="87">
        <f ca="1">SUMIF($C$6:AM$6,AN$5,$C9:AM9)</f>
        <v>1640643</v>
      </c>
      <c r="AO9" s="21">
        <f ca="1">SUM(AN9-AM9)</f>
        <v>-59032</v>
      </c>
      <c r="AP9" s="22">
        <f ca="1">IF(AO9=0,0,IF(AM9=0,1,AO9/AM9))</f>
        <v>-3.4731345698442349E-2</v>
      </c>
      <c r="AQ9" s="21">
        <f>+DE9</f>
        <v>363158</v>
      </c>
      <c r="AR9" s="87">
        <f ca="1">OFFSET(DE9,0,14,1,1)</f>
        <v>362054</v>
      </c>
      <c r="AS9" s="21">
        <f ca="1">SUM(AR9-AQ9)</f>
        <v>-1104</v>
      </c>
      <c r="AT9" s="22">
        <f ca="1">IF(AS9=0,0,IF(AQ9=0,1,AS9/AQ9))</f>
        <v>-3.039999118840835E-3</v>
      </c>
      <c r="AU9" s="21">
        <f>SUMIF($C$6:AT$6,AU$5,$C9:AT9)</f>
        <v>2062833</v>
      </c>
      <c r="AV9" s="87">
        <f ca="1">SUMIF($C$6:AU$6,AV$5,$C9:AU9)</f>
        <v>2002697</v>
      </c>
      <c r="AW9" s="21">
        <f ca="1">SUM(AV9-AU9)</f>
        <v>-60136</v>
      </c>
      <c r="AX9" s="22">
        <f ca="1">IF(AW9=0,0,IF(AU9=0,1,AW9/AU9))</f>
        <v>-2.915214173905498E-2</v>
      </c>
      <c r="AY9" s="21">
        <f>+DF9</f>
        <v>382331</v>
      </c>
      <c r="AZ9" s="87">
        <f ca="1">OFFSET(DF9,0,14,1,1)</f>
        <v>381480</v>
      </c>
      <c r="BA9" s="21">
        <f ca="1">SUM(AZ9-AY9)</f>
        <v>-851</v>
      </c>
      <c r="BB9" s="22">
        <f ca="1">IF(BA9=0,0,IF(AY9=0,1,BA9/AY9))</f>
        <v>-2.2258200355189614E-3</v>
      </c>
      <c r="BC9" s="21">
        <f>SUMIF($C$6:BB$6,BC$5,$C9:BB9)</f>
        <v>2445164</v>
      </c>
      <c r="BD9" s="87">
        <f ca="1">SUMIF($C$6:BC$6,BD$5,$C9:BC9)</f>
        <v>2384177</v>
      </c>
      <c r="BE9" s="21">
        <f ca="1">SUM(BD9-BC9)</f>
        <v>-60987</v>
      </c>
      <c r="BF9" s="22">
        <f ca="1">IF(BE9=0,0,IF(BC9=0,1,BE9/BC9))</f>
        <v>-2.4941885288675934E-2</v>
      </c>
      <c r="BG9" s="21">
        <f>+DG9</f>
        <v>397191</v>
      </c>
      <c r="BH9" s="87">
        <f ca="1">OFFSET(DG9,0,14,1,1)</f>
        <v>397021</v>
      </c>
      <c r="BI9" s="21">
        <f ca="1">SUM(BH9-BG9)</f>
        <v>-170</v>
      </c>
      <c r="BJ9" s="22">
        <f ca="1">IF(BI9=0,0,IF(BG9=0,1,BI9/BG9))</f>
        <v>-4.2800566981628487E-4</v>
      </c>
      <c r="BK9" s="21">
        <f>SUMIF($C$6:BJ$6,BK$5,$C9:BJ9)</f>
        <v>2842355</v>
      </c>
      <c r="BL9" s="87">
        <f ca="1">SUMIF($C$6:BK$6,BL$5,$C9:BK9)</f>
        <v>2781198</v>
      </c>
      <c r="BM9" s="21">
        <f ca="1">SUM(BL9-BK9)</f>
        <v>-61157</v>
      </c>
      <c r="BN9" s="22">
        <f ca="1">IF(BM9=0,0,IF(BK9=0,1,BM9/BK9))</f>
        <v>-2.1516313057306353E-2</v>
      </c>
      <c r="BO9" s="21">
        <f>+DH9</f>
        <v>347170</v>
      </c>
      <c r="BP9" s="87">
        <f ca="1">OFFSET(DH9,0,14,1,1)</f>
        <v>358680</v>
      </c>
      <c r="BQ9" s="21">
        <f ca="1">SUM(BP9-BO9)</f>
        <v>11510</v>
      </c>
      <c r="BR9" s="22">
        <f ca="1">IF(BQ9=0,0,IF(BO9=0,1,BQ9/BO9))</f>
        <v>3.3153786329463954E-2</v>
      </c>
      <c r="BS9" s="21">
        <f>SUMIF($C$6:BR$6,BS$5,$C9:BR9)</f>
        <v>3189525</v>
      </c>
      <c r="BT9" s="87">
        <f ca="1">SUMIF($C$6:BS$6,BT$5,$C9:BS9)</f>
        <v>3139878</v>
      </c>
      <c r="BU9" s="21">
        <f ca="1">SUM(BT9-BS9)</f>
        <v>-49647</v>
      </c>
      <c r="BV9" s="22">
        <f ca="1">IF(BU9=0,0,IF(BS9=0,1,BU9/BS9))</f>
        <v>-1.5565640651821196E-2</v>
      </c>
      <c r="BW9" s="21">
        <f>+DI9</f>
        <v>359887</v>
      </c>
      <c r="BX9" s="87">
        <f ca="1">OFFSET(DI9,0,14,1,1)</f>
        <v>458323</v>
      </c>
      <c r="BY9" s="21">
        <f ca="1">SUM(BX9-BW9)</f>
        <v>98436</v>
      </c>
      <c r="BZ9" s="22">
        <f ca="1">IF(BY9=0,0,IF(BW9=0,1,BY9/BW9))</f>
        <v>0.27351918796733421</v>
      </c>
      <c r="CA9" s="21">
        <f>SUMIF($C$6:BZ$6,CA$5,$C9:BZ9)</f>
        <v>3549412</v>
      </c>
      <c r="CB9" s="87">
        <f ca="1">SUMIF($C$6:CA$6,CB$5,$C9:CA9)</f>
        <v>3598201</v>
      </c>
      <c r="CC9" s="21">
        <f ca="1">SUM(CB9-CA9)</f>
        <v>48789</v>
      </c>
      <c r="CD9" s="22">
        <f ca="1">IF(CC9=0,0,IF(CA9=0,1,CC9/CA9))</f>
        <v>1.3745657027135762E-2</v>
      </c>
      <c r="CE9" s="21">
        <f>+DJ9</f>
        <v>331216</v>
      </c>
      <c r="CF9" s="87">
        <f ca="1">OFFSET(DJ9,0,14,1,1)</f>
        <v>0</v>
      </c>
      <c r="CG9" s="21">
        <f ca="1">SUM(CF9-CE9)</f>
        <v>-331216</v>
      </c>
      <c r="CH9" s="22">
        <f ca="1">IF(CG9=0,0,IF(CE9=0,1,CG9/CE9))</f>
        <v>-1</v>
      </c>
      <c r="CI9" s="21">
        <f>SUMIF($C$6:CH$6,CI$5,$C9:CH9)</f>
        <v>3880628</v>
      </c>
      <c r="CJ9" s="87">
        <f ca="1">SUMIF($C$6:CI$6,CJ$5,$C9:CI9)</f>
        <v>3598201</v>
      </c>
      <c r="CK9" s="21">
        <f ca="1">SUM(CJ9-CI9)</f>
        <v>-282427</v>
      </c>
      <c r="CL9" s="22">
        <f ca="1">IF(CK9=0,0,IF(CI9=0,1,CK9/CI9))</f>
        <v>-7.2778684274813252E-2</v>
      </c>
      <c r="CM9" s="21">
        <f>+DK9</f>
        <v>322486</v>
      </c>
      <c r="CN9" s="87">
        <f ca="1">OFFSET(DK9,0,14,1,1)</f>
        <v>0</v>
      </c>
      <c r="CO9" s="21">
        <f ca="1">SUM(CN9-CM9)</f>
        <v>-322486</v>
      </c>
      <c r="CP9" s="22">
        <f ca="1">IF(CO9=0,0,IF(CM9=0,1,CO9/CM9))</f>
        <v>-1</v>
      </c>
      <c r="CQ9" s="21">
        <f>SUMIF($C$6:CP$6,CQ$5,$C9:CP9)</f>
        <v>4203114</v>
      </c>
      <c r="CR9" s="87">
        <f ca="1">SUMIF($C$6:CQ$6,CR$5,$C9:CQ9)</f>
        <v>3598201</v>
      </c>
      <c r="CS9" s="21">
        <f ca="1">SUM(CR9-CQ9)</f>
        <v>-604913</v>
      </c>
      <c r="CT9" s="22">
        <f ca="1">IF(CS9=0,0,IF(CQ9=0,1,CS9/CQ9))</f>
        <v>-0.14392019821494254</v>
      </c>
      <c r="CW9" s="12" t="s">
        <v>5</v>
      </c>
      <c r="CX9" s="82" t="s">
        <v>6</v>
      </c>
      <c r="CZ9" s="88">
        <f>SUMIF(AMB!$A$73:$A$84,'2016-2017'!CZ$7,AMB!D$73:D$84)</f>
        <v>323675</v>
      </c>
      <c r="DA9" s="88">
        <f>SUMIF(AMB!$A$73:$A$84,'2016-2017'!DA$7,AMB!E$73:E$84)</f>
        <v>310760</v>
      </c>
      <c r="DB9" s="88">
        <f>SUMIF(AMB!$A$73:$A$84,'2016-2017'!DB$7,AMB!F$73:F$84)</f>
        <v>350032</v>
      </c>
      <c r="DC9" s="88">
        <f>SUMIF(AMB!$A$73:$A$84,'2016-2017'!DC$7,AMB!G$73:G$84)</f>
        <v>349261</v>
      </c>
      <c r="DD9" s="88">
        <f>SUMIF(AMB!$A$73:$A$84,'2016-2017'!DD$7,AMB!H$73:H$84)</f>
        <v>365947</v>
      </c>
      <c r="DE9" s="88">
        <f>SUMIF(AMB!$A$73:$A$84,'2016-2017'!DE$7,AMB!I$73:I$84)</f>
        <v>363158</v>
      </c>
      <c r="DF9" s="88">
        <f>SUMIF(AMB!$A$73:$A$84,'2016-2017'!DF$7,AMB!J$73:J$84)</f>
        <v>382331</v>
      </c>
      <c r="DG9" s="88">
        <f>SUMIF(AMB!$A$73:$A$84,'2016-2017'!DG$7,AMB!K$73:K$84)</f>
        <v>397191</v>
      </c>
      <c r="DH9" s="88">
        <f>SUMIF(AMB!$A$73:$A$84,'2016-2017'!DH$7,AMB!L$73:L$84)</f>
        <v>347170</v>
      </c>
      <c r="DI9" s="88">
        <f>SUMIF(AMB!$A$73:$A$84,'2016-2017'!DI$7,AMB!M$73:M$84)</f>
        <v>359887</v>
      </c>
      <c r="DJ9" s="88">
        <f>SUMIF(AMB!$A$73:$A$84,'2016-2017'!DJ$7,AMB!N$73:N$84)</f>
        <v>331216</v>
      </c>
      <c r="DK9" s="88">
        <f>SUMIF(AMB!$A$73:$A$84,'2016-2017'!DK$7,AMB!O$73:O$84)</f>
        <v>322486</v>
      </c>
      <c r="DN9" s="88">
        <f>SUMIF(AMB!$A$73:$A$84,'2016-2017'!DN$7,AMB!D$73:D$84)</f>
        <v>323221</v>
      </c>
      <c r="DO9" s="88">
        <f>SUMIF(AMB!$A$73:$A$84,'2016-2017'!DO$7,AMB!E$73:E$84)</f>
        <v>290478</v>
      </c>
      <c r="DP9" s="88">
        <f>SUMIF(AMB!$A$73:$A$84,'2016-2017'!DP$7,AMB!F$73:F$84)</f>
        <v>340091</v>
      </c>
      <c r="DQ9" s="88">
        <f>SUMIF(AMB!$A$73:$A$84,'2016-2017'!DQ$7,AMB!G$73:G$84)</f>
        <v>334581</v>
      </c>
      <c r="DR9" s="88">
        <f>SUMIF(AMB!$A$73:$A$84,'2016-2017'!DR$7,AMB!H$73:H$84)</f>
        <v>352272</v>
      </c>
      <c r="DS9" s="88">
        <f>SUMIF(AMB!$A$73:$A$84,'2016-2017'!DS$7,AMB!I$73:I$84)</f>
        <v>362054</v>
      </c>
      <c r="DT9" s="88">
        <f>SUMIF(AMB!$A$73:$A$84,'2016-2017'!DT$7,AMB!J$73:J$84)</f>
        <v>381480</v>
      </c>
      <c r="DU9" s="88">
        <f>SUMIF(AMB!$A$73:$A$84,'2016-2017'!DU$7,AMB!K$73:K$84)</f>
        <v>397021</v>
      </c>
      <c r="DV9" s="88">
        <f>SUMIF(AMB!$A$73:$A$84,'2016-2017'!DV$7,AMB!L$73:L$84)</f>
        <v>358680</v>
      </c>
      <c r="DW9" s="88">
        <f>SUMIF(AMB!$A$73:$A$84,'2016-2017'!DW$7,AMB!M$73:M$84)</f>
        <v>458323</v>
      </c>
      <c r="DX9" s="88">
        <f>SUMIF(AMB!$A$73:$A$84,'2016-2017'!DX$7,AMB!N$73:N$84)</f>
        <v>0</v>
      </c>
      <c r="DY9" s="88">
        <f>SUMIF(AMB!$A$73:$A$84,'2016-2017'!DY$7,AMB!O$73:O$84)</f>
        <v>0</v>
      </c>
      <c r="DZ9"/>
    </row>
    <row r="10" spans="1:130" s="12" customFormat="1" ht="15.6">
      <c r="A10" s="101" t="str">
        <f>+CW11</f>
        <v>Ambassador Bridge</v>
      </c>
      <c r="B10" s="29" t="s">
        <v>7</v>
      </c>
      <c r="C10" s="21">
        <f>+CZ10</f>
        <v>204600</v>
      </c>
      <c r="D10" s="87">
        <f ca="1">OFFSET(CZ10,0,14,1,1)</f>
        <v>210743</v>
      </c>
      <c r="E10" s="21">
        <f ca="1">SUM(D10-C10)</f>
        <v>6143</v>
      </c>
      <c r="F10" s="22">
        <f ca="1">IF(E10=0,0,IF(C10=0,1,E10/C10))</f>
        <v>3.0024437927663735E-2</v>
      </c>
      <c r="G10" s="21">
        <f>SUMIF($C$6:F$6,G$5,$C10:F10)</f>
        <v>204600</v>
      </c>
      <c r="H10" s="87">
        <f ca="1">SUMIF($C$6:G$6,H$5,$C10:G10)</f>
        <v>210743</v>
      </c>
      <c r="I10" s="21">
        <f ca="1">SUM(H10-G10)</f>
        <v>6143</v>
      </c>
      <c r="J10" s="22">
        <f ca="1">IF(I10=0,0,IF(G10=0,1,I10/G10))</f>
        <v>3.0024437927663735E-2</v>
      </c>
      <c r="K10" s="21">
        <f>+DA10</f>
        <v>208595</v>
      </c>
      <c r="L10" s="87">
        <f ca="1">OFFSET(DA10,0,14,1,1)</f>
        <v>203313</v>
      </c>
      <c r="M10" s="21">
        <f ca="1">SUM(L10-K10)</f>
        <v>-5282</v>
      </c>
      <c r="N10" s="22">
        <f ca="1">IF(M10=0,0,IF(K10=0,1,M10/K10))</f>
        <v>-2.5321795824444496E-2</v>
      </c>
      <c r="O10" s="21">
        <f>SUMIF($C$6:N$6,O$5,$C10:N10)</f>
        <v>413195</v>
      </c>
      <c r="P10" s="87">
        <f ca="1">SUMIF($C$6:O$6,P$5,$C10:O10)</f>
        <v>414056</v>
      </c>
      <c r="Q10" s="21">
        <f ca="1">SUM(P10-O10)</f>
        <v>861</v>
      </c>
      <c r="R10" s="22">
        <f ca="1">IF(Q10=0,0,IF(O10=0,1,Q10/O10))</f>
        <v>2.0837619041856751E-3</v>
      </c>
      <c r="S10" s="21">
        <f>+DB10</f>
        <v>221208</v>
      </c>
      <c r="T10" s="87">
        <f ca="1">OFFSET(DB10,0,14,1,1)</f>
        <v>234298</v>
      </c>
      <c r="U10" s="21">
        <f ca="1">SUM(T10-S10)</f>
        <v>13090</v>
      </c>
      <c r="V10" s="22">
        <f ca="1">IF(U10=0,0,IF(S10=0,1,U10/S10))</f>
        <v>5.917507504249394E-2</v>
      </c>
      <c r="W10" s="21">
        <f>SUMIF($C$6:V$6,W$5,$C10:V10)</f>
        <v>634403</v>
      </c>
      <c r="X10" s="87">
        <f ca="1">SUMIF($C$6:W$6,X$5,$C10:W10)</f>
        <v>648354</v>
      </c>
      <c r="Y10" s="21">
        <f ca="1">SUM(X10-W10)</f>
        <v>13951</v>
      </c>
      <c r="Z10" s="22">
        <f ca="1">IF(Y10=0,0,IF(W10=0,1,Y10/W10))</f>
        <v>2.1990753511569143E-2</v>
      </c>
      <c r="AA10" s="21">
        <f>+DC10</f>
        <v>212053</v>
      </c>
      <c r="AB10" s="87">
        <f ca="1">OFFSET(DC10,0,14,1,1)</f>
        <v>205770</v>
      </c>
      <c r="AC10" s="21">
        <f ca="1">SUM(AB10-AA10)</f>
        <v>-6283</v>
      </c>
      <c r="AD10" s="22">
        <f ca="1">IF(AC10=0,0,IF(AA10=0,1,AC10/AA10))</f>
        <v>-2.9629385106553552E-2</v>
      </c>
      <c r="AE10" s="21">
        <f>SUMIF($C$6:AD$6,AE$5,$C10:AD10)</f>
        <v>846456</v>
      </c>
      <c r="AF10" s="87">
        <f ca="1">SUMIF($C$6:AE$6,AF$5,$C10:AE10)</f>
        <v>854124</v>
      </c>
      <c r="AG10" s="21">
        <f ca="1">SUM(AF10-AE10)</f>
        <v>7668</v>
      </c>
      <c r="AH10" s="22">
        <f ca="1">IF(AG10=0,0,IF(AE10=0,1,AG10/AE10))</f>
        <v>9.0589469505798301E-3</v>
      </c>
      <c r="AI10" s="21">
        <f>+DD10</f>
        <v>215987</v>
      </c>
      <c r="AJ10" s="87">
        <f ca="1">OFFSET(DD10,0,14,1,1)</f>
        <v>228388</v>
      </c>
      <c r="AK10" s="21">
        <f ca="1">SUM(AJ10-AI10)</f>
        <v>12401</v>
      </c>
      <c r="AL10" s="22">
        <f ca="1">IF(AK10=0,0,IF(AI10=0,1,AK10/AI10))</f>
        <v>5.7415492599091615E-2</v>
      </c>
      <c r="AM10" s="21">
        <f>SUMIF($C$6:AL$6,AM$5,$C10:AL10)</f>
        <v>1062443</v>
      </c>
      <c r="AN10" s="87">
        <f ca="1">SUMIF($C$6:AM$6,AN$5,$C10:AM10)</f>
        <v>1082512</v>
      </c>
      <c r="AO10" s="21">
        <f ca="1">SUM(AN10-AM10)</f>
        <v>20069</v>
      </c>
      <c r="AP10" s="22">
        <f ca="1">IF(AO10=0,0,IF(AM10=0,1,AO10/AM10))</f>
        <v>1.8889483953492093E-2</v>
      </c>
      <c r="AQ10" s="21">
        <f>+DE10</f>
        <v>227995</v>
      </c>
      <c r="AR10" s="87">
        <f ca="1">OFFSET(DE10,0,14,1,1)</f>
        <v>228390</v>
      </c>
      <c r="AS10" s="21">
        <f ca="1">SUM(AR10-AQ10)</f>
        <v>395</v>
      </c>
      <c r="AT10" s="22">
        <f ca="1">IF(AS10=0,0,IF(AQ10=0,1,AS10/AQ10))</f>
        <v>1.7324941336432816E-3</v>
      </c>
      <c r="AU10" s="21">
        <f>SUMIF($C$6:AT$6,AU$5,$C10:AT10)</f>
        <v>1290438</v>
      </c>
      <c r="AV10" s="87">
        <f ca="1">SUMIF($C$6:AU$6,AV$5,$C10:AU10)</f>
        <v>1310902</v>
      </c>
      <c r="AW10" s="21">
        <f ca="1">SUM(AV10-AU10)</f>
        <v>20464</v>
      </c>
      <c r="AX10" s="22">
        <f ca="1">IF(AW10=0,0,IF(AU10=0,1,AW10/AU10))</f>
        <v>1.5858181485666107E-2</v>
      </c>
      <c r="AY10" s="21">
        <f>+DF10</f>
        <v>189518</v>
      </c>
      <c r="AZ10" s="87">
        <f ca="1">OFFSET(DF10,0,14,1,1)</f>
        <v>184814</v>
      </c>
      <c r="BA10" s="21">
        <f ca="1">SUM(AZ10-AY10)</f>
        <v>-4704</v>
      </c>
      <c r="BB10" s="22">
        <f ca="1">IF(BA10=0,0,IF(AY10=0,1,BA10/AY10))</f>
        <v>-2.4820861342985889E-2</v>
      </c>
      <c r="BC10" s="21">
        <f>SUMIF($C$6:BB$6,BC$5,$C10:BB10)</f>
        <v>1479956</v>
      </c>
      <c r="BD10" s="87">
        <f ca="1">SUMIF($C$6:BC$6,BD$5,$C10:BC10)</f>
        <v>1495716</v>
      </c>
      <c r="BE10" s="21">
        <f ca="1">SUM(BD10-BC10)</f>
        <v>15760</v>
      </c>
      <c r="BF10" s="22">
        <f ca="1">IF(BE10=0,0,IF(BC10=0,1,BE10/BC10))</f>
        <v>1.0648965239507121E-2</v>
      </c>
      <c r="BG10" s="21">
        <f>+DG10</f>
        <v>225723</v>
      </c>
      <c r="BH10" s="87">
        <f ca="1">OFFSET(DG10,0,14,1,1)</f>
        <v>225258</v>
      </c>
      <c r="BI10" s="21">
        <f ca="1">SUM(BH10-BG10)</f>
        <v>-465</v>
      </c>
      <c r="BJ10" s="22">
        <f ca="1">IF(BI10=0,0,IF(BG10=0,1,BI10/BG10))</f>
        <v>-2.0600470488164697E-3</v>
      </c>
      <c r="BK10" s="21">
        <f>SUMIF($C$6:BJ$6,BK$5,$C10:BJ10)</f>
        <v>1705679</v>
      </c>
      <c r="BL10" s="87">
        <f ca="1">SUMIF($C$6:BK$6,BL$5,$C10:BK10)</f>
        <v>1720974</v>
      </c>
      <c r="BM10" s="21">
        <f ca="1">SUM(BL10-BK10)</f>
        <v>15295</v>
      </c>
      <c r="BN10" s="22">
        <f ca="1">IF(BM10=0,0,IF(BK10=0,1,BM10/BK10))</f>
        <v>8.9671034233287737E-3</v>
      </c>
      <c r="BO10" s="21">
        <f>+DH10</f>
        <v>217805</v>
      </c>
      <c r="BP10" s="87">
        <f ca="1">OFFSET(DH10,0,14,1,1)</f>
        <v>210518</v>
      </c>
      <c r="BQ10" s="21">
        <f ca="1">SUM(BP10-BO10)</f>
        <v>-7287</v>
      </c>
      <c r="BR10" s="22">
        <f ca="1">IF(BQ10=0,0,IF(BO10=0,1,BQ10/BO10))</f>
        <v>-3.3456532219186888E-2</v>
      </c>
      <c r="BS10" s="21">
        <f>SUMIF($C$6:BR$6,BS$5,$C10:BR10)</f>
        <v>1923484</v>
      </c>
      <c r="BT10" s="87">
        <f ca="1">SUMIF($C$6:BS$6,BT$5,$C10:BS10)</f>
        <v>1931492</v>
      </c>
      <c r="BU10" s="21">
        <f ca="1">SUM(BT10-BS10)</f>
        <v>8008</v>
      </c>
      <c r="BV10" s="22">
        <f ca="1">IF(BU10=0,0,IF(BS10=0,1,BU10/BS10))</f>
        <v>4.1632787171611511E-3</v>
      </c>
      <c r="BW10" s="21">
        <f>+DI10</f>
        <v>218700</v>
      </c>
      <c r="BX10" s="87">
        <f ca="1">OFFSET(DI10,0,14,1,1)</f>
        <v>206301</v>
      </c>
      <c r="BY10" s="21">
        <f ca="1">SUM(BX10-BW10)</f>
        <v>-12399</v>
      </c>
      <c r="BZ10" s="22">
        <f ca="1">IF(BY10=0,0,IF(BW10=0,1,BY10/BW10))</f>
        <v>-5.6694101508916322E-2</v>
      </c>
      <c r="CA10" s="21">
        <f>SUMIF($C$6:BZ$6,CA$5,$C10:BZ10)</f>
        <v>2142184</v>
      </c>
      <c r="CB10" s="87">
        <f ca="1">SUMIF($C$6:CA$6,CB$5,$C10:CA10)</f>
        <v>2137793</v>
      </c>
      <c r="CC10" s="21">
        <f ca="1">SUM(CB10-CA10)</f>
        <v>-4391</v>
      </c>
      <c r="CD10" s="22">
        <f ca="1">IF(CC10=0,0,IF(CA10=0,1,CC10/CA10))</f>
        <v>-2.0497772366892854E-3</v>
      </c>
      <c r="CE10" s="21">
        <f>+DJ10</f>
        <v>214862</v>
      </c>
      <c r="CF10" s="87">
        <f ca="1">OFFSET(DJ10,0,14,1,1)</f>
        <v>0</v>
      </c>
      <c r="CG10" s="21">
        <f ca="1">SUM(CF10-CE10)</f>
        <v>-214862</v>
      </c>
      <c r="CH10" s="22">
        <f ca="1">IF(CG10=0,0,IF(CE10=0,1,CG10/CE10))</f>
        <v>-1</v>
      </c>
      <c r="CI10" s="21">
        <f>SUMIF($C$6:CH$6,CI$5,$C10:CH10)</f>
        <v>2357046</v>
      </c>
      <c r="CJ10" s="87">
        <f ca="1">SUMIF($C$6:CI$6,CJ$5,$C10:CI10)</f>
        <v>2137793</v>
      </c>
      <c r="CK10" s="21">
        <f ca="1">SUM(CJ10-CI10)</f>
        <v>-219253</v>
      </c>
      <c r="CL10" s="22">
        <f ca="1">IF(CK10=0,0,IF(CI10=0,1,CK10/CI10))</f>
        <v>-9.302024652891798E-2</v>
      </c>
      <c r="CM10" s="21">
        <f>+DK10</f>
        <v>189931</v>
      </c>
      <c r="CN10" s="87">
        <f ca="1">OFFSET(DK10,0,14,1,1)</f>
        <v>0</v>
      </c>
      <c r="CO10" s="21">
        <f ca="1">SUM(CN10-CM10)</f>
        <v>-189931</v>
      </c>
      <c r="CP10" s="22">
        <f ca="1">IF(CO10=0,0,IF(CM10=0,1,CO10/CM10))</f>
        <v>-1</v>
      </c>
      <c r="CQ10" s="21">
        <f>SUMIF($C$6:CP$6,CQ$5,$C10:CP10)</f>
        <v>2546977</v>
      </c>
      <c r="CR10" s="87">
        <f ca="1">SUMIF($C$6:CQ$6,CR$5,$C10:CQ10)</f>
        <v>2137793</v>
      </c>
      <c r="CS10" s="21">
        <f ca="1">SUM(CR10-CQ10)</f>
        <v>-409184</v>
      </c>
      <c r="CT10" s="22">
        <f ca="1">IF(CS10=0,0,IF(CQ10=0,1,CS10/CQ10))</f>
        <v>-0.16065476837835599</v>
      </c>
      <c r="CW10" s="12" t="s">
        <v>5</v>
      </c>
      <c r="CX10" s="81" t="s">
        <v>7</v>
      </c>
      <c r="CY10" s="16"/>
      <c r="CZ10" s="88">
        <f>SUMIF(AMB!$A$87:$A$97,'2016-2017'!CZ$7,AMB!D$87:D$97)</f>
        <v>204600</v>
      </c>
      <c r="DA10" s="88">
        <f>SUMIF(AMB!$A$87:$A$97,'2016-2017'!DA$7,AMB!E$87:E$97)</f>
        <v>208595</v>
      </c>
      <c r="DB10" s="88">
        <f>SUMIF(AMB!$A$87:$A$97,'2016-2017'!DB$7,AMB!F$87:F$97)</f>
        <v>221208</v>
      </c>
      <c r="DC10" s="88">
        <f>SUMIF(AMB!$A$87:$A$97,'2016-2017'!DC$7,AMB!G$87:G$97)</f>
        <v>212053</v>
      </c>
      <c r="DD10" s="88">
        <f>SUMIF(AMB!$A$87:$A$97,'2016-2017'!DD$7,AMB!H$87:H$97)</f>
        <v>215987</v>
      </c>
      <c r="DE10" s="88">
        <f>SUMIF(AMB!$A$87:$A$97,'2016-2017'!DE$7,AMB!I$87:I$97)</f>
        <v>227995</v>
      </c>
      <c r="DF10" s="88">
        <f>SUMIF(AMB!$A$87:$A$97,'2016-2017'!DF$7,AMB!J$87:J$97)</f>
        <v>189518</v>
      </c>
      <c r="DG10" s="88">
        <f>SUMIF(AMB!$A$87:$A$97,'2016-2017'!DG$7,AMB!K$87:K$97)</f>
        <v>225723</v>
      </c>
      <c r="DH10" s="88">
        <f>SUMIF(AMB!$A$87:$A$97,'2016-2017'!DH$7,AMB!L$87:L$97)</f>
        <v>217805</v>
      </c>
      <c r="DI10" s="88">
        <f>SUMIF(AMB!$A$87:$A$97,'2016-2017'!DI$7,AMB!M$87:M$97)</f>
        <v>218700</v>
      </c>
      <c r="DJ10" s="88">
        <f>SUMIF(AMB!$A$87:$A$97,'2016-2017'!DJ$7,AMB!N$87:N$97)</f>
        <v>214862</v>
      </c>
      <c r="DK10" s="88">
        <f>SUMIF(AMB!$A$87:$A$97,'2016-2017'!DK$7,AMB!O$87:O$97)</f>
        <v>189931</v>
      </c>
      <c r="DN10" s="88">
        <f>SUMIF(AMB!$A$87:$A$98,'2016-2017'!DN$7,AMB!D$87:D$98)</f>
        <v>210743</v>
      </c>
      <c r="DO10" s="88">
        <f>SUMIF(AMB!$A$87:$A$98,'2016-2017'!DO$7,AMB!E$87:E$98)</f>
        <v>203313</v>
      </c>
      <c r="DP10" s="88">
        <f>SUMIF(AMB!$A$87:$A$98,'2016-2017'!DP$7,AMB!F$87:F$98)</f>
        <v>234298</v>
      </c>
      <c r="DQ10" s="88">
        <f>SUMIF(AMB!$A$87:$A$98,'2016-2017'!DQ$7,AMB!G$87:G$98)</f>
        <v>205770</v>
      </c>
      <c r="DR10" s="88">
        <f>SUMIF(AMB!$A$87:$A$98,'2016-2017'!DR$7,AMB!H$87:H$98)</f>
        <v>228388</v>
      </c>
      <c r="DS10" s="88">
        <f>SUMIF(AMB!$A$87:$A$98,'2016-2017'!DS$7,AMB!I$87:I$98)</f>
        <v>228390</v>
      </c>
      <c r="DT10" s="88">
        <f>SUMIF(AMB!$A$87:$A$98,'2016-2017'!DT$7,AMB!J$87:J$98)</f>
        <v>184814</v>
      </c>
      <c r="DU10" s="88">
        <f>SUMIF(AMB!$A$87:$A$98,'2016-2017'!DU$7,AMB!K$87:K$98)</f>
        <v>225258</v>
      </c>
      <c r="DV10" s="88">
        <f>SUMIF(AMB!$A$87:$A$98,'2016-2017'!DV$7,AMB!L$87:L$98)</f>
        <v>210518</v>
      </c>
      <c r="DW10" s="88">
        <f>SUMIF(AMB!$A$87:$A$98,'2016-2017'!DW$7,AMB!M$87:M$98)</f>
        <v>206301</v>
      </c>
      <c r="DX10" s="88">
        <f>SUMIF(AMB!$A$87:$A$98,'2016-2017'!DX$7,AMB!N$87:N$98)</f>
        <v>0</v>
      </c>
      <c r="DY10" s="88">
        <f>SUMIF(AMB!$A$87:$A$98,'2016-2017'!DY$7,AMB!O$87:O$98)</f>
        <v>0</v>
      </c>
      <c r="DZ10"/>
    </row>
    <row r="11" spans="1:130" s="12" customFormat="1" ht="15.6">
      <c r="A11" s="100"/>
      <c r="B11" s="29" t="s">
        <v>8</v>
      </c>
      <c r="C11" s="87">
        <f>+CZ11</f>
        <v>0</v>
      </c>
      <c r="D11" s="87">
        <f ca="1">OFFSET(CZ11,0,14,1,1)</f>
        <v>0</v>
      </c>
      <c r="E11" s="87">
        <f ca="1">SUM(D11-C11)</f>
        <v>0</v>
      </c>
      <c r="F11" s="22">
        <f ca="1">IF(E11=0,0,IF(C11=0,1,E11/C11))</f>
        <v>0</v>
      </c>
      <c r="G11" s="87">
        <f>SUMIF($C$6:F$6,G$5,$C11:F11)</f>
        <v>0</v>
      </c>
      <c r="H11" s="87">
        <f ca="1">SUMIF($C$6:G$6,H$5,$C11:G11)</f>
        <v>0</v>
      </c>
      <c r="I11" s="87">
        <f ca="1">SUM(H11-G11)</f>
        <v>0</v>
      </c>
      <c r="J11" s="22">
        <f ca="1">IF(I11=0,0,IF(G11=0,1,I11/G11))</f>
        <v>0</v>
      </c>
      <c r="K11" s="87">
        <f>+DA11</f>
        <v>0</v>
      </c>
      <c r="L11" s="87">
        <f ca="1">OFFSET(DA11,0,14,1,1)</f>
        <v>0</v>
      </c>
      <c r="M11" s="87">
        <f ca="1">SUM(L11-K11)</f>
        <v>0</v>
      </c>
      <c r="N11" s="22">
        <f ca="1">IF(M11=0,0,IF(K11=0,1,M11/K11))</f>
        <v>0</v>
      </c>
      <c r="O11" s="87">
        <f>SUMIF($C$6:N$6,O$5,$C11:N11)</f>
        <v>0</v>
      </c>
      <c r="P11" s="87">
        <f ca="1">SUMIF($C$6:O$6,P$5,$C11:O11)</f>
        <v>0</v>
      </c>
      <c r="Q11" s="87">
        <f ca="1">SUM(P11-O11)</f>
        <v>0</v>
      </c>
      <c r="R11" s="22">
        <f ca="1">IF(Q11=0,0,IF(O11=0,1,Q11/O11))</f>
        <v>0</v>
      </c>
      <c r="S11" s="87">
        <f>+DB11</f>
        <v>0</v>
      </c>
      <c r="T11" s="87">
        <f ca="1">OFFSET(DB11,0,14,1,1)</f>
        <v>0</v>
      </c>
      <c r="U11" s="87">
        <f ca="1">SUM(T11-S11)</f>
        <v>0</v>
      </c>
      <c r="V11" s="22">
        <f ca="1">IF(U11=0,0,IF(S11=0,1,U11/S11))</f>
        <v>0</v>
      </c>
      <c r="W11" s="87">
        <f>SUMIF($C$6:V$6,W$5,$C11:V11)</f>
        <v>0</v>
      </c>
      <c r="X11" s="87">
        <f ca="1">SUMIF($C$6:W$6,X$5,$C11:W11)</f>
        <v>0</v>
      </c>
      <c r="Y11" s="87">
        <f ca="1">SUM(X11-W11)</f>
        <v>0</v>
      </c>
      <c r="Z11" s="22">
        <f ca="1">IF(Y11=0,0,IF(W11=0,1,Y11/W11))</f>
        <v>0</v>
      </c>
      <c r="AA11" s="87">
        <f>+DC11</f>
        <v>0</v>
      </c>
      <c r="AB11" s="87">
        <f ca="1">OFFSET(DC11,0,14,1,1)</f>
        <v>0</v>
      </c>
      <c r="AC11" s="87">
        <f ca="1">SUM(AB11-AA11)</f>
        <v>0</v>
      </c>
      <c r="AD11" s="22">
        <f ca="1">IF(AC11=0,0,IF(AA11=0,1,AC11/AA11))</f>
        <v>0</v>
      </c>
      <c r="AE11" s="87">
        <f>SUMIF($C$6:AD$6,AE$5,$C11:AD11)</f>
        <v>0</v>
      </c>
      <c r="AF11" s="87">
        <f ca="1">SUMIF($C$6:AE$6,AF$5,$C11:AE11)</f>
        <v>0</v>
      </c>
      <c r="AG11" s="87">
        <f ca="1">SUM(AF11-AE11)</f>
        <v>0</v>
      </c>
      <c r="AH11" s="22">
        <f ca="1">IF(AG11=0,0,IF(AE11=0,1,AG11/AE11))</f>
        <v>0</v>
      </c>
      <c r="AI11" s="87">
        <f>+DD11</f>
        <v>0</v>
      </c>
      <c r="AJ11" s="87">
        <f ca="1">OFFSET(DD11,0,14,1,1)</f>
        <v>0</v>
      </c>
      <c r="AK11" s="87">
        <f ca="1">SUM(AJ11-AI11)</f>
        <v>0</v>
      </c>
      <c r="AL11" s="22">
        <f ca="1">IF(AK11=0,0,IF(AI11=0,1,AK11/AI11))</f>
        <v>0</v>
      </c>
      <c r="AM11" s="87">
        <f>SUMIF($C$6:AL$6,AM$5,$C11:AL11)</f>
        <v>0</v>
      </c>
      <c r="AN11" s="87">
        <f ca="1">SUMIF($C$6:AM$6,AN$5,$C11:AM11)</f>
        <v>0</v>
      </c>
      <c r="AO11" s="87">
        <f ca="1">SUM(AN11-AM11)</f>
        <v>0</v>
      </c>
      <c r="AP11" s="22">
        <f ca="1">IF(AO11=0,0,IF(AM11=0,1,AO11/AM11))</f>
        <v>0</v>
      </c>
      <c r="AQ11" s="87">
        <f>+DE11</f>
        <v>0</v>
      </c>
      <c r="AR11" s="87">
        <f ca="1">OFFSET(DE11,0,14,1,1)</f>
        <v>0</v>
      </c>
      <c r="AS11" s="87">
        <f ca="1">SUM(AR11-AQ11)</f>
        <v>0</v>
      </c>
      <c r="AT11" s="22">
        <f ca="1">IF(AS11=0,0,IF(AQ11=0,1,AS11/AQ11))</f>
        <v>0</v>
      </c>
      <c r="AU11" s="87">
        <f>SUMIF($C$6:AT$6,AU$5,$C11:AT11)</f>
        <v>0</v>
      </c>
      <c r="AV11" s="87">
        <f ca="1">SUMIF($C$6:AU$6,AV$5,$C11:AU11)</f>
        <v>0</v>
      </c>
      <c r="AW11" s="87">
        <f ca="1">SUM(AV11-AU11)</f>
        <v>0</v>
      </c>
      <c r="AX11" s="22">
        <f ca="1">IF(AW11=0,0,IF(AU11=0,1,AW11/AU11))</f>
        <v>0</v>
      </c>
      <c r="AY11" s="87">
        <f>+DF11</f>
        <v>0</v>
      </c>
      <c r="AZ11" s="87">
        <f ca="1">OFFSET(DF11,0,14,1,1)</f>
        <v>0</v>
      </c>
      <c r="BA11" s="87">
        <f ca="1">SUM(AZ11-AY11)</f>
        <v>0</v>
      </c>
      <c r="BB11" s="22">
        <f ca="1">IF(BA11=0,0,IF(AY11=0,1,BA11/AY11))</f>
        <v>0</v>
      </c>
      <c r="BC11" s="87">
        <f>SUMIF($C$6:BB$6,BC$5,$C11:BB11)</f>
        <v>0</v>
      </c>
      <c r="BD11" s="87">
        <f ca="1">SUMIF($C$6:BC$6,BD$5,$C11:BC11)</f>
        <v>0</v>
      </c>
      <c r="BE11" s="87">
        <f ca="1">SUM(BD11-BC11)</f>
        <v>0</v>
      </c>
      <c r="BF11" s="22">
        <f ca="1">IF(BE11=0,0,IF(BC11=0,1,BE11/BC11))</f>
        <v>0</v>
      </c>
      <c r="BG11" s="87">
        <f>+DG11</f>
        <v>0</v>
      </c>
      <c r="BH11" s="87">
        <f ca="1">OFFSET(DG11,0,14,1,1)</f>
        <v>0</v>
      </c>
      <c r="BI11" s="87">
        <f ca="1">SUM(BH11-BG11)</f>
        <v>0</v>
      </c>
      <c r="BJ11" s="22">
        <f ca="1">IF(BI11=0,0,IF(BG11=0,1,BI11/BG11))</f>
        <v>0</v>
      </c>
      <c r="BK11" s="87">
        <f>SUMIF($C$6:BJ$6,BK$5,$C11:BJ11)</f>
        <v>0</v>
      </c>
      <c r="BL11" s="87">
        <f ca="1">SUMIF($C$6:BK$6,BL$5,$C11:BK11)</f>
        <v>0</v>
      </c>
      <c r="BM11" s="87">
        <f ca="1">SUM(BL11-BK11)</f>
        <v>0</v>
      </c>
      <c r="BN11" s="22">
        <f ca="1">IF(BM11=0,0,IF(BK11=0,1,BM11/BK11))</f>
        <v>0</v>
      </c>
      <c r="BO11" s="87">
        <f>+DH11</f>
        <v>0</v>
      </c>
      <c r="BP11" s="87">
        <f ca="1">OFFSET(DH11,0,14,1,1)</f>
        <v>0</v>
      </c>
      <c r="BQ11" s="87">
        <f ca="1">SUM(BP11-BO11)</f>
        <v>0</v>
      </c>
      <c r="BR11" s="22">
        <f ca="1">IF(BQ11=0,0,IF(BO11=0,1,BQ11/BO11))</f>
        <v>0</v>
      </c>
      <c r="BS11" s="87">
        <f>SUMIF($C$6:BR$6,BS$5,$C11:BR11)</f>
        <v>0</v>
      </c>
      <c r="BT11" s="87">
        <f ca="1">SUMIF($C$6:BS$6,BT$5,$C11:BS11)</f>
        <v>0</v>
      </c>
      <c r="BU11" s="87">
        <f ca="1">SUM(BT11-BS11)</f>
        <v>0</v>
      </c>
      <c r="BV11" s="22">
        <f ca="1">IF(BU11=0,0,IF(BS11=0,1,BU11/BS11))</f>
        <v>0</v>
      </c>
      <c r="BW11" s="87">
        <f>+DI11</f>
        <v>0</v>
      </c>
      <c r="BX11" s="87">
        <f ca="1">OFFSET(DI11,0,14,1,1)</f>
        <v>0</v>
      </c>
      <c r="BY11" s="87">
        <f ca="1">SUM(BX11-BW11)</f>
        <v>0</v>
      </c>
      <c r="BZ11" s="22">
        <f ca="1">IF(BY11=0,0,IF(BW11=0,1,BY11/BW11))</f>
        <v>0</v>
      </c>
      <c r="CA11" s="87">
        <f>SUMIF($C$6:BZ$6,CA$5,$C11:BZ11)</f>
        <v>0</v>
      </c>
      <c r="CB11" s="87">
        <f ca="1">SUMIF($C$6:CA$6,CB$5,$C11:CA11)</f>
        <v>0</v>
      </c>
      <c r="CC11" s="87">
        <f ca="1">SUM(CB11-CA11)</f>
        <v>0</v>
      </c>
      <c r="CD11" s="22">
        <f ca="1">IF(CC11=0,0,IF(CA11=0,1,CC11/CA11))</f>
        <v>0</v>
      </c>
      <c r="CE11" s="87">
        <f>+DJ11</f>
        <v>0</v>
      </c>
      <c r="CF11" s="87">
        <f ca="1">OFFSET(DJ11,0,14,1,1)</f>
        <v>0</v>
      </c>
      <c r="CG11" s="87">
        <f ca="1">SUM(CF11-CE11)</f>
        <v>0</v>
      </c>
      <c r="CH11" s="22">
        <f ca="1">IF(CG11=0,0,IF(CE11=0,1,CG11/CE11))</f>
        <v>0</v>
      </c>
      <c r="CI11" s="87">
        <f>SUMIF($C$6:CH$6,CI$5,$C11:CH11)</f>
        <v>0</v>
      </c>
      <c r="CJ11" s="87">
        <f ca="1">SUMIF($C$6:CI$6,CJ$5,$C11:CI11)</f>
        <v>0</v>
      </c>
      <c r="CK11" s="87">
        <f ca="1">SUM(CJ11-CI11)</f>
        <v>0</v>
      </c>
      <c r="CL11" s="22">
        <f ca="1">IF(CK11=0,0,IF(CI11=0,1,CK11/CI11))</f>
        <v>0</v>
      </c>
      <c r="CM11" s="87">
        <f>+DK11</f>
        <v>0</v>
      </c>
      <c r="CN11" s="87">
        <f ca="1">OFFSET(DK11,0,14,1,1)</f>
        <v>0</v>
      </c>
      <c r="CO11" s="87">
        <f ca="1">SUM(CN11-CM11)</f>
        <v>0</v>
      </c>
      <c r="CP11" s="22">
        <f ca="1">IF(CO11=0,0,IF(CM11=0,1,CO11/CM11))</f>
        <v>0</v>
      </c>
      <c r="CQ11" s="87">
        <f>SUMIF($C$6:CP$6,CQ$5,$C11:CP11)</f>
        <v>0</v>
      </c>
      <c r="CR11" s="87">
        <f ca="1">SUMIF($C$6:CQ$6,CR$5,$C11:CQ11)</f>
        <v>0</v>
      </c>
      <c r="CS11" s="87">
        <f ca="1">SUM(CR11-CQ11)</f>
        <v>0</v>
      </c>
      <c r="CT11" s="22">
        <f ca="1">IF(CS11=0,0,IF(CQ11=0,1,CS11/CQ11))</f>
        <v>0</v>
      </c>
      <c r="CW11" s="12" t="s">
        <v>5</v>
      </c>
      <c r="CX11" s="81" t="s">
        <v>8</v>
      </c>
      <c r="CY11" s="16"/>
      <c r="CZ11" s="88">
        <f>SUMIF(AMB!$A$101:$A$111,'2016-2017'!CZ$7,AMB!D$101:D$111)</f>
        <v>0</v>
      </c>
      <c r="DA11" s="88">
        <f>SUMIF(AMB!$A$101:$A$111,'2016-2017'!DA$7,AMB!E$101:E$111)</f>
        <v>0</v>
      </c>
      <c r="DB11" s="88">
        <f>SUMIF(AMB!$A$101:$A$111,'2016-2017'!DB$7,AMB!F$101:F$111)</f>
        <v>0</v>
      </c>
      <c r="DC11" s="88">
        <f>SUMIF(AMB!$A$101:$A$111,'2016-2017'!DC$7,AMB!G$101:G$111)</f>
        <v>0</v>
      </c>
      <c r="DD11" s="88">
        <f>SUMIF(AMB!$A$101:$A$111,'2016-2017'!DD$7,AMB!H$101:H$111)</f>
        <v>0</v>
      </c>
      <c r="DE11" s="88">
        <f>SUMIF(AMB!$A$101:$A$111,'2016-2017'!DE$7,AMB!I$101:I$111)</f>
        <v>0</v>
      </c>
      <c r="DF11" s="88">
        <f>SUMIF(AMB!$A$101:$A$111,'2016-2017'!DF$7,AMB!J$101:J$111)</f>
        <v>0</v>
      </c>
      <c r="DG11" s="88">
        <f>SUMIF(AMB!$A$101:$A$111,'2016-2017'!DG$7,AMB!K$101:K$111)</f>
        <v>0</v>
      </c>
      <c r="DH11" s="88">
        <f>SUMIF(AMB!$A$101:$A$111,'2016-2017'!DH$7,AMB!L$101:L$111)</f>
        <v>0</v>
      </c>
      <c r="DI11" s="88">
        <f>SUMIF(AMB!$A$101:$A$111,'2016-2017'!DI$7,AMB!M$101:M$111)</f>
        <v>0</v>
      </c>
      <c r="DJ11" s="88">
        <f>SUMIF(AMB!$A$101:$A$111,'2016-2017'!DJ$7,AMB!N$101:N$111)</f>
        <v>0</v>
      </c>
      <c r="DK11" s="88">
        <f>SUMIF(AMB!$A$101:$A$111,'2016-2017'!DK$7,AMB!O$101:O$111)</f>
        <v>0</v>
      </c>
      <c r="DN11" s="88">
        <f>SUMIF(AMB!$A$101:$A$112,'2016-2017'!DN$7,AMB!D$101:D$1112)</f>
        <v>0</v>
      </c>
      <c r="DO11" s="88">
        <f>SUMIF(AMB!$A$101:$A$112,'2016-2017'!DO$7,AMB!E$101:E$1112)</f>
        <v>0</v>
      </c>
      <c r="DP11" s="88">
        <f>SUMIF(AMB!$A$101:$A$112,'2016-2017'!DP$7,AMB!F$101:F$1112)</f>
        <v>0</v>
      </c>
      <c r="DQ11" s="88">
        <f>SUMIF(AMB!$A$101:$A$112,'2016-2017'!DQ$7,AMB!G$101:G$1112)</f>
        <v>0</v>
      </c>
      <c r="DR11" s="88">
        <f>SUMIF(AMB!$A$101:$A$112,'2016-2017'!DR$7,AMB!H$101:H$1112)</f>
        <v>0</v>
      </c>
      <c r="DS11" s="88">
        <f>SUMIF(AMB!$A$101:$A$112,'2016-2017'!DS$7,AMB!I$101:I$1112)</f>
        <v>0</v>
      </c>
      <c r="DT11" s="88">
        <f>SUMIF(AMB!$A$101:$A$112,'2016-2017'!DT$7,AMB!J$101:J$1112)</f>
        <v>0</v>
      </c>
      <c r="DU11" s="88">
        <f>SUMIF(AMB!$A$101:$A$112,'2016-2017'!DU$7,AMB!K$101:K$1112)</f>
        <v>0</v>
      </c>
      <c r="DV11" s="88">
        <f>SUMIF(AMB!$A$101:$A$112,'2016-2017'!DV$7,AMB!L$101:L$1112)</f>
        <v>0</v>
      </c>
      <c r="DW11" s="88">
        <f>SUMIF(AMB!$A$101:$A$112,'2016-2017'!DW$7,AMB!M$101:M$1112)</f>
        <v>0</v>
      </c>
      <c r="DX11" s="88">
        <f>SUMIF(AMB!$A$101:$A$112,'2016-2017'!DX$7,AMB!N$101:N$1112)</f>
        <v>0</v>
      </c>
      <c r="DY11" s="88">
        <f>SUMIF(AMB!$A$101:$A$112,'2016-2017'!DY$7,AMB!O$101:O$1112)</f>
        <v>0</v>
      </c>
      <c r="DZ11"/>
    </row>
    <row r="12" spans="1:130" s="16" customFormat="1" ht="15.6">
      <c r="A12" s="90"/>
      <c r="B12" s="27" t="s">
        <v>9</v>
      </c>
      <c r="C12" s="14">
        <f>+SUM(C9:C11)</f>
        <v>528275</v>
      </c>
      <c r="D12" s="103">
        <f ca="1">+SUM(D9:D11)</f>
        <v>533964</v>
      </c>
      <c r="E12" s="14">
        <f ca="1">SUM(E9:E11)</f>
        <v>5689</v>
      </c>
      <c r="F12" s="15">
        <f ca="1">IF(E12=0,0,IF(C12=0,1,E12/C12))</f>
        <v>1.0769012351521461E-2</v>
      </c>
      <c r="G12" s="14">
        <f>SUM(G9:G11)</f>
        <v>528275</v>
      </c>
      <c r="H12" s="103">
        <f ca="1">SUM(H9:H11)</f>
        <v>533964</v>
      </c>
      <c r="I12" s="14">
        <f ca="1">SUM(I9:I11)</f>
        <v>5689</v>
      </c>
      <c r="J12" s="15">
        <f ca="1">IF(I12=0,0,IF(G12=0,1,I12/G12))</f>
        <v>1.0769012351521461E-2</v>
      </c>
      <c r="K12" s="14">
        <f>+SUM(K9:K11)</f>
        <v>519355</v>
      </c>
      <c r="L12" s="103">
        <f ca="1">+SUM(L9:L11)</f>
        <v>493791</v>
      </c>
      <c r="M12" s="14">
        <f ca="1">SUM(M9:M11)</f>
        <v>-25564</v>
      </c>
      <c r="N12" s="15">
        <f ca="1">IF(M12=0,0,IF(K12=0,1,M12/K12))</f>
        <v>-4.922259340913248E-2</v>
      </c>
      <c r="O12" s="14">
        <f>SUM(O9:O11)</f>
        <v>1047630</v>
      </c>
      <c r="P12" s="103">
        <f ca="1">SUM(P9:P11)</f>
        <v>1027755</v>
      </c>
      <c r="Q12" s="14">
        <f ca="1">SUM(Q9:Q11)</f>
        <v>-19875</v>
      </c>
      <c r="R12" s="15">
        <f ca="1">IF(Q12=0,0,IF(O12=0,1,Q12/O12))</f>
        <v>-1.897139257180493E-2</v>
      </c>
      <c r="S12" s="14">
        <f>+SUM(S9:S11)</f>
        <v>571240</v>
      </c>
      <c r="T12" s="103">
        <f ca="1">+SUM(T9:T11)</f>
        <v>574389</v>
      </c>
      <c r="U12" s="14">
        <f ca="1">SUM(U9:U11)</f>
        <v>3149</v>
      </c>
      <c r="V12" s="15">
        <f ca="1">IF(U12=0,0,IF(S12=0,1,U12/S12))</f>
        <v>5.5125691478187799E-3</v>
      </c>
      <c r="W12" s="14">
        <f>SUM(W9:W11)</f>
        <v>1618870</v>
      </c>
      <c r="X12" s="103">
        <f ca="1">SUM(X9:X11)</f>
        <v>1602144</v>
      </c>
      <c r="Y12" s="14">
        <f ca="1">SUM(Y9:Y11)</f>
        <v>-16726</v>
      </c>
      <c r="Z12" s="15">
        <f ca="1">IF(Y12=0,0,IF(W12=0,1,Y12/W12))</f>
        <v>-1.0331898175888119E-2</v>
      </c>
      <c r="AA12" s="14">
        <f>+SUM(AA9:AA11)</f>
        <v>561314</v>
      </c>
      <c r="AB12" s="103">
        <f ca="1">+SUM(AB9:AB11)</f>
        <v>540351</v>
      </c>
      <c r="AC12" s="14">
        <f ca="1">SUM(AC9:AC11)</f>
        <v>-20963</v>
      </c>
      <c r="AD12" s="15">
        <f ca="1">IF(AC12=0,0,IF(AA12=0,1,AC12/AA12))</f>
        <v>-3.7346298150411357E-2</v>
      </c>
      <c r="AE12" s="14">
        <f>SUM(AE9:AE11)</f>
        <v>2180184</v>
      </c>
      <c r="AF12" s="103">
        <f ca="1">SUM(AF9:AF11)</f>
        <v>2142495</v>
      </c>
      <c r="AG12" s="14">
        <f ca="1">SUM(AG9:AG11)</f>
        <v>-37689</v>
      </c>
      <c r="AH12" s="15">
        <f ca="1">IF(AG12=0,0,IF(AE12=0,1,AG12/AE12))</f>
        <v>-1.7287073017690249E-2</v>
      </c>
      <c r="AI12" s="14">
        <f>+SUM(AI9:AI11)</f>
        <v>581934</v>
      </c>
      <c r="AJ12" s="103">
        <f ca="1">+SUM(AJ9:AJ11)</f>
        <v>580660</v>
      </c>
      <c r="AK12" s="14">
        <f ca="1">SUM(AK9:AK11)</f>
        <v>-1274</v>
      </c>
      <c r="AL12" s="15">
        <f ca="1">IF(AK12=0,0,IF(AI12=0,1,AK12/AI12))</f>
        <v>-2.1892517020830542E-3</v>
      </c>
      <c r="AM12" s="14">
        <f>SUM(AM9:AM11)</f>
        <v>2762118</v>
      </c>
      <c r="AN12" s="103">
        <f ca="1">SUM(AN9:AN11)</f>
        <v>2723155</v>
      </c>
      <c r="AO12" s="14">
        <f ca="1">SUM(AO9:AO11)</f>
        <v>-38963</v>
      </c>
      <c r="AP12" s="15">
        <f ca="1">IF(AO12=0,0,IF(AM12=0,1,AO12/AM12))</f>
        <v>-1.4106204007214754E-2</v>
      </c>
      <c r="AQ12" s="14">
        <f>+SUM(AQ9:AQ11)</f>
        <v>591153</v>
      </c>
      <c r="AR12" s="103">
        <f ca="1">+SUM(AR9:AR11)</f>
        <v>590444</v>
      </c>
      <c r="AS12" s="14">
        <f ca="1">SUM(AS9:AS11)</f>
        <v>-709</v>
      </c>
      <c r="AT12" s="15">
        <f ca="1">IF(AS12=0,0,IF(AQ12=0,1,AS12/AQ12))</f>
        <v>-1.1993510986157559E-3</v>
      </c>
      <c r="AU12" s="14">
        <f>SUM(AU9:AU11)</f>
        <v>3353271</v>
      </c>
      <c r="AV12" s="103">
        <f ca="1">SUM(AV9:AV11)</f>
        <v>3313599</v>
      </c>
      <c r="AW12" s="14">
        <f ca="1">SUM(AW9:AW11)</f>
        <v>-39672</v>
      </c>
      <c r="AX12" s="15">
        <f ca="1">IF(AW12=0,0,IF(AU12=0,1,AW12/AU12))</f>
        <v>-1.1830836219321373E-2</v>
      </c>
      <c r="AY12" s="14">
        <f>+SUM(AY9:AY11)</f>
        <v>571849</v>
      </c>
      <c r="AZ12" s="103">
        <f ca="1">+SUM(AZ9:AZ11)</f>
        <v>566294</v>
      </c>
      <c r="BA12" s="14">
        <f ca="1">SUM(BA9:BA11)</f>
        <v>-5555</v>
      </c>
      <c r="BB12" s="15">
        <f ca="1">IF(BA12=0,0,IF(AY12=0,1,BA12/AY12))</f>
        <v>-9.7141028488289746E-3</v>
      </c>
      <c r="BC12" s="14">
        <f>SUM(BC9:BC11)</f>
        <v>3925120</v>
      </c>
      <c r="BD12" s="103">
        <f ca="1">SUM(BD9:BD11)</f>
        <v>3879893</v>
      </c>
      <c r="BE12" s="14">
        <f ca="1">SUM(BE9:BE11)</f>
        <v>-45227</v>
      </c>
      <c r="BF12" s="15">
        <f ca="1">IF(BE12=0,0,IF(BC12=0,1,BE12/BC12))</f>
        <v>-1.1522450269036361E-2</v>
      </c>
      <c r="BG12" s="14">
        <f>+SUM(BG9:BG11)</f>
        <v>622914</v>
      </c>
      <c r="BH12" s="103">
        <f ca="1">+SUM(BH9:BH11)</f>
        <v>622279</v>
      </c>
      <c r="BI12" s="14">
        <f ca="1">SUM(BI9:BI11)</f>
        <v>-635</v>
      </c>
      <c r="BJ12" s="15">
        <f ca="1">IF(BI12=0,0,IF(BG12=0,1,BI12/BG12))</f>
        <v>-1.0194023573077504E-3</v>
      </c>
      <c r="BK12" s="14">
        <f>SUM(BK9:BK11)</f>
        <v>4548034</v>
      </c>
      <c r="BL12" s="103">
        <f ca="1">SUM(BL9:BL11)</f>
        <v>4502172</v>
      </c>
      <c r="BM12" s="14">
        <f ca="1">SUM(BM9:BM11)</f>
        <v>-45862</v>
      </c>
      <c r="BN12" s="15">
        <f ca="1">IF(BM12=0,0,IF(BK12=0,1,BM12/BK12))</f>
        <v>-1.0083917578452581E-2</v>
      </c>
      <c r="BO12" s="14">
        <f>+SUM(BO9:BO11)</f>
        <v>564975</v>
      </c>
      <c r="BP12" s="103">
        <f ca="1">+SUM(BP9:BP11)</f>
        <v>569198</v>
      </c>
      <c r="BQ12" s="14">
        <f ca="1">SUM(BQ9:BQ11)</f>
        <v>4223</v>
      </c>
      <c r="BR12" s="15">
        <f ca="1">IF(BQ12=0,0,IF(BO12=0,1,BQ12/BO12))</f>
        <v>7.4746670206646314E-3</v>
      </c>
      <c r="BS12" s="14">
        <f>SUM(BS9:BS11)</f>
        <v>5113009</v>
      </c>
      <c r="BT12" s="103">
        <f ca="1">SUM(BT9:BT11)</f>
        <v>5071370</v>
      </c>
      <c r="BU12" s="14">
        <f ca="1">SUM(BU9:BU11)</f>
        <v>-41639</v>
      </c>
      <c r="BV12" s="15">
        <f ca="1">IF(BU12=0,0,IF(BS12=0,1,BU12/BS12))</f>
        <v>-8.1437368876135369E-3</v>
      </c>
      <c r="BW12" s="14">
        <f>+SUM(BW9:BW11)</f>
        <v>578587</v>
      </c>
      <c r="BX12" s="103">
        <f ca="1">+SUM(BX9:BX11)</f>
        <v>664624</v>
      </c>
      <c r="BY12" s="14">
        <f ca="1">SUM(BY9:BY11)</f>
        <v>86037</v>
      </c>
      <c r="BZ12" s="15">
        <f ca="1">IF(BY12=0,0,IF(BW12=0,1,BY12/BW12))</f>
        <v>0.14870192382476619</v>
      </c>
      <c r="CA12" s="14">
        <f>SUM(CA9:CA11)</f>
        <v>5691596</v>
      </c>
      <c r="CB12" s="103">
        <f ca="1">SUM(CB9:CB11)</f>
        <v>5735994</v>
      </c>
      <c r="CC12" s="14">
        <f ca="1">SUM(CC9:CC11)</f>
        <v>44398</v>
      </c>
      <c r="CD12" s="15">
        <f ca="1">IF(CC12=0,0,IF(CA12=0,1,CC12/CA12))</f>
        <v>7.8006239374685061E-3</v>
      </c>
      <c r="CE12" s="14">
        <f>+SUM(CE9:CE11)</f>
        <v>546078</v>
      </c>
      <c r="CF12" s="103">
        <f ca="1">+SUM(CF9:CF11)</f>
        <v>0</v>
      </c>
      <c r="CG12" s="14">
        <f ca="1">SUM(CG9:CG11)</f>
        <v>-546078</v>
      </c>
      <c r="CH12" s="15">
        <f ca="1">IF(CG12=0,0,IF(CE12=0,1,CG12/CE12))</f>
        <v>-1</v>
      </c>
      <c r="CI12" s="14">
        <f>SUM(CI9:CI11)</f>
        <v>6237674</v>
      </c>
      <c r="CJ12" s="103">
        <f ca="1">SUM(CJ9:CJ11)</f>
        <v>5735994</v>
      </c>
      <c r="CK12" s="14">
        <f ca="1">SUM(CK9:CK11)</f>
        <v>-501680</v>
      </c>
      <c r="CL12" s="15">
        <f ca="1">IF(CK12=0,0,IF(CI12=0,1,CK12/CI12))</f>
        <v>-8.0427415732210433E-2</v>
      </c>
      <c r="CM12" s="14">
        <f>+SUM(CM9:CM11)</f>
        <v>512417</v>
      </c>
      <c r="CN12" s="103">
        <f ca="1">+SUM(CN9:CN11)</f>
        <v>0</v>
      </c>
      <c r="CO12" s="14">
        <f ca="1">SUM(CO9:CO11)</f>
        <v>-512417</v>
      </c>
      <c r="CP12" s="15">
        <f ca="1">IF(CO12=0,0,IF(CM12=0,1,CO12/CM12))</f>
        <v>-1</v>
      </c>
      <c r="CQ12" s="14">
        <f>SUM(CQ9:CQ11)</f>
        <v>6750091</v>
      </c>
      <c r="CR12" s="103">
        <f ca="1">SUM(CR9:CR11)</f>
        <v>5735994</v>
      </c>
      <c r="CS12" s="14">
        <f ca="1">SUM(CS9:CS11)</f>
        <v>-1014097</v>
      </c>
      <c r="CT12" s="15">
        <f ca="1">IF(CS12=0,0,IF(CQ12=0,1,CS12/CQ12))</f>
        <v>-0.15023456720805689</v>
      </c>
      <c r="CW12" s="12"/>
      <c r="CX12" s="12"/>
      <c r="CZ12" s="89"/>
      <c r="DA12" s="89"/>
      <c r="DB12" s="89"/>
      <c r="DC12" s="89"/>
      <c r="DD12" s="89"/>
      <c r="DE12" s="89"/>
      <c r="DF12" s="89"/>
      <c r="DG12" s="89"/>
      <c r="DH12" s="89"/>
      <c r="DI12" s="89"/>
      <c r="DJ12" s="89"/>
      <c r="DK12" s="89"/>
      <c r="DL12" s="12"/>
      <c r="DM12" s="12"/>
      <c r="DN12" s="89"/>
      <c r="DO12" s="89"/>
      <c r="DP12" s="89"/>
      <c r="DQ12" s="89"/>
      <c r="DR12" s="89"/>
      <c r="DS12" s="89"/>
      <c r="DT12" s="89"/>
      <c r="DU12" s="89"/>
      <c r="DV12" s="89"/>
      <c r="DW12" s="89"/>
      <c r="DX12" s="89"/>
      <c r="DY12" s="89"/>
      <c r="DZ12"/>
    </row>
    <row r="13" spans="1:130" s="12" customFormat="1" ht="15.6">
      <c r="A13" s="91"/>
      <c r="B13" s="28"/>
      <c r="C13" s="9"/>
      <c r="D13" s="9"/>
      <c r="E13" s="10"/>
      <c r="F13" s="11"/>
      <c r="G13" s="9"/>
      <c r="H13" s="9"/>
      <c r="I13" s="10"/>
      <c r="J13" s="11"/>
      <c r="K13" s="9"/>
      <c r="L13" s="9"/>
      <c r="M13" s="10"/>
      <c r="N13" s="11"/>
      <c r="O13" s="9"/>
      <c r="P13" s="9"/>
      <c r="Q13" s="10"/>
      <c r="R13" s="11"/>
      <c r="S13" s="9"/>
      <c r="T13" s="9"/>
      <c r="U13" s="10"/>
      <c r="V13" s="11"/>
      <c r="W13" s="9"/>
      <c r="X13" s="9"/>
      <c r="Y13" s="10"/>
      <c r="Z13" s="11"/>
      <c r="AA13" s="9"/>
      <c r="AB13" s="9"/>
      <c r="AC13" s="10"/>
      <c r="AD13" s="11"/>
      <c r="AE13" s="9"/>
      <c r="AF13" s="9"/>
      <c r="AG13" s="10"/>
      <c r="AH13" s="11"/>
      <c r="AI13" s="9"/>
      <c r="AJ13" s="9"/>
      <c r="AK13" s="10"/>
      <c r="AL13" s="11"/>
      <c r="AM13" s="9"/>
      <c r="AN13" s="9"/>
      <c r="AO13" s="10"/>
      <c r="AP13" s="11"/>
      <c r="AQ13" s="9"/>
      <c r="AR13" s="9"/>
      <c r="AS13" s="10"/>
      <c r="AT13" s="11"/>
      <c r="AU13" s="9"/>
      <c r="AV13" s="9"/>
      <c r="AW13" s="10"/>
      <c r="AX13" s="11"/>
      <c r="AY13" s="9"/>
      <c r="AZ13" s="9"/>
      <c r="BA13" s="10"/>
      <c r="BB13" s="11"/>
      <c r="BC13" s="9"/>
      <c r="BD13" s="9"/>
      <c r="BE13" s="10"/>
      <c r="BF13" s="11"/>
      <c r="BG13" s="9"/>
      <c r="BH13" s="9"/>
      <c r="BI13" s="10"/>
      <c r="BJ13" s="11"/>
      <c r="BK13" s="9"/>
      <c r="BL13" s="9"/>
      <c r="BM13" s="10"/>
      <c r="BN13" s="11"/>
      <c r="BO13" s="9"/>
      <c r="BP13" s="9"/>
      <c r="BQ13" s="10"/>
      <c r="BR13" s="11"/>
      <c r="BS13" s="9"/>
      <c r="BT13" s="9"/>
      <c r="BU13" s="10"/>
      <c r="BV13" s="11"/>
      <c r="BW13" s="9"/>
      <c r="BX13" s="9"/>
      <c r="BY13" s="10"/>
      <c r="BZ13" s="11"/>
      <c r="CA13" s="9"/>
      <c r="CB13" s="9"/>
      <c r="CC13" s="10"/>
      <c r="CD13" s="11"/>
      <c r="CE13" s="9"/>
      <c r="CF13" s="9"/>
      <c r="CG13" s="10"/>
      <c r="CH13" s="11"/>
      <c r="CI13" s="9"/>
      <c r="CJ13" s="9"/>
      <c r="CK13" s="10"/>
      <c r="CL13" s="11"/>
      <c r="CM13" s="9"/>
      <c r="CN13" s="9"/>
      <c r="CO13" s="10"/>
      <c r="CP13" s="11"/>
      <c r="CQ13" s="9"/>
      <c r="CR13" s="9"/>
      <c r="CS13" s="10"/>
      <c r="CT13" s="11"/>
      <c r="CY13" s="16"/>
      <c r="CZ13" s="89"/>
      <c r="DA13" s="89"/>
      <c r="DB13" s="89"/>
      <c r="DC13" s="89"/>
      <c r="DD13" s="89"/>
      <c r="DE13" s="89"/>
      <c r="DF13" s="89"/>
      <c r="DG13" s="89"/>
      <c r="DH13" s="89"/>
      <c r="DI13" s="89"/>
      <c r="DJ13" s="89"/>
      <c r="DK13" s="89"/>
      <c r="DN13" s="89"/>
      <c r="DO13" s="89"/>
      <c r="DP13" s="89"/>
      <c r="DQ13" s="89"/>
      <c r="DR13" s="89"/>
      <c r="DS13" s="89"/>
      <c r="DT13" s="89"/>
      <c r="DU13" s="89"/>
      <c r="DV13" s="89"/>
      <c r="DW13" s="89"/>
      <c r="DX13" s="89"/>
      <c r="DY13" s="89"/>
      <c r="DZ13"/>
    </row>
    <row r="14" spans="1:130" s="12" customFormat="1" ht="15" customHeight="1">
      <c r="A14" s="99"/>
      <c r="B14" s="31" t="s">
        <v>6</v>
      </c>
      <c r="C14" s="21">
        <f>+CZ14</f>
        <v>191852</v>
      </c>
      <c r="D14" s="87">
        <f ca="1">OFFSET(CZ14,0,14,1,1)</f>
        <v>186313</v>
      </c>
      <c r="E14" s="21">
        <f ca="1">SUM(D14-C14)</f>
        <v>-5539</v>
      </c>
      <c r="F14" s="22">
        <f ca="1">IF(E14=0,0,IF(C14=0,1,E14/C14))</f>
        <v>-2.8871213226862372E-2</v>
      </c>
      <c r="G14" s="21">
        <f>SUMIF($C$6:F$6,G$5,$C14:F14)</f>
        <v>191852</v>
      </c>
      <c r="H14" s="87">
        <f ca="1">SUMIF($C$6:G$6,H$5,$C14:G14)</f>
        <v>186313</v>
      </c>
      <c r="I14" s="21">
        <f ca="1">SUM(H14-G14)</f>
        <v>-5539</v>
      </c>
      <c r="J14" s="22">
        <f ca="1">IF(I14=0,0,IF(G14=0,1,I14/G14))</f>
        <v>-2.8871213226862372E-2</v>
      </c>
      <c r="K14" s="21">
        <f>+DA14</f>
        <v>166074</v>
      </c>
      <c r="L14" s="87">
        <f ca="1">OFFSET(DA14,0,14,1,1)</f>
        <v>170192</v>
      </c>
      <c r="M14" s="21">
        <f ca="1">SUM(L14-K14)</f>
        <v>4118</v>
      </c>
      <c r="N14" s="22">
        <f ca="1">IF(M14=0,0,IF(K14=0,1,M14/K14))</f>
        <v>2.4796175199007672E-2</v>
      </c>
      <c r="O14" s="21">
        <f>SUMIF($C$6:N$6,O$5,$C14:N14)</f>
        <v>357926</v>
      </c>
      <c r="P14" s="87">
        <f ca="1">SUMIF($C$6:O$6,P$5,$C14:O14)</f>
        <v>356505</v>
      </c>
      <c r="Q14" s="21">
        <f ca="1">SUM(P14-O14)</f>
        <v>-1421</v>
      </c>
      <c r="R14" s="22">
        <f ca="1">IF(Q14=0,0,IF(O14=0,1,Q14/O14))</f>
        <v>-3.9700943770500045E-3</v>
      </c>
      <c r="S14" s="21">
        <f>+DB14</f>
        <v>216384</v>
      </c>
      <c r="T14" s="87">
        <f ca="1">OFFSET(DB14,0,14,1,1)</f>
        <v>205556</v>
      </c>
      <c r="U14" s="21">
        <f ca="1">SUM(T14-S14)</f>
        <v>-10828</v>
      </c>
      <c r="V14" s="22">
        <f ca="1">IF(U14=0,0,IF(S14=0,1,U14/S14))</f>
        <v>-5.0040668441289557E-2</v>
      </c>
      <c r="W14" s="21">
        <f>SUMIF($C$6:V$6,W$5,$C14:V14)</f>
        <v>574310</v>
      </c>
      <c r="X14" s="87">
        <f ca="1">SUMIF($C$6:W$6,X$5,$C14:W14)</f>
        <v>562061</v>
      </c>
      <c r="Y14" s="21">
        <f ca="1">SUM(X14-W14)</f>
        <v>-12249</v>
      </c>
      <c r="Z14" s="22">
        <f ca="1">IF(Y14=0,0,IF(W14=0,1,Y14/W14))</f>
        <v>-2.1328202538698611E-2</v>
      </c>
      <c r="AA14" s="21">
        <f>+DC14</f>
        <v>221257</v>
      </c>
      <c r="AB14" s="87">
        <f ca="1">OFFSET(DC14,0,14,1,1)</f>
        <v>226911</v>
      </c>
      <c r="AC14" s="21">
        <f ca="1">SUM(AB14-AA14)</f>
        <v>5654</v>
      </c>
      <c r="AD14" s="22">
        <f ca="1">IF(AC14=0,0,IF(AA14=0,1,AC14/AA14))</f>
        <v>2.5553993771948457E-2</v>
      </c>
      <c r="AE14" s="21">
        <f>SUMIF($C$6:AD$6,AE$5,$C14:AD14)</f>
        <v>795567</v>
      </c>
      <c r="AF14" s="87">
        <f ca="1">SUMIF($C$6:AE$6,AF$5,$C14:AE14)</f>
        <v>788972</v>
      </c>
      <c r="AG14" s="21">
        <f ca="1">SUM(AF14-AE14)</f>
        <v>-6595</v>
      </c>
      <c r="AH14" s="22">
        <f ca="1">IF(AG14=0,0,IF(AE14=0,1,AG14/AE14))</f>
        <v>-8.2896852182154368E-3</v>
      </c>
      <c r="AI14" s="21">
        <f>+DD14</f>
        <v>263478</v>
      </c>
      <c r="AJ14" s="87">
        <f ca="1">OFFSET(DD14,0,14,1,1)</f>
        <v>244126</v>
      </c>
      <c r="AK14" s="21">
        <f ca="1">SUM(AJ14-AI14)</f>
        <v>-19352</v>
      </c>
      <c r="AL14" s="22">
        <f ca="1">IF(AK14=0,0,IF(AI14=0,1,AK14/AI14))</f>
        <v>-7.3448257539528911E-2</v>
      </c>
      <c r="AM14" s="21">
        <f>SUMIF($C$6:AL$6,AM$5,$C14:AL14)</f>
        <v>1059045</v>
      </c>
      <c r="AN14" s="87">
        <f ca="1">SUMIF($C$6:AM$6,AN$5,$C14:AM14)</f>
        <v>1033098</v>
      </c>
      <c r="AO14" s="21">
        <f ca="1">SUM(AN14-AM14)</f>
        <v>-25947</v>
      </c>
      <c r="AP14" s="22">
        <f ca="1">IF(AO14=0,0,IF(AM14=0,1,AO14/AM14))</f>
        <v>-2.4500375338158437E-2</v>
      </c>
      <c r="AQ14" s="21">
        <f>+DE14</f>
        <v>277288</v>
      </c>
      <c r="AR14" s="87">
        <f ca="1">OFFSET(DE14,0,14,1,1)</f>
        <v>265124</v>
      </c>
      <c r="AS14" s="21">
        <f ca="1">SUM(AR14-AQ14)</f>
        <v>-12164</v>
      </c>
      <c r="AT14" s="22">
        <f ca="1">IF(AS14=0,0,IF(AQ14=0,1,AS14/AQ14))</f>
        <v>-4.3867747612590519E-2</v>
      </c>
      <c r="AU14" s="21">
        <f>SUMIF($C$6:AT$6,AU$5,$C14:AT14)</f>
        <v>1336333</v>
      </c>
      <c r="AV14" s="87">
        <f ca="1">SUMIF($C$6:AU$6,AV$5,$C14:AU14)</f>
        <v>1298222</v>
      </c>
      <c r="AW14" s="21">
        <f ca="1">SUM(AV14-AU14)</f>
        <v>-38111</v>
      </c>
      <c r="AX14" s="22">
        <f ca="1">IF(AW14=0,0,IF(AU14=0,1,AW14/AU14))</f>
        <v>-2.8519089179119276E-2</v>
      </c>
      <c r="AY14" s="21">
        <f>+DF14</f>
        <v>338169</v>
      </c>
      <c r="AZ14" s="87">
        <f ca="1">OFFSET(DF14,0,14,1,1)</f>
        <v>330504</v>
      </c>
      <c r="BA14" s="21">
        <f ca="1">SUM(AZ14-AY14)</f>
        <v>-7665</v>
      </c>
      <c r="BB14" s="22">
        <f ca="1">IF(BA14=0,0,IF(AY14=0,1,BA14/AY14))</f>
        <v>-2.2666181702048385E-2</v>
      </c>
      <c r="BC14" s="21">
        <f>SUMIF($C$6:BB$6,BC$5,$C14:BB14)</f>
        <v>1674502</v>
      </c>
      <c r="BD14" s="87">
        <f ca="1">SUMIF($C$6:BC$6,BD$5,$C14:BC14)</f>
        <v>1628726</v>
      </c>
      <c r="BE14" s="21">
        <f ca="1">SUM(BD14-BC14)</f>
        <v>-45776</v>
      </c>
      <c r="BF14" s="22">
        <f ca="1">IF(BE14=0,0,IF(BC14=0,1,BE14/BC14))</f>
        <v>-2.7337082905843052E-2</v>
      </c>
      <c r="BG14" s="21">
        <f>+DG14</f>
        <v>323805</v>
      </c>
      <c r="BH14" s="87">
        <f ca="1">OFFSET(DG14,0,14,1,1)</f>
        <v>339296</v>
      </c>
      <c r="BI14" s="21">
        <f ca="1">SUM(BH14-BG14)</f>
        <v>15491</v>
      </c>
      <c r="BJ14" s="22">
        <f ca="1">IF(BI14=0,0,IF(BG14=0,1,BI14/BG14))</f>
        <v>4.7840521301400533E-2</v>
      </c>
      <c r="BK14" s="21">
        <f>SUMIF($C$6:BJ$6,BK$5,$C14:BJ14)</f>
        <v>1998307</v>
      </c>
      <c r="BL14" s="87">
        <f ca="1">SUMIF($C$6:BK$6,BL$5,$C14:BK14)</f>
        <v>1968022</v>
      </c>
      <c r="BM14" s="21">
        <f ca="1">SUM(BL14-BK14)</f>
        <v>-30285</v>
      </c>
      <c r="BN14" s="22">
        <f ca="1">IF(BM14=0,0,IF(BK14=0,1,BM14/BK14))</f>
        <v>-1.5155328985986637E-2</v>
      </c>
      <c r="BO14" s="21">
        <f>+DH14</f>
        <v>272289</v>
      </c>
      <c r="BP14" s="87">
        <f ca="1">OFFSET(DH14,0,14,1,1)</f>
        <v>272137</v>
      </c>
      <c r="BQ14" s="21">
        <f ca="1">SUM(BP14-BO14)</f>
        <v>-152</v>
      </c>
      <c r="BR14" s="22">
        <f ca="1">IF(BQ14=0,0,IF(BO14=0,1,BQ14/BO14))</f>
        <v>-5.5823040960156301E-4</v>
      </c>
      <c r="BS14" s="21">
        <f>SUMIF($C$6:BR$6,BS$5,$C14:BR14)</f>
        <v>2270596</v>
      </c>
      <c r="BT14" s="87">
        <f ca="1">SUMIF($C$6:BS$6,BT$5,$C14:BS14)</f>
        <v>2240159</v>
      </c>
      <c r="BU14" s="21">
        <f ca="1">SUM(BT14-BS14)</f>
        <v>-30437</v>
      </c>
      <c r="BV14" s="22">
        <f ca="1">IF(BU14=0,0,IF(BS14=0,1,BU14/BS14))</f>
        <v>-1.3404850532635484E-2</v>
      </c>
      <c r="BW14" s="21">
        <f>+DI14</f>
        <v>265063</v>
      </c>
      <c r="BX14" s="87">
        <f ca="1">OFFSET(DI14,0,14,1,1)</f>
        <v>263016</v>
      </c>
      <c r="BY14" s="21">
        <f ca="1">SUM(BX14-BW14)</f>
        <v>-2047</v>
      </c>
      <c r="BZ14" s="22">
        <f ca="1">IF(BY14=0,0,IF(BW14=0,1,BY14/BW14))</f>
        <v>-7.7226923410660866E-3</v>
      </c>
      <c r="CA14" s="21">
        <f>SUMIF($C$6:BZ$6,CA$5,$C14:BZ14)</f>
        <v>2535659</v>
      </c>
      <c r="CB14" s="87">
        <f ca="1">SUMIF($C$6:CA$6,CB$5,$C14:CA14)</f>
        <v>2503175</v>
      </c>
      <c r="CC14" s="21">
        <f ca="1">SUM(CB14-CA14)</f>
        <v>-32484</v>
      </c>
      <c r="CD14" s="22">
        <f ca="1">IF(CC14=0,0,IF(CA14=0,1,CC14/CA14))</f>
        <v>-1.2810870862367535E-2</v>
      </c>
      <c r="CE14" s="21">
        <f>+DJ14</f>
        <v>233055</v>
      </c>
      <c r="CF14" s="87">
        <f ca="1">OFFSET(DJ14,0,14,1,1)</f>
        <v>0</v>
      </c>
      <c r="CG14" s="21">
        <f ca="1">SUM(CF14-CE14)</f>
        <v>-233055</v>
      </c>
      <c r="CH14" s="22">
        <f ca="1">IF(CG14=0,0,IF(CE14=0,1,CG14/CE14))</f>
        <v>-1</v>
      </c>
      <c r="CI14" s="21">
        <f>SUMIF($C$6:CH$6,CI$5,$C14:CH14)</f>
        <v>2768714</v>
      </c>
      <c r="CJ14" s="87">
        <f ca="1">SUMIF($C$6:CI$6,CJ$5,$C14:CI14)</f>
        <v>2503175</v>
      </c>
      <c r="CK14" s="21">
        <f ca="1">SUM(CJ14-CI14)</f>
        <v>-265539</v>
      </c>
      <c r="CL14" s="22">
        <f ca="1">IF(CK14=0,0,IF(CI14=0,1,CK14/CI14))</f>
        <v>-9.590698064155416E-2</v>
      </c>
      <c r="CM14" s="21">
        <f>+DK14</f>
        <v>218241</v>
      </c>
      <c r="CN14" s="87">
        <f ca="1">OFFSET(DK14,0,14,1,1)</f>
        <v>0</v>
      </c>
      <c r="CO14" s="21">
        <f ca="1">SUM(CN14-CM14)</f>
        <v>-218241</v>
      </c>
      <c r="CP14" s="22">
        <f ca="1">IF(CO14=0,0,IF(CM14=0,1,CO14/CM14))</f>
        <v>-1</v>
      </c>
      <c r="CQ14" s="21">
        <f>SUMIF($C$6:CP$6,CQ$5,$C14:CP14)</f>
        <v>2986955</v>
      </c>
      <c r="CR14" s="87">
        <f ca="1">SUMIF($C$6:CQ$6,CR$5,$C14:CQ14)</f>
        <v>2503175</v>
      </c>
      <c r="CS14" s="21">
        <f ca="1">SUM(CR14-CQ14)</f>
        <v>-483780</v>
      </c>
      <c r="CT14" s="22">
        <f ca="1">IF(CS14=0,0,IF(CQ14=0,1,CS14/CQ14))</f>
        <v>-0.16196427465428839</v>
      </c>
      <c r="CW14" s="12" t="s">
        <v>10</v>
      </c>
      <c r="CX14" s="81" t="s">
        <v>6</v>
      </c>
      <c r="CZ14" s="88">
        <f>SUMIF(BWB!$A$73:$A$84,'2016-2017'!CZ$7,BWB!D$73:D$84)</f>
        <v>191852</v>
      </c>
      <c r="DA14" s="88">
        <f>SUMIF(BWB!$A$73:$A$83,'2016-2017'!DA$7,BWB!E$73:E$83)</f>
        <v>166074</v>
      </c>
      <c r="DB14" s="88">
        <f>SUMIF(BWB!$A$73:$A$83,'2016-2017'!DB$7,BWB!F$73:F$83)</f>
        <v>216384</v>
      </c>
      <c r="DC14" s="88">
        <f>SUMIF(BWB!$A$73:$A$83,'2016-2017'!DC$7,BWB!G$73:G$83)</f>
        <v>221257</v>
      </c>
      <c r="DD14" s="88">
        <f>SUMIF(BWB!$A$73:$A$83,'2016-2017'!DD$7,BWB!H$73:H$83)</f>
        <v>263478</v>
      </c>
      <c r="DE14" s="88">
        <f>SUMIF(BWB!$A$73:$A$83,'2016-2017'!DE$7,BWB!I$73:I$83)</f>
        <v>277288</v>
      </c>
      <c r="DF14" s="88">
        <f>SUMIF(BWB!$A$73:$A$83,'2016-2017'!DF$7,BWB!J$73:J$83)</f>
        <v>338169</v>
      </c>
      <c r="DG14" s="88">
        <f>SUMIF(BWB!$A$73:$A$83,'2016-2017'!DG$7,BWB!K$73:K$83)</f>
        <v>323805</v>
      </c>
      <c r="DH14" s="88">
        <f>SUMIF(BWB!$A$73:$A$83,'2016-2017'!DH$7,BWB!L$73:L$83)</f>
        <v>272289</v>
      </c>
      <c r="DI14" s="88">
        <f>SUMIF(BWB!$A$73:$A$83,'2016-2017'!DI$7,BWB!M$73:M$83)</f>
        <v>265063</v>
      </c>
      <c r="DJ14" s="88">
        <f>SUMIF(BWB!$A$73:$A$83,'2016-2017'!DJ$7,BWB!N$73:N$83)</f>
        <v>233055</v>
      </c>
      <c r="DK14" s="88">
        <f>SUMIF(BWB!$A$73:$A$83,'2016-2017'!DK$7,BWB!O$73:O$83)</f>
        <v>218241</v>
      </c>
      <c r="DN14" s="88">
        <f>SUMIF(BWB!$A$73:$A$84,'2016-2017'!DN$7,BWB!D$73:D$84)</f>
        <v>186313</v>
      </c>
      <c r="DO14" s="88">
        <f>SUMIF(BWB!$A$73:$A$84,'2016-2017'!DO$7,BWB!E$73:E$84)</f>
        <v>170192</v>
      </c>
      <c r="DP14" s="88">
        <f>SUMIF(BWB!$A$73:$A$84,'2016-2017'!DP$7,BWB!F$73:F$84)</f>
        <v>205556</v>
      </c>
      <c r="DQ14" s="88">
        <f>SUMIF(BWB!$A$73:$A$84,'2016-2017'!DQ$7,BWB!G$73:G$84)</f>
        <v>226911</v>
      </c>
      <c r="DR14" s="88">
        <f>SUMIF(BWB!$A$73:$A$84,'2016-2017'!DR$7,BWB!H$73:H$84)</f>
        <v>244126</v>
      </c>
      <c r="DS14" s="88">
        <f>SUMIF(BWB!$A$73:$A$84,'2016-2017'!DS$7,BWB!I$73:I$84)</f>
        <v>265124</v>
      </c>
      <c r="DT14" s="88">
        <f>SUMIF(BWB!$A$73:$A$84,'2016-2017'!DT$7,BWB!J$73:J$84)</f>
        <v>330504</v>
      </c>
      <c r="DU14" s="88">
        <f>SUMIF(BWB!$A$73:$A$84,'2016-2017'!DU$7,BWB!K$73:K$84)</f>
        <v>339296</v>
      </c>
      <c r="DV14" s="88">
        <f>SUMIF(BWB!$A$73:$A$84,'2016-2017'!DV$7,BWB!L$73:L$84)</f>
        <v>272137</v>
      </c>
      <c r="DW14" s="88">
        <f>SUMIF(BWB!$A$73:$A$84,'2016-2017'!DW$7,BWB!M$73:M$84)</f>
        <v>263016</v>
      </c>
      <c r="DX14" s="88">
        <f>SUMIF(BWB!$A$73:$A$84,'2016-2017'!DX$7,BWB!N$73:N$84)</f>
        <v>0</v>
      </c>
      <c r="DY14" s="88">
        <f>SUMIF(BWB!$A$73:$A$84,'2016-2017'!DY$7,BWB!O$73:O$84)</f>
        <v>0</v>
      </c>
      <c r="DZ14"/>
    </row>
    <row r="15" spans="1:130" s="12" customFormat="1" ht="15.6">
      <c r="A15" s="101" t="str">
        <f>+CW16</f>
        <v>Blue Water Bridge</v>
      </c>
      <c r="B15" s="29" t="s">
        <v>7</v>
      </c>
      <c r="C15" s="21">
        <f>+CZ15</f>
        <v>126932</v>
      </c>
      <c r="D15" s="87">
        <f ca="1">OFFSET(CZ15,0,14,1,1)</f>
        <v>131198</v>
      </c>
      <c r="E15" s="21">
        <f ca="1">SUM(D15-C15)</f>
        <v>4266</v>
      </c>
      <c r="F15" s="22">
        <f ca="1">IF(E15=0,0,IF(C15=0,1,E15/C15))</f>
        <v>3.3608546308259539E-2</v>
      </c>
      <c r="G15" s="21">
        <f>SUMIF($C$6:F$6,G$5,$C15:F15)</f>
        <v>126932</v>
      </c>
      <c r="H15" s="87">
        <f ca="1">SUMIF($C$6:G$6,H$5,$C15:G15)</f>
        <v>131198</v>
      </c>
      <c r="I15" s="21">
        <f ca="1">SUM(H15-G15)</f>
        <v>4266</v>
      </c>
      <c r="J15" s="22">
        <f ca="1">IF(I15=0,0,IF(G15=0,1,I15/G15))</f>
        <v>3.3608546308259539E-2</v>
      </c>
      <c r="K15" s="21">
        <f>+DA15</f>
        <v>130663</v>
      </c>
      <c r="L15" s="87">
        <f ca="1">OFFSET(DA15,0,14,1,1)</f>
        <v>129690</v>
      </c>
      <c r="M15" s="21">
        <f ca="1">SUM(L15-K15)</f>
        <v>-973</v>
      </c>
      <c r="N15" s="22">
        <f ca="1">IF(M15=0,0,IF(K15=0,1,M15/K15))</f>
        <v>-7.4466375331960844E-3</v>
      </c>
      <c r="O15" s="21">
        <f>SUMIF($C$6:N$6,O$5,$C15:N15)</f>
        <v>257595</v>
      </c>
      <c r="P15" s="87">
        <f ca="1">SUMIF($C$6:O$6,P$5,$C15:O15)</f>
        <v>260888</v>
      </c>
      <c r="Q15" s="21">
        <f ca="1">SUM(P15-O15)</f>
        <v>3293</v>
      </c>
      <c r="R15" s="22">
        <f ca="1">IF(Q15=0,0,IF(O15=0,1,Q15/O15))</f>
        <v>1.2783633222694541E-2</v>
      </c>
      <c r="S15" s="21">
        <f>+DB15</f>
        <v>143808</v>
      </c>
      <c r="T15" s="87">
        <f ca="1">OFFSET(DB15,0,14,1,1)</f>
        <v>148418</v>
      </c>
      <c r="U15" s="21">
        <f ca="1">SUM(T15-S15)</f>
        <v>4610</v>
      </c>
      <c r="V15" s="22">
        <f ca="1">IF(U15=0,0,IF(S15=0,1,U15/S15))</f>
        <v>3.2056631063640408E-2</v>
      </c>
      <c r="W15" s="21">
        <f>SUMIF($C$6:V$6,W$5,$C15:V15)</f>
        <v>401403</v>
      </c>
      <c r="X15" s="87">
        <f ca="1">SUMIF($C$6:W$6,X$5,$C15:W15)</f>
        <v>409306</v>
      </c>
      <c r="Y15" s="21">
        <f ca="1">SUM(X15-W15)</f>
        <v>7903</v>
      </c>
      <c r="Z15" s="22">
        <f ca="1">IF(Y15=0,0,IF(W15=0,1,Y15/W15))</f>
        <v>1.9688442786924863E-2</v>
      </c>
      <c r="AA15" s="21">
        <f>+DC15</f>
        <v>143194</v>
      </c>
      <c r="AB15" s="87">
        <f ca="1">OFFSET(DC15,0,14,1,1)</f>
        <v>134018</v>
      </c>
      <c r="AC15" s="21">
        <f ca="1">SUM(AB15-AA15)</f>
        <v>-9176</v>
      </c>
      <c r="AD15" s="22">
        <f ca="1">IF(AC15=0,0,IF(AA15=0,1,AC15/AA15))</f>
        <v>-6.4080897244297941E-2</v>
      </c>
      <c r="AE15" s="21">
        <f>SUMIF($C$6:AD$6,AE$5,$C15:AD15)</f>
        <v>544597</v>
      </c>
      <c r="AF15" s="87">
        <f ca="1">SUMIF($C$6:AE$6,AF$5,$C15:AE15)</f>
        <v>543324</v>
      </c>
      <c r="AG15" s="21">
        <f ca="1">SUM(AF15-AE15)</f>
        <v>-1273</v>
      </c>
      <c r="AH15" s="22">
        <f ca="1">IF(AG15=0,0,IF(AE15=0,1,AG15/AE15))</f>
        <v>-2.3375082859435508E-3</v>
      </c>
      <c r="AI15" s="21">
        <f>+DD15</f>
        <v>143313</v>
      </c>
      <c r="AJ15" s="87">
        <f ca="1">OFFSET(DD15,0,14,1,1)</f>
        <v>149196</v>
      </c>
      <c r="AK15" s="21">
        <f ca="1">SUM(AJ15-AI15)</f>
        <v>5883</v>
      </c>
      <c r="AL15" s="22">
        <f ca="1">IF(AK15=0,0,IF(AI15=0,1,AK15/AI15))</f>
        <v>4.1050009419940969E-2</v>
      </c>
      <c r="AM15" s="21">
        <f>SUMIF($C$6:AL$6,AM$5,$C15:AL15)</f>
        <v>687910</v>
      </c>
      <c r="AN15" s="87">
        <f ca="1">SUMIF($C$6:AM$6,AN$5,$C15:AM15)</f>
        <v>692520</v>
      </c>
      <c r="AO15" s="21">
        <f ca="1">SUM(AN15-AM15)</f>
        <v>4610</v>
      </c>
      <c r="AP15" s="22">
        <f ca="1">IF(AO15=0,0,IF(AM15=0,1,AO15/AM15))</f>
        <v>6.7014580395691296E-3</v>
      </c>
      <c r="AQ15" s="21">
        <f>+DE15</f>
        <v>154028</v>
      </c>
      <c r="AR15" s="87">
        <f ca="1">OFFSET(DE15,0,14,1,1)</f>
        <v>146369</v>
      </c>
      <c r="AS15" s="21">
        <f ca="1">SUM(AR15-AQ15)</f>
        <v>-7659</v>
      </c>
      <c r="AT15" s="22">
        <f ca="1">IF(AS15=0,0,IF(AQ15=0,1,AS15/AQ15))</f>
        <v>-4.9724725374607218E-2</v>
      </c>
      <c r="AU15" s="21">
        <f>SUMIF($C$6:AT$6,AU$5,$C15:AT15)</f>
        <v>841938</v>
      </c>
      <c r="AV15" s="87">
        <f ca="1">SUMIF($C$6:AU$6,AV$5,$C15:AU15)</f>
        <v>838889</v>
      </c>
      <c r="AW15" s="21">
        <f ca="1">SUM(AV15-AU15)</f>
        <v>-3049</v>
      </c>
      <c r="AX15" s="22">
        <f ca="1">IF(AW15=0,0,IF(AU15=0,1,AW15/AU15))</f>
        <v>-3.6214068019260327E-3</v>
      </c>
      <c r="AY15" s="21">
        <f>+DF15</f>
        <v>132233</v>
      </c>
      <c r="AZ15" s="87">
        <f ca="1">OFFSET(DF15,0,14,1,1)</f>
        <v>126606</v>
      </c>
      <c r="BA15" s="21">
        <f ca="1">SUM(AZ15-AY15)</f>
        <v>-5627</v>
      </c>
      <c r="BB15" s="22">
        <f ca="1">IF(BA15=0,0,IF(AY15=0,1,BA15/AY15))</f>
        <v>-4.2553674196305007E-2</v>
      </c>
      <c r="BC15" s="21">
        <f>SUMIF($C$6:BB$6,BC$5,$C15:BB15)</f>
        <v>974171</v>
      </c>
      <c r="BD15" s="87">
        <f ca="1">SUMIF($C$6:BC$6,BD$5,$C15:BC15)</f>
        <v>965495</v>
      </c>
      <c r="BE15" s="21">
        <f ca="1">SUM(BD15-BC15)</f>
        <v>-8676</v>
      </c>
      <c r="BF15" s="22">
        <f ca="1">IF(BE15=0,0,IF(BC15=0,1,BE15/BC15))</f>
        <v>-8.9060339509182684E-3</v>
      </c>
      <c r="BG15" s="21">
        <f>+DG15</f>
        <v>146679</v>
      </c>
      <c r="BH15" s="87">
        <f ca="1">OFFSET(DG15,0,14,1,1)</f>
        <v>146873</v>
      </c>
      <c r="BI15" s="21">
        <f ca="1">SUM(BH15-BG15)</f>
        <v>194</v>
      </c>
      <c r="BJ15" s="22">
        <f ca="1">IF(BI15=0,0,IF(BG15=0,1,BI15/BG15))</f>
        <v>1.3226160527410194E-3</v>
      </c>
      <c r="BK15" s="21">
        <f>SUMIF($C$6:BJ$6,BK$5,$C15:BJ15)</f>
        <v>1120850</v>
      </c>
      <c r="BL15" s="87">
        <f ca="1">SUMIF($C$6:BK$6,BL$5,$C15:BK15)</f>
        <v>1112368</v>
      </c>
      <c r="BM15" s="21">
        <f ca="1">SUM(BL15-BK15)</f>
        <v>-8482</v>
      </c>
      <c r="BN15" s="22">
        <f ca="1">IF(BM15=0,0,IF(BK15=0,1,BM15/BK15))</f>
        <v>-7.567471115671142E-3</v>
      </c>
      <c r="BO15" s="21">
        <f>+DH15</f>
        <v>144474</v>
      </c>
      <c r="BP15" s="87">
        <f ca="1">OFFSET(DH15,0,14,1,1)</f>
        <v>136411</v>
      </c>
      <c r="BQ15" s="21">
        <f ca="1">SUM(BP15-BO15)</f>
        <v>-8063</v>
      </c>
      <c r="BR15" s="22">
        <f ca="1">IF(BQ15=0,0,IF(BO15=0,1,BQ15/BO15))</f>
        <v>-5.5809349779199026E-2</v>
      </c>
      <c r="BS15" s="21">
        <f>SUMIF($C$6:BR$6,BS$5,$C15:BR15)</f>
        <v>1265324</v>
      </c>
      <c r="BT15" s="87">
        <f ca="1">SUMIF($C$6:BS$6,BT$5,$C15:BS15)</f>
        <v>1248779</v>
      </c>
      <c r="BU15" s="21">
        <f ca="1">SUM(BT15-BS15)</f>
        <v>-16545</v>
      </c>
      <c r="BV15" s="22">
        <f ca="1">IF(BU15=0,0,IF(BS15=0,1,BU15/BS15))</f>
        <v>-1.3075702349753898E-2</v>
      </c>
      <c r="BW15" s="21">
        <f>+DI15</f>
        <v>147152</v>
      </c>
      <c r="BX15" s="87">
        <f ca="1">OFFSET(DI15,0,14,1,1)</f>
        <v>143447</v>
      </c>
      <c r="BY15" s="21">
        <f ca="1">SUM(BX15-BW15)</f>
        <v>-3705</v>
      </c>
      <c r="BZ15" s="22">
        <f ca="1">IF(BY15=0,0,IF(BW15=0,1,BY15/BW15))</f>
        <v>-2.5178047189300858E-2</v>
      </c>
      <c r="CA15" s="21">
        <f>SUMIF($C$6:BZ$6,CA$5,$C15:BZ15)</f>
        <v>1412476</v>
      </c>
      <c r="CB15" s="87">
        <f ca="1">SUMIF($C$6:CA$6,CB$5,$C15:CA15)</f>
        <v>1392226</v>
      </c>
      <c r="CC15" s="21">
        <f ca="1">SUM(CB15-CA15)</f>
        <v>-20250</v>
      </c>
      <c r="CD15" s="22">
        <f ca="1">IF(CC15=0,0,IF(CA15=0,1,CC15/CA15))</f>
        <v>-1.4336526779924048E-2</v>
      </c>
      <c r="CE15" s="21">
        <f>+DJ15</f>
        <v>143491</v>
      </c>
      <c r="CF15" s="87">
        <f ca="1">OFFSET(DJ15,0,14,1,1)</f>
        <v>0</v>
      </c>
      <c r="CG15" s="21">
        <f ca="1">SUM(CF15-CE15)</f>
        <v>-143491</v>
      </c>
      <c r="CH15" s="22">
        <f ca="1">IF(CG15=0,0,IF(CE15=0,1,CG15/CE15))</f>
        <v>-1</v>
      </c>
      <c r="CI15" s="21">
        <f>SUMIF($C$6:CH$6,CI$5,$C15:CH15)</f>
        <v>1555967</v>
      </c>
      <c r="CJ15" s="87">
        <f ca="1">SUMIF($C$6:CI$6,CJ$5,$C15:CI15)</f>
        <v>1392226</v>
      </c>
      <c r="CK15" s="21">
        <f ca="1">SUM(CJ15-CI15)</f>
        <v>-163741</v>
      </c>
      <c r="CL15" s="22">
        <f ca="1">IF(CK15=0,0,IF(CI15=0,1,CK15/CI15))</f>
        <v>-0.1052342369728921</v>
      </c>
      <c r="CM15" s="21">
        <f>+DK15</f>
        <v>124271</v>
      </c>
      <c r="CN15" s="87">
        <f ca="1">OFFSET(DK15,0,14,1,1)</f>
        <v>0</v>
      </c>
      <c r="CO15" s="21">
        <f ca="1">SUM(CN15-CM15)</f>
        <v>-124271</v>
      </c>
      <c r="CP15" s="22">
        <f ca="1">IF(CO15=0,0,IF(CM15=0,1,CO15/CM15))</f>
        <v>-1</v>
      </c>
      <c r="CQ15" s="21">
        <f>SUMIF($C$6:CP$6,CQ$5,$C15:CP15)</f>
        <v>1680238</v>
      </c>
      <c r="CR15" s="87">
        <f ca="1">SUMIF($C$6:CQ$6,CR$5,$C15:CQ15)</f>
        <v>1392226</v>
      </c>
      <c r="CS15" s="21">
        <f ca="1">SUM(CR15-CQ15)</f>
        <v>-288012</v>
      </c>
      <c r="CT15" s="22">
        <f ca="1">IF(CS15=0,0,IF(CQ15=0,1,CS15/CQ15))</f>
        <v>-0.171411430999656</v>
      </c>
      <c r="CW15" s="12" t="s">
        <v>10</v>
      </c>
      <c r="CX15" s="81" t="s">
        <v>7</v>
      </c>
      <c r="CY15" s="16"/>
      <c r="CZ15" s="88">
        <f>SUMIF(BWB!$A$87:$A$97,'2016-2017'!CZ$7,BWB!D$87:D$97)</f>
        <v>126932</v>
      </c>
      <c r="DA15" s="88">
        <f>SUMIF(BWB!$A$87:$A$97,'2016-2017'!DA$7,BWB!E$87:E$97)</f>
        <v>130663</v>
      </c>
      <c r="DB15" s="88">
        <f>SUMIF(BWB!$A$87:$A$97,'2016-2017'!DB$7,BWB!F$87:F$97)</f>
        <v>143808</v>
      </c>
      <c r="DC15" s="88">
        <f>SUMIF(BWB!$A$87:$A$97,'2016-2017'!DC$7,BWB!G$87:G$97)</f>
        <v>143194</v>
      </c>
      <c r="DD15" s="88">
        <f>SUMIF(BWB!$A$87:$A$97,'2016-2017'!DD$7,BWB!H$87:H$97)</f>
        <v>143313</v>
      </c>
      <c r="DE15" s="88">
        <f>SUMIF(BWB!$A$87:$A$97,'2016-2017'!DE$7,BWB!I$87:I$97)</f>
        <v>154028</v>
      </c>
      <c r="DF15" s="88">
        <f>SUMIF(BWB!$A$87:$A$97,'2016-2017'!DF$7,BWB!J$87:J$97)</f>
        <v>132233</v>
      </c>
      <c r="DG15" s="88">
        <f>SUMIF(BWB!$A$87:$A$97,'2016-2017'!DG$7,BWB!K$87:K$97)</f>
        <v>146679</v>
      </c>
      <c r="DH15" s="88">
        <f>SUMIF(BWB!$A$87:$A$97,'2016-2017'!DH$7,BWB!L$87:L$97)</f>
        <v>144474</v>
      </c>
      <c r="DI15" s="88">
        <f>SUMIF(BWB!$A$87:$A$97,'2016-2017'!DI$7,BWB!M$87:M$97)</f>
        <v>147152</v>
      </c>
      <c r="DJ15" s="88">
        <f>SUMIF(BWB!$A$87:$A$97,'2016-2017'!DJ$7,BWB!N$87:N$97)</f>
        <v>143491</v>
      </c>
      <c r="DK15" s="88">
        <f>SUMIF(BWB!$A$87:$A$97,'2016-2017'!DK$7,BWB!O$87:O$97)</f>
        <v>124271</v>
      </c>
      <c r="DN15" s="88">
        <f>SUMIF(BWB!$A$87:$A$98,'2016-2017'!DN$7,BWB!D$87:D$98)</f>
        <v>131198</v>
      </c>
      <c r="DO15" s="88">
        <f>SUMIF(BWB!$A$87:$A$98,'2016-2017'!DO$7,BWB!E$87:E$98)</f>
        <v>129690</v>
      </c>
      <c r="DP15" s="88">
        <f>SUMIF(BWB!$A$87:$A$98,'2016-2017'!DP$7,BWB!F$87:F$98)</f>
        <v>148418</v>
      </c>
      <c r="DQ15" s="88">
        <f>SUMIF(BWB!$A$87:$A$98,'2016-2017'!DQ$7,BWB!G$87:G$98)</f>
        <v>134018</v>
      </c>
      <c r="DR15" s="88">
        <f>SUMIF(BWB!$A$87:$A$98,'2016-2017'!DR$7,BWB!H$87:H$98)</f>
        <v>149196</v>
      </c>
      <c r="DS15" s="88">
        <f>SUMIF(BWB!$A$87:$A$98,'2016-2017'!DS$7,BWB!I$87:I$98)</f>
        <v>146369</v>
      </c>
      <c r="DT15" s="88">
        <f>SUMIF(BWB!$A$87:$A$98,'2016-2017'!DT$7,BWB!J$87:J$98)</f>
        <v>126606</v>
      </c>
      <c r="DU15" s="88">
        <f>SUMIF(BWB!$A$87:$A$98,'2016-2017'!DU$7,BWB!K$87:K$98)</f>
        <v>146873</v>
      </c>
      <c r="DV15" s="88">
        <f>SUMIF(BWB!$A$87:$A$98,'2016-2017'!DV$7,BWB!L$87:L$98)</f>
        <v>136411</v>
      </c>
      <c r="DW15" s="88">
        <f>SUMIF(BWB!$A$87:$A$98,'2016-2017'!DW$7,BWB!M$87:M$98)</f>
        <v>143447</v>
      </c>
      <c r="DX15" s="88">
        <f>SUMIF(BWB!$A$87:$A$98,'2016-2017'!DX$7,BWB!N$87:N$98)</f>
        <v>0</v>
      </c>
      <c r="DY15" s="88">
        <f>SUMIF(BWB!$A$87:$A$98,'2016-2017'!DY$7,BWB!O$87:O$98)</f>
        <v>0</v>
      </c>
      <c r="DZ15"/>
    </row>
    <row r="16" spans="1:130" s="12" customFormat="1" ht="15.6">
      <c r="A16" s="100"/>
      <c r="B16" s="29" t="s">
        <v>8</v>
      </c>
      <c r="C16" s="87">
        <f>+CZ16</f>
        <v>297</v>
      </c>
      <c r="D16" s="87">
        <f ca="1">OFFSET(CZ16,0,14,1,1)</f>
        <v>273</v>
      </c>
      <c r="E16" s="87">
        <f ca="1">SUM(D16-C16)</f>
        <v>-24</v>
      </c>
      <c r="F16" s="22">
        <f ca="1">IF(E16=0,0,IF(C16=0,1,E16/C16))</f>
        <v>-8.0808080808080815E-2</v>
      </c>
      <c r="G16" s="87">
        <f>SUMIF($C$6:F$6,G$5,$C16:F16)</f>
        <v>297</v>
      </c>
      <c r="H16" s="87">
        <f ca="1">SUMIF($C$6:G$6,H$5,$C16:G16)</f>
        <v>273</v>
      </c>
      <c r="I16" s="87">
        <f ca="1">SUM(H16-G16)</f>
        <v>-24</v>
      </c>
      <c r="J16" s="22">
        <f ca="1">IF(I16=0,0,IF(G16=0,1,I16/G16))</f>
        <v>-8.0808080808080815E-2</v>
      </c>
      <c r="K16" s="87">
        <f>+DA16</f>
        <v>272</v>
      </c>
      <c r="L16" s="87">
        <f ca="1">OFFSET(DA16,0,14,1,1)</f>
        <v>288</v>
      </c>
      <c r="M16" s="87">
        <f ca="1">SUM(L16-K16)</f>
        <v>16</v>
      </c>
      <c r="N16" s="22">
        <f ca="1">IF(M16=0,0,IF(K16=0,1,M16/K16))</f>
        <v>5.8823529411764705E-2</v>
      </c>
      <c r="O16" s="87">
        <f>SUMIF($C$6:N$6,O$5,$C16:N16)</f>
        <v>569</v>
      </c>
      <c r="P16" s="87">
        <f ca="1">SUMIF($C$6:O$6,P$5,$C16:O16)</f>
        <v>561</v>
      </c>
      <c r="Q16" s="87">
        <f ca="1">SUM(P16-O16)</f>
        <v>-8</v>
      </c>
      <c r="R16" s="22">
        <f ca="1">IF(Q16=0,0,IF(O16=0,1,Q16/O16))</f>
        <v>-1.4059753954305799E-2</v>
      </c>
      <c r="S16" s="87">
        <f>+DB16</f>
        <v>282</v>
      </c>
      <c r="T16" s="87">
        <f ca="1">OFFSET(DB16,0,14,1,1)</f>
        <v>361</v>
      </c>
      <c r="U16" s="87">
        <f ca="1">SUM(T16-S16)</f>
        <v>79</v>
      </c>
      <c r="V16" s="22">
        <f ca="1">IF(U16=0,0,IF(S16=0,1,U16/S16))</f>
        <v>0.28014184397163122</v>
      </c>
      <c r="W16" s="87">
        <f>SUMIF($C$6:V$6,W$5,$C16:V16)</f>
        <v>851</v>
      </c>
      <c r="X16" s="87">
        <f ca="1">SUMIF($C$6:W$6,X$5,$C16:W16)</f>
        <v>922</v>
      </c>
      <c r="Y16" s="87">
        <f ca="1">SUM(X16-W16)</f>
        <v>71</v>
      </c>
      <c r="Z16" s="22">
        <f ca="1">IF(Y16=0,0,IF(W16=0,1,Y16/W16))</f>
        <v>8.3431257344300819E-2</v>
      </c>
      <c r="AA16" s="87">
        <f>+DC16</f>
        <v>485</v>
      </c>
      <c r="AB16" s="87">
        <f ca="1">OFFSET(DC16,0,14,1,1)</f>
        <v>419</v>
      </c>
      <c r="AC16" s="87">
        <f ca="1">SUM(AB16-AA16)</f>
        <v>-66</v>
      </c>
      <c r="AD16" s="22">
        <f ca="1">IF(AC16=0,0,IF(AA16=0,1,AC16/AA16))</f>
        <v>-0.13608247422680411</v>
      </c>
      <c r="AE16" s="87">
        <f>SUMIF($C$6:AD$6,AE$5,$C16:AD16)</f>
        <v>1336</v>
      </c>
      <c r="AF16" s="87">
        <f ca="1">SUMIF($C$6:AE$6,AF$5,$C16:AE16)</f>
        <v>1341</v>
      </c>
      <c r="AG16" s="87">
        <f ca="1">SUM(AF16-AE16)</f>
        <v>5</v>
      </c>
      <c r="AH16" s="22">
        <f ca="1">IF(AG16=0,0,IF(AE16=0,1,AG16/AE16))</f>
        <v>3.7425149700598802E-3</v>
      </c>
      <c r="AI16" s="87">
        <f>+DD16</f>
        <v>604</v>
      </c>
      <c r="AJ16" s="87">
        <f ca="1">OFFSET(DD16,0,14,1,1)</f>
        <v>475</v>
      </c>
      <c r="AK16" s="87">
        <f ca="1">SUM(AJ16-AI16)</f>
        <v>-129</v>
      </c>
      <c r="AL16" s="22">
        <f ca="1">IF(AK16=0,0,IF(AI16=0,1,AK16/AI16))</f>
        <v>-0.21357615894039736</v>
      </c>
      <c r="AM16" s="87">
        <f>SUMIF($C$6:AL$6,AM$5,$C16:AL16)</f>
        <v>1940</v>
      </c>
      <c r="AN16" s="87">
        <f ca="1">SUMIF($C$6:AM$6,AN$5,$C16:AM16)</f>
        <v>1816</v>
      </c>
      <c r="AO16" s="87">
        <f ca="1">SUM(AN16-AM16)</f>
        <v>-124</v>
      </c>
      <c r="AP16" s="22">
        <f ca="1">IF(AO16=0,0,IF(AM16=0,1,AO16/AM16))</f>
        <v>-6.3917525773195871E-2</v>
      </c>
      <c r="AQ16" s="87">
        <f>+DE16</f>
        <v>562</v>
      </c>
      <c r="AR16" s="87">
        <f ca="1">OFFSET(DE16,0,14,1,1)</f>
        <v>543</v>
      </c>
      <c r="AS16" s="87">
        <f ca="1">SUM(AR16-AQ16)</f>
        <v>-19</v>
      </c>
      <c r="AT16" s="22">
        <f ca="1">IF(AS16=0,0,IF(AQ16=0,1,AS16/AQ16))</f>
        <v>-3.3807829181494664E-2</v>
      </c>
      <c r="AU16" s="87">
        <f>SUMIF($C$6:AT$6,AU$5,$C16:AT16)</f>
        <v>2502</v>
      </c>
      <c r="AV16" s="87">
        <f ca="1">SUMIF($C$6:AU$6,AV$5,$C16:AU16)</f>
        <v>2359</v>
      </c>
      <c r="AW16" s="87">
        <f ca="1">SUM(AV16-AU16)</f>
        <v>-143</v>
      </c>
      <c r="AX16" s="22">
        <f ca="1">IF(AW16=0,0,IF(AU16=0,1,AW16/AU16))</f>
        <v>-5.7154276578737014E-2</v>
      </c>
      <c r="AY16" s="87">
        <f>+DF16</f>
        <v>580</v>
      </c>
      <c r="AZ16" s="87">
        <f ca="1">OFFSET(DF16,0,14,1,1)</f>
        <v>515</v>
      </c>
      <c r="BA16" s="87">
        <f ca="1">SUM(AZ16-AY16)</f>
        <v>-65</v>
      </c>
      <c r="BB16" s="22">
        <f ca="1">IF(BA16=0,0,IF(AY16=0,1,BA16/AY16))</f>
        <v>-0.11206896551724138</v>
      </c>
      <c r="BC16" s="87">
        <f>SUMIF($C$6:BB$6,BC$5,$C16:BB16)</f>
        <v>3082</v>
      </c>
      <c r="BD16" s="87">
        <f ca="1">SUMIF($C$6:BC$6,BD$5,$C16:BC16)</f>
        <v>2874</v>
      </c>
      <c r="BE16" s="87">
        <f ca="1">SUM(BD16-BC16)</f>
        <v>-208</v>
      </c>
      <c r="BF16" s="22">
        <f ca="1">IF(BE16=0,0,IF(BC16=0,1,BE16/BC16))</f>
        <v>-6.7488643737832574E-2</v>
      </c>
      <c r="BG16" s="87">
        <f>+DG16</f>
        <v>469</v>
      </c>
      <c r="BH16" s="87">
        <f ca="1">OFFSET(DG16,0,14,1,1)</f>
        <v>497</v>
      </c>
      <c r="BI16" s="87">
        <f ca="1">SUM(BH16-BG16)</f>
        <v>28</v>
      </c>
      <c r="BJ16" s="22">
        <f ca="1">IF(BI16=0,0,IF(BG16=0,1,BI16/BG16))</f>
        <v>5.9701492537313432E-2</v>
      </c>
      <c r="BK16" s="87">
        <f>SUMIF($C$6:BJ$6,BK$5,$C16:BJ16)</f>
        <v>3551</v>
      </c>
      <c r="BL16" s="87">
        <f ca="1">SUMIF($C$6:BK$6,BL$5,$C16:BK16)</f>
        <v>3371</v>
      </c>
      <c r="BM16" s="87">
        <f ca="1">SUM(BL16-BK16)</f>
        <v>-180</v>
      </c>
      <c r="BN16" s="22">
        <f ca="1">IF(BM16=0,0,IF(BK16=0,1,BM16/BK16))</f>
        <v>-5.068994649394537E-2</v>
      </c>
      <c r="BO16" s="87">
        <f>+DH16</f>
        <v>518</v>
      </c>
      <c r="BP16" s="87">
        <f ca="1">OFFSET(DH16,0,14,1,1)</f>
        <v>460</v>
      </c>
      <c r="BQ16" s="87">
        <f ca="1">SUM(BP16-BO16)</f>
        <v>-58</v>
      </c>
      <c r="BR16" s="22">
        <f ca="1">IF(BQ16=0,0,IF(BO16=0,1,BQ16/BO16))</f>
        <v>-0.11196911196911197</v>
      </c>
      <c r="BS16" s="87">
        <f>SUMIF($C$6:BR$6,BS$5,$C16:BR16)</f>
        <v>4069</v>
      </c>
      <c r="BT16" s="87">
        <f ca="1">SUMIF($C$6:BS$6,BT$5,$C16:BS16)</f>
        <v>3831</v>
      </c>
      <c r="BU16" s="87">
        <f ca="1">SUM(BT16-BS16)</f>
        <v>-238</v>
      </c>
      <c r="BV16" s="22">
        <f ca="1">IF(BU16=0,0,IF(BS16=0,1,BU16/BS16))</f>
        <v>-5.8491029737036127E-2</v>
      </c>
      <c r="BW16" s="87">
        <f>+DI16</f>
        <v>573</v>
      </c>
      <c r="BX16" s="87">
        <f ca="1">OFFSET(DI16,0,14,1,1)</f>
        <v>526</v>
      </c>
      <c r="BY16" s="87">
        <f ca="1">SUM(BX16-BW16)</f>
        <v>-47</v>
      </c>
      <c r="BZ16" s="22">
        <f ca="1">IF(BY16=0,0,IF(BW16=0,1,BY16/BW16))</f>
        <v>-8.2024432809773118E-2</v>
      </c>
      <c r="CA16" s="87">
        <f>SUMIF($C$6:BZ$6,CA$5,$C16:BZ16)</f>
        <v>4642</v>
      </c>
      <c r="CB16" s="87">
        <f ca="1">SUMIF($C$6:CA$6,CB$5,$C16:CA16)</f>
        <v>4357</v>
      </c>
      <c r="CC16" s="87">
        <f ca="1">SUM(CB16-CA16)</f>
        <v>-285</v>
      </c>
      <c r="CD16" s="22">
        <f ca="1">IF(CC16=0,0,IF(CA16=0,1,CC16/CA16))</f>
        <v>-6.1395950021542439E-2</v>
      </c>
      <c r="CE16" s="87">
        <f>+DJ16</f>
        <v>500</v>
      </c>
      <c r="CF16" s="87">
        <f ca="1">OFFSET(DJ16,0,14,1,1)</f>
        <v>0</v>
      </c>
      <c r="CG16" s="87">
        <f ca="1">SUM(CF16-CE16)</f>
        <v>-500</v>
      </c>
      <c r="CH16" s="22">
        <f ca="1">IF(CG16=0,0,IF(CE16=0,1,CG16/CE16))</f>
        <v>-1</v>
      </c>
      <c r="CI16" s="87">
        <f>SUMIF($C$6:CH$6,CI$5,$C16:CH16)</f>
        <v>5142</v>
      </c>
      <c r="CJ16" s="87">
        <f ca="1">SUMIF($C$6:CI$6,CJ$5,$C16:CI16)</f>
        <v>4357</v>
      </c>
      <c r="CK16" s="87">
        <f ca="1">SUM(CJ16-CI16)</f>
        <v>-785</v>
      </c>
      <c r="CL16" s="22">
        <f ca="1">IF(CK16=0,0,IF(CI16=0,1,CK16/CI16))</f>
        <v>-0.15266433294437962</v>
      </c>
      <c r="CM16" s="87">
        <f>+DK16</f>
        <v>243</v>
      </c>
      <c r="CN16" s="87">
        <f ca="1">OFFSET(DK16,0,14,1,1)</f>
        <v>0</v>
      </c>
      <c r="CO16" s="87">
        <f ca="1">SUM(CN16-CM16)</f>
        <v>-243</v>
      </c>
      <c r="CP16" s="22">
        <f ca="1">IF(CO16=0,0,IF(CM16=0,1,CO16/CM16))</f>
        <v>-1</v>
      </c>
      <c r="CQ16" s="87">
        <f>SUMIF($C$6:CP$6,CQ$5,$C16:CP16)</f>
        <v>5385</v>
      </c>
      <c r="CR16" s="87">
        <f ca="1">SUMIF($C$6:CQ$6,CR$5,$C16:CQ16)</f>
        <v>4357</v>
      </c>
      <c r="CS16" s="87">
        <f ca="1">SUM(CR16-CQ16)</f>
        <v>-1028</v>
      </c>
      <c r="CT16" s="22">
        <f ca="1">IF(CS16=0,0,IF(CQ16=0,1,CS16/CQ16))</f>
        <v>-0.19090064995357475</v>
      </c>
      <c r="CW16" s="12" t="s">
        <v>10</v>
      </c>
      <c r="CX16" s="81" t="s">
        <v>8</v>
      </c>
      <c r="CY16" s="16"/>
      <c r="CZ16" s="88">
        <f>SUMIF(BWB!$A$100:$A$110,'2016-2017'!CZ$7,BWB!D$100:D$110)</f>
        <v>297</v>
      </c>
      <c r="DA16" s="88">
        <f>SUMIF(BWB!$A$100:$A$110,'2016-2017'!DA$7,BWB!E$100:E$110)</f>
        <v>272</v>
      </c>
      <c r="DB16" s="88">
        <f>SUMIF(BWB!$A$100:$A$110,'2016-2017'!DB$7,BWB!F$100:F$110)</f>
        <v>282</v>
      </c>
      <c r="DC16" s="88">
        <f>SUMIF(BWB!$A$100:$A$110,'2016-2017'!DC$7,BWB!G$100:G$110)</f>
        <v>485</v>
      </c>
      <c r="DD16" s="88">
        <f>SUMIF(BWB!$A$100:$A$110,'2016-2017'!DD$7,BWB!H$100:H$110)</f>
        <v>604</v>
      </c>
      <c r="DE16" s="88">
        <f>SUMIF(BWB!$A$100:$A$110,'2016-2017'!DE$7,BWB!I$100:I$110)</f>
        <v>562</v>
      </c>
      <c r="DF16" s="88">
        <f>SUMIF(BWB!$A$100:$A$110,'2016-2017'!DF$7,BWB!J$100:J$110)</f>
        <v>580</v>
      </c>
      <c r="DG16" s="88">
        <f>SUMIF(BWB!$A$100:$A$110,'2016-2017'!DG$7,BWB!K$100:K$110)</f>
        <v>469</v>
      </c>
      <c r="DH16" s="88">
        <f>SUMIF(BWB!$A$100:$A$110,'2016-2017'!DH$7,BWB!L$100:L$110)</f>
        <v>518</v>
      </c>
      <c r="DI16" s="88">
        <f>SUMIF(BWB!$A$100:$A$110,'2016-2017'!DI$7,BWB!M$100:M$110)</f>
        <v>573</v>
      </c>
      <c r="DJ16" s="88">
        <f>SUMIF(BWB!$A$100:$A$110,'2016-2017'!DJ$7,BWB!N$100:N$110)</f>
        <v>500</v>
      </c>
      <c r="DK16" s="88">
        <f>SUMIF(BWB!$A$100:$A$110,'2016-2017'!DK$7,BWB!O$100:O$110)</f>
        <v>243</v>
      </c>
      <c r="DN16" s="88">
        <f>SUMIF(BWB!$A$100:$A$112,'2016-2017'!DN$7,BWB!D$100:D$112)</f>
        <v>273</v>
      </c>
      <c r="DO16" s="88">
        <f>SUMIF(BWB!$A$100:$A$112,'2016-2017'!DO$7,BWB!E$100:E$112)</f>
        <v>288</v>
      </c>
      <c r="DP16" s="88">
        <f>SUMIF(BWB!$A$100:$A$112,'2016-2017'!DP$7,BWB!F$100:F$112)</f>
        <v>361</v>
      </c>
      <c r="DQ16" s="88">
        <f>SUMIF(BWB!$A$100:$A$112,'2016-2017'!DQ$7,BWB!G$100:G$112)</f>
        <v>419</v>
      </c>
      <c r="DR16" s="88">
        <f>SUMIF(BWB!$A$100:$A$112,'2016-2017'!DR$7,BWB!H$100:H$112)</f>
        <v>475</v>
      </c>
      <c r="DS16" s="88">
        <f>SUMIF(BWB!$A$100:$A$112,'2016-2017'!DS$7,BWB!I$100:I$112)</f>
        <v>543</v>
      </c>
      <c r="DT16" s="88">
        <f>SUMIF(BWB!$A$100:$A$112,'2016-2017'!DT$7,BWB!J$100:J$112)</f>
        <v>515</v>
      </c>
      <c r="DU16" s="88">
        <f>SUMIF(BWB!$A$100:$A$112,'2016-2017'!DU$7,BWB!K$100:K$112)</f>
        <v>497</v>
      </c>
      <c r="DV16" s="88">
        <f>SUMIF(BWB!$A$100:$A$112,'2016-2017'!DV$7,BWB!L$100:L$112)</f>
        <v>460</v>
      </c>
      <c r="DW16" s="88">
        <f>SUMIF(BWB!$A$100:$A$112,'2016-2017'!DW$7,BWB!M$100:M$112)</f>
        <v>526</v>
      </c>
      <c r="DX16" s="88">
        <f>SUMIF(BWB!$A$100:$A$112,'2016-2017'!DX$7,BWB!N$100:N$112)</f>
        <v>0</v>
      </c>
      <c r="DY16" s="88">
        <f>SUMIF(BWB!$A$100:$A$112,'2016-2017'!DY$7,BWB!O$100:O$112)</f>
        <v>0</v>
      </c>
      <c r="DZ16"/>
    </row>
    <row r="17" spans="1:130" s="16" customFormat="1" ht="15.6">
      <c r="A17" s="90"/>
      <c r="B17" s="27" t="s">
        <v>9</v>
      </c>
      <c r="C17" s="14">
        <f>+SUM(C14:C16)</f>
        <v>319081</v>
      </c>
      <c r="D17" s="103">
        <f ca="1">+SUM(D14:D16)</f>
        <v>317784</v>
      </c>
      <c r="E17" s="14">
        <f ca="1">SUM(E14:E16)</f>
        <v>-1297</v>
      </c>
      <c r="F17" s="15">
        <f ca="1">IF(E17=0,0,IF(C17=0,1,E17/C17))</f>
        <v>-4.0647985934605946E-3</v>
      </c>
      <c r="G17" s="14">
        <f>SUM(G14:G16)</f>
        <v>319081</v>
      </c>
      <c r="H17" s="103">
        <f ca="1">SUM(H14:H16)</f>
        <v>317784</v>
      </c>
      <c r="I17" s="14">
        <f ca="1">SUM(I14:I16)</f>
        <v>-1297</v>
      </c>
      <c r="J17" s="15">
        <f ca="1">IF(I17=0,0,IF(G17=0,1,I17/G17))</f>
        <v>-4.0647985934605946E-3</v>
      </c>
      <c r="K17" s="14">
        <f>+SUM(K14:K16)</f>
        <v>297009</v>
      </c>
      <c r="L17" s="103">
        <f ca="1">+SUM(L14:L16)</f>
        <v>300170</v>
      </c>
      <c r="M17" s="14">
        <f ca="1">SUM(M14:M16)</f>
        <v>3161</v>
      </c>
      <c r="N17" s="15">
        <f ca="1">IF(M17=0,0,IF(K17=0,1,M17/K17))</f>
        <v>1.0642775134760226E-2</v>
      </c>
      <c r="O17" s="14">
        <f>SUM(O14:O16)</f>
        <v>616090</v>
      </c>
      <c r="P17" s="103">
        <f ca="1">SUM(P14:P16)</f>
        <v>617954</v>
      </c>
      <c r="Q17" s="14">
        <f ca="1">SUM(Q14:Q16)</f>
        <v>1864</v>
      </c>
      <c r="R17" s="15">
        <f ca="1">IF(Q17=0,0,IF(O17=0,1,Q17/O17))</f>
        <v>3.0255319839633818E-3</v>
      </c>
      <c r="S17" s="14">
        <f>+SUM(S14:S16)</f>
        <v>360474</v>
      </c>
      <c r="T17" s="103">
        <f ca="1">+SUM(T14:T16)</f>
        <v>354335</v>
      </c>
      <c r="U17" s="14">
        <f ca="1">SUM(U14:U16)</f>
        <v>-6139</v>
      </c>
      <c r="V17" s="15">
        <f ca="1">IF(U17=0,0,IF(S17=0,1,U17/S17))</f>
        <v>-1.7030354477715452E-2</v>
      </c>
      <c r="W17" s="14">
        <f>SUM(W14:W16)</f>
        <v>976564</v>
      </c>
      <c r="X17" s="103">
        <f ca="1">SUM(X14:X16)</f>
        <v>972289</v>
      </c>
      <c r="Y17" s="14">
        <f ca="1">SUM(Y14:Y16)</f>
        <v>-4275</v>
      </c>
      <c r="Z17" s="15">
        <f ca="1">IF(Y17=0,0,IF(W17=0,1,Y17/W17))</f>
        <v>-4.3775932760167276E-3</v>
      </c>
      <c r="AA17" s="14">
        <f>+SUM(AA14:AA16)</f>
        <v>364936</v>
      </c>
      <c r="AB17" s="103">
        <f ca="1">+SUM(AB14:AB16)</f>
        <v>361348</v>
      </c>
      <c r="AC17" s="14">
        <f ca="1">SUM(AC14:AC16)</f>
        <v>-3588</v>
      </c>
      <c r="AD17" s="15">
        <f ca="1">IF(AC17=0,0,IF(AA17=0,1,AC17/AA17))</f>
        <v>-9.8318609290396122E-3</v>
      </c>
      <c r="AE17" s="14">
        <f>SUM(AE14:AE16)</f>
        <v>1341500</v>
      </c>
      <c r="AF17" s="103">
        <f ca="1">SUM(AF14:AF16)</f>
        <v>1333637</v>
      </c>
      <c r="AG17" s="14">
        <f ca="1">SUM(AG14:AG16)</f>
        <v>-7863</v>
      </c>
      <c r="AH17" s="15">
        <f ca="1">IF(AG17=0,0,IF(AE17=0,1,AG17/AE17))</f>
        <v>-5.8613492359299293E-3</v>
      </c>
      <c r="AI17" s="14">
        <f>+SUM(AI14:AI16)</f>
        <v>407395</v>
      </c>
      <c r="AJ17" s="103">
        <f ca="1">+SUM(AJ14:AJ16)</f>
        <v>393797</v>
      </c>
      <c r="AK17" s="14">
        <f ca="1">SUM(AK14:AK16)</f>
        <v>-13598</v>
      </c>
      <c r="AL17" s="15">
        <f ca="1">IF(AK17=0,0,IF(AI17=0,1,AK17/AI17))</f>
        <v>-3.3377925600461468E-2</v>
      </c>
      <c r="AM17" s="14">
        <f>SUM(AM14:AM16)</f>
        <v>1748895</v>
      </c>
      <c r="AN17" s="103">
        <f ca="1">SUM(AN14:AN16)</f>
        <v>1727434</v>
      </c>
      <c r="AO17" s="14">
        <f ca="1">SUM(AO14:AO16)</f>
        <v>-21461</v>
      </c>
      <c r="AP17" s="15">
        <f ca="1">IF(AO17=0,0,IF(AM17=0,1,AO17/AM17))</f>
        <v>-1.2271176943155535E-2</v>
      </c>
      <c r="AQ17" s="14">
        <f>+SUM(AQ14:AQ16)</f>
        <v>431878</v>
      </c>
      <c r="AR17" s="103">
        <f ca="1">+SUM(AR14:AR16)</f>
        <v>412036</v>
      </c>
      <c r="AS17" s="14">
        <f ca="1">SUM(AS14:AS16)</f>
        <v>-19842</v>
      </c>
      <c r="AT17" s="15">
        <f ca="1">IF(AS17=0,0,IF(AQ17=0,1,AS17/AQ17))</f>
        <v>-4.5943530348848516E-2</v>
      </c>
      <c r="AU17" s="14">
        <f>SUM(AU14:AU16)</f>
        <v>2180773</v>
      </c>
      <c r="AV17" s="103">
        <f ca="1">SUM(AV14:AV16)</f>
        <v>2139470</v>
      </c>
      <c r="AW17" s="14">
        <f ca="1">SUM(AW14:AW16)</f>
        <v>-41303</v>
      </c>
      <c r="AX17" s="15">
        <f ca="1">IF(AW17=0,0,IF(AU17=0,1,AW17/AU17))</f>
        <v>-1.8939614531177706E-2</v>
      </c>
      <c r="AY17" s="14">
        <f>+SUM(AY14:AY16)</f>
        <v>470982</v>
      </c>
      <c r="AZ17" s="103">
        <f ca="1">+SUM(AZ14:AZ16)</f>
        <v>457625</v>
      </c>
      <c r="BA17" s="14">
        <f ca="1">SUM(BA14:BA16)</f>
        <v>-13357</v>
      </c>
      <c r="BB17" s="15">
        <f ca="1">IF(BA17=0,0,IF(AY17=0,1,BA17/AY17))</f>
        <v>-2.8359894857977588E-2</v>
      </c>
      <c r="BC17" s="14">
        <f>SUM(BC14:BC16)</f>
        <v>2651755</v>
      </c>
      <c r="BD17" s="103">
        <f ca="1">SUM(BD14:BD16)</f>
        <v>2597095</v>
      </c>
      <c r="BE17" s="14">
        <f ca="1">SUM(BE14:BE16)</f>
        <v>-54660</v>
      </c>
      <c r="BF17" s="15">
        <f ca="1">IF(BE17=0,0,IF(BC17=0,1,BE17/BC17))</f>
        <v>-2.061276399969077E-2</v>
      </c>
      <c r="BG17" s="14">
        <f>+SUM(BG14:BG16)</f>
        <v>470953</v>
      </c>
      <c r="BH17" s="103">
        <f ca="1">+SUM(BH14:BH16)</f>
        <v>486666</v>
      </c>
      <c r="BI17" s="14">
        <f ca="1">SUM(BI14:BI16)</f>
        <v>15713</v>
      </c>
      <c r="BJ17" s="15">
        <f ca="1">IF(BI17=0,0,IF(BG17=0,1,BI17/BG17))</f>
        <v>3.3364263525234999E-2</v>
      </c>
      <c r="BK17" s="14">
        <f>SUM(BK14:BK16)</f>
        <v>3122708</v>
      </c>
      <c r="BL17" s="103">
        <f ca="1">SUM(BL14:BL16)</f>
        <v>3083761</v>
      </c>
      <c r="BM17" s="14">
        <f ca="1">SUM(BM14:BM16)</f>
        <v>-38947</v>
      </c>
      <c r="BN17" s="15">
        <f ca="1">IF(BM17=0,0,IF(BK17=0,1,BM17/BK17))</f>
        <v>-1.2472187601274278E-2</v>
      </c>
      <c r="BO17" s="14">
        <f>+SUM(BO14:BO16)</f>
        <v>417281</v>
      </c>
      <c r="BP17" s="103">
        <f ca="1">+SUM(BP14:BP16)</f>
        <v>409008</v>
      </c>
      <c r="BQ17" s="14">
        <f ca="1">SUM(BQ14:BQ16)</f>
        <v>-8273</v>
      </c>
      <c r="BR17" s="15">
        <f ca="1">IF(BQ17=0,0,IF(BO17=0,1,BQ17/BO17))</f>
        <v>-1.9825968591908091E-2</v>
      </c>
      <c r="BS17" s="14">
        <f>SUM(BS14:BS16)</f>
        <v>3539989</v>
      </c>
      <c r="BT17" s="103">
        <f ca="1">SUM(BT14:BT16)</f>
        <v>3492769</v>
      </c>
      <c r="BU17" s="14">
        <f ca="1">SUM(BU14:BU16)</f>
        <v>-47220</v>
      </c>
      <c r="BV17" s="15">
        <f ca="1">IF(BU17=0,0,IF(BS17=0,1,BU17/BS17))</f>
        <v>-1.3339024499793644E-2</v>
      </c>
      <c r="BW17" s="14">
        <f>+SUM(BW14:BW16)</f>
        <v>412788</v>
      </c>
      <c r="BX17" s="103">
        <f ca="1">+SUM(BX14:BX16)</f>
        <v>406989</v>
      </c>
      <c r="BY17" s="14">
        <f ca="1">SUM(BY14:BY16)</f>
        <v>-5799</v>
      </c>
      <c r="BZ17" s="15">
        <f ca="1">IF(BY17=0,0,IF(BW17=0,1,BY17/BW17))</f>
        <v>-1.4048373499229629E-2</v>
      </c>
      <c r="CA17" s="14">
        <f>SUM(CA14:CA16)</f>
        <v>3952777</v>
      </c>
      <c r="CB17" s="103">
        <f ca="1">SUM(CB14:CB16)</f>
        <v>3899758</v>
      </c>
      <c r="CC17" s="14">
        <f ca="1">SUM(CC14:CC16)</f>
        <v>-53019</v>
      </c>
      <c r="CD17" s="15">
        <f ca="1">IF(CC17=0,0,IF(CA17=0,1,CC17/CA17))</f>
        <v>-1.3413101725698161E-2</v>
      </c>
      <c r="CE17" s="14">
        <f>+SUM(CE14:CE16)</f>
        <v>377046</v>
      </c>
      <c r="CF17" s="103">
        <f ca="1">+SUM(CF14:CF16)</f>
        <v>0</v>
      </c>
      <c r="CG17" s="14">
        <f ca="1">SUM(CG14:CG16)</f>
        <v>-377046</v>
      </c>
      <c r="CH17" s="15">
        <f ca="1">IF(CG17=0,0,IF(CE17=0,1,CG17/CE17))</f>
        <v>-1</v>
      </c>
      <c r="CI17" s="14">
        <f>SUM(CI14:CI16)</f>
        <v>4329823</v>
      </c>
      <c r="CJ17" s="103">
        <f ca="1">SUM(CJ14:CJ16)</f>
        <v>3899758</v>
      </c>
      <c r="CK17" s="14">
        <f ca="1">SUM(CK14:CK16)</f>
        <v>-430065</v>
      </c>
      <c r="CL17" s="15">
        <f ca="1">IF(CK17=0,0,IF(CI17=0,1,CK17/CI17))</f>
        <v>-9.9326231118454497E-2</v>
      </c>
      <c r="CM17" s="14">
        <f>+SUM(CM14:CM16)</f>
        <v>342755</v>
      </c>
      <c r="CN17" s="103">
        <f ca="1">+SUM(CN14:CN16)</f>
        <v>0</v>
      </c>
      <c r="CO17" s="14">
        <f ca="1">SUM(CO14:CO16)</f>
        <v>-342755</v>
      </c>
      <c r="CP17" s="15">
        <f ca="1">IF(CO17=0,0,IF(CM17=0,1,CO17/CM17))</f>
        <v>-1</v>
      </c>
      <c r="CQ17" s="14">
        <f>SUM(CQ14:CQ16)</f>
        <v>4672578</v>
      </c>
      <c r="CR17" s="103">
        <f ca="1">SUM(CR14:CR16)</f>
        <v>3899758</v>
      </c>
      <c r="CS17" s="14">
        <f ca="1">SUM(CS14:CS16)</f>
        <v>-772820</v>
      </c>
      <c r="CT17" s="15">
        <f ca="1">IF(CS17=0,0,IF(CQ17=0,1,CS17/CQ17))</f>
        <v>-0.16539477778648104</v>
      </c>
      <c r="CW17" s="12"/>
      <c r="CX17" s="12"/>
      <c r="CZ17" s="89"/>
      <c r="DA17" s="89"/>
      <c r="DB17" s="89"/>
      <c r="DC17" s="89"/>
      <c r="DD17" s="89"/>
      <c r="DE17" s="89"/>
      <c r="DF17" s="89"/>
      <c r="DG17" s="89"/>
      <c r="DH17" s="89"/>
      <c r="DI17" s="89"/>
      <c r="DJ17" s="89"/>
      <c r="DK17" s="89"/>
      <c r="DL17" s="12"/>
      <c r="DM17" s="12"/>
      <c r="DN17" s="89"/>
      <c r="DO17" s="89"/>
      <c r="DP17" s="89"/>
      <c r="DQ17" s="89"/>
      <c r="DR17" s="89"/>
      <c r="DS17" s="89"/>
      <c r="DT17" s="89"/>
      <c r="DU17" s="89"/>
      <c r="DV17" s="89"/>
      <c r="DW17" s="89"/>
      <c r="DX17" s="89"/>
      <c r="DY17" s="89"/>
      <c r="DZ17"/>
    </row>
    <row r="18" spans="1:130" s="12" customFormat="1" ht="15.6">
      <c r="A18" s="91"/>
      <c r="B18" s="28"/>
      <c r="C18" s="9"/>
      <c r="D18" s="9"/>
      <c r="E18" s="10"/>
      <c r="F18" s="11"/>
      <c r="G18" s="9"/>
      <c r="H18" s="9"/>
      <c r="I18" s="10"/>
      <c r="J18" s="11"/>
      <c r="K18" s="9"/>
      <c r="L18" s="9"/>
      <c r="M18" s="10"/>
      <c r="N18" s="11"/>
      <c r="O18" s="9"/>
      <c r="P18" s="9"/>
      <c r="Q18" s="10"/>
      <c r="R18" s="11"/>
      <c r="S18" s="9"/>
      <c r="T18" s="9"/>
      <c r="U18" s="10"/>
      <c r="V18" s="11"/>
      <c r="W18" s="9"/>
      <c r="X18" s="9"/>
      <c r="Y18" s="10"/>
      <c r="Z18" s="11"/>
      <c r="AA18" s="9"/>
      <c r="AB18" s="9"/>
      <c r="AC18" s="10"/>
      <c r="AD18" s="11"/>
      <c r="AE18" s="9"/>
      <c r="AF18" s="9"/>
      <c r="AG18" s="10"/>
      <c r="AH18" s="11"/>
      <c r="AI18" s="9"/>
      <c r="AJ18" s="9"/>
      <c r="AK18" s="10"/>
      <c r="AL18" s="11"/>
      <c r="AM18" s="9"/>
      <c r="AN18" s="9"/>
      <c r="AO18" s="10"/>
      <c r="AP18" s="11"/>
      <c r="AQ18" s="9"/>
      <c r="AR18" s="9"/>
      <c r="AS18" s="10"/>
      <c r="AT18" s="11"/>
      <c r="AU18" s="9"/>
      <c r="AV18" s="9"/>
      <c r="AW18" s="10"/>
      <c r="AX18" s="11"/>
      <c r="AY18" s="9"/>
      <c r="AZ18" s="9"/>
      <c r="BA18" s="10"/>
      <c r="BB18" s="11"/>
      <c r="BC18" s="9"/>
      <c r="BD18" s="9"/>
      <c r="BE18" s="10"/>
      <c r="BF18" s="11"/>
      <c r="BG18" s="9"/>
      <c r="BH18" s="9"/>
      <c r="BI18" s="10"/>
      <c r="BJ18" s="11"/>
      <c r="BK18" s="9"/>
      <c r="BL18" s="9"/>
      <c r="BM18" s="10"/>
      <c r="BN18" s="11"/>
      <c r="BO18" s="9"/>
      <c r="BP18" s="9"/>
      <c r="BQ18" s="10"/>
      <c r="BR18" s="11"/>
      <c r="BS18" s="9"/>
      <c r="BT18" s="9"/>
      <c r="BU18" s="10"/>
      <c r="BV18" s="11"/>
      <c r="BW18" s="9"/>
      <c r="BX18" s="9"/>
      <c r="BY18" s="10"/>
      <c r="BZ18" s="11"/>
      <c r="CA18" s="9"/>
      <c r="CB18" s="9"/>
      <c r="CC18" s="10"/>
      <c r="CD18" s="11"/>
      <c r="CE18" s="9"/>
      <c r="CF18" s="9"/>
      <c r="CG18" s="10"/>
      <c r="CH18" s="11"/>
      <c r="CI18" s="9"/>
      <c r="CJ18" s="9"/>
      <c r="CK18" s="10"/>
      <c r="CL18" s="11"/>
      <c r="CM18" s="9"/>
      <c r="CN18" s="9"/>
      <c r="CO18" s="10"/>
      <c r="CP18" s="11"/>
      <c r="CQ18" s="9"/>
      <c r="CR18" s="9"/>
      <c r="CS18" s="10"/>
      <c r="CT18" s="11"/>
      <c r="CY18" s="16"/>
      <c r="CZ18" s="89"/>
      <c r="DA18" s="89"/>
      <c r="DB18" s="89"/>
      <c r="DC18" s="89"/>
      <c r="DD18" s="89"/>
      <c r="DE18" s="89"/>
      <c r="DF18" s="89"/>
      <c r="DG18" s="89"/>
      <c r="DH18" s="89"/>
      <c r="DI18" s="89"/>
      <c r="DJ18" s="89"/>
      <c r="DK18" s="89"/>
      <c r="DN18" s="89"/>
      <c r="DO18" s="89"/>
      <c r="DP18" s="89"/>
      <c r="DQ18" s="89"/>
      <c r="DR18" s="89"/>
      <c r="DS18" s="89"/>
      <c r="DT18" s="89"/>
      <c r="DU18" s="89"/>
      <c r="DV18" s="89"/>
      <c r="DW18" s="89"/>
      <c r="DX18" s="89"/>
      <c r="DY18" s="89"/>
      <c r="DZ18"/>
    </row>
    <row r="19" spans="1:130" s="12" customFormat="1" ht="15" customHeight="1">
      <c r="A19" s="99"/>
      <c r="B19" s="31" t="s">
        <v>6</v>
      </c>
      <c r="C19" s="21">
        <f>+CZ19</f>
        <v>338503</v>
      </c>
      <c r="D19" s="87">
        <f ca="1">OFFSET(CZ19,0,14,1,1)</f>
        <v>350436</v>
      </c>
      <c r="E19" s="21">
        <f ca="1">SUM(D19-C19)</f>
        <v>11933</v>
      </c>
      <c r="F19" s="22">
        <f ca="1">IF(E19=0,0,IF(C19=0,1,E19/C19))</f>
        <v>3.5252272505708962E-2</v>
      </c>
      <c r="G19" s="21">
        <f>SUMIF($C$6:F$6,G$5,$C19:F19)</f>
        <v>338503</v>
      </c>
      <c r="H19" s="87">
        <f ca="1">SUMIF($C$6:G$6,H$5,$C19:G19)</f>
        <v>350436</v>
      </c>
      <c r="I19" s="21">
        <f ca="1">SUM(H19-G19)</f>
        <v>11933</v>
      </c>
      <c r="J19" s="22">
        <f ca="1">IF(I19=0,0,IF(G19=0,1,I19/G19))</f>
        <v>3.5252272505708962E-2</v>
      </c>
      <c r="K19" s="21">
        <f>+DA19</f>
        <v>326188</v>
      </c>
      <c r="L19" s="87">
        <f ca="1">OFFSET(DA19,0,14,1,1)</f>
        <v>328550</v>
      </c>
      <c r="M19" s="21">
        <f ca="1">SUM(L19-K19)</f>
        <v>2362</v>
      </c>
      <c r="N19" s="22">
        <f ca="1">IF(M19=0,0,IF(K19=0,1,M19/K19))</f>
        <v>7.2412228530785924E-3</v>
      </c>
      <c r="O19" s="21">
        <f>SUMIF($C$6:N$6,O$5,$C19:N19)</f>
        <v>664691</v>
      </c>
      <c r="P19" s="87">
        <f ca="1">SUMIF($C$6:O$6,P$5,$C19:O19)</f>
        <v>678986</v>
      </c>
      <c r="Q19" s="21">
        <f ca="1">SUM(P19-O19)</f>
        <v>14295</v>
      </c>
      <c r="R19" s="22">
        <f ca="1">IF(Q19=0,0,IF(O19=0,1,Q19/O19))</f>
        <v>2.1506233723640009E-2</v>
      </c>
      <c r="S19" s="21">
        <f>+DB19</f>
        <v>360059</v>
      </c>
      <c r="T19" s="87">
        <f ca="1">OFFSET(DB19,0,14,1,1)</f>
        <v>374254</v>
      </c>
      <c r="U19" s="21">
        <f ca="1">SUM(T19-S19)</f>
        <v>14195</v>
      </c>
      <c r="V19" s="22">
        <f ca="1">IF(U19=0,0,IF(S19=0,1,U19/S19))</f>
        <v>3.9424094384531427E-2</v>
      </c>
      <c r="W19" s="21">
        <f>SUMIF($C$6:V$6,W$5,$C19:V19)</f>
        <v>1024750</v>
      </c>
      <c r="X19" s="87">
        <f ca="1">SUMIF($C$6:W$6,X$5,$C19:W19)</f>
        <v>1053240</v>
      </c>
      <c r="Y19" s="21">
        <f ca="1">SUM(X19-W19)</f>
        <v>28490</v>
      </c>
      <c r="Z19" s="22">
        <f ca="1">IF(Y19=0,0,IF(W19=0,1,Y19/W19))</f>
        <v>2.7801902903147109E-2</v>
      </c>
      <c r="AA19" s="21">
        <f>+DC19</f>
        <v>353857</v>
      </c>
      <c r="AB19" s="87">
        <f ca="1">OFFSET(DC19,0,14,1,1)</f>
        <v>363810</v>
      </c>
      <c r="AC19" s="21">
        <f ca="1">SUM(AB19-AA19)</f>
        <v>9953</v>
      </c>
      <c r="AD19" s="22">
        <f ca="1">IF(AC19=0,0,IF(AA19=0,1,AC19/AA19))</f>
        <v>2.8127181319007395E-2</v>
      </c>
      <c r="AE19" s="21">
        <f>SUMIF($C$6:AD$6,AE$5,$C19:AD19)</f>
        <v>1378607</v>
      </c>
      <c r="AF19" s="87">
        <f ca="1">SUMIF($C$6:AE$6,AF$5,$C19:AE19)</f>
        <v>1417050</v>
      </c>
      <c r="AG19" s="21">
        <f ca="1">SUM(AF19-AE19)</f>
        <v>38443</v>
      </c>
      <c r="AH19" s="22">
        <f ca="1">IF(AG19=0,0,IF(AE19=0,1,AG19/AE19))</f>
        <v>2.7885394459769897E-2</v>
      </c>
      <c r="AI19" s="21">
        <f>+DD19</f>
        <v>362811</v>
      </c>
      <c r="AJ19" s="87">
        <f ca="1">OFFSET(DD19,0,14,1,1)</f>
        <v>379353</v>
      </c>
      <c r="AK19" s="21">
        <f ca="1">SUM(AJ19-AI19)</f>
        <v>16542</v>
      </c>
      <c r="AL19" s="22">
        <f ca="1">IF(AK19=0,0,IF(AI19=0,1,AK19/AI19))</f>
        <v>4.559398695188404E-2</v>
      </c>
      <c r="AM19" s="21">
        <f>SUMIF($C$6:AL$6,AM$5,$C19:AL19)</f>
        <v>1741418</v>
      </c>
      <c r="AN19" s="87">
        <f ca="1">SUMIF($C$6:AM$6,AN$5,$C19:AM19)</f>
        <v>1796403</v>
      </c>
      <c r="AO19" s="21">
        <f ca="1">SUM(AN19-AM19)</f>
        <v>54985</v>
      </c>
      <c r="AP19" s="22">
        <f ca="1">IF(AO19=0,0,IF(AM19=0,1,AO19/AM19))</f>
        <v>3.15748430302202E-2</v>
      </c>
      <c r="AQ19" s="21">
        <f>+DE19</f>
        <v>369729</v>
      </c>
      <c r="AR19" s="87">
        <f ca="1">OFFSET(DE19,0,14,1,1)</f>
        <v>370552</v>
      </c>
      <c r="AS19" s="21">
        <f ca="1">SUM(AR19-AQ19)</f>
        <v>823</v>
      </c>
      <c r="AT19" s="22">
        <f ca="1">IF(AS19=0,0,IF(AQ19=0,1,AS19/AQ19))</f>
        <v>2.2259546857292772E-3</v>
      </c>
      <c r="AU19" s="21">
        <f>SUMIF($C$6:AT$6,AU$5,$C19:AT19)</f>
        <v>2111147</v>
      </c>
      <c r="AV19" s="87">
        <f ca="1">SUMIF($C$6:AU$6,AV$5,$C19:AU19)</f>
        <v>2166955</v>
      </c>
      <c r="AW19" s="21">
        <f ca="1">SUM(AV19-AU19)</f>
        <v>55808</v>
      </c>
      <c r="AX19" s="22">
        <f ca="1">IF(AW19=0,0,IF(AU19=0,1,AW19/AU19))</f>
        <v>2.6434919027429164E-2</v>
      </c>
      <c r="AY19" s="21">
        <f>+DF19</f>
        <v>366586</v>
      </c>
      <c r="AZ19" s="87">
        <f ca="1">OFFSET(DF19,0,14,1,1)</f>
        <v>377290</v>
      </c>
      <c r="BA19" s="21">
        <f ca="1">SUM(AZ19-AY19)</f>
        <v>10704</v>
      </c>
      <c r="BB19" s="22">
        <f ca="1">IF(BA19=0,0,IF(AY19=0,1,BA19/AY19))</f>
        <v>2.9199151085966185E-2</v>
      </c>
      <c r="BC19" s="21">
        <f>SUMIF($C$6:BB$6,BC$5,$C19:BB19)</f>
        <v>2477733</v>
      </c>
      <c r="BD19" s="87">
        <f ca="1">SUMIF($C$6:BC$6,BD$5,$C19:BC19)</f>
        <v>2544245</v>
      </c>
      <c r="BE19" s="21">
        <f ca="1">SUM(BD19-BC19)</f>
        <v>66512</v>
      </c>
      <c r="BF19" s="22">
        <f ca="1">IF(BE19=0,0,IF(BC19=0,1,BE19/BC19))</f>
        <v>2.6843893187845504E-2</v>
      </c>
      <c r="BG19" s="21">
        <f>+DG19</f>
        <v>379174</v>
      </c>
      <c r="BH19" s="87">
        <f ca="1">OFFSET(DG19,0,14,1,1)</f>
        <v>393202</v>
      </c>
      <c r="BI19" s="21">
        <f ca="1">SUM(BH19-BG19)</f>
        <v>14028</v>
      </c>
      <c r="BJ19" s="22">
        <f ca="1">IF(BI19=0,0,IF(BG19=0,1,BI19/BG19))</f>
        <v>3.6996207545876035E-2</v>
      </c>
      <c r="BK19" s="21">
        <f>SUMIF($C$6:BJ$6,BK$5,$C19:BJ19)</f>
        <v>2856907</v>
      </c>
      <c r="BL19" s="87">
        <f ca="1">SUMIF($C$6:BK$6,BL$5,$C19:BK19)</f>
        <v>2937447</v>
      </c>
      <c r="BM19" s="21">
        <f ca="1">SUM(BL19-BK19)</f>
        <v>80540</v>
      </c>
      <c r="BN19" s="22">
        <f ca="1">IF(BM19=0,0,IF(BK19=0,1,BM19/BK19))</f>
        <v>2.8191327194059871E-2</v>
      </c>
      <c r="BO19" s="21">
        <f>+DH19</f>
        <v>369011</v>
      </c>
      <c r="BP19" s="87">
        <f ca="1">OFFSET(DH19,0,14,1,1)</f>
        <v>369402</v>
      </c>
      <c r="BQ19" s="21">
        <f ca="1">SUM(BP19-BO19)</f>
        <v>391</v>
      </c>
      <c r="BR19" s="22">
        <f ca="1">IF(BQ19=0,0,IF(BO19=0,1,BQ19/BO19))</f>
        <v>1.059589009541721E-3</v>
      </c>
      <c r="BS19" s="21">
        <f>SUMIF($C$6:BR$6,BS$5,$C19:BR19)</f>
        <v>3225918</v>
      </c>
      <c r="BT19" s="87">
        <f ca="1">SUMIF($C$6:BS$6,BT$5,$C19:BS19)</f>
        <v>3306849</v>
      </c>
      <c r="BU19" s="21">
        <f ca="1">SUM(BT19-BS19)</f>
        <v>80931</v>
      </c>
      <c r="BV19" s="22">
        <f ca="1">IF(BU19=0,0,IF(BS19=0,1,BU19/BS19))</f>
        <v>2.508774246586553E-2</v>
      </c>
      <c r="BW19" s="21">
        <f>+DI19</f>
        <v>380768</v>
      </c>
      <c r="BX19" s="87">
        <f ca="1">OFFSET(DI19,0,14,1,1)</f>
        <v>258157</v>
      </c>
      <c r="BY19" s="21">
        <f ca="1">SUM(BX19-BW19)</f>
        <v>-122611</v>
      </c>
      <c r="BZ19" s="22">
        <f ca="1">IF(BY19=0,0,IF(BW19=0,1,BY19/BW19))</f>
        <v>-0.32200972770821079</v>
      </c>
      <c r="CA19" s="21">
        <f>SUMIF($C$6:BZ$6,CA$5,$C19:BZ19)</f>
        <v>3606686</v>
      </c>
      <c r="CB19" s="87">
        <f ca="1">SUMIF($C$6:CA$6,CB$5,$C19:CA19)</f>
        <v>3565006</v>
      </c>
      <c r="CC19" s="21">
        <f ca="1">SUM(CB19-CA19)</f>
        <v>-41680</v>
      </c>
      <c r="CD19" s="22">
        <f ca="1">IF(CC19=0,0,IF(CA19=0,1,CC19/CA19))</f>
        <v>-1.1556315132506684E-2</v>
      </c>
      <c r="CE19" s="21">
        <f>+DJ19</f>
        <v>355280</v>
      </c>
      <c r="CF19" s="87">
        <f ca="1">OFFSET(DJ19,0,14,1,1)</f>
        <v>0</v>
      </c>
      <c r="CG19" s="21">
        <f ca="1">SUM(CF19-CE19)</f>
        <v>-355280</v>
      </c>
      <c r="CH19" s="22">
        <f ca="1">IF(CG19=0,0,IF(CE19=0,1,CG19/CE19))</f>
        <v>-1</v>
      </c>
      <c r="CI19" s="21">
        <f>SUMIF($C$6:CH$6,CI$5,$C19:CH19)</f>
        <v>3961966</v>
      </c>
      <c r="CJ19" s="87">
        <f ca="1">SUMIF($C$6:CI$6,CJ$5,$C19:CI19)</f>
        <v>3565006</v>
      </c>
      <c r="CK19" s="21">
        <f ca="1">SUM(CJ19-CI19)</f>
        <v>-396960</v>
      </c>
      <c r="CL19" s="22">
        <f ca="1">IF(CK19=0,0,IF(CI19=0,1,CK19/CI19))</f>
        <v>-0.10019268211791822</v>
      </c>
      <c r="CM19" s="21">
        <f>+DK19</f>
        <v>349213</v>
      </c>
      <c r="CN19" s="87">
        <f ca="1">OFFSET(DK19,0,14,1,1)</f>
        <v>0</v>
      </c>
      <c r="CO19" s="21">
        <f ca="1">SUM(CN19-CM19)</f>
        <v>-349213</v>
      </c>
      <c r="CP19" s="22">
        <f ca="1">IF(CO19=0,0,IF(CM19=0,1,CO19/CM19))</f>
        <v>-1</v>
      </c>
      <c r="CQ19" s="21">
        <f>SUMIF($C$6:CP$6,CQ$5,$C19:CP19)</f>
        <v>4311179</v>
      </c>
      <c r="CR19" s="87">
        <f ca="1">SUMIF($C$6:CQ$6,CR$5,$C19:CQ19)</f>
        <v>3565006</v>
      </c>
      <c r="CS19" s="21">
        <f ca="1">SUM(CR19-CQ19)</f>
        <v>-746173</v>
      </c>
      <c r="CT19" s="22">
        <f ca="1">IF(CS19=0,0,IF(CQ19=0,1,CS19/CQ19))</f>
        <v>-0.17307864043687354</v>
      </c>
      <c r="CW19" s="12" t="s">
        <v>11</v>
      </c>
      <c r="CX19" s="81" t="s">
        <v>6</v>
      </c>
      <c r="CZ19" s="88">
        <f>SUMIF(DWT!$A$73:$A$83,'2016-2017'!CZ$7,DWT!D$73:D$83)</f>
        <v>338503</v>
      </c>
      <c r="DA19" s="88">
        <f>SUMIF(DWT!$A$73:$A$83,'2016-2017'!DA$7,DWT!E$73:E$83)</f>
        <v>326188</v>
      </c>
      <c r="DB19" s="88">
        <f>SUMIF(DWT!$A$73:$A$83,'2016-2017'!DB$7,DWT!F$73:F$83)</f>
        <v>360059</v>
      </c>
      <c r="DC19" s="88">
        <f>SUMIF(DWT!$A$73:$A$83,'2016-2017'!DC$7,DWT!G$73:G$83)</f>
        <v>353857</v>
      </c>
      <c r="DD19" s="88">
        <f>SUMIF(DWT!$A$73:$A$83,'2016-2017'!DD$7,DWT!H$73:H$83)</f>
        <v>362811</v>
      </c>
      <c r="DE19" s="88">
        <f>SUMIF(DWT!$A$73:$A$83,'2016-2017'!DE$7,DWT!I$73:I$83)</f>
        <v>369729</v>
      </c>
      <c r="DF19" s="88">
        <f>SUMIF(DWT!$A$73:$A$83,'2016-2017'!DF$7,DWT!J$73:J$83)</f>
        <v>366586</v>
      </c>
      <c r="DG19" s="88">
        <f>SUMIF(DWT!$A$73:$A$83,'2016-2017'!DG$7,DWT!K$73:K$83)</f>
        <v>379174</v>
      </c>
      <c r="DH19" s="88">
        <f>SUMIF(DWT!$A$73:$A$83,'2016-2017'!DH$7,DWT!L$73:L$83)</f>
        <v>369011</v>
      </c>
      <c r="DI19" s="88">
        <f>SUMIF(DWT!$A$73:$A$83,'2016-2017'!DI$7,DWT!M$73:M$83)</f>
        <v>380768</v>
      </c>
      <c r="DJ19" s="88">
        <f>SUMIF(DWT!$A$73:$A$83,'2016-2017'!DJ$7,DWT!N$73:N$83)</f>
        <v>355280</v>
      </c>
      <c r="DK19" s="88">
        <f>SUMIF(DWT!$A$73:$A$83,'2016-2017'!DK$7,DWT!O$73:O$83)</f>
        <v>349213</v>
      </c>
      <c r="DN19" s="88">
        <f>SUMIF(DWT!$A$73:$A$84,'2016-2017'!DN$7,DWT!D$73:D$84)</f>
        <v>350436</v>
      </c>
      <c r="DO19" s="88">
        <f>SUMIF(DWT!$A$73:$A$84,'2016-2017'!DO$7,DWT!E$73:E$84)</f>
        <v>328550</v>
      </c>
      <c r="DP19" s="88">
        <f>SUMIF(DWT!$A$73:$A$84,'2016-2017'!DP$7,DWT!F$73:F$84)</f>
        <v>374254</v>
      </c>
      <c r="DQ19" s="88">
        <f>SUMIF(DWT!$A$73:$A$84,'2016-2017'!DQ$7,DWT!G$73:G$84)</f>
        <v>363810</v>
      </c>
      <c r="DR19" s="88">
        <f>SUMIF(DWT!$A$73:$A$84,'2016-2017'!DR$7,DWT!H$73:H$84)</f>
        <v>379353</v>
      </c>
      <c r="DS19" s="88">
        <f>SUMIF(DWT!$A$73:$A$84,'2016-2017'!DS$7,DWT!I$73:I$84)</f>
        <v>370552</v>
      </c>
      <c r="DT19" s="88">
        <f>SUMIF(DWT!$A$73:$A$84,'2016-2017'!DT$7,DWT!J$73:J$84)</f>
        <v>377290</v>
      </c>
      <c r="DU19" s="88">
        <f>SUMIF(DWT!$A$73:$A$84,'2016-2017'!DU$7,DWT!K$73:K$84)</f>
        <v>393202</v>
      </c>
      <c r="DV19" s="88">
        <f>SUMIF(DWT!$A$73:$A$84,'2016-2017'!DV$7,DWT!L$73:L$84)</f>
        <v>369402</v>
      </c>
      <c r="DW19" s="88">
        <f>SUMIF(DWT!$A$73:$A$84,'2016-2017'!DW$7,DWT!M$73:M$84)</f>
        <v>258157</v>
      </c>
      <c r="DX19" s="88">
        <f>SUMIF(DWT!$A$73:$A$84,'2016-2017'!DX$7,DWT!N$73:N$84)</f>
        <v>0</v>
      </c>
      <c r="DY19" s="88">
        <f>SUMIF(DWT!$A$73:$A$84,'2016-2017'!DY$7,DWT!O$73:O$84)</f>
        <v>0</v>
      </c>
      <c r="DZ19"/>
    </row>
    <row r="20" spans="1:130" s="12" customFormat="1" ht="15.6">
      <c r="A20" s="101" t="str">
        <f>+CW21</f>
        <v>Detroit-Windsor Tunnel</v>
      </c>
      <c r="B20" s="29" t="s">
        <v>7</v>
      </c>
      <c r="C20" s="21">
        <f>+CZ20</f>
        <v>1960</v>
      </c>
      <c r="D20" s="87">
        <f ca="1">OFFSET(CZ20,0,14,1,1)</f>
        <v>3475</v>
      </c>
      <c r="E20" s="21">
        <f ca="1">SUM(D20-C20)</f>
        <v>1515</v>
      </c>
      <c r="F20" s="22">
        <f ca="1">IF(E20=0,0,IF(C20=0,1,E20/C20))</f>
        <v>0.77295918367346939</v>
      </c>
      <c r="G20" s="21">
        <f>SUMIF($C$6:F$6,G$5,$C20:F20)</f>
        <v>1960</v>
      </c>
      <c r="H20" s="87">
        <f ca="1">SUMIF($C$6:G$6,H$5,$C20:G20)</f>
        <v>3475</v>
      </c>
      <c r="I20" s="21">
        <f ca="1">SUM(H20-G20)</f>
        <v>1515</v>
      </c>
      <c r="J20" s="22">
        <f ca="1">IF(I20=0,0,IF(G20=0,1,I20/G20))</f>
        <v>0.77295918367346939</v>
      </c>
      <c r="K20" s="21">
        <f>+DA20</f>
        <v>2345</v>
      </c>
      <c r="L20" s="87">
        <f ca="1">OFFSET(DA20,0,14,1,1)</f>
        <v>3445</v>
      </c>
      <c r="M20" s="21">
        <f ca="1">SUM(L20-K20)</f>
        <v>1100</v>
      </c>
      <c r="N20" s="22">
        <f ca="1">IF(M20=0,0,IF(K20=0,1,M20/K20))</f>
        <v>0.46908315565031983</v>
      </c>
      <c r="O20" s="21">
        <f>SUMIF($C$6:N$6,O$5,$C20:N20)</f>
        <v>4305</v>
      </c>
      <c r="P20" s="87">
        <f ca="1">SUMIF($C$6:O$6,P$5,$C20:O20)</f>
        <v>6920</v>
      </c>
      <c r="Q20" s="21">
        <f ca="1">SUM(P20-O20)</f>
        <v>2615</v>
      </c>
      <c r="R20" s="22">
        <f ca="1">IF(Q20=0,0,IF(O20=0,1,Q20/O20))</f>
        <v>0.60743321718931476</v>
      </c>
      <c r="S20" s="21">
        <f>+DB20</f>
        <v>2309</v>
      </c>
      <c r="T20" s="87">
        <f ca="1">OFFSET(DB20,0,14,1,1)</f>
        <v>3953</v>
      </c>
      <c r="U20" s="21">
        <f ca="1">SUM(T20-S20)</f>
        <v>1644</v>
      </c>
      <c r="V20" s="22">
        <f ca="1">IF(U20=0,0,IF(S20=0,1,U20/S20))</f>
        <v>0.71199653529666518</v>
      </c>
      <c r="W20" s="21">
        <f>SUMIF($C$6:V$6,W$5,$C20:V20)</f>
        <v>6614</v>
      </c>
      <c r="X20" s="87">
        <f ca="1">SUMIF($C$6:W$6,X$5,$C20:W20)</f>
        <v>10873</v>
      </c>
      <c r="Y20" s="21">
        <f ca="1">SUM(X20-W20)</f>
        <v>4259</v>
      </c>
      <c r="Z20" s="22">
        <f ca="1">IF(Y20=0,0,IF(W20=0,1,Y20/W20))</f>
        <v>0.64393710311460539</v>
      </c>
      <c r="AA20" s="21">
        <f>+DC20</f>
        <v>2762</v>
      </c>
      <c r="AB20" s="87">
        <f ca="1">OFFSET(DC20,0,14,1,1)</f>
        <v>3209</v>
      </c>
      <c r="AC20" s="21">
        <f ca="1">SUM(AB20-AA20)</f>
        <v>447</v>
      </c>
      <c r="AD20" s="22">
        <f ca="1">IF(AC20=0,0,IF(AA20=0,1,AC20/AA20))</f>
        <v>0.16183924692251991</v>
      </c>
      <c r="AE20" s="21">
        <f>SUMIF($C$6:AD$6,AE$5,$C20:AD20)</f>
        <v>9376</v>
      </c>
      <c r="AF20" s="87">
        <f ca="1">SUMIF($C$6:AE$6,AF$5,$C20:AE20)</f>
        <v>14082</v>
      </c>
      <c r="AG20" s="21">
        <f ca="1">SUM(AF20-AE20)</f>
        <v>4706</v>
      </c>
      <c r="AH20" s="22">
        <f ca="1">IF(AG20=0,0,IF(AE20=0,1,AG20/AE20))</f>
        <v>0.50191979522184305</v>
      </c>
      <c r="AI20" s="21">
        <f>+DD20</f>
        <v>2991</v>
      </c>
      <c r="AJ20" s="87">
        <f ca="1">OFFSET(DD20,0,14,1,1)</f>
        <v>3630</v>
      </c>
      <c r="AK20" s="21">
        <f ca="1">SUM(AJ20-AI20)</f>
        <v>639</v>
      </c>
      <c r="AL20" s="22">
        <f ca="1">IF(AK20=0,0,IF(AI20=0,1,AK20/AI20))</f>
        <v>0.2136409227683049</v>
      </c>
      <c r="AM20" s="21">
        <f>SUMIF($C$6:AL$6,AM$5,$C20:AL20)</f>
        <v>12367</v>
      </c>
      <c r="AN20" s="87">
        <f ca="1">SUMIF($C$6:AM$6,AN$5,$C20:AM20)</f>
        <v>17712</v>
      </c>
      <c r="AO20" s="21">
        <f ca="1">SUM(AN20-AM20)</f>
        <v>5345</v>
      </c>
      <c r="AP20" s="22">
        <f ca="1">IF(AO20=0,0,IF(AM20=0,1,AO20/AM20))</f>
        <v>0.43219859302983749</v>
      </c>
      <c r="AQ20" s="21">
        <f>+DE20</f>
        <v>3415</v>
      </c>
      <c r="AR20" s="87">
        <f ca="1">OFFSET(DE20,0,14,1,1)</f>
        <v>4318</v>
      </c>
      <c r="AS20" s="21">
        <f ca="1">SUM(AR20-AQ20)</f>
        <v>903</v>
      </c>
      <c r="AT20" s="22">
        <f ca="1">IF(AS20=0,0,IF(AQ20=0,1,AS20/AQ20))</f>
        <v>0.26442166910688142</v>
      </c>
      <c r="AU20" s="21">
        <f>SUMIF($C$6:AT$6,AU$5,$C20:AT20)</f>
        <v>15782</v>
      </c>
      <c r="AV20" s="87">
        <f ca="1">SUMIF($C$6:AU$6,AV$5,$C20:AU20)</f>
        <v>22030</v>
      </c>
      <c r="AW20" s="21">
        <f ca="1">SUM(AV20-AU20)</f>
        <v>6248</v>
      </c>
      <c r="AX20" s="22">
        <f ca="1">IF(AW20=0,0,IF(AU20=0,1,AW20/AU20))</f>
        <v>0.39589405652008619</v>
      </c>
      <c r="AY20" s="21">
        <f>+DF20</f>
        <v>2443</v>
      </c>
      <c r="AZ20" s="87">
        <f ca="1">OFFSET(DF20,0,14,1,1)</f>
        <v>2756</v>
      </c>
      <c r="BA20" s="21">
        <f ca="1">SUM(AZ20-AY20)</f>
        <v>313</v>
      </c>
      <c r="BB20" s="22">
        <f ca="1">IF(BA20=0,0,IF(AY20=0,1,BA20/AY20))</f>
        <v>0.12812116250511665</v>
      </c>
      <c r="BC20" s="21">
        <f>SUMIF($C$6:BB$6,BC$5,$C20:BB20)</f>
        <v>18225</v>
      </c>
      <c r="BD20" s="87">
        <f ca="1">SUMIF($C$6:BC$6,BD$5,$C20:BC20)</f>
        <v>24786</v>
      </c>
      <c r="BE20" s="21">
        <f ca="1">SUM(BD20-BC20)</f>
        <v>6561</v>
      </c>
      <c r="BF20" s="22">
        <f ca="1">IF(BE20=0,0,IF(BC20=0,1,BE20/BC20))</f>
        <v>0.36</v>
      </c>
      <c r="BG20" s="21">
        <f>+DG20</f>
        <v>2710</v>
      </c>
      <c r="BH20" s="87">
        <f ca="1">OFFSET(DG20,0,14,1,1)</f>
        <v>3782</v>
      </c>
      <c r="BI20" s="21">
        <f ca="1">SUM(BH20-BG20)</f>
        <v>1072</v>
      </c>
      <c r="BJ20" s="22">
        <f ca="1">IF(BI20=0,0,IF(BG20=0,1,BI20/BG20))</f>
        <v>0.39557195571955722</v>
      </c>
      <c r="BK20" s="21">
        <f>SUMIF($C$6:BJ$6,BK$5,$C20:BJ20)</f>
        <v>20935</v>
      </c>
      <c r="BL20" s="87">
        <f ca="1">SUMIF($C$6:BK$6,BL$5,$C20:BK20)</f>
        <v>28568</v>
      </c>
      <c r="BM20" s="21">
        <f ca="1">SUM(BL20-BK20)</f>
        <v>7633</v>
      </c>
      <c r="BN20" s="22">
        <f ca="1">IF(BM20=0,0,IF(BK20=0,1,BM20/BK20))</f>
        <v>0.36460472892285645</v>
      </c>
      <c r="BO20" s="21">
        <f>+DH20</f>
        <v>3214</v>
      </c>
      <c r="BP20" s="87">
        <f ca="1">OFFSET(DH20,0,14,1,1)</f>
        <v>3194</v>
      </c>
      <c r="BQ20" s="21">
        <f ca="1">SUM(BP20-BO20)</f>
        <v>-20</v>
      </c>
      <c r="BR20" s="22">
        <f ca="1">IF(BQ20=0,0,IF(BO20=0,1,BQ20/BO20))</f>
        <v>-6.222775357809583E-3</v>
      </c>
      <c r="BS20" s="21">
        <f>SUMIF($C$6:BR$6,BS$5,$C20:BR20)</f>
        <v>24149</v>
      </c>
      <c r="BT20" s="87">
        <f ca="1">SUMIF($C$6:BS$6,BT$5,$C20:BS20)</f>
        <v>31762</v>
      </c>
      <c r="BU20" s="21">
        <f ca="1">SUM(BT20-BS20)</f>
        <v>7613</v>
      </c>
      <c r="BV20" s="22">
        <f ca="1">IF(BU20=0,0,IF(BS20=0,1,BU20/BS20))</f>
        <v>0.3152511491159054</v>
      </c>
      <c r="BW20" s="21">
        <f>+DI20</f>
        <v>3578</v>
      </c>
      <c r="BX20" s="87">
        <f ca="1">OFFSET(DI20,0,14,1,1)</f>
        <v>1680</v>
      </c>
      <c r="BY20" s="21">
        <f ca="1">SUM(BX20-BW20)</f>
        <v>-1898</v>
      </c>
      <c r="BZ20" s="22">
        <f ca="1">IF(BY20=0,0,IF(BW20=0,1,BY20/BW20))</f>
        <v>-0.53046394633873672</v>
      </c>
      <c r="CA20" s="21">
        <f>SUMIF($C$6:BZ$6,CA$5,$C20:BZ20)</f>
        <v>27727</v>
      </c>
      <c r="CB20" s="87">
        <f ca="1">SUMIF($C$6:CA$6,CB$5,$C20:CA20)</f>
        <v>33442</v>
      </c>
      <c r="CC20" s="21">
        <f ca="1">SUM(CB20-CA20)</f>
        <v>5715</v>
      </c>
      <c r="CD20" s="22">
        <f ca="1">IF(CC20=0,0,IF(CA20=0,1,CC20/CA20))</f>
        <v>0.20611678147653911</v>
      </c>
      <c r="CE20" s="21">
        <f>+DJ20</f>
        <v>3399</v>
      </c>
      <c r="CF20" s="87">
        <f ca="1">OFFSET(DJ20,0,14,1,1)</f>
        <v>0</v>
      </c>
      <c r="CG20" s="21">
        <f ca="1">SUM(CF20-CE20)</f>
        <v>-3399</v>
      </c>
      <c r="CH20" s="22">
        <f ca="1">IF(CG20=0,0,IF(CE20=0,1,CG20/CE20))</f>
        <v>-1</v>
      </c>
      <c r="CI20" s="21">
        <f>SUMIF($C$6:CH$6,CI$5,$C20:CH20)</f>
        <v>31126</v>
      </c>
      <c r="CJ20" s="87">
        <f ca="1">SUMIF($C$6:CI$6,CJ$5,$C20:CI20)</f>
        <v>33442</v>
      </c>
      <c r="CK20" s="21">
        <f ca="1">SUM(CJ20-CI20)</f>
        <v>2316</v>
      </c>
      <c r="CL20" s="22">
        <f ca="1">IF(CK20=0,0,IF(CI20=0,1,CK20/CI20))</f>
        <v>7.4407247959904901E-2</v>
      </c>
      <c r="CM20" s="21">
        <f>+DK20</f>
        <v>3251</v>
      </c>
      <c r="CN20" s="87">
        <f ca="1">OFFSET(DK20,0,14,1,1)</f>
        <v>0</v>
      </c>
      <c r="CO20" s="21">
        <f ca="1">SUM(CN20-CM20)</f>
        <v>-3251</v>
      </c>
      <c r="CP20" s="22">
        <f ca="1">IF(CO20=0,0,IF(CM20=0,1,CO20/CM20))</f>
        <v>-1</v>
      </c>
      <c r="CQ20" s="21">
        <f>SUMIF($C$6:CP$6,CQ$5,$C20:CP20)</f>
        <v>34377</v>
      </c>
      <c r="CR20" s="87">
        <f ca="1">SUMIF($C$6:CQ$6,CR$5,$C20:CQ20)</f>
        <v>33442</v>
      </c>
      <c r="CS20" s="21">
        <f ca="1">SUM(CR20-CQ20)</f>
        <v>-935</v>
      </c>
      <c r="CT20" s="22">
        <f ca="1">IF(CS20=0,0,IF(CQ20=0,1,CS20/CQ20))</f>
        <v>-2.7198417546615471E-2</v>
      </c>
      <c r="CW20" s="12" t="s">
        <v>11</v>
      </c>
      <c r="CX20" s="81" t="s">
        <v>7</v>
      </c>
      <c r="CY20" s="16"/>
      <c r="CZ20" s="88">
        <f>SUMIF(DWT!$A$87:$A$97,'2016-2017'!CZ$7,DWT!D$87:D$97)</f>
        <v>1960</v>
      </c>
      <c r="DA20" s="88">
        <f>SUMIF(DWT!$A$87:$A$97,'2016-2017'!DA$7,DWT!E$87:E$97)</f>
        <v>2345</v>
      </c>
      <c r="DB20" s="88">
        <f>SUMIF(DWT!$A$87:$A$97,'2016-2017'!DB$7,DWT!F$87:F$97)</f>
        <v>2309</v>
      </c>
      <c r="DC20" s="88">
        <f>SUMIF(DWT!$A$87:$A$97,'2016-2017'!DC$7,DWT!G$87:G$97)</f>
        <v>2762</v>
      </c>
      <c r="DD20" s="88">
        <f>SUMIF(DWT!$A$87:$A$97,'2016-2017'!DD$7,DWT!H$87:H$97)</f>
        <v>2991</v>
      </c>
      <c r="DE20" s="88">
        <f>SUMIF(DWT!$A$87:$A$97,'2016-2017'!DE$7,DWT!I$87:I$97)</f>
        <v>3415</v>
      </c>
      <c r="DF20" s="88">
        <f>SUMIF(DWT!$A$87:$A$97,'2016-2017'!DF$7,DWT!J$87:J$97)</f>
        <v>2443</v>
      </c>
      <c r="DG20" s="88">
        <f>SUMIF(DWT!$A$87:$A$97,'2016-2017'!DG$7,DWT!K$87:K$97)</f>
        <v>2710</v>
      </c>
      <c r="DH20" s="88">
        <f>SUMIF(DWT!$A$87:$A$97,'2016-2017'!DH$7,DWT!L$87:L$97)</f>
        <v>3214</v>
      </c>
      <c r="DI20" s="88">
        <f>SUMIF(DWT!$A$87:$A$97,'2016-2017'!DI$7,DWT!M$87:M$97)</f>
        <v>3578</v>
      </c>
      <c r="DJ20" s="88">
        <f>SUMIF(DWT!$A$87:$A$97,'2016-2017'!DJ$7,DWT!N$87:N$97)</f>
        <v>3399</v>
      </c>
      <c r="DK20" s="88">
        <f>SUMIF(DWT!$A$87:$A$97,'2016-2017'!DK$7,DWT!O$87:O$97)</f>
        <v>3251</v>
      </c>
      <c r="DN20" s="88">
        <f>SUMIF(DWT!$A$87:$A$98,'2016-2017'!DN$7,DWT!D$87:D$98)</f>
        <v>3475</v>
      </c>
      <c r="DO20" s="88">
        <f>SUMIF(DWT!$A$87:$A$98,'2016-2017'!DO$7,DWT!E$87:E$98)</f>
        <v>3445</v>
      </c>
      <c r="DP20" s="88">
        <f>SUMIF(DWT!$A$87:$A$98,'2016-2017'!DP$7,DWT!F$87:F$98)</f>
        <v>3953</v>
      </c>
      <c r="DQ20" s="88">
        <f>SUMIF(DWT!$A$87:$A$98,'2016-2017'!DQ$7,DWT!G$87:G$98)</f>
        <v>3209</v>
      </c>
      <c r="DR20" s="88">
        <f>SUMIF(DWT!$A$87:$A$98,'2016-2017'!DR$7,DWT!H$87:H$98)</f>
        <v>3630</v>
      </c>
      <c r="DS20" s="88">
        <f>SUMIF(DWT!$A$87:$A$98,'2016-2017'!DS$7,DWT!I$87:I$98)</f>
        <v>4318</v>
      </c>
      <c r="DT20" s="88">
        <f>SUMIF(DWT!$A$87:$A$98,'2016-2017'!DT$7,DWT!J$87:J$98)</f>
        <v>2756</v>
      </c>
      <c r="DU20" s="88">
        <f>SUMIF(DWT!$A$87:$A$98,'2016-2017'!DU$7,DWT!K$87:K$98)</f>
        <v>3782</v>
      </c>
      <c r="DV20" s="88">
        <f>SUMIF(DWT!$A$87:$A$98,'2016-2017'!DV$7,DWT!L$87:L$98)</f>
        <v>3194</v>
      </c>
      <c r="DW20" s="88">
        <f>SUMIF(DWT!$A$87:$A$98,'2016-2017'!DW$7,DWT!M$87:M$98)</f>
        <v>1680</v>
      </c>
      <c r="DX20" s="88">
        <f>SUMIF(DWT!$A$87:$A$98,'2016-2017'!DX$7,DWT!N$87:N$98)</f>
        <v>0</v>
      </c>
      <c r="DY20" s="88">
        <f>SUMIF(DWT!$A$87:$A$98,'2016-2017'!DY$7,DWT!O$87:O$98)</f>
        <v>0</v>
      </c>
      <c r="DZ20"/>
    </row>
    <row r="21" spans="1:130" s="12" customFormat="1" ht="15.6">
      <c r="A21" s="100"/>
      <c r="B21" s="29" t="s">
        <v>8</v>
      </c>
      <c r="C21" s="87">
        <f>+CZ21</f>
        <v>3869</v>
      </c>
      <c r="D21" s="87">
        <f ca="1">OFFSET(CZ21,0,14,1,1)</f>
        <v>0</v>
      </c>
      <c r="E21" s="87">
        <f ca="1">SUM(D21-C21)</f>
        <v>-3869</v>
      </c>
      <c r="F21" s="22">
        <f ca="1">IF(E21=0,0,IF(C21=0,1,E21/C21))</f>
        <v>-1</v>
      </c>
      <c r="G21" s="87">
        <f>SUMIF($C$6:F$6,G$5,$C21:F21)</f>
        <v>3869</v>
      </c>
      <c r="H21" s="87">
        <f ca="1">SUMIF($C$6:G$6,H$5,$C21:G21)</f>
        <v>0</v>
      </c>
      <c r="I21" s="87">
        <f ca="1">SUM(H21-G21)</f>
        <v>-3869</v>
      </c>
      <c r="J21" s="22">
        <f ca="1">IF(I21=0,0,IF(G21=0,1,I21/G21))</f>
        <v>-1</v>
      </c>
      <c r="K21" s="87">
        <f>+DA21</f>
        <v>3214</v>
      </c>
      <c r="L21" s="87">
        <f ca="1">OFFSET(DA21,0,14,1,1)</f>
        <v>0</v>
      </c>
      <c r="M21" s="87">
        <f ca="1">SUM(L21-K21)</f>
        <v>-3214</v>
      </c>
      <c r="N21" s="22">
        <f ca="1">IF(M21=0,0,IF(K21=0,1,M21/K21))</f>
        <v>-1</v>
      </c>
      <c r="O21" s="87">
        <f>SUMIF($C$6:N$6,O$5,$C21:N21)</f>
        <v>7083</v>
      </c>
      <c r="P21" s="87">
        <f ca="1">SUMIF($C$6:O$6,P$5,$C21:O21)</f>
        <v>0</v>
      </c>
      <c r="Q21" s="87">
        <f ca="1">SUM(P21-O21)</f>
        <v>-7083</v>
      </c>
      <c r="R21" s="22">
        <f ca="1">IF(Q21=0,0,IF(O21=0,1,Q21/O21))</f>
        <v>-1</v>
      </c>
      <c r="S21" s="87">
        <f>+DB21</f>
        <v>3369</v>
      </c>
      <c r="T21" s="87">
        <f ca="1">OFFSET(DB21,0,14,1,1)</f>
        <v>0</v>
      </c>
      <c r="U21" s="87">
        <f ca="1">SUM(T21-S21)</f>
        <v>-3369</v>
      </c>
      <c r="V21" s="22">
        <f ca="1">IF(U21=0,0,IF(S21=0,1,U21/S21))</f>
        <v>-1</v>
      </c>
      <c r="W21" s="87">
        <f>SUMIF($C$6:V$6,W$5,$C21:V21)</f>
        <v>10452</v>
      </c>
      <c r="X21" s="87">
        <f ca="1">SUMIF($C$6:W$6,X$5,$C21:W21)</f>
        <v>0</v>
      </c>
      <c r="Y21" s="87">
        <f ca="1">SUM(X21-W21)</f>
        <v>-10452</v>
      </c>
      <c r="Z21" s="22">
        <f ca="1">IF(Y21=0,0,IF(W21=0,1,Y21/W21))</f>
        <v>-1</v>
      </c>
      <c r="AA21" s="87">
        <f>+DC21</f>
        <v>3449</v>
      </c>
      <c r="AB21" s="87">
        <f ca="1">OFFSET(DC21,0,14,1,1)</f>
        <v>0</v>
      </c>
      <c r="AC21" s="87">
        <f ca="1">SUM(AB21-AA21)</f>
        <v>-3449</v>
      </c>
      <c r="AD21" s="22">
        <f ca="1">IF(AC21=0,0,IF(AA21=0,1,AC21/AA21))</f>
        <v>-1</v>
      </c>
      <c r="AE21" s="87">
        <f>SUMIF($C$6:AD$6,AE$5,$C21:AD21)</f>
        <v>13901</v>
      </c>
      <c r="AF21" s="87">
        <f ca="1">SUMIF($C$6:AE$6,AF$5,$C21:AE21)</f>
        <v>0</v>
      </c>
      <c r="AG21" s="87">
        <f ca="1">SUM(AF21-AE21)</f>
        <v>-13901</v>
      </c>
      <c r="AH21" s="22">
        <f ca="1">IF(AG21=0,0,IF(AE21=0,1,AG21/AE21))</f>
        <v>-1</v>
      </c>
      <c r="AI21" s="87">
        <f>+DD21</f>
        <v>3604</v>
      </c>
      <c r="AJ21" s="87">
        <f ca="1">OFFSET(DD21,0,14,1,1)</f>
        <v>0</v>
      </c>
      <c r="AK21" s="87">
        <f ca="1">SUM(AJ21-AI21)</f>
        <v>-3604</v>
      </c>
      <c r="AL21" s="22">
        <f ca="1">IF(AK21=0,0,IF(AI21=0,1,AK21/AI21))</f>
        <v>-1</v>
      </c>
      <c r="AM21" s="87">
        <f>SUMIF($C$6:AL$6,AM$5,$C21:AL21)</f>
        <v>17505</v>
      </c>
      <c r="AN21" s="87">
        <f ca="1">SUMIF($C$6:AM$6,AN$5,$C21:AM21)</f>
        <v>0</v>
      </c>
      <c r="AO21" s="87">
        <f ca="1">SUM(AN21-AM21)</f>
        <v>-17505</v>
      </c>
      <c r="AP21" s="22">
        <f ca="1">IF(AO21=0,0,IF(AM21=0,1,AO21/AM21))</f>
        <v>-1</v>
      </c>
      <c r="AQ21" s="87">
        <f>+DE21</f>
        <v>4133</v>
      </c>
      <c r="AR21" s="87">
        <f ca="1">OFFSET(DE21,0,14,1,1)</f>
        <v>0</v>
      </c>
      <c r="AS21" s="87">
        <f ca="1">SUM(AR21-AQ21)</f>
        <v>-4133</v>
      </c>
      <c r="AT21" s="22">
        <f ca="1">IF(AS21=0,0,IF(AQ21=0,1,AS21/AQ21))</f>
        <v>-1</v>
      </c>
      <c r="AU21" s="87">
        <f>SUMIF($C$6:AT$6,AU$5,$C21:AT21)</f>
        <v>21638</v>
      </c>
      <c r="AV21" s="87">
        <f ca="1">SUMIF($C$6:AU$6,AV$5,$C21:AU21)</f>
        <v>0</v>
      </c>
      <c r="AW21" s="87">
        <f ca="1">SUM(AV21-AU21)</f>
        <v>-21638</v>
      </c>
      <c r="AX21" s="22">
        <f ca="1">IF(AW21=0,0,IF(AU21=0,1,AW21/AU21))</f>
        <v>-1</v>
      </c>
      <c r="AY21" s="87">
        <f>+DF21</f>
        <v>3975</v>
      </c>
      <c r="AZ21" s="87">
        <f ca="1">OFFSET(DF21,0,14,1,1)</f>
        <v>0</v>
      </c>
      <c r="BA21" s="87">
        <f ca="1">SUM(AZ21-AY21)</f>
        <v>-3975</v>
      </c>
      <c r="BB21" s="22">
        <f ca="1">IF(BA21=0,0,IF(AY21=0,1,BA21/AY21))</f>
        <v>-1</v>
      </c>
      <c r="BC21" s="87">
        <f>SUMIF($C$6:BB$6,BC$5,$C21:BB21)</f>
        <v>25613</v>
      </c>
      <c r="BD21" s="87">
        <f ca="1">SUMIF($C$6:BC$6,BD$5,$C21:BC21)</f>
        <v>0</v>
      </c>
      <c r="BE21" s="87">
        <f ca="1">SUM(BD21-BC21)</f>
        <v>-25613</v>
      </c>
      <c r="BF21" s="22">
        <f ca="1">IF(BE21=0,0,IF(BC21=0,1,BE21/BC21))</f>
        <v>-1</v>
      </c>
      <c r="BG21" s="87">
        <f>+DG21</f>
        <v>4140</v>
      </c>
      <c r="BH21" s="87">
        <f ca="1">OFFSET(DG21,0,14,1,1)</f>
        <v>0</v>
      </c>
      <c r="BI21" s="87">
        <f ca="1">SUM(BH21-BG21)</f>
        <v>-4140</v>
      </c>
      <c r="BJ21" s="22">
        <f ca="1">IF(BI21=0,0,IF(BG21=0,1,BI21/BG21))</f>
        <v>-1</v>
      </c>
      <c r="BK21" s="87">
        <f>SUMIF($C$6:BJ$6,BK$5,$C21:BJ21)</f>
        <v>29753</v>
      </c>
      <c r="BL21" s="87">
        <f ca="1">SUMIF($C$6:BK$6,BL$5,$C21:BK21)</f>
        <v>0</v>
      </c>
      <c r="BM21" s="87">
        <f ca="1">SUM(BL21-BK21)</f>
        <v>-29753</v>
      </c>
      <c r="BN21" s="22">
        <f ca="1">IF(BM21=0,0,IF(BK21=0,1,BM21/BK21))</f>
        <v>-1</v>
      </c>
      <c r="BO21" s="87">
        <f>+DH21</f>
        <v>3731</v>
      </c>
      <c r="BP21" s="87">
        <f ca="1">OFFSET(DH21,0,14,1,1)</f>
        <v>0</v>
      </c>
      <c r="BQ21" s="87">
        <f ca="1">SUM(BP21-BO21)</f>
        <v>-3731</v>
      </c>
      <c r="BR21" s="22">
        <f ca="1">IF(BQ21=0,0,IF(BO21=0,1,BQ21/BO21))</f>
        <v>-1</v>
      </c>
      <c r="BS21" s="87">
        <f>SUMIF($C$6:BR$6,BS$5,$C21:BR21)</f>
        <v>33484</v>
      </c>
      <c r="BT21" s="87">
        <f ca="1">SUMIF($C$6:BS$6,BT$5,$C21:BS21)</f>
        <v>0</v>
      </c>
      <c r="BU21" s="87">
        <f ca="1">SUM(BT21-BS21)</f>
        <v>-33484</v>
      </c>
      <c r="BV21" s="22">
        <f ca="1">IF(BU21=0,0,IF(BS21=0,1,BU21/BS21))</f>
        <v>-1</v>
      </c>
      <c r="BW21" s="87">
        <f>+DI21</f>
        <v>3890</v>
      </c>
      <c r="BX21" s="87">
        <f ca="1">OFFSET(DI21,0,14,1,1)</f>
        <v>0</v>
      </c>
      <c r="BY21" s="87">
        <f ca="1">SUM(BX21-BW21)</f>
        <v>-3890</v>
      </c>
      <c r="BZ21" s="22">
        <f ca="1">IF(BY21=0,0,IF(BW21=0,1,BY21/BW21))</f>
        <v>-1</v>
      </c>
      <c r="CA21" s="87">
        <f>SUMIF($C$6:BZ$6,CA$5,$C21:BZ21)</f>
        <v>37374</v>
      </c>
      <c r="CB21" s="87">
        <f ca="1">SUMIF($C$6:CA$6,CB$5,$C21:CA21)</f>
        <v>0</v>
      </c>
      <c r="CC21" s="87">
        <f ca="1">SUM(CB21-CA21)</f>
        <v>-37374</v>
      </c>
      <c r="CD21" s="22">
        <f ca="1">IF(CC21=0,0,IF(CA21=0,1,CC21/CA21))</f>
        <v>-1</v>
      </c>
      <c r="CE21" s="87">
        <f>+DJ21</f>
        <v>3518</v>
      </c>
      <c r="CF21" s="87">
        <f ca="1">OFFSET(DJ21,0,14,1,1)</f>
        <v>0</v>
      </c>
      <c r="CG21" s="87">
        <f ca="1">SUM(CF21-CE21)</f>
        <v>-3518</v>
      </c>
      <c r="CH21" s="22">
        <f ca="1">IF(CG21=0,0,IF(CE21=0,1,CG21/CE21))</f>
        <v>-1</v>
      </c>
      <c r="CI21" s="87">
        <f>SUMIF($C$6:CH$6,CI$5,$C21:CH21)</f>
        <v>40892</v>
      </c>
      <c r="CJ21" s="87">
        <f ca="1">SUMIF($C$6:CI$6,CJ$5,$C21:CI21)</f>
        <v>0</v>
      </c>
      <c r="CK21" s="87">
        <f ca="1">SUM(CJ21-CI21)</f>
        <v>-40892</v>
      </c>
      <c r="CL21" s="22">
        <f ca="1">IF(CK21=0,0,IF(CI21=0,1,CK21/CI21))</f>
        <v>-1</v>
      </c>
      <c r="CM21" s="87">
        <f>+DK21</f>
        <v>3610</v>
      </c>
      <c r="CN21" s="87">
        <f ca="1">OFFSET(DK21,0,14,1,1)</f>
        <v>0</v>
      </c>
      <c r="CO21" s="87">
        <f ca="1">SUM(CN21-CM21)</f>
        <v>-3610</v>
      </c>
      <c r="CP21" s="22">
        <f ca="1">IF(CO21=0,0,IF(CM21=0,1,CO21/CM21))</f>
        <v>-1</v>
      </c>
      <c r="CQ21" s="87">
        <f>SUMIF($C$6:CP$6,CQ$5,$C21:CP21)</f>
        <v>44502</v>
      </c>
      <c r="CR21" s="87">
        <f ca="1">SUMIF($C$6:CQ$6,CR$5,$C21:CQ21)</f>
        <v>0</v>
      </c>
      <c r="CS21" s="87">
        <f ca="1">SUM(CR21-CQ21)</f>
        <v>-44502</v>
      </c>
      <c r="CT21" s="22">
        <f ca="1">IF(CS21=0,0,IF(CQ21=0,1,CS21/CQ21))</f>
        <v>-1</v>
      </c>
      <c r="CW21" s="12" t="s">
        <v>11</v>
      </c>
      <c r="CX21" s="81" t="s">
        <v>8</v>
      </c>
      <c r="CY21" s="16"/>
      <c r="CZ21" s="88">
        <f>SUMIF(DWT!$A$101:$A$111,'2016-2017'!CZ$7,DWT!D$101:D$111)</f>
        <v>3869</v>
      </c>
      <c r="DA21" s="88">
        <f>SUMIF(DWT!$A$101:$A$111,'2016-2017'!DA$7,DWT!E$101:E$111)</f>
        <v>3214</v>
      </c>
      <c r="DB21" s="88">
        <f>SUMIF(DWT!$A$101:$A$111,'2016-2017'!DB$7,DWT!F$101:F$111)</f>
        <v>3369</v>
      </c>
      <c r="DC21" s="88">
        <f>SUMIF(DWT!$A$101:$A$111,'2016-2017'!DC$7,DWT!G$101:G$111)</f>
        <v>3449</v>
      </c>
      <c r="DD21" s="88">
        <f>SUMIF(DWT!$A$101:$A$111,'2016-2017'!DD$7,DWT!H$101:H$111)</f>
        <v>3604</v>
      </c>
      <c r="DE21" s="88">
        <f>SUMIF(DWT!$A$101:$A$111,'2016-2017'!DE$7,DWT!I$101:I$111)</f>
        <v>4133</v>
      </c>
      <c r="DF21" s="88">
        <f>SUMIF(DWT!$A$101:$A$111,'2016-2017'!DF$7,DWT!J$101:J$111)</f>
        <v>3975</v>
      </c>
      <c r="DG21" s="88">
        <f>SUMIF(DWT!$A$101:$A$111,'2016-2017'!DG$7,DWT!K$101:K$111)</f>
        <v>4140</v>
      </c>
      <c r="DH21" s="88">
        <f>SUMIF(DWT!$A$101:$A$111,'2016-2017'!DH$7,DWT!L$101:L$111)</f>
        <v>3731</v>
      </c>
      <c r="DI21" s="88">
        <f>SUMIF(DWT!$A$101:$A$111,'2016-2017'!DI$7,DWT!M$101:M$111)</f>
        <v>3890</v>
      </c>
      <c r="DJ21" s="88">
        <f>SUMIF(DWT!$A$101:$A$111,'2016-2017'!DJ$7,DWT!N$101:N$111)</f>
        <v>3518</v>
      </c>
      <c r="DK21" s="88">
        <f>SUMIF(DWT!$A$101:$A$111,'2016-2017'!DK$7,DWT!O$101:O$111)</f>
        <v>3610</v>
      </c>
      <c r="DN21" s="88">
        <f>SUMIF(DWT!$A$101:$A$111,'2016-2017'!DN$7,DWT!D$101:D$112)</f>
        <v>0</v>
      </c>
      <c r="DO21" s="88">
        <f>SUMIF(DWT!$A$101:$A$111,'2016-2017'!DO$7,DWT!E$101:E$112)</f>
        <v>0</v>
      </c>
      <c r="DP21" s="88">
        <f>SUMIF(DWT!$A$101:$A$111,'2016-2017'!DP$7,DWT!F$101:F$112)</f>
        <v>0</v>
      </c>
      <c r="DQ21" s="88">
        <f>SUMIF(DWT!$A$101:$A$111,'2016-2017'!DQ$7,DWT!G$101:G$112)</f>
        <v>0</v>
      </c>
      <c r="DR21" s="88">
        <f>SUMIF(DWT!$A$101:$A$111,'2016-2017'!DR$7,DWT!H$101:H$112)</f>
        <v>0</v>
      </c>
      <c r="DS21" s="88">
        <f>SUMIF(DWT!$A$101:$A$111,'2016-2017'!DS$7,DWT!I$101:I$112)</f>
        <v>0</v>
      </c>
      <c r="DT21" s="88">
        <f>SUMIF(DWT!$A$101:$A$111,'2016-2017'!DT$7,DWT!J$101:J$112)</f>
        <v>0</v>
      </c>
      <c r="DU21" s="88">
        <f>SUMIF(DWT!$A$101:$A$111,'2016-2017'!DU$7,DWT!K$101:K$112)</f>
        <v>0</v>
      </c>
      <c r="DV21" s="88">
        <f>SUMIF(DWT!$A$101:$A$111,'2016-2017'!DV$7,DWT!L$101:L$112)</f>
        <v>0</v>
      </c>
      <c r="DW21" s="88">
        <f>SUMIF(DWT!$A$101:$A$111,'2016-2017'!DW$7,DWT!M$101:M$112)</f>
        <v>0</v>
      </c>
      <c r="DX21" s="88">
        <f>SUMIF(DWT!$A$101:$A$111,'2016-2017'!DX$7,DWT!N$101:N$112)</f>
        <v>0</v>
      </c>
      <c r="DY21" s="88">
        <f>SUMIF(DWT!$A$101:$A$111,'2016-2017'!DY$7,DWT!O$101:O$112)</f>
        <v>0</v>
      </c>
      <c r="DZ21"/>
    </row>
    <row r="22" spans="1:130" s="16" customFormat="1" ht="15.6">
      <c r="A22" s="90"/>
      <c r="B22" s="27" t="s">
        <v>9</v>
      </c>
      <c r="C22" s="14">
        <f>+SUM(C19:C21)</f>
        <v>344332</v>
      </c>
      <c r="D22" s="103">
        <f ca="1">+SUM(D19:D21)</f>
        <v>353911</v>
      </c>
      <c r="E22" s="14">
        <f ca="1">SUM(E19:E21)</f>
        <v>9579</v>
      </c>
      <c r="F22" s="15">
        <f ca="1">IF(E22=0,0,IF(C22=0,1,E22/C22))</f>
        <v>2.78190815840526E-2</v>
      </c>
      <c r="G22" s="14">
        <f>SUM(G19:G21)</f>
        <v>344332</v>
      </c>
      <c r="H22" s="103">
        <f ca="1">SUM(H19:H21)</f>
        <v>353911</v>
      </c>
      <c r="I22" s="14">
        <f ca="1">SUM(I19:I21)</f>
        <v>9579</v>
      </c>
      <c r="J22" s="15">
        <f ca="1">IF(I22=0,0,IF(G22=0,1,I22/G22))</f>
        <v>2.78190815840526E-2</v>
      </c>
      <c r="K22" s="14">
        <f>+SUM(K19:K21)</f>
        <v>331747</v>
      </c>
      <c r="L22" s="103">
        <f ca="1">+SUM(L19:L21)</f>
        <v>331995</v>
      </c>
      <c r="M22" s="14">
        <f ca="1">SUM(M19:M21)</f>
        <v>248</v>
      </c>
      <c r="N22" s="15">
        <f ca="1">IF(M22=0,0,IF(K22=0,1,M22/K22))</f>
        <v>7.4755762674568274E-4</v>
      </c>
      <c r="O22" s="14">
        <f>SUM(O19:O21)</f>
        <v>676079</v>
      </c>
      <c r="P22" s="103">
        <f ca="1">SUM(P19:P21)</f>
        <v>685906</v>
      </c>
      <c r="Q22" s="14">
        <f ca="1">SUM(Q19:Q21)</f>
        <v>9827</v>
      </c>
      <c r="R22" s="15">
        <f ca="1">IF(Q22=0,0,IF(O22=0,1,Q22/O22))</f>
        <v>1.4535283598514375E-2</v>
      </c>
      <c r="S22" s="14">
        <f>+SUM(S19:S21)</f>
        <v>365737</v>
      </c>
      <c r="T22" s="103">
        <f ca="1">+SUM(T19:T21)</f>
        <v>378207</v>
      </c>
      <c r="U22" s="14">
        <f ca="1">SUM(U19:U21)</f>
        <v>12470</v>
      </c>
      <c r="V22" s="15">
        <f ca="1">IF(U22=0,0,IF(S22=0,1,U22/S22))</f>
        <v>3.4095538597407424E-2</v>
      </c>
      <c r="W22" s="14">
        <f>SUM(W19:W21)</f>
        <v>1041816</v>
      </c>
      <c r="X22" s="103">
        <f ca="1">SUM(X19:X21)</f>
        <v>1064113</v>
      </c>
      <c r="Y22" s="14">
        <f ca="1">SUM(Y19:Y21)</f>
        <v>22297</v>
      </c>
      <c r="Z22" s="15">
        <f ca="1">IF(Y22=0,0,IF(W22=0,1,Y22/W22))</f>
        <v>2.1402051801853686E-2</v>
      </c>
      <c r="AA22" s="14">
        <f>+SUM(AA19:AA21)</f>
        <v>360068</v>
      </c>
      <c r="AB22" s="103">
        <f ca="1">+SUM(AB19:AB21)</f>
        <v>367019</v>
      </c>
      <c r="AC22" s="14">
        <f ca="1">SUM(AC19:AC21)</f>
        <v>6951</v>
      </c>
      <c r="AD22" s="15">
        <f ca="1">IF(AC22=0,0,IF(AA22=0,1,AC22/AA22))</f>
        <v>1.9304686892475866E-2</v>
      </c>
      <c r="AE22" s="14">
        <f>SUM(AE19:AE21)</f>
        <v>1401884</v>
      </c>
      <c r="AF22" s="103">
        <f ca="1">SUM(AF19:AF21)</f>
        <v>1431132</v>
      </c>
      <c r="AG22" s="14">
        <f ca="1">SUM(AG19:AG21)</f>
        <v>29248</v>
      </c>
      <c r="AH22" s="15">
        <f ca="1">IF(AG22=0,0,IF(AE22=0,1,AG22/AE22))</f>
        <v>2.0863352459975289E-2</v>
      </c>
      <c r="AI22" s="14">
        <f>+SUM(AI19:AI21)</f>
        <v>369406</v>
      </c>
      <c r="AJ22" s="103">
        <f ca="1">+SUM(AJ19:AJ21)</f>
        <v>382983</v>
      </c>
      <c r="AK22" s="14">
        <f ca="1">SUM(AK19:AK21)</f>
        <v>13577</v>
      </c>
      <c r="AL22" s="15">
        <f ca="1">IF(AK22=0,0,IF(AI22=0,1,AK22/AI22))</f>
        <v>3.675359902113122E-2</v>
      </c>
      <c r="AM22" s="14">
        <f>SUM(AM19:AM21)</f>
        <v>1771290</v>
      </c>
      <c r="AN22" s="103">
        <f ca="1">SUM(AN19:AN21)</f>
        <v>1814115</v>
      </c>
      <c r="AO22" s="14">
        <f ca="1">SUM(AO19:AO21)</f>
        <v>42825</v>
      </c>
      <c r="AP22" s="15">
        <f ca="1">IF(AO22=0,0,IF(AM22=0,1,AO22/AM22))</f>
        <v>2.4177294514167641E-2</v>
      </c>
      <c r="AQ22" s="14">
        <f>+SUM(AQ19:AQ21)</f>
        <v>377277</v>
      </c>
      <c r="AR22" s="103">
        <f ca="1">+SUM(AR19:AR21)</f>
        <v>374870</v>
      </c>
      <c r="AS22" s="14">
        <f ca="1">SUM(AS19:AS21)</f>
        <v>-2407</v>
      </c>
      <c r="AT22" s="15">
        <f ca="1">IF(AS22=0,0,IF(AQ22=0,1,AS22/AQ22))</f>
        <v>-6.3799277453966182E-3</v>
      </c>
      <c r="AU22" s="14">
        <f>SUM(AU19:AU21)</f>
        <v>2148567</v>
      </c>
      <c r="AV22" s="103">
        <f ca="1">SUM(AV19:AV21)</f>
        <v>2188985</v>
      </c>
      <c r="AW22" s="14">
        <f ca="1">SUM(AW19:AW21)</f>
        <v>40418</v>
      </c>
      <c r="AX22" s="15">
        <f ca="1">IF(AW22=0,0,IF(AU22=0,1,AW22/AU22))</f>
        <v>1.8811607922862076E-2</v>
      </c>
      <c r="AY22" s="14">
        <f>+SUM(AY19:AY21)</f>
        <v>373004</v>
      </c>
      <c r="AZ22" s="103">
        <f ca="1">+SUM(AZ19:AZ21)</f>
        <v>380046</v>
      </c>
      <c r="BA22" s="14">
        <f ca="1">SUM(BA19:BA21)</f>
        <v>7042</v>
      </c>
      <c r="BB22" s="15">
        <f ca="1">IF(BA22=0,0,IF(AY22=0,1,BA22/AY22))</f>
        <v>1.8879154110947871E-2</v>
      </c>
      <c r="BC22" s="14">
        <f>SUM(BC19:BC21)</f>
        <v>2521571</v>
      </c>
      <c r="BD22" s="103">
        <f ca="1">SUM(BD19:BD21)</f>
        <v>2569031</v>
      </c>
      <c r="BE22" s="14">
        <f ca="1">SUM(BE19:BE21)</f>
        <v>47460</v>
      </c>
      <c r="BF22" s="15">
        <f ca="1">IF(BE22=0,0,IF(BC22=0,1,BE22/BC22))</f>
        <v>1.8821599709070259E-2</v>
      </c>
      <c r="BG22" s="14">
        <f>+SUM(BG19:BG21)</f>
        <v>386024</v>
      </c>
      <c r="BH22" s="103">
        <f ca="1">+SUM(BH19:BH21)</f>
        <v>396984</v>
      </c>
      <c r="BI22" s="14">
        <f ca="1">SUM(BI19:BI21)</f>
        <v>10960</v>
      </c>
      <c r="BJ22" s="15">
        <f ca="1">IF(BI22=0,0,IF(BG22=0,1,BI22/BG22))</f>
        <v>2.8392017076658446E-2</v>
      </c>
      <c r="BK22" s="14">
        <f>SUM(BK19:BK21)</f>
        <v>2907595</v>
      </c>
      <c r="BL22" s="103">
        <f ca="1">SUM(BL19:BL21)</f>
        <v>2966015</v>
      </c>
      <c r="BM22" s="14">
        <f ca="1">SUM(BM19:BM21)</f>
        <v>58420</v>
      </c>
      <c r="BN22" s="15">
        <f ca="1">IF(BM22=0,0,IF(BK22=0,1,BM22/BK22))</f>
        <v>2.0092206789460016E-2</v>
      </c>
      <c r="BO22" s="14">
        <f>+SUM(BO19:BO21)</f>
        <v>375956</v>
      </c>
      <c r="BP22" s="103">
        <f ca="1">+SUM(BP19:BP21)</f>
        <v>372596</v>
      </c>
      <c r="BQ22" s="14">
        <f ca="1">SUM(BQ19:BQ21)</f>
        <v>-3360</v>
      </c>
      <c r="BR22" s="15">
        <f ca="1">IF(BQ22=0,0,IF(BO22=0,1,BQ22/BO22))</f>
        <v>-8.9372160571981833E-3</v>
      </c>
      <c r="BS22" s="14">
        <f>SUM(BS19:BS21)</f>
        <v>3283551</v>
      </c>
      <c r="BT22" s="103">
        <f ca="1">SUM(BT19:BT21)</f>
        <v>3338611</v>
      </c>
      <c r="BU22" s="14">
        <f ca="1">SUM(BU19:BU21)</f>
        <v>55060</v>
      </c>
      <c r="BV22" s="15">
        <f ca="1">IF(BU22=0,0,IF(BS22=0,1,BU22/BS22))</f>
        <v>1.6768431493830917E-2</v>
      </c>
      <c r="BW22" s="14">
        <f>+SUM(BW19:BW21)</f>
        <v>388236</v>
      </c>
      <c r="BX22" s="103">
        <f ca="1">+SUM(BX19:BX21)</f>
        <v>259837</v>
      </c>
      <c r="BY22" s="14">
        <f ca="1">SUM(BY19:BY21)</f>
        <v>-128399</v>
      </c>
      <c r="BZ22" s="15">
        <f ca="1">IF(BY22=0,0,IF(BW22=0,1,BY22/BW22))</f>
        <v>-0.33072409565315941</v>
      </c>
      <c r="CA22" s="14">
        <f>SUM(CA19:CA21)</f>
        <v>3671787</v>
      </c>
      <c r="CB22" s="103">
        <f ca="1">SUM(CB19:CB21)</f>
        <v>3598448</v>
      </c>
      <c r="CC22" s="14">
        <f ca="1">SUM(CC19:CC21)</f>
        <v>-73339</v>
      </c>
      <c r="CD22" s="15">
        <f ca="1">IF(CC22=0,0,IF(CA22=0,1,CC22/CA22))</f>
        <v>-1.9973653155806695E-2</v>
      </c>
      <c r="CE22" s="14">
        <f>+SUM(CE19:CE21)</f>
        <v>362197</v>
      </c>
      <c r="CF22" s="103">
        <f ca="1">+SUM(CF19:CF21)</f>
        <v>0</v>
      </c>
      <c r="CG22" s="14">
        <f ca="1">SUM(CG19:CG21)</f>
        <v>-362197</v>
      </c>
      <c r="CH22" s="15">
        <f ca="1">IF(CG22=0,0,IF(CE22=0,1,CG22/CE22))</f>
        <v>-1</v>
      </c>
      <c r="CI22" s="14">
        <f>SUM(CI19:CI21)</f>
        <v>4033984</v>
      </c>
      <c r="CJ22" s="103">
        <f ca="1">SUM(CJ19:CJ21)</f>
        <v>3598448</v>
      </c>
      <c r="CK22" s="14">
        <f ca="1">SUM(CK19:CK21)</f>
        <v>-435536</v>
      </c>
      <c r="CL22" s="15">
        <f ca="1">IF(CK22=0,0,IF(CI22=0,1,CK22/CI22))</f>
        <v>-0.10796671479113452</v>
      </c>
      <c r="CM22" s="14">
        <f>+SUM(CM19:CM21)</f>
        <v>356074</v>
      </c>
      <c r="CN22" s="103">
        <f ca="1">+SUM(CN19:CN21)</f>
        <v>0</v>
      </c>
      <c r="CO22" s="14">
        <f ca="1">SUM(CO19:CO21)</f>
        <v>-356074</v>
      </c>
      <c r="CP22" s="15">
        <f ca="1">IF(CO22=0,0,IF(CM22=0,1,CO22/CM22))</f>
        <v>-1</v>
      </c>
      <c r="CQ22" s="14">
        <f>SUM(CQ19:CQ21)</f>
        <v>4390058</v>
      </c>
      <c r="CR22" s="103">
        <f ca="1">SUM(CR19:CR21)</f>
        <v>3598448</v>
      </c>
      <c r="CS22" s="14">
        <f ca="1">SUM(CS19:CS21)</f>
        <v>-791610</v>
      </c>
      <c r="CT22" s="15">
        <f ca="1">IF(CS22=0,0,IF(CQ22=0,1,CS22/CQ22))</f>
        <v>-0.18031880216616727</v>
      </c>
      <c r="CW22" s="12"/>
      <c r="CX22" s="12"/>
      <c r="CZ22" s="89"/>
      <c r="DA22" s="89"/>
      <c r="DB22" s="89"/>
      <c r="DC22" s="89"/>
      <c r="DD22" s="89"/>
      <c r="DE22" s="89"/>
      <c r="DF22" s="89"/>
      <c r="DG22" s="89"/>
      <c r="DH22" s="89"/>
      <c r="DI22" s="89"/>
      <c r="DJ22" s="89"/>
      <c r="DK22" s="89"/>
      <c r="DL22" s="12"/>
      <c r="DM22" s="12"/>
      <c r="DN22" s="89"/>
      <c r="DO22" s="89"/>
      <c r="DP22" s="89"/>
      <c r="DQ22" s="89"/>
      <c r="DR22" s="89"/>
      <c r="DS22" s="89"/>
      <c r="DT22" s="89"/>
      <c r="DU22" s="89"/>
      <c r="DV22" s="89"/>
      <c r="DW22" s="89"/>
      <c r="DX22" s="89"/>
      <c r="DY22" s="89"/>
      <c r="DZ22"/>
    </row>
    <row r="23" spans="1:130" s="12" customFormat="1" ht="15.6">
      <c r="A23" s="91"/>
      <c r="B23" s="28"/>
      <c r="C23" s="9"/>
      <c r="D23" s="9"/>
      <c r="E23" s="10"/>
      <c r="F23" s="11"/>
      <c r="G23" s="9"/>
      <c r="H23" s="9"/>
      <c r="I23" s="10"/>
      <c r="J23" s="11"/>
      <c r="K23" s="9"/>
      <c r="L23" s="9"/>
      <c r="M23" s="10"/>
      <c r="N23" s="11"/>
      <c r="O23" s="9"/>
      <c r="P23" s="9"/>
      <c r="Q23" s="10"/>
      <c r="R23" s="11"/>
      <c r="S23" s="9"/>
      <c r="T23" s="9"/>
      <c r="U23" s="10"/>
      <c r="V23" s="11"/>
      <c r="W23" s="9"/>
      <c r="X23" s="9"/>
      <c r="Y23" s="10"/>
      <c r="Z23" s="11"/>
      <c r="AA23" s="9"/>
      <c r="AB23" s="9"/>
      <c r="AC23" s="10"/>
      <c r="AD23" s="11"/>
      <c r="AE23" s="9"/>
      <c r="AF23" s="9"/>
      <c r="AG23" s="10"/>
      <c r="AH23" s="11"/>
      <c r="AI23" s="9"/>
      <c r="AJ23" s="9"/>
      <c r="AK23" s="10"/>
      <c r="AL23" s="11"/>
      <c r="AM23" s="9"/>
      <c r="AN23" s="9"/>
      <c r="AO23" s="10"/>
      <c r="AP23" s="11"/>
      <c r="AQ23" s="9"/>
      <c r="AR23" s="9"/>
      <c r="AS23" s="10"/>
      <c r="AT23" s="11"/>
      <c r="AU23" s="9"/>
      <c r="AV23" s="9"/>
      <c r="AW23" s="10"/>
      <c r="AX23" s="11"/>
      <c r="AY23" s="9"/>
      <c r="AZ23" s="9"/>
      <c r="BA23" s="10"/>
      <c r="BB23" s="11"/>
      <c r="BC23" s="9"/>
      <c r="BD23" s="9"/>
      <c r="BE23" s="10"/>
      <c r="BF23" s="11"/>
      <c r="BG23" s="9"/>
      <c r="BH23" s="9"/>
      <c r="BI23" s="10"/>
      <c r="BJ23" s="11"/>
      <c r="BK23" s="9"/>
      <c r="BL23" s="9"/>
      <c r="BM23" s="10"/>
      <c r="BN23" s="11"/>
      <c r="BO23" s="9"/>
      <c r="BP23" s="9"/>
      <c r="BQ23" s="10"/>
      <c r="BR23" s="11"/>
      <c r="BS23" s="9"/>
      <c r="BT23" s="9"/>
      <c r="BU23" s="10"/>
      <c r="BV23" s="11"/>
      <c r="BW23" s="9"/>
      <c r="BX23" s="9"/>
      <c r="BY23" s="10"/>
      <c r="BZ23" s="11"/>
      <c r="CA23" s="9"/>
      <c r="CB23" s="9"/>
      <c r="CC23" s="10"/>
      <c r="CD23" s="11"/>
      <c r="CE23" s="9"/>
      <c r="CF23" s="9"/>
      <c r="CG23" s="10"/>
      <c r="CH23" s="11"/>
      <c r="CI23" s="9"/>
      <c r="CJ23" s="9"/>
      <c r="CK23" s="10"/>
      <c r="CL23" s="11"/>
      <c r="CM23" s="9"/>
      <c r="CN23" s="9"/>
      <c r="CO23" s="10"/>
      <c r="CP23" s="11"/>
      <c r="CQ23" s="9"/>
      <c r="CR23" s="9"/>
      <c r="CS23" s="10"/>
      <c r="CT23" s="11"/>
      <c r="CY23" s="16"/>
      <c r="CZ23" s="89"/>
      <c r="DA23" s="89"/>
      <c r="DB23" s="89"/>
      <c r="DC23" s="89"/>
      <c r="DD23" s="89"/>
      <c r="DE23" s="89"/>
      <c r="DF23" s="89"/>
      <c r="DG23" s="89"/>
      <c r="DH23" s="89"/>
      <c r="DI23" s="89"/>
      <c r="DJ23" s="89"/>
      <c r="DK23" s="89"/>
      <c r="DN23" s="89"/>
      <c r="DO23" s="89"/>
      <c r="DP23" s="89"/>
      <c r="DQ23" s="89"/>
      <c r="DR23" s="89"/>
      <c r="DS23" s="89"/>
      <c r="DT23" s="89"/>
      <c r="DU23" s="89"/>
      <c r="DV23" s="89"/>
      <c r="DW23" s="89"/>
      <c r="DX23" s="89"/>
      <c r="DY23" s="89"/>
      <c r="DZ23"/>
    </row>
    <row r="24" spans="1:130" s="12" customFormat="1" ht="15" customHeight="1">
      <c r="A24" s="99"/>
      <c r="B24" s="31" t="s">
        <v>6</v>
      </c>
      <c r="C24" s="21">
        <f>+CZ24</f>
        <v>38327</v>
      </c>
      <c r="D24" s="87">
        <f ca="1">OFFSET(CZ24,0,14,1,1)</f>
        <v>38721</v>
      </c>
      <c r="E24" s="21">
        <f ca="1">SUM(D24-C24)</f>
        <v>394</v>
      </c>
      <c r="F24" s="22">
        <f ca="1">IF(E24=0,0,IF(C24=0,1,E24/C24))</f>
        <v>1.0279959297623086E-2</v>
      </c>
      <c r="G24" s="21">
        <f>SUMIF($C$6:F$6,G$5,$C24:F24)</f>
        <v>38327</v>
      </c>
      <c r="H24" s="87">
        <f ca="1">SUMIF($C$6:G$6,H$5,$C24:G24)</f>
        <v>38721</v>
      </c>
      <c r="I24" s="21">
        <f ca="1">SUM(H24-G24)</f>
        <v>394</v>
      </c>
      <c r="J24" s="22">
        <f ca="1">IF(I24=0,0,IF(G24=0,1,I24/G24))</f>
        <v>1.0279959297623086E-2</v>
      </c>
      <c r="K24" s="21">
        <f>+DA24</f>
        <v>28886</v>
      </c>
      <c r="L24" s="87">
        <f ca="1">OFFSET(DA24,0,14,1,1)</f>
        <v>36610</v>
      </c>
      <c r="M24" s="21">
        <f ca="1">SUM(L24-K24)</f>
        <v>7724</v>
      </c>
      <c r="N24" s="22">
        <f ca="1">IF(M24=0,0,IF(K24=0,1,M24/K24))</f>
        <v>0.26739597036626739</v>
      </c>
      <c r="O24" s="21">
        <f>SUMIF($C$6:N$6,O$5,$C24:N24)</f>
        <v>67213</v>
      </c>
      <c r="P24" s="87">
        <f ca="1">SUMIF($C$6:O$6,P$5,$C24:O24)</f>
        <v>75331</v>
      </c>
      <c r="Q24" s="21">
        <f ca="1">SUM(P24-O24)</f>
        <v>8118</v>
      </c>
      <c r="R24" s="22">
        <f ca="1">IF(Q24=0,0,IF(O24=0,1,Q24/O24))</f>
        <v>0.12078020621010817</v>
      </c>
      <c r="S24" s="21">
        <f>+DB24</f>
        <v>36138</v>
      </c>
      <c r="T24" s="87">
        <f ca="1">OFFSET(DB24,0,14,1,1)</f>
        <v>40065</v>
      </c>
      <c r="U24" s="21">
        <f ca="1">SUM(T24-S24)</f>
        <v>3927</v>
      </c>
      <c r="V24" s="22">
        <f ca="1">IF(U24=0,0,IF(S24=0,1,U24/S24))</f>
        <v>0.10866677735347834</v>
      </c>
      <c r="W24" s="21">
        <f>SUMIF($C$6:V$6,W$5,$C24:V24)</f>
        <v>103351</v>
      </c>
      <c r="X24" s="87">
        <f ca="1">SUMIF($C$6:W$6,X$5,$C24:W24)</f>
        <v>115396</v>
      </c>
      <c r="Y24" s="21">
        <f ca="1">SUM(X24-W24)</f>
        <v>12045</v>
      </c>
      <c r="Z24" s="22">
        <f ca="1">IF(Y24=0,0,IF(W24=0,1,Y24/W24))</f>
        <v>0.11654459076351463</v>
      </c>
      <c r="AA24" s="21">
        <f>+DC24</f>
        <v>41146</v>
      </c>
      <c r="AB24" s="87">
        <f ca="1">OFFSET(DC24,0,14,1,1)</f>
        <v>45879</v>
      </c>
      <c r="AC24" s="21">
        <f ca="1">SUM(AB24-AA24)</f>
        <v>4733</v>
      </c>
      <c r="AD24" s="22">
        <f ca="1">IF(AC24=0,0,IF(AA24=0,1,AC24/AA24))</f>
        <v>0.11502940747581782</v>
      </c>
      <c r="AE24" s="21">
        <f>SUMIF($C$6:AD$6,AE$5,$C24:AD24)</f>
        <v>144497</v>
      </c>
      <c r="AF24" s="87">
        <f ca="1">SUMIF($C$6:AE$6,AF$5,$C24:AE24)</f>
        <v>161275</v>
      </c>
      <c r="AG24" s="21">
        <f ca="1">SUM(AF24-AE24)</f>
        <v>16778</v>
      </c>
      <c r="AH24" s="22">
        <f ca="1">IF(AG24=0,0,IF(AE24=0,1,AG24/AE24))</f>
        <v>0.11611313729696811</v>
      </c>
      <c r="AI24" s="21">
        <f>+DD24</f>
        <v>47247</v>
      </c>
      <c r="AJ24" s="87">
        <f ca="1">OFFSET(DD24,0,14,1,1)</f>
        <v>48520</v>
      </c>
      <c r="AK24" s="21">
        <f ca="1">SUM(AJ24-AI24)</f>
        <v>1273</v>
      </c>
      <c r="AL24" s="22">
        <f ca="1">IF(AK24=0,0,IF(AI24=0,1,AK24/AI24))</f>
        <v>2.6943509640823756E-2</v>
      </c>
      <c r="AM24" s="21">
        <f>SUMIF($C$6:AL$6,AM$5,$C24:AL24)</f>
        <v>191744</v>
      </c>
      <c r="AN24" s="87">
        <f ca="1">SUMIF($C$6:AM$6,AN$5,$C24:AM24)</f>
        <v>209795</v>
      </c>
      <c r="AO24" s="21">
        <f ca="1">SUM(AN24-AM24)</f>
        <v>18051</v>
      </c>
      <c r="AP24" s="22">
        <f ca="1">IF(AO24=0,0,IF(AM24=0,1,AO24/AM24))</f>
        <v>9.4141146528704936E-2</v>
      </c>
      <c r="AQ24" s="21">
        <f>+DE24</f>
        <v>49552</v>
      </c>
      <c r="AR24" s="87">
        <f ca="1">OFFSET(DE24,0,14,1,1)</f>
        <v>51628</v>
      </c>
      <c r="AS24" s="21">
        <f ca="1">SUM(AR24-AQ24)</f>
        <v>2076</v>
      </c>
      <c r="AT24" s="22">
        <f ca="1">IF(AS24=0,0,IF(AQ24=0,1,AS24/AQ24))</f>
        <v>4.1895382628350013E-2</v>
      </c>
      <c r="AU24" s="21">
        <f>SUMIF($C$6:AT$6,AU$5,$C24:AT24)</f>
        <v>241296</v>
      </c>
      <c r="AV24" s="87">
        <f ca="1">SUMIF($C$6:AU$6,AV$5,$C24:AU24)</f>
        <v>261423</v>
      </c>
      <c r="AW24" s="21">
        <f ca="1">SUM(AV24-AU24)</f>
        <v>20127</v>
      </c>
      <c r="AX24" s="22">
        <f ca="1">IF(AW24=0,0,IF(AU24=0,1,AW24/AU24))</f>
        <v>8.3412074796101049E-2</v>
      </c>
      <c r="AY24" s="21">
        <f>+DF24</f>
        <v>59176</v>
      </c>
      <c r="AZ24" s="87">
        <f ca="1">OFFSET(DF24,0,14,1,1)</f>
        <v>57077</v>
      </c>
      <c r="BA24" s="21">
        <f ca="1">SUM(AZ24-AY24)</f>
        <v>-2099</v>
      </c>
      <c r="BB24" s="22">
        <f ca="1">IF(BA24=0,0,IF(AY24=0,1,BA24/AY24))</f>
        <v>-3.5470460997701771E-2</v>
      </c>
      <c r="BC24" s="21">
        <f>SUMIF($C$6:BB$6,BC$5,$C24:BB24)</f>
        <v>300472</v>
      </c>
      <c r="BD24" s="87">
        <f ca="1">SUMIF($C$6:BC$6,BD$5,$C24:BC24)</f>
        <v>318500</v>
      </c>
      <c r="BE24" s="21">
        <f ca="1">SUM(BD24-BC24)</f>
        <v>18028</v>
      </c>
      <c r="BF24" s="22">
        <f ca="1">IF(BE24=0,0,IF(BC24=0,1,BE24/BC24))</f>
        <v>5.9998935008919299E-2</v>
      </c>
      <c r="BG24" s="21">
        <f>+DG24</f>
        <v>57800</v>
      </c>
      <c r="BH24" s="87">
        <f ca="1">OFFSET(DG24,0,14,1,1)</f>
        <v>64803</v>
      </c>
      <c r="BI24" s="21">
        <f ca="1">SUM(BH24-BG24)</f>
        <v>7003</v>
      </c>
      <c r="BJ24" s="22">
        <f ca="1">IF(BI24=0,0,IF(BG24=0,1,BI24/BG24))</f>
        <v>0.12115916955017302</v>
      </c>
      <c r="BK24" s="21">
        <f>SUMIF($C$6:BJ$6,BK$5,$C24:BJ24)</f>
        <v>358272</v>
      </c>
      <c r="BL24" s="87">
        <f ca="1">SUMIF($C$6:BK$6,BL$5,$C24:BK24)</f>
        <v>383303</v>
      </c>
      <c r="BM24" s="21">
        <f ca="1">SUM(BL24-BK24)</f>
        <v>25031</v>
      </c>
      <c r="BN24" s="22">
        <f ca="1">IF(BM24=0,0,IF(BK24=0,1,BM24/BK24))</f>
        <v>6.9865911932833161E-2</v>
      </c>
      <c r="BO24" s="21">
        <f>+DH24</f>
        <v>50566</v>
      </c>
      <c r="BP24" s="87">
        <f ca="1">OFFSET(DH24,0,14,1,1)</f>
        <v>53925</v>
      </c>
      <c r="BQ24" s="21">
        <f ca="1">SUM(BP24-BO24)</f>
        <v>3359</v>
      </c>
      <c r="BR24" s="22">
        <f ca="1">IF(BQ24=0,0,IF(BO24=0,1,BQ24/BO24))</f>
        <v>6.6428034647787057E-2</v>
      </c>
      <c r="BS24" s="21">
        <f>SUMIF($C$6:BR$6,BS$5,$C24:BR24)</f>
        <v>408838</v>
      </c>
      <c r="BT24" s="87">
        <f ca="1">SUMIF($C$6:BS$6,BT$5,$C24:BS24)</f>
        <v>437228</v>
      </c>
      <c r="BU24" s="21">
        <f ca="1">SUM(BT24-BS24)</f>
        <v>28390</v>
      </c>
      <c r="BV24" s="22">
        <f ca="1">IF(BU24=0,0,IF(BS24=0,1,BU24/BS24))</f>
        <v>6.9440707566322118E-2</v>
      </c>
      <c r="BW24" s="21">
        <f>+DI24</f>
        <v>48993</v>
      </c>
      <c r="BX24" s="87">
        <f ca="1">OFFSET(DI24,0,14,1,1)</f>
        <v>54604</v>
      </c>
      <c r="BY24" s="21">
        <f ca="1">SUM(BX24-BW24)</f>
        <v>5611</v>
      </c>
      <c r="BZ24" s="22">
        <f ca="1">IF(BY24=0,0,IF(BW24=0,1,BY24/BW24))</f>
        <v>0.11452656501949258</v>
      </c>
      <c r="CA24" s="21">
        <f>SUMIF($C$6:BZ$6,CA$5,$C24:BZ24)</f>
        <v>457831</v>
      </c>
      <c r="CB24" s="87">
        <f ca="1">SUMIF($C$6:CA$6,CB$5,$C24:CA24)</f>
        <v>491832</v>
      </c>
      <c r="CC24" s="21">
        <f ca="1">SUM(CB24-CA24)</f>
        <v>34001</v>
      </c>
      <c r="CD24" s="22">
        <f ca="1">IF(CC24=0,0,IF(CA24=0,1,CC24/CA24))</f>
        <v>7.4265394872780569E-2</v>
      </c>
      <c r="CE24" s="21">
        <f>+DJ24</f>
        <v>43977</v>
      </c>
      <c r="CF24" s="87">
        <f ca="1">OFFSET(DJ24,0,14,1,1)</f>
        <v>0</v>
      </c>
      <c r="CG24" s="21">
        <f ca="1">SUM(CF24-CE24)</f>
        <v>-43977</v>
      </c>
      <c r="CH24" s="22">
        <f ca="1">IF(CG24=0,0,IF(CE24=0,1,CG24/CE24))</f>
        <v>-1</v>
      </c>
      <c r="CI24" s="21">
        <f>SUMIF($C$6:CH$6,CI$5,$C24:CH24)</f>
        <v>501808</v>
      </c>
      <c r="CJ24" s="87">
        <f ca="1">SUMIF($C$6:CI$6,CJ$5,$C24:CI24)</f>
        <v>491832</v>
      </c>
      <c r="CK24" s="21">
        <f ca="1">SUM(CJ24-CI24)</f>
        <v>-9976</v>
      </c>
      <c r="CL24" s="22">
        <f ca="1">IF(CK24=0,0,IF(CI24=0,1,CK24/CI24))</f>
        <v>-1.988011350954947E-2</v>
      </c>
      <c r="CM24" s="21">
        <f>+DK24</f>
        <v>45717</v>
      </c>
      <c r="CN24" s="87">
        <f ca="1">OFFSET(DK24,0,14,1,1)</f>
        <v>0</v>
      </c>
      <c r="CO24" s="21">
        <f ca="1">SUM(CN24-CM24)</f>
        <v>-45717</v>
      </c>
      <c r="CP24" s="22">
        <f ca="1">IF(CO24=0,0,IF(CM24=0,1,CO24/CM24))</f>
        <v>-1</v>
      </c>
      <c r="CQ24" s="21">
        <f>SUMIF($C$6:CP$6,CQ$5,$C24:CP24)</f>
        <v>547525</v>
      </c>
      <c r="CR24" s="87">
        <f ca="1">SUMIF($C$6:CQ$6,CR$5,$C24:CQ24)</f>
        <v>491832</v>
      </c>
      <c r="CS24" s="21">
        <f ca="1">SUM(CR24-CQ24)</f>
        <v>-55693</v>
      </c>
      <c r="CT24" s="22">
        <f ca="1">IF(CS24=0,0,IF(CQ24=0,1,CS24/CQ24))</f>
        <v>-0.10171772978402813</v>
      </c>
      <c r="CW24" s="12" t="s">
        <v>13</v>
      </c>
      <c r="CX24" s="81" t="s">
        <v>6</v>
      </c>
      <c r="CZ24" s="88">
        <f>SUMIF(OGB!$A$73:$A$83,'2016-2017'!CZ$7,OGB!D$73:D$83)</f>
        <v>38327</v>
      </c>
      <c r="DA24" s="88">
        <f>SUMIF(OGB!$A$73:$A$83,'2016-2017'!DA$7,OGB!E$73:E$83)</f>
        <v>28886</v>
      </c>
      <c r="DB24" s="88">
        <f>SUMIF(OGB!$A$73:$A$83,'2016-2017'!DB$7,OGB!F$73:F$83)</f>
        <v>36138</v>
      </c>
      <c r="DC24" s="88">
        <f>SUMIF(OGB!$A$73:$A$83,'2016-2017'!DC$7,OGB!G$73:G$83)</f>
        <v>41146</v>
      </c>
      <c r="DD24" s="88">
        <f>SUMIF(OGB!$A$73:$A$83,'2016-2017'!DD$7,OGB!H$73:H$83)</f>
        <v>47247</v>
      </c>
      <c r="DE24" s="88">
        <f>SUMIF(OGB!$A$73:$A$83,'2016-2017'!DE$7,OGB!I$73:I$83)</f>
        <v>49552</v>
      </c>
      <c r="DF24" s="88">
        <f>SUMIF(OGB!$A$73:$A$83,'2016-2017'!DF$7,OGB!J$73:J$83)</f>
        <v>59176</v>
      </c>
      <c r="DG24" s="88">
        <f>SUMIF(OGB!$A$73:$A$83,'2016-2017'!DG$7,OGB!K$73:K$83)</f>
        <v>57800</v>
      </c>
      <c r="DH24" s="88">
        <f>SUMIF(OGB!$A$73:$A$83,'2016-2017'!DH$7,OGB!L$73:L$83)</f>
        <v>50566</v>
      </c>
      <c r="DI24" s="88">
        <f>SUMIF(OGB!$A$73:$A$83,'2016-2017'!DI$7,OGB!M$73:M$83)</f>
        <v>48993</v>
      </c>
      <c r="DJ24" s="88">
        <f>SUMIF(OGB!$A$73:$A$83,'2016-2017'!DJ$7,OGB!N$73:N$83)</f>
        <v>43977</v>
      </c>
      <c r="DK24" s="88">
        <f>SUMIF(OGB!$A$73:$A$83,'2016-2017'!DK$7,OGB!O$73:O$83)</f>
        <v>45717</v>
      </c>
      <c r="DN24" s="88">
        <f>SUMIF(OGB!$A$73:$A$84,'2016-2017'!DN$7,OGB!D$73:D$84)</f>
        <v>38721</v>
      </c>
      <c r="DO24" s="88">
        <f>SUMIF(OGB!$A$73:$A$84,'2016-2017'!DO$7,OGB!E$73:E$84)</f>
        <v>36610</v>
      </c>
      <c r="DP24" s="88">
        <f>SUMIF(OGB!$A$73:$A$84,'2016-2017'!DP$7,OGB!F$73:F$84)</f>
        <v>40065</v>
      </c>
      <c r="DQ24" s="88">
        <f>SUMIF(OGB!$A$73:$A$84,'2016-2017'!DQ$7,OGB!G$73:G$84)</f>
        <v>45879</v>
      </c>
      <c r="DR24" s="88">
        <f>SUMIF(OGB!$A$73:$A$84,'2016-2017'!DR$7,OGB!H$73:H$84)</f>
        <v>48520</v>
      </c>
      <c r="DS24" s="88">
        <f>SUMIF(OGB!$A$73:$A$84,'2016-2017'!DS$7,OGB!I$73:I$84)</f>
        <v>51628</v>
      </c>
      <c r="DT24" s="88">
        <f>SUMIF(OGB!$A$73:$A$84,'2016-2017'!DT$7,OGB!J$73:J$84)</f>
        <v>57077</v>
      </c>
      <c r="DU24" s="88">
        <f>SUMIF(OGB!$A$73:$A$84,'2016-2017'!DU$7,OGB!K$73:K$84)</f>
        <v>64803</v>
      </c>
      <c r="DV24" s="88">
        <f>SUMIF(OGB!$A$73:$A$84,'2016-2017'!DV$7,OGB!L$73:L$84)</f>
        <v>53925</v>
      </c>
      <c r="DW24" s="88">
        <f>SUMIF(OGB!$A$73:$A$84,'2016-2017'!DW$7,OGB!M$73:M$84)</f>
        <v>54604</v>
      </c>
      <c r="DX24" s="88">
        <f>SUMIF(OGB!$A$73:$A$84,'2016-2017'!DX$7,OGB!N$73:N$84)</f>
        <v>0</v>
      </c>
      <c r="DY24" s="88">
        <f>SUMIF(OGB!$A$73:$A$84,'2016-2017'!DY$7,OGB!O$73:O$84)</f>
        <v>0</v>
      </c>
      <c r="DZ24"/>
    </row>
    <row r="25" spans="1:130" s="12" customFormat="1" ht="15.6">
      <c r="A25" s="101" t="str">
        <f>+CW26</f>
        <v>Ogdensburg Bridge</v>
      </c>
      <c r="B25" s="29" t="s">
        <v>7</v>
      </c>
      <c r="C25" s="21">
        <f>+CZ25</f>
        <v>5676</v>
      </c>
      <c r="D25" s="87">
        <f ca="1">OFFSET(CZ25,0,14,1,1)</f>
        <v>6827</v>
      </c>
      <c r="E25" s="21">
        <f ca="1">SUM(D25-C25)</f>
        <v>1151</v>
      </c>
      <c r="F25" s="22">
        <f ca="1">IF(E25=0,0,IF(C25=0,1,E25/C25))</f>
        <v>0.20278365045806906</v>
      </c>
      <c r="G25" s="21">
        <f>SUMIF($C$6:F$6,G$5,$C25:F25)</f>
        <v>5676</v>
      </c>
      <c r="H25" s="87">
        <f ca="1">SUMIF($C$6:G$6,H$5,$C25:G25)</f>
        <v>6827</v>
      </c>
      <c r="I25" s="21">
        <f ca="1">SUM(H25-G25)</f>
        <v>1151</v>
      </c>
      <c r="J25" s="22">
        <f ca="1">IF(I25=0,0,IF(G25=0,1,I25/G25))</f>
        <v>0.20278365045806906</v>
      </c>
      <c r="K25" s="21">
        <f>+DA25</f>
        <v>6261</v>
      </c>
      <c r="L25" s="87">
        <f ca="1">OFFSET(DA25,0,14,1,1)</f>
        <v>6708</v>
      </c>
      <c r="M25" s="21">
        <f ca="1">SUM(L25-K25)</f>
        <v>447</v>
      </c>
      <c r="N25" s="22">
        <f ca="1">IF(M25=0,0,IF(K25=0,1,M25/K25))</f>
        <v>7.1394345951126023E-2</v>
      </c>
      <c r="O25" s="21">
        <f>SUMIF($C$6:N$6,O$5,$C25:N25)</f>
        <v>11937</v>
      </c>
      <c r="P25" s="87">
        <f ca="1">SUMIF($C$6:O$6,P$5,$C25:O25)</f>
        <v>13535</v>
      </c>
      <c r="Q25" s="21">
        <f ca="1">SUM(P25-O25)</f>
        <v>1598</v>
      </c>
      <c r="R25" s="22">
        <f ca="1">IF(Q25=0,0,IF(O25=0,1,Q25/O25))</f>
        <v>0.13386948144424898</v>
      </c>
      <c r="S25" s="21">
        <f>+DB25</f>
        <v>6521</v>
      </c>
      <c r="T25" s="87">
        <f ca="1">OFFSET(DB25,0,14,1,1)</f>
        <v>7328</v>
      </c>
      <c r="U25" s="21">
        <f ca="1">SUM(T25-S25)</f>
        <v>807</v>
      </c>
      <c r="V25" s="22">
        <f ca="1">IF(U25=0,0,IF(S25=0,1,U25/S25))</f>
        <v>0.12375402545621837</v>
      </c>
      <c r="W25" s="21">
        <f>SUMIF($C$6:V$6,W$5,$C25:V25)</f>
        <v>18458</v>
      </c>
      <c r="X25" s="87">
        <f ca="1">SUMIF($C$6:W$6,X$5,$C25:W25)</f>
        <v>20863</v>
      </c>
      <c r="Y25" s="21">
        <f ca="1">SUM(X25-W25)</f>
        <v>2405</v>
      </c>
      <c r="Z25" s="22">
        <f ca="1">IF(Y25=0,0,IF(W25=0,1,Y25/W25))</f>
        <v>0.13029580669628346</v>
      </c>
      <c r="AA25" s="21">
        <f>+DC25</f>
        <v>6474</v>
      </c>
      <c r="AB25" s="87">
        <f ca="1">OFFSET(DC25,0,14,1,1)</f>
        <v>7104</v>
      </c>
      <c r="AC25" s="21">
        <f ca="1">SUM(AB25-AA25)</f>
        <v>630</v>
      </c>
      <c r="AD25" s="22">
        <f ca="1">IF(AC25=0,0,IF(AA25=0,1,AC25/AA25))</f>
        <v>9.7312326227988882E-2</v>
      </c>
      <c r="AE25" s="21">
        <f>SUMIF($C$6:AD$6,AE$5,$C25:AD25)</f>
        <v>24932</v>
      </c>
      <c r="AF25" s="87">
        <f ca="1">SUMIF($C$6:AE$6,AF$5,$C25:AE25)</f>
        <v>27967</v>
      </c>
      <c r="AG25" s="21">
        <f ca="1">SUM(AF25-AE25)</f>
        <v>3035</v>
      </c>
      <c r="AH25" s="22">
        <f ca="1">IF(AG25=0,0,IF(AE25=0,1,AG25/AE25))</f>
        <v>0.12173110861543399</v>
      </c>
      <c r="AI25" s="21">
        <f>+DD25</f>
        <v>7013</v>
      </c>
      <c r="AJ25" s="87">
        <f ca="1">OFFSET(DD25,0,14,1,1)</f>
        <v>8182</v>
      </c>
      <c r="AK25" s="21">
        <f ca="1">SUM(AJ25-AI25)</f>
        <v>1169</v>
      </c>
      <c r="AL25" s="22">
        <f ca="1">IF(AK25=0,0,IF(AI25=0,1,AK25/AI25))</f>
        <v>0.16669043205475545</v>
      </c>
      <c r="AM25" s="21">
        <f>SUMIF($C$6:AL$6,AM$5,$C25:AL25)</f>
        <v>31945</v>
      </c>
      <c r="AN25" s="87">
        <f ca="1">SUMIF($C$6:AM$6,AN$5,$C25:AM25)</f>
        <v>36149</v>
      </c>
      <c r="AO25" s="21">
        <f ca="1">SUM(AN25-AM25)</f>
        <v>4204</v>
      </c>
      <c r="AP25" s="22">
        <f ca="1">IF(AO25=0,0,IF(AM25=0,1,AO25/AM25))</f>
        <v>0.13160118954452965</v>
      </c>
      <c r="AQ25" s="21">
        <f>+DE25</f>
        <v>6936</v>
      </c>
      <c r="AR25" s="87">
        <f ca="1">OFFSET(DE25,0,14,1,1)</f>
        <v>8109</v>
      </c>
      <c r="AS25" s="21">
        <f ca="1">SUM(AR25-AQ25)</f>
        <v>1173</v>
      </c>
      <c r="AT25" s="22">
        <f ca="1">IF(AS25=0,0,IF(AQ25=0,1,AS25/AQ25))</f>
        <v>0.16911764705882354</v>
      </c>
      <c r="AU25" s="21">
        <f>SUMIF($C$6:AT$6,AU$5,$C25:AT25)</f>
        <v>38881</v>
      </c>
      <c r="AV25" s="87">
        <f ca="1">SUMIF($C$6:AU$6,AV$5,$C25:AU25)</f>
        <v>44258</v>
      </c>
      <c r="AW25" s="21">
        <f ca="1">SUM(AV25-AU25)</f>
        <v>5377</v>
      </c>
      <c r="AX25" s="22">
        <f ca="1">IF(AW25=0,0,IF(AU25=0,1,AW25/AU25))</f>
        <v>0.13829376816439906</v>
      </c>
      <c r="AY25" s="21">
        <f>+DF25</f>
        <v>5534</v>
      </c>
      <c r="AZ25" s="87">
        <f ca="1">OFFSET(DF25,0,14,1,1)</f>
        <v>7600</v>
      </c>
      <c r="BA25" s="21">
        <f ca="1">SUM(AZ25-AY25)</f>
        <v>2066</v>
      </c>
      <c r="BB25" s="22">
        <f ca="1">IF(BA25=0,0,IF(AY25=0,1,BA25/AY25))</f>
        <v>0.37332851463679073</v>
      </c>
      <c r="BC25" s="21">
        <f>SUMIF($C$6:BB$6,BC$5,$C25:BB25)</f>
        <v>44415</v>
      </c>
      <c r="BD25" s="87">
        <f ca="1">SUMIF($C$6:BC$6,BD$5,$C25:BC25)</f>
        <v>51858</v>
      </c>
      <c r="BE25" s="21">
        <f ca="1">SUM(BD25-BC25)</f>
        <v>7443</v>
      </c>
      <c r="BF25" s="22">
        <f ca="1">IF(BE25=0,0,IF(BC25=0,1,BE25/BC25))</f>
        <v>0.16757852077001012</v>
      </c>
      <c r="BG25" s="21">
        <f>+DG25</f>
        <v>6551</v>
      </c>
      <c r="BH25" s="87">
        <f ca="1">OFFSET(DG25,0,14,1,1)</f>
        <v>7284</v>
      </c>
      <c r="BI25" s="21">
        <f ca="1">SUM(BH25-BG25)</f>
        <v>733</v>
      </c>
      <c r="BJ25" s="22">
        <f ca="1">IF(BI25=0,0,IF(BG25=0,1,BI25/BG25))</f>
        <v>0.11189131430315982</v>
      </c>
      <c r="BK25" s="21">
        <f>SUMIF($C$6:BJ$6,BK$5,$C25:BJ25)</f>
        <v>50966</v>
      </c>
      <c r="BL25" s="87">
        <f ca="1">SUMIF($C$6:BK$6,BL$5,$C25:BK25)</f>
        <v>59142</v>
      </c>
      <c r="BM25" s="21">
        <f ca="1">SUM(BL25-BK25)</f>
        <v>8176</v>
      </c>
      <c r="BN25" s="22">
        <f ca="1">IF(BM25=0,0,IF(BK25=0,1,BM25/BK25))</f>
        <v>0.16042067260526627</v>
      </c>
      <c r="BO25" s="21">
        <f>+DH25</f>
        <v>6671</v>
      </c>
      <c r="BP25" s="87">
        <f ca="1">OFFSET(DH25,0,14,1,1)</f>
        <v>6586</v>
      </c>
      <c r="BQ25" s="21">
        <f ca="1">SUM(BP25-BO25)</f>
        <v>-85</v>
      </c>
      <c r="BR25" s="22">
        <f ca="1">IF(BQ25=0,0,IF(BO25=0,1,BQ25/BO25))</f>
        <v>-1.2741717883375806E-2</v>
      </c>
      <c r="BS25" s="21">
        <f>SUMIF($C$6:BR$6,BS$5,$C25:BR25)</f>
        <v>57637</v>
      </c>
      <c r="BT25" s="87">
        <f ca="1">SUMIF($C$6:BS$6,BT$5,$C25:BS25)</f>
        <v>65728</v>
      </c>
      <c r="BU25" s="21">
        <f ca="1">SUM(BT25-BS25)</f>
        <v>8091</v>
      </c>
      <c r="BV25" s="22">
        <f ca="1">IF(BU25=0,0,IF(BS25=0,1,BU25/BS25))</f>
        <v>0.1403785762617763</v>
      </c>
      <c r="BW25" s="21">
        <f>+DI25</f>
        <v>6513</v>
      </c>
      <c r="BX25" s="87">
        <f ca="1">OFFSET(DI25,0,14,1,1)</f>
        <v>6907</v>
      </c>
      <c r="BY25" s="21">
        <f ca="1">SUM(BX25-BW25)</f>
        <v>394</v>
      </c>
      <c r="BZ25" s="22">
        <f ca="1">IF(BY25=0,0,IF(BW25=0,1,BY25/BW25))</f>
        <v>6.049439582373714E-2</v>
      </c>
      <c r="CA25" s="21">
        <f>SUMIF($C$6:BZ$6,CA$5,$C25:BZ25)</f>
        <v>64150</v>
      </c>
      <c r="CB25" s="87">
        <f ca="1">SUMIF($C$6:CA$6,CB$5,$C25:CA25)</f>
        <v>72635</v>
      </c>
      <c r="CC25" s="21">
        <f ca="1">SUM(CB25-CA25)</f>
        <v>8485</v>
      </c>
      <c r="CD25" s="22">
        <f ca="1">IF(CC25=0,0,IF(CA25=0,1,CC25/CA25))</f>
        <v>0.13226812159002338</v>
      </c>
      <c r="CE25" s="21">
        <f>+DJ25</f>
        <v>6243</v>
      </c>
      <c r="CF25" s="87">
        <f ca="1">OFFSET(DJ25,0,14,1,1)</f>
        <v>0</v>
      </c>
      <c r="CG25" s="21">
        <f ca="1">SUM(CF25-CE25)</f>
        <v>-6243</v>
      </c>
      <c r="CH25" s="22">
        <f ca="1">IF(CG25=0,0,IF(CE25=0,1,CG25/CE25))</f>
        <v>-1</v>
      </c>
      <c r="CI25" s="21">
        <f>SUMIF($C$6:CH$6,CI$5,$C25:CH25)</f>
        <v>70393</v>
      </c>
      <c r="CJ25" s="87">
        <f ca="1">SUMIF($C$6:CI$6,CJ$5,$C25:CI25)</f>
        <v>72635</v>
      </c>
      <c r="CK25" s="21">
        <f ca="1">SUM(CJ25-CI25)</f>
        <v>2242</v>
      </c>
      <c r="CL25" s="22">
        <f ca="1">IF(CK25=0,0,IF(CI25=0,1,CK25/CI25))</f>
        <v>3.1849757788416463E-2</v>
      </c>
      <c r="CM25" s="21">
        <f>+DK25</f>
        <v>5788</v>
      </c>
      <c r="CN25" s="87">
        <f ca="1">OFFSET(DK25,0,14,1,1)</f>
        <v>0</v>
      </c>
      <c r="CO25" s="21">
        <f ca="1">SUM(CN25-CM25)</f>
        <v>-5788</v>
      </c>
      <c r="CP25" s="22">
        <f ca="1">IF(CO25=0,0,IF(CM25=0,1,CO25/CM25))</f>
        <v>-1</v>
      </c>
      <c r="CQ25" s="21">
        <f>SUMIF($C$6:CP$6,CQ$5,$C25:CP25)</f>
        <v>76181</v>
      </c>
      <c r="CR25" s="87">
        <f ca="1">SUMIF($C$6:CQ$6,CR$5,$C25:CQ25)</f>
        <v>72635</v>
      </c>
      <c r="CS25" s="21">
        <f ca="1">SUM(CR25-CQ25)</f>
        <v>-3546</v>
      </c>
      <c r="CT25" s="22">
        <f ca="1">IF(CS25=0,0,IF(CQ25=0,1,CS25/CQ25))</f>
        <v>-4.6547039288011446E-2</v>
      </c>
      <c r="CW25" s="12" t="s">
        <v>13</v>
      </c>
      <c r="CX25" s="81" t="s">
        <v>7</v>
      </c>
      <c r="CY25" s="16"/>
      <c r="CZ25" s="88">
        <f>SUMIF(OGB!$A$87:$A$97,'2016-2017'!CZ$7,OGB!D$87:D$97)</f>
        <v>5676</v>
      </c>
      <c r="DA25" s="88">
        <f>SUMIF(OGB!$A$87:$A$97,'2016-2017'!DA$7,OGB!E$87:E$97)</f>
        <v>6261</v>
      </c>
      <c r="DB25" s="88">
        <f>SUMIF(OGB!$A$87:$A$97,'2016-2017'!DB$7,OGB!F$87:F$97)</f>
        <v>6521</v>
      </c>
      <c r="DC25" s="88">
        <f>SUMIF(OGB!$A$87:$A$97,'2016-2017'!DC$7,OGB!G$87:G$97)</f>
        <v>6474</v>
      </c>
      <c r="DD25" s="88">
        <f>SUMIF(OGB!$A$87:$A$97,'2016-2017'!DD$7,OGB!H$87:H$97)</f>
        <v>7013</v>
      </c>
      <c r="DE25" s="88">
        <f>SUMIF(OGB!$A$87:$A$97,'2016-2017'!DE$7,OGB!I$87:I$97)</f>
        <v>6936</v>
      </c>
      <c r="DF25" s="88">
        <f>SUMIF(OGB!$A$87:$A$97,'2016-2017'!DF$7,OGB!J$87:J$97)</f>
        <v>5534</v>
      </c>
      <c r="DG25" s="88">
        <f>SUMIF(OGB!$A$87:$A$97,'2016-2017'!DG$7,OGB!K$87:K$97)</f>
        <v>6551</v>
      </c>
      <c r="DH25" s="88">
        <f>SUMIF(OGB!$A$87:$A$97,'2016-2017'!DH$7,OGB!L$87:L$97)</f>
        <v>6671</v>
      </c>
      <c r="DI25" s="88">
        <f>SUMIF(OGB!$A$87:$A$97,'2016-2017'!DI$7,OGB!M$87:M$97)</f>
        <v>6513</v>
      </c>
      <c r="DJ25" s="88">
        <f>SUMIF(OGB!$A$87:$A$97,'2016-2017'!DJ$7,OGB!N$87:N$97)</f>
        <v>6243</v>
      </c>
      <c r="DK25" s="88">
        <f>SUMIF(OGB!$A$87:$A$97,'2016-2017'!DK$7,OGB!O$87:O$97)</f>
        <v>5788</v>
      </c>
      <c r="DN25" s="88">
        <f>SUMIF(OGB!$A$87:$A$98,'2016-2017'!DN$7,OGB!D$87:D$98)</f>
        <v>6827</v>
      </c>
      <c r="DO25" s="88">
        <f>SUMIF(OGB!$A$87:$A$98,'2016-2017'!DO$7,OGB!E$87:E$98)</f>
        <v>6708</v>
      </c>
      <c r="DP25" s="88">
        <f>SUMIF(OGB!$A$87:$A$98,'2016-2017'!DP$7,OGB!F$87:F$98)</f>
        <v>7328</v>
      </c>
      <c r="DQ25" s="88">
        <f>SUMIF(OGB!$A$87:$A$98,'2016-2017'!DQ$7,OGB!G$87:G$98)</f>
        <v>7104</v>
      </c>
      <c r="DR25" s="88">
        <f>SUMIF(OGB!$A$87:$A$98,'2016-2017'!DR$7,OGB!H$87:H$98)</f>
        <v>8182</v>
      </c>
      <c r="DS25" s="88">
        <f>SUMIF(OGB!$A$87:$A$98,'2016-2017'!DS$7,OGB!I$87:I$98)</f>
        <v>8109</v>
      </c>
      <c r="DT25" s="88">
        <f>SUMIF(OGB!$A$87:$A$98,'2016-2017'!DT$7,OGB!J$87:J$98)</f>
        <v>7600</v>
      </c>
      <c r="DU25" s="88">
        <f>SUMIF(OGB!$A$87:$A$98,'2016-2017'!DU$7,OGB!K$87:K$98)</f>
        <v>7284</v>
      </c>
      <c r="DV25" s="88">
        <f>SUMIF(OGB!$A$87:$A$98,'2016-2017'!DV$7,OGB!L$87:L$98)</f>
        <v>6586</v>
      </c>
      <c r="DW25" s="88">
        <f>SUMIF(OGB!$A$87:$A$98,'2016-2017'!DW$7,OGB!M$87:M$98)</f>
        <v>6907</v>
      </c>
      <c r="DX25" s="88">
        <f>SUMIF(OGB!$A$87:$A$98,'2016-2017'!DX$7,OGB!N$87:N$98)</f>
        <v>0</v>
      </c>
      <c r="DY25" s="88">
        <f>SUMIF(OGB!$A$87:$A$98,'2016-2017'!DY$7,OGB!O$87:O$98)</f>
        <v>0</v>
      </c>
      <c r="DZ25"/>
    </row>
    <row r="26" spans="1:130" s="12" customFormat="1" ht="15.6">
      <c r="A26" s="100"/>
      <c r="B26" s="29" t="s">
        <v>8</v>
      </c>
      <c r="C26" s="87">
        <f>+CZ26</f>
        <v>12</v>
      </c>
      <c r="D26" s="87">
        <f ca="1">OFFSET(CZ26,0,14,1,1)</f>
        <v>21</v>
      </c>
      <c r="E26" s="87">
        <f ca="1">SUM(D26-C26)</f>
        <v>9</v>
      </c>
      <c r="F26" s="22">
        <f ca="1">IF(E26=0,0,IF(C26=0,1,E26/C26))</f>
        <v>0.75</v>
      </c>
      <c r="G26" s="87">
        <f>SUMIF($C$6:F$6,G$5,$C26:F26)</f>
        <v>12</v>
      </c>
      <c r="H26" s="87">
        <f ca="1">SUMIF($C$6:G$6,H$5,$C26:G26)</f>
        <v>21</v>
      </c>
      <c r="I26" s="87">
        <f ca="1">SUM(H26-G26)</f>
        <v>9</v>
      </c>
      <c r="J26" s="22">
        <f ca="1">IF(I26=0,0,IF(G26=0,1,I26/G26))</f>
        <v>0.75</v>
      </c>
      <c r="K26" s="87">
        <f>+DA26</f>
        <v>26</v>
      </c>
      <c r="L26" s="87">
        <f ca="1">OFFSET(DA26,0,14,1,1)</f>
        <v>12</v>
      </c>
      <c r="M26" s="87">
        <f ca="1">SUM(L26-K26)</f>
        <v>-14</v>
      </c>
      <c r="N26" s="22">
        <f ca="1">IF(M26=0,0,IF(K26=0,1,M26/K26))</f>
        <v>-0.53846153846153844</v>
      </c>
      <c r="O26" s="87">
        <f>SUMIF($C$6:N$6,O$5,$C26:N26)</f>
        <v>38</v>
      </c>
      <c r="P26" s="87">
        <f ca="1">SUMIF($C$6:O$6,P$5,$C26:O26)</f>
        <v>33</v>
      </c>
      <c r="Q26" s="87">
        <f ca="1">SUM(P26-O26)</f>
        <v>-5</v>
      </c>
      <c r="R26" s="22">
        <f ca="1">IF(Q26=0,0,IF(O26=0,1,Q26/O26))</f>
        <v>-0.13157894736842105</v>
      </c>
      <c r="S26" s="87">
        <f>+DB26</f>
        <v>9</v>
      </c>
      <c r="T26" s="87">
        <f ca="1">OFFSET(DB26,0,14,1,1)</f>
        <v>6</v>
      </c>
      <c r="U26" s="87">
        <f ca="1">SUM(T26-S26)</f>
        <v>-3</v>
      </c>
      <c r="V26" s="22">
        <f ca="1">IF(U26=0,0,IF(S26=0,1,U26/S26))</f>
        <v>-0.33333333333333331</v>
      </c>
      <c r="W26" s="87">
        <f>SUMIF($C$6:V$6,W$5,$C26:V26)</f>
        <v>47</v>
      </c>
      <c r="X26" s="87">
        <f ca="1">SUMIF($C$6:W$6,X$5,$C26:W26)</f>
        <v>39</v>
      </c>
      <c r="Y26" s="87">
        <f ca="1">SUM(X26-W26)</f>
        <v>-8</v>
      </c>
      <c r="Z26" s="22">
        <f ca="1">IF(Y26=0,0,IF(W26=0,1,Y26/W26))</f>
        <v>-0.1702127659574468</v>
      </c>
      <c r="AA26" s="87">
        <f>+DC26</f>
        <v>14</v>
      </c>
      <c r="AB26" s="87">
        <f ca="1">OFFSET(DC26,0,14,1,1)</f>
        <v>18</v>
      </c>
      <c r="AC26" s="87">
        <f ca="1">SUM(AB26-AA26)</f>
        <v>4</v>
      </c>
      <c r="AD26" s="22">
        <f ca="1">IF(AC26=0,0,IF(AA26=0,1,AC26/AA26))</f>
        <v>0.2857142857142857</v>
      </c>
      <c r="AE26" s="87">
        <f>SUMIF($C$6:AD$6,AE$5,$C26:AD26)</f>
        <v>61</v>
      </c>
      <c r="AF26" s="87">
        <f ca="1">SUMIF($C$6:AE$6,AF$5,$C26:AE26)</f>
        <v>57</v>
      </c>
      <c r="AG26" s="87">
        <f ca="1">SUM(AF26-AE26)</f>
        <v>-4</v>
      </c>
      <c r="AH26" s="22">
        <f ca="1">IF(AG26=0,0,IF(AE26=0,1,AG26/AE26))</f>
        <v>-6.5573770491803282E-2</v>
      </c>
      <c r="AI26" s="87">
        <f>+DD26</f>
        <v>27</v>
      </c>
      <c r="AJ26" s="87">
        <f ca="1">OFFSET(DD26,0,14,1,1)</f>
        <v>33</v>
      </c>
      <c r="AK26" s="87">
        <f ca="1">SUM(AJ26-AI26)</f>
        <v>6</v>
      </c>
      <c r="AL26" s="22">
        <f ca="1">IF(AK26=0,0,IF(AI26=0,1,AK26/AI26))</f>
        <v>0.22222222222222221</v>
      </c>
      <c r="AM26" s="87">
        <f>SUMIF($C$6:AL$6,AM$5,$C26:AL26)</f>
        <v>88</v>
      </c>
      <c r="AN26" s="87">
        <f ca="1">SUMIF($C$6:AM$6,AN$5,$C26:AM26)</f>
        <v>90</v>
      </c>
      <c r="AO26" s="87">
        <f ca="1">SUM(AN26-AM26)</f>
        <v>2</v>
      </c>
      <c r="AP26" s="22">
        <f ca="1">IF(AO26=0,0,IF(AM26=0,1,AO26/AM26))</f>
        <v>2.2727272727272728E-2</v>
      </c>
      <c r="AQ26" s="87">
        <f>+DE26</f>
        <v>34</v>
      </c>
      <c r="AR26" s="87">
        <f ca="1">OFFSET(DE26,0,14,1,1)</f>
        <v>46</v>
      </c>
      <c r="AS26" s="87">
        <f ca="1">SUM(AR26-AQ26)</f>
        <v>12</v>
      </c>
      <c r="AT26" s="22">
        <f ca="1">IF(AS26=0,0,IF(AQ26=0,1,AS26/AQ26))</f>
        <v>0.35294117647058826</v>
      </c>
      <c r="AU26" s="87">
        <f>SUMIF($C$6:AT$6,AU$5,$C26:AT26)</f>
        <v>122</v>
      </c>
      <c r="AV26" s="87">
        <f ca="1">SUMIF($C$6:AU$6,AV$5,$C26:AU26)</f>
        <v>136</v>
      </c>
      <c r="AW26" s="87">
        <f ca="1">SUM(AV26-AU26)</f>
        <v>14</v>
      </c>
      <c r="AX26" s="22">
        <f ca="1">IF(AW26=0,0,IF(AU26=0,1,AW26/AU26))</f>
        <v>0.11475409836065574</v>
      </c>
      <c r="AY26" s="87">
        <f>+DF26</f>
        <v>18</v>
      </c>
      <c r="AZ26" s="87">
        <f ca="1">OFFSET(DF26,0,14,1,1)</f>
        <v>17</v>
      </c>
      <c r="BA26" s="87">
        <f ca="1">SUM(AZ26-AY26)</f>
        <v>-1</v>
      </c>
      <c r="BB26" s="22">
        <f ca="1">IF(BA26=0,0,IF(AY26=0,1,BA26/AY26))</f>
        <v>-5.5555555555555552E-2</v>
      </c>
      <c r="BC26" s="87">
        <f>SUMIF($C$6:BB$6,BC$5,$C26:BB26)</f>
        <v>140</v>
      </c>
      <c r="BD26" s="87">
        <f ca="1">SUMIF($C$6:BC$6,BD$5,$C26:BC26)</f>
        <v>153</v>
      </c>
      <c r="BE26" s="87">
        <f ca="1">SUM(BD26-BC26)</f>
        <v>13</v>
      </c>
      <c r="BF26" s="22">
        <f ca="1">IF(BE26=0,0,IF(BC26=0,1,BE26/BC26))</f>
        <v>9.285714285714286E-2</v>
      </c>
      <c r="BG26" s="87">
        <f>+DG26</f>
        <v>28</v>
      </c>
      <c r="BH26" s="87">
        <f ca="1">OFFSET(DG26,0,14,1,1)</f>
        <v>33</v>
      </c>
      <c r="BI26" s="87">
        <f ca="1">SUM(BH26-BG26)</f>
        <v>5</v>
      </c>
      <c r="BJ26" s="22">
        <f ca="1">IF(BI26=0,0,IF(BG26=0,1,BI26/BG26))</f>
        <v>0.17857142857142858</v>
      </c>
      <c r="BK26" s="87">
        <f>SUMIF($C$6:BJ$6,BK$5,$C26:BJ26)</f>
        <v>168</v>
      </c>
      <c r="BL26" s="87">
        <f ca="1">SUMIF($C$6:BK$6,BL$5,$C26:BK26)</f>
        <v>186</v>
      </c>
      <c r="BM26" s="87">
        <f ca="1">SUM(BL26-BK26)</f>
        <v>18</v>
      </c>
      <c r="BN26" s="22">
        <f ca="1">IF(BM26=0,0,IF(BK26=0,1,BM26/BK26))</f>
        <v>0.10714285714285714</v>
      </c>
      <c r="BO26" s="87">
        <f>+DH26</f>
        <v>19</v>
      </c>
      <c r="BP26" s="87">
        <f ca="1">OFFSET(DH26,0,14,1,1)</f>
        <v>13</v>
      </c>
      <c r="BQ26" s="87">
        <f ca="1">SUM(BP26-BO26)</f>
        <v>-6</v>
      </c>
      <c r="BR26" s="22">
        <f ca="1">IF(BQ26=0,0,IF(BO26=0,1,BQ26/BO26))</f>
        <v>-0.31578947368421051</v>
      </c>
      <c r="BS26" s="87">
        <f>SUMIF($C$6:BR$6,BS$5,$C26:BR26)</f>
        <v>187</v>
      </c>
      <c r="BT26" s="87">
        <f ca="1">SUMIF($C$6:BS$6,BT$5,$C26:BS26)</f>
        <v>199</v>
      </c>
      <c r="BU26" s="87">
        <f ca="1">SUM(BT26-BS26)</f>
        <v>12</v>
      </c>
      <c r="BV26" s="22">
        <f ca="1">IF(BU26=0,0,IF(BS26=0,1,BU26/BS26))</f>
        <v>6.4171122994652413E-2</v>
      </c>
      <c r="BW26" s="87">
        <f>+DI26</f>
        <v>20</v>
      </c>
      <c r="BX26" s="87">
        <f ca="1">OFFSET(DI26,0,14,1,1)</f>
        <v>28</v>
      </c>
      <c r="BY26" s="87">
        <f ca="1">SUM(BX26-BW26)</f>
        <v>8</v>
      </c>
      <c r="BZ26" s="22">
        <f ca="1">IF(BY26=0,0,IF(BW26=0,1,BY26/BW26))</f>
        <v>0.4</v>
      </c>
      <c r="CA26" s="87">
        <f>SUMIF($C$6:BZ$6,CA$5,$C26:BZ26)</f>
        <v>207</v>
      </c>
      <c r="CB26" s="87">
        <f ca="1">SUMIF($C$6:CA$6,CB$5,$C26:CA26)</f>
        <v>227</v>
      </c>
      <c r="CC26" s="87">
        <f ca="1">SUM(CB26-CA26)</f>
        <v>20</v>
      </c>
      <c r="CD26" s="22">
        <f ca="1">IF(CC26=0,0,IF(CA26=0,1,CC26/CA26))</f>
        <v>9.6618357487922704E-2</v>
      </c>
      <c r="CE26" s="87">
        <f>+DJ26</f>
        <v>38</v>
      </c>
      <c r="CF26" s="87">
        <f ca="1">OFFSET(DJ26,0,14,1,1)</f>
        <v>0</v>
      </c>
      <c r="CG26" s="87">
        <f ca="1">SUM(CF26-CE26)</f>
        <v>-38</v>
      </c>
      <c r="CH26" s="22">
        <f ca="1">IF(CG26=0,0,IF(CE26=0,1,CG26/CE26))</f>
        <v>-1</v>
      </c>
      <c r="CI26" s="87">
        <f>SUMIF($C$6:CH$6,CI$5,$C26:CH26)</f>
        <v>245</v>
      </c>
      <c r="CJ26" s="87">
        <f ca="1">SUMIF($C$6:CI$6,CJ$5,$C26:CI26)</f>
        <v>227</v>
      </c>
      <c r="CK26" s="87">
        <f ca="1">SUM(CJ26-CI26)</f>
        <v>-18</v>
      </c>
      <c r="CL26" s="22">
        <f ca="1">IF(CK26=0,0,IF(CI26=0,1,CK26/CI26))</f>
        <v>-7.3469387755102047E-2</v>
      </c>
      <c r="CM26" s="87">
        <f>+DK26</f>
        <v>20</v>
      </c>
      <c r="CN26" s="87">
        <f ca="1">OFFSET(DK26,0,14,1,1)</f>
        <v>0</v>
      </c>
      <c r="CO26" s="87">
        <f ca="1">SUM(CN26-CM26)</f>
        <v>-20</v>
      </c>
      <c r="CP26" s="22">
        <f ca="1">IF(CO26=0,0,IF(CM26=0,1,CO26/CM26))</f>
        <v>-1</v>
      </c>
      <c r="CQ26" s="87">
        <f>SUMIF($C$6:CP$6,CQ$5,$C26:CP26)</f>
        <v>265</v>
      </c>
      <c r="CR26" s="87">
        <f ca="1">SUMIF($C$6:CQ$6,CR$5,$C26:CQ26)</f>
        <v>227</v>
      </c>
      <c r="CS26" s="87">
        <f ca="1">SUM(CR26-CQ26)</f>
        <v>-38</v>
      </c>
      <c r="CT26" s="22">
        <f ca="1">IF(CS26=0,0,IF(CQ26=0,1,CS26/CQ26))</f>
        <v>-0.14339622641509434</v>
      </c>
      <c r="CW26" s="12" t="s">
        <v>13</v>
      </c>
      <c r="CX26" s="81" t="s">
        <v>8</v>
      </c>
      <c r="CY26" s="16"/>
      <c r="CZ26" s="88">
        <f>SUMIF(OGB!$A$101:$A$111,'2016-2017'!CZ$7,OGB!D$101:D$111)</f>
        <v>12</v>
      </c>
      <c r="DA26" s="88">
        <f>SUMIF(OGB!$A$101:$A$111,'2016-2017'!DA$7,OGB!E$101:E$111)</f>
        <v>26</v>
      </c>
      <c r="DB26" s="88">
        <f>SUMIF(OGB!$A$101:$A$111,'2016-2017'!DB$7,OGB!F$101:F$111)</f>
        <v>9</v>
      </c>
      <c r="DC26" s="88">
        <f>SUMIF(OGB!$A$101:$A$111,'2016-2017'!DC$7,OGB!G$101:G$111)</f>
        <v>14</v>
      </c>
      <c r="DD26" s="88">
        <f>SUMIF(OGB!$A$101:$A$111,'2016-2017'!DD$7,OGB!H$101:H$111)</f>
        <v>27</v>
      </c>
      <c r="DE26" s="88">
        <f>SUMIF(OGB!$A$101:$A$111,'2016-2017'!DE$7,OGB!I$101:I$111)</f>
        <v>34</v>
      </c>
      <c r="DF26" s="88">
        <f>SUMIF(OGB!$A$101:$A$111,'2016-2017'!DF$7,OGB!J$101:J$111)</f>
        <v>18</v>
      </c>
      <c r="DG26" s="88">
        <f>SUMIF(OGB!$A$101:$A$111,'2016-2017'!DG$7,OGB!K$101:K$111)</f>
        <v>28</v>
      </c>
      <c r="DH26" s="88">
        <f>SUMIF(OGB!$A$101:$A$111,'2016-2017'!DH$7,OGB!L$101:L$111)</f>
        <v>19</v>
      </c>
      <c r="DI26" s="88">
        <f>SUMIF(OGB!$A$101:$A$111,'2016-2017'!DI$7,OGB!M$101:M$111)</f>
        <v>20</v>
      </c>
      <c r="DJ26" s="88">
        <f>SUMIF(OGB!$A$101:$A$111,'2016-2017'!DJ$7,OGB!N$101:N$111)</f>
        <v>38</v>
      </c>
      <c r="DK26" s="88">
        <f>SUMIF(OGB!$A$101:$A$111,'2016-2017'!DK$7,OGB!O$101:O$111)</f>
        <v>20</v>
      </c>
      <c r="DN26" s="88">
        <f>SUMIF(OGB!$A$101:$A$112,'2016-2017'!DN$7,OGB!D$101:D$112)</f>
        <v>21</v>
      </c>
      <c r="DO26" s="88">
        <f>SUMIF(OGB!$A$101:$A$112,'2016-2017'!DO$7,OGB!E$101:E$112)</f>
        <v>12</v>
      </c>
      <c r="DP26" s="88">
        <f>SUMIF(OGB!$A$101:$A$112,'2016-2017'!DP$7,OGB!F$101:F$112)</f>
        <v>6</v>
      </c>
      <c r="DQ26" s="88">
        <f>SUMIF(OGB!$A$101:$A$112,'2016-2017'!DQ$7,OGB!G$101:G$112)</f>
        <v>18</v>
      </c>
      <c r="DR26" s="88">
        <f>SUMIF(OGB!$A$101:$A$112,'2016-2017'!DR$7,OGB!H$101:H$112)</f>
        <v>33</v>
      </c>
      <c r="DS26" s="88">
        <f>SUMIF(OGB!$A$101:$A$112,'2016-2017'!DS$7,OGB!I$101:I$112)</f>
        <v>46</v>
      </c>
      <c r="DT26" s="88">
        <f>SUMIF(OGB!$A$101:$A$112,'2016-2017'!DT$7,OGB!J$101:J$112)</f>
        <v>17</v>
      </c>
      <c r="DU26" s="88">
        <f>SUMIF(OGB!$A$101:$A$112,'2016-2017'!DU$7,OGB!K$101:K$112)</f>
        <v>33</v>
      </c>
      <c r="DV26" s="88">
        <f>SUMIF(OGB!$A$101:$A$112,'2016-2017'!DV$7,OGB!L$101:L$112)</f>
        <v>13</v>
      </c>
      <c r="DW26" s="88">
        <f>SUMIF(OGB!$A$101:$A$112,'2016-2017'!DW$7,OGB!M$101:M$112)</f>
        <v>28</v>
      </c>
      <c r="DX26" s="88">
        <f>SUMIF(OGB!$A$101:$A$112,'2016-2017'!DX$7,OGB!N$101:N$112)</f>
        <v>0</v>
      </c>
      <c r="DY26" s="88">
        <f>SUMIF(OGB!$A$101:$A$112,'2016-2017'!DY$7,OGB!O$101:O$112)</f>
        <v>0</v>
      </c>
      <c r="DZ26"/>
    </row>
    <row r="27" spans="1:130" s="16" customFormat="1" ht="15.6">
      <c r="A27" s="90"/>
      <c r="B27" s="27" t="s">
        <v>9</v>
      </c>
      <c r="C27" s="14">
        <f>+SUM(C24:C26)</f>
        <v>44015</v>
      </c>
      <c r="D27" s="103">
        <f ca="1">+SUM(D24:D26)</f>
        <v>45569</v>
      </c>
      <c r="E27" s="14">
        <f ca="1">SUM(E24:E26)</f>
        <v>1554</v>
      </c>
      <c r="F27" s="15">
        <f ca="1">IF(E27=0,0,IF(C27=0,1,E27/C27))</f>
        <v>3.5306145632170848E-2</v>
      </c>
      <c r="G27" s="14">
        <f>SUM(G24:G26)</f>
        <v>44015</v>
      </c>
      <c r="H27" s="103">
        <f ca="1">SUM(H24:H26)</f>
        <v>45569</v>
      </c>
      <c r="I27" s="14">
        <f ca="1">SUM(I24:I26)</f>
        <v>1554</v>
      </c>
      <c r="J27" s="15">
        <f ca="1">IF(I27=0,0,IF(G27=0,1,I27/G27))</f>
        <v>3.5306145632170848E-2</v>
      </c>
      <c r="K27" s="14">
        <f>+SUM(K24:K26)</f>
        <v>35173</v>
      </c>
      <c r="L27" s="103">
        <f ca="1">+SUM(L24:L26)</f>
        <v>43330</v>
      </c>
      <c r="M27" s="14">
        <f ca="1">SUM(M24:M26)</f>
        <v>8157</v>
      </c>
      <c r="N27" s="15">
        <f ca="1">IF(M27=0,0,IF(K27=0,1,M27/K27))</f>
        <v>0.23191084070167459</v>
      </c>
      <c r="O27" s="14">
        <f>SUM(O24:O26)</f>
        <v>79188</v>
      </c>
      <c r="P27" s="103">
        <f ca="1">SUM(P24:P26)</f>
        <v>88899</v>
      </c>
      <c r="Q27" s="14">
        <f ca="1">SUM(Q24:Q26)</f>
        <v>9711</v>
      </c>
      <c r="R27" s="15">
        <f ca="1">IF(Q27=0,0,IF(O27=0,1,Q27/O27))</f>
        <v>0.12263221700257615</v>
      </c>
      <c r="S27" s="14">
        <f>+SUM(S24:S26)</f>
        <v>42668</v>
      </c>
      <c r="T27" s="103">
        <f ca="1">+SUM(T24:T26)</f>
        <v>47399</v>
      </c>
      <c r="U27" s="14">
        <f ca="1">SUM(U24:U26)</f>
        <v>4731</v>
      </c>
      <c r="V27" s="15">
        <f ca="1">IF(U27=0,0,IF(S27=0,1,U27/S27))</f>
        <v>0.11087934752038998</v>
      </c>
      <c r="W27" s="14">
        <f>SUM(W24:W26)</f>
        <v>121856</v>
      </c>
      <c r="X27" s="103">
        <f ca="1">SUM(X24:X26)</f>
        <v>136298</v>
      </c>
      <c r="Y27" s="14">
        <f ca="1">SUM(Y24:Y26)</f>
        <v>14442</v>
      </c>
      <c r="Z27" s="15">
        <f ca="1">IF(Y27=0,0,IF(W27=0,1,Y27/W27))</f>
        <v>0.11851693802521009</v>
      </c>
      <c r="AA27" s="14">
        <f>+SUM(AA24:AA26)</f>
        <v>47634</v>
      </c>
      <c r="AB27" s="103">
        <f ca="1">+SUM(AB24:AB26)</f>
        <v>53001</v>
      </c>
      <c r="AC27" s="14">
        <f ca="1">SUM(AC24:AC26)</f>
        <v>5367</v>
      </c>
      <c r="AD27" s="15">
        <f ca="1">IF(AC27=0,0,IF(AA27=0,1,AC27/AA27))</f>
        <v>0.11267162111097115</v>
      </c>
      <c r="AE27" s="14">
        <f>SUM(AE24:AE26)</f>
        <v>169490</v>
      </c>
      <c r="AF27" s="103">
        <f ca="1">SUM(AF24:AF26)</f>
        <v>189299</v>
      </c>
      <c r="AG27" s="14">
        <f ca="1">SUM(AG24:AG26)</f>
        <v>19809</v>
      </c>
      <c r="AH27" s="15">
        <f ca="1">IF(AG27=0,0,IF(AE27=0,1,AG27/AE27))</f>
        <v>0.11687415186736681</v>
      </c>
      <c r="AI27" s="14">
        <f>+SUM(AI24:AI26)</f>
        <v>54287</v>
      </c>
      <c r="AJ27" s="103">
        <f ca="1">+SUM(AJ24:AJ26)</f>
        <v>56735</v>
      </c>
      <c r="AK27" s="14">
        <f ca="1">SUM(AK24:AK26)</f>
        <v>2448</v>
      </c>
      <c r="AL27" s="15">
        <f ca="1">IF(AK27=0,0,IF(AI27=0,1,AK27/AI27))</f>
        <v>4.509366883415919E-2</v>
      </c>
      <c r="AM27" s="14">
        <f>SUM(AM24:AM26)</f>
        <v>223777</v>
      </c>
      <c r="AN27" s="103">
        <f ca="1">SUM(AN24:AN26)</f>
        <v>246034</v>
      </c>
      <c r="AO27" s="14">
        <f ca="1">SUM(AO24:AO26)</f>
        <v>22257</v>
      </c>
      <c r="AP27" s="15">
        <f ca="1">IF(AO27=0,0,IF(AM27=0,1,AO27/AM27))</f>
        <v>9.9460623745961388E-2</v>
      </c>
      <c r="AQ27" s="14">
        <f>+SUM(AQ24:AQ26)</f>
        <v>56522</v>
      </c>
      <c r="AR27" s="103">
        <f ca="1">+SUM(AR24:AR26)</f>
        <v>59783</v>
      </c>
      <c r="AS27" s="14">
        <f ca="1">SUM(AS24:AS26)</f>
        <v>3261</v>
      </c>
      <c r="AT27" s="15">
        <f ca="1">IF(AS27=0,0,IF(AQ27=0,1,AS27/AQ27))</f>
        <v>5.7694349103004139E-2</v>
      </c>
      <c r="AU27" s="14">
        <f>SUM(AU24:AU26)</f>
        <v>280299</v>
      </c>
      <c r="AV27" s="103">
        <f ca="1">SUM(AV24:AV26)</f>
        <v>305817</v>
      </c>
      <c r="AW27" s="14">
        <f ca="1">SUM(AW24:AW26)</f>
        <v>25518</v>
      </c>
      <c r="AX27" s="15">
        <f ca="1">IF(AW27=0,0,IF(AU27=0,1,AW27/AU27))</f>
        <v>9.1038498175162949E-2</v>
      </c>
      <c r="AY27" s="14">
        <f>+SUM(AY24:AY26)</f>
        <v>64728</v>
      </c>
      <c r="AZ27" s="103">
        <f ca="1">+SUM(AZ24:AZ26)</f>
        <v>64694</v>
      </c>
      <c r="BA27" s="14">
        <f ca="1">SUM(BA24:BA26)</f>
        <v>-34</v>
      </c>
      <c r="BB27" s="15">
        <f ca="1">IF(BA27=0,0,IF(AY27=0,1,BA27/AY27))</f>
        <v>-5.2527499691014704E-4</v>
      </c>
      <c r="BC27" s="14">
        <f>SUM(BC24:BC26)</f>
        <v>345027</v>
      </c>
      <c r="BD27" s="103">
        <f ca="1">SUM(BD24:BD26)</f>
        <v>370511</v>
      </c>
      <c r="BE27" s="14">
        <f ca="1">SUM(BE24:BE26)</f>
        <v>25484</v>
      </c>
      <c r="BF27" s="15">
        <f ca="1">IF(BE27=0,0,IF(BC27=0,1,BE27/BC27))</f>
        <v>7.3860886249481922E-2</v>
      </c>
      <c r="BG27" s="14">
        <f>+SUM(BG24:BG26)</f>
        <v>64379</v>
      </c>
      <c r="BH27" s="103">
        <f ca="1">+SUM(BH24:BH26)</f>
        <v>72120</v>
      </c>
      <c r="BI27" s="14">
        <f ca="1">SUM(BI24:BI26)</f>
        <v>7741</v>
      </c>
      <c r="BJ27" s="15">
        <f ca="1">IF(BI27=0,0,IF(BG27=0,1,BI27/BG27))</f>
        <v>0.12024107239938489</v>
      </c>
      <c r="BK27" s="14">
        <f>SUM(BK24:BK26)</f>
        <v>409406</v>
      </c>
      <c r="BL27" s="103">
        <f ca="1">SUM(BL24:BL26)</f>
        <v>442631</v>
      </c>
      <c r="BM27" s="14">
        <f ca="1">SUM(BM24:BM26)</f>
        <v>33225</v>
      </c>
      <c r="BN27" s="15">
        <f ca="1">IF(BM27=0,0,IF(BK27=0,1,BM27/BK27))</f>
        <v>8.1154159929263378E-2</v>
      </c>
      <c r="BO27" s="14">
        <f>+SUM(BO24:BO26)</f>
        <v>57256</v>
      </c>
      <c r="BP27" s="103">
        <f ca="1">+SUM(BP24:BP26)</f>
        <v>60524</v>
      </c>
      <c r="BQ27" s="14">
        <f ca="1">SUM(BQ24:BQ26)</f>
        <v>3268</v>
      </c>
      <c r="BR27" s="15">
        <f ca="1">IF(BQ27=0,0,IF(BO27=0,1,BQ27/BO27))</f>
        <v>5.7076987564622046E-2</v>
      </c>
      <c r="BS27" s="14">
        <f>SUM(BS24:BS26)</f>
        <v>466662</v>
      </c>
      <c r="BT27" s="103">
        <f ca="1">SUM(BT24:BT26)</f>
        <v>503155</v>
      </c>
      <c r="BU27" s="14">
        <f ca="1">SUM(BU24:BU26)</f>
        <v>36493</v>
      </c>
      <c r="BV27" s="15">
        <f ca="1">IF(BU27=0,0,IF(BS27=0,1,BU27/BS27))</f>
        <v>7.8200067714962865E-2</v>
      </c>
      <c r="BW27" s="14">
        <f>+SUM(BW24:BW26)</f>
        <v>55526</v>
      </c>
      <c r="BX27" s="103">
        <f ca="1">+SUM(BX24:BX26)</f>
        <v>61539</v>
      </c>
      <c r="BY27" s="14">
        <f ca="1">SUM(BY24:BY26)</f>
        <v>6013</v>
      </c>
      <c r="BZ27" s="15">
        <f ca="1">IF(BY27=0,0,IF(BW27=0,1,BY27/BW27))</f>
        <v>0.10829161113712495</v>
      </c>
      <c r="CA27" s="14">
        <f>SUM(CA24:CA26)</f>
        <v>522188</v>
      </c>
      <c r="CB27" s="103">
        <f ca="1">SUM(CB24:CB26)</f>
        <v>564694</v>
      </c>
      <c r="CC27" s="14">
        <f ca="1">SUM(CC24:CC26)</f>
        <v>42506</v>
      </c>
      <c r="CD27" s="15">
        <f ca="1">IF(CC27=0,0,IF(CA27=0,1,CC27/CA27))</f>
        <v>8.1399802370027655E-2</v>
      </c>
      <c r="CE27" s="14">
        <f>+SUM(CE24:CE26)</f>
        <v>50258</v>
      </c>
      <c r="CF27" s="103">
        <f ca="1">+SUM(CF24:CF26)</f>
        <v>0</v>
      </c>
      <c r="CG27" s="14">
        <f ca="1">SUM(CG24:CG26)</f>
        <v>-50258</v>
      </c>
      <c r="CH27" s="15">
        <f ca="1">IF(CG27=0,0,IF(CE27=0,1,CG27/CE27))</f>
        <v>-1</v>
      </c>
      <c r="CI27" s="14">
        <f>SUM(CI24:CI26)</f>
        <v>572446</v>
      </c>
      <c r="CJ27" s="103">
        <f ca="1">SUM(CJ24:CJ26)</f>
        <v>564694</v>
      </c>
      <c r="CK27" s="14">
        <f ca="1">SUM(CK24:CK26)</f>
        <v>-7752</v>
      </c>
      <c r="CL27" s="15">
        <f ca="1">IF(CK27=0,0,IF(CI27=0,1,CK27/CI27))</f>
        <v>-1.3541888667228E-2</v>
      </c>
      <c r="CM27" s="14">
        <f>+SUM(CM24:CM26)</f>
        <v>51525</v>
      </c>
      <c r="CN27" s="103">
        <f ca="1">+SUM(CN24:CN26)</f>
        <v>0</v>
      </c>
      <c r="CO27" s="14">
        <f ca="1">SUM(CO24:CO26)</f>
        <v>-51525</v>
      </c>
      <c r="CP27" s="15">
        <f ca="1">IF(CO27=0,0,IF(CM27=0,1,CO27/CM27))</f>
        <v>-1</v>
      </c>
      <c r="CQ27" s="14">
        <f>SUM(CQ24:CQ26)</f>
        <v>623971</v>
      </c>
      <c r="CR27" s="103">
        <f ca="1">SUM(CR24:CR26)</f>
        <v>564694</v>
      </c>
      <c r="CS27" s="14">
        <f ca="1">SUM(CS24:CS26)</f>
        <v>-59277</v>
      </c>
      <c r="CT27" s="15">
        <f ca="1">IF(CS27=0,0,IF(CQ27=0,1,CS27/CQ27))</f>
        <v>-9.4999607353546886E-2</v>
      </c>
      <c r="CW27" s="12"/>
      <c r="CX27" s="12"/>
      <c r="CZ27" s="89"/>
      <c r="DA27" s="89"/>
      <c r="DB27" s="89"/>
      <c r="DC27" s="89"/>
      <c r="DD27" s="89"/>
      <c r="DE27" s="89"/>
      <c r="DF27" s="89"/>
      <c r="DG27" s="89"/>
      <c r="DH27" s="89"/>
      <c r="DI27" s="89"/>
      <c r="DJ27" s="89"/>
      <c r="DK27" s="89"/>
      <c r="DL27" s="12"/>
      <c r="DM27" s="12"/>
      <c r="DN27" s="89"/>
      <c r="DO27" s="89"/>
      <c r="DP27" s="89"/>
      <c r="DQ27" s="89"/>
      <c r="DR27" s="89"/>
      <c r="DS27" s="89"/>
      <c r="DT27" s="89"/>
      <c r="DU27" s="89"/>
      <c r="DV27" s="89"/>
      <c r="DW27" s="89"/>
      <c r="DX27" s="89"/>
      <c r="DY27" s="89"/>
      <c r="DZ27"/>
    </row>
    <row r="28" spans="1:130" s="12" customFormat="1" ht="15.6">
      <c r="A28" s="91"/>
      <c r="B28" s="28"/>
      <c r="C28" s="9"/>
      <c r="D28" s="9"/>
      <c r="E28" s="10"/>
      <c r="F28" s="11"/>
      <c r="G28" s="9"/>
      <c r="H28" s="9"/>
      <c r="I28" s="10"/>
      <c r="J28" s="11"/>
      <c r="K28" s="9"/>
      <c r="L28" s="9"/>
      <c r="M28" s="10"/>
      <c r="N28" s="11"/>
      <c r="O28" s="9"/>
      <c r="P28" s="9"/>
      <c r="Q28" s="10"/>
      <c r="R28" s="11"/>
      <c r="S28" s="9"/>
      <c r="T28" s="9"/>
      <c r="U28" s="10"/>
      <c r="V28" s="11"/>
      <c r="W28" s="9"/>
      <c r="X28" s="9"/>
      <c r="Y28" s="10"/>
      <c r="Z28" s="11"/>
      <c r="AA28" s="9"/>
      <c r="AB28" s="9"/>
      <c r="AC28" s="10"/>
      <c r="AD28" s="11"/>
      <c r="AE28" s="9"/>
      <c r="AF28" s="9"/>
      <c r="AG28" s="10"/>
      <c r="AH28" s="11"/>
      <c r="AI28" s="9"/>
      <c r="AJ28" s="9"/>
      <c r="AK28" s="10"/>
      <c r="AL28" s="11"/>
      <c r="AM28" s="9"/>
      <c r="AN28" s="9"/>
      <c r="AO28" s="10"/>
      <c r="AP28" s="11"/>
      <c r="AQ28" s="9"/>
      <c r="AR28" s="9"/>
      <c r="AS28" s="10"/>
      <c r="AT28" s="11"/>
      <c r="AU28" s="9"/>
      <c r="AV28" s="9"/>
      <c r="AW28" s="10"/>
      <c r="AX28" s="11"/>
      <c r="AY28" s="9"/>
      <c r="AZ28" s="9"/>
      <c r="BA28" s="10"/>
      <c r="BB28" s="11"/>
      <c r="BC28" s="9"/>
      <c r="BD28" s="9"/>
      <c r="BE28" s="10"/>
      <c r="BF28" s="11"/>
      <c r="BG28" s="9"/>
      <c r="BH28" s="9"/>
      <c r="BI28" s="10"/>
      <c r="BJ28" s="11"/>
      <c r="BK28" s="9"/>
      <c r="BL28" s="9"/>
      <c r="BM28" s="10"/>
      <c r="BN28" s="11"/>
      <c r="BO28" s="9"/>
      <c r="BP28" s="9"/>
      <c r="BQ28" s="10"/>
      <c r="BR28" s="11"/>
      <c r="BS28" s="9"/>
      <c r="BT28" s="9"/>
      <c r="BU28" s="10"/>
      <c r="BV28" s="11"/>
      <c r="BW28" s="9"/>
      <c r="BX28" s="9"/>
      <c r="BY28" s="10"/>
      <c r="BZ28" s="11"/>
      <c r="CA28" s="9"/>
      <c r="CB28" s="9"/>
      <c r="CC28" s="10"/>
      <c r="CD28" s="11"/>
      <c r="CE28" s="9"/>
      <c r="CF28" s="9"/>
      <c r="CG28" s="10"/>
      <c r="CH28" s="11"/>
      <c r="CI28" s="9"/>
      <c r="CJ28" s="9"/>
      <c r="CK28" s="10"/>
      <c r="CL28" s="11"/>
      <c r="CM28" s="9"/>
      <c r="CN28" s="9"/>
      <c r="CO28" s="10"/>
      <c r="CP28" s="11"/>
      <c r="CQ28" s="9"/>
      <c r="CR28" s="9"/>
      <c r="CS28" s="10"/>
      <c r="CT28" s="11"/>
      <c r="CY28" s="16"/>
      <c r="CZ28" s="89"/>
      <c r="DA28" s="89"/>
      <c r="DB28" s="89"/>
      <c r="DC28" s="89"/>
      <c r="DD28" s="89"/>
      <c r="DE28" s="89"/>
      <c r="DF28" s="89"/>
      <c r="DG28" s="89"/>
      <c r="DH28" s="89"/>
      <c r="DI28" s="89"/>
      <c r="DJ28" s="89"/>
      <c r="DK28" s="89"/>
      <c r="DN28" s="89"/>
      <c r="DO28" s="89"/>
      <c r="DP28" s="89"/>
      <c r="DQ28" s="89"/>
      <c r="DR28" s="89"/>
      <c r="DS28" s="89"/>
      <c r="DT28" s="89"/>
      <c r="DU28" s="89"/>
      <c r="DV28" s="89"/>
      <c r="DW28" s="89"/>
      <c r="DX28" s="89"/>
      <c r="DY28" s="89"/>
      <c r="DZ28"/>
    </row>
    <row r="29" spans="1:130" s="12" customFormat="1" ht="15" customHeight="1">
      <c r="A29" s="99"/>
      <c r="B29" s="31" t="s">
        <v>6</v>
      </c>
      <c r="C29" s="21">
        <f>+CZ29</f>
        <v>253355</v>
      </c>
      <c r="D29" s="87">
        <f ca="1">OFFSET(CZ29,0,14,1,1)</f>
        <v>252975</v>
      </c>
      <c r="E29" s="21">
        <f ca="1">SUM(D29-C29)</f>
        <v>-380</v>
      </c>
      <c r="F29" s="22">
        <f ca="1">IF(E29=0,0,IF(C29=0,1,E29/C29))</f>
        <v>-1.4998717214975035E-3</v>
      </c>
      <c r="G29" s="21">
        <f>SUMIF($C$6:F$6,G$5,$C29:F29)</f>
        <v>253355</v>
      </c>
      <c r="H29" s="87">
        <f ca="1">SUMIF($C$6:G$6,H$5,$C29:G29)</f>
        <v>252975</v>
      </c>
      <c r="I29" s="21">
        <f ca="1">SUM(H29-G29)</f>
        <v>-380</v>
      </c>
      <c r="J29" s="22">
        <f ca="1">IF(I29=0,0,IF(G29=0,1,I29/G29))</f>
        <v>-1.4998717214975035E-3</v>
      </c>
      <c r="K29" s="21">
        <f>+DA29</f>
        <v>234874</v>
      </c>
      <c r="L29" s="87">
        <f ca="1">OFFSET(DA29,0,14,1,1)</f>
        <v>240401</v>
      </c>
      <c r="M29" s="21">
        <f ca="1">SUM(L29-K29)</f>
        <v>5527</v>
      </c>
      <c r="N29" s="22">
        <f ca="1">IF(M29=0,0,IF(K29=0,1,M29/K29))</f>
        <v>2.3531765968136106E-2</v>
      </c>
      <c r="O29" s="21">
        <f>SUMIF($C$6:N$6,O$5,$C29:N29)</f>
        <v>488229</v>
      </c>
      <c r="P29" s="87">
        <f ca="1">SUMIF($C$6:O$6,P$5,$C29:O29)</f>
        <v>493376</v>
      </c>
      <c r="Q29" s="21">
        <f ca="1">SUM(P29-O29)</f>
        <v>5147</v>
      </c>
      <c r="R29" s="22">
        <f ca="1">IF(Q29=0,0,IF(O29=0,1,Q29/O29))</f>
        <v>1.0542184098035963E-2</v>
      </c>
      <c r="S29" s="21">
        <f>+DB29</f>
        <v>311010</v>
      </c>
      <c r="T29" s="87">
        <f ca="1">OFFSET(DB29,0,14,1,1)</f>
        <v>288097</v>
      </c>
      <c r="U29" s="21">
        <f ca="1">SUM(T29-S29)</f>
        <v>-22913</v>
      </c>
      <c r="V29" s="22">
        <f ca="1">IF(U29=0,0,IF(S29=0,1,U29/S29))</f>
        <v>-7.3672872254911412E-2</v>
      </c>
      <c r="W29" s="21">
        <f>SUMIF($C$6:V$6,W$5,$C29:V29)</f>
        <v>799239</v>
      </c>
      <c r="X29" s="87">
        <f ca="1">SUMIF($C$6:W$6,X$5,$C29:W29)</f>
        <v>781473</v>
      </c>
      <c r="Y29" s="21">
        <f ca="1">SUM(X29-W29)</f>
        <v>-17766</v>
      </c>
      <c r="Z29" s="22">
        <f ca="1">IF(Y29=0,0,IF(W29=0,1,Y29/W29))</f>
        <v>-2.2228644998554876E-2</v>
      </c>
      <c r="AA29" s="21">
        <f>+DC29</f>
        <v>289380</v>
      </c>
      <c r="AB29" s="87">
        <f ca="1">OFFSET(DC29,0,14,1,1)</f>
        <v>310128</v>
      </c>
      <c r="AC29" s="21">
        <f ca="1">SUM(AB29-AA29)</f>
        <v>20748</v>
      </c>
      <c r="AD29" s="22">
        <f ca="1">IF(AC29=0,0,IF(AA29=0,1,AC29/AA29))</f>
        <v>7.1698113207547168E-2</v>
      </c>
      <c r="AE29" s="21">
        <f>SUMIF($C$6:AD$6,AE$5,$C29:AD29)</f>
        <v>1088619</v>
      </c>
      <c r="AF29" s="87">
        <f ca="1">SUMIF($C$6:AE$6,AF$5,$C29:AE29)</f>
        <v>1091601</v>
      </c>
      <c r="AG29" s="21">
        <f ca="1">SUM(AF29-AE29)</f>
        <v>2982</v>
      </c>
      <c r="AH29" s="22">
        <f ca="1">IF(AG29=0,0,IF(AE29=0,1,AG29/AE29))</f>
        <v>2.7392503713420399E-3</v>
      </c>
      <c r="AI29" s="21">
        <f>+DD29</f>
        <v>346618</v>
      </c>
      <c r="AJ29" s="87">
        <f ca="1">OFFSET(DD29,0,14,1,1)</f>
        <v>326712</v>
      </c>
      <c r="AK29" s="21">
        <f ca="1">SUM(AJ29-AI29)</f>
        <v>-19906</v>
      </c>
      <c r="AL29" s="22">
        <f ca="1">IF(AK29=0,0,IF(AI29=0,1,AK29/AI29))</f>
        <v>-5.7429216024557292E-2</v>
      </c>
      <c r="AM29" s="21">
        <f>SUMIF($C$6:AL$6,AM$5,$C29:AL29)</f>
        <v>1435237</v>
      </c>
      <c r="AN29" s="87">
        <f ca="1">SUMIF($C$6:AM$6,AN$5,$C29:AM29)</f>
        <v>1418313</v>
      </c>
      <c r="AO29" s="21">
        <f ca="1">SUM(AN29-AM29)</f>
        <v>-16924</v>
      </c>
      <c r="AP29" s="22">
        <f ca="1">IF(AO29=0,0,IF(AM29=0,1,AO29/AM29))</f>
        <v>-1.1791780730290538E-2</v>
      </c>
      <c r="AQ29" s="21">
        <f>+DE29</f>
        <v>377094</v>
      </c>
      <c r="AR29" s="87">
        <f ca="1">OFFSET(DE29,0,14,1,1)</f>
        <v>373013</v>
      </c>
      <c r="AS29" s="21">
        <f ca="1">SUM(AR29-AQ29)</f>
        <v>-4081</v>
      </c>
      <c r="AT29" s="22">
        <f ca="1">IF(AS29=0,0,IF(AQ29=0,1,AS29/AQ29))</f>
        <v>-1.0822235304725081E-2</v>
      </c>
      <c r="AU29" s="21">
        <f>SUMIF($C$6:AT$6,AU$5,$C29:AT29)</f>
        <v>1812331</v>
      </c>
      <c r="AV29" s="87">
        <f ca="1">SUMIF($C$6:AU$6,AV$5,$C29:AU29)</f>
        <v>1791326</v>
      </c>
      <c r="AW29" s="21">
        <f ca="1">SUM(AV29-AU29)</f>
        <v>-21005</v>
      </c>
      <c r="AX29" s="22">
        <f ca="1">IF(AW29=0,0,IF(AU29=0,1,AW29/AU29))</f>
        <v>-1.1590046189134324E-2</v>
      </c>
      <c r="AY29" s="21">
        <f>+DF29</f>
        <v>489198</v>
      </c>
      <c r="AZ29" s="87">
        <f ca="1">OFFSET(DF29,0,14,1,1)</f>
        <v>489917</v>
      </c>
      <c r="BA29" s="21">
        <f ca="1">SUM(AZ29-AY29)</f>
        <v>719</v>
      </c>
      <c r="BB29" s="22">
        <f ca="1">IF(BA29=0,0,IF(AY29=0,1,BA29/AY29))</f>
        <v>1.469752533738895E-3</v>
      </c>
      <c r="BC29" s="21">
        <f>SUMIF($C$6:BB$6,BC$5,$C29:BB29)</f>
        <v>2301529</v>
      </c>
      <c r="BD29" s="87">
        <f ca="1">SUMIF($C$6:BC$6,BD$5,$C29:BC29)</f>
        <v>2281243</v>
      </c>
      <c r="BE29" s="21">
        <f ca="1">SUM(BD29-BC29)</f>
        <v>-20286</v>
      </c>
      <c r="BF29" s="22">
        <f ca="1">IF(BE29=0,0,IF(BC29=0,1,BE29/BC29))</f>
        <v>-8.8141405126765729E-3</v>
      </c>
      <c r="BG29" s="21">
        <f>+DG29</f>
        <v>487466</v>
      </c>
      <c r="BH29" s="87">
        <f ca="1">OFFSET(DG29,0,14,1,1)</f>
        <v>492160</v>
      </c>
      <c r="BI29" s="21">
        <f ca="1">SUM(BH29-BG29)</f>
        <v>4694</v>
      </c>
      <c r="BJ29" s="22">
        <f ca="1">IF(BI29=0,0,IF(BG29=0,1,BI29/BG29))</f>
        <v>9.6293895369112918E-3</v>
      </c>
      <c r="BK29" s="21">
        <f>SUMIF($C$6:BJ$6,BK$5,$C29:BJ29)</f>
        <v>2788995</v>
      </c>
      <c r="BL29" s="87">
        <f ca="1">SUMIF($C$6:BK$6,BL$5,$C29:BK29)</f>
        <v>2773403</v>
      </c>
      <c r="BM29" s="21">
        <f ca="1">SUM(BL29-BK29)</f>
        <v>-15592</v>
      </c>
      <c r="BN29" s="22">
        <f ca="1">IF(BM29=0,0,IF(BK29=0,1,BM29/BK29))</f>
        <v>-5.5905442641524996E-3</v>
      </c>
      <c r="BO29" s="21">
        <f>+DH29</f>
        <v>370332</v>
      </c>
      <c r="BP29" s="87">
        <f ca="1">OFFSET(DH29,0,14,1,1)</f>
        <v>377471</v>
      </c>
      <c r="BQ29" s="21">
        <f ca="1">SUM(BP29-BO29)</f>
        <v>7139</v>
      </c>
      <c r="BR29" s="22">
        <f ca="1">IF(BQ29=0,0,IF(BO29=0,1,BQ29/BO29))</f>
        <v>1.927729712798246E-2</v>
      </c>
      <c r="BS29" s="21">
        <f>SUMIF($C$6:BR$6,BS$5,$C29:BR29)</f>
        <v>3159327</v>
      </c>
      <c r="BT29" s="87">
        <f ca="1">SUMIF($C$6:BS$6,BT$5,$C29:BS29)</f>
        <v>3150874</v>
      </c>
      <c r="BU29" s="21">
        <f ca="1">SUM(BT29-BS29)</f>
        <v>-8453</v>
      </c>
      <c r="BV29" s="22">
        <f ca="1">IF(BU29=0,0,IF(BS29=0,1,BU29/BS29))</f>
        <v>-2.6755698286375549E-3</v>
      </c>
      <c r="BW29" s="21">
        <f>+DI29</f>
        <v>351894</v>
      </c>
      <c r="BX29" s="87">
        <f ca="1">OFFSET(DI29,0,14,1,1)</f>
        <v>354972</v>
      </c>
      <c r="BY29" s="21">
        <f ca="1">SUM(BX29-BW29)</f>
        <v>3078</v>
      </c>
      <c r="BZ29" s="22">
        <f ca="1">IF(BY29=0,0,IF(BW29=0,1,BY29/BW29))</f>
        <v>8.7469522071987587E-3</v>
      </c>
      <c r="CA29" s="21">
        <f>SUMIF($C$6:BZ$6,CA$5,$C29:BZ29)</f>
        <v>3511221</v>
      </c>
      <c r="CB29" s="87">
        <f ca="1">SUMIF($C$6:CA$6,CB$5,$C29:CA29)</f>
        <v>3505846</v>
      </c>
      <c r="CC29" s="21">
        <f ca="1">SUM(CB29-CA29)</f>
        <v>-5375</v>
      </c>
      <c r="CD29" s="22">
        <f ca="1">IF(CC29=0,0,IF(CA29=0,1,CC29/CA29))</f>
        <v>-1.5308065200111301E-3</v>
      </c>
      <c r="CE29" s="21">
        <f>+DJ29</f>
        <v>293110</v>
      </c>
      <c r="CF29" s="87">
        <f ca="1">OFFSET(DJ29,0,14,1,1)</f>
        <v>0</v>
      </c>
      <c r="CG29" s="21">
        <f ca="1">SUM(CF29-CE29)</f>
        <v>-293110</v>
      </c>
      <c r="CH29" s="22">
        <f ca="1">IF(CG29=0,0,IF(CE29=0,1,CG29/CE29))</f>
        <v>-1</v>
      </c>
      <c r="CI29" s="21">
        <f>SUMIF($C$6:CH$6,CI$5,$C29:CH29)</f>
        <v>3804331</v>
      </c>
      <c r="CJ29" s="87">
        <f ca="1">SUMIF($C$6:CI$6,CJ$5,$C29:CI29)</f>
        <v>3505846</v>
      </c>
      <c r="CK29" s="21">
        <f ca="1">SUM(CJ29-CI29)</f>
        <v>-298485</v>
      </c>
      <c r="CL29" s="22">
        <f ca="1">IF(CK29=0,0,IF(CI29=0,1,CK29/CI29))</f>
        <v>-7.8459261299818547E-2</v>
      </c>
      <c r="CM29" s="21">
        <f>+DK29</f>
        <v>289338</v>
      </c>
      <c r="CN29" s="87">
        <f ca="1">OFFSET(DK29,0,14,1,1)</f>
        <v>0</v>
      </c>
      <c r="CO29" s="21">
        <f ca="1">SUM(CN29-CM29)</f>
        <v>-289338</v>
      </c>
      <c r="CP29" s="22">
        <f ca="1">IF(CO29=0,0,IF(CM29=0,1,CO29/CM29))</f>
        <v>-1</v>
      </c>
      <c r="CQ29" s="21">
        <f>SUMIF($C$6:CP$6,CQ$5,$C29:CP29)</f>
        <v>4093669</v>
      </c>
      <c r="CR29" s="87">
        <f ca="1">SUMIF($C$6:CQ$6,CR$5,$C29:CQ29)</f>
        <v>3505846</v>
      </c>
      <c r="CS29" s="21">
        <f ca="1">SUM(CR29-CQ29)</f>
        <v>-587823</v>
      </c>
      <c r="CT29" s="22">
        <f ca="1">IF(CS29=0,0,IF(CQ29=0,1,CS29/CQ29))</f>
        <v>-0.14359319231720982</v>
      </c>
      <c r="CW29" s="12" t="s">
        <v>14</v>
      </c>
      <c r="CX29" s="81" t="s">
        <v>6</v>
      </c>
      <c r="CZ29" s="88">
        <f>SUMIF(PB!$A$73:$A$83,'2016-2017'!CZ$7,PB!D$73:D$83)</f>
        <v>253355</v>
      </c>
      <c r="DA29" s="88">
        <f>SUMIF(PB!$A$73:$A$83,'2016-2017'!DA$7,PB!E$73:E$83)</f>
        <v>234874</v>
      </c>
      <c r="DB29" s="88">
        <f>SUMIF(PB!$A$73:$A$83,'2016-2017'!DB$7,PB!F$73:F$83)</f>
        <v>311010</v>
      </c>
      <c r="DC29" s="88">
        <f>SUMIF(PB!$A$73:$A$83,'2016-2017'!DC$7,PB!G$73:G$83)</f>
        <v>289380</v>
      </c>
      <c r="DD29" s="88">
        <f>SUMIF(PB!$A$73:$A$83,'2016-2017'!DD$7,PB!H$73:H$83)</f>
        <v>346618</v>
      </c>
      <c r="DE29" s="88">
        <f>SUMIF(PB!$A$73:$A$83,'2016-2017'!DE$7,PB!I$73:I$83)</f>
        <v>377094</v>
      </c>
      <c r="DF29" s="88">
        <f>SUMIF(PB!$A$73:$A$83,'2016-2017'!DF$7,PB!J$73:J$83)</f>
        <v>489198</v>
      </c>
      <c r="DG29" s="88">
        <f>SUMIF(PB!$A$73:$A$83,'2016-2017'!DG$7,PB!K$73:K$83)</f>
        <v>487466</v>
      </c>
      <c r="DH29" s="88">
        <f>SUMIF(PB!$A$73:$A$83,'2016-2017'!DH$7,PB!L$73:L$83)</f>
        <v>370332</v>
      </c>
      <c r="DI29" s="88">
        <f>SUMIF(PB!$A$73:$A$83,'2016-2017'!DI$7,PB!M$73:M$83)</f>
        <v>351894</v>
      </c>
      <c r="DJ29" s="88">
        <f>SUMIF(PB!$A$73:$A$83,'2016-2017'!DJ$7,PB!N$73:N$83)</f>
        <v>293110</v>
      </c>
      <c r="DK29" s="88">
        <f>SUMIF(PB!$A$73:$A$83,'2016-2017'!DK$7,PB!O$73:O$83)</f>
        <v>289338</v>
      </c>
      <c r="DN29" s="88">
        <f>SUMIF(PB!$A$73:$A$84,'2016-2017'!DN$7,PB!D$73:D$84)</f>
        <v>252975</v>
      </c>
      <c r="DO29" s="88">
        <f>SUMIF(PB!$A$73:$A$84,'2016-2017'!DO$7,PB!E$73:E$84)</f>
        <v>240401</v>
      </c>
      <c r="DP29" s="88">
        <f>SUMIF(PB!$A$73:$A$84,'2016-2017'!DP$7,PB!F$73:F$84)</f>
        <v>288097</v>
      </c>
      <c r="DQ29" s="88">
        <f>SUMIF(PB!$A$73:$A$84,'2016-2017'!DQ$7,PB!G$73:G$84)</f>
        <v>310128</v>
      </c>
      <c r="DR29" s="88">
        <f>SUMIF(PB!$A$73:$A$84,'2016-2017'!DR$7,PB!H$73:H$84)</f>
        <v>326712</v>
      </c>
      <c r="DS29" s="88">
        <f>SUMIF(PB!$A$73:$A$84,'2016-2017'!DS$7,PB!I$73:I$84)</f>
        <v>373013</v>
      </c>
      <c r="DT29" s="88">
        <f>SUMIF(PB!$A$73:$A$84,'2016-2017'!DT$7,PB!J$73:J$84)</f>
        <v>489917</v>
      </c>
      <c r="DU29" s="88">
        <f>SUMIF(PB!$A$73:$A$84,'2016-2017'!DU$7,PB!K$73:K$84)</f>
        <v>492160</v>
      </c>
      <c r="DV29" s="88">
        <f>SUMIF(PB!$A$73:$A$84,'2016-2017'!DV$7,PB!L$73:L$84)</f>
        <v>377471</v>
      </c>
      <c r="DW29" s="88">
        <f>SUMIF(PB!$A$73:$A$84,'2016-2017'!DW$7,PB!M$73:M$84)</f>
        <v>354972</v>
      </c>
      <c r="DX29" s="88">
        <f>SUMIF(PB!$A$73:$A$84,'2016-2017'!DX$7,PB!N$73:N$84)</f>
        <v>0</v>
      </c>
      <c r="DY29" s="88">
        <f>SUMIF(PB!$A$73:$A$84,'2016-2017'!DY$7,PB!O$73:O$84)</f>
        <v>0</v>
      </c>
      <c r="DZ29"/>
    </row>
    <row r="30" spans="1:130" s="12" customFormat="1" ht="15.6">
      <c r="A30" s="101" t="str">
        <f>+CW31</f>
        <v>Peace Bridge</v>
      </c>
      <c r="B30" s="29" t="s">
        <v>7</v>
      </c>
      <c r="C30" s="21">
        <f>+CZ30</f>
        <v>96953</v>
      </c>
      <c r="D30" s="87">
        <f ca="1">OFFSET(CZ30,0,14,1,1)</f>
        <v>95293</v>
      </c>
      <c r="E30" s="21">
        <f ca="1">SUM(D30-C30)</f>
        <v>-1660</v>
      </c>
      <c r="F30" s="22">
        <f ca="1">IF(E30=0,0,IF(C30=0,1,E30/C30))</f>
        <v>-1.7121698142398896E-2</v>
      </c>
      <c r="G30" s="21">
        <f>SUMIF($C$6:F$6,G$5,$C30:F30)</f>
        <v>96953</v>
      </c>
      <c r="H30" s="87">
        <f ca="1">SUMIF($C$6:G$6,H$5,$C30:G30)</f>
        <v>95293</v>
      </c>
      <c r="I30" s="21">
        <f ca="1">SUM(H30-G30)</f>
        <v>-1660</v>
      </c>
      <c r="J30" s="22">
        <f ca="1">IF(I30=0,0,IF(G30=0,1,I30/G30))</f>
        <v>-1.7121698142398896E-2</v>
      </c>
      <c r="K30" s="21">
        <f>+DA30</f>
        <v>99731</v>
      </c>
      <c r="L30" s="87">
        <f ca="1">OFFSET(DA30,0,14,1,1)</f>
        <v>89465</v>
      </c>
      <c r="M30" s="21">
        <f ca="1">SUM(L30-K30)</f>
        <v>-10266</v>
      </c>
      <c r="N30" s="22">
        <f ca="1">IF(M30=0,0,IF(K30=0,1,M30/K30))</f>
        <v>-0.10293690026170399</v>
      </c>
      <c r="O30" s="21">
        <f>SUMIF($C$6:N$6,O$5,$C30:N30)</f>
        <v>196684</v>
      </c>
      <c r="P30" s="87">
        <f ca="1">SUMIF($C$6:O$6,P$5,$C30:O30)</f>
        <v>184758</v>
      </c>
      <c r="Q30" s="21">
        <f ca="1">SUM(P30-O30)</f>
        <v>-11926</v>
      </c>
      <c r="R30" s="22">
        <f ca="1">IF(Q30=0,0,IF(O30=0,1,Q30/O30))</f>
        <v>-6.0635333834984033E-2</v>
      </c>
      <c r="S30" s="21">
        <f>+DB30</f>
        <v>109689</v>
      </c>
      <c r="T30" s="87">
        <f ca="1">OFFSET(DB30,0,14,1,1)</f>
        <v>103637</v>
      </c>
      <c r="U30" s="21">
        <f ca="1">SUM(T30-S30)</f>
        <v>-6052</v>
      </c>
      <c r="V30" s="22">
        <f ca="1">IF(U30=0,0,IF(S30=0,1,U30/S30))</f>
        <v>-5.5174174256306469E-2</v>
      </c>
      <c r="W30" s="21">
        <f>SUMIF($C$6:V$6,W$5,$C30:V30)</f>
        <v>306373</v>
      </c>
      <c r="X30" s="87">
        <f ca="1">SUMIF($C$6:W$6,X$5,$C30:W30)</f>
        <v>288395</v>
      </c>
      <c r="Y30" s="21">
        <f ca="1">SUM(X30-W30)</f>
        <v>-17978</v>
      </c>
      <c r="Z30" s="22">
        <f ca="1">IF(Y30=0,0,IF(W30=0,1,Y30/W30))</f>
        <v>-5.8680105622884525E-2</v>
      </c>
      <c r="AA30" s="21">
        <f>+DC30</f>
        <v>103360</v>
      </c>
      <c r="AB30" s="87">
        <f ca="1">OFFSET(DC30,0,14,1,1)</f>
        <v>93964</v>
      </c>
      <c r="AC30" s="21">
        <f ca="1">SUM(AB30-AA30)</f>
        <v>-9396</v>
      </c>
      <c r="AD30" s="22">
        <f ca="1">IF(AC30=0,0,IF(AA30=0,1,AC30/AA30))</f>
        <v>-9.0905572755417954E-2</v>
      </c>
      <c r="AE30" s="21">
        <f>SUMIF($C$6:AD$6,AE$5,$C30:AD30)</f>
        <v>409733</v>
      </c>
      <c r="AF30" s="87">
        <f ca="1">SUMIF($C$6:AE$6,AF$5,$C30:AE30)</f>
        <v>382359</v>
      </c>
      <c r="AG30" s="21">
        <f ca="1">SUM(AF30-AE30)</f>
        <v>-27374</v>
      </c>
      <c r="AH30" s="22">
        <f ca="1">IF(AG30=0,0,IF(AE30=0,1,AG30/AE30))</f>
        <v>-6.6809361218159141E-2</v>
      </c>
      <c r="AI30" s="21">
        <f>+DD30</f>
        <v>103628</v>
      </c>
      <c r="AJ30" s="87">
        <f ca="1">OFFSET(DD30,0,14,1,1)</f>
        <v>104566</v>
      </c>
      <c r="AK30" s="21">
        <f ca="1">SUM(AJ30-AI30)</f>
        <v>938</v>
      </c>
      <c r="AL30" s="22">
        <f ca="1">IF(AK30=0,0,IF(AI30=0,1,AK30/AI30))</f>
        <v>9.0516076736017297E-3</v>
      </c>
      <c r="AM30" s="21">
        <f>SUMIF($C$6:AL$6,AM$5,$C30:AL30)</f>
        <v>513361</v>
      </c>
      <c r="AN30" s="87">
        <f ca="1">SUMIF($C$6:AM$6,AN$5,$C30:AM30)</f>
        <v>486925</v>
      </c>
      <c r="AO30" s="21">
        <f ca="1">SUM(AN30-AM30)</f>
        <v>-26436</v>
      </c>
      <c r="AP30" s="22">
        <f ca="1">IF(AO30=0,0,IF(AM30=0,1,AO30/AM30))</f>
        <v>-5.1495925868930439E-2</v>
      </c>
      <c r="AQ30" s="21">
        <f>+DE30</f>
        <v>106237</v>
      </c>
      <c r="AR30" s="87">
        <f ca="1">OFFSET(DE30,0,14,1,1)</f>
        <v>103578</v>
      </c>
      <c r="AS30" s="21">
        <f ca="1">SUM(AR30-AQ30)</f>
        <v>-2659</v>
      </c>
      <c r="AT30" s="22">
        <f ca="1">IF(AS30=0,0,IF(AQ30=0,1,AS30/AQ30))</f>
        <v>-2.502894471794196E-2</v>
      </c>
      <c r="AU30" s="21">
        <f>SUMIF($C$6:AT$6,AU$5,$C30:AT30)</f>
        <v>619598</v>
      </c>
      <c r="AV30" s="87">
        <f ca="1">SUMIF($C$6:AU$6,AV$5,$C30:AU30)</f>
        <v>590503</v>
      </c>
      <c r="AW30" s="21">
        <f ca="1">SUM(AV30-AU30)</f>
        <v>-29095</v>
      </c>
      <c r="AX30" s="22">
        <f ca="1">IF(AW30=0,0,IF(AU30=0,1,AW30/AU30))</f>
        <v>-4.6957866229393901E-2</v>
      </c>
      <c r="AY30" s="21">
        <f>+DF30</f>
        <v>95000</v>
      </c>
      <c r="AZ30" s="87">
        <f ca="1">OFFSET(DF30,0,14,1,1)</f>
        <v>91468</v>
      </c>
      <c r="BA30" s="21">
        <f ca="1">SUM(AZ30-AY30)</f>
        <v>-3532</v>
      </c>
      <c r="BB30" s="22">
        <f ca="1">IF(BA30=0,0,IF(AY30=0,1,BA30/AY30))</f>
        <v>-3.7178947368421054E-2</v>
      </c>
      <c r="BC30" s="21">
        <f>SUMIF($C$6:BB$6,BC$5,$C30:BB30)</f>
        <v>714598</v>
      </c>
      <c r="BD30" s="87">
        <f ca="1">SUMIF($C$6:BC$6,BD$5,$C30:BC30)</f>
        <v>681971</v>
      </c>
      <c r="BE30" s="21">
        <f ca="1">SUM(BD30-BC30)</f>
        <v>-32627</v>
      </c>
      <c r="BF30" s="22">
        <f ca="1">IF(BE30=0,0,IF(BC30=0,1,BE30/BC30))</f>
        <v>-4.5657838393054553E-2</v>
      </c>
      <c r="BG30" s="21">
        <f>+DG30</f>
        <v>106554</v>
      </c>
      <c r="BH30" s="87">
        <f ca="1">OFFSET(DG30,0,14,1,1)</f>
        <v>104374</v>
      </c>
      <c r="BI30" s="21">
        <f ca="1">SUM(BH30-BG30)</f>
        <v>-2180</v>
      </c>
      <c r="BJ30" s="22">
        <f ca="1">IF(BI30=0,0,IF(BG30=0,1,BI30/BG30))</f>
        <v>-2.0459109934868706E-2</v>
      </c>
      <c r="BK30" s="21">
        <f>SUMIF($C$6:BJ$6,BK$5,$C30:BJ30)</f>
        <v>821152</v>
      </c>
      <c r="BL30" s="87">
        <f ca="1">SUMIF($C$6:BK$6,BL$5,$C30:BK30)</f>
        <v>786345</v>
      </c>
      <c r="BM30" s="21">
        <f ca="1">SUM(BL30-BK30)</f>
        <v>-34807</v>
      </c>
      <c r="BN30" s="22">
        <f ca="1">IF(BM30=0,0,IF(BK30=0,1,BM30/BK30))</f>
        <v>-4.2388010989439229E-2</v>
      </c>
      <c r="BO30" s="21">
        <f>+DH30</f>
        <v>101839</v>
      </c>
      <c r="BP30" s="87">
        <f ca="1">OFFSET(DH30,0,14,1,1)</f>
        <v>95947</v>
      </c>
      <c r="BQ30" s="21">
        <f ca="1">SUM(BP30-BO30)</f>
        <v>-5892</v>
      </c>
      <c r="BR30" s="22">
        <f ca="1">IF(BQ30=0,0,IF(BO30=0,1,BQ30/BO30))</f>
        <v>-5.7856027651489117E-2</v>
      </c>
      <c r="BS30" s="21">
        <f>SUMIF($C$6:BR$6,BS$5,$C30:BR30)</f>
        <v>922991</v>
      </c>
      <c r="BT30" s="87">
        <f ca="1">SUMIF($C$6:BS$6,BT$5,$C30:BS30)</f>
        <v>882292</v>
      </c>
      <c r="BU30" s="21">
        <f ca="1">SUM(BT30-BS30)</f>
        <v>-40699</v>
      </c>
      <c r="BV30" s="22">
        <f ca="1">IF(BU30=0,0,IF(BS30=0,1,BU30/BS30))</f>
        <v>-4.4094687813857343E-2</v>
      </c>
      <c r="BW30" s="21">
        <f>+DI30</f>
        <v>99970</v>
      </c>
      <c r="BX30" s="87">
        <f ca="1">OFFSET(DI30,0,14,1,1)</f>
        <v>101835</v>
      </c>
      <c r="BY30" s="21">
        <f ca="1">SUM(BX30-BW30)</f>
        <v>1865</v>
      </c>
      <c r="BZ30" s="22">
        <f ca="1">IF(BY30=0,0,IF(BW30=0,1,BY30/BW30))</f>
        <v>1.86555966790037E-2</v>
      </c>
      <c r="CA30" s="21">
        <f>SUMIF($C$6:BZ$6,CA$5,$C30:BZ30)</f>
        <v>1022961</v>
      </c>
      <c r="CB30" s="87">
        <f ca="1">SUMIF($C$6:CA$6,CB$5,$C30:CA30)</f>
        <v>984127</v>
      </c>
      <c r="CC30" s="21">
        <f ca="1">SUM(CB30-CA30)</f>
        <v>-38834</v>
      </c>
      <c r="CD30" s="22">
        <f ca="1">IF(CC30=0,0,IF(CA30=0,1,CC30/CA30))</f>
        <v>-3.7962346560621571E-2</v>
      </c>
      <c r="CE30" s="21">
        <f>+DJ30</f>
        <v>100246</v>
      </c>
      <c r="CF30" s="87">
        <f ca="1">OFFSET(DJ30,0,14,1,1)</f>
        <v>0</v>
      </c>
      <c r="CG30" s="21">
        <f ca="1">SUM(CF30-CE30)</f>
        <v>-100246</v>
      </c>
      <c r="CH30" s="22">
        <f ca="1">IF(CG30=0,0,IF(CE30=0,1,CG30/CE30))</f>
        <v>-1</v>
      </c>
      <c r="CI30" s="21">
        <f>SUMIF($C$6:CH$6,CI$5,$C30:CH30)</f>
        <v>1123207</v>
      </c>
      <c r="CJ30" s="87">
        <f ca="1">SUMIF($C$6:CI$6,CJ$5,$C30:CI30)</f>
        <v>984127</v>
      </c>
      <c r="CK30" s="21">
        <f ca="1">SUM(CJ30-CI30)</f>
        <v>-139080</v>
      </c>
      <c r="CL30" s="22">
        <f ca="1">IF(CK30=0,0,IF(CI30=0,1,CK30/CI30))</f>
        <v>-0.12382401462953846</v>
      </c>
      <c r="CM30" s="21">
        <f>+DK30</f>
        <v>89061</v>
      </c>
      <c r="CN30" s="87">
        <f ca="1">OFFSET(DK30,0,14,1,1)</f>
        <v>0</v>
      </c>
      <c r="CO30" s="21">
        <f ca="1">SUM(CN30-CM30)</f>
        <v>-89061</v>
      </c>
      <c r="CP30" s="22">
        <f ca="1">IF(CO30=0,0,IF(CM30=0,1,CO30/CM30))</f>
        <v>-1</v>
      </c>
      <c r="CQ30" s="21">
        <f>SUMIF($C$6:CP$6,CQ$5,$C30:CP30)</f>
        <v>1212268</v>
      </c>
      <c r="CR30" s="87">
        <f ca="1">SUMIF($C$6:CQ$6,CR$5,$C30:CQ30)</f>
        <v>984127</v>
      </c>
      <c r="CS30" s="21">
        <f ca="1">SUM(CR30-CQ30)</f>
        <v>-228141</v>
      </c>
      <c r="CT30" s="22">
        <f ca="1">IF(CS30=0,0,IF(CQ30=0,1,CS30/CQ30))</f>
        <v>-0.18819353476294021</v>
      </c>
      <c r="CW30" s="12" t="s">
        <v>14</v>
      </c>
      <c r="CX30" s="81" t="s">
        <v>7</v>
      </c>
      <c r="CY30" s="16"/>
      <c r="CZ30" s="88">
        <f>SUMIF(PB!$A$87:$A$97,'2016-2017'!CZ$7,PB!D$87:D$97)</f>
        <v>96953</v>
      </c>
      <c r="DA30" s="88">
        <f>SUMIF(PB!$A$87:$A$97,'2016-2017'!DA$7,PB!E$87:E$97)</f>
        <v>99731</v>
      </c>
      <c r="DB30" s="88">
        <f>SUMIF(PB!$A$87:$A$97,'2016-2017'!DB$7,PB!F$87:F$97)</f>
        <v>109689</v>
      </c>
      <c r="DC30" s="88">
        <f>SUMIF(PB!$A$87:$A$97,'2016-2017'!DC$7,PB!G$87:G$97)</f>
        <v>103360</v>
      </c>
      <c r="DD30" s="88">
        <f>SUMIF(PB!$A$87:$A$97,'2016-2017'!DD$7,PB!H$87:H$97)</f>
        <v>103628</v>
      </c>
      <c r="DE30" s="88">
        <f>SUMIF(PB!$A$87:$A$97,'2016-2017'!DE$7,PB!I$87:I$97)</f>
        <v>106237</v>
      </c>
      <c r="DF30" s="88">
        <f>SUMIF(PB!$A$87:$A$97,'2016-2017'!DF$7,PB!J$87:J$97)</f>
        <v>95000</v>
      </c>
      <c r="DG30" s="88">
        <f>SUMIF(PB!$A$87:$A$97,'2016-2017'!DG$7,PB!K$87:K$97)</f>
        <v>106554</v>
      </c>
      <c r="DH30" s="88">
        <f>SUMIF(PB!$A$87:$A$97,'2016-2017'!DH$7,PB!L$87:L$97)</f>
        <v>101839</v>
      </c>
      <c r="DI30" s="88">
        <f>SUMIF(PB!$A$87:$A$97,'2016-2017'!DI$7,PB!M$87:M$97)</f>
        <v>99970</v>
      </c>
      <c r="DJ30" s="88">
        <f>SUMIF(PB!$A$87:$A$97,'2016-2017'!DJ$7,PB!N$87:N$97)</f>
        <v>100246</v>
      </c>
      <c r="DK30" s="88">
        <f>SUMIF(PB!$A$87:$A$97,'2016-2017'!DK$7,PB!O$87:O$97)</f>
        <v>89061</v>
      </c>
      <c r="DN30" s="88">
        <f>SUMIF(PB!$A$87:$A$98,'2016-2017'!DN$7,PB!D$87:D$98)</f>
        <v>95293</v>
      </c>
      <c r="DO30" s="88">
        <f>SUMIF(PB!$A$87:$A$98,'2016-2017'!DO$7,PB!E$87:E$98)</f>
        <v>89465</v>
      </c>
      <c r="DP30" s="88">
        <f>SUMIF(PB!$A$87:$A$98,'2016-2017'!DP$7,PB!F$87:F$98)</f>
        <v>103637</v>
      </c>
      <c r="DQ30" s="88">
        <f>SUMIF(PB!$A$87:$A$98,'2016-2017'!DQ$7,PB!G$87:G$98)</f>
        <v>93964</v>
      </c>
      <c r="DR30" s="88">
        <f>SUMIF(PB!$A$87:$A$98,'2016-2017'!DR$7,PB!H$87:H$98)</f>
        <v>104566</v>
      </c>
      <c r="DS30" s="88">
        <f>SUMIF(PB!$A$87:$A$98,'2016-2017'!DS$7,PB!I$87:I$98)</f>
        <v>103578</v>
      </c>
      <c r="DT30" s="88">
        <f>SUMIF(PB!$A$87:$A$98,'2016-2017'!DT$7,PB!J$87:J$98)</f>
        <v>91468</v>
      </c>
      <c r="DU30" s="88">
        <f>SUMIF(PB!$A$87:$A$98,'2016-2017'!DU$7,PB!K$87:K$98)</f>
        <v>104374</v>
      </c>
      <c r="DV30" s="88">
        <f>SUMIF(PB!$A$87:$A$98,'2016-2017'!DV$7,PB!L$87:L$98)</f>
        <v>95947</v>
      </c>
      <c r="DW30" s="88">
        <f>SUMIF(PB!$A$87:$A$98,'2016-2017'!DW$7,PB!M$87:M$98)</f>
        <v>101835</v>
      </c>
      <c r="DX30" s="88">
        <f>SUMIF(PB!$A$87:$A$98,'2016-2017'!DX$7,PB!N$87:N$98)</f>
        <v>0</v>
      </c>
      <c r="DY30" s="88">
        <f>SUMIF(PB!$A$87:$A$98,'2016-2017'!DY$7,PB!O$87:O$98)</f>
        <v>0</v>
      </c>
      <c r="DZ30"/>
    </row>
    <row r="31" spans="1:130" s="12" customFormat="1" ht="15.6">
      <c r="A31" s="100"/>
      <c r="B31" s="29" t="s">
        <v>8</v>
      </c>
      <c r="C31" s="87">
        <f>+CZ31</f>
        <v>1930</v>
      </c>
      <c r="D31" s="87">
        <f ca="1">OFFSET(CZ31,0,14,1,1)</f>
        <v>1604</v>
      </c>
      <c r="E31" s="87">
        <f ca="1">SUM(D31-C31)</f>
        <v>-326</v>
      </c>
      <c r="F31" s="22">
        <f ca="1">IF(E31=0,0,IF(C31=0,1,E31/C31))</f>
        <v>-0.16891191709844561</v>
      </c>
      <c r="G31" s="87">
        <f>SUMIF($C$6:F$6,G$5,$C31:F31)</f>
        <v>1930</v>
      </c>
      <c r="H31" s="87">
        <f ca="1">SUMIF($C$6:G$6,H$5,$C31:G31)</f>
        <v>1604</v>
      </c>
      <c r="I31" s="87">
        <f ca="1">SUM(H31-G31)</f>
        <v>-326</v>
      </c>
      <c r="J31" s="22">
        <f ca="1">IF(I31=0,0,IF(G31=0,1,I31/G31))</f>
        <v>-0.16891191709844561</v>
      </c>
      <c r="K31" s="87">
        <f>+DA31</f>
        <v>1716</v>
      </c>
      <c r="L31" s="87">
        <f ca="1">OFFSET(DA31,0,14,1,1)</f>
        <v>1522</v>
      </c>
      <c r="M31" s="87">
        <f ca="1">SUM(L31-K31)</f>
        <v>-194</v>
      </c>
      <c r="N31" s="22">
        <f ca="1">IF(M31=0,0,IF(K31=0,1,M31/K31))</f>
        <v>-0.11305361305361306</v>
      </c>
      <c r="O31" s="87">
        <f>SUMIF($C$6:N$6,O$5,$C31:N31)</f>
        <v>3646</v>
      </c>
      <c r="P31" s="87">
        <f ca="1">SUMIF($C$6:O$6,P$5,$C31:O31)</f>
        <v>3126</v>
      </c>
      <c r="Q31" s="87">
        <f ca="1">SUM(P31-O31)</f>
        <v>-520</v>
      </c>
      <c r="R31" s="22">
        <f ca="1">IF(Q31=0,0,IF(O31=0,1,Q31/O31))</f>
        <v>-0.14262205156335711</v>
      </c>
      <c r="S31" s="87">
        <f>+DB31</f>
        <v>1750</v>
      </c>
      <c r="T31" s="87">
        <f ca="1">OFFSET(DB31,0,14,1,1)</f>
        <v>1556</v>
      </c>
      <c r="U31" s="87">
        <f ca="1">SUM(T31-S31)</f>
        <v>-194</v>
      </c>
      <c r="V31" s="22">
        <f ca="1">IF(U31=0,0,IF(S31=0,1,U31/S31))</f>
        <v>-0.11085714285714286</v>
      </c>
      <c r="W31" s="87">
        <f>SUMIF($C$6:V$6,W$5,$C31:V31)</f>
        <v>5396</v>
      </c>
      <c r="X31" s="87">
        <f ca="1">SUMIF($C$6:W$6,X$5,$C31:W31)</f>
        <v>4682</v>
      </c>
      <c r="Y31" s="87">
        <f ca="1">SUM(X31-W31)</f>
        <v>-714</v>
      </c>
      <c r="Z31" s="22">
        <f ca="1">IF(Y31=0,0,IF(W31=0,1,Y31/W31))</f>
        <v>-0.13232023721275019</v>
      </c>
      <c r="AA31" s="87">
        <f>+DC31</f>
        <v>1662</v>
      </c>
      <c r="AB31" s="87">
        <f ca="1">OFFSET(DC31,0,14,1,1)</f>
        <v>1686</v>
      </c>
      <c r="AC31" s="87">
        <f ca="1">SUM(AB31-AA31)</f>
        <v>24</v>
      </c>
      <c r="AD31" s="22">
        <f ca="1">IF(AC31=0,0,IF(AA31=0,1,AC31/AA31))</f>
        <v>1.444043321299639E-2</v>
      </c>
      <c r="AE31" s="87">
        <f>SUMIF($C$6:AD$6,AE$5,$C31:AD31)</f>
        <v>7058</v>
      </c>
      <c r="AF31" s="87">
        <f ca="1">SUMIF($C$6:AE$6,AF$5,$C31:AE31)</f>
        <v>6368</v>
      </c>
      <c r="AG31" s="87">
        <f ca="1">SUM(AF31-AE31)</f>
        <v>-690</v>
      </c>
      <c r="AH31" s="22">
        <f ca="1">IF(AG31=0,0,IF(AE31=0,1,AG31/AE31))</f>
        <v>-9.7761405497308024E-2</v>
      </c>
      <c r="AI31" s="87">
        <f>+DD31</f>
        <v>2028</v>
      </c>
      <c r="AJ31" s="87">
        <f ca="1">OFFSET(DD31,0,14,1,1)</f>
        <v>1882</v>
      </c>
      <c r="AK31" s="87">
        <f ca="1">SUM(AJ31-AI31)</f>
        <v>-146</v>
      </c>
      <c r="AL31" s="22">
        <f ca="1">IF(AK31=0,0,IF(AI31=0,1,AK31/AI31))</f>
        <v>-7.1992110453648922E-2</v>
      </c>
      <c r="AM31" s="87">
        <f>SUMIF($C$6:AL$6,AM$5,$C31:AL31)</f>
        <v>9086</v>
      </c>
      <c r="AN31" s="87">
        <f ca="1">SUMIF($C$6:AM$6,AN$5,$C31:AM31)</f>
        <v>8250</v>
      </c>
      <c r="AO31" s="87">
        <f ca="1">SUM(AN31-AM31)</f>
        <v>-836</v>
      </c>
      <c r="AP31" s="22">
        <f ca="1">IF(AO31=0,0,IF(AM31=0,1,AO31/AM31))</f>
        <v>-9.2009685230024216E-2</v>
      </c>
      <c r="AQ31" s="87">
        <f>+DE31</f>
        <v>2038</v>
      </c>
      <c r="AR31" s="87">
        <f ca="1">OFFSET(DE31,0,14,1,1)</f>
        <v>2212</v>
      </c>
      <c r="AS31" s="87">
        <f ca="1">SUM(AR31-AQ31)</f>
        <v>174</v>
      </c>
      <c r="AT31" s="22">
        <f ca="1">IF(AS31=0,0,IF(AQ31=0,1,AS31/AQ31))</f>
        <v>8.5377821393523068E-2</v>
      </c>
      <c r="AU31" s="87">
        <f>SUMIF($C$6:AT$6,AU$5,$C31:AT31)</f>
        <v>11124</v>
      </c>
      <c r="AV31" s="87">
        <f ca="1">SUMIF($C$6:AU$6,AV$5,$C31:AU31)</f>
        <v>10462</v>
      </c>
      <c r="AW31" s="87">
        <f ca="1">SUM(AV31-AU31)</f>
        <v>-662</v>
      </c>
      <c r="AX31" s="22">
        <f ca="1">IF(AW31=0,0,IF(AU31=0,1,AW31/AU31))</f>
        <v>-5.9510967277957572E-2</v>
      </c>
      <c r="AY31" s="87">
        <f>+DF31</f>
        <v>2402</v>
      </c>
      <c r="AZ31" s="87">
        <f ca="1">OFFSET(DF31,0,14,1,1)</f>
        <v>2328</v>
      </c>
      <c r="BA31" s="87">
        <f ca="1">SUM(AZ31-AY31)</f>
        <v>-74</v>
      </c>
      <c r="BB31" s="22">
        <f ca="1">IF(BA31=0,0,IF(AY31=0,1,BA31/AY31))</f>
        <v>-3.0807660283097418E-2</v>
      </c>
      <c r="BC31" s="87">
        <f>SUMIF($C$6:BB$6,BC$5,$C31:BB31)</f>
        <v>13526</v>
      </c>
      <c r="BD31" s="87">
        <f ca="1">SUMIF($C$6:BC$6,BD$5,$C31:BC31)</f>
        <v>12790</v>
      </c>
      <c r="BE31" s="87">
        <f ca="1">SUM(BD31-BC31)</f>
        <v>-736</v>
      </c>
      <c r="BF31" s="22">
        <f ca="1">IF(BE31=0,0,IF(BC31=0,1,BE31/BC31))</f>
        <v>-5.4413721721129675E-2</v>
      </c>
      <c r="BG31" s="87">
        <f>+DG31</f>
        <v>2450</v>
      </c>
      <c r="BH31" s="87">
        <f ca="1">OFFSET(DG31,0,14,1,1)</f>
        <v>2474</v>
      </c>
      <c r="BI31" s="87">
        <f ca="1">SUM(BH31-BG31)</f>
        <v>24</v>
      </c>
      <c r="BJ31" s="22">
        <f ca="1">IF(BI31=0,0,IF(BG31=0,1,BI31/BG31))</f>
        <v>9.7959183673469383E-3</v>
      </c>
      <c r="BK31" s="87">
        <f>SUMIF($C$6:BJ$6,BK$5,$C31:BJ31)</f>
        <v>15976</v>
      </c>
      <c r="BL31" s="87">
        <f ca="1">SUMIF($C$6:BK$6,BL$5,$C31:BK31)</f>
        <v>15264</v>
      </c>
      <c r="BM31" s="87">
        <f ca="1">SUM(BL31-BK31)</f>
        <v>-712</v>
      </c>
      <c r="BN31" s="22">
        <f ca="1">IF(BM31=0,0,IF(BK31=0,1,BM31/BK31))</f>
        <v>-4.4566850275413121E-2</v>
      </c>
      <c r="BO31" s="87">
        <f>+DH31</f>
        <v>2248</v>
      </c>
      <c r="BP31" s="87">
        <f ca="1">OFFSET(DH31,0,14,1,1)</f>
        <v>2220</v>
      </c>
      <c r="BQ31" s="87">
        <f ca="1">SUM(BP31-BO31)</f>
        <v>-28</v>
      </c>
      <c r="BR31" s="22">
        <f ca="1">IF(BQ31=0,0,IF(BO31=0,1,BQ31/BO31))</f>
        <v>-1.2455516014234875E-2</v>
      </c>
      <c r="BS31" s="87">
        <f>SUMIF($C$6:BR$6,BS$5,$C31:BR31)</f>
        <v>18224</v>
      </c>
      <c r="BT31" s="87">
        <f ca="1">SUMIF($C$6:BS$6,BT$5,$C31:BS31)</f>
        <v>17484</v>
      </c>
      <c r="BU31" s="87">
        <f ca="1">SUM(BT31-BS31)</f>
        <v>-740</v>
      </c>
      <c r="BV31" s="22">
        <f ca="1">IF(BU31=0,0,IF(BS31=0,1,BU31/BS31))</f>
        <v>-4.0605794556628619E-2</v>
      </c>
      <c r="BW31" s="87">
        <f>+DI31</f>
        <v>2308</v>
      </c>
      <c r="BX31" s="87">
        <f ca="1">OFFSET(DI31,0,14,1,1)</f>
        <v>2374</v>
      </c>
      <c r="BY31" s="87">
        <f ca="1">SUM(BX31-BW31)</f>
        <v>66</v>
      </c>
      <c r="BZ31" s="22">
        <f ca="1">IF(BY31=0,0,IF(BW31=0,1,BY31/BW31))</f>
        <v>2.8596187175043329E-2</v>
      </c>
      <c r="CA31" s="87">
        <f>SUMIF($C$6:BZ$6,CA$5,$C31:BZ31)</f>
        <v>20532</v>
      </c>
      <c r="CB31" s="87">
        <f ca="1">SUMIF($C$6:CA$6,CB$5,$C31:CA31)</f>
        <v>19858</v>
      </c>
      <c r="CC31" s="87">
        <f ca="1">SUM(CB31-CA31)</f>
        <v>-674</v>
      </c>
      <c r="CD31" s="22">
        <f ca="1">IF(CC31=0,0,IF(CA31=0,1,CC31/CA31))</f>
        <v>-3.282680693551529E-2</v>
      </c>
      <c r="CE31" s="87">
        <f>+DJ31</f>
        <v>1874</v>
      </c>
      <c r="CF31" s="87">
        <f ca="1">OFFSET(DJ31,0,14,1,1)</f>
        <v>0</v>
      </c>
      <c r="CG31" s="87">
        <f ca="1">SUM(CF31-CE31)</f>
        <v>-1874</v>
      </c>
      <c r="CH31" s="22">
        <f ca="1">IF(CG31=0,0,IF(CE31=0,1,CG31/CE31))</f>
        <v>-1</v>
      </c>
      <c r="CI31" s="87">
        <f>SUMIF($C$6:CH$6,CI$5,$C31:CH31)</f>
        <v>22406</v>
      </c>
      <c r="CJ31" s="87">
        <f ca="1">SUMIF($C$6:CI$6,CJ$5,$C31:CI31)</f>
        <v>19858</v>
      </c>
      <c r="CK31" s="87">
        <f ca="1">SUM(CJ31-CI31)</f>
        <v>-2548</v>
      </c>
      <c r="CL31" s="22">
        <f ca="1">IF(CK31=0,0,IF(CI31=0,1,CK31/CI31))</f>
        <v>-0.11371953940908686</v>
      </c>
      <c r="CM31" s="87">
        <f>+DK31</f>
        <v>1752</v>
      </c>
      <c r="CN31" s="87">
        <f ca="1">OFFSET(DK31,0,14,1,1)</f>
        <v>0</v>
      </c>
      <c r="CO31" s="87">
        <f ca="1">SUM(CN31-CM31)</f>
        <v>-1752</v>
      </c>
      <c r="CP31" s="22">
        <f ca="1">IF(CO31=0,0,IF(CM31=0,1,CO31/CM31))</f>
        <v>-1</v>
      </c>
      <c r="CQ31" s="87">
        <f>SUMIF($C$6:CP$6,CQ$5,$C31:CP31)</f>
        <v>24158</v>
      </c>
      <c r="CR31" s="87">
        <f ca="1">SUMIF($C$6:CQ$6,CR$5,$C31:CQ31)</f>
        <v>19858</v>
      </c>
      <c r="CS31" s="87">
        <f ca="1">SUM(CR31-CQ31)</f>
        <v>-4300</v>
      </c>
      <c r="CT31" s="22">
        <f ca="1">IF(CS31=0,0,IF(CQ31=0,1,CS31/CQ31))</f>
        <v>-0.17799486712476198</v>
      </c>
      <c r="CW31" s="12" t="s">
        <v>14</v>
      </c>
      <c r="CX31" s="81" t="s">
        <v>8</v>
      </c>
      <c r="CY31" s="16"/>
      <c r="CZ31" s="88">
        <f>SUMIF(PB!$A$101:$A$111,'2016-2017'!CZ$7,PB!D$101:D$111)</f>
        <v>1930</v>
      </c>
      <c r="DA31" s="88">
        <f>SUMIF(PB!$A$101:$A$111,'2016-2017'!DA$7,PB!E$101:E$111)</f>
        <v>1716</v>
      </c>
      <c r="DB31" s="88">
        <f>SUMIF(PB!$A$101:$A$111,'2016-2017'!DB$7,PB!F$101:F$111)</f>
        <v>1750</v>
      </c>
      <c r="DC31" s="88">
        <f>SUMIF(PB!$A$101:$A$111,'2016-2017'!DC$7,PB!G$101:G$111)</f>
        <v>1662</v>
      </c>
      <c r="DD31" s="88">
        <f>SUMIF(PB!$A$101:$A$111,'2016-2017'!DD$7,PB!H$101:H$111)</f>
        <v>2028</v>
      </c>
      <c r="DE31" s="88">
        <f>SUMIF(PB!$A$101:$A$111,'2016-2017'!DE$7,PB!I$101:I$111)</f>
        <v>2038</v>
      </c>
      <c r="DF31" s="88">
        <f>SUMIF(PB!$A$101:$A$111,'2016-2017'!DF$7,PB!J$101:J$111)</f>
        <v>2402</v>
      </c>
      <c r="DG31" s="88">
        <f>SUMIF(PB!$A$101:$A$111,'2016-2017'!DG$7,PB!K$101:K$111)</f>
        <v>2450</v>
      </c>
      <c r="DH31" s="88">
        <f>SUMIF(PB!$A$101:$A$111,'2016-2017'!DH$7,PB!L$101:L$111)</f>
        <v>2248</v>
      </c>
      <c r="DI31" s="88">
        <f>SUMIF(PB!$A$101:$A$111,'2016-2017'!DI$7,PB!M$101:M$111)</f>
        <v>2308</v>
      </c>
      <c r="DJ31" s="88">
        <f>SUMIF(PB!$A$101:$A$111,'2016-2017'!DJ$7,PB!N$101:N$111)</f>
        <v>1874</v>
      </c>
      <c r="DK31" s="88">
        <f>SUMIF(PB!$A$101:$A$111,'2016-2017'!DK$7,PB!O$101:O$111)</f>
        <v>1752</v>
      </c>
      <c r="DN31" s="88">
        <f>SUMIF(PB!$A$101:$A$112,'2016-2017'!DN$7,PB!D$101:D$112)</f>
        <v>1604</v>
      </c>
      <c r="DO31" s="88">
        <f>SUMIF(PB!$A$101:$A$112,'2016-2017'!DO$7,PB!E$101:E$112)</f>
        <v>1522</v>
      </c>
      <c r="DP31" s="88">
        <f>SUMIF(PB!$A$101:$A$112,'2016-2017'!DP$7,PB!F$101:F$112)</f>
        <v>1556</v>
      </c>
      <c r="DQ31" s="88">
        <f>SUMIF(PB!$A$101:$A$112,'2016-2017'!DQ$7,PB!G$101:G$112)</f>
        <v>1686</v>
      </c>
      <c r="DR31" s="88">
        <f>SUMIF(PB!$A$101:$A$112,'2016-2017'!DR$7,PB!H$101:H$112)</f>
        <v>1882</v>
      </c>
      <c r="DS31" s="88">
        <f>SUMIF(PB!$A$101:$A$112,'2016-2017'!DS$7,PB!I$101:I$112)</f>
        <v>2212</v>
      </c>
      <c r="DT31" s="88">
        <f>SUMIF(PB!$A$101:$A$112,'2016-2017'!DT$7,PB!J$101:J$112)</f>
        <v>2328</v>
      </c>
      <c r="DU31" s="88">
        <f>SUMIF(PB!$A$101:$A$112,'2016-2017'!DU$7,PB!K$101:K$112)</f>
        <v>2474</v>
      </c>
      <c r="DV31" s="88">
        <f>SUMIF(PB!$A$101:$A$112,'2016-2017'!DV$7,PB!L$101:L$112)</f>
        <v>2220</v>
      </c>
      <c r="DW31" s="88">
        <f>SUMIF(PB!$A$101:$A$112,'2016-2017'!DW$7,PB!M$101:M$112)</f>
        <v>2374</v>
      </c>
      <c r="DX31" s="88">
        <f>SUMIF(PB!$A$101:$A$112,'2016-2017'!DX$7,PB!N$101:N$112)</f>
        <v>0</v>
      </c>
      <c r="DY31" s="88">
        <f>SUMIF(PB!$A$101:$A$112,'2016-2017'!DY$7,PB!O$101:O$112)</f>
        <v>0</v>
      </c>
      <c r="DZ31"/>
    </row>
    <row r="32" spans="1:130" s="16" customFormat="1" ht="15.6">
      <c r="A32" s="90"/>
      <c r="B32" s="27" t="s">
        <v>9</v>
      </c>
      <c r="C32" s="14">
        <f>+SUM(C29:C31)</f>
        <v>352238</v>
      </c>
      <c r="D32" s="103">
        <f ca="1">+SUM(D29:D31)</f>
        <v>349872</v>
      </c>
      <c r="E32" s="14">
        <f ca="1">SUM(E29:E31)</f>
        <v>-2366</v>
      </c>
      <c r="F32" s="15">
        <f ca="1">IF(E32=0,0,IF(C32=0,1,E32/C32))</f>
        <v>-6.7170492678245959E-3</v>
      </c>
      <c r="G32" s="14">
        <f>SUM(G29:G31)</f>
        <v>352238</v>
      </c>
      <c r="H32" s="103">
        <f ca="1">SUM(H29:H31)</f>
        <v>349872</v>
      </c>
      <c r="I32" s="14">
        <f ca="1">SUM(I29:I31)</f>
        <v>-2366</v>
      </c>
      <c r="J32" s="15">
        <f ca="1">IF(I32=0,0,IF(G32=0,1,I32/G32))</f>
        <v>-6.7170492678245959E-3</v>
      </c>
      <c r="K32" s="14">
        <f>+SUM(K29:K31)</f>
        <v>336321</v>
      </c>
      <c r="L32" s="103">
        <f ca="1">+SUM(L29:L31)</f>
        <v>331388</v>
      </c>
      <c r="M32" s="14">
        <f ca="1">SUM(M29:M31)</f>
        <v>-4933</v>
      </c>
      <c r="N32" s="15">
        <f ca="1">IF(M32=0,0,IF(K32=0,1,M32/K32))</f>
        <v>-1.4667534884827292E-2</v>
      </c>
      <c r="O32" s="14">
        <f>SUM(O29:O31)</f>
        <v>688559</v>
      </c>
      <c r="P32" s="103">
        <f ca="1">SUM(P29:P31)</f>
        <v>681260</v>
      </c>
      <c r="Q32" s="14">
        <f ca="1">SUM(Q29:Q31)</f>
        <v>-7299</v>
      </c>
      <c r="R32" s="15">
        <f ca="1">IF(Q32=0,0,IF(O32=0,1,Q32/O32))</f>
        <v>-1.0600398803878825E-2</v>
      </c>
      <c r="S32" s="14">
        <f>+SUM(S29:S31)</f>
        <v>422449</v>
      </c>
      <c r="T32" s="103">
        <f ca="1">+SUM(T29:T31)</f>
        <v>393290</v>
      </c>
      <c r="U32" s="14">
        <f ca="1">SUM(U29:U31)</f>
        <v>-29159</v>
      </c>
      <c r="V32" s="15">
        <f ca="1">IF(U32=0,0,IF(S32=0,1,U32/S32))</f>
        <v>-6.9023716472284224E-2</v>
      </c>
      <c r="W32" s="14">
        <f>SUM(W29:W31)</f>
        <v>1111008</v>
      </c>
      <c r="X32" s="103">
        <f ca="1">SUM(X29:X31)</f>
        <v>1074550</v>
      </c>
      <c r="Y32" s="14">
        <f ca="1">SUM(Y29:Y31)</f>
        <v>-36458</v>
      </c>
      <c r="Z32" s="15">
        <f ca="1">IF(Y32=0,0,IF(W32=0,1,Y32/W32))</f>
        <v>-3.2815245254759644E-2</v>
      </c>
      <c r="AA32" s="14">
        <f>+SUM(AA29:AA31)</f>
        <v>394402</v>
      </c>
      <c r="AB32" s="103">
        <f ca="1">+SUM(AB29:AB31)</f>
        <v>405778</v>
      </c>
      <c r="AC32" s="14">
        <f ca="1">SUM(AC29:AC31)</f>
        <v>11376</v>
      </c>
      <c r="AD32" s="15">
        <f ca="1">IF(AC32=0,0,IF(AA32=0,1,AC32/AA32))</f>
        <v>2.8843667121363482E-2</v>
      </c>
      <c r="AE32" s="14">
        <f>SUM(AE29:AE31)</f>
        <v>1505410</v>
      </c>
      <c r="AF32" s="103">
        <f ca="1">SUM(AF29:AF31)</f>
        <v>1480328</v>
      </c>
      <c r="AG32" s="14">
        <f ca="1">SUM(AG29:AG31)</f>
        <v>-25082</v>
      </c>
      <c r="AH32" s="15">
        <f ca="1">IF(AG32=0,0,IF(AE32=0,1,AG32/AE32))</f>
        <v>-1.6661241787951454E-2</v>
      </c>
      <c r="AI32" s="14">
        <f>+SUM(AI29:AI31)</f>
        <v>452274</v>
      </c>
      <c r="AJ32" s="103">
        <f ca="1">+SUM(AJ29:AJ31)</f>
        <v>433160</v>
      </c>
      <c r="AK32" s="14">
        <f ca="1">SUM(AK29:AK31)</f>
        <v>-19114</v>
      </c>
      <c r="AL32" s="15">
        <f ca="1">IF(AK32=0,0,IF(AI32=0,1,AK32/AI32))</f>
        <v>-4.2261991624546184E-2</v>
      </c>
      <c r="AM32" s="14">
        <f>SUM(AM29:AM31)</f>
        <v>1957684</v>
      </c>
      <c r="AN32" s="103">
        <f ca="1">SUM(AN29:AN31)</f>
        <v>1913488</v>
      </c>
      <c r="AO32" s="14">
        <f ca="1">SUM(AO29:AO31)</f>
        <v>-44196</v>
      </c>
      <c r="AP32" s="15">
        <f ca="1">IF(AO32=0,0,IF(AM32=0,1,AO32/AM32))</f>
        <v>-2.2575655723804249E-2</v>
      </c>
      <c r="AQ32" s="14">
        <f>+SUM(AQ29:AQ31)</f>
        <v>485369</v>
      </c>
      <c r="AR32" s="103">
        <f ca="1">+SUM(AR29:AR31)</f>
        <v>478803</v>
      </c>
      <c r="AS32" s="14">
        <f ca="1">SUM(AS29:AS31)</f>
        <v>-6566</v>
      </c>
      <c r="AT32" s="15">
        <f ca="1">IF(AS32=0,0,IF(AQ32=0,1,AS32/AQ32))</f>
        <v>-1.3527852005381473E-2</v>
      </c>
      <c r="AU32" s="14">
        <f>SUM(AU29:AU31)</f>
        <v>2443053</v>
      </c>
      <c r="AV32" s="103">
        <f ca="1">SUM(AV29:AV31)</f>
        <v>2392291</v>
      </c>
      <c r="AW32" s="14">
        <f ca="1">SUM(AW29:AW31)</f>
        <v>-50762</v>
      </c>
      <c r="AX32" s="15">
        <f ca="1">IF(AW32=0,0,IF(AU32=0,1,AW32/AU32))</f>
        <v>-2.0778100188575524E-2</v>
      </c>
      <c r="AY32" s="14">
        <f>+SUM(AY29:AY31)</f>
        <v>586600</v>
      </c>
      <c r="AZ32" s="103">
        <f ca="1">+SUM(AZ29:AZ31)</f>
        <v>583713</v>
      </c>
      <c r="BA32" s="14">
        <f ca="1">SUM(BA29:BA31)</f>
        <v>-2887</v>
      </c>
      <c r="BB32" s="15">
        <f ca="1">IF(BA32=0,0,IF(AY32=0,1,BA32/AY32))</f>
        <v>-4.9215819979543133E-3</v>
      </c>
      <c r="BC32" s="14">
        <f>SUM(BC29:BC31)</f>
        <v>3029653</v>
      </c>
      <c r="BD32" s="103">
        <f ca="1">SUM(BD29:BD31)</f>
        <v>2976004</v>
      </c>
      <c r="BE32" s="14">
        <f ca="1">SUM(BE29:BE31)</f>
        <v>-53649</v>
      </c>
      <c r="BF32" s="15">
        <f ca="1">IF(BE32=0,0,IF(BC32=0,1,BE32/BC32))</f>
        <v>-1.7707968536330727E-2</v>
      </c>
      <c r="BG32" s="14">
        <f>+SUM(BG29:BG31)</f>
        <v>596470</v>
      </c>
      <c r="BH32" s="103">
        <f ca="1">+SUM(BH29:BH31)</f>
        <v>599008</v>
      </c>
      <c r="BI32" s="14">
        <f ca="1">SUM(BI29:BI31)</f>
        <v>2538</v>
      </c>
      <c r="BJ32" s="15">
        <f ca="1">IF(BI32=0,0,IF(BG32=0,1,BI32/BG32))</f>
        <v>4.2550337820845977E-3</v>
      </c>
      <c r="BK32" s="14">
        <f>SUM(BK29:BK31)</f>
        <v>3626123</v>
      </c>
      <c r="BL32" s="103">
        <f ca="1">SUM(BL29:BL31)</f>
        <v>3575012</v>
      </c>
      <c r="BM32" s="14">
        <f ca="1">SUM(BM29:BM31)</f>
        <v>-51111</v>
      </c>
      <c r="BN32" s="15">
        <f ca="1">IF(BM32=0,0,IF(BK32=0,1,BM32/BK32))</f>
        <v>-1.4095219605071312E-2</v>
      </c>
      <c r="BO32" s="14">
        <f>+SUM(BO29:BO31)</f>
        <v>474419</v>
      </c>
      <c r="BP32" s="103">
        <f ca="1">+SUM(BP29:BP31)</f>
        <v>475638</v>
      </c>
      <c r="BQ32" s="14">
        <f ca="1">SUM(BQ29:BQ31)</f>
        <v>1219</v>
      </c>
      <c r="BR32" s="15">
        <f ca="1">IF(BQ32=0,0,IF(BO32=0,1,BQ32/BO32))</f>
        <v>2.5694586430981894E-3</v>
      </c>
      <c r="BS32" s="14">
        <f>SUM(BS29:BS31)</f>
        <v>4100542</v>
      </c>
      <c r="BT32" s="103">
        <f ca="1">SUM(BT29:BT31)</f>
        <v>4050650</v>
      </c>
      <c r="BU32" s="14">
        <f ca="1">SUM(BU29:BU31)</f>
        <v>-49892</v>
      </c>
      <c r="BV32" s="15">
        <f ca="1">IF(BU32=0,0,IF(BS32=0,1,BU32/BS32))</f>
        <v>-1.2167172047012322E-2</v>
      </c>
      <c r="BW32" s="14">
        <f>+SUM(BW29:BW31)</f>
        <v>454172</v>
      </c>
      <c r="BX32" s="103">
        <f ca="1">+SUM(BX29:BX31)</f>
        <v>459181</v>
      </c>
      <c r="BY32" s="14">
        <f ca="1">SUM(BY29:BY31)</f>
        <v>5009</v>
      </c>
      <c r="BZ32" s="15">
        <f ca="1">IF(BY32=0,0,IF(BW32=0,1,BY32/BW32))</f>
        <v>1.1028861312454312E-2</v>
      </c>
      <c r="CA32" s="14">
        <f>SUM(CA29:CA31)</f>
        <v>4554714</v>
      </c>
      <c r="CB32" s="103">
        <f ca="1">SUM(CB29:CB31)</f>
        <v>4509831</v>
      </c>
      <c r="CC32" s="14">
        <f ca="1">SUM(CC29:CC31)</f>
        <v>-44883</v>
      </c>
      <c r="CD32" s="15">
        <f ca="1">IF(CC32=0,0,IF(CA32=0,1,CC32/CA32))</f>
        <v>-9.8541862343058204E-3</v>
      </c>
      <c r="CE32" s="14">
        <f>+SUM(CE29:CE31)</f>
        <v>395230</v>
      </c>
      <c r="CF32" s="103">
        <f ca="1">+SUM(CF29:CF31)</f>
        <v>0</v>
      </c>
      <c r="CG32" s="14">
        <f ca="1">SUM(CG29:CG31)</f>
        <v>-395230</v>
      </c>
      <c r="CH32" s="15">
        <f ca="1">IF(CG32=0,0,IF(CE32=0,1,CG32/CE32))</f>
        <v>-1</v>
      </c>
      <c r="CI32" s="14">
        <f>SUM(CI29:CI31)</f>
        <v>4949944</v>
      </c>
      <c r="CJ32" s="103">
        <f ca="1">SUM(CJ29:CJ31)</f>
        <v>4509831</v>
      </c>
      <c r="CK32" s="14">
        <f ca="1">SUM(CK29:CK31)</f>
        <v>-440113</v>
      </c>
      <c r="CL32" s="15">
        <f ca="1">IF(CK32=0,0,IF(CI32=0,1,CK32/CI32))</f>
        <v>-8.8912723053028483E-2</v>
      </c>
      <c r="CM32" s="14">
        <f>+SUM(CM29:CM31)</f>
        <v>380151</v>
      </c>
      <c r="CN32" s="103">
        <f ca="1">+SUM(CN29:CN31)</f>
        <v>0</v>
      </c>
      <c r="CO32" s="14">
        <f ca="1">SUM(CO29:CO31)</f>
        <v>-380151</v>
      </c>
      <c r="CP32" s="15">
        <f ca="1">IF(CO32=0,0,IF(CM32=0,1,CO32/CM32))</f>
        <v>-1</v>
      </c>
      <c r="CQ32" s="14">
        <f>SUM(CQ29:CQ31)</f>
        <v>5330095</v>
      </c>
      <c r="CR32" s="103">
        <f ca="1">SUM(CR29:CR31)</f>
        <v>4509831</v>
      </c>
      <c r="CS32" s="14">
        <f ca="1">SUM(CS29:CS31)</f>
        <v>-820264</v>
      </c>
      <c r="CT32" s="15">
        <f ca="1">IF(CS32=0,0,IF(CQ32=0,1,CS32/CQ32))</f>
        <v>-0.15389294187064209</v>
      </c>
      <c r="CW32" s="12"/>
      <c r="CX32" s="12"/>
      <c r="CZ32" s="89"/>
      <c r="DA32" s="89"/>
      <c r="DB32" s="89"/>
      <c r="DC32" s="89"/>
      <c r="DD32" s="89"/>
      <c r="DE32" s="89"/>
      <c r="DF32" s="89"/>
      <c r="DG32" s="89"/>
      <c r="DH32" s="89"/>
      <c r="DI32" s="89"/>
      <c r="DJ32" s="89"/>
      <c r="DK32" s="89"/>
      <c r="DL32" s="12"/>
      <c r="DM32" s="12"/>
      <c r="DN32" s="89"/>
      <c r="DO32" s="89"/>
      <c r="DP32" s="89"/>
      <c r="DQ32" s="89"/>
      <c r="DR32" s="89"/>
      <c r="DS32" s="89"/>
      <c r="DT32" s="89"/>
      <c r="DU32" s="89"/>
      <c r="DV32" s="89"/>
      <c r="DW32" s="89"/>
      <c r="DX32" s="89"/>
      <c r="DY32" s="89"/>
      <c r="DZ32"/>
    </row>
    <row r="33" spans="1:130" s="12" customFormat="1" ht="15.6">
      <c r="A33" s="91"/>
      <c r="B33" s="28"/>
      <c r="C33" s="9"/>
      <c r="D33" s="9"/>
      <c r="E33" s="10"/>
      <c r="F33" s="11"/>
      <c r="G33" s="9"/>
      <c r="H33" s="9"/>
      <c r="I33" s="10"/>
      <c r="J33" s="11"/>
      <c r="K33" s="9"/>
      <c r="L33" s="9"/>
      <c r="M33" s="10"/>
      <c r="N33" s="11"/>
      <c r="O33" s="9"/>
      <c r="P33" s="9"/>
      <c r="Q33" s="10"/>
      <c r="R33" s="11"/>
      <c r="S33" s="9"/>
      <c r="T33" s="9"/>
      <c r="U33" s="10"/>
      <c r="V33" s="11"/>
      <c r="W33" s="9"/>
      <c r="X33" s="9"/>
      <c r="Y33" s="10"/>
      <c r="Z33" s="11"/>
      <c r="AA33" s="9"/>
      <c r="AB33" s="9"/>
      <c r="AC33" s="10"/>
      <c r="AD33" s="11"/>
      <c r="AE33" s="9"/>
      <c r="AF33" s="9"/>
      <c r="AG33" s="10"/>
      <c r="AH33" s="11"/>
      <c r="AI33" s="9"/>
      <c r="AJ33" s="9"/>
      <c r="AK33" s="10"/>
      <c r="AL33" s="11"/>
      <c r="AM33" s="9"/>
      <c r="AN33" s="9"/>
      <c r="AO33" s="10"/>
      <c r="AP33" s="11"/>
      <c r="AQ33" s="9"/>
      <c r="AR33" s="9"/>
      <c r="AS33" s="10"/>
      <c r="AT33" s="11"/>
      <c r="AU33" s="9"/>
      <c r="AV33" s="9"/>
      <c r="AW33" s="10"/>
      <c r="AX33" s="11"/>
      <c r="AY33" s="9"/>
      <c r="AZ33" s="9"/>
      <c r="BA33" s="10"/>
      <c r="BB33" s="11"/>
      <c r="BC33" s="9"/>
      <c r="BD33" s="9"/>
      <c r="BE33" s="10"/>
      <c r="BF33" s="11"/>
      <c r="BG33" s="9"/>
      <c r="BH33" s="9"/>
      <c r="BI33" s="10"/>
      <c r="BJ33" s="11"/>
      <c r="BK33" s="9"/>
      <c r="BL33" s="9"/>
      <c r="BM33" s="10"/>
      <c r="BN33" s="11"/>
      <c r="BO33" s="9"/>
      <c r="BP33" s="9"/>
      <c r="BQ33" s="10"/>
      <c r="BR33" s="11"/>
      <c r="BS33" s="9"/>
      <c r="BT33" s="9"/>
      <c r="BU33" s="10"/>
      <c r="BV33" s="11"/>
      <c r="BW33" s="9"/>
      <c r="BX33" s="9"/>
      <c r="BY33" s="10"/>
      <c r="BZ33" s="11"/>
      <c r="CA33" s="9"/>
      <c r="CB33" s="9"/>
      <c r="CC33" s="10"/>
      <c r="CD33" s="11"/>
      <c r="CE33" s="9"/>
      <c r="CF33" s="9"/>
      <c r="CG33" s="10"/>
      <c r="CH33" s="11"/>
      <c r="CI33" s="9"/>
      <c r="CJ33" s="9"/>
      <c r="CK33" s="10"/>
      <c r="CL33" s="11"/>
      <c r="CM33" s="9"/>
      <c r="CN33" s="9"/>
      <c r="CO33" s="10"/>
      <c r="CP33" s="11"/>
      <c r="CQ33" s="9"/>
      <c r="CR33" s="9"/>
      <c r="CS33" s="10"/>
      <c r="CT33" s="11"/>
      <c r="CY33" s="16"/>
      <c r="CZ33" s="89"/>
      <c r="DA33" s="89"/>
      <c r="DB33" s="89"/>
      <c r="DC33" s="89"/>
      <c r="DD33" s="89"/>
      <c r="DE33" s="89"/>
      <c r="DF33" s="89"/>
      <c r="DG33" s="89"/>
      <c r="DH33" s="89"/>
      <c r="DI33" s="89"/>
      <c r="DJ33" s="89"/>
      <c r="DK33" s="89"/>
      <c r="DN33" s="89"/>
      <c r="DO33" s="89"/>
      <c r="DP33" s="89"/>
      <c r="DQ33" s="89"/>
      <c r="DR33" s="89"/>
      <c r="DS33" s="89"/>
      <c r="DT33" s="89"/>
      <c r="DU33" s="89"/>
      <c r="DV33" s="89"/>
      <c r="DW33" s="89"/>
      <c r="DX33" s="89"/>
      <c r="DY33" s="89"/>
      <c r="DZ33"/>
    </row>
    <row r="34" spans="1:130" s="12" customFormat="1">
      <c r="A34" s="99"/>
      <c r="B34" s="31" t="s">
        <v>6</v>
      </c>
      <c r="C34" s="21">
        <f>+CZ34</f>
        <v>89247</v>
      </c>
      <c r="D34" s="87">
        <f ca="1">OFFSET(CZ34,0,14,1,1)</f>
        <v>84279</v>
      </c>
      <c r="E34" s="21">
        <f ca="1">SUM(D34-C34)</f>
        <v>-4968</v>
      </c>
      <c r="F34" s="22">
        <f ca="1">IF(E34=0,0,IF(C34=0,1,E34/C34))</f>
        <v>-5.5665736663417259E-2</v>
      </c>
      <c r="G34" s="21">
        <f>SUMIF($C$6:F$6,G$5,$C34:F34)</f>
        <v>89247</v>
      </c>
      <c r="H34" s="87">
        <f ca="1">SUMIF($C$6:G$6,H$5,$C34:G34)</f>
        <v>84279</v>
      </c>
      <c r="I34" s="21">
        <f ca="1">SUM(H34-G34)</f>
        <v>-4968</v>
      </c>
      <c r="J34" s="22">
        <f ca="1">IF(I34=0,0,IF(G34=0,1,I34/G34))</f>
        <v>-5.5665736663417259E-2</v>
      </c>
      <c r="K34" s="21">
        <f>+DA34</f>
        <v>80449</v>
      </c>
      <c r="L34" s="87">
        <f ca="1">OFFSET(DA34,0,14,1,1)</f>
        <v>78522</v>
      </c>
      <c r="M34" s="21">
        <f ca="1">SUM(L34-K34)</f>
        <v>-1927</v>
      </c>
      <c r="N34" s="22">
        <f ca="1">IF(M34=0,0,IF(K34=0,1,M34/K34))</f>
        <v>-2.3953063431490756E-2</v>
      </c>
      <c r="O34" s="21">
        <f>SUMIF($C$6:N$6,O$5,$C34:N34)</f>
        <v>169696</v>
      </c>
      <c r="P34" s="87">
        <f ca="1">SUMIF($C$6:O$6,P$5,$C34:O34)</f>
        <v>162801</v>
      </c>
      <c r="Q34" s="21">
        <f ca="1">SUM(P34-O34)</f>
        <v>-6895</v>
      </c>
      <c r="R34" s="22">
        <f ca="1">IF(Q34=0,0,IF(O34=0,1,Q34/O34))</f>
        <v>-4.0631482179898169E-2</v>
      </c>
      <c r="S34" s="21">
        <f>+DB34</f>
        <v>97685</v>
      </c>
      <c r="T34" s="87">
        <f ca="1">OFFSET(DB34,0,14,1,1)</f>
        <v>91070</v>
      </c>
      <c r="U34" s="21">
        <f ca="1">SUM(T34-S34)</f>
        <v>-6615</v>
      </c>
      <c r="V34" s="22">
        <f ca="1">IF(U34=0,0,IF(S34=0,1,U34/S34))</f>
        <v>-6.771766391974203E-2</v>
      </c>
      <c r="W34" s="21">
        <f>SUMIF($C$6:V$6,W$5,$C34:V34)</f>
        <v>267381</v>
      </c>
      <c r="X34" s="87">
        <f ca="1">SUMIF($C$6:W$6,X$5,$C34:W34)</f>
        <v>253871</v>
      </c>
      <c r="Y34" s="21">
        <f ca="1">SUM(X34-W34)</f>
        <v>-13510</v>
      </c>
      <c r="Z34" s="22">
        <f ca="1">IF(Y34=0,0,IF(W34=0,1,Y34/W34))</f>
        <v>-5.0527150395877046E-2</v>
      </c>
      <c r="AA34" s="21">
        <f>+DC34</f>
        <v>98157</v>
      </c>
      <c r="AB34" s="87">
        <f ca="1">OFFSET(DC34,0,14,1,1)</f>
        <v>95894</v>
      </c>
      <c r="AC34" s="21">
        <f ca="1">SUM(AB34-AA34)</f>
        <v>-2263</v>
      </c>
      <c r="AD34" s="22">
        <f ca="1">IF(AC34=0,0,IF(AA34=0,1,AC34/AA34))</f>
        <v>-2.3054901840928309E-2</v>
      </c>
      <c r="AE34" s="21">
        <f>SUMIF($C$6:AD$6,AE$5,$C34:AD34)</f>
        <v>365538</v>
      </c>
      <c r="AF34" s="87">
        <f ca="1">SUMIF($C$6:AE$6,AF$5,$C34:AE34)</f>
        <v>349765</v>
      </c>
      <c r="AG34" s="21">
        <f ca="1">SUM(AF34-AE34)</f>
        <v>-15773</v>
      </c>
      <c r="AH34" s="22">
        <f ca="1">IF(AG34=0,0,IF(AE34=0,1,AG34/AE34))</f>
        <v>-4.3150096569987251E-2</v>
      </c>
      <c r="AI34" s="21">
        <f>+DD34</f>
        <v>111274</v>
      </c>
      <c r="AJ34" s="87">
        <f ca="1">OFFSET(DD34,0,14,1,1)</f>
        <v>109949</v>
      </c>
      <c r="AK34" s="21">
        <f ca="1">SUM(AJ34-AI34)</f>
        <v>-1325</v>
      </c>
      <c r="AL34" s="22">
        <f ca="1">IF(AK34=0,0,IF(AI34=0,1,AK34/AI34))</f>
        <v>-1.1907543541168646E-2</v>
      </c>
      <c r="AM34" s="21">
        <f>SUMIF($C$6:AL$6,AM$5,$C34:AL34)</f>
        <v>476812</v>
      </c>
      <c r="AN34" s="87">
        <f ca="1">SUMIF($C$6:AM$6,AN$5,$C34:AM34)</f>
        <v>459714</v>
      </c>
      <c r="AO34" s="21">
        <f ca="1">SUM(AN34-AM34)</f>
        <v>-17098</v>
      </c>
      <c r="AP34" s="22">
        <f ca="1">IF(AO34=0,0,IF(AM34=0,1,AO34/AM34))</f>
        <v>-3.5858996837327919E-2</v>
      </c>
      <c r="AQ34" s="21">
        <f>+DE34</f>
        <v>119780</v>
      </c>
      <c r="AR34" s="87">
        <f ca="1">OFFSET(DE34,0,14,1,1)</f>
        <v>111482</v>
      </c>
      <c r="AS34" s="21">
        <f ca="1">SUM(AR34-AQ34)</f>
        <v>-8298</v>
      </c>
      <c r="AT34" s="22">
        <f ca="1">IF(AS34=0,0,IF(AQ34=0,1,AS34/AQ34))</f>
        <v>-6.9277007847720826E-2</v>
      </c>
      <c r="AU34" s="21">
        <f>SUMIF($C$6:AT$6,AU$5,$C34:AT34)</f>
        <v>596592</v>
      </c>
      <c r="AV34" s="87">
        <f ca="1">SUMIF($C$6:AU$6,AV$5,$C34:AU34)</f>
        <v>571196</v>
      </c>
      <c r="AW34" s="21">
        <f ca="1">SUM(AV34-AU34)</f>
        <v>-25396</v>
      </c>
      <c r="AX34" s="22">
        <f ca="1">IF(AW34=0,0,IF(AU34=0,1,AW34/AU34))</f>
        <v>-4.2568455493871858E-2</v>
      </c>
      <c r="AY34" s="21">
        <f>+DF34</f>
        <v>139386</v>
      </c>
      <c r="AZ34" s="87">
        <f ca="1">OFFSET(DF34,0,14,1,1)</f>
        <v>131945</v>
      </c>
      <c r="BA34" s="21">
        <f ca="1">SUM(AZ34-AY34)</f>
        <v>-7441</v>
      </c>
      <c r="BB34" s="22">
        <f ca="1">IF(BA34=0,0,IF(AY34=0,1,BA34/AY34))</f>
        <v>-5.3384127530741968E-2</v>
      </c>
      <c r="BC34" s="21">
        <f>SUMIF($C$6:BB$6,BC$5,$C34:BB34)</f>
        <v>735978</v>
      </c>
      <c r="BD34" s="87">
        <f ca="1">SUMIF($C$6:BC$6,BD$5,$C34:BC34)</f>
        <v>703141</v>
      </c>
      <c r="BE34" s="21">
        <f ca="1">SUM(BD34-BC34)</f>
        <v>-32837</v>
      </c>
      <c r="BF34" s="22">
        <f ca="1">IF(BE34=0,0,IF(BC34=0,1,BE34/BC34))</f>
        <v>-4.4616822785463695E-2</v>
      </c>
      <c r="BG34" s="21">
        <f>+DG34</f>
        <v>136570</v>
      </c>
      <c r="BH34" s="87">
        <f ca="1">OFFSET(DG34,0,14,1,1)</f>
        <v>133473</v>
      </c>
      <c r="BI34" s="21">
        <f ca="1">SUM(BH34-BG34)</f>
        <v>-3097</v>
      </c>
      <c r="BJ34" s="22">
        <f ca="1">IF(BI34=0,0,IF(BG34=0,1,BI34/BG34))</f>
        <v>-2.2677015449952407E-2</v>
      </c>
      <c r="BK34" s="21">
        <f>SUMIF($C$6:BJ$6,BK$5,$C34:BJ34)</f>
        <v>872548</v>
      </c>
      <c r="BL34" s="87">
        <f ca="1">SUMIF($C$6:BK$6,BL$5,$C34:BK34)</f>
        <v>836614</v>
      </c>
      <c r="BM34" s="21">
        <f ca="1">SUM(BL34-BK34)</f>
        <v>-35934</v>
      </c>
      <c r="BN34" s="22">
        <f ca="1">IF(BM34=0,0,IF(BK34=0,1,BM34/BK34))</f>
        <v>-4.1182834640615756E-2</v>
      </c>
      <c r="BO34" s="21">
        <f>+DH34</f>
        <v>123010</v>
      </c>
      <c r="BP34" s="87">
        <f ca="1">OFFSET(DH34,0,14,1,1)</f>
        <v>123220</v>
      </c>
      <c r="BQ34" s="21">
        <f ca="1">SUM(BP34-BO34)</f>
        <v>210</v>
      </c>
      <c r="BR34" s="22">
        <f ca="1">IF(BQ34=0,0,IF(BO34=0,1,BQ34/BO34))</f>
        <v>1.7071782781887652E-3</v>
      </c>
      <c r="BS34" s="21">
        <f>SUMIF($C$6:BR$6,BS$5,$C34:BR34)</f>
        <v>995558</v>
      </c>
      <c r="BT34" s="87">
        <f ca="1">SUMIF($C$6:BS$6,BT$5,$C34:BS34)</f>
        <v>959834</v>
      </c>
      <c r="BU34" s="21">
        <f ca="1">SUM(BT34-BS34)</f>
        <v>-35724</v>
      </c>
      <c r="BV34" s="22">
        <f ca="1">IF(BU34=0,0,IF(BS34=0,1,BU34/BS34))</f>
        <v>-3.5883394036309288E-2</v>
      </c>
      <c r="BW34" s="21">
        <f>+DI34</f>
        <v>113225</v>
      </c>
      <c r="BX34" s="87">
        <f ca="1">OFFSET(DI34,0,14,1,1)</f>
        <v>115490</v>
      </c>
      <c r="BY34" s="21">
        <f ca="1">SUM(BX34-BW34)</f>
        <v>2265</v>
      </c>
      <c r="BZ34" s="22">
        <f ca="1">IF(BY34=0,0,IF(BW34=0,1,BY34/BW34))</f>
        <v>2.0004415985868846E-2</v>
      </c>
      <c r="CA34" s="21">
        <f>SUMIF($C$6:BZ$6,CA$5,$C34:BZ34)</f>
        <v>1108783</v>
      </c>
      <c r="CB34" s="87">
        <f ca="1">SUMIF($C$6:CA$6,CB$5,$C34:CA34)</f>
        <v>1075324</v>
      </c>
      <c r="CC34" s="21">
        <f ca="1">SUM(CB34-CA34)</f>
        <v>-33459</v>
      </c>
      <c r="CD34" s="22">
        <f ca="1">IF(CC34=0,0,IF(CA34=0,1,CC34/CA34))</f>
        <v>-3.0176328461024384E-2</v>
      </c>
      <c r="CE34" s="21">
        <f>+DJ34</f>
        <v>94325</v>
      </c>
      <c r="CF34" s="87">
        <f ca="1">OFFSET(DJ34,0,14,1,1)</f>
        <v>0</v>
      </c>
      <c r="CG34" s="21">
        <f ca="1">SUM(CF34-CE34)</f>
        <v>-94325</v>
      </c>
      <c r="CH34" s="22">
        <f ca="1">IF(CG34=0,0,IF(CE34=0,1,CG34/CE34))</f>
        <v>-1</v>
      </c>
      <c r="CI34" s="21">
        <f>SUMIF($C$6:CH$6,CI$5,$C34:CH34)</f>
        <v>1203108</v>
      </c>
      <c r="CJ34" s="87">
        <f ca="1">SUMIF($C$6:CI$6,CJ$5,$C34:CI34)</f>
        <v>1075324</v>
      </c>
      <c r="CK34" s="21">
        <f ca="1">SUM(CJ34-CI34)</f>
        <v>-127784</v>
      </c>
      <c r="CL34" s="22">
        <f ca="1">IF(CK34=0,0,IF(CI34=0,1,CK34/CI34))</f>
        <v>-0.10621157867789092</v>
      </c>
      <c r="CM34" s="21">
        <f>+DK34</f>
        <v>94430</v>
      </c>
      <c r="CN34" s="87">
        <f ca="1">OFFSET(DK34,0,14,1,1)</f>
        <v>0</v>
      </c>
      <c r="CO34" s="21">
        <f ca="1">SUM(CN34-CM34)</f>
        <v>-94430</v>
      </c>
      <c r="CP34" s="22">
        <f ca="1">IF(CO34=0,0,IF(CM34=0,1,CO34/CM34))</f>
        <v>-1</v>
      </c>
      <c r="CQ34" s="21">
        <f>SUMIF($C$6:CP$6,CQ$5,$C34:CP34)</f>
        <v>1297538</v>
      </c>
      <c r="CR34" s="87">
        <f ca="1">SUMIF($C$6:CQ$6,CR$5,$C34:CQ34)</f>
        <v>1075324</v>
      </c>
      <c r="CS34" s="21">
        <f ca="1">SUM(CR34-CQ34)</f>
        <v>-222214</v>
      </c>
      <c r="CT34" s="22">
        <f ca="1">IF(CS34=0,0,IF(CQ34=0,1,CS34/CQ34))</f>
        <v>-0.17125818280466545</v>
      </c>
      <c r="CW34" s="12" t="s">
        <v>77</v>
      </c>
      <c r="CX34" s="81" t="s">
        <v>6</v>
      </c>
      <c r="CZ34" s="88">
        <f>SUMIF(IBA!$A$73:$A$83,'2016-2017'!CZ$7,IBA!D$73:D$83)</f>
        <v>89247</v>
      </c>
      <c r="DA34" s="88">
        <f>SUMIF(IBA!$A$73:$A$83,'2016-2017'!DA$7,IBA!E$73:E$83)</f>
        <v>80449</v>
      </c>
      <c r="DB34" s="88">
        <f>SUMIF(IBA!$A$73:$A$83,'2016-2017'!DB$7,IBA!F$73:F$83)</f>
        <v>97685</v>
      </c>
      <c r="DC34" s="88">
        <f>SUMIF(IBA!$A$73:$A$83,'2016-2017'!DC$7,IBA!G$73:G$83)</f>
        <v>98157</v>
      </c>
      <c r="DD34" s="88">
        <f>SUMIF(IBA!$A$73:$A$83,'2016-2017'!DD$7,IBA!H$73:H$83)</f>
        <v>111274</v>
      </c>
      <c r="DE34" s="88">
        <f>SUMIF(IBA!$A$73:$A$83,'2016-2017'!DE$7,IBA!I$73:I$83)</f>
        <v>119780</v>
      </c>
      <c r="DF34" s="88">
        <f>SUMIF(IBA!$A$73:$A$83,'2016-2017'!DF$7,IBA!J$73:J$83)</f>
        <v>139386</v>
      </c>
      <c r="DG34" s="88">
        <f>SUMIF(IBA!$A$73:$A$83,'2016-2017'!DG$7,IBA!K$73:K$83)</f>
        <v>136570</v>
      </c>
      <c r="DH34" s="88">
        <f>SUMIF(IBA!$A$73:$A$83,'2016-2017'!DH$7,IBA!L$73:L$83)</f>
        <v>123010</v>
      </c>
      <c r="DI34" s="88">
        <f>SUMIF(IBA!$A$73:$A$83,'2016-2017'!DI$7,IBA!M$73:M$83)</f>
        <v>113225</v>
      </c>
      <c r="DJ34" s="88">
        <f>SUMIF(IBA!$A$73:$A$83,'2016-2017'!DJ$7,IBA!N$73:N$83)</f>
        <v>94325</v>
      </c>
      <c r="DK34" s="88">
        <f>SUMIF(IBA!$A$73:$A$83,'2016-2017'!DK$7,IBA!O$73:O$83)</f>
        <v>94430</v>
      </c>
      <c r="DN34" s="88">
        <f>SUMIF(IBA!$A$73:$A$84,'2016-2017'!DN$7,IBA!D$73:D$84)</f>
        <v>84279</v>
      </c>
      <c r="DO34" s="88">
        <f>SUMIF(IBA!$A$73:$A$84,'2016-2017'!DO$7,IBA!E$73:E$84)</f>
        <v>78522</v>
      </c>
      <c r="DP34" s="88">
        <f>SUMIF(IBA!$A$73:$A$84,'2016-2017'!DP$7,IBA!F$73:F$84)</f>
        <v>91070</v>
      </c>
      <c r="DQ34" s="88">
        <f>SUMIF(IBA!$A$73:$A$84,'2016-2017'!DQ$7,IBA!G$73:G$84)</f>
        <v>95894</v>
      </c>
      <c r="DR34" s="88">
        <f>SUMIF(IBA!$A$73:$A$84,'2016-2017'!DR$7,IBA!H$73:H$84)</f>
        <v>109949</v>
      </c>
      <c r="DS34" s="88">
        <f>SUMIF(IBA!$A$73:$A$84,'2016-2017'!DS$7,IBA!I$73:I$84)</f>
        <v>111482</v>
      </c>
      <c r="DT34" s="88">
        <f>SUMIF(IBA!$A$73:$A$84,'2016-2017'!DT$7,IBA!J$73:J$84)</f>
        <v>131945</v>
      </c>
      <c r="DU34" s="88">
        <f>SUMIF(IBA!$A$73:$A$84,'2016-2017'!DU$7,IBA!K$73:K$84)</f>
        <v>133473</v>
      </c>
      <c r="DV34" s="88">
        <f>SUMIF(IBA!$A$73:$A$84,'2016-2017'!DV$7,IBA!L$73:L$84)</f>
        <v>123220</v>
      </c>
      <c r="DW34" s="88">
        <f>SUMIF(IBA!$A$73:$A$84,'2016-2017'!DW$7,IBA!M$73:M$84)</f>
        <v>115490</v>
      </c>
      <c r="DX34" s="88">
        <f>SUMIF(IBA!$A$73:$A$84,'2016-2017'!DX$7,IBA!N$73:N$84)</f>
        <v>0</v>
      </c>
      <c r="DY34" s="88">
        <f>SUMIF(IBA!$A$73:$A$84,'2016-2017'!DY$7,IBA!O$73:O$84)</f>
        <v>0</v>
      </c>
      <c r="DZ34"/>
    </row>
    <row r="35" spans="1:130" s="12" customFormat="1" ht="15.6">
      <c r="A35" s="101" t="str">
        <f>+CW36</f>
        <v>Sault Ste. Marie Bridge Bridge Authority</v>
      </c>
      <c r="B35" s="29" t="s">
        <v>7</v>
      </c>
      <c r="C35" s="21">
        <f>+CZ35</f>
        <v>7291</v>
      </c>
      <c r="D35" s="87">
        <f ca="1">OFFSET(CZ35,0,14,1,1)</f>
        <v>7597</v>
      </c>
      <c r="E35" s="21">
        <f ca="1">SUM(D35-C35)</f>
        <v>306</v>
      </c>
      <c r="F35" s="22">
        <f ca="1">IF(E35=0,0,IF(C35=0,1,E35/C35))</f>
        <v>4.1969551501851596E-2</v>
      </c>
      <c r="G35" s="21">
        <f>SUMIF($C$6:F$6,G$5,$C35:F35)</f>
        <v>7291</v>
      </c>
      <c r="H35" s="87">
        <f ca="1">SUMIF($C$6:G$6,H$5,$C35:G35)</f>
        <v>7597</v>
      </c>
      <c r="I35" s="21">
        <f ca="1">SUM(H35-G35)</f>
        <v>306</v>
      </c>
      <c r="J35" s="22">
        <f ca="1">IF(I35=0,0,IF(G35=0,1,I35/G35))</f>
        <v>4.1969551501851596E-2</v>
      </c>
      <c r="K35" s="21">
        <f>+DA35</f>
        <v>7325</v>
      </c>
      <c r="L35" s="87">
        <f ca="1">OFFSET(DA35,0,14,1,1)</f>
        <v>7633</v>
      </c>
      <c r="M35" s="21">
        <f ca="1">SUM(L35-K35)</f>
        <v>308</v>
      </c>
      <c r="N35" s="22">
        <f ca="1">IF(M35=0,0,IF(K35=0,1,M35/K35))</f>
        <v>4.2047781569965872E-2</v>
      </c>
      <c r="O35" s="21">
        <f>SUMIF($C$6:N$6,O$5,$C35:N35)</f>
        <v>14616</v>
      </c>
      <c r="P35" s="87">
        <f ca="1">SUMIF($C$6:O$6,P$5,$C35:O35)</f>
        <v>15230</v>
      </c>
      <c r="Q35" s="21">
        <f ca="1">SUM(P35-O35)</f>
        <v>614</v>
      </c>
      <c r="R35" s="22">
        <f ca="1">IF(Q35=0,0,IF(O35=0,1,Q35/O35))</f>
        <v>4.2008757525998905E-2</v>
      </c>
      <c r="S35" s="21">
        <f>+DB35</f>
        <v>8278</v>
      </c>
      <c r="T35" s="87">
        <f ca="1">OFFSET(DB35,0,14,1,1)</f>
        <v>8934</v>
      </c>
      <c r="U35" s="21">
        <f ca="1">SUM(T35-S35)</f>
        <v>656</v>
      </c>
      <c r="V35" s="22">
        <f ca="1">IF(U35=0,0,IF(S35=0,1,U35/S35))</f>
        <v>7.9246194733027298E-2</v>
      </c>
      <c r="W35" s="21">
        <f>SUMIF($C$6:V$6,W$5,$C35:V35)</f>
        <v>22894</v>
      </c>
      <c r="X35" s="87">
        <f ca="1">SUMIF($C$6:W$6,X$5,$C35:W35)</f>
        <v>24164</v>
      </c>
      <c r="Y35" s="21">
        <f ca="1">SUM(X35-W35)</f>
        <v>1270</v>
      </c>
      <c r="Z35" s="22">
        <f ca="1">IF(Y35=0,0,IF(W35=0,1,Y35/W35))</f>
        <v>5.54730497073469E-2</v>
      </c>
      <c r="AA35" s="21">
        <f>+DC35</f>
        <v>7445</v>
      </c>
      <c r="AB35" s="87">
        <f ca="1">OFFSET(DC35,0,14,1,1)</f>
        <v>7631</v>
      </c>
      <c r="AC35" s="21">
        <f ca="1">SUM(AB35-AA35)</f>
        <v>186</v>
      </c>
      <c r="AD35" s="22">
        <f ca="1">IF(AC35=0,0,IF(AA35=0,1,AC35/AA35))</f>
        <v>2.498321020819342E-2</v>
      </c>
      <c r="AE35" s="21">
        <f>SUMIF($C$6:AD$6,AE$5,$C35:AD35)</f>
        <v>30339</v>
      </c>
      <c r="AF35" s="87">
        <f ca="1">SUMIF($C$6:AE$6,AF$5,$C35:AE35)</f>
        <v>31795</v>
      </c>
      <c r="AG35" s="21">
        <f ca="1">SUM(AF35-AE35)</f>
        <v>1456</v>
      </c>
      <c r="AH35" s="22">
        <f ca="1">IF(AG35=0,0,IF(AE35=0,1,AG35/AE35))</f>
        <v>4.7991034641880086E-2</v>
      </c>
      <c r="AI35" s="21">
        <f>+DD35</f>
        <v>7760</v>
      </c>
      <c r="AJ35" s="87">
        <f ca="1">OFFSET(DD35,0,14,1,1)</f>
        <v>7816</v>
      </c>
      <c r="AK35" s="21">
        <f ca="1">SUM(AJ35-AI35)</f>
        <v>56</v>
      </c>
      <c r="AL35" s="22">
        <f ca="1">IF(AK35=0,0,IF(AI35=0,1,AK35/AI35))</f>
        <v>7.2164948453608251E-3</v>
      </c>
      <c r="AM35" s="21">
        <f>SUMIF($C$6:AL$6,AM$5,$C35:AL35)</f>
        <v>38099</v>
      </c>
      <c r="AN35" s="87">
        <f ca="1">SUMIF($C$6:AM$6,AN$5,$C35:AM35)</f>
        <v>39611</v>
      </c>
      <c r="AO35" s="21">
        <f ca="1">SUM(AN35-AM35)</f>
        <v>1512</v>
      </c>
      <c r="AP35" s="22">
        <f ca="1">IF(AO35=0,0,IF(AM35=0,1,AO35/AM35))</f>
        <v>3.96860809995013E-2</v>
      </c>
      <c r="AQ35" s="21">
        <f>+DE35</f>
        <v>7503</v>
      </c>
      <c r="AR35" s="87">
        <f ca="1">OFFSET(DE35,0,14,1,1)</f>
        <v>7689</v>
      </c>
      <c r="AS35" s="21">
        <f ca="1">SUM(AR35-AQ35)</f>
        <v>186</v>
      </c>
      <c r="AT35" s="22">
        <f ca="1">IF(AS35=0,0,IF(AQ35=0,1,AS35/AQ35))</f>
        <v>2.4790083966413436E-2</v>
      </c>
      <c r="AU35" s="21">
        <f>SUMIF($C$6:AT$6,AU$5,$C35:AT35)</f>
        <v>45602</v>
      </c>
      <c r="AV35" s="87">
        <f ca="1">SUMIF($C$6:AU$6,AV$5,$C35:AU35)</f>
        <v>47300</v>
      </c>
      <c r="AW35" s="21">
        <f ca="1">SUM(AV35-AU35)</f>
        <v>1698</v>
      </c>
      <c r="AX35" s="22">
        <f ca="1">IF(AW35=0,0,IF(AU35=0,1,AW35/AU35))</f>
        <v>3.7235208982062187E-2</v>
      </c>
      <c r="AY35" s="21">
        <f>+DF35</f>
        <v>7063</v>
      </c>
      <c r="AZ35" s="87">
        <f ca="1">OFFSET(DF35,0,14,1,1)</f>
        <v>7093</v>
      </c>
      <c r="BA35" s="21">
        <f ca="1">SUM(AZ35-AY35)</f>
        <v>30</v>
      </c>
      <c r="BB35" s="22">
        <f ca="1">IF(BA35=0,0,IF(AY35=0,1,BA35/AY35))</f>
        <v>4.2474869035820477E-3</v>
      </c>
      <c r="BC35" s="21">
        <f>SUMIF($C$6:BB$6,BC$5,$C35:BB35)</f>
        <v>52665</v>
      </c>
      <c r="BD35" s="87">
        <f ca="1">SUMIF($C$6:BC$6,BD$5,$C35:BC35)</f>
        <v>54393</v>
      </c>
      <c r="BE35" s="21">
        <f ca="1">SUM(BD35-BC35)</f>
        <v>1728</v>
      </c>
      <c r="BF35" s="22">
        <f ca="1">IF(BE35=0,0,IF(BC35=0,1,BE35/BC35))</f>
        <v>3.2811164910281972E-2</v>
      </c>
      <c r="BG35" s="21">
        <f>+DG35</f>
        <v>7603</v>
      </c>
      <c r="BH35" s="87">
        <f ca="1">OFFSET(DG35,0,14,1,1)</f>
        <v>7701</v>
      </c>
      <c r="BI35" s="21">
        <f ca="1">SUM(BH35-BG35)</f>
        <v>98</v>
      </c>
      <c r="BJ35" s="22">
        <f ca="1">IF(BI35=0,0,IF(BG35=0,1,BI35/BG35))</f>
        <v>1.2889648822833092E-2</v>
      </c>
      <c r="BK35" s="21">
        <f>SUMIF($C$6:BJ$6,BK$5,$C35:BJ35)</f>
        <v>60268</v>
      </c>
      <c r="BL35" s="87">
        <f ca="1">SUMIF($C$6:BK$6,BL$5,$C35:BK35)</f>
        <v>62094</v>
      </c>
      <c r="BM35" s="21">
        <f ca="1">SUM(BL35-BK35)</f>
        <v>1826</v>
      </c>
      <c r="BN35" s="22">
        <f ca="1">IF(BM35=0,0,IF(BK35=0,1,BM35/BK35))</f>
        <v>3.0298002256587242E-2</v>
      </c>
      <c r="BO35" s="21">
        <f>+DH35</f>
        <v>6953</v>
      </c>
      <c r="BP35" s="87">
        <f ca="1">OFFSET(DH35,0,14,1,1)</f>
        <v>7109</v>
      </c>
      <c r="BQ35" s="21">
        <f ca="1">SUM(BP35-BO35)</f>
        <v>156</v>
      </c>
      <c r="BR35" s="22">
        <f ca="1">IF(BQ35=0,0,IF(BO35=0,1,BQ35/BO35))</f>
        <v>2.2436358406443261E-2</v>
      </c>
      <c r="BS35" s="21">
        <f>SUMIF($C$6:BR$6,BS$5,$C35:BR35)</f>
        <v>67221</v>
      </c>
      <c r="BT35" s="87">
        <f ca="1">SUMIF($C$6:BS$6,BT$5,$C35:BS35)</f>
        <v>69203</v>
      </c>
      <c r="BU35" s="21">
        <f ca="1">SUM(BT35-BS35)</f>
        <v>1982</v>
      </c>
      <c r="BV35" s="22">
        <f ca="1">IF(BU35=0,0,IF(BS35=0,1,BU35/BS35))</f>
        <v>2.9484833608544949E-2</v>
      </c>
      <c r="BW35" s="21">
        <f>+DI35</f>
        <v>7612</v>
      </c>
      <c r="BX35" s="87">
        <f ca="1">OFFSET(DI35,0,14,1,1)</f>
        <v>7972</v>
      </c>
      <c r="BY35" s="21">
        <f ca="1">SUM(BX35-BW35)</f>
        <v>360</v>
      </c>
      <c r="BZ35" s="22">
        <f ca="1">IF(BY35=0,0,IF(BW35=0,1,BY35/BW35))</f>
        <v>4.7293746715712036E-2</v>
      </c>
      <c r="CA35" s="21">
        <f>SUMIF($C$6:BZ$6,CA$5,$C35:BZ35)</f>
        <v>74833</v>
      </c>
      <c r="CB35" s="87">
        <f ca="1">SUMIF($C$6:CA$6,CB$5,$C35:CA35)</f>
        <v>77175</v>
      </c>
      <c r="CC35" s="21">
        <f ca="1">SUM(CB35-CA35)</f>
        <v>2342</v>
      </c>
      <c r="CD35" s="22">
        <f ca="1">IF(CC35=0,0,IF(CA35=0,1,CC35/CA35))</f>
        <v>3.1296353213154625E-2</v>
      </c>
      <c r="CE35" s="21">
        <f>+DJ35</f>
        <v>8044</v>
      </c>
      <c r="CF35" s="87">
        <f ca="1">OFFSET(DJ35,0,14,1,1)</f>
        <v>0</v>
      </c>
      <c r="CG35" s="21">
        <f ca="1">SUM(CF35-CE35)</f>
        <v>-8044</v>
      </c>
      <c r="CH35" s="22">
        <f ca="1">IF(CG35=0,0,IF(CE35=0,1,CG35/CE35))</f>
        <v>-1</v>
      </c>
      <c r="CI35" s="21">
        <f>SUMIF($C$6:CH$6,CI$5,$C35:CH35)</f>
        <v>82877</v>
      </c>
      <c r="CJ35" s="87">
        <f ca="1">SUMIF($C$6:CI$6,CJ$5,$C35:CI35)</f>
        <v>77175</v>
      </c>
      <c r="CK35" s="21">
        <f ca="1">SUM(CJ35-CI35)</f>
        <v>-5702</v>
      </c>
      <c r="CL35" s="22">
        <f ca="1">IF(CK35=0,0,IF(CI35=0,1,CK35/CI35))</f>
        <v>-6.8800752923006386E-2</v>
      </c>
      <c r="CM35" s="21">
        <f>+DK35</f>
        <v>6283</v>
      </c>
      <c r="CN35" s="87">
        <f ca="1">OFFSET(DK35,0,14,1,1)</f>
        <v>0</v>
      </c>
      <c r="CO35" s="21">
        <f ca="1">SUM(CN35-CM35)</f>
        <v>-6283</v>
      </c>
      <c r="CP35" s="22">
        <f ca="1">IF(CO35=0,0,IF(CM35=0,1,CO35/CM35))</f>
        <v>-1</v>
      </c>
      <c r="CQ35" s="21">
        <f>SUMIF($C$6:CP$6,CQ$5,$C35:CP35)</f>
        <v>89160</v>
      </c>
      <c r="CR35" s="87">
        <f ca="1">SUMIF($C$6:CQ$6,CR$5,$C35:CQ35)</f>
        <v>77175</v>
      </c>
      <c r="CS35" s="21">
        <f ca="1">SUM(CR35-CQ35)</f>
        <v>-11985</v>
      </c>
      <c r="CT35" s="22">
        <f ca="1">IF(CS35=0,0,IF(CQ35=0,1,CS35/CQ35))</f>
        <v>-0.13442126514131897</v>
      </c>
      <c r="CW35" s="12" t="s">
        <v>77</v>
      </c>
      <c r="CX35" s="81" t="s">
        <v>7</v>
      </c>
      <c r="CY35" s="16"/>
      <c r="CZ35" s="88">
        <f>SUMIF(IBA!$A$87:$A$97,'2016-2017'!CZ$7,IBA!D$87:D$97)</f>
        <v>7291</v>
      </c>
      <c r="DA35" s="88">
        <f>SUMIF(IBA!$A$87:$A$97,'2016-2017'!DA$7,IBA!E$87:E$97)</f>
        <v>7325</v>
      </c>
      <c r="DB35" s="88">
        <f>SUMIF(IBA!$A$87:$A$97,'2016-2017'!DB$7,IBA!F$87:F$97)</f>
        <v>8278</v>
      </c>
      <c r="DC35" s="88">
        <f>SUMIF(IBA!$A$87:$A$97,'2016-2017'!DC$7,IBA!G$87:G$97)</f>
        <v>7445</v>
      </c>
      <c r="DD35" s="88">
        <f>SUMIF(IBA!$A$87:$A$97,'2016-2017'!DD$7,IBA!H$87:H$97)</f>
        <v>7760</v>
      </c>
      <c r="DE35" s="88">
        <f>SUMIF(IBA!$A$87:$A$97,'2016-2017'!DE$7,IBA!I$87:I$97)</f>
        <v>7503</v>
      </c>
      <c r="DF35" s="88">
        <f>SUMIF(IBA!$A$87:$A$97,'2016-2017'!DF$7,IBA!J$87:J$97)</f>
        <v>7063</v>
      </c>
      <c r="DG35" s="88">
        <f>SUMIF(IBA!$A$87:$A$97,'2016-2017'!DG$7,IBA!K$87:K$97)</f>
        <v>7603</v>
      </c>
      <c r="DH35" s="88">
        <f>SUMIF(IBA!$A$87:$A$97,'2016-2017'!DH$7,IBA!L$87:L$97)</f>
        <v>6953</v>
      </c>
      <c r="DI35" s="88">
        <f>SUMIF(IBA!$A$87:$A$97,'2016-2017'!DI$7,IBA!M$87:M$97)</f>
        <v>7612</v>
      </c>
      <c r="DJ35" s="88">
        <f>SUMIF(IBA!$A$87:$A$97,'2016-2017'!DJ$7,IBA!N$87:N$97)</f>
        <v>8044</v>
      </c>
      <c r="DK35" s="88">
        <f>SUMIF(IBA!$A$87:$A$97,'2016-2017'!DK$7,IBA!O$87:O$97)</f>
        <v>6283</v>
      </c>
      <c r="DN35" s="88">
        <f>SUMIF(IBA!$A$87:$A$98,'2016-2017'!DN$7,IBA!D$87:D$98)</f>
        <v>7597</v>
      </c>
      <c r="DO35" s="88">
        <f>SUMIF(IBA!$A$87:$A$98,'2016-2017'!DO$7,IBA!E$87:E$98)</f>
        <v>7633</v>
      </c>
      <c r="DP35" s="88">
        <f>SUMIF(IBA!$A$87:$A$98,'2016-2017'!DP$7,IBA!F$87:F$98)</f>
        <v>8934</v>
      </c>
      <c r="DQ35" s="88">
        <f>SUMIF(IBA!$A$87:$A$98,'2016-2017'!DQ$7,IBA!G$87:G$98)</f>
        <v>7631</v>
      </c>
      <c r="DR35" s="88">
        <f>SUMIF(IBA!$A$87:$A$98,'2016-2017'!DR$7,IBA!H$87:H$98)</f>
        <v>7816</v>
      </c>
      <c r="DS35" s="88">
        <f>SUMIF(IBA!$A$87:$A$98,'2016-2017'!DS$7,IBA!I$87:I$98)</f>
        <v>7689</v>
      </c>
      <c r="DT35" s="88">
        <f>SUMIF(IBA!$A$87:$A$98,'2016-2017'!DT$7,IBA!J$87:J$98)</f>
        <v>7093</v>
      </c>
      <c r="DU35" s="88">
        <f>SUMIF(IBA!$A$87:$A$98,'2016-2017'!DU$7,IBA!K$87:K$98)</f>
        <v>7701</v>
      </c>
      <c r="DV35" s="88">
        <f>SUMIF(IBA!$A$87:$A$98,'2016-2017'!DV$7,IBA!L$87:L$98)</f>
        <v>7109</v>
      </c>
      <c r="DW35" s="88">
        <f>SUMIF(IBA!$A$87:$A$98,'2016-2017'!DW$7,IBA!M$87:M$98)</f>
        <v>7972</v>
      </c>
      <c r="DX35" s="88">
        <f>SUMIF(IBA!$A$87:$A$98,'2016-2017'!DX$7,IBA!N$87:N$98)</f>
        <v>0</v>
      </c>
      <c r="DY35" s="88">
        <f>SUMIF(IBA!$A$87:$A$98,'2016-2017'!DY$7,IBA!O$87:O$98)</f>
        <v>0</v>
      </c>
      <c r="DZ35"/>
    </row>
    <row r="36" spans="1:130" s="12" customFormat="1" ht="15.6">
      <c r="A36" s="100"/>
      <c r="B36" s="29" t="s">
        <v>8</v>
      </c>
      <c r="C36" s="87">
        <f>+CZ36</f>
        <v>1141</v>
      </c>
      <c r="D36" s="87">
        <f ca="1">OFFSET(CZ36,0,14,1,1)</f>
        <v>1756</v>
      </c>
      <c r="E36" s="87">
        <f ca="1">SUM(D36-C36)</f>
        <v>615</v>
      </c>
      <c r="F36" s="22">
        <f ca="1">IF(E36=0,0,IF(C36=0,1,E36/C36))</f>
        <v>0.53900087642418926</v>
      </c>
      <c r="G36" s="87">
        <f>SUMIF($C$6:F$6,G$5,$C36:F36)</f>
        <v>1141</v>
      </c>
      <c r="H36" s="87">
        <f ca="1">SUMIF($C$6:G$6,H$5,$C36:G36)</f>
        <v>1756</v>
      </c>
      <c r="I36" s="87">
        <f ca="1">SUM(H36-G36)</f>
        <v>615</v>
      </c>
      <c r="J36" s="22">
        <f ca="1">IF(I36=0,0,IF(G36=0,1,I36/G36))</f>
        <v>0.53900087642418926</v>
      </c>
      <c r="K36" s="87">
        <f>+DA36</f>
        <v>1509</v>
      </c>
      <c r="L36" s="87">
        <f ca="1">OFFSET(DA36,0,14,1,1)</f>
        <v>2030</v>
      </c>
      <c r="M36" s="87">
        <f ca="1">SUM(L36-K36)</f>
        <v>521</v>
      </c>
      <c r="N36" s="22">
        <f ca="1">IF(M36=0,0,IF(K36=0,1,M36/K36))</f>
        <v>0.3452617627567926</v>
      </c>
      <c r="O36" s="87">
        <f>SUMIF($C$6:N$6,O$5,$C36:N36)</f>
        <v>2650</v>
      </c>
      <c r="P36" s="87">
        <f ca="1">SUMIF($C$6:O$6,P$5,$C36:O36)</f>
        <v>3786</v>
      </c>
      <c r="Q36" s="87">
        <f ca="1">SUM(P36-O36)</f>
        <v>1136</v>
      </c>
      <c r="R36" s="22">
        <f ca="1">IF(Q36=0,0,IF(O36=0,1,Q36/O36))</f>
        <v>0.42867924528301887</v>
      </c>
      <c r="S36" s="87">
        <f>+DB36</f>
        <v>1235</v>
      </c>
      <c r="T36" s="87">
        <f ca="1">OFFSET(DB36,0,14,1,1)</f>
        <v>1941</v>
      </c>
      <c r="U36" s="87">
        <f ca="1">SUM(T36-S36)</f>
        <v>706</v>
      </c>
      <c r="V36" s="22">
        <f ca="1">IF(U36=0,0,IF(S36=0,1,U36/S36))</f>
        <v>0.57165991902834012</v>
      </c>
      <c r="W36" s="87">
        <f>SUMIF($C$6:V$6,W$5,$C36:V36)</f>
        <v>3885</v>
      </c>
      <c r="X36" s="87">
        <f ca="1">SUMIF($C$6:W$6,X$5,$C36:W36)</f>
        <v>5727</v>
      </c>
      <c r="Y36" s="87">
        <f ca="1">SUM(X36-W36)</f>
        <v>1842</v>
      </c>
      <c r="Z36" s="22">
        <f ca="1">IF(Y36=0,0,IF(W36=0,1,Y36/W36))</f>
        <v>0.47413127413127415</v>
      </c>
      <c r="AA36" s="87">
        <f>+DC36</f>
        <v>1846</v>
      </c>
      <c r="AB36" s="87">
        <f ca="1">OFFSET(DC36,0,14,1,1)</f>
        <v>1640</v>
      </c>
      <c r="AC36" s="87">
        <f ca="1">SUM(AB36-AA36)</f>
        <v>-206</v>
      </c>
      <c r="AD36" s="22">
        <f ca="1">IF(AC36=0,0,IF(AA36=0,1,AC36/AA36))</f>
        <v>-0.11159263271939328</v>
      </c>
      <c r="AE36" s="87">
        <f>SUMIF($C$6:AD$6,AE$5,$C36:AD36)</f>
        <v>5731</v>
      </c>
      <c r="AF36" s="87">
        <f ca="1">SUMIF($C$6:AE$6,AF$5,$C36:AE36)</f>
        <v>7367</v>
      </c>
      <c r="AG36" s="87">
        <f ca="1">SUM(AF36-AE36)</f>
        <v>1636</v>
      </c>
      <c r="AH36" s="22">
        <f ca="1">IF(AG36=0,0,IF(AE36=0,1,AG36/AE36))</f>
        <v>0.28546501483161751</v>
      </c>
      <c r="AI36" s="87">
        <f>+DD36</f>
        <v>4716</v>
      </c>
      <c r="AJ36" s="87">
        <f ca="1">OFFSET(DD36,0,14,1,1)</f>
        <v>4603</v>
      </c>
      <c r="AK36" s="87">
        <f ca="1">SUM(AJ36-AI36)</f>
        <v>-113</v>
      </c>
      <c r="AL36" s="22">
        <f ca="1">IF(AK36=0,0,IF(AI36=0,1,AK36/AI36))</f>
        <v>-2.3960983884648006E-2</v>
      </c>
      <c r="AM36" s="87">
        <f>SUMIF($C$6:AL$6,AM$5,$C36:AL36)</f>
        <v>10447</v>
      </c>
      <c r="AN36" s="87">
        <f ca="1">SUMIF($C$6:AM$6,AN$5,$C36:AM36)</f>
        <v>11970</v>
      </c>
      <c r="AO36" s="87">
        <f ca="1">SUM(AN36-AM36)</f>
        <v>1523</v>
      </c>
      <c r="AP36" s="22">
        <f ca="1">IF(AO36=0,0,IF(AM36=0,1,AO36/AM36))</f>
        <v>0.14578347851057719</v>
      </c>
      <c r="AQ36" s="87">
        <f>+DE36</f>
        <v>7131</v>
      </c>
      <c r="AR36" s="87">
        <f ca="1">OFFSET(DE36,0,14,1,1)</f>
        <v>7495</v>
      </c>
      <c r="AS36" s="87">
        <f ca="1">SUM(AR36-AQ36)</f>
        <v>364</v>
      </c>
      <c r="AT36" s="22">
        <f ca="1">IF(AS36=0,0,IF(AQ36=0,1,AS36/AQ36))</f>
        <v>5.1044734258869726E-2</v>
      </c>
      <c r="AU36" s="87">
        <f>SUMIF($C$6:AT$6,AU$5,$C36:AT36)</f>
        <v>17578</v>
      </c>
      <c r="AV36" s="87">
        <f ca="1">SUMIF($C$6:AU$6,AV$5,$C36:AU36)</f>
        <v>19465</v>
      </c>
      <c r="AW36" s="87">
        <f ca="1">SUM(AV36-AU36)</f>
        <v>1887</v>
      </c>
      <c r="AX36" s="22">
        <f ca="1">IF(AW36=0,0,IF(AU36=0,1,AW36/AU36))</f>
        <v>0.10735009671179883</v>
      </c>
      <c r="AY36" s="87">
        <f>+DF36</f>
        <v>9612</v>
      </c>
      <c r="AZ36" s="87">
        <f ca="1">OFFSET(DF36,0,14,1,1)</f>
        <v>9314</v>
      </c>
      <c r="BA36" s="87">
        <f ca="1">SUM(AZ36-AY36)</f>
        <v>-298</v>
      </c>
      <c r="BB36" s="22">
        <f ca="1">IF(BA36=0,0,IF(AY36=0,1,BA36/AY36))</f>
        <v>-3.1002913025384937E-2</v>
      </c>
      <c r="BC36" s="87">
        <f>SUMIF($C$6:BB$6,BC$5,$C36:BB36)</f>
        <v>27190</v>
      </c>
      <c r="BD36" s="87">
        <f ca="1">SUMIF($C$6:BC$6,BD$5,$C36:BC36)</f>
        <v>28779</v>
      </c>
      <c r="BE36" s="87">
        <f ca="1">SUM(BD36-BC36)</f>
        <v>1589</v>
      </c>
      <c r="BF36" s="22">
        <f ca="1">IF(BE36=0,0,IF(BC36=0,1,BE36/BC36))</f>
        <v>5.8440603162927547E-2</v>
      </c>
      <c r="BG36" s="87">
        <f>+DG36</f>
        <v>8316</v>
      </c>
      <c r="BH36" s="87">
        <f ca="1">OFFSET(DG36,0,14,1,1)</f>
        <v>9610</v>
      </c>
      <c r="BI36" s="87">
        <f ca="1">SUM(BH36-BG36)</f>
        <v>1294</v>
      </c>
      <c r="BJ36" s="22">
        <f ca="1">IF(BI36=0,0,IF(BG36=0,1,BI36/BG36))</f>
        <v>0.15560365560365561</v>
      </c>
      <c r="BK36" s="87">
        <f>SUMIF($C$6:BJ$6,BK$5,$C36:BJ36)</f>
        <v>35506</v>
      </c>
      <c r="BL36" s="87">
        <f ca="1">SUMIF($C$6:BK$6,BL$5,$C36:BK36)</f>
        <v>38389</v>
      </c>
      <c r="BM36" s="87">
        <f ca="1">SUM(BL36-BK36)</f>
        <v>2883</v>
      </c>
      <c r="BN36" s="22">
        <f ca="1">IF(BM36=0,0,IF(BK36=0,1,BM36/BK36))</f>
        <v>8.1197544077057399E-2</v>
      </c>
      <c r="BO36" s="87">
        <f>+DH36</f>
        <v>6936</v>
      </c>
      <c r="BP36" s="87">
        <f ca="1">OFFSET(DH36,0,14,1,1)</f>
        <v>7011</v>
      </c>
      <c r="BQ36" s="87">
        <f ca="1">SUM(BP36-BO36)</f>
        <v>75</v>
      </c>
      <c r="BR36" s="22">
        <f ca="1">IF(BQ36=0,0,IF(BO36=0,1,BQ36/BO36))</f>
        <v>1.0813148788927335E-2</v>
      </c>
      <c r="BS36" s="87">
        <f>SUMIF($C$6:BR$6,BS$5,$C36:BR36)</f>
        <v>42442</v>
      </c>
      <c r="BT36" s="87">
        <f ca="1">SUMIF($C$6:BS$6,BT$5,$C36:BS36)</f>
        <v>45400</v>
      </c>
      <c r="BU36" s="87">
        <f ca="1">SUM(BT36-BS36)</f>
        <v>2958</v>
      </c>
      <c r="BV36" s="22">
        <f ca="1">IF(BU36=0,0,IF(BS36=0,1,BU36/BS36))</f>
        <v>6.9695113331134248E-2</v>
      </c>
      <c r="BW36" s="87">
        <f>+DI36</f>
        <v>3400</v>
      </c>
      <c r="BX36" s="87">
        <f ca="1">OFFSET(DI36,0,14,1,1)</f>
        <v>3445</v>
      </c>
      <c r="BY36" s="87">
        <f ca="1">SUM(BX36-BW36)</f>
        <v>45</v>
      </c>
      <c r="BZ36" s="22">
        <f ca="1">IF(BY36=0,0,IF(BW36=0,1,BY36/BW36))</f>
        <v>1.3235294117647059E-2</v>
      </c>
      <c r="CA36" s="87">
        <f>SUMIF($C$6:BZ$6,CA$5,$C36:BZ36)</f>
        <v>45842</v>
      </c>
      <c r="CB36" s="87">
        <f ca="1">SUMIF($C$6:CA$6,CB$5,$C36:CA36)</f>
        <v>48845</v>
      </c>
      <c r="CC36" s="87">
        <f ca="1">SUM(CB36-CA36)</f>
        <v>3003</v>
      </c>
      <c r="CD36" s="22">
        <f ca="1">IF(CC36=0,0,IF(CA36=0,1,CC36/CA36))</f>
        <v>6.5507613105885432E-2</v>
      </c>
      <c r="CE36" s="87">
        <f>+DJ36</f>
        <v>1666</v>
      </c>
      <c r="CF36" s="87">
        <f ca="1">OFFSET(DJ36,0,14,1,1)</f>
        <v>0</v>
      </c>
      <c r="CG36" s="87">
        <f ca="1">SUM(CF36-CE36)</f>
        <v>-1666</v>
      </c>
      <c r="CH36" s="22">
        <f ca="1">IF(CG36=0,0,IF(CE36=0,1,CG36/CE36))</f>
        <v>-1</v>
      </c>
      <c r="CI36" s="87">
        <f>SUMIF($C$6:CH$6,CI$5,$C36:CH36)</f>
        <v>47508</v>
      </c>
      <c r="CJ36" s="87">
        <f ca="1">SUMIF($C$6:CI$6,CJ$5,$C36:CI36)</f>
        <v>48845</v>
      </c>
      <c r="CK36" s="87">
        <f ca="1">SUM(CJ36-CI36)</f>
        <v>1337</v>
      </c>
      <c r="CL36" s="22">
        <f ca="1">IF(CK36=0,0,IF(CI36=0,1,CK36/CI36))</f>
        <v>2.8142628609918331E-2</v>
      </c>
      <c r="CM36" s="87">
        <f>+DK36</f>
        <v>1555</v>
      </c>
      <c r="CN36" s="87">
        <f ca="1">OFFSET(DK36,0,14,1,1)</f>
        <v>0</v>
      </c>
      <c r="CO36" s="87">
        <f ca="1">SUM(CN36-CM36)</f>
        <v>-1555</v>
      </c>
      <c r="CP36" s="22">
        <f ca="1">IF(CO36=0,0,IF(CM36=0,1,CO36/CM36))</f>
        <v>-1</v>
      </c>
      <c r="CQ36" s="87">
        <f>SUMIF($C$6:CP$6,CQ$5,$C36:CP36)</f>
        <v>49063</v>
      </c>
      <c r="CR36" s="87">
        <f ca="1">SUMIF($C$6:CQ$6,CR$5,$C36:CQ36)</f>
        <v>48845</v>
      </c>
      <c r="CS36" s="87">
        <f ca="1">SUM(CR36-CQ36)</f>
        <v>-218</v>
      </c>
      <c r="CT36" s="22">
        <f ca="1">IF(CS36=0,0,IF(CQ36=0,1,CS36/CQ36))</f>
        <v>-4.4432668202107495E-3</v>
      </c>
      <c r="CW36" s="12" t="s">
        <v>77</v>
      </c>
      <c r="CX36" s="81" t="s">
        <v>8</v>
      </c>
      <c r="CY36" s="16"/>
      <c r="CZ36" s="88">
        <f>SUMIF(IBA!$A$101:$A$111,'2016-2017'!CZ$7,IBA!D$101:D$111)</f>
        <v>1141</v>
      </c>
      <c r="DA36" s="88">
        <f>SUMIF(IBA!$A$101:$A$111,'2016-2017'!DA$7,IBA!E$101:E$111)</f>
        <v>1509</v>
      </c>
      <c r="DB36" s="88">
        <f>SUMIF(IBA!$A$101:$A$111,'2016-2017'!DB$7,IBA!F$101:F$111)</f>
        <v>1235</v>
      </c>
      <c r="DC36" s="88">
        <f>SUMIF(IBA!$A$101:$A$111,'2016-2017'!DC$7,IBA!G$101:G$111)</f>
        <v>1846</v>
      </c>
      <c r="DD36" s="88">
        <f>SUMIF(IBA!$A$101:$A$111,'2016-2017'!DD$7,IBA!H$101:H$111)</f>
        <v>4716</v>
      </c>
      <c r="DE36" s="88">
        <f>SUMIF(IBA!$A$101:$A$111,'2016-2017'!DE$7,IBA!I$101:I$111)</f>
        <v>7131</v>
      </c>
      <c r="DF36" s="88">
        <f>SUMIF(IBA!$A$101:$A$111,'2016-2017'!DF$7,IBA!J$101:J$111)</f>
        <v>9612</v>
      </c>
      <c r="DG36" s="88">
        <f>SUMIF(IBA!$A$101:$A$111,'2016-2017'!DG$7,IBA!K$101:K$111)</f>
        <v>8316</v>
      </c>
      <c r="DH36" s="88">
        <f>SUMIF(IBA!$A$101:$A$111,'2016-2017'!DH$7,IBA!L$101:L$111)</f>
        <v>6936</v>
      </c>
      <c r="DI36" s="88">
        <f>SUMIF(IBA!$A$101:$A$111,'2016-2017'!DI$7,IBA!M$101:M$111)</f>
        <v>3400</v>
      </c>
      <c r="DJ36" s="88">
        <f>SUMIF(IBA!$A$101:$A$111,'2016-2017'!DJ$7,IBA!N$101:N$111)</f>
        <v>1666</v>
      </c>
      <c r="DK36" s="88">
        <f>SUMIF(IBA!$A$101:$A$111,'2016-2017'!DK$7,IBA!O$101:O$111)</f>
        <v>1555</v>
      </c>
      <c r="DN36" s="88">
        <f>SUMIF(IBA!$A$101:$A$112,'2016-2017'!DN$7,IBA!D$101:D$112)</f>
        <v>1756</v>
      </c>
      <c r="DO36" s="88">
        <f>SUMIF(IBA!$A$101:$A$112,'2016-2017'!DO$7,IBA!E$101:E$112)</f>
        <v>2030</v>
      </c>
      <c r="DP36" s="88">
        <f>SUMIF(IBA!$A$101:$A$112,'2016-2017'!DP$7,IBA!F$101:F$112)</f>
        <v>1941</v>
      </c>
      <c r="DQ36" s="88">
        <f>SUMIF(IBA!$A$101:$A$112,'2016-2017'!DQ$7,IBA!G$101:G$112)</f>
        <v>1640</v>
      </c>
      <c r="DR36" s="88">
        <f>SUMIF(IBA!$A$101:$A$112,'2016-2017'!DR$7,IBA!H$101:H$112)</f>
        <v>4603</v>
      </c>
      <c r="DS36" s="88">
        <f>SUMIF(IBA!$A$101:$A$112,'2016-2017'!DS$7,IBA!I$101:I$112)</f>
        <v>7495</v>
      </c>
      <c r="DT36" s="88">
        <f>SUMIF(IBA!$A$101:$A$112,'2016-2017'!DT$7,IBA!J$101:J$112)</f>
        <v>9314</v>
      </c>
      <c r="DU36" s="88">
        <f>SUMIF(IBA!$A$101:$A$112,'2016-2017'!DU$7,IBA!K$101:K$112)</f>
        <v>9610</v>
      </c>
      <c r="DV36" s="88">
        <f>SUMIF(IBA!$A$101:$A$112,'2016-2017'!DV$7,IBA!L$101:L$112)</f>
        <v>7011</v>
      </c>
      <c r="DW36" s="88">
        <f>SUMIF(IBA!$A$101:$A$112,'2016-2017'!DW$7,IBA!M$101:M$112)</f>
        <v>3445</v>
      </c>
      <c r="DX36" s="88">
        <f>SUMIF(IBA!$A$101:$A$112,'2016-2017'!DX$7,IBA!N$101:N$112)</f>
        <v>0</v>
      </c>
      <c r="DY36" s="88">
        <f>SUMIF(IBA!$A$101:$A$112,'2016-2017'!DY$7,IBA!O$101:O$112)</f>
        <v>0</v>
      </c>
      <c r="DZ36"/>
    </row>
    <row r="37" spans="1:130" s="16" customFormat="1" ht="15.6">
      <c r="A37" s="90"/>
      <c r="B37" s="27" t="s">
        <v>9</v>
      </c>
      <c r="C37" s="14">
        <f>+SUM(C34:C36)</f>
        <v>97679</v>
      </c>
      <c r="D37" s="103">
        <f ca="1">+SUM(D34:D36)</f>
        <v>93632</v>
      </c>
      <c r="E37" s="14">
        <f ca="1">SUM(E34:E36)</f>
        <v>-4047</v>
      </c>
      <c r="F37" s="15">
        <f ca="1">IF(E37=0,0,IF(C37=0,1,E37/C37))</f>
        <v>-4.1431628087920641E-2</v>
      </c>
      <c r="G37" s="14">
        <f>SUM(G34:G36)</f>
        <v>97679</v>
      </c>
      <c r="H37" s="103">
        <f ca="1">SUM(H34:H36)</f>
        <v>93632</v>
      </c>
      <c r="I37" s="14">
        <f ca="1">SUM(I34:I36)</f>
        <v>-4047</v>
      </c>
      <c r="J37" s="15">
        <f ca="1">IF(I37=0,0,IF(G37=0,1,I37/G37))</f>
        <v>-4.1431628087920641E-2</v>
      </c>
      <c r="K37" s="14">
        <f>+SUM(K34:K36)</f>
        <v>89283</v>
      </c>
      <c r="L37" s="103">
        <f ca="1">+SUM(L34:L36)</f>
        <v>88185</v>
      </c>
      <c r="M37" s="14">
        <f ca="1">SUM(M34:M36)</f>
        <v>-1098</v>
      </c>
      <c r="N37" s="15">
        <f ca="1">IF(M37=0,0,IF(K37=0,1,M37/K37))</f>
        <v>-1.2297973858405295E-2</v>
      </c>
      <c r="O37" s="14">
        <f>SUM(O34:O36)</f>
        <v>186962</v>
      </c>
      <c r="P37" s="103">
        <f ca="1">SUM(P34:P36)</f>
        <v>181817</v>
      </c>
      <c r="Q37" s="14">
        <f ca="1">SUM(Q34:Q36)</f>
        <v>-5145</v>
      </c>
      <c r="R37" s="15">
        <f ca="1">IF(Q37=0,0,IF(O37=0,1,Q37/O37))</f>
        <v>-2.7518961072303463E-2</v>
      </c>
      <c r="S37" s="14">
        <f>+SUM(S34:S36)</f>
        <v>107198</v>
      </c>
      <c r="T37" s="103">
        <f ca="1">+SUM(T34:T36)</f>
        <v>101945</v>
      </c>
      <c r="U37" s="14">
        <f ca="1">SUM(U34:U36)</f>
        <v>-5253</v>
      </c>
      <c r="V37" s="15">
        <f ca="1">IF(U37=0,0,IF(S37=0,1,U37/S37))</f>
        <v>-4.9002779902610122E-2</v>
      </c>
      <c r="W37" s="14">
        <f>SUM(W34:W36)</f>
        <v>294160</v>
      </c>
      <c r="X37" s="103">
        <f ca="1">SUM(X34:X36)</f>
        <v>283762</v>
      </c>
      <c r="Y37" s="14">
        <f ca="1">SUM(Y34:Y36)</f>
        <v>-10398</v>
      </c>
      <c r="Z37" s="15">
        <f ca="1">IF(Y37=0,0,IF(W37=0,1,Y37/W37))</f>
        <v>-3.5348109872178408E-2</v>
      </c>
      <c r="AA37" s="14">
        <f>+SUM(AA34:AA36)</f>
        <v>107448</v>
      </c>
      <c r="AB37" s="103">
        <f ca="1">+SUM(AB34:AB36)</f>
        <v>105165</v>
      </c>
      <c r="AC37" s="14">
        <f ca="1">SUM(AC34:AC36)</f>
        <v>-2283</v>
      </c>
      <c r="AD37" s="15">
        <f ca="1">IF(AC37=0,0,IF(AA37=0,1,AC37/AA37))</f>
        <v>-2.1247487156578065E-2</v>
      </c>
      <c r="AE37" s="14">
        <f>SUM(AE34:AE36)</f>
        <v>401608</v>
      </c>
      <c r="AF37" s="103">
        <f ca="1">SUM(AF34:AF36)</f>
        <v>388927</v>
      </c>
      <c r="AG37" s="14">
        <f ca="1">SUM(AG34:AG36)</f>
        <v>-12681</v>
      </c>
      <c r="AH37" s="15">
        <f ca="1">IF(AG37=0,0,IF(AE37=0,1,AG37/AE37))</f>
        <v>-3.1575566223780403E-2</v>
      </c>
      <c r="AI37" s="14">
        <f>+SUM(AI34:AI36)</f>
        <v>123750</v>
      </c>
      <c r="AJ37" s="103">
        <f ca="1">+SUM(AJ34:AJ36)</f>
        <v>122368</v>
      </c>
      <c r="AK37" s="14">
        <f ca="1">SUM(AK34:AK36)</f>
        <v>-1382</v>
      </c>
      <c r="AL37" s="15">
        <f ca="1">IF(AK37=0,0,IF(AI37=0,1,AK37/AI37))</f>
        <v>-1.1167676767676767E-2</v>
      </c>
      <c r="AM37" s="14">
        <f>SUM(AM34:AM36)</f>
        <v>525358</v>
      </c>
      <c r="AN37" s="103">
        <f ca="1">SUM(AN34:AN36)</f>
        <v>511295</v>
      </c>
      <c r="AO37" s="14">
        <f ca="1">SUM(AO34:AO36)</f>
        <v>-14063</v>
      </c>
      <c r="AP37" s="15">
        <f ca="1">IF(AO37=0,0,IF(AM37=0,1,AO37/AM37))</f>
        <v>-2.6768413158265413E-2</v>
      </c>
      <c r="AQ37" s="14">
        <f>+SUM(AQ34:AQ36)</f>
        <v>134414</v>
      </c>
      <c r="AR37" s="103">
        <f ca="1">+SUM(AR34:AR36)</f>
        <v>126666</v>
      </c>
      <c r="AS37" s="14">
        <f ca="1">SUM(AS34:AS36)</f>
        <v>-7748</v>
      </c>
      <c r="AT37" s="15">
        <f ca="1">IF(AS37=0,0,IF(AQ37=0,1,AS37/AQ37))</f>
        <v>-5.7642805064948593E-2</v>
      </c>
      <c r="AU37" s="14">
        <f>SUM(AU34:AU36)</f>
        <v>659772</v>
      </c>
      <c r="AV37" s="103">
        <f ca="1">SUM(AV34:AV36)</f>
        <v>637961</v>
      </c>
      <c r="AW37" s="14">
        <f ca="1">SUM(AW34:AW36)</f>
        <v>-21811</v>
      </c>
      <c r="AX37" s="15">
        <f ca="1">IF(AW37=0,0,IF(AU37=0,1,AW37/AU37))</f>
        <v>-3.3058389868015015E-2</v>
      </c>
      <c r="AY37" s="14">
        <f>+SUM(AY34:AY36)</f>
        <v>156061</v>
      </c>
      <c r="AZ37" s="103">
        <f ca="1">+SUM(AZ34:AZ36)</f>
        <v>148352</v>
      </c>
      <c r="BA37" s="14">
        <f ca="1">SUM(BA34:BA36)</f>
        <v>-7709</v>
      </c>
      <c r="BB37" s="15">
        <f ca="1">IF(BA37=0,0,IF(AY37=0,1,BA37/AY37))</f>
        <v>-4.9397351035812921E-2</v>
      </c>
      <c r="BC37" s="14">
        <f>SUM(BC34:BC36)</f>
        <v>815833</v>
      </c>
      <c r="BD37" s="103">
        <f ca="1">SUM(BD34:BD36)</f>
        <v>786313</v>
      </c>
      <c r="BE37" s="14">
        <f ca="1">SUM(BE34:BE36)</f>
        <v>-29520</v>
      </c>
      <c r="BF37" s="15">
        <f ca="1">IF(BE37=0,0,IF(BC37=0,1,BE37/BC37))</f>
        <v>-3.618387586675214E-2</v>
      </c>
      <c r="BG37" s="14">
        <f>+SUM(BG34:BG36)</f>
        <v>152489</v>
      </c>
      <c r="BH37" s="103">
        <f ca="1">+SUM(BH34:BH36)</f>
        <v>150784</v>
      </c>
      <c r="BI37" s="14">
        <f ca="1">SUM(BI34:BI36)</f>
        <v>-1705</v>
      </c>
      <c r="BJ37" s="15">
        <f ca="1">IF(BI37=0,0,IF(BG37=0,1,BI37/BG37))</f>
        <v>-1.1181134376905875E-2</v>
      </c>
      <c r="BK37" s="14">
        <f>SUM(BK34:BK36)</f>
        <v>968322</v>
      </c>
      <c r="BL37" s="103">
        <f ca="1">SUM(BL34:BL36)</f>
        <v>937097</v>
      </c>
      <c r="BM37" s="14">
        <f ca="1">SUM(BM34:BM36)</f>
        <v>-31225</v>
      </c>
      <c r="BN37" s="15">
        <f ca="1">IF(BM37=0,0,IF(BK37=0,1,BM37/BK37))</f>
        <v>-3.2246504778369177E-2</v>
      </c>
      <c r="BO37" s="14">
        <f>+SUM(BO34:BO36)</f>
        <v>136899</v>
      </c>
      <c r="BP37" s="103">
        <f ca="1">+SUM(BP34:BP36)</f>
        <v>137340</v>
      </c>
      <c r="BQ37" s="14">
        <f ca="1">SUM(BQ34:BQ36)</f>
        <v>441</v>
      </c>
      <c r="BR37" s="15">
        <f ca="1">IF(BQ37=0,0,IF(BO37=0,1,BQ37/BO37))</f>
        <v>3.2213529682466636E-3</v>
      </c>
      <c r="BS37" s="14">
        <f>SUM(BS34:BS36)</f>
        <v>1105221</v>
      </c>
      <c r="BT37" s="103">
        <f ca="1">SUM(BT34:BT36)</f>
        <v>1074437</v>
      </c>
      <c r="BU37" s="14">
        <f ca="1">SUM(BU34:BU36)</f>
        <v>-30784</v>
      </c>
      <c r="BV37" s="15">
        <f ca="1">IF(BU37=0,0,IF(BS37=0,1,BU37/BS37))</f>
        <v>-2.7853252878835999E-2</v>
      </c>
      <c r="BW37" s="14">
        <f>+SUM(BW34:BW36)</f>
        <v>124237</v>
      </c>
      <c r="BX37" s="103">
        <f ca="1">+SUM(BX34:BX36)</f>
        <v>126907</v>
      </c>
      <c r="BY37" s="14">
        <f ca="1">SUM(BY34:BY36)</f>
        <v>2670</v>
      </c>
      <c r="BZ37" s="15">
        <f ca="1">IF(BY37=0,0,IF(BW37=0,1,BY37/BW37))</f>
        <v>2.1491182176002318E-2</v>
      </c>
      <c r="CA37" s="14">
        <f>SUM(CA34:CA36)</f>
        <v>1229458</v>
      </c>
      <c r="CB37" s="103">
        <f ca="1">SUM(CB34:CB36)</f>
        <v>1201344</v>
      </c>
      <c r="CC37" s="14">
        <f ca="1">SUM(CC34:CC36)</f>
        <v>-28114</v>
      </c>
      <c r="CD37" s="15">
        <f ca="1">IF(CC37=0,0,IF(CA37=0,1,CC37/CA37))</f>
        <v>-2.2866986916185831E-2</v>
      </c>
      <c r="CE37" s="14">
        <f>+SUM(CE34:CE36)</f>
        <v>104035</v>
      </c>
      <c r="CF37" s="103">
        <f ca="1">+SUM(CF34:CF36)</f>
        <v>0</v>
      </c>
      <c r="CG37" s="14">
        <f ca="1">SUM(CG34:CG36)</f>
        <v>-104035</v>
      </c>
      <c r="CH37" s="15">
        <f ca="1">IF(CG37=0,0,IF(CE37=0,1,CG37/CE37))</f>
        <v>-1</v>
      </c>
      <c r="CI37" s="14">
        <f>SUM(CI34:CI36)</f>
        <v>1333493</v>
      </c>
      <c r="CJ37" s="103">
        <f ca="1">SUM(CJ34:CJ36)</f>
        <v>1201344</v>
      </c>
      <c r="CK37" s="14">
        <f ca="1">SUM(CK34:CK36)</f>
        <v>-132149</v>
      </c>
      <c r="CL37" s="15">
        <f ca="1">IF(CK37=0,0,IF(CI37=0,1,CK37/CI37))</f>
        <v>-9.9099882789036017E-2</v>
      </c>
      <c r="CM37" s="14">
        <f>+SUM(CM34:CM36)</f>
        <v>102268</v>
      </c>
      <c r="CN37" s="103">
        <f ca="1">+SUM(CN34:CN36)</f>
        <v>0</v>
      </c>
      <c r="CO37" s="14">
        <f ca="1">SUM(CO34:CO36)</f>
        <v>-102268</v>
      </c>
      <c r="CP37" s="15">
        <f ca="1">IF(CO37=0,0,IF(CM37=0,1,CO37/CM37))</f>
        <v>-1</v>
      </c>
      <c r="CQ37" s="14">
        <f>SUM(CQ34:CQ36)</f>
        <v>1435761</v>
      </c>
      <c r="CR37" s="103">
        <f ca="1">SUM(CR34:CR36)</f>
        <v>1201344</v>
      </c>
      <c r="CS37" s="14">
        <f ca="1">SUM(CS34:CS36)</f>
        <v>-234417</v>
      </c>
      <c r="CT37" s="15">
        <f ca="1">IF(CS37=0,0,IF(CQ37=0,1,CS37/CQ37))</f>
        <v>-0.16327021001406222</v>
      </c>
      <c r="CW37" s="12"/>
      <c r="CX37" s="12"/>
      <c r="CZ37" s="89"/>
      <c r="DA37" s="89"/>
      <c r="DB37" s="89"/>
      <c r="DC37" s="89"/>
      <c r="DD37" s="89"/>
      <c r="DE37" s="89"/>
      <c r="DF37" s="89"/>
      <c r="DG37" s="89"/>
      <c r="DH37" s="89"/>
      <c r="DI37" s="89"/>
      <c r="DJ37" s="89"/>
      <c r="DK37" s="89"/>
      <c r="DL37" s="12"/>
      <c r="DM37" s="12"/>
      <c r="DN37" s="89"/>
      <c r="DO37" s="89"/>
      <c r="DP37" s="89"/>
      <c r="DQ37" s="89"/>
      <c r="DR37" s="89"/>
      <c r="DS37" s="89"/>
      <c r="DT37" s="89"/>
      <c r="DU37" s="89"/>
      <c r="DV37" s="89"/>
      <c r="DW37" s="89"/>
      <c r="DX37" s="89"/>
      <c r="DY37" s="89"/>
      <c r="DZ37"/>
    </row>
    <row r="38" spans="1:130" s="12" customFormat="1" ht="15.6">
      <c r="A38" s="92"/>
      <c r="B38" s="28"/>
      <c r="C38" s="9"/>
      <c r="D38" s="9"/>
      <c r="E38" s="10"/>
      <c r="F38" s="11"/>
      <c r="G38" s="9"/>
      <c r="H38" s="9"/>
      <c r="I38" s="10"/>
      <c r="J38" s="11"/>
      <c r="K38" s="9"/>
      <c r="L38" s="9"/>
      <c r="M38" s="10"/>
      <c r="N38" s="11"/>
      <c r="O38" s="9"/>
      <c r="P38" s="9"/>
      <c r="Q38" s="10"/>
      <c r="R38" s="11"/>
      <c r="S38" s="9"/>
      <c r="T38" s="9"/>
      <c r="U38" s="10"/>
      <c r="V38" s="11"/>
      <c r="W38" s="9"/>
      <c r="X38" s="9"/>
      <c r="Y38" s="10"/>
      <c r="Z38" s="11"/>
      <c r="AA38" s="9"/>
      <c r="AB38" s="9"/>
      <c r="AC38" s="10"/>
      <c r="AD38" s="11"/>
      <c r="AE38" s="9"/>
      <c r="AF38" s="9"/>
      <c r="AG38" s="10"/>
      <c r="AH38" s="11"/>
      <c r="AI38" s="9"/>
      <c r="AJ38" s="9"/>
      <c r="AK38" s="10"/>
      <c r="AL38" s="11"/>
      <c r="AM38" s="9"/>
      <c r="AN38" s="9"/>
      <c r="AO38" s="10"/>
      <c r="AP38" s="11"/>
      <c r="AQ38" s="9"/>
      <c r="AR38" s="9"/>
      <c r="AS38" s="10"/>
      <c r="AT38" s="11"/>
      <c r="AU38" s="9"/>
      <c r="AV38" s="9"/>
      <c r="AW38" s="10"/>
      <c r="AX38" s="11"/>
      <c r="AY38" s="9"/>
      <c r="AZ38" s="9"/>
      <c r="BA38" s="10"/>
      <c r="BB38" s="11"/>
      <c r="BC38" s="9"/>
      <c r="BD38" s="9"/>
      <c r="BE38" s="10"/>
      <c r="BF38" s="11"/>
      <c r="BG38" s="9"/>
      <c r="BH38" s="9"/>
      <c r="BI38" s="10"/>
      <c r="BJ38" s="11"/>
      <c r="BK38" s="9"/>
      <c r="BL38" s="9"/>
      <c r="BM38" s="10"/>
      <c r="BN38" s="11"/>
      <c r="BO38" s="9"/>
      <c r="BP38" s="9"/>
      <c r="BQ38" s="10"/>
      <c r="BR38" s="11"/>
      <c r="BS38" s="9"/>
      <c r="BT38" s="9"/>
      <c r="BU38" s="10"/>
      <c r="BV38" s="11"/>
      <c r="BW38" s="9"/>
      <c r="BX38" s="9"/>
      <c r="BY38" s="10"/>
      <c r="BZ38" s="11"/>
      <c r="CA38" s="9"/>
      <c r="CB38" s="9"/>
      <c r="CC38" s="10"/>
      <c r="CD38" s="11"/>
      <c r="CE38" s="9"/>
      <c r="CF38" s="9"/>
      <c r="CG38" s="10"/>
      <c r="CH38" s="11"/>
      <c r="CI38" s="9"/>
      <c r="CJ38" s="9"/>
      <c r="CK38" s="10"/>
      <c r="CL38" s="11"/>
      <c r="CM38" s="9"/>
      <c r="CN38" s="9"/>
      <c r="CO38" s="10"/>
      <c r="CP38" s="11"/>
      <c r="CQ38" s="9"/>
      <c r="CR38" s="9"/>
      <c r="CS38" s="10"/>
      <c r="CT38" s="11"/>
      <c r="CY38" s="16"/>
      <c r="CZ38" s="89"/>
      <c r="DA38" s="89"/>
      <c r="DB38" s="89"/>
      <c r="DC38" s="89"/>
      <c r="DD38" s="89"/>
      <c r="DE38" s="89"/>
      <c r="DF38" s="89"/>
      <c r="DG38" s="89"/>
      <c r="DH38" s="89"/>
      <c r="DI38" s="89"/>
      <c r="DJ38" s="89"/>
      <c r="DK38" s="89"/>
      <c r="DN38" s="89"/>
      <c r="DO38" s="89"/>
      <c r="DP38" s="89"/>
      <c r="DQ38" s="89"/>
      <c r="DR38" s="89"/>
      <c r="DS38" s="89"/>
      <c r="DT38" s="89"/>
      <c r="DU38" s="89"/>
      <c r="DV38" s="89"/>
      <c r="DW38" s="89"/>
      <c r="DX38" s="89"/>
      <c r="DY38" s="89"/>
      <c r="DZ38"/>
    </row>
    <row r="39" spans="1:130" s="12" customFormat="1" ht="15" customHeight="1">
      <c r="A39" s="99"/>
      <c r="B39" s="31" t="s">
        <v>6</v>
      </c>
      <c r="C39" s="21">
        <f>+CZ39</f>
        <v>168360</v>
      </c>
      <c r="D39" s="87">
        <f ca="1">OFFSET(CZ39,0,14,1,1)</f>
        <v>175192</v>
      </c>
      <c r="E39" s="21">
        <f ca="1">SUM(D39-C39)</f>
        <v>6832</v>
      </c>
      <c r="F39" s="22">
        <f ca="1">IF(E39=0,0,IF(C39=0,1,E39/C39))</f>
        <v>4.0579710144927533E-2</v>
      </c>
      <c r="G39" s="21">
        <f>SUMIF($C$6:F$6,G$5,$C39:F39)</f>
        <v>168360</v>
      </c>
      <c r="H39" s="87">
        <f ca="1">SUMIF($C$6:G$6,H$5,$C39:G39)</f>
        <v>175192</v>
      </c>
      <c r="I39" s="21">
        <f ca="1">SUM(H39-G39)</f>
        <v>6832</v>
      </c>
      <c r="J39" s="22">
        <f ca="1">IF(I39=0,0,IF(G39=0,1,I39/G39))</f>
        <v>4.0579710144927533E-2</v>
      </c>
      <c r="K39" s="21">
        <f>+DA39</f>
        <v>151503</v>
      </c>
      <c r="L39" s="87">
        <f ca="1">OFFSET(DA39,0,14,1,1)</f>
        <v>162715</v>
      </c>
      <c r="M39" s="21">
        <f ca="1">SUM(L39-K39)</f>
        <v>11212</v>
      </c>
      <c r="N39" s="22">
        <f ca="1">IF(M39=0,0,IF(K39=0,1,M39/K39))</f>
        <v>7.4005135211843986E-2</v>
      </c>
      <c r="O39" s="21">
        <f>SUMIF($C$6:N$6,O$5,$C39:N39)</f>
        <v>319863</v>
      </c>
      <c r="P39" s="87">
        <f ca="1">SUMIF($C$6:O$6,P$5,$C39:O39)</f>
        <v>337907</v>
      </c>
      <c r="Q39" s="21">
        <f ca="1">SUM(P39-O39)</f>
        <v>18044</v>
      </c>
      <c r="R39" s="22">
        <f ca="1">IF(Q39=0,0,IF(O39=0,1,Q39/O39))</f>
        <v>5.6411651238186346E-2</v>
      </c>
      <c r="S39" s="21">
        <f>+DB39</f>
        <v>177327</v>
      </c>
      <c r="T39" s="87">
        <f ca="1">OFFSET(DB39,0,14,1,1)</f>
        <v>181912</v>
      </c>
      <c r="U39" s="21">
        <f ca="1">SUM(T39-S39)</f>
        <v>4585</v>
      </c>
      <c r="V39" s="22">
        <f ca="1">IF(U39=0,0,IF(S39=0,1,U39/S39))</f>
        <v>2.5856186593130204E-2</v>
      </c>
      <c r="W39" s="21">
        <f>SUMIF($C$6:V$6,W$5,$C39:V39)</f>
        <v>497190</v>
      </c>
      <c r="X39" s="87">
        <f ca="1">SUMIF($C$6:W$6,X$5,$C39:W39)</f>
        <v>519819</v>
      </c>
      <c r="Y39" s="21">
        <f ca="1">SUM(X39-W39)</f>
        <v>22629</v>
      </c>
      <c r="Z39" s="22">
        <f ca="1">IF(Y39=0,0,IF(W39=0,1,Y39/W39))</f>
        <v>4.5513787485669463E-2</v>
      </c>
      <c r="AA39" s="21">
        <f>+DC39</f>
        <v>182673</v>
      </c>
      <c r="AB39" s="87">
        <f ca="1">OFFSET(DC39,0,14,1,1)</f>
        <v>187192</v>
      </c>
      <c r="AC39" s="21">
        <f ca="1">SUM(AB39-AA39)</f>
        <v>4519</v>
      </c>
      <c r="AD39" s="22">
        <f ca="1">IF(AC39=0,0,IF(AA39=0,1,AC39/AA39))</f>
        <v>2.4738193383806038E-2</v>
      </c>
      <c r="AE39" s="21">
        <f>SUMIF($C$6:AD$6,AE$5,$C39:AD39)</f>
        <v>679863</v>
      </c>
      <c r="AF39" s="87">
        <f ca="1">SUMIF($C$6:AE$6,AF$5,$C39:AE39)</f>
        <v>707011</v>
      </c>
      <c r="AG39" s="21">
        <f ca="1">SUM(AF39-AE39)</f>
        <v>27148</v>
      </c>
      <c r="AH39" s="22">
        <f ca="1">IF(AG39=0,0,IF(AE39=0,1,AG39/AE39))</f>
        <v>3.9931574449558221E-2</v>
      </c>
      <c r="AI39" s="21">
        <f>+DD39</f>
        <v>195931</v>
      </c>
      <c r="AJ39" s="87">
        <f ca="1">OFFSET(DD39,0,14,1,1)</f>
        <v>204682</v>
      </c>
      <c r="AK39" s="21">
        <f ca="1">SUM(AJ39-AI39)</f>
        <v>8751</v>
      </c>
      <c r="AL39" s="22">
        <f ca="1">IF(AK39=0,0,IF(AI39=0,1,AK39/AI39))</f>
        <v>4.4663682622964204E-2</v>
      </c>
      <c r="AM39" s="21">
        <f>SUMIF($C$6:AL$6,AM$5,$C39:AL39)</f>
        <v>875794</v>
      </c>
      <c r="AN39" s="87">
        <f ca="1">SUMIF($C$6:AM$6,AN$5,$C39:AM39)</f>
        <v>911693</v>
      </c>
      <c r="AO39" s="21">
        <f ca="1">SUM(AN39-AM39)</f>
        <v>35899</v>
      </c>
      <c r="AP39" s="22">
        <f ca="1">IF(AO39=0,0,IF(AM39=0,1,AO39/AM39))</f>
        <v>4.0990232862979196E-2</v>
      </c>
      <c r="AQ39" s="21">
        <f>+DE39</f>
        <v>196844</v>
      </c>
      <c r="AR39" s="87">
        <f ca="1">OFFSET(DE39,0,14,1,1)</f>
        <v>204318</v>
      </c>
      <c r="AS39" s="21">
        <f ca="1">SUM(AR39-AQ39)</f>
        <v>7474</v>
      </c>
      <c r="AT39" s="22">
        <f ca="1">IF(AS39=0,0,IF(AQ39=0,1,AS39/AQ39))</f>
        <v>3.7969153238097172E-2</v>
      </c>
      <c r="AU39" s="21">
        <f>SUMIF($C$6:AT$6,AU$5,$C39:AT39)</f>
        <v>1072638</v>
      </c>
      <c r="AV39" s="87">
        <f ca="1">SUMIF($C$6:AU$6,AV$5,$C39:AU39)</f>
        <v>1116011</v>
      </c>
      <c r="AW39" s="21">
        <f ca="1">SUM(AV39-AU39)</f>
        <v>43373</v>
      </c>
      <c r="AX39" s="22">
        <f ca="1">IF(AW39=0,0,IF(AU39=0,1,AW39/AU39))</f>
        <v>4.0435822709991631E-2</v>
      </c>
      <c r="AY39" s="21">
        <f>+DF39</f>
        <v>198223</v>
      </c>
      <c r="AZ39" s="87">
        <f ca="1">OFFSET(DF39,0,14,1,1)</f>
        <v>206832</v>
      </c>
      <c r="BA39" s="21">
        <f ca="1">SUM(AZ39-AY39)</f>
        <v>8609</v>
      </c>
      <c r="BB39" s="22">
        <f ca="1">IF(BA39=0,0,IF(AY39=0,1,BA39/AY39))</f>
        <v>4.3430883399000114E-2</v>
      </c>
      <c r="BC39" s="21">
        <f>SUMIF($C$6:BB$6,BC$5,$C39:BB39)</f>
        <v>1270861</v>
      </c>
      <c r="BD39" s="87">
        <f ca="1">SUMIF($C$6:BC$6,BD$5,$C39:BC39)</f>
        <v>1322843</v>
      </c>
      <c r="BE39" s="21">
        <f ca="1">SUM(BD39-BC39)</f>
        <v>51982</v>
      </c>
      <c r="BF39" s="22">
        <f ca="1">IF(BE39=0,0,IF(BC39=0,1,BE39/BC39))</f>
        <v>4.0902978374503587E-2</v>
      </c>
      <c r="BG39" s="21">
        <f>+DG39</f>
        <v>197538</v>
      </c>
      <c r="BH39" s="87">
        <f ca="1">OFFSET(DG39,0,14,1,1)</f>
        <v>206767</v>
      </c>
      <c r="BI39" s="21">
        <f ca="1">SUM(BH39-BG39)</f>
        <v>9229</v>
      </c>
      <c r="BJ39" s="22">
        <f ca="1">IF(BI39=0,0,IF(BG39=0,1,BI39/BG39))</f>
        <v>4.6720124735493931E-2</v>
      </c>
      <c r="BK39" s="21">
        <f>SUMIF($C$6:BJ$6,BK$5,$C39:BJ39)</f>
        <v>1468399</v>
      </c>
      <c r="BL39" s="87">
        <f ca="1">SUMIF($C$6:BK$6,BL$5,$C39:BK39)</f>
        <v>1529610</v>
      </c>
      <c r="BM39" s="21">
        <f ca="1">SUM(BL39-BK39)</f>
        <v>61211</v>
      </c>
      <c r="BN39" s="22">
        <f ca="1">IF(BM39=0,0,IF(BK39=0,1,BM39/BK39))</f>
        <v>4.168553642436422E-2</v>
      </c>
      <c r="BO39" s="21">
        <f>+DH39</f>
        <v>191969</v>
      </c>
      <c r="BP39" s="87">
        <f ca="1">OFFSET(DH39,0,14,1,1)</f>
        <v>200591</v>
      </c>
      <c r="BQ39" s="21">
        <f ca="1">SUM(BP39-BO39)</f>
        <v>8622</v>
      </c>
      <c r="BR39" s="22">
        <f ca="1">IF(BQ39=0,0,IF(BO39=0,1,BQ39/BO39))</f>
        <v>4.4913501659122043E-2</v>
      </c>
      <c r="BS39" s="21">
        <f>SUMIF($C$6:BR$6,BS$5,$C39:BR39)</f>
        <v>1660368</v>
      </c>
      <c r="BT39" s="87">
        <f ca="1">SUMIF($C$6:BS$6,BT$5,$C39:BS39)</f>
        <v>1730201</v>
      </c>
      <c r="BU39" s="21">
        <f ca="1">SUM(BT39-BS39)</f>
        <v>69833</v>
      </c>
      <c r="BV39" s="22">
        <f ca="1">IF(BU39=0,0,IF(BS39=0,1,BU39/BS39))</f>
        <v>4.2058748422036558E-2</v>
      </c>
      <c r="BW39" s="21">
        <f>+DI39</f>
        <v>191303</v>
      </c>
      <c r="BX39" s="87">
        <f ca="1">OFFSET(DI39,0,14,1,1)</f>
        <v>202687</v>
      </c>
      <c r="BY39" s="21">
        <f ca="1">SUM(BX39-BW39)</f>
        <v>11384</v>
      </c>
      <c r="BZ39" s="22">
        <f ca="1">IF(BY39=0,0,IF(BW39=0,1,BY39/BW39))</f>
        <v>5.9507691986011718E-2</v>
      </c>
      <c r="CA39" s="21">
        <f>SUMIF($C$6:BZ$6,CA$5,$C39:BZ39)</f>
        <v>1851671</v>
      </c>
      <c r="CB39" s="87">
        <f ca="1">SUMIF($C$6:CA$6,CB$5,$C39:CA39)</f>
        <v>1932888</v>
      </c>
      <c r="CC39" s="21">
        <f ca="1">SUM(CB39-CA39)</f>
        <v>81217</v>
      </c>
      <c r="CD39" s="22">
        <f ca="1">IF(CC39=0,0,IF(CA39=0,1,CC39/CA39))</f>
        <v>4.3861463510526437E-2</v>
      </c>
      <c r="CE39" s="21">
        <f>+DJ39</f>
        <v>180284</v>
      </c>
      <c r="CF39" s="87">
        <f ca="1">OFFSET(DJ39,0,14,1,1)</f>
        <v>0</v>
      </c>
      <c r="CG39" s="21">
        <f ca="1">SUM(CF39-CE39)</f>
        <v>-180284</v>
      </c>
      <c r="CH39" s="22">
        <f ca="1">IF(CG39=0,0,IF(CE39=0,1,CG39/CE39))</f>
        <v>-1</v>
      </c>
      <c r="CI39" s="21">
        <f>SUMIF($C$6:CH$6,CI$5,$C39:CH39)</f>
        <v>2031955</v>
      </c>
      <c r="CJ39" s="87">
        <f ca="1">SUMIF($C$6:CI$6,CJ$5,$C39:CI39)</f>
        <v>1932888</v>
      </c>
      <c r="CK39" s="21">
        <f ca="1">SUM(CJ39-CI39)</f>
        <v>-99067</v>
      </c>
      <c r="CL39" s="22">
        <f ca="1">IF(CK39=0,0,IF(CI39=0,1,CK39/CI39))</f>
        <v>-4.8754524583467643E-2</v>
      </c>
      <c r="CM39" s="21">
        <f>+DK39</f>
        <v>180878</v>
      </c>
      <c r="CN39" s="87">
        <f ca="1">OFFSET(DK39,0,14,1,1)</f>
        <v>0</v>
      </c>
      <c r="CO39" s="21">
        <f ca="1">SUM(CN39-CM39)</f>
        <v>-180878</v>
      </c>
      <c r="CP39" s="22">
        <f ca="1">IF(CO39=0,0,IF(CM39=0,1,CO39/CM39))</f>
        <v>-1</v>
      </c>
      <c r="CQ39" s="21">
        <f>SUMIF($C$6:CP$6,CQ$5,$C39:CP39)</f>
        <v>2212833</v>
      </c>
      <c r="CR39" s="87">
        <f ca="1">SUMIF($C$6:CQ$6,CR$5,$C39:CQ39)</f>
        <v>1932888</v>
      </c>
      <c r="CS39" s="21">
        <f ca="1">SUM(CR39-CQ39)</f>
        <v>-279945</v>
      </c>
      <c r="CT39" s="22">
        <f ca="1">IF(CS39=0,0,IF(CQ39=0,1,CS39/CQ39))</f>
        <v>-0.12650977276640396</v>
      </c>
      <c r="CW39" s="12" t="s">
        <v>16</v>
      </c>
      <c r="CX39" s="81" t="s">
        <v>6</v>
      </c>
      <c r="CZ39" s="88">
        <f>SUMIF(SIBC!$A$73:$A$83,'2016-2017'!CZ$7,SIBC!D$73:D$83)</f>
        <v>168360</v>
      </c>
      <c r="DA39" s="88">
        <f>SUMIF(SIBC!$A$73:$A$83,'2016-2017'!DA$7,SIBC!E$73:E$83)</f>
        <v>151503</v>
      </c>
      <c r="DB39" s="88">
        <f>SUMIF(SIBC!$A$73:$A$83,'2016-2017'!DB$7,SIBC!F$73:F$83)</f>
        <v>177327</v>
      </c>
      <c r="DC39" s="88">
        <f>SUMIF(SIBC!$A$73:$A$83,'2016-2017'!DC$7,SIBC!G$73:G$83)</f>
        <v>182673</v>
      </c>
      <c r="DD39" s="88">
        <f>SUMIF(SIBC!$A$73:$A$83,'2016-2017'!DD$7,SIBC!H$73:H$83)</f>
        <v>195931</v>
      </c>
      <c r="DE39" s="88">
        <f>SUMIF(SIBC!$A$73:$A$83,'2016-2017'!DE$7,SIBC!I$73:I$83)</f>
        <v>196844</v>
      </c>
      <c r="DF39" s="88">
        <f>SUMIF(SIBC!$A$73:$A$83,'2016-2017'!DF$7,SIBC!J$73:J$83)</f>
        <v>198223</v>
      </c>
      <c r="DG39" s="88">
        <f>SUMIF(SIBC!$A$73:$A$83,'2016-2017'!DG$7,SIBC!K$73:K$83)</f>
        <v>197538</v>
      </c>
      <c r="DH39" s="88">
        <f>SUMIF(SIBC!$A$73:$A$83,'2016-2017'!DH$7,SIBC!L$73:L$83)</f>
        <v>191969</v>
      </c>
      <c r="DI39" s="88">
        <f>SUMIF(SIBC!$A$73:$A$83,'2016-2017'!DI$7,SIBC!M$73:M$83)</f>
        <v>191303</v>
      </c>
      <c r="DJ39" s="88">
        <f>SUMIF(SIBC!$A$73:$A$83,'2016-2017'!DJ$7,SIBC!N$73:N$83)</f>
        <v>180284</v>
      </c>
      <c r="DK39" s="88">
        <f>SUMIF(SIBC!$A$73:$A$83,'2016-2017'!DK$7,SIBC!O$73:O$83)</f>
        <v>180878</v>
      </c>
      <c r="DN39" s="88">
        <f>SUMIF(SIBC!$A$73:$A$84,'2016-2017'!DN$7,SIBC!D$73:D$84)</f>
        <v>175192</v>
      </c>
      <c r="DO39" s="88">
        <f>SUMIF(SIBC!$A$73:$A$84,'2016-2017'!DO$7,SIBC!E$73:E$84)</f>
        <v>162715</v>
      </c>
      <c r="DP39" s="88">
        <f>SUMIF(SIBC!$A$73:$A$84,'2016-2017'!DP$7,SIBC!F$73:F$84)</f>
        <v>181912</v>
      </c>
      <c r="DQ39" s="88">
        <f>SUMIF(SIBC!$A$73:$A$84,'2016-2017'!DQ$7,SIBC!G$73:G$84)</f>
        <v>187192</v>
      </c>
      <c r="DR39" s="88">
        <f>SUMIF(SIBC!$A$73:$A$84,'2016-2017'!DR$7,SIBC!H$73:H$84)</f>
        <v>204682</v>
      </c>
      <c r="DS39" s="88">
        <f>SUMIF(SIBC!$A$73:$A$84,'2016-2017'!DS$7,SIBC!I$73:I$84)</f>
        <v>204318</v>
      </c>
      <c r="DT39" s="88">
        <f>SUMIF(SIBC!$A$73:$A$84,'2016-2017'!DT$7,SIBC!J$73:J$84)</f>
        <v>206832</v>
      </c>
      <c r="DU39" s="88">
        <f>SUMIF(SIBC!$A$73:$A$84,'2016-2017'!DU$7,SIBC!K$73:K$84)</f>
        <v>206767</v>
      </c>
      <c r="DV39" s="88">
        <f>SUMIF(SIBC!$A$73:$A$84,'2016-2017'!DV$7,SIBC!L$73:L$84)</f>
        <v>200591</v>
      </c>
      <c r="DW39" s="88">
        <f>SUMIF(SIBC!$A$73:$A$84,'2016-2017'!DW$7,SIBC!M$73:M$84)</f>
        <v>202687</v>
      </c>
      <c r="DX39" s="88">
        <f>SUMIF(SIBC!$A$73:$A$84,'2016-2017'!DX$7,SIBC!N$73:N$84)</f>
        <v>0</v>
      </c>
      <c r="DY39" s="88">
        <f>SUMIF(SIBC!$A$73:$A$84,'2016-2017'!DY$7,SIBC!O$73:O$84)</f>
        <v>0</v>
      </c>
      <c r="DZ39"/>
    </row>
    <row r="40" spans="1:130" s="12" customFormat="1" ht="15.6">
      <c r="A40" s="101" t="str">
        <f>+CW41</f>
        <v>Seaway International Bridge</v>
      </c>
      <c r="B40" s="29" t="s">
        <v>7</v>
      </c>
      <c r="C40" s="21">
        <f>+CZ40</f>
        <v>4488</v>
      </c>
      <c r="D40" s="87">
        <f ca="1">OFFSET(CZ40,0,14,1,1)</f>
        <v>4964</v>
      </c>
      <c r="E40" s="21">
        <f ca="1">SUM(D40-C40)</f>
        <v>476</v>
      </c>
      <c r="F40" s="22">
        <f ca="1">IF(E40=0,0,IF(C40=0,1,E40/C40))</f>
        <v>0.10606060606060606</v>
      </c>
      <c r="G40" s="21">
        <f>SUMIF($C$6:F$6,G$5,$C40:F40)</f>
        <v>4488</v>
      </c>
      <c r="H40" s="87">
        <f ca="1">SUMIF($C$6:G$6,H$5,$C40:G40)</f>
        <v>4964</v>
      </c>
      <c r="I40" s="21">
        <f ca="1">SUM(H40-G40)</f>
        <v>476</v>
      </c>
      <c r="J40" s="22">
        <f ca="1">IF(I40=0,0,IF(G40=0,1,I40/G40))</f>
        <v>0.10606060606060606</v>
      </c>
      <c r="K40" s="21">
        <f>+DA40</f>
        <v>4446</v>
      </c>
      <c r="L40" s="87">
        <f ca="1">OFFSET(DA40,0,14,1,1)</f>
        <v>4816</v>
      </c>
      <c r="M40" s="21">
        <f ca="1">SUM(L40-K40)</f>
        <v>370</v>
      </c>
      <c r="N40" s="22">
        <f ca="1">IF(M40=0,0,IF(K40=0,1,M40/K40))</f>
        <v>8.3220872694556899E-2</v>
      </c>
      <c r="O40" s="21">
        <f>SUMIF($C$6:N$6,O$5,$C40:N40)</f>
        <v>8934</v>
      </c>
      <c r="P40" s="87">
        <f ca="1">SUMIF($C$6:O$6,P$5,$C40:O40)</f>
        <v>9780</v>
      </c>
      <c r="Q40" s="21">
        <f ca="1">SUM(P40-O40)</f>
        <v>846</v>
      </c>
      <c r="R40" s="22">
        <f ca="1">IF(Q40=0,0,IF(O40=0,1,Q40/O40))</f>
        <v>9.4694425789120212E-2</v>
      </c>
      <c r="S40" s="21">
        <f>+DB40</f>
        <v>4868</v>
      </c>
      <c r="T40" s="87">
        <f ca="1">OFFSET(DB40,0,14,1,1)</f>
        <v>5108</v>
      </c>
      <c r="U40" s="21">
        <f ca="1">SUM(T40-S40)</f>
        <v>240</v>
      </c>
      <c r="V40" s="22">
        <f ca="1">IF(U40=0,0,IF(S40=0,1,U40/S40))</f>
        <v>4.9301561216105176E-2</v>
      </c>
      <c r="W40" s="21">
        <f>SUMIF($C$6:V$6,W$5,$C40:V40)</f>
        <v>13802</v>
      </c>
      <c r="X40" s="87">
        <f ca="1">SUMIF($C$6:W$6,X$5,$C40:W40)</f>
        <v>14888</v>
      </c>
      <c r="Y40" s="21">
        <f ca="1">SUM(X40-W40)</f>
        <v>1086</v>
      </c>
      <c r="Z40" s="22">
        <f ca="1">IF(Y40=0,0,IF(W40=0,1,Y40/W40))</f>
        <v>7.8684248659614542E-2</v>
      </c>
      <c r="AA40" s="21">
        <f>+DC40</f>
        <v>4815</v>
      </c>
      <c r="AB40" s="87">
        <f ca="1">OFFSET(DC40,0,14,1,1)</f>
        <v>5304</v>
      </c>
      <c r="AC40" s="21">
        <f ca="1">SUM(AB40-AA40)</f>
        <v>489</v>
      </c>
      <c r="AD40" s="22">
        <f ca="1">IF(AC40=0,0,IF(AA40=0,1,AC40/AA40))</f>
        <v>0.1015576323987539</v>
      </c>
      <c r="AE40" s="21">
        <f>SUMIF($C$6:AD$6,AE$5,$C40:AD40)</f>
        <v>18617</v>
      </c>
      <c r="AF40" s="87">
        <f ca="1">SUMIF($C$6:AE$6,AF$5,$C40:AE40)</f>
        <v>20192</v>
      </c>
      <c r="AG40" s="21">
        <f ca="1">SUM(AF40-AE40)</f>
        <v>1575</v>
      </c>
      <c r="AH40" s="22">
        <f ca="1">IF(AG40=0,0,IF(AE40=0,1,AG40/AE40))</f>
        <v>8.4600096685824785E-2</v>
      </c>
      <c r="AI40" s="21">
        <f>+DD40</f>
        <v>6111</v>
      </c>
      <c r="AJ40" s="87">
        <f ca="1">OFFSET(DD40,0,14,1,1)</f>
        <v>6399</v>
      </c>
      <c r="AK40" s="21">
        <f ca="1">SUM(AJ40-AI40)</f>
        <v>288</v>
      </c>
      <c r="AL40" s="22">
        <f ca="1">IF(AK40=0,0,IF(AI40=0,1,AK40/AI40))</f>
        <v>4.7128129602356406E-2</v>
      </c>
      <c r="AM40" s="21">
        <f>SUMIF($C$6:AL$6,AM$5,$C40:AL40)</f>
        <v>24728</v>
      </c>
      <c r="AN40" s="87">
        <f ca="1">SUMIF($C$6:AM$6,AN$5,$C40:AM40)</f>
        <v>26591</v>
      </c>
      <c r="AO40" s="21">
        <f ca="1">SUM(AN40-AM40)</f>
        <v>1863</v>
      </c>
      <c r="AP40" s="22">
        <f ca="1">IF(AO40=0,0,IF(AM40=0,1,AO40/AM40))</f>
        <v>7.5339695891297312E-2</v>
      </c>
      <c r="AQ40" s="21">
        <f>+DE40</f>
        <v>6726</v>
      </c>
      <c r="AR40" s="87">
        <f ca="1">OFFSET(DE40,0,14,1,1)</f>
        <v>6929</v>
      </c>
      <c r="AS40" s="21">
        <f ca="1">SUM(AR40-AQ40)</f>
        <v>203</v>
      </c>
      <c r="AT40" s="22">
        <f ca="1">IF(AS40=0,0,IF(AQ40=0,1,AS40/AQ40))</f>
        <v>3.0181385667558729E-2</v>
      </c>
      <c r="AU40" s="21">
        <f>SUMIF($C$6:AT$6,AU$5,$C40:AT40)</f>
        <v>31454</v>
      </c>
      <c r="AV40" s="87">
        <f ca="1">SUMIF($C$6:AU$6,AV$5,$C40:AU40)</f>
        <v>33520</v>
      </c>
      <c r="AW40" s="21">
        <f ca="1">SUM(AV40-AU40)</f>
        <v>2066</v>
      </c>
      <c r="AX40" s="22">
        <f ca="1">IF(AW40=0,0,IF(AU40=0,1,AW40/AU40))</f>
        <v>6.5683219940230173E-2</v>
      </c>
      <c r="AY40" s="21">
        <f>+DF40</f>
        <v>5936</v>
      </c>
      <c r="AZ40" s="87">
        <f ca="1">OFFSET(DF40,0,14,1,1)</f>
        <v>6492</v>
      </c>
      <c r="BA40" s="21">
        <f ca="1">SUM(AZ40-AY40)</f>
        <v>556</v>
      </c>
      <c r="BB40" s="22">
        <f ca="1">IF(BA40=0,0,IF(AY40=0,1,BA40/AY40))</f>
        <v>9.3665768194070076E-2</v>
      </c>
      <c r="BC40" s="21">
        <f>SUMIF($C$6:BB$6,BC$5,$C40:BB40)</f>
        <v>37390</v>
      </c>
      <c r="BD40" s="87">
        <f ca="1">SUMIF($C$6:BC$6,BD$5,$C40:BC40)</f>
        <v>40012</v>
      </c>
      <c r="BE40" s="21">
        <f ca="1">SUM(BD40-BC40)</f>
        <v>2622</v>
      </c>
      <c r="BF40" s="22">
        <f ca="1">IF(BE40=0,0,IF(BC40=0,1,BE40/BC40))</f>
        <v>7.012570205937417E-2</v>
      </c>
      <c r="BG40" s="21">
        <f>+DG40</f>
        <v>5990</v>
      </c>
      <c r="BH40" s="87">
        <f ca="1">OFFSET(DG40,0,14,1,1)</f>
        <v>6583</v>
      </c>
      <c r="BI40" s="21">
        <f ca="1">SUM(BH40-BG40)</f>
        <v>593</v>
      </c>
      <c r="BJ40" s="22">
        <f ca="1">IF(BI40=0,0,IF(BG40=0,1,BI40/BG40))</f>
        <v>9.8998330550918195E-2</v>
      </c>
      <c r="BK40" s="21">
        <f>SUMIF($C$6:BJ$6,BK$5,$C40:BJ40)</f>
        <v>43380</v>
      </c>
      <c r="BL40" s="87">
        <f ca="1">SUMIF($C$6:BK$6,BL$5,$C40:BK40)</f>
        <v>46595</v>
      </c>
      <c r="BM40" s="21">
        <f ca="1">SUM(BL40-BK40)</f>
        <v>3215</v>
      </c>
      <c r="BN40" s="22">
        <f ca="1">IF(BM40=0,0,IF(BK40=0,1,BM40/BK40))</f>
        <v>7.4112494236975565E-2</v>
      </c>
      <c r="BO40" s="21">
        <f>+DH40</f>
        <v>6476</v>
      </c>
      <c r="BP40" s="87">
        <f ca="1">OFFSET(DH40,0,14,1,1)</f>
        <v>7129</v>
      </c>
      <c r="BQ40" s="21">
        <f ca="1">SUM(BP40-BO40)</f>
        <v>653</v>
      </c>
      <c r="BR40" s="22">
        <f ca="1">IF(BQ40=0,0,IF(BO40=0,1,BQ40/BO40))</f>
        <v>0.10083384805435454</v>
      </c>
      <c r="BS40" s="21">
        <f>SUMIF($C$6:BR$6,BS$5,$C40:BR40)</f>
        <v>49856</v>
      </c>
      <c r="BT40" s="87">
        <f ca="1">SUMIF($C$6:BS$6,BT$5,$C40:BS40)</f>
        <v>53724</v>
      </c>
      <c r="BU40" s="21">
        <f ca="1">SUM(BT40-BS40)</f>
        <v>3868</v>
      </c>
      <c r="BV40" s="22">
        <f ca="1">IF(BU40=0,0,IF(BS40=0,1,BU40/BS40))</f>
        <v>7.7583440308087295E-2</v>
      </c>
      <c r="BW40" s="21">
        <f>+DI40</f>
        <v>7110</v>
      </c>
      <c r="BX40" s="87">
        <f ca="1">OFFSET(DI40,0,14,1,1)</f>
        <v>6918</v>
      </c>
      <c r="BY40" s="21">
        <f ca="1">SUM(BX40-BW40)</f>
        <v>-192</v>
      </c>
      <c r="BZ40" s="22">
        <f ca="1">IF(BY40=0,0,IF(BW40=0,1,BY40/BW40))</f>
        <v>-2.7004219409282701E-2</v>
      </c>
      <c r="CA40" s="21">
        <f>SUMIF($C$6:BZ$6,CA$5,$C40:BZ40)</f>
        <v>56966</v>
      </c>
      <c r="CB40" s="87">
        <f ca="1">SUMIF($C$6:CA$6,CB$5,$C40:CA40)</f>
        <v>60642</v>
      </c>
      <c r="CC40" s="21">
        <f ca="1">SUM(CB40-CA40)</f>
        <v>3676</v>
      </c>
      <c r="CD40" s="22">
        <f ca="1">IF(CC40=0,0,IF(CA40=0,1,CC40/CA40))</f>
        <v>6.4529719481796158E-2</v>
      </c>
      <c r="CE40" s="21">
        <f>+DJ40</f>
        <v>5878</v>
      </c>
      <c r="CF40" s="87">
        <f ca="1">OFFSET(DJ40,0,14,1,1)</f>
        <v>0</v>
      </c>
      <c r="CG40" s="21">
        <f ca="1">SUM(CF40-CE40)</f>
        <v>-5878</v>
      </c>
      <c r="CH40" s="22">
        <f ca="1">IF(CG40=0,0,IF(CE40=0,1,CG40/CE40))</f>
        <v>-1</v>
      </c>
      <c r="CI40" s="21">
        <f>SUMIF($C$6:CH$6,CI$5,$C40:CH40)</f>
        <v>62844</v>
      </c>
      <c r="CJ40" s="87">
        <f ca="1">SUMIF($C$6:CI$6,CJ$5,$C40:CI40)</f>
        <v>60642</v>
      </c>
      <c r="CK40" s="21">
        <f ca="1">SUM(CJ40-CI40)</f>
        <v>-2202</v>
      </c>
      <c r="CL40" s="22">
        <f ca="1">IF(CK40=0,0,IF(CI40=0,1,CK40/CI40))</f>
        <v>-3.5039144548405579E-2</v>
      </c>
      <c r="CM40" s="21">
        <f>+DK40</f>
        <v>4985</v>
      </c>
      <c r="CN40" s="87">
        <f ca="1">OFFSET(DK40,0,14,1,1)</f>
        <v>0</v>
      </c>
      <c r="CO40" s="21">
        <f ca="1">SUM(CN40-CM40)</f>
        <v>-4985</v>
      </c>
      <c r="CP40" s="22">
        <f ca="1">IF(CO40=0,0,IF(CM40=0,1,CO40/CM40))</f>
        <v>-1</v>
      </c>
      <c r="CQ40" s="21">
        <f>SUMIF($C$6:CP$6,CQ$5,$C40:CP40)</f>
        <v>67829</v>
      </c>
      <c r="CR40" s="87">
        <f ca="1">SUMIF($C$6:CQ$6,CR$5,$C40:CQ40)</f>
        <v>60642</v>
      </c>
      <c r="CS40" s="21">
        <f ca="1">SUM(CR40-CQ40)</f>
        <v>-7187</v>
      </c>
      <c r="CT40" s="22">
        <f ca="1">IF(CS40=0,0,IF(CQ40=0,1,CS40/CQ40))</f>
        <v>-0.1059576287428681</v>
      </c>
      <c r="CW40" s="12" t="s">
        <v>16</v>
      </c>
      <c r="CX40" s="81" t="s">
        <v>7</v>
      </c>
      <c r="CY40" s="16"/>
      <c r="CZ40" s="88">
        <f>SUMIF(SIBC!$A$87:$A$97,'2016-2017'!CZ$7,SIBC!D$87:D$97)</f>
        <v>4488</v>
      </c>
      <c r="DA40" s="88">
        <f>SUMIF(SIBC!$A$87:$A$97,'2016-2017'!DA$7,SIBC!E$87:E$97)</f>
        <v>4446</v>
      </c>
      <c r="DB40" s="88">
        <f>SUMIF(SIBC!$A$87:$A$97,'2016-2017'!DB$7,SIBC!F$87:F$97)</f>
        <v>4868</v>
      </c>
      <c r="DC40" s="88">
        <f>SUMIF(SIBC!$A$87:$A$97,'2016-2017'!DC$7,SIBC!G$87:G$97)</f>
        <v>4815</v>
      </c>
      <c r="DD40" s="88">
        <f>SUMIF(SIBC!$A$87:$A$97,'2016-2017'!DD$7,SIBC!H$87:H$97)</f>
        <v>6111</v>
      </c>
      <c r="DE40" s="88">
        <f>SUMIF(SIBC!$A$87:$A$97,'2016-2017'!DE$7,SIBC!I$87:I$97)</f>
        <v>6726</v>
      </c>
      <c r="DF40" s="88">
        <f>SUMIF(SIBC!$A$87:$A$97,'2016-2017'!DF$7,SIBC!J$87:J$97)</f>
        <v>5936</v>
      </c>
      <c r="DG40" s="88">
        <f>SUMIF(SIBC!$A$87:$A$97,'2016-2017'!DG$7,SIBC!K$87:K$97)</f>
        <v>5990</v>
      </c>
      <c r="DH40" s="88">
        <f>SUMIF(SIBC!$A$87:$A$97,'2016-2017'!DH$7,SIBC!L$87:L$97)</f>
        <v>6476</v>
      </c>
      <c r="DI40" s="88">
        <f>SUMIF(SIBC!$A$87:$A$97,'2016-2017'!DI$7,SIBC!M$87:M$97)</f>
        <v>7110</v>
      </c>
      <c r="DJ40" s="88">
        <f>SUMIF(SIBC!$A$87:$A$97,'2016-2017'!DJ$7,SIBC!N$87:N$97)</f>
        <v>5878</v>
      </c>
      <c r="DK40" s="88">
        <f>SUMIF(SIBC!$A$87:$A$97,'2016-2017'!DK$7,SIBC!O$87:O$97)</f>
        <v>4985</v>
      </c>
      <c r="DN40" s="88">
        <f>SUMIF(SIBC!$A$87:$A$98,'2016-2017'!DN$7,SIBC!D$87:D$98)</f>
        <v>4964</v>
      </c>
      <c r="DO40" s="88">
        <f>SUMIF(SIBC!$A$87:$A$98,'2016-2017'!DO$7,SIBC!E$87:E$98)</f>
        <v>4816</v>
      </c>
      <c r="DP40" s="88">
        <f>SUMIF(SIBC!$A$87:$A$98,'2016-2017'!DP$7,SIBC!F$87:F$98)</f>
        <v>5108</v>
      </c>
      <c r="DQ40" s="88">
        <f>SUMIF(SIBC!$A$87:$A$98,'2016-2017'!DQ$7,SIBC!G$87:G$98)</f>
        <v>5304</v>
      </c>
      <c r="DR40" s="88">
        <f>SUMIF(SIBC!$A$87:$A$98,'2016-2017'!DR$7,SIBC!H$87:H$98)</f>
        <v>6399</v>
      </c>
      <c r="DS40" s="88">
        <f>SUMIF(SIBC!$A$87:$A$98,'2016-2017'!DS$7,SIBC!I$87:I$98)</f>
        <v>6929</v>
      </c>
      <c r="DT40" s="88">
        <f>SUMIF(SIBC!$A$87:$A$98,'2016-2017'!DT$7,SIBC!J$87:J$98)</f>
        <v>6492</v>
      </c>
      <c r="DU40" s="88">
        <f>SUMIF(SIBC!$A$87:$A$98,'2016-2017'!DU$7,SIBC!K$87:K$98)</f>
        <v>6583</v>
      </c>
      <c r="DV40" s="88">
        <f>SUMIF(SIBC!$A$87:$A$98,'2016-2017'!DV$7,SIBC!L$87:L$98)</f>
        <v>7129</v>
      </c>
      <c r="DW40" s="88">
        <f>SUMIF(SIBC!$A$87:$A$98,'2016-2017'!DW$7,SIBC!M$87:M$98)</f>
        <v>6918</v>
      </c>
      <c r="DX40" s="88">
        <f>SUMIF(SIBC!$A$87:$A$98,'2016-2017'!DX$7,SIBC!N$87:N$98)</f>
        <v>0</v>
      </c>
      <c r="DY40" s="88">
        <f>SUMIF(SIBC!$A$87:$A$98,'2016-2017'!DY$7,SIBC!O$87:O$98)</f>
        <v>0</v>
      </c>
      <c r="DZ40"/>
    </row>
    <row r="41" spans="1:130" s="12" customFormat="1" ht="15.6">
      <c r="A41" s="100"/>
      <c r="B41" s="29" t="s">
        <v>8</v>
      </c>
      <c r="C41" s="87">
        <f>+CZ41</f>
        <v>0</v>
      </c>
      <c r="D41" s="87">
        <f ca="1">OFFSET(CZ41,0,14,1,1)</f>
        <v>0</v>
      </c>
      <c r="E41" s="87">
        <f ca="1">SUM(D41-C41)</f>
        <v>0</v>
      </c>
      <c r="F41" s="22">
        <f ca="1">IF(E41=0,0,IF(C41=0,1,E41/C41))</f>
        <v>0</v>
      </c>
      <c r="G41" s="87">
        <f>SUMIF($C$6:F$6,G$5,$C41:F41)</f>
        <v>0</v>
      </c>
      <c r="H41" s="87">
        <f ca="1">SUMIF($C$6:G$6,H$5,$C41:G41)</f>
        <v>0</v>
      </c>
      <c r="I41" s="87">
        <f ca="1">SUM(H41-G41)</f>
        <v>0</v>
      </c>
      <c r="J41" s="22">
        <f ca="1">IF(I41=0,0,IF(G41=0,1,I41/G41))</f>
        <v>0</v>
      </c>
      <c r="K41" s="87">
        <f>+DA41</f>
        <v>0</v>
      </c>
      <c r="L41" s="87">
        <f ca="1">OFFSET(DA41,0,14,1,1)</f>
        <v>0</v>
      </c>
      <c r="M41" s="87">
        <f ca="1">SUM(L41-K41)</f>
        <v>0</v>
      </c>
      <c r="N41" s="22">
        <f ca="1">IF(M41=0,0,IF(K41=0,1,M41/K41))</f>
        <v>0</v>
      </c>
      <c r="O41" s="87">
        <f>SUMIF($C$6:N$6,O$5,$C41:N41)</f>
        <v>0</v>
      </c>
      <c r="P41" s="87">
        <f ca="1">SUMIF($C$6:O$6,P$5,$C41:O41)</f>
        <v>0</v>
      </c>
      <c r="Q41" s="87">
        <f ca="1">SUM(P41-O41)</f>
        <v>0</v>
      </c>
      <c r="R41" s="22">
        <f ca="1">IF(Q41=0,0,IF(O41=0,1,Q41/O41))</f>
        <v>0</v>
      </c>
      <c r="S41" s="87">
        <f>+DB41</f>
        <v>0</v>
      </c>
      <c r="T41" s="87">
        <f ca="1">OFFSET(DB41,0,14,1,1)</f>
        <v>0</v>
      </c>
      <c r="U41" s="87">
        <f ca="1">SUM(T41-S41)</f>
        <v>0</v>
      </c>
      <c r="V41" s="22">
        <f ca="1">IF(U41=0,0,IF(S41=0,1,U41/S41))</f>
        <v>0</v>
      </c>
      <c r="W41" s="87">
        <f>SUMIF($C$6:V$6,W$5,$C41:V41)</f>
        <v>0</v>
      </c>
      <c r="X41" s="87">
        <f ca="1">SUMIF($C$6:W$6,X$5,$C41:W41)</f>
        <v>0</v>
      </c>
      <c r="Y41" s="87">
        <f ca="1">SUM(X41-W41)</f>
        <v>0</v>
      </c>
      <c r="Z41" s="22">
        <f ca="1">IF(Y41=0,0,IF(W41=0,1,Y41/W41))</f>
        <v>0</v>
      </c>
      <c r="AA41" s="87">
        <f>+DC41</f>
        <v>0</v>
      </c>
      <c r="AB41" s="87">
        <f ca="1">OFFSET(DC41,0,14,1,1)</f>
        <v>0</v>
      </c>
      <c r="AC41" s="87">
        <f ca="1">SUM(AB41-AA41)</f>
        <v>0</v>
      </c>
      <c r="AD41" s="22">
        <f ca="1">IF(AC41=0,0,IF(AA41=0,1,AC41/AA41))</f>
        <v>0</v>
      </c>
      <c r="AE41" s="87">
        <f>SUMIF($C$6:AD$6,AE$5,$C41:AD41)</f>
        <v>0</v>
      </c>
      <c r="AF41" s="87">
        <f ca="1">SUMIF($C$6:AE$6,AF$5,$C41:AE41)</f>
        <v>0</v>
      </c>
      <c r="AG41" s="87">
        <f ca="1">SUM(AF41-AE41)</f>
        <v>0</v>
      </c>
      <c r="AH41" s="22">
        <f ca="1">IF(AG41=0,0,IF(AE41=0,1,AG41/AE41))</f>
        <v>0</v>
      </c>
      <c r="AI41" s="87">
        <f>+DD41</f>
        <v>0</v>
      </c>
      <c r="AJ41" s="87">
        <f ca="1">OFFSET(DD41,0,14,1,1)</f>
        <v>0</v>
      </c>
      <c r="AK41" s="87">
        <f ca="1">SUM(AJ41-AI41)</f>
        <v>0</v>
      </c>
      <c r="AL41" s="22">
        <f ca="1">IF(AK41=0,0,IF(AI41=0,1,AK41/AI41))</f>
        <v>0</v>
      </c>
      <c r="AM41" s="87">
        <f>SUMIF($C$6:AL$6,AM$5,$C41:AL41)</f>
        <v>0</v>
      </c>
      <c r="AN41" s="87">
        <f ca="1">SUMIF($C$6:AM$6,AN$5,$C41:AM41)</f>
        <v>0</v>
      </c>
      <c r="AO41" s="87">
        <f ca="1">SUM(AN41-AM41)</f>
        <v>0</v>
      </c>
      <c r="AP41" s="22">
        <f ca="1">IF(AO41=0,0,IF(AM41=0,1,AO41/AM41))</f>
        <v>0</v>
      </c>
      <c r="AQ41" s="87">
        <f>+DE41</f>
        <v>0</v>
      </c>
      <c r="AR41" s="87">
        <f ca="1">OFFSET(DE41,0,14,1,1)</f>
        <v>0</v>
      </c>
      <c r="AS41" s="87">
        <f ca="1">SUM(AR41-AQ41)</f>
        <v>0</v>
      </c>
      <c r="AT41" s="22">
        <f ca="1">IF(AS41=0,0,IF(AQ41=0,1,AS41/AQ41))</f>
        <v>0</v>
      </c>
      <c r="AU41" s="87">
        <f>SUMIF($C$6:AT$6,AU$5,$C41:AT41)</f>
        <v>0</v>
      </c>
      <c r="AV41" s="87">
        <f ca="1">SUMIF($C$6:AU$6,AV$5,$C41:AU41)</f>
        <v>0</v>
      </c>
      <c r="AW41" s="87">
        <f ca="1">SUM(AV41-AU41)</f>
        <v>0</v>
      </c>
      <c r="AX41" s="22">
        <f ca="1">IF(AW41=0,0,IF(AU41=0,1,AW41/AU41))</f>
        <v>0</v>
      </c>
      <c r="AY41" s="87">
        <f>+DF41</f>
        <v>0</v>
      </c>
      <c r="AZ41" s="87">
        <f ca="1">OFFSET(DF41,0,14,1,1)</f>
        <v>0</v>
      </c>
      <c r="BA41" s="87">
        <f ca="1">SUM(AZ41-AY41)</f>
        <v>0</v>
      </c>
      <c r="BB41" s="22">
        <f ca="1">IF(BA41=0,0,IF(AY41=0,1,BA41/AY41))</f>
        <v>0</v>
      </c>
      <c r="BC41" s="87">
        <f>SUMIF($C$6:BB$6,BC$5,$C41:BB41)</f>
        <v>0</v>
      </c>
      <c r="BD41" s="87">
        <f ca="1">SUMIF($C$6:BC$6,BD$5,$C41:BC41)</f>
        <v>0</v>
      </c>
      <c r="BE41" s="87">
        <f ca="1">SUM(BD41-BC41)</f>
        <v>0</v>
      </c>
      <c r="BF41" s="22">
        <f ca="1">IF(BE41=0,0,IF(BC41=0,1,BE41/BC41))</f>
        <v>0</v>
      </c>
      <c r="BG41" s="87">
        <f>+DG41</f>
        <v>0</v>
      </c>
      <c r="BH41" s="87">
        <f ca="1">OFFSET(DG41,0,14,1,1)</f>
        <v>0</v>
      </c>
      <c r="BI41" s="87">
        <f ca="1">SUM(BH41-BG41)</f>
        <v>0</v>
      </c>
      <c r="BJ41" s="22">
        <f ca="1">IF(BI41=0,0,IF(BG41=0,1,BI41/BG41))</f>
        <v>0</v>
      </c>
      <c r="BK41" s="87">
        <f>SUMIF($C$6:BJ$6,BK$5,$C41:BJ41)</f>
        <v>0</v>
      </c>
      <c r="BL41" s="87">
        <f ca="1">SUMIF($C$6:BK$6,BL$5,$C41:BK41)</f>
        <v>0</v>
      </c>
      <c r="BM41" s="87">
        <f ca="1">SUM(BL41-BK41)</f>
        <v>0</v>
      </c>
      <c r="BN41" s="22">
        <f ca="1">IF(BM41=0,0,IF(BK41=0,1,BM41/BK41))</f>
        <v>0</v>
      </c>
      <c r="BO41" s="87">
        <f>+DH41</f>
        <v>0</v>
      </c>
      <c r="BP41" s="87">
        <f ca="1">OFFSET(DH41,0,14,1,1)</f>
        <v>0</v>
      </c>
      <c r="BQ41" s="87">
        <f ca="1">SUM(BP41-BO41)</f>
        <v>0</v>
      </c>
      <c r="BR41" s="22">
        <f ca="1">IF(BQ41=0,0,IF(BO41=0,1,BQ41/BO41))</f>
        <v>0</v>
      </c>
      <c r="BS41" s="87">
        <f>SUMIF($C$6:BR$6,BS$5,$C41:BR41)</f>
        <v>0</v>
      </c>
      <c r="BT41" s="87">
        <f ca="1">SUMIF($C$6:BS$6,BT$5,$C41:BS41)</f>
        <v>0</v>
      </c>
      <c r="BU41" s="87">
        <f ca="1">SUM(BT41-BS41)</f>
        <v>0</v>
      </c>
      <c r="BV41" s="22">
        <f ca="1">IF(BU41=0,0,IF(BS41=0,1,BU41/BS41))</f>
        <v>0</v>
      </c>
      <c r="BW41" s="87">
        <f>+DI41</f>
        <v>0</v>
      </c>
      <c r="BX41" s="87">
        <f ca="1">OFFSET(DI41,0,14,1,1)</f>
        <v>0</v>
      </c>
      <c r="BY41" s="87">
        <f ca="1">SUM(BX41-BW41)</f>
        <v>0</v>
      </c>
      <c r="BZ41" s="22">
        <f ca="1">IF(BY41=0,0,IF(BW41=0,1,BY41/BW41))</f>
        <v>0</v>
      </c>
      <c r="CA41" s="87">
        <f>SUMIF($C$6:BZ$6,CA$5,$C41:BZ41)</f>
        <v>0</v>
      </c>
      <c r="CB41" s="87">
        <f ca="1">SUMIF($C$6:CA$6,CB$5,$C41:CA41)</f>
        <v>0</v>
      </c>
      <c r="CC41" s="87">
        <f ca="1">SUM(CB41-CA41)</f>
        <v>0</v>
      </c>
      <c r="CD41" s="22">
        <f ca="1">IF(CC41=0,0,IF(CA41=0,1,CC41/CA41))</f>
        <v>0</v>
      </c>
      <c r="CE41" s="87">
        <f>+DJ41</f>
        <v>0</v>
      </c>
      <c r="CF41" s="87">
        <f ca="1">OFFSET(DJ41,0,14,1,1)</f>
        <v>0</v>
      </c>
      <c r="CG41" s="87">
        <f ca="1">SUM(CF41-CE41)</f>
        <v>0</v>
      </c>
      <c r="CH41" s="22">
        <f ca="1">IF(CG41=0,0,IF(CE41=0,1,CG41/CE41))</f>
        <v>0</v>
      </c>
      <c r="CI41" s="87">
        <f>SUMIF($C$6:CH$6,CI$5,$C41:CH41)</f>
        <v>0</v>
      </c>
      <c r="CJ41" s="87">
        <f ca="1">SUMIF($C$6:CI$6,CJ$5,$C41:CI41)</f>
        <v>0</v>
      </c>
      <c r="CK41" s="87">
        <f ca="1">SUM(CJ41-CI41)</f>
        <v>0</v>
      </c>
      <c r="CL41" s="22">
        <f ca="1">IF(CK41=0,0,IF(CI41=0,1,CK41/CI41))</f>
        <v>0</v>
      </c>
      <c r="CM41" s="87">
        <f>+DK41</f>
        <v>0</v>
      </c>
      <c r="CN41" s="87">
        <f ca="1">OFFSET(DK41,0,14,1,1)</f>
        <v>0</v>
      </c>
      <c r="CO41" s="87">
        <f ca="1">SUM(CN41-CM41)</f>
        <v>0</v>
      </c>
      <c r="CP41" s="22">
        <f ca="1">IF(CO41=0,0,IF(CM41=0,1,CO41/CM41))</f>
        <v>0</v>
      </c>
      <c r="CQ41" s="87">
        <f>SUMIF($C$6:CP$6,CQ$5,$C41:CP41)</f>
        <v>0</v>
      </c>
      <c r="CR41" s="87">
        <f ca="1">SUMIF($C$6:CQ$6,CR$5,$C41:CQ41)</f>
        <v>0</v>
      </c>
      <c r="CS41" s="87">
        <f ca="1">SUM(CR41-CQ41)</f>
        <v>0</v>
      </c>
      <c r="CT41" s="22">
        <f ca="1">IF(CS41=0,0,IF(CQ41=0,1,CS41/CQ41))</f>
        <v>0</v>
      </c>
      <c r="CW41" s="12" t="s">
        <v>16</v>
      </c>
      <c r="CX41" s="81" t="s">
        <v>8</v>
      </c>
      <c r="CY41" s="16"/>
      <c r="CZ41" s="88">
        <f>SUMIF(SIBC!$A$101:$A$111,'2016-2017'!CZ$7,SIBC!D$101:D$111)</f>
        <v>0</v>
      </c>
      <c r="DA41" s="88">
        <f>SUMIF(SIBC!$A$101:$A$111,'2016-2017'!DA$7,SIBC!E$101:E$111)</f>
        <v>0</v>
      </c>
      <c r="DB41" s="88">
        <f>SUMIF(SIBC!$A$101:$A$111,'2016-2017'!DB$7,SIBC!F$101:F$111)</f>
        <v>0</v>
      </c>
      <c r="DC41" s="88">
        <f>SUMIF(SIBC!$A$101:$A$111,'2016-2017'!DC$7,SIBC!G$101:G$111)</f>
        <v>0</v>
      </c>
      <c r="DD41" s="88">
        <f>SUMIF(SIBC!$A$101:$A$111,'2016-2017'!DD$7,SIBC!H$101:H$111)</f>
        <v>0</v>
      </c>
      <c r="DE41" s="88">
        <f>SUMIF(SIBC!$A$101:$A$111,'2016-2017'!DE$7,SIBC!I$101:I$111)</f>
        <v>0</v>
      </c>
      <c r="DF41" s="88">
        <f>SUMIF(SIBC!$A$101:$A$111,'2016-2017'!DF$7,SIBC!J$101:J$111)</f>
        <v>0</v>
      </c>
      <c r="DG41" s="88">
        <f>SUMIF(SIBC!$A$101:$A$111,'2016-2017'!DG$7,SIBC!K$101:K$111)</f>
        <v>0</v>
      </c>
      <c r="DH41" s="88">
        <f>SUMIF(SIBC!$A$101:$A$111,'2016-2017'!DH$7,SIBC!L$101:L$111)</f>
        <v>0</v>
      </c>
      <c r="DI41" s="88">
        <f>SUMIF(SIBC!$A$101:$A$111,'2016-2017'!DI$7,SIBC!M$101:M$111)</f>
        <v>0</v>
      </c>
      <c r="DJ41" s="88">
        <f>SUMIF(SIBC!$A$101:$A$111,'2016-2017'!DJ$7,SIBC!N$101:N$111)</f>
        <v>0</v>
      </c>
      <c r="DK41" s="88">
        <f>SUMIF(SIBC!$A$101:$A$111,'2016-2017'!DK$7,SIBC!O$101:O$111)</f>
        <v>0</v>
      </c>
      <c r="DN41" s="88">
        <f>SUMIF(SIBC!$A$101:$A$112,'2016-2017'!DN$7,SIBC!D$101:D$112)</f>
        <v>0</v>
      </c>
      <c r="DO41" s="88">
        <f>SUMIF(SIBC!$A$101:$A$112,'2016-2017'!DO$7,SIBC!E$101:E$112)</f>
        <v>0</v>
      </c>
      <c r="DP41" s="88">
        <f>SUMIF(SIBC!$A$101:$A$112,'2016-2017'!DP$7,SIBC!F$101:F$112)</f>
        <v>0</v>
      </c>
      <c r="DQ41" s="88">
        <f>SUMIF(SIBC!$A$101:$A$112,'2016-2017'!DQ$7,SIBC!G$101:G$112)</f>
        <v>0</v>
      </c>
      <c r="DR41" s="88">
        <f>SUMIF(SIBC!$A$101:$A$112,'2016-2017'!DR$7,SIBC!H$101:H$112)</f>
        <v>0</v>
      </c>
      <c r="DS41" s="88">
        <f>SUMIF(SIBC!$A$101:$A$112,'2016-2017'!DS$7,SIBC!I$101:I$112)</f>
        <v>0</v>
      </c>
      <c r="DT41" s="88">
        <f>SUMIF(SIBC!$A$101:$A$112,'2016-2017'!DT$7,SIBC!J$101:J$112)</f>
        <v>0</v>
      </c>
      <c r="DU41" s="88">
        <f>SUMIF(SIBC!$A$101:$A$112,'2016-2017'!DU$7,SIBC!K$101:K$112)</f>
        <v>0</v>
      </c>
      <c r="DV41" s="88">
        <f>SUMIF(SIBC!$A$101:$A$112,'2016-2017'!DV$7,SIBC!L$101:L$112)</f>
        <v>0</v>
      </c>
      <c r="DW41" s="88">
        <f>SUMIF(SIBC!$A$101:$A$112,'2016-2017'!DW$7,SIBC!M$101:M$112)</f>
        <v>0</v>
      </c>
      <c r="DX41" s="88">
        <f>SUMIF(SIBC!$A$101:$A$112,'2016-2017'!DX$7,SIBC!N$101:N$112)</f>
        <v>0</v>
      </c>
      <c r="DY41" s="88">
        <f>SUMIF(SIBC!$A$101:$A$112,'2016-2017'!DY$7,SIBC!O$101:O$112)</f>
        <v>0</v>
      </c>
      <c r="DZ41"/>
    </row>
    <row r="42" spans="1:130" s="16" customFormat="1" ht="15.6">
      <c r="A42" s="90"/>
      <c r="B42" s="27" t="s">
        <v>9</v>
      </c>
      <c r="C42" s="14">
        <f>+SUM(C39:C41)</f>
        <v>172848</v>
      </c>
      <c r="D42" s="103">
        <f ca="1">+SUM(D39:D41)</f>
        <v>180156</v>
      </c>
      <c r="E42" s="14">
        <f ca="1">SUM(E39:E41)</f>
        <v>7308</v>
      </c>
      <c r="F42" s="15">
        <f ca="1">IF(E42=0,0,IF(C42=0,1,E42/C42))</f>
        <v>4.2279922243821162E-2</v>
      </c>
      <c r="G42" s="14">
        <f>SUM(G39:G41)</f>
        <v>172848</v>
      </c>
      <c r="H42" s="103">
        <f ca="1">SUM(H39:H41)</f>
        <v>180156</v>
      </c>
      <c r="I42" s="14">
        <f ca="1">SUM(I39:I41)</f>
        <v>7308</v>
      </c>
      <c r="J42" s="15">
        <f ca="1">IF(I42=0,0,IF(G42=0,1,I42/G42))</f>
        <v>4.2279922243821162E-2</v>
      </c>
      <c r="K42" s="14">
        <f>+SUM(K39:K41)</f>
        <v>155949</v>
      </c>
      <c r="L42" s="103">
        <f ca="1">+SUM(L39:L41)</f>
        <v>167531</v>
      </c>
      <c r="M42" s="14">
        <f ca="1">SUM(M39:M41)</f>
        <v>11582</v>
      </c>
      <c r="N42" s="15">
        <f ca="1">IF(M42=0,0,IF(K42=0,1,M42/K42))</f>
        <v>7.4267869624043761E-2</v>
      </c>
      <c r="O42" s="14">
        <f>SUM(O39:O41)</f>
        <v>328797</v>
      </c>
      <c r="P42" s="103">
        <f ca="1">SUM(P39:P41)</f>
        <v>347687</v>
      </c>
      <c r="Q42" s="14">
        <f ca="1">SUM(Q39:Q41)</f>
        <v>18890</v>
      </c>
      <c r="R42" s="15">
        <f ca="1">IF(Q42=0,0,IF(O42=0,1,Q42/O42))</f>
        <v>5.7451862395338157E-2</v>
      </c>
      <c r="S42" s="14">
        <f>+SUM(S39:S41)</f>
        <v>182195</v>
      </c>
      <c r="T42" s="103">
        <f ca="1">+SUM(T39:T41)</f>
        <v>187020</v>
      </c>
      <c r="U42" s="14">
        <f ca="1">SUM(U39:U41)</f>
        <v>4825</v>
      </c>
      <c r="V42" s="15">
        <f ca="1">IF(U42=0,0,IF(S42=0,1,U42/S42))</f>
        <v>2.6482614780866654E-2</v>
      </c>
      <c r="W42" s="14">
        <f>SUM(W39:W41)</f>
        <v>510992</v>
      </c>
      <c r="X42" s="103">
        <f ca="1">SUM(X39:X41)</f>
        <v>534707</v>
      </c>
      <c r="Y42" s="14">
        <f ca="1">SUM(Y39:Y41)</f>
        <v>23715</v>
      </c>
      <c r="Z42" s="15">
        <f ca="1">IF(Y42=0,0,IF(W42=0,1,Y42/W42))</f>
        <v>4.6409728528039575E-2</v>
      </c>
      <c r="AA42" s="14">
        <f>+SUM(AA39:AA41)</f>
        <v>187488</v>
      </c>
      <c r="AB42" s="103">
        <f ca="1">+SUM(AB39:AB41)</f>
        <v>192496</v>
      </c>
      <c r="AC42" s="14">
        <f ca="1">SUM(AC39:AC41)</f>
        <v>5008</v>
      </c>
      <c r="AD42" s="15">
        <f ca="1">IF(AC42=0,0,IF(AA42=0,1,AC42/AA42))</f>
        <v>2.6711042840075097E-2</v>
      </c>
      <c r="AE42" s="14">
        <f>SUM(AE39:AE41)</f>
        <v>698480</v>
      </c>
      <c r="AF42" s="103">
        <f ca="1">SUM(AF39:AF41)</f>
        <v>727203</v>
      </c>
      <c r="AG42" s="14">
        <f ca="1">SUM(AG39:AG41)</f>
        <v>28723</v>
      </c>
      <c r="AH42" s="15">
        <f ca="1">IF(AG42=0,0,IF(AE42=0,1,AG42/AE42))</f>
        <v>4.1122150956362388E-2</v>
      </c>
      <c r="AI42" s="14">
        <f>+SUM(AI39:AI41)</f>
        <v>202042</v>
      </c>
      <c r="AJ42" s="103">
        <f ca="1">+SUM(AJ39:AJ41)</f>
        <v>211081</v>
      </c>
      <c r="AK42" s="14">
        <f ca="1">SUM(AK39:AK41)</f>
        <v>9039</v>
      </c>
      <c r="AL42" s="15">
        <f ca="1">IF(AK42=0,0,IF(AI42=0,1,AK42/AI42))</f>
        <v>4.4738222745765735E-2</v>
      </c>
      <c r="AM42" s="14">
        <f>SUM(AM39:AM41)</f>
        <v>900522</v>
      </c>
      <c r="AN42" s="103">
        <f ca="1">SUM(AN39:AN41)</f>
        <v>938284</v>
      </c>
      <c r="AO42" s="14">
        <f ca="1">SUM(AO39:AO41)</f>
        <v>37762</v>
      </c>
      <c r="AP42" s="15">
        <f ca="1">IF(AO42=0,0,IF(AM42=0,1,AO42/AM42))</f>
        <v>4.1933456373081393E-2</v>
      </c>
      <c r="AQ42" s="14">
        <f>+SUM(AQ39:AQ41)</f>
        <v>203570</v>
      </c>
      <c r="AR42" s="103">
        <f ca="1">+SUM(AR39:AR41)</f>
        <v>211247</v>
      </c>
      <c r="AS42" s="14">
        <f ca="1">SUM(AS39:AS41)</f>
        <v>7677</v>
      </c>
      <c r="AT42" s="15">
        <f ca="1">IF(AS42=0,0,IF(AQ42=0,1,AS42/AQ42))</f>
        <v>3.7711843591884855E-2</v>
      </c>
      <c r="AU42" s="14">
        <f>SUM(AU39:AU41)</f>
        <v>1104092</v>
      </c>
      <c r="AV42" s="103">
        <f ca="1">SUM(AV39:AV41)</f>
        <v>1149531</v>
      </c>
      <c r="AW42" s="14">
        <f ca="1">SUM(AW39:AW41)</f>
        <v>45439</v>
      </c>
      <c r="AX42" s="15">
        <f ca="1">IF(AW42=0,0,IF(AU42=0,1,AW42/AU42))</f>
        <v>4.1155084902345096E-2</v>
      </c>
      <c r="AY42" s="14">
        <f>+SUM(AY39:AY41)</f>
        <v>204159</v>
      </c>
      <c r="AZ42" s="103">
        <f ca="1">+SUM(AZ39:AZ41)</f>
        <v>213324</v>
      </c>
      <c r="BA42" s="14">
        <f ca="1">SUM(BA39:BA41)</f>
        <v>9165</v>
      </c>
      <c r="BB42" s="15">
        <f ca="1">IF(BA42=0,0,IF(AY42=0,1,BA42/AY42))</f>
        <v>4.4891481639310539E-2</v>
      </c>
      <c r="BC42" s="14">
        <f>SUM(BC39:BC41)</f>
        <v>1308251</v>
      </c>
      <c r="BD42" s="103">
        <f ca="1">SUM(BD39:BD41)</f>
        <v>1362855</v>
      </c>
      <c r="BE42" s="14">
        <f ca="1">SUM(BE39:BE41)</f>
        <v>54604</v>
      </c>
      <c r="BF42" s="15">
        <f ca="1">IF(BE42=0,0,IF(BC42=0,1,BE42/BC42))</f>
        <v>4.1738167981526478E-2</v>
      </c>
      <c r="BG42" s="14">
        <f>+SUM(BG39:BG41)</f>
        <v>203528</v>
      </c>
      <c r="BH42" s="103">
        <f ca="1">+SUM(BH39:BH41)</f>
        <v>213350</v>
      </c>
      <c r="BI42" s="14">
        <f ca="1">SUM(BI39:BI41)</f>
        <v>9822</v>
      </c>
      <c r="BJ42" s="15">
        <f ca="1">IF(BI42=0,0,IF(BG42=0,1,BI42/BG42))</f>
        <v>4.8258716245430607E-2</v>
      </c>
      <c r="BK42" s="14">
        <f>SUM(BK39:BK41)</f>
        <v>1511779</v>
      </c>
      <c r="BL42" s="103">
        <f ca="1">SUM(BL39:BL41)</f>
        <v>1576205</v>
      </c>
      <c r="BM42" s="14">
        <f ca="1">SUM(BM39:BM41)</f>
        <v>64426</v>
      </c>
      <c r="BN42" s="15">
        <f ca="1">IF(BM42=0,0,IF(BK42=0,1,BM42/BK42))</f>
        <v>4.2616017288241208E-2</v>
      </c>
      <c r="BO42" s="14">
        <f>+SUM(BO39:BO41)</f>
        <v>198445</v>
      </c>
      <c r="BP42" s="103">
        <f ca="1">+SUM(BP39:BP41)</f>
        <v>207720</v>
      </c>
      <c r="BQ42" s="14">
        <f ca="1">SUM(BQ39:BQ41)</f>
        <v>9275</v>
      </c>
      <c r="BR42" s="15">
        <f ca="1">IF(BQ42=0,0,IF(BO42=0,1,BQ42/BO42))</f>
        <v>4.6738390989946837E-2</v>
      </c>
      <c r="BS42" s="14">
        <f>SUM(BS39:BS41)</f>
        <v>1710224</v>
      </c>
      <c r="BT42" s="103">
        <f ca="1">SUM(BT39:BT41)</f>
        <v>1783925</v>
      </c>
      <c r="BU42" s="14">
        <f ca="1">SUM(BU39:BU41)</f>
        <v>73701</v>
      </c>
      <c r="BV42" s="15">
        <f ca="1">IF(BU42=0,0,IF(BS42=0,1,BU42/BS42))</f>
        <v>4.3094354891522982E-2</v>
      </c>
      <c r="BW42" s="14">
        <f>+SUM(BW39:BW41)</f>
        <v>198413</v>
      </c>
      <c r="BX42" s="103">
        <f ca="1">+SUM(BX39:BX41)</f>
        <v>209605</v>
      </c>
      <c r="BY42" s="14">
        <f ca="1">SUM(BY39:BY41)</f>
        <v>11192</v>
      </c>
      <c r="BZ42" s="15">
        <f ca="1">IF(BY42=0,0,IF(BW42=0,1,BY42/BW42))</f>
        <v>5.6407594260456724E-2</v>
      </c>
      <c r="CA42" s="14">
        <f>SUM(CA39:CA41)</f>
        <v>1908637</v>
      </c>
      <c r="CB42" s="103">
        <f ca="1">SUM(CB39:CB41)</f>
        <v>1993530</v>
      </c>
      <c r="CC42" s="14">
        <f ca="1">SUM(CC39:CC41)</f>
        <v>84893</v>
      </c>
      <c r="CD42" s="15">
        <f ca="1">IF(CC42=0,0,IF(CA42=0,1,CC42/CA42))</f>
        <v>4.4478337158925456E-2</v>
      </c>
      <c r="CE42" s="14">
        <f>+SUM(CE39:CE41)</f>
        <v>186162</v>
      </c>
      <c r="CF42" s="103">
        <f ca="1">+SUM(CF39:CF41)</f>
        <v>0</v>
      </c>
      <c r="CG42" s="14">
        <f ca="1">SUM(CG39:CG41)</f>
        <v>-186162</v>
      </c>
      <c r="CH42" s="15">
        <f ca="1">IF(CG42=0,0,IF(CE42=0,1,CG42/CE42))</f>
        <v>-1</v>
      </c>
      <c r="CI42" s="14">
        <f>SUM(CI39:CI41)</f>
        <v>2094799</v>
      </c>
      <c r="CJ42" s="103">
        <f ca="1">SUM(CJ39:CJ41)</f>
        <v>1993530</v>
      </c>
      <c r="CK42" s="14">
        <f ca="1">SUM(CK39:CK41)</f>
        <v>-101269</v>
      </c>
      <c r="CL42" s="15">
        <f ca="1">IF(CK42=0,0,IF(CI42=0,1,CK42/CI42))</f>
        <v>-4.8343062985995312E-2</v>
      </c>
      <c r="CM42" s="14">
        <f>+SUM(CM39:CM41)</f>
        <v>185863</v>
      </c>
      <c r="CN42" s="103">
        <f ca="1">+SUM(CN39:CN41)</f>
        <v>0</v>
      </c>
      <c r="CO42" s="14">
        <f ca="1">SUM(CO39:CO41)</f>
        <v>-185863</v>
      </c>
      <c r="CP42" s="15">
        <f ca="1">IF(CO42=0,0,IF(CM42=0,1,CO42/CM42))</f>
        <v>-1</v>
      </c>
      <c r="CQ42" s="14">
        <f>SUM(CQ39:CQ41)</f>
        <v>2280662</v>
      </c>
      <c r="CR42" s="103">
        <f ca="1">SUM(CR39:CR41)</f>
        <v>1993530</v>
      </c>
      <c r="CS42" s="14">
        <f ca="1">SUM(CS39:CS41)</f>
        <v>-287132</v>
      </c>
      <c r="CT42" s="15">
        <f ca="1">IF(CS42=0,0,IF(CQ42=0,1,CS42/CQ42))</f>
        <v>-0.12589853296981315</v>
      </c>
      <c r="CW42" s="12"/>
      <c r="CX42" s="12"/>
      <c r="CZ42" s="89"/>
      <c r="DA42" s="89"/>
      <c r="DB42" s="89"/>
      <c r="DC42" s="89"/>
      <c r="DD42" s="89"/>
      <c r="DE42" s="89"/>
      <c r="DF42" s="89"/>
      <c r="DG42" s="89"/>
      <c r="DH42" s="89"/>
      <c r="DI42" s="89"/>
      <c r="DJ42" s="89"/>
      <c r="DK42" s="89"/>
      <c r="DL42" s="12"/>
      <c r="DM42" s="12"/>
      <c r="DN42" s="89"/>
      <c r="DO42" s="89"/>
      <c r="DP42" s="89"/>
      <c r="DQ42" s="89"/>
      <c r="DR42" s="89"/>
      <c r="DS42" s="89"/>
      <c r="DT42" s="89"/>
      <c r="DU42" s="89"/>
      <c r="DV42" s="89"/>
      <c r="DW42" s="89"/>
      <c r="DX42" s="89"/>
      <c r="DY42" s="89"/>
      <c r="DZ42"/>
    </row>
    <row r="43" spans="1:130" s="12" customFormat="1" ht="15.6">
      <c r="A43" s="92"/>
      <c r="B43" s="28"/>
      <c r="C43" s="9"/>
      <c r="D43" s="9"/>
      <c r="E43" s="10"/>
      <c r="F43" s="11"/>
      <c r="G43" s="9"/>
      <c r="H43" s="9"/>
      <c r="I43" s="10"/>
      <c r="J43" s="11"/>
      <c r="K43" s="9"/>
      <c r="L43" s="9"/>
      <c r="M43" s="10"/>
      <c r="N43" s="11"/>
      <c r="O43" s="9"/>
      <c r="P43" s="9"/>
      <c r="Q43" s="10"/>
      <c r="R43" s="11"/>
      <c r="S43" s="9"/>
      <c r="T43" s="9"/>
      <c r="U43" s="10"/>
      <c r="V43" s="11"/>
      <c r="W43" s="9"/>
      <c r="X43" s="9"/>
      <c r="Y43" s="10"/>
      <c r="Z43" s="11"/>
      <c r="AA43" s="9"/>
      <c r="AB43" s="9"/>
      <c r="AC43" s="10"/>
      <c r="AD43" s="11"/>
      <c r="AE43" s="9"/>
      <c r="AF43" s="9"/>
      <c r="AG43" s="10"/>
      <c r="AH43" s="11"/>
      <c r="AI43" s="9"/>
      <c r="AJ43" s="9"/>
      <c r="AK43" s="10"/>
      <c r="AL43" s="11"/>
      <c r="AM43" s="9"/>
      <c r="AN43" s="9"/>
      <c r="AO43" s="10"/>
      <c r="AP43" s="11"/>
      <c r="AQ43" s="9"/>
      <c r="AR43" s="9"/>
      <c r="AS43" s="10"/>
      <c r="AT43" s="11"/>
      <c r="AU43" s="9"/>
      <c r="AV43" s="9"/>
      <c r="AW43" s="10"/>
      <c r="AX43" s="11"/>
      <c r="AY43" s="9"/>
      <c r="AZ43" s="9"/>
      <c r="BA43" s="10"/>
      <c r="BB43" s="11"/>
      <c r="BC43" s="9"/>
      <c r="BD43" s="9"/>
      <c r="BE43" s="10"/>
      <c r="BF43" s="11"/>
      <c r="BG43" s="9"/>
      <c r="BH43" s="9"/>
      <c r="BI43" s="10"/>
      <c r="BJ43" s="11"/>
      <c r="BK43" s="9"/>
      <c r="BL43" s="9"/>
      <c r="BM43" s="10"/>
      <c r="BN43" s="11"/>
      <c r="BO43" s="9"/>
      <c r="BP43" s="9"/>
      <c r="BQ43" s="10"/>
      <c r="BR43" s="11"/>
      <c r="BS43" s="9"/>
      <c r="BT43" s="9"/>
      <c r="BU43" s="10"/>
      <c r="BV43" s="11"/>
      <c r="BW43" s="9"/>
      <c r="BX43" s="9"/>
      <c r="BY43" s="10"/>
      <c r="BZ43" s="11"/>
      <c r="CA43" s="9"/>
      <c r="CB43" s="9"/>
      <c r="CC43" s="10"/>
      <c r="CD43" s="11"/>
      <c r="CE43" s="9"/>
      <c r="CF43" s="9"/>
      <c r="CG43" s="10"/>
      <c r="CH43" s="11"/>
      <c r="CI43" s="9"/>
      <c r="CJ43" s="9"/>
      <c r="CK43" s="10"/>
      <c r="CL43" s="11"/>
      <c r="CM43" s="9"/>
      <c r="CN43" s="9"/>
      <c r="CO43" s="10"/>
      <c r="CP43" s="11"/>
      <c r="CQ43" s="9"/>
      <c r="CR43" s="9"/>
      <c r="CS43" s="10"/>
      <c r="CT43" s="11"/>
      <c r="CY43" s="16"/>
      <c r="CZ43" s="89"/>
      <c r="DA43" s="89"/>
      <c r="DB43" s="89"/>
      <c r="DC43" s="89"/>
      <c r="DD43" s="89"/>
      <c r="DE43" s="89"/>
      <c r="DF43" s="89"/>
      <c r="DG43" s="89"/>
      <c r="DH43" s="89"/>
      <c r="DI43" s="89"/>
      <c r="DJ43" s="89"/>
      <c r="DK43" s="89"/>
      <c r="DN43" s="89"/>
      <c r="DO43" s="89"/>
      <c r="DP43" s="89"/>
      <c r="DQ43" s="89"/>
      <c r="DR43" s="89"/>
      <c r="DS43" s="89"/>
      <c r="DT43" s="89"/>
      <c r="DU43" s="89"/>
      <c r="DV43" s="89"/>
      <c r="DW43" s="89"/>
      <c r="DX43" s="89"/>
      <c r="DY43" s="89"/>
      <c r="DZ43"/>
    </row>
    <row r="44" spans="1:130" s="12" customFormat="1" ht="15" customHeight="1">
      <c r="A44" s="99"/>
      <c r="B44" s="31" t="s">
        <v>6</v>
      </c>
      <c r="C44" s="21">
        <f>+CZ44</f>
        <v>76902</v>
      </c>
      <c r="D44" s="87">
        <f ca="1">OFFSET(CZ44,0,14,1,1)</f>
        <v>81880</v>
      </c>
      <c r="E44" s="21">
        <f ca="1">SUM(D44-C44)</f>
        <v>4978</v>
      </c>
      <c r="F44" s="22">
        <f ca="1">IF(E44=0,0,IF(C44=0,1,E44/C44))</f>
        <v>6.4731736495799844E-2</v>
      </c>
      <c r="G44" s="21">
        <f>SUMIF($C$6:F$6,G$5,$C44:F44)</f>
        <v>76902</v>
      </c>
      <c r="H44" s="87">
        <f ca="1">SUMIF($C$6:G$6,H$5,$C44:G44)</f>
        <v>81880</v>
      </c>
      <c r="I44" s="21">
        <f ca="1">SUM(H44-G44)</f>
        <v>4978</v>
      </c>
      <c r="J44" s="22">
        <f ca="1">IF(I44=0,0,IF(G44=0,1,I44/G44))</f>
        <v>6.4731736495799844E-2</v>
      </c>
      <c r="K44" s="21">
        <f>+DA44</f>
        <v>69879</v>
      </c>
      <c r="L44" s="87">
        <f ca="1">OFFSET(DA44,0,14,1,1)</f>
        <v>76681</v>
      </c>
      <c r="M44" s="21">
        <f ca="1">SUM(L44-K44)</f>
        <v>6802</v>
      </c>
      <c r="N44" s="22">
        <f ca="1">IF(M44=0,0,IF(K44=0,1,M44/K44))</f>
        <v>9.7339687173542841E-2</v>
      </c>
      <c r="O44" s="21">
        <f>SUMIF($C$6:N$6,O$5,$C44:N44)</f>
        <v>146781</v>
      </c>
      <c r="P44" s="87">
        <f ca="1">SUMIF($C$6:O$6,P$5,$C44:O44)</f>
        <v>158561</v>
      </c>
      <c r="Q44" s="21">
        <f ca="1">SUM(P44-O44)</f>
        <v>11780</v>
      </c>
      <c r="R44" s="22">
        <f ca="1">IF(Q44=0,0,IF(O44=0,1,Q44/O44))</f>
        <v>8.0255618915254692E-2</v>
      </c>
      <c r="S44" s="21">
        <f>+DB44</f>
        <v>100207</v>
      </c>
      <c r="T44" s="87">
        <f ca="1">OFFSET(DB44,0,14,1,1)</f>
        <v>96387</v>
      </c>
      <c r="U44" s="21">
        <f ca="1">SUM(T44-S44)</f>
        <v>-3820</v>
      </c>
      <c r="V44" s="22">
        <f ca="1">IF(U44=0,0,IF(S44=0,1,U44/S44))</f>
        <v>-3.8121089345055738E-2</v>
      </c>
      <c r="W44" s="21">
        <f>SUMIF($C$6:V$6,W$5,$C44:V44)</f>
        <v>246988</v>
      </c>
      <c r="X44" s="87">
        <f ca="1">SUMIF($C$6:W$6,X$5,$C44:W44)</f>
        <v>254948</v>
      </c>
      <c r="Y44" s="21">
        <f ca="1">SUM(X44-W44)</f>
        <v>7960</v>
      </c>
      <c r="Z44" s="22">
        <f ca="1">IF(Y44=0,0,IF(W44=0,1,Y44/W44))</f>
        <v>3.2228286394480707E-2</v>
      </c>
      <c r="AA44" s="21">
        <f>+DC44</f>
        <v>113120</v>
      </c>
      <c r="AB44" s="87">
        <f ca="1">OFFSET(DC44,0,14,1,1)</f>
        <v>122356</v>
      </c>
      <c r="AC44" s="21">
        <f ca="1">SUM(AB44-AA44)</f>
        <v>9236</v>
      </c>
      <c r="AD44" s="22">
        <f ca="1">IF(AC44=0,0,IF(AA44=0,1,AC44/AA44))</f>
        <v>8.1647807637906647E-2</v>
      </c>
      <c r="AE44" s="21">
        <f>SUMIF($C$6:AD$6,AE$5,$C44:AD44)</f>
        <v>360108</v>
      </c>
      <c r="AF44" s="87">
        <f ca="1">SUMIF($C$6:AE$6,AF$5,$C44:AE44)</f>
        <v>377304</v>
      </c>
      <c r="AG44" s="21">
        <f ca="1">SUM(AF44-AE44)</f>
        <v>17196</v>
      </c>
      <c r="AH44" s="22">
        <f ca="1">IF(AG44=0,0,IF(AE44=0,1,AG44/AE44))</f>
        <v>4.7752340964377353E-2</v>
      </c>
      <c r="AI44" s="21">
        <f>+DD44</f>
        <v>140303</v>
      </c>
      <c r="AJ44" s="87">
        <f ca="1">OFFSET(DD44,0,14,1,1)</f>
        <v>135034</v>
      </c>
      <c r="AK44" s="21">
        <f ca="1">SUM(AJ44-AI44)</f>
        <v>-5269</v>
      </c>
      <c r="AL44" s="22">
        <f ca="1">IF(AK44=0,0,IF(AI44=0,1,AK44/AI44))</f>
        <v>-3.755443575689757E-2</v>
      </c>
      <c r="AM44" s="21">
        <f>SUMIF($C$6:AL$6,AM$5,$C44:AL44)</f>
        <v>500411</v>
      </c>
      <c r="AN44" s="87">
        <f ca="1">SUMIF($C$6:AM$6,AN$5,$C44:AM44)</f>
        <v>512338</v>
      </c>
      <c r="AO44" s="21">
        <f ca="1">SUM(AN44-AM44)</f>
        <v>11927</v>
      </c>
      <c r="AP44" s="22">
        <f ca="1">IF(AO44=0,0,IF(AM44=0,1,AO44/AM44))</f>
        <v>2.3834408116528216E-2</v>
      </c>
      <c r="AQ44" s="21">
        <f>+DE44</f>
        <v>156873</v>
      </c>
      <c r="AR44" s="87">
        <f ca="1">OFFSET(DE44,0,14,1,1)</f>
        <v>157563</v>
      </c>
      <c r="AS44" s="21">
        <f ca="1">SUM(AR44-AQ44)</f>
        <v>690</v>
      </c>
      <c r="AT44" s="22">
        <f ca="1">IF(AS44=0,0,IF(AQ44=0,1,AS44/AQ44))</f>
        <v>4.3984624505172976E-3</v>
      </c>
      <c r="AU44" s="21">
        <f>SUMIF($C$6:AT$6,AU$5,$C44:AT44)</f>
        <v>657284</v>
      </c>
      <c r="AV44" s="87">
        <f ca="1">SUMIF($C$6:AU$6,AV$5,$C44:AU44)</f>
        <v>669901</v>
      </c>
      <c r="AW44" s="21">
        <f ca="1">SUM(AV44-AU44)</f>
        <v>12617</v>
      </c>
      <c r="AX44" s="22">
        <f ca="1">IF(AW44=0,0,IF(AU44=0,1,AW44/AU44))</f>
        <v>1.9195659714826469E-2</v>
      </c>
      <c r="AY44" s="21">
        <f>+DF44</f>
        <v>231118</v>
      </c>
      <c r="AZ44" s="87">
        <f ca="1">OFFSET(DF44,0,14,1,1)</f>
        <v>222084</v>
      </c>
      <c r="BA44" s="21">
        <f ca="1">SUM(AZ44-AY44)</f>
        <v>-9034</v>
      </c>
      <c r="BB44" s="22">
        <f ca="1">IF(BA44=0,0,IF(AY44=0,1,BA44/AY44))</f>
        <v>-3.9088257946157376E-2</v>
      </c>
      <c r="BC44" s="21">
        <f>SUMIF($C$6:BB$6,BC$5,$C44:BB44)</f>
        <v>888402</v>
      </c>
      <c r="BD44" s="87">
        <f ca="1">SUMIF($C$6:BC$6,BD$5,$C44:BC44)</f>
        <v>891985</v>
      </c>
      <c r="BE44" s="21">
        <f ca="1">SUM(BD44-BC44)</f>
        <v>3583</v>
      </c>
      <c r="BF44" s="22">
        <f ca="1">IF(BE44=0,0,IF(BC44=0,1,BE44/BC44))</f>
        <v>4.0330841218277312E-3</v>
      </c>
      <c r="BG44" s="21">
        <f>+DG44</f>
        <v>219959</v>
      </c>
      <c r="BH44" s="87">
        <f ca="1">OFFSET(DG44,0,14,1,1)</f>
        <v>220599</v>
      </c>
      <c r="BI44" s="21">
        <f ca="1">SUM(BH44-BG44)</f>
        <v>640</v>
      </c>
      <c r="BJ44" s="22">
        <f ca="1">IF(BI44=0,0,IF(BG44=0,1,BI44/BG44))</f>
        <v>2.9096331589068872E-3</v>
      </c>
      <c r="BK44" s="21">
        <f>SUMIF($C$6:BJ$6,BK$5,$C44:BJ44)</f>
        <v>1108361</v>
      </c>
      <c r="BL44" s="87">
        <f ca="1">SUMIF($C$6:BK$6,BL$5,$C44:BK44)</f>
        <v>1112584</v>
      </c>
      <c r="BM44" s="21">
        <f ca="1">SUM(BL44-BK44)</f>
        <v>4223</v>
      </c>
      <c r="BN44" s="22">
        <f ca="1">IF(BM44=0,0,IF(BK44=0,1,BM44/BK44))</f>
        <v>3.8101304538864142E-3</v>
      </c>
      <c r="BO44" s="21">
        <f>+DH44</f>
        <v>157786</v>
      </c>
      <c r="BP44" s="87">
        <f ca="1">OFFSET(DH44,0,14,1,1)</f>
        <v>153229</v>
      </c>
      <c r="BQ44" s="21">
        <f ca="1">SUM(BP44-BO44)</f>
        <v>-4557</v>
      </c>
      <c r="BR44" s="22">
        <f ca="1">IF(BQ44=0,0,IF(BO44=0,1,BQ44/BO44))</f>
        <v>-2.8880889305768574E-2</v>
      </c>
      <c r="BS44" s="21">
        <f>SUMIF($C$6:BR$6,BS$5,$C44:BR44)</f>
        <v>1266147</v>
      </c>
      <c r="BT44" s="87">
        <f ca="1">SUMIF($C$6:BS$6,BT$5,$C44:BS44)</f>
        <v>1265813</v>
      </c>
      <c r="BU44" s="21">
        <f ca="1">SUM(BT44-BS44)</f>
        <v>-334</v>
      </c>
      <c r="BV44" s="22">
        <f ca="1">IF(BU44=0,0,IF(BS44=0,1,BU44/BS44))</f>
        <v>-2.6379243484366352E-4</v>
      </c>
      <c r="BW44" s="21">
        <f>+DI44</f>
        <v>136341</v>
      </c>
      <c r="BX44" s="87">
        <f ca="1">OFFSET(DI44,0,14,1,1)</f>
        <v>133832</v>
      </c>
      <c r="BY44" s="21">
        <f ca="1">SUM(BX44-BW44)</f>
        <v>-2509</v>
      </c>
      <c r="BZ44" s="22">
        <f ca="1">IF(BY44=0,0,IF(BW44=0,1,BY44/BW44))</f>
        <v>-1.8402388129762873E-2</v>
      </c>
      <c r="CA44" s="21">
        <f>SUMIF($C$6:BZ$6,CA$5,$C44:BZ44)</f>
        <v>1402488</v>
      </c>
      <c r="CB44" s="87">
        <f ca="1">SUMIF($C$6:CA$6,CB$5,$C44:CA44)</f>
        <v>1399645</v>
      </c>
      <c r="CC44" s="21">
        <f ca="1">SUM(CB44-CA44)</f>
        <v>-2843</v>
      </c>
      <c r="CD44" s="22">
        <f ca="1">IF(CC44=0,0,IF(CA44=0,1,CC44/CA44))</f>
        <v>-2.0271118184255407E-3</v>
      </c>
      <c r="CE44" s="21">
        <f>+DJ44</f>
        <v>108519</v>
      </c>
      <c r="CF44" s="87">
        <f ca="1">OFFSET(DJ44,0,14,1,1)</f>
        <v>0</v>
      </c>
      <c r="CG44" s="21">
        <f ca="1">SUM(CF44-CE44)</f>
        <v>-108519</v>
      </c>
      <c r="CH44" s="22">
        <f ca="1">IF(CG44=0,0,IF(CE44=0,1,CG44/CE44))</f>
        <v>-1</v>
      </c>
      <c r="CI44" s="21">
        <f>SUMIF($C$6:CH$6,CI$5,$C44:CH44)</f>
        <v>1511007</v>
      </c>
      <c r="CJ44" s="87">
        <f ca="1">SUMIF($C$6:CI$6,CJ$5,$C44:CI44)</f>
        <v>1399645</v>
      </c>
      <c r="CK44" s="21">
        <f ca="1">SUM(CJ44-CI44)</f>
        <v>-111362</v>
      </c>
      <c r="CL44" s="22">
        <f ca="1">IF(CK44=0,0,IF(CI44=0,1,CK44/CI44))</f>
        <v>-7.3700518925458314E-2</v>
      </c>
      <c r="CM44" s="21">
        <f>+DK44</f>
        <v>94185</v>
      </c>
      <c r="CN44" s="87">
        <f ca="1">OFFSET(DK44,0,14,1,1)</f>
        <v>0</v>
      </c>
      <c r="CO44" s="21">
        <f ca="1">SUM(CN44-CM44)</f>
        <v>-94185</v>
      </c>
      <c r="CP44" s="22">
        <f ca="1">IF(CO44=0,0,IF(CM44=0,1,CO44/CM44))</f>
        <v>-1</v>
      </c>
      <c r="CQ44" s="21">
        <f>SUMIF($C$6:CP$6,CQ$5,$C44:CP44)</f>
        <v>1605192</v>
      </c>
      <c r="CR44" s="87">
        <f ca="1">SUMIF($C$6:CQ$6,CR$5,$C44:CQ44)</f>
        <v>1399645</v>
      </c>
      <c r="CS44" s="21">
        <f ca="1">SUM(CR44-CQ44)</f>
        <v>-205547</v>
      </c>
      <c r="CT44" s="22">
        <f ca="1">IF(CS44=0,0,IF(CQ44=0,1,CS44/CQ44))</f>
        <v>-0.12805134837452467</v>
      </c>
      <c r="CW44" s="12" t="s">
        <v>17</v>
      </c>
      <c r="CX44" s="81" t="s">
        <v>6</v>
      </c>
      <c r="CZ44" s="88">
        <f>SUMIF(TIBA!$A$73:$A$83,'2016-2017'!CZ$7,TIBA!D$73:D$83)</f>
        <v>76902</v>
      </c>
      <c r="DA44" s="88">
        <f>SUMIF(TIBA!$A$73:$A$83,'2016-2017'!DA$7,TIBA!E$73:E$83)</f>
        <v>69879</v>
      </c>
      <c r="DB44" s="88">
        <f>SUMIF(TIBA!$A$73:$A$83,'2016-2017'!DB$7,TIBA!F$73:F$83)</f>
        <v>100207</v>
      </c>
      <c r="DC44" s="88">
        <f>SUMIF(TIBA!$A$73:$A$83,'2016-2017'!DC$7,TIBA!G$73:G$83)</f>
        <v>113120</v>
      </c>
      <c r="DD44" s="88">
        <f>SUMIF(TIBA!$A$73:$A$83,'2016-2017'!DD$7,TIBA!H$73:H$83)</f>
        <v>140303</v>
      </c>
      <c r="DE44" s="88">
        <f>SUMIF(TIBA!$A$73:$A$83,'2016-2017'!DE$7,TIBA!I$73:I$83)</f>
        <v>156873</v>
      </c>
      <c r="DF44" s="88">
        <f>SUMIF(TIBA!$A$73:$A$83,'2016-2017'!DF$7,TIBA!J$73:J$83)</f>
        <v>231118</v>
      </c>
      <c r="DG44" s="88">
        <f>SUMIF(TIBA!$A$73:$A$83,'2016-2017'!DG$7,TIBA!K$73:K$83)</f>
        <v>219959</v>
      </c>
      <c r="DH44" s="88">
        <f>SUMIF(TIBA!$A$73:$A$83,'2016-2017'!DH$7,TIBA!L$73:L$83)</f>
        <v>157786</v>
      </c>
      <c r="DI44" s="88">
        <f>SUMIF(TIBA!$A$73:$A$83,'2016-2017'!DI$7,TIBA!M$73:M$83)</f>
        <v>136341</v>
      </c>
      <c r="DJ44" s="88">
        <f>SUMIF(TIBA!$A$73:$A$83,'2016-2017'!DJ$7,TIBA!N$73:N$83)</f>
        <v>108519</v>
      </c>
      <c r="DK44" s="88">
        <f>SUMIF(TIBA!$A$73:$A$83,'2016-2017'!DK$7,TIBA!O$73:O$83)</f>
        <v>94185</v>
      </c>
      <c r="DN44" s="88">
        <f>SUMIF(TIBA!$A$73:$A$84,'2016-2017'!DN$7,TIBA!D$73:D$84)</f>
        <v>81880</v>
      </c>
      <c r="DO44" s="88">
        <f>SUMIF(TIBA!$A$73:$A$84,'2016-2017'!DO$7,TIBA!E$73:E$84)</f>
        <v>76681</v>
      </c>
      <c r="DP44" s="88">
        <f>SUMIF(TIBA!$A$73:$A$84,'2016-2017'!DP$7,TIBA!F$73:F$84)</f>
        <v>96387</v>
      </c>
      <c r="DQ44" s="88">
        <f>SUMIF(TIBA!$A$73:$A$84,'2016-2017'!DQ$7,TIBA!G$73:G$84)</f>
        <v>122356</v>
      </c>
      <c r="DR44" s="88">
        <f>SUMIF(TIBA!$A$73:$A$84,'2016-2017'!DR$7,TIBA!H$73:H$84)</f>
        <v>135034</v>
      </c>
      <c r="DS44" s="88">
        <f>SUMIF(TIBA!$A$73:$A$84,'2016-2017'!DS$7,TIBA!I$73:I$84)</f>
        <v>157563</v>
      </c>
      <c r="DT44" s="88">
        <f>SUMIF(TIBA!$A$73:$A$84,'2016-2017'!DT$7,TIBA!J$73:J$84)</f>
        <v>222084</v>
      </c>
      <c r="DU44" s="88">
        <f>SUMIF(TIBA!$A$73:$A$84,'2016-2017'!DU$7,TIBA!K$73:K$84)</f>
        <v>220599</v>
      </c>
      <c r="DV44" s="88">
        <f>SUMIF(TIBA!$A$73:$A$84,'2016-2017'!DV$7,TIBA!L$73:L$84)</f>
        <v>153229</v>
      </c>
      <c r="DW44" s="88">
        <f>SUMIF(TIBA!$A$73:$A$84,'2016-2017'!DW$7,TIBA!M$73:M$84)</f>
        <v>133832</v>
      </c>
      <c r="DX44" s="88">
        <f>SUMIF(TIBA!$A$73:$A$84,'2016-2017'!DX$7,TIBA!N$73:N$84)</f>
        <v>0</v>
      </c>
      <c r="DY44" s="88">
        <f>SUMIF(TIBA!$A$73:$A$84,'2016-2017'!DY$7,TIBA!O$73:O$84)</f>
        <v>0</v>
      </c>
      <c r="DZ44"/>
    </row>
    <row r="45" spans="1:130" s="12" customFormat="1" ht="15.6">
      <c r="A45" s="101" t="str">
        <f>+CW46</f>
        <v>Thousand Islands Bridge</v>
      </c>
      <c r="B45" s="29" t="s">
        <v>7</v>
      </c>
      <c r="C45" s="21">
        <f>+CZ45</f>
        <v>31663</v>
      </c>
      <c r="D45" s="87">
        <f ca="1">OFFSET(CZ45,0,14,1,1)</f>
        <v>31755</v>
      </c>
      <c r="E45" s="21">
        <f ca="1">SUM(D45-C45)</f>
        <v>92</v>
      </c>
      <c r="F45" s="22">
        <f ca="1">IF(E45=0,0,IF(C45=0,1,E45/C45))</f>
        <v>2.9055995957426649E-3</v>
      </c>
      <c r="G45" s="21">
        <f>SUMIF($C$6:F$6,G$5,$C45:F45)</f>
        <v>31663</v>
      </c>
      <c r="H45" s="87">
        <f ca="1">SUMIF($C$6:G$6,H$5,$C45:G45)</f>
        <v>31755</v>
      </c>
      <c r="I45" s="21">
        <f ca="1">SUM(H45-G45)</f>
        <v>92</v>
      </c>
      <c r="J45" s="22">
        <f ca="1">IF(I45=0,0,IF(G45=0,1,I45/G45))</f>
        <v>2.9055995957426649E-3</v>
      </c>
      <c r="K45" s="21">
        <f>+DA45</f>
        <v>32004</v>
      </c>
      <c r="L45" s="87">
        <f ca="1">OFFSET(DA45,0,14,1,1)</f>
        <v>30817</v>
      </c>
      <c r="M45" s="21">
        <f ca="1">SUM(L45-K45)</f>
        <v>-1187</v>
      </c>
      <c r="N45" s="22">
        <f ca="1">IF(M45=0,0,IF(K45=0,1,M45/K45))</f>
        <v>-3.7089113860767402E-2</v>
      </c>
      <c r="O45" s="21">
        <f>SUMIF($C$6:N$6,O$5,$C45:N45)</f>
        <v>63667</v>
      </c>
      <c r="P45" s="87">
        <f ca="1">SUMIF($C$6:O$6,P$5,$C45:O45)</f>
        <v>62572</v>
      </c>
      <c r="Q45" s="21">
        <f ca="1">SUM(P45-O45)</f>
        <v>-1095</v>
      </c>
      <c r="R45" s="22">
        <f ca="1">IF(Q45=0,0,IF(O45=0,1,Q45/O45))</f>
        <v>-1.7198862833178882E-2</v>
      </c>
      <c r="S45" s="21">
        <f>+DB45</f>
        <v>36209</v>
      </c>
      <c r="T45" s="87">
        <f ca="1">OFFSET(DB45,0,14,1,1)</f>
        <v>35117</v>
      </c>
      <c r="U45" s="21">
        <f ca="1">SUM(T45-S45)</f>
        <v>-1092</v>
      </c>
      <c r="V45" s="22">
        <f ca="1">IF(U45=0,0,IF(S45=0,1,U45/S45))</f>
        <v>-3.0158247949404846E-2</v>
      </c>
      <c r="W45" s="21">
        <f>SUMIF($C$6:V$6,W$5,$C45:V45)</f>
        <v>99876</v>
      </c>
      <c r="X45" s="87">
        <f ca="1">SUMIF($C$6:W$6,X$5,$C45:W45)</f>
        <v>97689</v>
      </c>
      <c r="Y45" s="21">
        <f ca="1">SUM(X45-W45)</f>
        <v>-2187</v>
      </c>
      <c r="Z45" s="22">
        <f ca="1">IF(Y45=0,0,IF(W45=0,1,Y45/W45))</f>
        <v>-2.1897152469061636E-2</v>
      </c>
      <c r="AA45" s="21">
        <f>+DC45</f>
        <v>34311</v>
      </c>
      <c r="AB45" s="87">
        <f ca="1">OFFSET(DC45,0,14,1,1)</f>
        <v>33383</v>
      </c>
      <c r="AC45" s="21">
        <f ca="1">SUM(AB45-AA45)</f>
        <v>-928</v>
      </c>
      <c r="AD45" s="22">
        <f ca="1">IF(AC45=0,0,IF(AA45=0,1,AC45/AA45))</f>
        <v>-2.7046719710879893E-2</v>
      </c>
      <c r="AE45" s="21">
        <f>SUMIF($C$6:AD$6,AE$5,$C45:AD45)</f>
        <v>134187</v>
      </c>
      <c r="AF45" s="87">
        <f ca="1">SUMIF($C$6:AE$6,AF$5,$C45:AE45)</f>
        <v>131072</v>
      </c>
      <c r="AG45" s="21">
        <f ca="1">SUM(AF45-AE45)</f>
        <v>-3115</v>
      </c>
      <c r="AH45" s="22">
        <f ca="1">IF(AG45=0,0,IF(AE45=0,1,AG45/AE45))</f>
        <v>-2.3213873176984357E-2</v>
      </c>
      <c r="AI45" s="21">
        <f>+DD45</f>
        <v>34776</v>
      </c>
      <c r="AJ45" s="87">
        <f ca="1">OFFSET(DD45,0,14,1,1)</f>
        <v>35626</v>
      </c>
      <c r="AK45" s="21">
        <f ca="1">SUM(AJ45-AI45)</f>
        <v>850</v>
      </c>
      <c r="AL45" s="22">
        <f ca="1">IF(AK45=0,0,IF(AI45=0,1,AK45/AI45))</f>
        <v>2.4442144007361399E-2</v>
      </c>
      <c r="AM45" s="21">
        <f>SUMIF($C$6:AL$6,AM$5,$C45:AL45)</f>
        <v>168963</v>
      </c>
      <c r="AN45" s="87">
        <f ca="1">SUMIF($C$6:AM$6,AN$5,$C45:AM45)</f>
        <v>166698</v>
      </c>
      <c r="AO45" s="21">
        <f ca="1">SUM(AN45-AM45)</f>
        <v>-2265</v>
      </c>
      <c r="AP45" s="22">
        <f ca="1">IF(AO45=0,0,IF(AM45=0,1,AO45/AM45))</f>
        <v>-1.340530175245468E-2</v>
      </c>
      <c r="AQ45" s="21">
        <f>+DE45</f>
        <v>34876</v>
      </c>
      <c r="AR45" s="87">
        <f ca="1">OFFSET(DE45,0,14,1,1)</f>
        <v>33877</v>
      </c>
      <c r="AS45" s="21">
        <f ca="1">SUM(AR45-AQ45)</f>
        <v>-999</v>
      </c>
      <c r="AT45" s="22">
        <f ca="1">IF(AS45=0,0,IF(AQ45=0,1,AS45/AQ45))</f>
        <v>-2.8644339947241654E-2</v>
      </c>
      <c r="AU45" s="21">
        <f>SUMIF($C$6:AT$6,AU$5,$C45:AT45)</f>
        <v>203839</v>
      </c>
      <c r="AV45" s="87">
        <f ca="1">SUMIF($C$6:AU$6,AV$5,$C45:AU45)</f>
        <v>200575</v>
      </c>
      <c r="AW45" s="21">
        <f ca="1">SUM(AV45-AU45)</f>
        <v>-3264</v>
      </c>
      <c r="AX45" s="22">
        <f ca="1">IF(AW45=0,0,IF(AU45=0,1,AW45/AU45))</f>
        <v>-1.6012637424634147E-2</v>
      </c>
      <c r="AY45" s="21">
        <f>+DF45</f>
        <v>31114</v>
      </c>
      <c r="AZ45" s="87">
        <f ca="1">OFFSET(DF45,0,14,1,1)</f>
        <v>32290</v>
      </c>
      <c r="BA45" s="21">
        <f ca="1">SUM(AZ45-AY45)</f>
        <v>1176</v>
      </c>
      <c r="BB45" s="22">
        <f ca="1">IF(BA45=0,0,IF(AY45=0,1,BA45/AY45))</f>
        <v>3.779649032589831E-2</v>
      </c>
      <c r="BC45" s="21">
        <f>SUMIF($C$6:BB$6,BC$5,$C45:BB45)</f>
        <v>234953</v>
      </c>
      <c r="BD45" s="87">
        <f ca="1">SUMIF($C$6:BC$6,BD$5,$C45:BC45)</f>
        <v>232865</v>
      </c>
      <c r="BE45" s="21">
        <f ca="1">SUM(BD45-BC45)</f>
        <v>-2088</v>
      </c>
      <c r="BF45" s="22">
        <f ca="1">IF(BE45=0,0,IF(BC45=0,1,BE45/BC45))</f>
        <v>-8.8868837597306689E-3</v>
      </c>
      <c r="BG45" s="21">
        <f>+DG45</f>
        <v>33799</v>
      </c>
      <c r="BH45" s="87">
        <f ca="1">OFFSET(DG45,0,14,1,1)</f>
        <v>34264</v>
      </c>
      <c r="BI45" s="21">
        <f ca="1">SUM(BH45-BG45)</f>
        <v>465</v>
      </c>
      <c r="BJ45" s="22">
        <f ca="1">IF(BI45=0,0,IF(BG45=0,1,BI45/BG45))</f>
        <v>1.3757803485310216E-2</v>
      </c>
      <c r="BK45" s="21">
        <f>SUMIF($C$6:BJ$6,BK$5,$C45:BJ45)</f>
        <v>268752</v>
      </c>
      <c r="BL45" s="87">
        <f ca="1">SUMIF($C$6:BK$6,BL$5,$C45:BK45)</f>
        <v>267129</v>
      </c>
      <c r="BM45" s="21">
        <f ca="1">SUM(BL45-BK45)</f>
        <v>-1623</v>
      </c>
      <c r="BN45" s="22">
        <f ca="1">IF(BM45=0,0,IF(BK45=0,1,BM45/BK45))</f>
        <v>-6.0390248258617614E-3</v>
      </c>
      <c r="BO45" s="21">
        <f>+DH45</f>
        <v>33403</v>
      </c>
      <c r="BP45" s="87">
        <f ca="1">OFFSET(DH45,0,14,1,1)</f>
        <v>32161</v>
      </c>
      <c r="BQ45" s="21">
        <f ca="1">SUM(BP45-BO45)</f>
        <v>-1242</v>
      </c>
      <c r="BR45" s="22">
        <f ca="1">IF(BQ45=0,0,IF(BO45=0,1,BQ45/BO45))</f>
        <v>-3.7182289015956653E-2</v>
      </c>
      <c r="BS45" s="21">
        <f>SUMIF($C$6:BR$6,BS$5,$C45:BR45)</f>
        <v>302155</v>
      </c>
      <c r="BT45" s="87">
        <f ca="1">SUMIF($C$6:BS$6,BT$5,$C45:BS45)</f>
        <v>299290</v>
      </c>
      <c r="BU45" s="21">
        <f ca="1">SUM(BT45-BS45)</f>
        <v>-2865</v>
      </c>
      <c r="BV45" s="22">
        <f ca="1">IF(BU45=0,0,IF(BS45=0,1,BU45/BS45))</f>
        <v>-9.4818884347437574E-3</v>
      </c>
      <c r="BW45" s="21">
        <f>+DI45</f>
        <v>33932</v>
      </c>
      <c r="BX45" s="87">
        <f ca="1">OFFSET(DI45,0,14,1,1)</f>
        <v>34604</v>
      </c>
      <c r="BY45" s="21">
        <f ca="1">SUM(BX45-BW45)</f>
        <v>672</v>
      </c>
      <c r="BZ45" s="22">
        <f ca="1">IF(BY45=0,0,IF(BW45=0,1,BY45/BW45))</f>
        <v>1.9804314511375692E-2</v>
      </c>
      <c r="CA45" s="21">
        <f>SUMIF($C$6:BZ$6,CA$5,$C45:BZ45)</f>
        <v>336087</v>
      </c>
      <c r="CB45" s="87">
        <f ca="1">SUMIF($C$6:CA$6,CB$5,$C45:CA45)</f>
        <v>333894</v>
      </c>
      <c r="CC45" s="21">
        <f ca="1">SUM(CB45-CA45)</f>
        <v>-2193</v>
      </c>
      <c r="CD45" s="22">
        <f ca="1">IF(CC45=0,0,IF(CA45=0,1,CC45/CA45))</f>
        <v>-6.5250961804532758E-3</v>
      </c>
      <c r="CE45" s="21">
        <f>+DJ45</f>
        <v>33858</v>
      </c>
      <c r="CF45" s="87">
        <f ca="1">OFFSET(DJ45,0,14,1,1)</f>
        <v>0</v>
      </c>
      <c r="CG45" s="21">
        <f ca="1">SUM(CF45-CE45)</f>
        <v>-33858</v>
      </c>
      <c r="CH45" s="22">
        <f ca="1">IF(CG45=0,0,IF(CE45=0,1,CG45/CE45))</f>
        <v>-1</v>
      </c>
      <c r="CI45" s="21">
        <f>SUMIF($C$6:CH$6,CI$5,$C45:CH45)</f>
        <v>369945</v>
      </c>
      <c r="CJ45" s="87">
        <f ca="1">SUMIF($C$6:CI$6,CJ$5,$C45:CI45)</f>
        <v>333894</v>
      </c>
      <c r="CK45" s="21">
        <f ca="1">SUM(CJ45-CI45)</f>
        <v>-36051</v>
      </c>
      <c r="CL45" s="22">
        <f ca="1">IF(CK45=0,0,IF(CI45=0,1,CK45/CI45))</f>
        <v>-9.7449620889591693E-2</v>
      </c>
      <c r="CM45" s="21">
        <f>+DK45</f>
        <v>28127</v>
      </c>
      <c r="CN45" s="87">
        <f ca="1">OFFSET(DK45,0,14,1,1)</f>
        <v>0</v>
      </c>
      <c r="CO45" s="21">
        <f ca="1">SUM(CN45-CM45)</f>
        <v>-28127</v>
      </c>
      <c r="CP45" s="22">
        <f ca="1">IF(CO45=0,0,IF(CM45=0,1,CO45/CM45))</f>
        <v>-1</v>
      </c>
      <c r="CQ45" s="21">
        <f>SUMIF($C$6:CP$6,CQ$5,$C45:CP45)</f>
        <v>398072</v>
      </c>
      <c r="CR45" s="87">
        <f ca="1">SUMIF($C$6:CQ$6,CR$5,$C45:CQ45)</f>
        <v>333894</v>
      </c>
      <c r="CS45" s="21">
        <f ca="1">SUM(CR45-CQ45)</f>
        <v>-64178</v>
      </c>
      <c r="CT45" s="22">
        <f ca="1">IF(CS45=0,0,IF(CQ45=0,1,CS45/CQ45))</f>
        <v>-0.16122209047609479</v>
      </c>
      <c r="CW45" s="12" t="s">
        <v>17</v>
      </c>
      <c r="CX45" s="81" t="s">
        <v>7</v>
      </c>
      <c r="CY45" s="16"/>
      <c r="CZ45" s="88">
        <f>SUMIF(TIBA!$A$87:$A$97,'2016-2017'!CZ$7,TIBA!D$87:D$97)</f>
        <v>31663</v>
      </c>
      <c r="DA45" s="88">
        <f>SUMIF(TIBA!$A$87:$A$97,'2016-2017'!DA$7,TIBA!E$87:E$97)</f>
        <v>32004</v>
      </c>
      <c r="DB45" s="88">
        <f>SUMIF(TIBA!$A$87:$A$97,'2016-2017'!DB$7,TIBA!F$87:F$97)</f>
        <v>36209</v>
      </c>
      <c r="DC45" s="88">
        <f>SUMIF(TIBA!$A$87:$A$97,'2016-2017'!DC$7,TIBA!G$87:G$97)</f>
        <v>34311</v>
      </c>
      <c r="DD45" s="88">
        <f>SUMIF(TIBA!$A$87:$A$97,'2016-2017'!DD$7,TIBA!H$87:H$97)</f>
        <v>34776</v>
      </c>
      <c r="DE45" s="88">
        <f>SUMIF(TIBA!$A$87:$A$97,'2016-2017'!DE$7,TIBA!I$87:I$97)</f>
        <v>34876</v>
      </c>
      <c r="DF45" s="88">
        <f>SUMIF(TIBA!$A$87:$A$97,'2016-2017'!DF$7,TIBA!J$87:J$97)</f>
        <v>31114</v>
      </c>
      <c r="DG45" s="88">
        <f>SUMIF(TIBA!$A$87:$A$97,'2016-2017'!DG$7,TIBA!K$87:K$97)</f>
        <v>33799</v>
      </c>
      <c r="DH45" s="88">
        <f>SUMIF(TIBA!$A$87:$A$97,'2016-2017'!DH$7,TIBA!L$87:L$97)</f>
        <v>33403</v>
      </c>
      <c r="DI45" s="88">
        <f>SUMIF(TIBA!$A$87:$A$97,'2016-2017'!DI$7,TIBA!M$87:M$97)</f>
        <v>33932</v>
      </c>
      <c r="DJ45" s="88">
        <f>SUMIF(TIBA!$A$87:$A$97,'2016-2017'!DJ$7,TIBA!N$87:N$97)</f>
        <v>33858</v>
      </c>
      <c r="DK45" s="88">
        <f>SUMIF(TIBA!$A$87:$A$97,'2016-2017'!DK$7,TIBA!O$87:O$97)</f>
        <v>28127</v>
      </c>
      <c r="DN45" s="88">
        <f>SUMIF(TIBA!$A$87:$A$98,'2016-2017'!DN$7,TIBA!D$87:D$98)</f>
        <v>31755</v>
      </c>
      <c r="DO45" s="88">
        <f>SUMIF(TIBA!$A$87:$A$98,'2016-2017'!DO$7,TIBA!E$87:E$98)</f>
        <v>30817</v>
      </c>
      <c r="DP45" s="88">
        <f>SUMIF(TIBA!$A$87:$A$98,'2016-2017'!DP$7,TIBA!F$87:F$98)</f>
        <v>35117</v>
      </c>
      <c r="DQ45" s="88">
        <f>SUMIF(TIBA!$A$87:$A$98,'2016-2017'!DQ$7,TIBA!G$87:G$98)</f>
        <v>33383</v>
      </c>
      <c r="DR45" s="88">
        <f>SUMIF(TIBA!$A$87:$A$98,'2016-2017'!DR$7,TIBA!H$87:H$98)</f>
        <v>35626</v>
      </c>
      <c r="DS45" s="88">
        <f>SUMIF(TIBA!$A$87:$A$98,'2016-2017'!DS$7,TIBA!I$87:I$98)</f>
        <v>33877</v>
      </c>
      <c r="DT45" s="88">
        <f>SUMIF(TIBA!$A$87:$A$98,'2016-2017'!DT$7,TIBA!J$87:J$98)</f>
        <v>32290</v>
      </c>
      <c r="DU45" s="88">
        <f>SUMIF(TIBA!$A$87:$A$98,'2016-2017'!DU$7,TIBA!K$87:K$98)</f>
        <v>34264</v>
      </c>
      <c r="DV45" s="88">
        <f>SUMIF(TIBA!$A$87:$A$98,'2016-2017'!DV$7,TIBA!L$87:L$98)</f>
        <v>32161</v>
      </c>
      <c r="DW45" s="88">
        <f>SUMIF(TIBA!$A$87:$A$98,'2016-2017'!DW$7,TIBA!M$87:M$98)</f>
        <v>34604</v>
      </c>
      <c r="DX45" s="88">
        <f>SUMIF(TIBA!$A$87:$A$98,'2016-2017'!DX$7,TIBA!N$87:N$98)</f>
        <v>0</v>
      </c>
      <c r="DY45" s="88">
        <f>SUMIF(TIBA!$A$87:$A$98,'2016-2017'!DY$7,TIBA!O$87:O$98)</f>
        <v>0</v>
      </c>
      <c r="DZ45"/>
    </row>
    <row r="46" spans="1:130" s="12" customFormat="1" ht="15.6">
      <c r="A46" s="100"/>
      <c r="B46" s="29" t="s">
        <v>8</v>
      </c>
      <c r="C46" s="87">
        <f>+CZ46</f>
        <v>0</v>
      </c>
      <c r="D46" s="87">
        <f ca="1">OFFSET(CZ46,0,14,1,1)</f>
        <v>0</v>
      </c>
      <c r="E46" s="87">
        <f ca="1">SUM(D46-C46)</f>
        <v>0</v>
      </c>
      <c r="F46" s="22">
        <f ca="1">IF(E46=0,0,IF(C46=0,1,E46/C46))</f>
        <v>0</v>
      </c>
      <c r="G46" s="87">
        <f>SUMIF($C$6:F$6,G$5,$C46:F46)</f>
        <v>0</v>
      </c>
      <c r="H46" s="87">
        <f ca="1">SUMIF($C$6:G$6,H$5,$C46:G46)</f>
        <v>0</v>
      </c>
      <c r="I46" s="87">
        <f ca="1">SUM(H46-G46)</f>
        <v>0</v>
      </c>
      <c r="J46" s="22">
        <f ca="1">IF(I46=0,0,IF(G46=0,1,I46/G46))</f>
        <v>0</v>
      </c>
      <c r="K46" s="87">
        <f>+DA46</f>
        <v>0</v>
      </c>
      <c r="L46" s="87">
        <f ca="1">OFFSET(DA46,0,14,1,1)</f>
        <v>0</v>
      </c>
      <c r="M46" s="87">
        <f ca="1">SUM(L46-K46)</f>
        <v>0</v>
      </c>
      <c r="N46" s="22">
        <f ca="1">IF(M46=0,0,IF(K46=0,1,M46/K46))</f>
        <v>0</v>
      </c>
      <c r="O46" s="87">
        <f>SUMIF($C$6:N$6,O$5,$C46:N46)</f>
        <v>0</v>
      </c>
      <c r="P46" s="87">
        <f ca="1">SUMIF($C$6:O$6,P$5,$C46:O46)</f>
        <v>0</v>
      </c>
      <c r="Q46" s="87">
        <f ca="1">SUM(P46-O46)</f>
        <v>0</v>
      </c>
      <c r="R46" s="22">
        <f ca="1">IF(Q46=0,0,IF(O46=0,1,Q46/O46))</f>
        <v>0</v>
      </c>
      <c r="S46" s="87">
        <f>+DB46</f>
        <v>0</v>
      </c>
      <c r="T46" s="87">
        <f ca="1">OFFSET(DB46,0,14,1,1)</f>
        <v>0</v>
      </c>
      <c r="U46" s="87">
        <f ca="1">SUM(T46-S46)</f>
        <v>0</v>
      </c>
      <c r="V46" s="22">
        <f ca="1">IF(U46=0,0,IF(S46=0,1,U46/S46))</f>
        <v>0</v>
      </c>
      <c r="W46" s="87">
        <f>SUMIF($C$6:V$6,W$5,$C46:V46)</f>
        <v>0</v>
      </c>
      <c r="X46" s="87">
        <f ca="1">SUMIF($C$6:W$6,X$5,$C46:W46)</f>
        <v>0</v>
      </c>
      <c r="Y46" s="87">
        <f ca="1">SUM(X46-W46)</f>
        <v>0</v>
      </c>
      <c r="Z46" s="22">
        <f ca="1">IF(Y46=0,0,IF(W46=0,1,Y46/W46))</f>
        <v>0</v>
      </c>
      <c r="AA46" s="87">
        <f>+DC46</f>
        <v>0</v>
      </c>
      <c r="AB46" s="87">
        <f ca="1">OFFSET(DC46,0,14,1,1)</f>
        <v>0</v>
      </c>
      <c r="AC46" s="87">
        <f ca="1">SUM(AB46-AA46)</f>
        <v>0</v>
      </c>
      <c r="AD46" s="22">
        <f ca="1">IF(AC46=0,0,IF(AA46=0,1,AC46/AA46))</f>
        <v>0</v>
      </c>
      <c r="AE46" s="87">
        <f>SUMIF($C$6:AD$6,AE$5,$C46:AD46)</f>
        <v>0</v>
      </c>
      <c r="AF46" s="87">
        <f ca="1">SUMIF($C$6:AE$6,AF$5,$C46:AE46)</f>
        <v>0</v>
      </c>
      <c r="AG46" s="87">
        <f ca="1">SUM(AF46-AE46)</f>
        <v>0</v>
      </c>
      <c r="AH46" s="22">
        <f ca="1">IF(AG46=0,0,IF(AE46=0,1,AG46/AE46))</f>
        <v>0</v>
      </c>
      <c r="AI46" s="87">
        <f>+DD46</f>
        <v>0</v>
      </c>
      <c r="AJ46" s="87">
        <f ca="1">OFFSET(DD46,0,14,1,1)</f>
        <v>0</v>
      </c>
      <c r="AK46" s="87">
        <f ca="1">SUM(AJ46-AI46)</f>
        <v>0</v>
      </c>
      <c r="AL46" s="22">
        <f ca="1">IF(AK46=0,0,IF(AI46=0,1,AK46/AI46))</f>
        <v>0</v>
      </c>
      <c r="AM46" s="87">
        <f>SUMIF($C$6:AL$6,AM$5,$C46:AL46)</f>
        <v>0</v>
      </c>
      <c r="AN46" s="87">
        <f ca="1">SUMIF($C$6:AM$6,AN$5,$C46:AM46)</f>
        <v>0</v>
      </c>
      <c r="AO46" s="87">
        <f ca="1">SUM(AN46-AM46)</f>
        <v>0</v>
      </c>
      <c r="AP46" s="22">
        <f ca="1">IF(AO46=0,0,IF(AM46=0,1,AO46/AM46))</f>
        <v>0</v>
      </c>
      <c r="AQ46" s="87">
        <f>+DE46</f>
        <v>0</v>
      </c>
      <c r="AR46" s="87">
        <f ca="1">OFFSET(DE46,0,14,1,1)</f>
        <v>0</v>
      </c>
      <c r="AS46" s="87">
        <f ca="1">SUM(AR46-AQ46)</f>
        <v>0</v>
      </c>
      <c r="AT46" s="22">
        <f ca="1">IF(AS46=0,0,IF(AQ46=0,1,AS46/AQ46))</f>
        <v>0</v>
      </c>
      <c r="AU46" s="87">
        <f>SUMIF($C$6:AT$6,AU$5,$C46:AT46)</f>
        <v>0</v>
      </c>
      <c r="AV46" s="87">
        <f ca="1">SUMIF($C$6:AU$6,AV$5,$C46:AU46)</f>
        <v>0</v>
      </c>
      <c r="AW46" s="87">
        <f ca="1">SUM(AV46-AU46)</f>
        <v>0</v>
      </c>
      <c r="AX46" s="22">
        <f ca="1">IF(AW46=0,0,IF(AU46=0,1,AW46/AU46))</f>
        <v>0</v>
      </c>
      <c r="AY46" s="87">
        <f>+DF46</f>
        <v>0</v>
      </c>
      <c r="AZ46" s="87">
        <f ca="1">OFFSET(DF46,0,14,1,1)</f>
        <v>0</v>
      </c>
      <c r="BA46" s="87">
        <f ca="1">SUM(AZ46-AY46)</f>
        <v>0</v>
      </c>
      <c r="BB46" s="22">
        <f ca="1">IF(BA46=0,0,IF(AY46=0,1,BA46/AY46))</f>
        <v>0</v>
      </c>
      <c r="BC46" s="87">
        <f>SUMIF($C$6:BB$6,BC$5,$C46:BB46)</f>
        <v>0</v>
      </c>
      <c r="BD46" s="87">
        <f ca="1">SUMIF($C$6:BC$6,BD$5,$C46:BC46)</f>
        <v>0</v>
      </c>
      <c r="BE46" s="87">
        <f ca="1">SUM(BD46-BC46)</f>
        <v>0</v>
      </c>
      <c r="BF46" s="22">
        <f ca="1">IF(BE46=0,0,IF(BC46=0,1,BE46/BC46))</f>
        <v>0</v>
      </c>
      <c r="BG46" s="87">
        <f>+DG46</f>
        <v>0</v>
      </c>
      <c r="BH46" s="87">
        <f ca="1">OFFSET(DG46,0,14,1,1)</f>
        <v>0</v>
      </c>
      <c r="BI46" s="87">
        <f ca="1">SUM(BH46-BG46)</f>
        <v>0</v>
      </c>
      <c r="BJ46" s="22">
        <f ca="1">IF(BI46=0,0,IF(BG46=0,1,BI46/BG46))</f>
        <v>0</v>
      </c>
      <c r="BK46" s="87">
        <f>SUMIF($C$6:BJ$6,BK$5,$C46:BJ46)</f>
        <v>0</v>
      </c>
      <c r="BL46" s="87">
        <f ca="1">SUMIF($C$6:BK$6,BL$5,$C46:BK46)</f>
        <v>0</v>
      </c>
      <c r="BM46" s="87">
        <f ca="1">SUM(BL46-BK46)</f>
        <v>0</v>
      </c>
      <c r="BN46" s="22">
        <f ca="1">IF(BM46=0,0,IF(BK46=0,1,BM46/BK46))</f>
        <v>0</v>
      </c>
      <c r="BO46" s="87">
        <f>+DH46</f>
        <v>0</v>
      </c>
      <c r="BP46" s="87">
        <f ca="1">OFFSET(DH46,0,14,1,1)</f>
        <v>0</v>
      </c>
      <c r="BQ46" s="87">
        <f ca="1">SUM(BP46-BO46)</f>
        <v>0</v>
      </c>
      <c r="BR46" s="22">
        <f ca="1">IF(BQ46=0,0,IF(BO46=0,1,BQ46/BO46))</f>
        <v>0</v>
      </c>
      <c r="BS46" s="87">
        <f>SUMIF($C$6:BR$6,BS$5,$C46:BR46)</f>
        <v>0</v>
      </c>
      <c r="BT46" s="87">
        <f ca="1">SUMIF($C$6:BS$6,BT$5,$C46:BS46)</f>
        <v>0</v>
      </c>
      <c r="BU46" s="87">
        <f ca="1">SUM(BT46-BS46)</f>
        <v>0</v>
      </c>
      <c r="BV46" s="22">
        <f ca="1">IF(BU46=0,0,IF(BS46=0,1,BU46/BS46))</f>
        <v>0</v>
      </c>
      <c r="BW46" s="87">
        <f>+DI46</f>
        <v>0</v>
      </c>
      <c r="BX46" s="87">
        <f ca="1">OFFSET(DI46,0,14,1,1)</f>
        <v>0</v>
      </c>
      <c r="BY46" s="87">
        <f ca="1">SUM(BX46-BW46)</f>
        <v>0</v>
      </c>
      <c r="BZ46" s="22">
        <f ca="1">IF(BY46=0,0,IF(BW46=0,1,BY46/BW46))</f>
        <v>0</v>
      </c>
      <c r="CA46" s="87">
        <f>SUMIF($C$6:BZ$6,CA$5,$C46:BZ46)</f>
        <v>0</v>
      </c>
      <c r="CB46" s="87">
        <f ca="1">SUMIF($C$6:CA$6,CB$5,$C46:CA46)</f>
        <v>0</v>
      </c>
      <c r="CC46" s="87">
        <f ca="1">SUM(CB46-CA46)</f>
        <v>0</v>
      </c>
      <c r="CD46" s="22">
        <f ca="1">IF(CC46=0,0,IF(CA46=0,1,CC46/CA46))</f>
        <v>0</v>
      </c>
      <c r="CE46" s="87">
        <f>+DJ46</f>
        <v>0</v>
      </c>
      <c r="CF46" s="87">
        <f ca="1">OFFSET(DJ46,0,14,1,1)</f>
        <v>0</v>
      </c>
      <c r="CG46" s="87">
        <f ca="1">SUM(CF46-CE46)</f>
        <v>0</v>
      </c>
      <c r="CH46" s="22">
        <f ca="1">IF(CG46=0,0,IF(CE46=0,1,CG46/CE46))</f>
        <v>0</v>
      </c>
      <c r="CI46" s="87">
        <f>SUMIF($C$6:CH$6,CI$5,$C46:CH46)</f>
        <v>0</v>
      </c>
      <c r="CJ46" s="87">
        <f ca="1">SUMIF($C$6:CI$6,CJ$5,$C46:CI46)</f>
        <v>0</v>
      </c>
      <c r="CK46" s="87">
        <f ca="1">SUM(CJ46-CI46)</f>
        <v>0</v>
      </c>
      <c r="CL46" s="22">
        <f ca="1">IF(CK46=0,0,IF(CI46=0,1,CK46/CI46))</f>
        <v>0</v>
      </c>
      <c r="CM46" s="87">
        <f>+DK46</f>
        <v>0</v>
      </c>
      <c r="CN46" s="87">
        <f ca="1">OFFSET(DK46,0,14,1,1)</f>
        <v>0</v>
      </c>
      <c r="CO46" s="87">
        <f ca="1">SUM(CN46-CM46)</f>
        <v>0</v>
      </c>
      <c r="CP46" s="22">
        <f ca="1">IF(CO46=0,0,IF(CM46=0,1,CO46/CM46))</f>
        <v>0</v>
      </c>
      <c r="CQ46" s="87">
        <f>SUMIF($C$6:CP$6,CQ$5,$C46:CP46)</f>
        <v>0</v>
      </c>
      <c r="CR46" s="87">
        <f ca="1">SUMIF($C$6:CQ$6,CR$5,$C46:CQ46)</f>
        <v>0</v>
      </c>
      <c r="CS46" s="87">
        <f ca="1">SUM(CR46-CQ46)</f>
        <v>0</v>
      </c>
      <c r="CT46" s="22">
        <f ca="1">IF(CS46=0,0,IF(CQ46=0,1,CS46/CQ46))</f>
        <v>0</v>
      </c>
      <c r="CW46" s="12" t="s">
        <v>17</v>
      </c>
      <c r="CX46" s="81" t="s">
        <v>8</v>
      </c>
      <c r="CY46" s="16"/>
      <c r="CZ46" s="88">
        <f>SUMIF(TIBA!$A$101:$A$111,'2016-2017'!CZ$7,TIBA!D$101:D$111)</f>
        <v>0</v>
      </c>
      <c r="DA46" s="88">
        <f>SUMIF(TIBA!$A$101:$A$111,'2016-2017'!DA$7,TIBA!E$101:E$111)</f>
        <v>0</v>
      </c>
      <c r="DB46" s="88">
        <f>SUMIF(TIBA!$A$101:$A$111,'2016-2017'!DB$7,TIBA!F$101:F$111)</f>
        <v>0</v>
      </c>
      <c r="DC46" s="88">
        <f>SUMIF(TIBA!$A$101:$A$111,'2016-2017'!DC$7,TIBA!G$101:G$111)</f>
        <v>0</v>
      </c>
      <c r="DD46" s="88">
        <f>SUMIF(TIBA!$A$101:$A$111,'2016-2017'!DD$7,TIBA!H$101:H$111)</f>
        <v>0</v>
      </c>
      <c r="DE46" s="88">
        <f>SUMIF(TIBA!$A$101:$A$111,'2016-2017'!DE$7,TIBA!I$101:I$111)</f>
        <v>0</v>
      </c>
      <c r="DF46" s="88">
        <f>SUMIF(TIBA!$A$101:$A$111,'2016-2017'!DF$7,TIBA!J$101:J$111)</f>
        <v>0</v>
      </c>
      <c r="DG46" s="88">
        <f>SUMIF(TIBA!$A$101:$A$111,'2016-2017'!DG$7,TIBA!K$101:K$111)</f>
        <v>0</v>
      </c>
      <c r="DH46" s="88">
        <f>SUMIF(TIBA!$A$101:$A$111,'2016-2017'!DH$7,TIBA!L$101:L$111)</f>
        <v>0</v>
      </c>
      <c r="DI46" s="88">
        <f>SUMIF(TIBA!$A$101:$A$111,'2016-2017'!DI$7,TIBA!M$101:M$111)</f>
        <v>0</v>
      </c>
      <c r="DJ46" s="88">
        <f>SUMIF(TIBA!$A$101:$A$111,'2016-2017'!DJ$7,TIBA!N$101:N$111)</f>
        <v>0</v>
      </c>
      <c r="DK46" s="88">
        <f>SUMIF(TIBA!$A$101:$A$111,'2016-2017'!DK$7,TIBA!O$101:O$111)</f>
        <v>0</v>
      </c>
      <c r="DN46" s="88">
        <f>SUMIF(TIBA!$A$101:$A$112,'2016-2017'!DN$7,TIBA!D$101:D$112)</f>
        <v>0</v>
      </c>
      <c r="DO46" s="88">
        <f>SUMIF(TIBA!$A$101:$A$112,'2016-2017'!DO$7,TIBA!E$101:E$112)</f>
        <v>0</v>
      </c>
      <c r="DP46" s="88">
        <f>SUMIF(TIBA!$A$101:$A$112,'2016-2017'!DP$7,TIBA!F$101:F$112)</f>
        <v>0</v>
      </c>
      <c r="DQ46" s="88">
        <f>SUMIF(TIBA!$A$101:$A$112,'2016-2017'!DQ$7,TIBA!G$101:G$112)</f>
        <v>0</v>
      </c>
      <c r="DR46" s="88">
        <f>SUMIF(TIBA!$A$101:$A$112,'2016-2017'!DR$7,TIBA!H$101:H$112)</f>
        <v>0</v>
      </c>
      <c r="DS46" s="88">
        <f>SUMIF(TIBA!$A$101:$A$112,'2016-2017'!DS$7,TIBA!I$101:I$112)</f>
        <v>0</v>
      </c>
      <c r="DT46" s="88">
        <f>SUMIF(TIBA!$A$101:$A$112,'2016-2017'!DT$7,TIBA!J$101:J$112)</f>
        <v>0</v>
      </c>
      <c r="DU46" s="88">
        <f>SUMIF(TIBA!$A$101:$A$112,'2016-2017'!DU$7,TIBA!K$101:K$112)</f>
        <v>0</v>
      </c>
      <c r="DV46" s="88">
        <f>SUMIF(TIBA!$A$101:$A$112,'2016-2017'!DV$7,TIBA!L$101:L$112)</f>
        <v>0</v>
      </c>
      <c r="DW46" s="88">
        <f>SUMIF(TIBA!$A$101:$A$112,'2016-2017'!DW$7,TIBA!M$101:M$112)</f>
        <v>0</v>
      </c>
      <c r="DX46" s="88">
        <f>SUMIF(TIBA!$A$101:$A$112,'2016-2017'!DX$7,TIBA!N$101:N$112)</f>
        <v>0</v>
      </c>
      <c r="DY46" s="88">
        <f>SUMIF(TIBA!$A$101:$A$112,'2016-2017'!DY$7,TIBA!O$101:O$112)</f>
        <v>0</v>
      </c>
      <c r="DZ46"/>
    </row>
    <row r="47" spans="1:130" s="16" customFormat="1" ht="15.6">
      <c r="A47" s="90"/>
      <c r="B47" s="27" t="s">
        <v>9</v>
      </c>
      <c r="C47" s="14">
        <f>+SUM(C44:C46)</f>
        <v>108565</v>
      </c>
      <c r="D47" s="103">
        <f ca="1">+SUM(D44:D46)</f>
        <v>113635</v>
      </c>
      <c r="E47" s="14">
        <f ca="1">SUM(E44:E46)</f>
        <v>5070</v>
      </c>
      <c r="F47" s="15">
        <f ca="1">IF(E47=0,0,IF(C47=0,1,E47/C47))</f>
        <v>4.6700133560539772E-2</v>
      </c>
      <c r="G47" s="14">
        <f>SUM(G44:G46)</f>
        <v>108565</v>
      </c>
      <c r="H47" s="103">
        <f ca="1">SUM(H44:H46)</f>
        <v>113635</v>
      </c>
      <c r="I47" s="14">
        <f ca="1">SUM(I44:I46)</f>
        <v>5070</v>
      </c>
      <c r="J47" s="15">
        <f ca="1">IF(I47=0,0,IF(G47=0,1,I47/G47))</f>
        <v>4.6700133560539772E-2</v>
      </c>
      <c r="K47" s="14">
        <f>+SUM(K44:K46)</f>
        <v>101883</v>
      </c>
      <c r="L47" s="103">
        <f ca="1">+SUM(L44:L46)</f>
        <v>107498</v>
      </c>
      <c r="M47" s="14">
        <f ca="1">SUM(M44:M46)</f>
        <v>5615</v>
      </c>
      <c r="N47" s="15">
        <f ca="1">IF(M47=0,0,IF(K47=0,1,M47/K47))</f>
        <v>5.5112236585102517E-2</v>
      </c>
      <c r="O47" s="14">
        <f>SUM(O44:O46)</f>
        <v>210448</v>
      </c>
      <c r="P47" s="103">
        <f ca="1">SUM(P44:P46)</f>
        <v>221133</v>
      </c>
      <c r="Q47" s="14">
        <f ca="1">SUM(Q44:Q46)</f>
        <v>10685</v>
      </c>
      <c r="R47" s="15">
        <f ca="1">IF(Q47=0,0,IF(O47=0,1,Q47/O47))</f>
        <v>5.0772637421120655E-2</v>
      </c>
      <c r="S47" s="14">
        <f>+SUM(S44:S46)</f>
        <v>136416</v>
      </c>
      <c r="T47" s="103">
        <f ca="1">+SUM(T44:T46)</f>
        <v>131504</v>
      </c>
      <c r="U47" s="14">
        <f ca="1">SUM(U44:U46)</f>
        <v>-4912</v>
      </c>
      <c r="V47" s="15">
        <f ca="1">IF(U47=0,0,IF(S47=0,1,U47/S47))</f>
        <v>-3.6007506450856201E-2</v>
      </c>
      <c r="W47" s="14">
        <f>SUM(W44:W46)</f>
        <v>346864</v>
      </c>
      <c r="X47" s="103">
        <f ca="1">SUM(X44:X46)</f>
        <v>352637</v>
      </c>
      <c r="Y47" s="14">
        <f ca="1">SUM(Y44:Y46)</f>
        <v>5773</v>
      </c>
      <c r="Z47" s="15">
        <f ca="1">IF(Y47=0,0,IF(W47=0,1,Y47/W47))</f>
        <v>1.6643410673924074E-2</v>
      </c>
      <c r="AA47" s="14">
        <f>+SUM(AA44:AA46)</f>
        <v>147431</v>
      </c>
      <c r="AB47" s="103">
        <f ca="1">+SUM(AB44:AB46)</f>
        <v>155739</v>
      </c>
      <c r="AC47" s="14">
        <f ca="1">SUM(AC44:AC46)</f>
        <v>8308</v>
      </c>
      <c r="AD47" s="15">
        <f ca="1">IF(AC47=0,0,IF(AA47=0,1,AC47/AA47))</f>
        <v>5.6351784902768078E-2</v>
      </c>
      <c r="AE47" s="14">
        <f>SUM(AE44:AE46)</f>
        <v>494295</v>
      </c>
      <c r="AF47" s="103">
        <f ca="1">SUM(AF44:AF46)</f>
        <v>508376</v>
      </c>
      <c r="AG47" s="14">
        <f ca="1">SUM(AG44:AG46)</f>
        <v>14081</v>
      </c>
      <c r="AH47" s="15">
        <f ca="1">IF(AG47=0,0,IF(AE47=0,1,AG47/AE47))</f>
        <v>2.8487037093233799E-2</v>
      </c>
      <c r="AI47" s="14">
        <f>+SUM(AI44:AI46)</f>
        <v>175079</v>
      </c>
      <c r="AJ47" s="103">
        <f ca="1">+SUM(AJ44:AJ46)</f>
        <v>170660</v>
      </c>
      <c r="AK47" s="14">
        <f ca="1">SUM(AK44:AK46)</f>
        <v>-4419</v>
      </c>
      <c r="AL47" s="15">
        <f ca="1">IF(AK47=0,0,IF(AI47=0,1,AK47/AI47))</f>
        <v>-2.5240034498712011E-2</v>
      </c>
      <c r="AM47" s="14">
        <f>SUM(AM44:AM46)</f>
        <v>669374</v>
      </c>
      <c r="AN47" s="103">
        <f ca="1">SUM(AN44:AN46)</f>
        <v>679036</v>
      </c>
      <c r="AO47" s="14">
        <f ca="1">SUM(AO44:AO46)</f>
        <v>9662</v>
      </c>
      <c r="AP47" s="15">
        <f ca="1">IF(AO47=0,0,IF(AM47=0,1,AO47/AM47))</f>
        <v>1.4434381974800336E-2</v>
      </c>
      <c r="AQ47" s="14">
        <f>+SUM(AQ44:AQ46)</f>
        <v>191749</v>
      </c>
      <c r="AR47" s="103">
        <f ca="1">+SUM(AR44:AR46)</f>
        <v>191440</v>
      </c>
      <c r="AS47" s="14">
        <f ca="1">SUM(AS44:AS46)</f>
        <v>-309</v>
      </c>
      <c r="AT47" s="15">
        <f ca="1">IF(AS47=0,0,IF(AQ47=0,1,AS47/AQ47))</f>
        <v>-1.6114816765667617E-3</v>
      </c>
      <c r="AU47" s="14">
        <f>SUM(AU44:AU46)</f>
        <v>861123</v>
      </c>
      <c r="AV47" s="103">
        <f ca="1">SUM(AV44:AV46)</f>
        <v>870476</v>
      </c>
      <c r="AW47" s="14">
        <f ca="1">SUM(AW44:AW46)</f>
        <v>9353</v>
      </c>
      <c r="AX47" s="15">
        <f ca="1">IF(AW47=0,0,IF(AU47=0,1,AW47/AU47))</f>
        <v>1.0861398429724906E-2</v>
      </c>
      <c r="AY47" s="14">
        <f>+SUM(AY44:AY46)</f>
        <v>262232</v>
      </c>
      <c r="AZ47" s="103">
        <f ca="1">+SUM(AZ44:AZ46)</f>
        <v>254374</v>
      </c>
      <c r="BA47" s="14">
        <f ca="1">SUM(BA44:BA46)</f>
        <v>-7858</v>
      </c>
      <c r="BB47" s="15">
        <f ca="1">IF(BA47=0,0,IF(AY47=0,1,BA47/AY47))</f>
        <v>-2.9965831782543702E-2</v>
      </c>
      <c r="BC47" s="14">
        <f>SUM(BC44:BC46)</f>
        <v>1123355</v>
      </c>
      <c r="BD47" s="103">
        <f ca="1">SUM(BD44:BD46)</f>
        <v>1124850</v>
      </c>
      <c r="BE47" s="14">
        <f ca="1">SUM(BE44:BE46)</f>
        <v>1495</v>
      </c>
      <c r="BF47" s="15">
        <f ca="1">IF(BE47=0,0,IF(BC47=0,1,BE47/BC47))</f>
        <v>1.3308348652028967E-3</v>
      </c>
      <c r="BG47" s="14">
        <f>+SUM(BG44:BG46)</f>
        <v>253758</v>
      </c>
      <c r="BH47" s="103">
        <f ca="1">+SUM(BH44:BH46)</f>
        <v>254863</v>
      </c>
      <c r="BI47" s="14">
        <f ca="1">SUM(BI44:BI46)</f>
        <v>1105</v>
      </c>
      <c r="BJ47" s="15">
        <f ca="1">IF(BI47=0,0,IF(BG47=0,1,BI47/BG47))</f>
        <v>4.354542516886167E-3</v>
      </c>
      <c r="BK47" s="14">
        <f>SUM(BK44:BK46)</f>
        <v>1377113</v>
      </c>
      <c r="BL47" s="103">
        <f ca="1">SUM(BL44:BL46)</f>
        <v>1379713</v>
      </c>
      <c r="BM47" s="14">
        <f ca="1">SUM(BM44:BM46)</f>
        <v>2600</v>
      </c>
      <c r="BN47" s="15">
        <f ca="1">IF(BM47=0,0,IF(BK47=0,1,BM47/BK47))</f>
        <v>1.8880077379270983E-3</v>
      </c>
      <c r="BO47" s="14">
        <f>+SUM(BO44:BO46)</f>
        <v>191189</v>
      </c>
      <c r="BP47" s="103">
        <f ca="1">+SUM(BP44:BP46)</f>
        <v>185390</v>
      </c>
      <c r="BQ47" s="14">
        <f ca="1">SUM(BQ44:BQ46)</f>
        <v>-5799</v>
      </c>
      <c r="BR47" s="15">
        <f ca="1">IF(BQ47=0,0,IF(BO47=0,1,BQ47/BO47))</f>
        <v>-3.0331242906234145E-2</v>
      </c>
      <c r="BS47" s="14">
        <f>SUM(BS44:BS46)</f>
        <v>1568302</v>
      </c>
      <c r="BT47" s="103">
        <f ca="1">SUM(BT44:BT46)</f>
        <v>1565103</v>
      </c>
      <c r="BU47" s="14">
        <f ca="1">SUM(BU44:BU46)</f>
        <v>-3199</v>
      </c>
      <c r="BV47" s="15">
        <f ca="1">IF(BU47=0,0,IF(BS47=0,1,BU47/BS47))</f>
        <v>-2.0397857045390492E-3</v>
      </c>
      <c r="BW47" s="14">
        <f>+SUM(BW44:BW46)</f>
        <v>170273</v>
      </c>
      <c r="BX47" s="103">
        <f ca="1">+SUM(BX44:BX46)</f>
        <v>168436</v>
      </c>
      <c r="BY47" s="14">
        <f ca="1">SUM(BY44:BY46)</f>
        <v>-1837</v>
      </c>
      <c r="BZ47" s="15">
        <f ca="1">IF(BY47=0,0,IF(BW47=0,1,BY47/BW47))</f>
        <v>-1.078855719932109E-2</v>
      </c>
      <c r="CA47" s="14">
        <f>SUM(CA44:CA46)</f>
        <v>1738575</v>
      </c>
      <c r="CB47" s="103">
        <f ca="1">SUM(CB44:CB46)</f>
        <v>1733539</v>
      </c>
      <c r="CC47" s="14">
        <f ca="1">SUM(CC44:CC46)</f>
        <v>-5036</v>
      </c>
      <c r="CD47" s="15">
        <f ca="1">IF(CC47=0,0,IF(CA47=0,1,CC47/CA47))</f>
        <v>-2.8966251096443929E-3</v>
      </c>
      <c r="CE47" s="14">
        <f>+SUM(CE44:CE46)</f>
        <v>142377</v>
      </c>
      <c r="CF47" s="103">
        <f ca="1">+SUM(CF44:CF46)</f>
        <v>0</v>
      </c>
      <c r="CG47" s="14">
        <f ca="1">SUM(CG44:CG46)</f>
        <v>-142377</v>
      </c>
      <c r="CH47" s="15">
        <f ca="1">IF(CG47=0,0,IF(CE47=0,1,CG47/CE47))</f>
        <v>-1</v>
      </c>
      <c r="CI47" s="14">
        <f>SUM(CI44:CI46)</f>
        <v>1880952</v>
      </c>
      <c r="CJ47" s="103">
        <f ca="1">SUM(CJ44:CJ46)</f>
        <v>1733539</v>
      </c>
      <c r="CK47" s="14">
        <f ca="1">SUM(CK44:CK46)</f>
        <v>-147413</v>
      </c>
      <c r="CL47" s="15">
        <f ca="1">IF(CK47=0,0,IF(CI47=0,1,CK47/CI47))</f>
        <v>-7.8371484227136051E-2</v>
      </c>
      <c r="CM47" s="14">
        <f>+SUM(CM44:CM46)</f>
        <v>122312</v>
      </c>
      <c r="CN47" s="103">
        <f ca="1">+SUM(CN44:CN46)</f>
        <v>0</v>
      </c>
      <c r="CO47" s="14">
        <f ca="1">SUM(CO44:CO46)</f>
        <v>-122312</v>
      </c>
      <c r="CP47" s="15">
        <f ca="1">IF(CO47=0,0,IF(CM47=0,1,CO47/CM47))</f>
        <v>-1</v>
      </c>
      <c r="CQ47" s="14">
        <f>SUM(CQ44:CQ46)</f>
        <v>2003264</v>
      </c>
      <c r="CR47" s="103">
        <f ca="1">SUM(CR44:CR46)</f>
        <v>1733539</v>
      </c>
      <c r="CS47" s="14">
        <f ca="1">SUM(CS44:CS46)</f>
        <v>-269725</v>
      </c>
      <c r="CT47" s="15">
        <f ca="1">IF(CS47=0,0,IF(CQ47=0,1,CS47/CQ47))</f>
        <v>-0.13464276301076644</v>
      </c>
      <c r="CW47" s="12"/>
      <c r="CX47" s="12"/>
      <c r="CZ47" s="89"/>
      <c r="DA47" s="89"/>
      <c r="DB47" s="89"/>
      <c r="DC47" s="89"/>
      <c r="DD47" s="89"/>
      <c r="DE47" s="89"/>
      <c r="DF47" s="89"/>
      <c r="DG47" s="89"/>
      <c r="DH47" s="89"/>
      <c r="DI47" s="89"/>
      <c r="DJ47" s="89"/>
      <c r="DK47" s="89"/>
      <c r="DL47" s="12"/>
      <c r="DM47" s="12"/>
      <c r="DN47" s="89"/>
      <c r="DO47" s="89"/>
      <c r="DP47" s="89"/>
      <c r="DQ47" s="89"/>
      <c r="DR47" s="89"/>
      <c r="DS47" s="89"/>
      <c r="DT47" s="89"/>
      <c r="DU47" s="89"/>
      <c r="DV47" s="89"/>
      <c r="DW47" s="89"/>
      <c r="DX47" s="89"/>
      <c r="DY47" s="89"/>
      <c r="DZ47"/>
    </row>
    <row r="48" spans="1:130" s="12" customFormat="1" ht="15.6">
      <c r="A48" s="91"/>
      <c r="B48" s="28"/>
      <c r="C48" s="9"/>
      <c r="D48" s="9"/>
      <c r="E48" s="10"/>
      <c r="F48" s="11"/>
      <c r="G48" s="9"/>
      <c r="H48" s="9"/>
      <c r="I48" s="10"/>
      <c r="J48" s="11"/>
      <c r="K48" s="9"/>
      <c r="L48" s="9"/>
      <c r="M48" s="10"/>
      <c r="N48" s="11"/>
      <c r="O48" s="9"/>
      <c r="P48" s="9"/>
      <c r="Q48" s="10"/>
      <c r="R48" s="11"/>
      <c r="S48" s="9"/>
      <c r="T48" s="9"/>
      <c r="U48" s="10"/>
      <c r="V48" s="11"/>
      <c r="W48" s="9"/>
      <c r="X48" s="9"/>
      <c r="Y48" s="10"/>
      <c r="Z48" s="11"/>
      <c r="AA48" s="9"/>
      <c r="AB48" s="9"/>
      <c r="AC48" s="10"/>
      <c r="AD48" s="11"/>
      <c r="AE48" s="9"/>
      <c r="AF48" s="9"/>
      <c r="AG48" s="10"/>
      <c r="AH48" s="11"/>
      <c r="AI48" s="9"/>
      <c r="AJ48" s="9"/>
      <c r="AK48" s="10"/>
      <c r="AL48" s="11"/>
      <c r="AM48" s="9"/>
      <c r="AN48" s="9"/>
      <c r="AO48" s="10"/>
      <c r="AP48" s="11"/>
      <c r="AQ48" s="9"/>
      <c r="AR48" s="9"/>
      <c r="AS48" s="10"/>
      <c r="AT48" s="11"/>
      <c r="AU48" s="9"/>
      <c r="AV48" s="9"/>
      <c r="AW48" s="10"/>
      <c r="AX48" s="11"/>
      <c r="AY48" s="9"/>
      <c r="AZ48" s="9"/>
      <c r="BA48" s="10"/>
      <c r="BB48" s="11"/>
      <c r="BC48" s="9"/>
      <c r="BD48" s="9"/>
      <c r="BE48" s="10"/>
      <c r="BF48" s="11"/>
      <c r="BG48" s="9"/>
      <c r="BH48" s="9"/>
      <c r="BI48" s="10"/>
      <c r="BJ48" s="11"/>
      <c r="BK48" s="9"/>
      <c r="BL48" s="9"/>
      <c r="BM48" s="10"/>
      <c r="BN48" s="11"/>
      <c r="BO48" s="9"/>
      <c r="BP48" s="9"/>
      <c r="BQ48" s="10"/>
      <c r="BR48" s="11"/>
      <c r="BS48" s="9"/>
      <c r="BT48" s="9"/>
      <c r="BU48" s="10"/>
      <c r="BV48" s="11"/>
      <c r="BW48" s="9"/>
      <c r="BX48" s="9"/>
      <c r="BY48" s="10"/>
      <c r="BZ48" s="11"/>
      <c r="CA48" s="9"/>
      <c r="CB48" s="9"/>
      <c r="CC48" s="10"/>
      <c r="CD48" s="11"/>
      <c r="CE48" s="9"/>
      <c r="CF48" s="9"/>
      <c r="CG48" s="10"/>
      <c r="CH48" s="11"/>
      <c r="CI48" s="9"/>
      <c r="CJ48" s="9"/>
      <c r="CK48" s="10"/>
      <c r="CL48" s="11"/>
      <c r="CM48" s="9"/>
      <c r="CN48" s="9"/>
      <c r="CO48" s="10"/>
      <c r="CP48" s="11"/>
      <c r="CQ48" s="9"/>
      <c r="CR48" s="9"/>
      <c r="CS48" s="10"/>
      <c r="CT48" s="11"/>
      <c r="CY48" s="16"/>
      <c r="CZ48" s="89"/>
      <c r="DA48" s="89"/>
      <c r="DB48" s="89"/>
      <c r="DC48" s="89"/>
      <c r="DD48" s="89"/>
      <c r="DE48" s="89"/>
      <c r="DF48" s="89"/>
      <c r="DG48" s="89"/>
      <c r="DH48" s="89"/>
      <c r="DI48" s="89"/>
      <c r="DJ48" s="89"/>
      <c r="DK48" s="89"/>
      <c r="DN48" s="89"/>
      <c r="DO48" s="89"/>
      <c r="DP48" s="89"/>
      <c r="DQ48" s="89"/>
      <c r="DR48" s="89"/>
      <c r="DS48" s="89"/>
      <c r="DT48" s="89"/>
      <c r="DU48" s="89"/>
      <c r="DV48" s="89"/>
      <c r="DW48" s="89"/>
      <c r="DX48" s="89"/>
      <c r="DY48" s="89"/>
      <c r="DZ48"/>
    </row>
    <row r="49" spans="1:130" s="12" customFormat="1" ht="15" customHeight="1">
      <c r="A49" s="99"/>
      <c r="B49" s="31" t="s">
        <v>6</v>
      </c>
      <c r="C49" s="87">
        <f>+CZ49</f>
        <v>147822</v>
      </c>
      <c r="D49" s="87">
        <f ca="1">OFFSET(CZ49,0,14,1,1)</f>
        <v>155191</v>
      </c>
      <c r="E49" s="21">
        <f ca="1">SUM(D49-C49)</f>
        <v>7369</v>
      </c>
      <c r="F49" s="22">
        <f ca="1">IF(E49=0,0,IF(C49=0,1,E49/C49))</f>
        <v>4.9850495866650434E-2</v>
      </c>
      <c r="G49" s="21">
        <f>SUMIF($C$6:F$6,G$5,$C49:F49)</f>
        <v>147822</v>
      </c>
      <c r="H49" s="87">
        <f ca="1">SUMIF($C$6:G$6,H$5,$C49:G49)</f>
        <v>155191</v>
      </c>
      <c r="I49" s="21">
        <f ca="1">SUM(H49-G49)</f>
        <v>7369</v>
      </c>
      <c r="J49" s="22">
        <f ca="1">IF(I49=0,0,IF(G49=0,1,I49/G49))</f>
        <v>4.9850495866650434E-2</v>
      </c>
      <c r="K49" s="21">
        <f>+DA49</f>
        <v>129431</v>
      </c>
      <c r="L49" s="87">
        <f ca="1">OFFSET(DA49,0,14,1,1)</f>
        <v>144681</v>
      </c>
      <c r="M49" s="21">
        <f ca="1">SUM(L49-K49)</f>
        <v>15250</v>
      </c>
      <c r="N49" s="22">
        <f ca="1">IF(M49=0,0,IF(K49=0,1,M49/K49))</f>
        <v>0.11782339624973924</v>
      </c>
      <c r="O49" s="21">
        <f>SUMIF($C$6:N$6,O$5,$C49:N49)</f>
        <v>277253</v>
      </c>
      <c r="P49" s="87">
        <f ca="1">SUMIF($C$6:O$6,P$5,$C49:O49)</f>
        <v>299872</v>
      </c>
      <c r="Q49" s="21">
        <f ca="1">SUM(P49-O49)</f>
        <v>22619</v>
      </c>
      <c r="R49" s="22">
        <f ca="1">IF(Q49=0,0,IF(O49=0,1,Q49/O49))</f>
        <v>8.158252570756673E-2</v>
      </c>
      <c r="S49" s="21">
        <f>+DB49</f>
        <v>174354</v>
      </c>
      <c r="T49" s="87">
        <f ca="1">OFFSET(DB49,0,14,1,1)</f>
        <v>169943</v>
      </c>
      <c r="U49" s="21">
        <f ca="1">SUM(T49-S49)</f>
        <v>-4411</v>
      </c>
      <c r="V49" s="22">
        <f ca="1">IF(U49=0,0,IF(S49=0,1,U49/S49))</f>
        <v>-2.5299104121499938E-2</v>
      </c>
      <c r="W49" s="21">
        <f>SUMIF($C$6:V$6,W$5,$C49:V49)</f>
        <v>451607</v>
      </c>
      <c r="X49" s="87">
        <f ca="1">SUMIF($C$6:W$6,X$5,$C49:W49)</f>
        <v>469815</v>
      </c>
      <c r="Y49" s="21">
        <f ca="1">SUM(X49-W49)</f>
        <v>18208</v>
      </c>
      <c r="Z49" s="22">
        <f ca="1">IF(Y49=0,0,IF(W49=0,1,Y49/W49))</f>
        <v>4.0318241302725599E-2</v>
      </c>
      <c r="AA49" s="21">
        <f>+DC49</f>
        <v>174231</v>
      </c>
      <c r="AB49" s="87">
        <f ca="1">OFFSET(DC49,0,14,1,1)</f>
        <v>195680</v>
      </c>
      <c r="AC49" s="21">
        <f ca="1">SUM(AB49-AA49)</f>
        <v>21449</v>
      </c>
      <c r="AD49" s="22">
        <f ca="1">IF(AC49=0,0,IF(AA49=0,1,AC49/AA49))</f>
        <v>0.12310668021190259</v>
      </c>
      <c r="AE49" s="21">
        <f>SUMIF($C$6:AD$6,AE$5,$C49:AD49)</f>
        <v>625838</v>
      </c>
      <c r="AF49" s="87">
        <f ca="1">SUMIF($C$6:AE$6,AF$5,$C49:AE49)</f>
        <v>665495</v>
      </c>
      <c r="AG49" s="21">
        <f ca="1">SUM(AF49-AE49)</f>
        <v>39657</v>
      </c>
      <c r="AH49" s="22">
        <f ca="1">IF(AG49=0,0,IF(AE49=0,1,AG49/AE49))</f>
        <v>6.3366238547355708E-2</v>
      </c>
      <c r="AI49" s="21">
        <f>+DD49</f>
        <v>212009</v>
      </c>
      <c r="AJ49" s="87">
        <f ca="1">OFFSET(DD49,0,14,1,1)</f>
        <v>206997</v>
      </c>
      <c r="AK49" s="21">
        <f ca="1">SUM(AJ49-AI49)</f>
        <v>-5012</v>
      </c>
      <c r="AL49" s="22">
        <f ca="1">IF(AK49=0,0,IF(AI49=0,1,AK49/AI49))</f>
        <v>-2.364050582758279E-2</v>
      </c>
      <c r="AM49" s="21">
        <f>SUMIF($C$6:AL$6,AM$5,$C49:AL49)</f>
        <v>837847</v>
      </c>
      <c r="AN49" s="87">
        <f ca="1">SUMIF($C$6:AM$6,AN$5,$C49:AM49)</f>
        <v>872492</v>
      </c>
      <c r="AO49" s="21">
        <f ca="1">SUM(AN49-AM49)</f>
        <v>34645</v>
      </c>
      <c r="AP49" s="22">
        <f ca="1">IF(AO49=0,0,IF(AM49=0,1,AO49/AM49))</f>
        <v>4.1350031688363147E-2</v>
      </c>
      <c r="AQ49" s="21">
        <f>+DE49</f>
        <v>215215</v>
      </c>
      <c r="AR49" s="87">
        <f ca="1">OFFSET(DE49,0,14,1,1)</f>
        <v>219510</v>
      </c>
      <c r="AS49" s="21">
        <f ca="1">SUM(AR49-AQ49)</f>
        <v>4295</v>
      </c>
      <c r="AT49" s="22">
        <f ca="1">IF(AS49=0,0,IF(AQ49=0,1,AS49/AQ49))</f>
        <v>1.9956787398647865E-2</v>
      </c>
      <c r="AU49" s="21">
        <f>SUMIF($C$6:AT$6,AU$5,$C49:AT49)</f>
        <v>1053062</v>
      </c>
      <c r="AV49" s="87">
        <f ca="1">SUMIF($C$6:AU$6,AV$5,$C49:AU49)</f>
        <v>1092002</v>
      </c>
      <c r="AW49" s="21">
        <f ca="1">SUM(AV49-AU49)</f>
        <v>38940</v>
      </c>
      <c r="AX49" s="22">
        <f ca="1">IF(AW49=0,0,IF(AU49=0,1,AW49/AU49))</f>
        <v>3.6977879744972283E-2</v>
      </c>
      <c r="AY49" s="21">
        <f>+DF49</f>
        <v>281104</v>
      </c>
      <c r="AZ49" s="87">
        <f ca="1">OFFSET(DF49,0,14,1,1)</f>
        <v>274097</v>
      </c>
      <c r="BA49" s="21">
        <f ca="1">SUM(AZ49-AY49)</f>
        <v>-7007</v>
      </c>
      <c r="BB49" s="22">
        <f ca="1">IF(BA49=0,0,IF(AY49=0,1,BA49/AY49))</f>
        <v>-2.492671751380272E-2</v>
      </c>
      <c r="BC49" s="21">
        <f>SUMIF($C$6:BB$6,BC$5,$C49:BB49)</f>
        <v>1334166</v>
      </c>
      <c r="BD49" s="87">
        <f ca="1">SUMIF($C$6:BC$6,BD$5,$C49:BC49)</f>
        <v>1366099</v>
      </c>
      <c r="BE49" s="21">
        <f ca="1">SUM(BD49-BC49)</f>
        <v>31933</v>
      </c>
      <c r="BF49" s="22">
        <f ca="1">IF(BE49=0,0,IF(BC49=0,1,BE49/BC49))</f>
        <v>2.3934802715704043E-2</v>
      </c>
      <c r="BG49" s="21">
        <f>+DG49</f>
        <v>274001</v>
      </c>
      <c r="BH49" s="87">
        <f ca="1">OFFSET(DG49,0,14,1,1)</f>
        <v>292288</v>
      </c>
      <c r="BI49" s="21">
        <f ca="1">SUM(BH49-BG49)</f>
        <v>18287</v>
      </c>
      <c r="BJ49" s="22">
        <f ca="1">IF(BI49=0,0,IF(BG49=0,1,BI49/BG49))</f>
        <v>6.6740632333458644E-2</v>
      </c>
      <c r="BK49" s="21">
        <f>SUMIF($C$6:BJ$6,BK$5,$C49:BJ49)</f>
        <v>1608167</v>
      </c>
      <c r="BL49" s="87">
        <f ca="1">SUMIF($C$6:BK$6,BL$5,$C49:BK49)</f>
        <v>1658387</v>
      </c>
      <c r="BM49" s="21">
        <f ca="1">SUM(BL49-BK49)</f>
        <v>50220</v>
      </c>
      <c r="BN49" s="22">
        <f ca="1">IF(BM49=0,0,IF(BK49=0,1,BM49/BK49))</f>
        <v>3.1228100066721925E-2</v>
      </c>
      <c r="BO49" s="21">
        <f>+DH49</f>
        <v>215812</v>
      </c>
      <c r="BP49" s="87">
        <f ca="1">OFFSET(DH49,0,14,1,1)</f>
        <v>223731</v>
      </c>
      <c r="BQ49" s="21">
        <f ca="1">SUM(BP49-BO49)</f>
        <v>7919</v>
      </c>
      <c r="BR49" s="22">
        <f ca="1">IF(BQ49=0,0,IF(BO49=0,1,BQ49/BO49))</f>
        <v>3.6693974385112967E-2</v>
      </c>
      <c r="BS49" s="21">
        <f>SUMIF($C$6:BR$6,BS$5,$C49:BR49)</f>
        <v>1823979</v>
      </c>
      <c r="BT49" s="87">
        <f ca="1">SUMIF($C$6:BS$6,BT$5,$C49:BS49)</f>
        <v>1882118</v>
      </c>
      <c r="BU49" s="21">
        <f ca="1">SUM(BT49-BS49)</f>
        <v>58139</v>
      </c>
      <c r="BV49" s="22">
        <f ca="1">IF(BU49=0,0,IF(BS49=0,1,BU49/BS49))</f>
        <v>3.1874818734206917E-2</v>
      </c>
      <c r="BW49" s="21">
        <f>+DI49</f>
        <v>213641</v>
      </c>
      <c r="BX49" s="87">
        <f ca="1">OFFSET(DI49,0,14,1,1)</f>
        <v>219390</v>
      </c>
      <c r="BY49" s="21">
        <f ca="1">SUM(BX49-BW49)</f>
        <v>5749</v>
      </c>
      <c r="BZ49" s="22">
        <f ca="1">IF(BY49=0,0,IF(BW49=0,1,BY49/BW49))</f>
        <v>2.6909628769758612E-2</v>
      </c>
      <c r="CA49" s="21">
        <f>SUMIF($C$6:BZ$6,CA$5,$C49:BZ49)</f>
        <v>2037620</v>
      </c>
      <c r="CB49" s="87">
        <f ca="1">SUMIF($C$6:CA$6,CB$5,$C49:CA49)</f>
        <v>2101508</v>
      </c>
      <c r="CC49" s="21">
        <f ca="1">SUM(CB49-CA49)</f>
        <v>63888</v>
      </c>
      <c r="CD49" s="22">
        <f ca="1">IF(CC49=0,0,IF(CA49=0,1,CC49/CA49))</f>
        <v>3.1354226990312227E-2</v>
      </c>
      <c r="CE49" s="21">
        <f>+DJ49</f>
        <v>191742</v>
      </c>
      <c r="CF49" s="87">
        <f ca="1">OFFSET(DJ49,0,14,1,1)</f>
        <v>0</v>
      </c>
      <c r="CG49" s="21">
        <f ca="1">SUM(CF49-CE49)</f>
        <v>-191742</v>
      </c>
      <c r="CH49" s="22">
        <f ca="1">IF(CG49=0,0,IF(CE49=0,1,CG49/CE49))</f>
        <v>-1</v>
      </c>
      <c r="CI49" s="21">
        <f>SUMIF($C$6:CH$6,CI$5,$C49:CH49)</f>
        <v>2229362</v>
      </c>
      <c r="CJ49" s="87">
        <f ca="1">SUMIF($C$6:CI$6,CJ$5,$C49:CI49)</f>
        <v>2101508</v>
      </c>
      <c r="CK49" s="21">
        <f ca="1">SUM(CJ49-CI49)</f>
        <v>-127854</v>
      </c>
      <c r="CL49" s="22">
        <f ca="1">IF(CK49=0,0,IF(CI49=0,1,CK49/CI49))</f>
        <v>-5.7350040056303106E-2</v>
      </c>
      <c r="CM49" s="21">
        <f>+DK49</f>
        <v>186960</v>
      </c>
      <c r="CN49" s="87">
        <f ca="1">OFFSET(DK49,0,14,1,1)</f>
        <v>0</v>
      </c>
      <c r="CO49" s="21">
        <f ca="1">SUM(CN49-CM49)</f>
        <v>-186960</v>
      </c>
      <c r="CP49" s="22">
        <f ca="1">IF(CO49=0,0,IF(CM49=0,1,CO49/CM49))</f>
        <v>-1</v>
      </c>
      <c r="CQ49" s="21">
        <f>SUMIF($C$6:CP$6,CQ$5,$C49:CP49)</f>
        <v>2416322</v>
      </c>
      <c r="CR49" s="87">
        <f ca="1">SUMIF($C$6:CQ$6,CR$5,$C49:CQ49)</f>
        <v>2101508</v>
      </c>
      <c r="CS49" s="21">
        <f ca="1">SUM(CR49-CQ49)</f>
        <v>-314814</v>
      </c>
      <c r="CT49" s="22">
        <f ca="1">IF(CS49=0,0,IF(CQ49=0,1,CS49/CQ49))</f>
        <v>-0.13028644361140609</v>
      </c>
      <c r="CW49" s="12" t="s">
        <v>12</v>
      </c>
      <c r="CX49" s="81" t="s">
        <v>6</v>
      </c>
      <c r="CZ49" s="88">
        <f>SUMIF(LQB!$A$73:$A$83,'2016-2017'!CZ$7,LQB!D$73:D$83)</f>
        <v>147822</v>
      </c>
      <c r="DA49" s="88">
        <f>SUMIF(LQB!$A$73:$A$83,'2016-2017'!DA$7,LQB!E$73:E$83)</f>
        <v>129431</v>
      </c>
      <c r="DB49" s="88">
        <f>SUMIF(LQB!$A$73:$A$83,'2016-2017'!DB$7,LQB!F$73:F$83)</f>
        <v>174354</v>
      </c>
      <c r="DC49" s="88">
        <f>SUMIF(LQB!$A$73:$A$83,'2016-2017'!DC$7,LQB!G$73:G$83)</f>
        <v>174231</v>
      </c>
      <c r="DD49" s="88">
        <f>SUMIF(LQB!$A$73:$A$83,'2016-2017'!DD$7,LQB!H$73:H$83)</f>
        <v>212009</v>
      </c>
      <c r="DE49" s="88">
        <f>SUMIF(LQB!$A$73:$A$83,'2016-2017'!DE$7,LQB!I$73:I$83)</f>
        <v>215215</v>
      </c>
      <c r="DF49" s="88">
        <f>SUMIF(LQB!$A$73:$A$83,'2016-2017'!DF$7,LQB!J$73:J$83)</f>
        <v>281104</v>
      </c>
      <c r="DG49" s="88">
        <f>SUMIF(LQB!$A$73:$A$83,'2016-2017'!DG$7,LQB!K$73:K$83)</f>
        <v>274001</v>
      </c>
      <c r="DH49" s="88">
        <f>SUMIF(LQB!$A$73:$A$83,'2016-2017'!DH$7,LQB!L$73:L$83)</f>
        <v>215812</v>
      </c>
      <c r="DI49" s="88">
        <f>SUMIF(LQB!$A$73:$A$83,'2016-2017'!DI$7,LQB!M$73:M$83)</f>
        <v>213641</v>
      </c>
      <c r="DJ49" s="88">
        <f>SUMIF(LQB!$A$73:$A$83,'2016-2017'!DJ$7,LQB!N$73:N$83)</f>
        <v>191742</v>
      </c>
      <c r="DK49" s="88">
        <f>SUMIF(LQB!$A$73:$A$83,'2016-2017'!DK$7,LQB!O$73:O$83)</f>
        <v>186960</v>
      </c>
      <c r="DN49" s="88">
        <f>SUMIF(LQB!$A$73:$A$84,'2016-2017'!DN$7,LQB!D$73:D$84)</f>
        <v>155191</v>
      </c>
      <c r="DO49" s="88">
        <f>SUMIF(LQB!$A$73:$A$84,'2016-2017'!DO$7,LQB!E$73:E$84)</f>
        <v>144681</v>
      </c>
      <c r="DP49" s="88">
        <f>SUMIF(LQB!$A$73:$A$84,'2016-2017'!DP$7,LQB!F$73:F$84)</f>
        <v>169943</v>
      </c>
      <c r="DQ49" s="88">
        <f>SUMIF(LQB!$A$73:$A$84,'2016-2017'!DQ$7,LQB!G$73:G$84)</f>
        <v>195680</v>
      </c>
      <c r="DR49" s="88">
        <f>SUMIF(LQB!$A$73:$A$84,'2016-2017'!DR$7,LQB!H$73:H$84)</f>
        <v>206997</v>
      </c>
      <c r="DS49" s="88">
        <f>SUMIF(LQB!$A$73:$A$84,'2016-2017'!DS$7,LQB!I$73:I$84)</f>
        <v>219510</v>
      </c>
      <c r="DT49" s="88">
        <f>SUMIF(LQB!$A$73:$A$84,'2016-2017'!DT$7,LQB!J$73:J$84)</f>
        <v>274097</v>
      </c>
      <c r="DU49" s="88">
        <f>SUMIF(LQB!$A$73:$A$84,'2016-2017'!DU$7,LQB!K$73:K$84)</f>
        <v>292288</v>
      </c>
      <c r="DV49" s="88">
        <f>SUMIF(LQB!$A$73:$A$84,'2016-2017'!DV$7,LQB!L$73:L$84)</f>
        <v>223731</v>
      </c>
      <c r="DW49" s="88">
        <f>SUMIF(LQB!$A$73:$A$84,'2016-2017'!DW$7,LQB!M$73:M$84)</f>
        <v>219390</v>
      </c>
      <c r="DX49" s="88">
        <f>SUMIF(LQB!$A$73:$A$84,'2016-2017'!DX$7,LQB!N$73:N$84)</f>
        <v>0</v>
      </c>
      <c r="DY49" s="88">
        <f>SUMIF(LQB!$A$73:$A$84,'2016-2017'!DY$7,LQB!O$73:O$84)</f>
        <v>0</v>
      </c>
      <c r="DZ49"/>
    </row>
    <row r="50" spans="1:130" s="12" customFormat="1" ht="15.75" customHeight="1">
      <c r="A50" s="101" t="str">
        <f>+CW51</f>
        <v>Lewiston-Queenston Bridge</v>
      </c>
      <c r="B50" s="29" t="s">
        <v>7</v>
      </c>
      <c r="C50" s="87">
        <f>+CZ50</f>
        <v>55812</v>
      </c>
      <c r="D50" s="87">
        <f ca="1">OFFSET(CZ50,0,14,1,1)</f>
        <v>62612</v>
      </c>
      <c r="E50" s="21">
        <f ca="1">SUM(D50-C50)</f>
        <v>6800</v>
      </c>
      <c r="F50" s="22">
        <f ca="1">IF(E50=0,0,IF(C50=0,1,E50/C50))</f>
        <v>0.12183759764925106</v>
      </c>
      <c r="G50" s="21">
        <f>SUMIF($C$6:F$6,G$5,$C50:F50)</f>
        <v>55812</v>
      </c>
      <c r="H50" s="87">
        <f ca="1">SUMIF($C$6:G$6,H$5,$C50:G50)</f>
        <v>62612</v>
      </c>
      <c r="I50" s="21">
        <f ca="1">SUM(H50-G50)</f>
        <v>6800</v>
      </c>
      <c r="J50" s="22">
        <f ca="1">IF(I50=0,0,IF(G50=0,1,I50/G50))</f>
        <v>0.12183759764925106</v>
      </c>
      <c r="K50" s="21">
        <f>+DA50</f>
        <v>57310</v>
      </c>
      <c r="L50" s="87">
        <f ca="1">OFFSET(DA50,0,14,1,1)</f>
        <v>61212</v>
      </c>
      <c r="M50" s="21">
        <f ca="1">SUM(L50-K50)</f>
        <v>3902</v>
      </c>
      <c r="N50" s="22">
        <f ca="1">IF(M50=0,0,IF(K50=0,1,M50/K50))</f>
        <v>6.808584889199093E-2</v>
      </c>
      <c r="O50" s="21">
        <f>SUMIF($C$6:N$6,O$5,$C50:N50)</f>
        <v>113122</v>
      </c>
      <c r="P50" s="87">
        <f ca="1">SUMIF($C$6:O$6,P$5,$C50:O50)</f>
        <v>123824</v>
      </c>
      <c r="Q50" s="21">
        <f ca="1">SUM(P50-O50)</f>
        <v>10702</v>
      </c>
      <c r="R50" s="22">
        <f ca="1">IF(Q50=0,0,IF(O50=0,1,Q50/O50))</f>
        <v>9.4605823800852182E-2</v>
      </c>
      <c r="S50" s="21">
        <f>+DB50</f>
        <v>63846</v>
      </c>
      <c r="T50" s="87">
        <f ca="1">OFFSET(DB50,0,14,1,1)</f>
        <v>72368</v>
      </c>
      <c r="U50" s="21">
        <f ca="1">SUM(T50-S50)</f>
        <v>8522</v>
      </c>
      <c r="V50" s="22">
        <f ca="1">IF(U50=0,0,IF(S50=0,1,U50/S50))</f>
        <v>0.13347743006609655</v>
      </c>
      <c r="W50" s="21">
        <f>SUMIF($C$6:V$6,W$5,$C50:V50)</f>
        <v>176968</v>
      </c>
      <c r="X50" s="87">
        <f ca="1">SUMIF($C$6:W$6,X$5,$C50:W50)</f>
        <v>196192</v>
      </c>
      <c r="Y50" s="21">
        <f ca="1">SUM(X50-W50)</f>
        <v>19224</v>
      </c>
      <c r="Z50" s="22">
        <f ca="1">IF(Y50=0,0,IF(W50=0,1,Y50/W50))</f>
        <v>0.10862980877898828</v>
      </c>
      <c r="AA50" s="21">
        <f>+DC50</f>
        <v>62858</v>
      </c>
      <c r="AB50" s="87">
        <f ca="1">OFFSET(DC50,0,14,1,1)</f>
        <v>65646</v>
      </c>
      <c r="AC50" s="21">
        <f ca="1">SUM(AB50-AA50)</f>
        <v>2788</v>
      </c>
      <c r="AD50" s="22">
        <f ca="1">IF(AC50=0,0,IF(AA50=0,1,AC50/AA50))</f>
        <v>4.4353940628082344E-2</v>
      </c>
      <c r="AE50" s="21">
        <f>SUMIF($C$6:AD$6,AE$5,$C50:AD50)</f>
        <v>239826</v>
      </c>
      <c r="AF50" s="87">
        <f ca="1">SUMIF($C$6:AE$6,AF$5,$C50:AE50)</f>
        <v>261838</v>
      </c>
      <c r="AG50" s="21">
        <f ca="1">SUM(AF50-AE50)</f>
        <v>22012</v>
      </c>
      <c r="AH50" s="22">
        <f ca="1">IF(AG50=0,0,IF(AE50=0,1,AG50/AE50))</f>
        <v>9.1783209493549484E-2</v>
      </c>
      <c r="AI50" s="21">
        <f>+DD50</f>
        <v>62950</v>
      </c>
      <c r="AJ50" s="87">
        <f ca="1">OFFSET(DD50,0,14,1,1)</f>
        <v>72106</v>
      </c>
      <c r="AK50" s="21">
        <f ca="1">SUM(AJ50-AI50)</f>
        <v>9156</v>
      </c>
      <c r="AL50" s="22">
        <f ca="1">IF(AK50=0,0,IF(AI50=0,1,AK50/AI50))</f>
        <v>0.14544876886417793</v>
      </c>
      <c r="AM50" s="21">
        <f>SUMIF($C$6:AL$6,AM$5,$C50:AL50)</f>
        <v>302776</v>
      </c>
      <c r="AN50" s="87">
        <f ca="1">SUMIF($C$6:AM$6,AN$5,$C50:AM50)</f>
        <v>333944</v>
      </c>
      <c r="AO50" s="21">
        <f ca="1">SUM(AN50-AM50)</f>
        <v>31168</v>
      </c>
      <c r="AP50" s="22">
        <f ca="1">IF(AO50=0,0,IF(AM50=0,1,AO50/AM50))</f>
        <v>0.10294078790921342</v>
      </c>
      <c r="AQ50" s="21">
        <f>+DE50</f>
        <v>68114</v>
      </c>
      <c r="AR50" s="87">
        <f ca="1">OFFSET(DE50,0,14,1,1)</f>
        <v>71088</v>
      </c>
      <c r="AS50" s="21">
        <f ca="1">SUM(AR50-AQ50)</f>
        <v>2974</v>
      </c>
      <c r="AT50" s="22">
        <f ca="1">IF(AS50=0,0,IF(AQ50=0,1,AS50/AQ50))</f>
        <v>4.3662095898053262E-2</v>
      </c>
      <c r="AU50" s="21">
        <f>SUMIF($C$6:AT$6,AU$5,$C50:AT50)</f>
        <v>370890</v>
      </c>
      <c r="AV50" s="87">
        <f ca="1">SUMIF($C$6:AU$6,AV$5,$C50:AU50)</f>
        <v>405032</v>
      </c>
      <c r="AW50" s="21">
        <f ca="1">SUM(AV50-AU50)</f>
        <v>34142</v>
      </c>
      <c r="AX50" s="22">
        <f ca="1">IF(AW50=0,0,IF(AU50=0,1,AW50/AU50))</f>
        <v>9.2054247890210036E-2</v>
      </c>
      <c r="AY50" s="21">
        <f>+DF50</f>
        <v>61234</v>
      </c>
      <c r="AZ50" s="87">
        <f ca="1">OFFSET(DF50,0,14,1,1)</f>
        <v>62388</v>
      </c>
      <c r="BA50" s="21">
        <f ca="1">SUM(AZ50-AY50)</f>
        <v>1154</v>
      </c>
      <c r="BB50" s="22">
        <f ca="1">IF(BA50=0,0,IF(AY50=0,1,BA50/AY50))</f>
        <v>1.8845739295162818E-2</v>
      </c>
      <c r="BC50" s="21">
        <f>SUMIF($C$6:BB$6,BC$5,$C50:BB50)</f>
        <v>432124</v>
      </c>
      <c r="BD50" s="87">
        <f ca="1">SUMIF($C$6:BC$6,BD$5,$C50:BC50)</f>
        <v>467420</v>
      </c>
      <c r="BE50" s="21">
        <f ca="1">SUM(BD50-BC50)</f>
        <v>35296</v>
      </c>
      <c r="BF50" s="22">
        <f ca="1">IF(BE50=0,0,IF(BC50=0,1,BE50/BC50))</f>
        <v>8.1680258444335421E-2</v>
      </c>
      <c r="BG50" s="21">
        <f>+DG50</f>
        <v>67492</v>
      </c>
      <c r="BH50" s="87">
        <f ca="1">OFFSET(DG50,0,14,1,1)</f>
        <v>68748</v>
      </c>
      <c r="BI50" s="21">
        <f ca="1">SUM(BH50-BG50)</f>
        <v>1256</v>
      </c>
      <c r="BJ50" s="22">
        <f ca="1">IF(BI50=0,0,IF(BG50=0,1,BI50/BG50))</f>
        <v>1.8609612991169325E-2</v>
      </c>
      <c r="BK50" s="21">
        <f>SUMIF($C$6:BJ$6,BK$5,$C50:BJ50)</f>
        <v>499616</v>
      </c>
      <c r="BL50" s="87">
        <f ca="1">SUMIF($C$6:BK$6,BL$5,$C50:BK50)</f>
        <v>536168</v>
      </c>
      <c r="BM50" s="21">
        <f ca="1">SUM(BL50-BK50)</f>
        <v>36552</v>
      </c>
      <c r="BN50" s="22">
        <f ca="1">IF(BM50=0,0,IF(BK50=0,1,BM50/BK50))</f>
        <v>7.3160187023634152E-2</v>
      </c>
      <c r="BO50" s="21">
        <f>+DH50</f>
        <v>64826</v>
      </c>
      <c r="BP50" s="87">
        <f ca="1">OFFSET(DH50,0,14,1,1)</f>
        <v>64406</v>
      </c>
      <c r="BQ50" s="21">
        <f ca="1">SUM(BP50-BO50)</f>
        <v>-420</v>
      </c>
      <c r="BR50" s="22">
        <f ca="1">IF(BQ50=0,0,IF(BO50=0,1,BQ50/BO50))</f>
        <v>-6.4788819300897792E-3</v>
      </c>
      <c r="BS50" s="21">
        <f>SUMIF($C$6:BR$6,BS$5,$C50:BR50)</f>
        <v>564442</v>
      </c>
      <c r="BT50" s="87">
        <f ca="1">SUMIF($C$6:BS$6,BT$5,$C50:BS50)</f>
        <v>600574</v>
      </c>
      <c r="BU50" s="21">
        <f ca="1">SUM(BT50-BS50)</f>
        <v>36132</v>
      </c>
      <c r="BV50" s="22">
        <f ca="1">IF(BU50=0,0,IF(BS50=0,1,BU50/BS50))</f>
        <v>6.4013663051296674E-2</v>
      </c>
      <c r="BW50" s="21">
        <f>+DI50</f>
        <v>63620</v>
      </c>
      <c r="BX50" s="87">
        <f ca="1">OFFSET(DI50,0,14,1,1)</f>
        <v>66498</v>
      </c>
      <c r="BY50" s="21">
        <f ca="1">SUM(BX50-BW50)</f>
        <v>2878</v>
      </c>
      <c r="BZ50" s="22">
        <f ca="1">IF(BY50=0,0,IF(BW50=0,1,BY50/BW50))</f>
        <v>4.5237346746306195E-2</v>
      </c>
      <c r="CA50" s="21">
        <f>SUMIF($C$6:BZ$6,CA$5,$C50:BZ50)</f>
        <v>628062</v>
      </c>
      <c r="CB50" s="87">
        <f ca="1">SUMIF($C$6:CA$6,CB$5,$C50:CA50)</f>
        <v>667072</v>
      </c>
      <c r="CC50" s="21">
        <f ca="1">SUM(CB50-CA50)</f>
        <v>39010</v>
      </c>
      <c r="CD50" s="22">
        <f ca="1">IF(CC50=0,0,IF(CA50=0,1,CC50/CA50))</f>
        <v>6.211170234785738E-2</v>
      </c>
      <c r="CE50" s="21">
        <f>+DJ50</f>
        <v>65316</v>
      </c>
      <c r="CF50" s="87">
        <f ca="1">OFFSET(DJ50,0,14,1,1)</f>
        <v>0</v>
      </c>
      <c r="CG50" s="21">
        <f ca="1">SUM(CF50-CE50)</f>
        <v>-65316</v>
      </c>
      <c r="CH50" s="22">
        <f ca="1">IF(CG50=0,0,IF(CE50=0,1,CG50/CE50))</f>
        <v>-1</v>
      </c>
      <c r="CI50" s="21">
        <f>SUMIF($C$6:CH$6,CI$5,$C50:CH50)</f>
        <v>693378</v>
      </c>
      <c r="CJ50" s="87">
        <f ca="1">SUMIF($C$6:CI$6,CJ$5,$C50:CI50)</f>
        <v>667072</v>
      </c>
      <c r="CK50" s="21">
        <f ca="1">SUM(CJ50-CI50)</f>
        <v>-26306</v>
      </c>
      <c r="CL50" s="22">
        <f ca="1">IF(CK50=0,0,IF(CI50=0,1,CK50/CI50))</f>
        <v>-3.7938902013043389E-2</v>
      </c>
      <c r="CM50" s="21">
        <f>+DK50</f>
        <v>60364</v>
      </c>
      <c r="CN50" s="87">
        <f ca="1">OFFSET(DK50,0,14,1,1)</f>
        <v>0</v>
      </c>
      <c r="CO50" s="21">
        <f ca="1">SUM(CN50-CM50)</f>
        <v>-60364</v>
      </c>
      <c r="CP50" s="22">
        <f ca="1">IF(CO50=0,0,IF(CM50=0,1,CO50/CM50))</f>
        <v>-1</v>
      </c>
      <c r="CQ50" s="21">
        <f>SUMIF($C$6:CP$6,CQ$5,$C50:CP50)</f>
        <v>753742</v>
      </c>
      <c r="CR50" s="87">
        <f ca="1">SUMIF($C$6:CQ$6,CR$5,$C50:CQ50)</f>
        <v>667072</v>
      </c>
      <c r="CS50" s="21">
        <f ca="1">SUM(CR50-CQ50)</f>
        <v>-86670</v>
      </c>
      <c r="CT50" s="22">
        <f ca="1">IF(CS50=0,0,IF(CQ50=0,1,CS50/CQ50))</f>
        <v>-0.11498629504525421</v>
      </c>
      <c r="CW50" s="12" t="s">
        <v>12</v>
      </c>
      <c r="CX50" s="81" t="s">
        <v>7</v>
      </c>
      <c r="CY50" s="16"/>
      <c r="CZ50" s="88">
        <f>SUMIF(LQB!$A$87:$A$97,'2016-2017'!CZ$7,LQB!D$87:D$97)</f>
        <v>55812</v>
      </c>
      <c r="DA50" s="88">
        <f>SUMIF(LQB!$A$87:$A$97,'2016-2017'!DA$7,LQB!E$87:E$97)</f>
        <v>57310</v>
      </c>
      <c r="DB50" s="88">
        <f>SUMIF(LQB!$A$87:$A$97,'2016-2017'!DB$7,LQB!F$87:F$97)</f>
        <v>63846</v>
      </c>
      <c r="DC50" s="88">
        <f>SUMIF(LQB!$A$87:$A$97,'2016-2017'!DC$7,LQB!G$87:G$97)</f>
        <v>62858</v>
      </c>
      <c r="DD50" s="88">
        <f>SUMIF(LQB!$A$87:$A$97,'2016-2017'!DD$7,LQB!H$87:H$97)</f>
        <v>62950</v>
      </c>
      <c r="DE50" s="88">
        <f>SUMIF(LQB!$A$87:$A$97,'2016-2017'!DE$7,LQB!I$87:I$97)</f>
        <v>68114</v>
      </c>
      <c r="DF50" s="88">
        <f>SUMIF(LQB!$A$87:$A$97,'2016-2017'!DF$7,LQB!J$87:J$97)</f>
        <v>61234</v>
      </c>
      <c r="DG50" s="88">
        <f>SUMIF(LQB!$A$87:$A$97,'2016-2017'!DG$7,LQB!K$87:K$97)</f>
        <v>67492</v>
      </c>
      <c r="DH50" s="88">
        <f>SUMIF(LQB!$A$87:$A$97,'2016-2017'!DH$7,LQB!L$87:L$97)</f>
        <v>64826</v>
      </c>
      <c r="DI50" s="88">
        <f>SUMIF(LQB!$A$87:$A$97,'2016-2017'!DI$7,LQB!M$87:M$97)</f>
        <v>63620</v>
      </c>
      <c r="DJ50" s="88">
        <f>SUMIF(LQB!$A$87:$A$97,'2016-2017'!DJ$7,LQB!N$87:N$97)</f>
        <v>65316</v>
      </c>
      <c r="DK50" s="88">
        <f>SUMIF(LQB!$A$87:$A$97,'2016-2017'!DK$7,LQB!O$87:O$97)</f>
        <v>60364</v>
      </c>
      <c r="DN50" s="88">
        <f>SUMIF(LQB!$A$87:$A$98,'2016-2017'!DN$7,LQB!D$87:D$98)</f>
        <v>62612</v>
      </c>
      <c r="DO50" s="88">
        <f>SUMIF(LQB!$A$87:$A$98,'2016-2017'!DO$7,LQB!E$87:E$98)</f>
        <v>61212</v>
      </c>
      <c r="DP50" s="88">
        <f>SUMIF(LQB!$A$87:$A$98,'2016-2017'!DP$7,LQB!F$87:F$98)</f>
        <v>72368</v>
      </c>
      <c r="DQ50" s="88">
        <f>SUMIF(LQB!$A$87:$A$98,'2016-2017'!DQ$7,LQB!G$87:G$98)</f>
        <v>65646</v>
      </c>
      <c r="DR50" s="88">
        <f>SUMIF(LQB!$A$87:$A$98,'2016-2017'!DR$7,LQB!H$87:H$98)</f>
        <v>72106</v>
      </c>
      <c r="DS50" s="88">
        <f>SUMIF(LQB!$A$87:$A$98,'2016-2017'!DS$7,LQB!I$87:I$98)</f>
        <v>71088</v>
      </c>
      <c r="DT50" s="88">
        <f>SUMIF(LQB!$A$87:$A$98,'2016-2017'!DT$7,LQB!J$87:J$98)</f>
        <v>62388</v>
      </c>
      <c r="DU50" s="88">
        <f>SUMIF(LQB!$A$87:$A$98,'2016-2017'!DU$7,LQB!K$87:K$98)</f>
        <v>68748</v>
      </c>
      <c r="DV50" s="88">
        <f>SUMIF(LQB!$A$87:$A$98,'2016-2017'!DV$7,LQB!L$87:L$98)</f>
        <v>64406</v>
      </c>
      <c r="DW50" s="88">
        <f>SUMIF(LQB!$A$87:$A$98,'2016-2017'!DW$7,LQB!M$87:M$98)</f>
        <v>66498</v>
      </c>
      <c r="DX50" s="88">
        <f>SUMIF(LQB!$A$87:$A$98,'2016-2017'!DX$7,LQB!N$87:N$98)</f>
        <v>0</v>
      </c>
      <c r="DY50" s="88">
        <f>SUMIF(LQB!$A$87:$A$98,'2016-2017'!DY$7,LQB!O$87:O$98)</f>
        <v>0</v>
      </c>
      <c r="DZ50"/>
    </row>
    <row r="51" spans="1:130" s="12" customFormat="1" ht="15.6">
      <c r="A51" s="100"/>
      <c r="B51" s="29" t="s">
        <v>8</v>
      </c>
      <c r="C51" s="87">
        <f>+CZ51</f>
        <v>284</v>
      </c>
      <c r="D51" s="87">
        <f ca="1">OFFSET(CZ51,0,14,1,1)</f>
        <v>294</v>
      </c>
      <c r="E51" s="87">
        <f ca="1">SUM(D51-C51)</f>
        <v>10</v>
      </c>
      <c r="F51" s="22">
        <f ca="1">IF(E51=0,0,IF(C51=0,1,E51/C51))</f>
        <v>3.5211267605633804E-2</v>
      </c>
      <c r="G51" s="87">
        <f>SUMIF($C$6:F$6,G$5,$C51:F51)</f>
        <v>284</v>
      </c>
      <c r="H51" s="87">
        <f ca="1">SUMIF($C$6:G$6,H$5,$C51:G51)</f>
        <v>294</v>
      </c>
      <c r="I51" s="87">
        <f ca="1">SUM(H51-G51)</f>
        <v>10</v>
      </c>
      <c r="J51" s="22">
        <f ca="1">IF(I51=0,0,IF(G51=0,1,I51/G51))</f>
        <v>3.5211267605633804E-2</v>
      </c>
      <c r="K51" s="87">
        <f>+DA51</f>
        <v>292</v>
      </c>
      <c r="L51" s="87">
        <f ca="1">OFFSET(DA51,0,14,1,1)</f>
        <v>322</v>
      </c>
      <c r="M51" s="87">
        <f ca="1">SUM(L51-K51)</f>
        <v>30</v>
      </c>
      <c r="N51" s="22">
        <f ca="1">IF(M51=0,0,IF(K51=0,1,M51/K51))</f>
        <v>0.10273972602739725</v>
      </c>
      <c r="O51" s="87">
        <f>SUMIF($C$6:N$6,O$5,$C51:N51)</f>
        <v>576</v>
      </c>
      <c r="P51" s="87">
        <f ca="1">SUMIF($C$6:O$6,P$5,$C51:O51)</f>
        <v>616</v>
      </c>
      <c r="Q51" s="87">
        <f ca="1">SUM(P51-O51)</f>
        <v>40</v>
      </c>
      <c r="R51" s="22">
        <f ca="1">IF(Q51=0,0,IF(O51=0,1,Q51/O51))</f>
        <v>6.9444444444444448E-2</v>
      </c>
      <c r="S51" s="87">
        <f>+DB51</f>
        <v>480</v>
      </c>
      <c r="T51" s="87">
        <f ca="1">OFFSET(DB51,0,14,1,1)</f>
        <v>422</v>
      </c>
      <c r="U51" s="87">
        <f ca="1">SUM(T51-S51)</f>
        <v>-58</v>
      </c>
      <c r="V51" s="22">
        <f ca="1">IF(U51=0,0,IF(S51=0,1,U51/S51))</f>
        <v>-0.12083333333333333</v>
      </c>
      <c r="W51" s="87">
        <f>SUMIF($C$6:V$6,W$5,$C51:V51)</f>
        <v>1056</v>
      </c>
      <c r="X51" s="87">
        <f ca="1">SUMIF($C$6:W$6,X$5,$C51:W51)</f>
        <v>1038</v>
      </c>
      <c r="Y51" s="87">
        <f ca="1">SUM(X51-W51)</f>
        <v>-18</v>
      </c>
      <c r="Z51" s="22">
        <f ca="1">IF(Y51=0,0,IF(W51=0,1,Y51/W51))</f>
        <v>-1.7045454545454544E-2</v>
      </c>
      <c r="AA51" s="87">
        <f>+DC51</f>
        <v>566</v>
      </c>
      <c r="AB51" s="87">
        <f ca="1">OFFSET(DC51,0,14,1,1)</f>
        <v>606</v>
      </c>
      <c r="AC51" s="87">
        <f ca="1">SUM(AB51-AA51)</f>
        <v>40</v>
      </c>
      <c r="AD51" s="22">
        <f ca="1">IF(AC51=0,0,IF(AA51=0,1,AC51/AA51))</f>
        <v>7.0671378091872794E-2</v>
      </c>
      <c r="AE51" s="87">
        <f>SUMIF($C$6:AD$6,AE$5,$C51:AD51)</f>
        <v>1622</v>
      </c>
      <c r="AF51" s="87">
        <f ca="1">SUMIF($C$6:AE$6,AF$5,$C51:AE51)</f>
        <v>1644</v>
      </c>
      <c r="AG51" s="87">
        <f ca="1">SUM(AF51-AE51)</f>
        <v>22</v>
      </c>
      <c r="AH51" s="22">
        <f ca="1">IF(AG51=0,0,IF(AE51=0,1,AG51/AE51))</f>
        <v>1.3563501849568433E-2</v>
      </c>
      <c r="AI51" s="87">
        <f>+DD51</f>
        <v>810</v>
      </c>
      <c r="AJ51" s="87">
        <f ca="1">OFFSET(DD51,0,14,1,1)</f>
        <v>828</v>
      </c>
      <c r="AK51" s="87">
        <f ca="1">SUM(AJ51-AI51)</f>
        <v>18</v>
      </c>
      <c r="AL51" s="22">
        <f ca="1">IF(AK51=0,0,IF(AI51=0,1,AK51/AI51))</f>
        <v>2.2222222222222223E-2</v>
      </c>
      <c r="AM51" s="87">
        <f>SUMIF($C$6:AL$6,AM$5,$C51:AL51)</f>
        <v>2432</v>
      </c>
      <c r="AN51" s="87">
        <f ca="1">SUMIF($C$6:AM$6,AN$5,$C51:AM51)</f>
        <v>2472</v>
      </c>
      <c r="AO51" s="87">
        <f ca="1">SUM(AN51-AM51)</f>
        <v>40</v>
      </c>
      <c r="AP51" s="22">
        <f ca="1">IF(AO51=0,0,IF(AM51=0,1,AO51/AM51))</f>
        <v>1.6447368421052631E-2</v>
      </c>
      <c r="AQ51" s="87">
        <f>+DE51</f>
        <v>688</v>
      </c>
      <c r="AR51" s="87">
        <f ca="1">OFFSET(DE51,0,14,1,1)</f>
        <v>642</v>
      </c>
      <c r="AS51" s="87">
        <f ca="1">SUM(AR51-AQ51)</f>
        <v>-46</v>
      </c>
      <c r="AT51" s="22">
        <f ca="1">IF(AS51=0,0,IF(AQ51=0,1,AS51/AQ51))</f>
        <v>-6.6860465116279064E-2</v>
      </c>
      <c r="AU51" s="87">
        <f>SUMIF($C$6:AT$6,AU$5,$C51:AT51)</f>
        <v>3120</v>
      </c>
      <c r="AV51" s="87">
        <f ca="1">SUMIF($C$6:AU$6,AV$5,$C51:AU51)</f>
        <v>3114</v>
      </c>
      <c r="AW51" s="87">
        <f ca="1">SUM(AV51-AU51)</f>
        <v>-6</v>
      </c>
      <c r="AX51" s="22">
        <f ca="1">IF(AW51=0,0,IF(AU51=0,1,AW51/AU51))</f>
        <v>-1.9230769230769232E-3</v>
      </c>
      <c r="AY51" s="87">
        <f>+DF51</f>
        <v>958</v>
      </c>
      <c r="AZ51" s="87">
        <f ca="1">OFFSET(DF51,0,14,1,1)</f>
        <v>856</v>
      </c>
      <c r="BA51" s="87">
        <f ca="1">SUM(AZ51-AY51)</f>
        <v>-102</v>
      </c>
      <c r="BB51" s="22">
        <f ca="1">IF(BA51=0,0,IF(AY51=0,1,BA51/AY51))</f>
        <v>-0.10647181628392484</v>
      </c>
      <c r="BC51" s="87">
        <f>SUMIF($C$6:BB$6,BC$5,$C51:BB51)</f>
        <v>4078</v>
      </c>
      <c r="BD51" s="87">
        <f ca="1">SUMIF($C$6:BC$6,BD$5,$C51:BC51)</f>
        <v>3970</v>
      </c>
      <c r="BE51" s="87">
        <f ca="1">SUM(BD51-BC51)</f>
        <v>-108</v>
      </c>
      <c r="BF51" s="22">
        <f ca="1">IF(BE51=0,0,IF(BC51=0,1,BE51/BC51))</f>
        <v>-2.6483570377636097E-2</v>
      </c>
      <c r="BG51" s="87">
        <f>+DG51</f>
        <v>836</v>
      </c>
      <c r="BH51" s="87">
        <f ca="1">OFFSET(DG51,0,14,1,1)</f>
        <v>730</v>
      </c>
      <c r="BI51" s="87">
        <f ca="1">SUM(BH51-BG51)</f>
        <v>-106</v>
      </c>
      <c r="BJ51" s="22">
        <f ca="1">IF(BI51=0,0,IF(BG51=0,1,BI51/BG51))</f>
        <v>-0.12679425837320574</v>
      </c>
      <c r="BK51" s="87">
        <f>SUMIF($C$6:BJ$6,BK$5,$C51:BJ51)</f>
        <v>4914</v>
      </c>
      <c r="BL51" s="87">
        <f ca="1">SUMIF($C$6:BK$6,BL$5,$C51:BK51)</f>
        <v>4700</v>
      </c>
      <c r="BM51" s="87">
        <f ca="1">SUM(BL51-BK51)</f>
        <v>-214</v>
      </c>
      <c r="BN51" s="22">
        <f ca="1">IF(BM51=0,0,IF(BK51=0,1,BM51/BK51))</f>
        <v>-4.3549043549043549E-2</v>
      </c>
      <c r="BO51" s="87">
        <f>+DH51</f>
        <v>764</v>
      </c>
      <c r="BP51" s="87">
        <f ca="1">OFFSET(DH51,0,14,1,1)</f>
        <v>740</v>
      </c>
      <c r="BQ51" s="87">
        <f ca="1">SUM(BP51-BO51)</f>
        <v>-24</v>
      </c>
      <c r="BR51" s="22">
        <f ca="1">IF(BQ51=0,0,IF(BO51=0,1,BQ51/BO51))</f>
        <v>-3.1413612565445025E-2</v>
      </c>
      <c r="BS51" s="87">
        <f>SUMIF($C$6:BR$6,BS$5,$C51:BR51)</f>
        <v>5678</v>
      </c>
      <c r="BT51" s="87">
        <f ca="1">SUMIF($C$6:BS$6,BT$5,$C51:BS51)</f>
        <v>5440</v>
      </c>
      <c r="BU51" s="87">
        <f ca="1">SUM(BT51-BS51)</f>
        <v>-238</v>
      </c>
      <c r="BV51" s="22">
        <f ca="1">IF(BU51=0,0,IF(BS51=0,1,BU51/BS51))</f>
        <v>-4.1916167664670656E-2</v>
      </c>
      <c r="BW51" s="87">
        <f>+DI51</f>
        <v>752</v>
      </c>
      <c r="BX51" s="87">
        <f ca="1">OFFSET(DI51,0,14,1,1)</f>
        <v>690</v>
      </c>
      <c r="BY51" s="87">
        <f ca="1">SUM(BX51-BW51)</f>
        <v>-62</v>
      </c>
      <c r="BZ51" s="22">
        <f ca="1">IF(BY51=0,0,IF(BW51=0,1,BY51/BW51))</f>
        <v>-8.2446808510638292E-2</v>
      </c>
      <c r="CA51" s="87">
        <f>SUMIF($C$6:BZ$6,CA$5,$C51:BZ51)</f>
        <v>6430</v>
      </c>
      <c r="CB51" s="87">
        <f ca="1">SUMIF($C$6:CA$6,CB$5,$C51:CA51)</f>
        <v>6130</v>
      </c>
      <c r="CC51" s="87">
        <f ca="1">SUM(CB51-CA51)</f>
        <v>-300</v>
      </c>
      <c r="CD51" s="22">
        <f ca="1">IF(CC51=0,0,IF(CA51=0,1,CC51/CA51))</f>
        <v>-4.6656298600311043E-2</v>
      </c>
      <c r="CE51" s="87">
        <f>+DJ51</f>
        <v>548</v>
      </c>
      <c r="CF51" s="87">
        <f ca="1">OFFSET(DJ51,0,14,1,1)</f>
        <v>0</v>
      </c>
      <c r="CG51" s="87">
        <f ca="1">SUM(CF51-CE51)</f>
        <v>-548</v>
      </c>
      <c r="CH51" s="22">
        <f ca="1">IF(CG51=0,0,IF(CE51=0,1,CG51/CE51))</f>
        <v>-1</v>
      </c>
      <c r="CI51" s="87">
        <f>SUMIF($C$6:CH$6,CI$5,$C51:CH51)</f>
        <v>6978</v>
      </c>
      <c r="CJ51" s="87">
        <f ca="1">SUMIF($C$6:CI$6,CJ$5,$C51:CI51)</f>
        <v>6130</v>
      </c>
      <c r="CK51" s="87">
        <f ca="1">SUM(CJ51-CI51)</f>
        <v>-848</v>
      </c>
      <c r="CL51" s="22">
        <f ca="1">IF(CK51=0,0,IF(CI51=0,1,CK51/CI51))</f>
        <v>-0.12152479220406993</v>
      </c>
      <c r="CM51" s="87">
        <f>+DK51</f>
        <v>438</v>
      </c>
      <c r="CN51" s="87">
        <f ca="1">OFFSET(DK51,0,14,1,1)</f>
        <v>0</v>
      </c>
      <c r="CO51" s="87">
        <f ca="1">SUM(CN51-CM51)</f>
        <v>-438</v>
      </c>
      <c r="CP51" s="22">
        <f ca="1">IF(CO51=0,0,IF(CM51=0,1,CO51/CM51))</f>
        <v>-1</v>
      </c>
      <c r="CQ51" s="87">
        <f>SUMIF($C$6:CP$6,CQ$5,$C51:CP51)</f>
        <v>7416</v>
      </c>
      <c r="CR51" s="87">
        <f ca="1">SUMIF($C$6:CQ$6,CR$5,$C51:CQ51)</f>
        <v>6130</v>
      </c>
      <c r="CS51" s="87">
        <f ca="1">SUM(CR51-CQ51)</f>
        <v>-1286</v>
      </c>
      <c r="CT51" s="22">
        <f ca="1">IF(CS51=0,0,IF(CQ51=0,1,CS51/CQ51))</f>
        <v>-0.17340884573894283</v>
      </c>
      <c r="CW51" s="12" t="s">
        <v>12</v>
      </c>
      <c r="CX51" s="81" t="s">
        <v>8</v>
      </c>
      <c r="CY51" s="16"/>
      <c r="CZ51" s="88">
        <f>SUMIF(LQB!$A$101:$A$111,'2016-2017'!CZ$7,LQB!D$101:D$111)</f>
        <v>284</v>
      </c>
      <c r="DA51" s="88">
        <f>SUMIF(LQB!$A$101:$A$111,'2016-2017'!DA$7,LQB!E$101:E$111)</f>
        <v>292</v>
      </c>
      <c r="DB51" s="88">
        <f>SUMIF(LQB!$A$101:$A$111,'2016-2017'!DB$7,LQB!F$101:F$111)</f>
        <v>480</v>
      </c>
      <c r="DC51" s="88">
        <f>SUMIF(LQB!$A$101:$A$111,'2016-2017'!DC$7,LQB!G$101:G$111)</f>
        <v>566</v>
      </c>
      <c r="DD51" s="88">
        <f>SUMIF(LQB!$A$101:$A$111,'2016-2017'!DD$7,LQB!H$101:H$111)</f>
        <v>810</v>
      </c>
      <c r="DE51" s="88">
        <f>SUMIF(LQB!$A$101:$A$111,'2016-2017'!DE$7,LQB!I$101:I$111)</f>
        <v>688</v>
      </c>
      <c r="DF51" s="88">
        <f>SUMIF(LQB!$A$101:$A$111,'2016-2017'!DF$7,LQB!J$101:J$111)</f>
        <v>958</v>
      </c>
      <c r="DG51" s="88">
        <f>SUMIF(LQB!$A$101:$A$111,'2016-2017'!DG$7,LQB!K$101:K$111)</f>
        <v>836</v>
      </c>
      <c r="DH51" s="88">
        <f>SUMIF(LQB!$A$101:$A$111,'2016-2017'!DH$7,LQB!L$101:L$111)</f>
        <v>764</v>
      </c>
      <c r="DI51" s="88">
        <f>SUMIF(LQB!$A$101:$A$111,'2016-2017'!DI$7,LQB!M$101:M$111)</f>
        <v>752</v>
      </c>
      <c r="DJ51" s="88">
        <f>SUMIF(LQB!$A$101:$A$111,'2016-2017'!DJ$7,LQB!N$101:N$111)</f>
        <v>548</v>
      </c>
      <c r="DK51" s="88">
        <f>SUMIF(LQB!$A$101:$A$111,'2016-2017'!DK$7,LQB!O$101:O$111)</f>
        <v>438</v>
      </c>
      <c r="DN51" s="88">
        <f>SUMIF(LQB!$A$101:$A$112,'2016-2017'!DN$7,LQB!D$101:D$112)</f>
        <v>294</v>
      </c>
      <c r="DO51" s="88">
        <f>SUMIF(LQB!$A$101:$A$112,'2016-2017'!DO$7,LQB!E$101:E$112)</f>
        <v>322</v>
      </c>
      <c r="DP51" s="88">
        <f>SUMIF(LQB!$A$101:$A$112,'2016-2017'!DP$7,LQB!F$101:F$112)</f>
        <v>422</v>
      </c>
      <c r="DQ51" s="88">
        <f>SUMIF(LQB!$A$101:$A$112,'2016-2017'!DQ$7,LQB!G$101:G$112)</f>
        <v>606</v>
      </c>
      <c r="DR51" s="88">
        <f>SUMIF(LQB!$A$101:$A$112,'2016-2017'!DR$7,LQB!H$101:H$112)</f>
        <v>828</v>
      </c>
      <c r="DS51" s="88">
        <f>SUMIF(LQB!$A$101:$A$112,'2016-2017'!DS$7,LQB!I$101:I$112)</f>
        <v>642</v>
      </c>
      <c r="DT51" s="88">
        <f>SUMIF(LQB!$A$101:$A$112,'2016-2017'!DT$7,LQB!J$101:J$112)</f>
        <v>856</v>
      </c>
      <c r="DU51" s="88">
        <f>SUMIF(LQB!$A$101:$A$112,'2016-2017'!DU$7,LQB!K$101:K$112)</f>
        <v>730</v>
      </c>
      <c r="DV51" s="88">
        <f>SUMIF(LQB!$A$101:$A$112,'2016-2017'!DV$7,LQB!L$101:L$112)</f>
        <v>740</v>
      </c>
      <c r="DW51" s="88">
        <f>SUMIF(LQB!$A$101:$A$112,'2016-2017'!DW$7,LQB!M$101:M$112)</f>
        <v>690</v>
      </c>
      <c r="DX51" s="88">
        <f>SUMIF(LQB!$A$101:$A$112,'2016-2017'!DX$7,LQB!N$101:N$112)</f>
        <v>0</v>
      </c>
      <c r="DY51" s="88">
        <f>SUMIF(LQB!$A$101:$A$112,'2016-2017'!DY$7,LQB!O$101:O$112)</f>
        <v>0</v>
      </c>
      <c r="DZ51"/>
    </row>
    <row r="52" spans="1:130" s="16" customFormat="1" ht="15.6">
      <c r="A52" s="90"/>
      <c r="B52" s="27" t="s">
        <v>9</v>
      </c>
      <c r="C52" s="14">
        <f>+SUM(C49:C51)</f>
        <v>203918</v>
      </c>
      <c r="D52" s="103">
        <f ca="1">+SUM(D49:D51)</f>
        <v>218097</v>
      </c>
      <c r="E52" s="14">
        <f ca="1">SUM(E49:E51)</f>
        <v>14179</v>
      </c>
      <c r="F52" s="15">
        <f ca="1">IF(E52=0,0,IF(C52=0,1,E52/C52))</f>
        <v>6.9532851440284815E-2</v>
      </c>
      <c r="G52" s="14">
        <f>SUM(G49:G51)</f>
        <v>203918</v>
      </c>
      <c r="H52" s="103">
        <f ca="1">SUM(H49:H51)</f>
        <v>218097</v>
      </c>
      <c r="I52" s="14">
        <f ca="1">SUM(I49:I51)</f>
        <v>14179</v>
      </c>
      <c r="J52" s="15">
        <f ca="1">IF(I52=0,0,IF(G52=0,1,I52/G52))</f>
        <v>6.9532851440284815E-2</v>
      </c>
      <c r="K52" s="14">
        <f>+SUM(K49:K51)</f>
        <v>187033</v>
      </c>
      <c r="L52" s="103">
        <f ca="1">+SUM(L49:L51)</f>
        <v>206215</v>
      </c>
      <c r="M52" s="14">
        <f ca="1">SUM(M49:M51)</f>
        <v>19182</v>
      </c>
      <c r="N52" s="15">
        <f ca="1">IF(M52=0,0,IF(K52=0,1,M52/K52))</f>
        <v>0.10255944138200211</v>
      </c>
      <c r="O52" s="14">
        <f>SUM(O49:O51)</f>
        <v>390951</v>
      </c>
      <c r="P52" s="103">
        <f ca="1">SUM(P49:P51)</f>
        <v>424312</v>
      </c>
      <c r="Q52" s="14">
        <f ca="1">SUM(Q49:Q51)</f>
        <v>33361</v>
      </c>
      <c r="R52" s="15">
        <f ca="1">IF(Q52=0,0,IF(O52=0,1,Q52/O52))</f>
        <v>8.5332944537806529E-2</v>
      </c>
      <c r="S52" s="14">
        <f>+SUM(S49:S51)</f>
        <v>238680</v>
      </c>
      <c r="T52" s="103">
        <f ca="1">+SUM(T49:T51)</f>
        <v>242733</v>
      </c>
      <c r="U52" s="14">
        <f ca="1">SUM(U49:U51)</f>
        <v>4053</v>
      </c>
      <c r="V52" s="15">
        <f ca="1">IF(U52=0,0,IF(S52=0,1,U52/S52))</f>
        <v>1.6980894922071391E-2</v>
      </c>
      <c r="W52" s="14">
        <f>SUM(W49:W51)</f>
        <v>629631</v>
      </c>
      <c r="X52" s="103">
        <f ca="1">SUM(X49:X51)</f>
        <v>667045</v>
      </c>
      <c r="Y52" s="14">
        <f ca="1">SUM(Y49:Y51)</f>
        <v>37414</v>
      </c>
      <c r="Z52" s="15">
        <f ca="1">IF(Y52=0,0,IF(W52=0,1,Y52/W52))</f>
        <v>5.9422105963651724E-2</v>
      </c>
      <c r="AA52" s="14">
        <f>+SUM(AA49:AA51)</f>
        <v>237655</v>
      </c>
      <c r="AB52" s="103">
        <f ca="1">+SUM(AB49:AB51)</f>
        <v>261932</v>
      </c>
      <c r="AC52" s="14">
        <f ca="1">SUM(AC49:AC51)</f>
        <v>24277</v>
      </c>
      <c r="AD52" s="15">
        <f ca="1">IF(AC52=0,0,IF(AA52=0,1,AC52/AA52))</f>
        <v>0.10215227956491553</v>
      </c>
      <c r="AE52" s="14">
        <f>SUM(AE49:AE51)</f>
        <v>867286</v>
      </c>
      <c r="AF52" s="103">
        <f ca="1">SUM(AF49:AF51)</f>
        <v>928977</v>
      </c>
      <c r="AG52" s="14">
        <f ca="1">SUM(AG49:AG51)</f>
        <v>61691</v>
      </c>
      <c r="AH52" s="15">
        <f ca="1">IF(AG52=0,0,IF(AE52=0,1,AG52/AE52))</f>
        <v>7.1131091704466576E-2</v>
      </c>
      <c r="AI52" s="14">
        <f>+SUM(AI49:AI51)</f>
        <v>275769</v>
      </c>
      <c r="AJ52" s="103">
        <f ca="1">+SUM(AJ49:AJ51)</f>
        <v>279931</v>
      </c>
      <c r="AK52" s="14">
        <f ca="1">SUM(AK49:AK51)</f>
        <v>4162</v>
      </c>
      <c r="AL52" s="15">
        <f ca="1">IF(AK52=0,0,IF(AI52=0,1,AK52/AI52))</f>
        <v>1.5092341778807625E-2</v>
      </c>
      <c r="AM52" s="14">
        <f>SUM(AM49:AM51)</f>
        <v>1143055</v>
      </c>
      <c r="AN52" s="103">
        <f ca="1">SUM(AN49:AN51)</f>
        <v>1208908</v>
      </c>
      <c r="AO52" s="14">
        <f ca="1">SUM(AO49:AO51)</f>
        <v>65853</v>
      </c>
      <c r="AP52" s="15">
        <f ca="1">IF(AO52=0,0,IF(AM52=0,1,AO52/AM52))</f>
        <v>5.7611401026197342E-2</v>
      </c>
      <c r="AQ52" s="14">
        <f>+SUM(AQ49:AQ51)</f>
        <v>284017</v>
      </c>
      <c r="AR52" s="103">
        <f ca="1">+SUM(AR49:AR51)</f>
        <v>291240</v>
      </c>
      <c r="AS52" s="14">
        <f ca="1">SUM(AS49:AS51)</f>
        <v>7223</v>
      </c>
      <c r="AT52" s="15">
        <f ca="1">IF(AS52=0,0,IF(AQ52=0,1,AS52/AQ52))</f>
        <v>2.5431576278884715E-2</v>
      </c>
      <c r="AU52" s="14">
        <f>SUM(AU49:AU51)</f>
        <v>1427072</v>
      </c>
      <c r="AV52" s="103">
        <f ca="1">SUM(AV49:AV51)</f>
        <v>1500148</v>
      </c>
      <c r="AW52" s="14">
        <f ca="1">SUM(AW49:AW51)</f>
        <v>73076</v>
      </c>
      <c r="AX52" s="15">
        <f ca="1">IF(AW52=0,0,IF(AU52=0,1,AW52/AU52))</f>
        <v>5.1206946811373215E-2</v>
      </c>
      <c r="AY52" s="14">
        <f>+SUM(AY49:AY51)</f>
        <v>343296</v>
      </c>
      <c r="AZ52" s="103">
        <f ca="1">+SUM(AZ49:AZ51)</f>
        <v>337341</v>
      </c>
      <c r="BA52" s="14">
        <f ca="1">SUM(BA49:BA51)</f>
        <v>-5955</v>
      </c>
      <c r="BB52" s="15">
        <f ca="1">IF(BA52=0,0,IF(AY52=0,1,BA52/AY52))</f>
        <v>-1.7346546420581657E-2</v>
      </c>
      <c r="BC52" s="14">
        <f>SUM(BC49:BC51)</f>
        <v>1770368</v>
      </c>
      <c r="BD52" s="103">
        <f ca="1">SUM(BD49:BD51)</f>
        <v>1837489</v>
      </c>
      <c r="BE52" s="14">
        <f ca="1">SUM(BE49:BE51)</f>
        <v>67121</v>
      </c>
      <c r="BF52" s="15">
        <f ca="1">IF(BE52=0,0,IF(BC52=0,1,BE52/BC52))</f>
        <v>3.791358632781433E-2</v>
      </c>
      <c r="BG52" s="14">
        <f>+SUM(BG49:BG51)</f>
        <v>342329</v>
      </c>
      <c r="BH52" s="103">
        <f ca="1">+SUM(BH49:BH51)</f>
        <v>361766</v>
      </c>
      <c r="BI52" s="14">
        <f ca="1">SUM(BI49:BI51)</f>
        <v>19437</v>
      </c>
      <c r="BJ52" s="15">
        <f ca="1">IF(BI52=0,0,IF(BG52=0,1,BI52/BG52))</f>
        <v>5.6778712875625498E-2</v>
      </c>
      <c r="BK52" s="14">
        <f>SUM(BK49:BK51)</f>
        <v>2112697</v>
      </c>
      <c r="BL52" s="103">
        <f ca="1">SUM(BL49:BL51)</f>
        <v>2199255</v>
      </c>
      <c r="BM52" s="14">
        <f ca="1">SUM(BM49:BM51)</f>
        <v>86558</v>
      </c>
      <c r="BN52" s="15">
        <f ca="1">IF(BM52=0,0,IF(BK52=0,1,BM52/BK52))</f>
        <v>4.0970380513627842E-2</v>
      </c>
      <c r="BO52" s="14">
        <f>+SUM(BO49:BO51)</f>
        <v>281402</v>
      </c>
      <c r="BP52" s="103">
        <f ca="1">+SUM(BP49:BP51)</f>
        <v>288877</v>
      </c>
      <c r="BQ52" s="14">
        <f ca="1">SUM(BQ49:BQ51)</f>
        <v>7475</v>
      </c>
      <c r="BR52" s="15">
        <f ca="1">IF(BQ52=0,0,IF(BO52=0,1,BQ52/BO52))</f>
        <v>2.6563421724081562E-2</v>
      </c>
      <c r="BS52" s="14">
        <f>SUM(BS49:BS51)</f>
        <v>2394099</v>
      </c>
      <c r="BT52" s="103">
        <f ca="1">SUM(BT49:BT51)</f>
        <v>2488132</v>
      </c>
      <c r="BU52" s="14">
        <f ca="1">SUM(BU49:BU51)</f>
        <v>94033</v>
      </c>
      <c r="BV52" s="15">
        <f ca="1">IF(BU52=0,0,IF(BS52=0,1,BU52/BS52))</f>
        <v>3.9276988963280135E-2</v>
      </c>
      <c r="BW52" s="14">
        <f>+SUM(BW49:BW51)</f>
        <v>278013</v>
      </c>
      <c r="BX52" s="103">
        <f ca="1">+SUM(BX49:BX51)</f>
        <v>286578</v>
      </c>
      <c r="BY52" s="14">
        <f ca="1">SUM(BY49:BY51)</f>
        <v>8565</v>
      </c>
      <c r="BZ52" s="15">
        <f ca="1">IF(BY52=0,0,IF(BW52=0,1,BY52/BW52))</f>
        <v>3.080791186023675E-2</v>
      </c>
      <c r="CA52" s="14">
        <f>SUM(CA49:CA51)</f>
        <v>2672112</v>
      </c>
      <c r="CB52" s="103">
        <f ca="1">SUM(CB49:CB51)</f>
        <v>2774710</v>
      </c>
      <c r="CC52" s="14">
        <f ca="1">SUM(CC49:CC51)</f>
        <v>102598</v>
      </c>
      <c r="CD52" s="15">
        <f ca="1">IF(CC52=0,0,IF(CA52=0,1,CC52/CA52))</f>
        <v>3.8395845683115076E-2</v>
      </c>
      <c r="CE52" s="14">
        <f>+SUM(CE49:CE51)</f>
        <v>257606</v>
      </c>
      <c r="CF52" s="103">
        <f ca="1">+SUM(CF49:CF51)</f>
        <v>0</v>
      </c>
      <c r="CG52" s="14">
        <f ca="1">SUM(CG49:CG51)</f>
        <v>-257606</v>
      </c>
      <c r="CH52" s="15">
        <f ca="1">IF(CG52=0,0,IF(CE52=0,1,CG52/CE52))</f>
        <v>-1</v>
      </c>
      <c r="CI52" s="14">
        <f>SUM(CI49:CI51)</f>
        <v>2929718</v>
      </c>
      <c r="CJ52" s="103">
        <f ca="1">SUM(CJ49:CJ51)</f>
        <v>2774710</v>
      </c>
      <c r="CK52" s="14">
        <f ca="1">SUM(CK49:CK51)</f>
        <v>-155008</v>
      </c>
      <c r="CL52" s="15">
        <f ca="1">IF(CK52=0,0,IF(CI52=0,1,CK52/CI52))</f>
        <v>-5.2908846516968526E-2</v>
      </c>
      <c r="CM52" s="14">
        <f>+SUM(CM49:CM51)</f>
        <v>247762</v>
      </c>
      <c r="CN52" s="103">
        <f ca="1">+SUM(CN49:CN51)</f>
        <v>0</v>
      </c>
      <c r="CO52" s="14">
        <f ca="1">SUM(CO49:CO51)</f>
        <v>-247762</v>
      </c>
      <c r="CP52" s="15">
        <f ca="1">IF(CO52=0,0,IF(CM52=0,1,CO52/CM52))</f>
        <v>-1</v>
      </c>
      <c r="CQ52" s="14">
        <f>SUM(CQ49:CQ51)</f>
        <v>3177480</v>
      </c>
      <c r="CR52" s="103">
        <f ca="1">SUM(CR49:CR51)</f>
        <v>2774710</v>
      </c>
      <c r="CS52" s="14">
        <f ca="1">SUM(CS49:CS51)</f>
        <v>-402770</v>
      </c>
      <c r="CT52" s="15">
        <f ca="1">IF(CS52=0,0,IF(CQ52=0,1,CS52/CQ52))</f>
        <v>-0.12675768218840086</v>
      </c>
      <c r="CW52" s="12"/>
      <c r="CX52" s="12"/>
      <c r="CZ52" s="89"/>
      <c r="DA52" s="89"/>
      <c r="DB52" s="89"/>
      <c r="DC52" s="89"/>
      <c r="DD52" s="89"/>
      <c r="DE52" s="89"/>
      <c r="DF52" s="89"/>
      <c r="DG52" s="89"/>
      <c r="DH52" s="89"/>
      <c r="DI52" s="89"/>
      <c r="DJ52" s="89"/>
      <c r="DK52" s="89"/>
      <c r="DL52" s="12"/>
      <c r="DM52" s="12"/>
      <c r="DN52" s="89"/>
      <c r="DO52" s="89"/>
      <c r="DP52" s="89"/>
      <c r="DQ52" s="89"/>
      <c r="DR52" s="89"/>
      <c r="DS52" s="89"/>
      <c r="DT52" s="89"/>
      <c r="DU52" s="89"/>
      <c r="DV52" s="89"/>
      <c r="DW52" s="89"/>
      <c r="DX52" s="89"/>
      <c r="DY52" s="89"/>
      <c r="DZ52"/>
    </row>
    <row r="53" spans="1:130" s="12" customFormat="1" ht="15.6">
      <c r="A53" s="91"/>
      <c r="B53" s="28"/>
      <c r="C53" s="9"/>
      <c r="D53" s="9"/>
      <c r="E53" s="10"/>
      <c r="F53" s="11"/>
      <c r="G53" s="9"/>
      <c r="H53" s="9"/>
      <c r="I53" s="10"/>
      <c r="J53" s="11"/>
      <c r="K53" s="9"/>
      <c r="L53" s="9"/>
      <c r="M53" s="10"/>
      <c r="N53" s="11"/>
      <c r="O53" s="9"/>
      <c r="P53" s="9"/>
      <c r="Q53" s="10"/>
      <c r="R53" s="11"/>
      <c r="S53" s="9"/>
      <c r="T53" s="9"/>
      <c r="U53" s="10"/>
      <c r="V53" s="11"/>
      <c r="W53" s="9"/>
      <c r="X53" s="9"/>
      <c r="Y53" s="10"/>
      <c r="Z53" s="11"/>
      <c r="AA53" s="9"/>
      <c r="AB53" s="9"/>
      <c r="AC53" s="10"/>
      <c r="AD53" s="11"/>
      <c r="AE53" s="9"/>
      <c r="AF53" s="9"/>
      <c r="AG53" s="10"/>
      <c r="AH53" s="11"/>
      <c r="AI53" s="9"/>
      <c r="AJ53" s="9"/>
      <c r="AK53" s="10"/>
      <c r="AL53" s="11"/>
      <c r="AM53" s="9"/>
      <c r="AN53" s="9"/>
      <c r="AO53" s="10"/>
      <c r="AP53" s="11"/>
      <c r="AQ53" s="9"/>
      <c r="AR53" s="9"/>
      <c r="AS53" s="10"/>
      <c r="AT53" s="11"/>
      <c r="AU53" s="9"/>
      <c r="AV53" s="9"/>
      <c r="AW53" s="10"/>
      <c r="AX53" s="11"/>
      <c r="AY53" s="9"/>
      <c r="AZ53" s="9"/>
      <c r="BA53" s="10"/>
      <c r="BB53" s="11"/>
      <c r="BC53" s="9"/>
      <c r="BD53" s="9"/>
      <c r="BE53" s="10"/>
      <c r="BF53" s="11"/>
      <c r="BG53" s="9"/>
      <c r="BH53" s="9"/>
      <c r="BI53" s="10"/>
      <c r="BJ53" s="11"/>
      <c r="BK53" s="9"/>
      <c r="BL53" s="9"/>
      <c r="BM53" s="10"/>
      <c r="BN53" s="11"/>
      <c r="BO53" s="9"/>
      <c r="BP53" s="9"/>
      <c r="BQ53" s="10"/>
      <c r="BR53" s="11"/>
      <c r="BS53" s="9"/>
      <c r="BT53" s="9"/>
      <c r="BU53" s="10"/>
      <c r="BV53" s="11"/>
      <c r="BW53" s="9"/>
      <c r="BX53" s="9"/>
      <c r="BY53" s="10"/>
      <c r="BZ53" s="11"/>
      <c r="CA53" s="9"/>
      <c r="CB53" s="9"/>
      <c r="CC53" s="10"/>
      <c r="CD53" s="11"/>
      <c r="CE53" s="9"/>
      <c r="CF53" s="9"/>
      <c r="CG53" s="10"/>
      <c r="CH53" s="11"/>
      <c r="CI53" s="9"/>
      <c r="CJ53" s="9"/>
      <c r="CK53" s="10"/>
      <c r="CL53" s="11"/>
      <c r="CM53" s="9"/>
      <c r="CN53" s="9"/>
      <c r="CO53" s="10"/>
      <c r="CP53" s="11"/>
      <c r="CQ53" s="9"/>
      <c r="CR53" s="9"/>
      <c r="CS53" s="10"/>
      <c r="CT53" s="11"/>
      <c r="CY53" s="16"/>
      <c r="CZ53" s="89"/>
      <c r="DA53" s="89"/>
      <c r="DB53" s="89"/>
      <c r="DC53" s="89"/>
      <c r="DD53" s="89"/>
      <c r="DE53" s="89"/>
      <c r="DF53" s="89"/>
      <c r="DG53" s="89"/>
      <c r="DH53" s="89"/>
      <c r="DI53" s="89"/>
      <c r="DJ53" s="89"/>
      <c r="DK53" s="89"/>
      <c r="DN53" s="89"/>
      <c r="DO53" s="89"/>
      <c r="DP53" s="89"/>
      <c r="DQ53" s="89"/>
      <c r="DR53" s="89"/>
      <c r="DS53" s="89"/>
      <c r="DT53" s="89"/>
      <c r="DU53" s="89"/>
      <c r="DV53" s="89"/>
      <c r="DW53" s="89"/>
      <c r="DX53" s="89"/>
      <c r="DY53" s="89"/>
      <c r="DZ53"/>
    </row>
    <row r="54" spans="1:130" s="12" customFormat="1" ht="15" customHeight="1">
      <c r="A54" s="99"/>
      <c r="B54" s="31" t="s">
        <v>6</v>
      </c>
      <c r="C54" s="87">
        <f>+CZ54</f>
        <v>150927</v>
      </c>
      <c r="D54" s="87">
        <f ca="1">OFFSET(CZ54,0,14,1,1)</f>
        <v>146069</v>
      </c>
      <c r="E54" s="21">
        <f ca="1">SUM(D54-C54)</f>
        <v>-4858</v>
      </c>
      <c r="F54" s="22">
        <f ca="1">IF(E54=0,0,IF(C54=0,1,E54/C54))</f>
        <v>-3.2187746393952041E-2</v>
      </c>
      <c r="G54" s="21">
        <f>SUMIF($C$6:F$6,G$5,$C54:F54)</f>
        <v>150927</v>
      </c>
      <c r="H54" s="87">
        <f ca="1">SUMIF($C$6:G$6,H$5,$C54:G54)</f>
        <v>146069</v>
      </c>
      <c r="I54" s="21">
        <f ca="1">SUM(H54-G54)</f>
        <v>-4858</v>
      </c>
      <c r="J54" s="22">
        <f ca="1">IF(I54=0,0,IF(G54=0,1,I54/G54))</f>
        <v>-3.2187746393952041E-2</v>
      </c>
      <c r="K54" s="21">
        <f>+DA54</f>
        <v>131149</v>
      </c>
      <c r="L54" s="87">
        <f ca="1">OFFSET(DA54,0,14,1,1)</f>
        <v>139306</v>
      </c>
      <c r="M54" s="21">
        <f ca="1">SUM(L54-K54)</f>
        <v>8157</v>
      </c>
      <c r="N54" s="22">
        <f ca="1">IF(M54=0,0,IF(K54=0,1,M54/K54))</f>
        <v>6.2196433064682158E-2</v>
      </c>
      <c r="O54" s="21">
        <f>SUMIF($C$6:N$6,O$5,$C54:N54)</f>
        <v>282076</v>
      </c>
      <c r="P54" s="87">
        <f ca="1">SUMIF($C$6:O$6,P$5,$C54:O54)</f>
        <v>285375</v>
      </c>
      <c r="Q54" s="21">
        <f ca="1">SUM(P54-O54)</f>
        <v>3299</v>
      </c>
      <c r="R54" s="22">
        <f ca="1">IF(Q54=0,0,IF(O54=0,1,Q54/O54))</f>
        <v>1.1695429600533189E-2</v>
      </c>
      <c r="S54" s="21">
        <f>+DB54</f>
        <v>170228</v>
      </c>
      <c r="T54" s="87">
        <f ca="1">OFFSET(DB54,0,14,1,1)</f>
        <v>155318</v>
      </c>
      <c r="U54" s="21">
        <f ca="1">SUM(T54-S54)</f>
        <v>-14910</v>
      </c>
      <c r="V54" s="22">
        <f ca="1">IF(U54=0,0,IF(S54=0,1,U54/S54))</f>
        <v>-8.7588410837230068E-2</v>
      </c>
      <c r="W54" s="21">
        <f>SUMIF($C$6:V$6,W$5,$C54:V54)</f>
        <v>452304</v>
      </c>
      <c r="X54" s="87">
        <f ca="1">SUMIF($C$6:W$6,X$5,$C54:W54)</f>
        <v>440693</v>
      </c>
      <c r="Y54" s="21">
        <f ca="1">SUM(X54-W54)</f>
        <v>-11611</v>
      </c>
      <c r="Z54" s="22">
        <f ca="1">IF(Y54=0,0,IF(W54=0,1,Y54/W54))</f>
        <v>-2.5670787788743855E-2</v>
      </c>
      <c r="AA54" s="21">
        <f>+DC54</f>
        <v>179979</v>
      </c>
      <c r="AB54" s="87">
        <f ca="1">OFFSET(DC54,0,14,1,1)</f>
        <v>195855</v>
      </c>
      <c r="AC54" s="21">
        <f ca="1">SUM(AB54-AA54)</f>
        <v>15876</v>
      </c>
      <c r="AD54" s="22">
        <f ca="1">IF(AC54=0,0,IF(AA54=0,1,AC54/AA54))</f>
        <v>8.821029120064007E-2</v>
      </c>
      <c r="AE54" s="21">
        <f>SUMIF($C$6:AD$6,AE$5,$C54:AD54)</f>
        <v>632283</v>
      </c>
      <c r="AF54" s="87">
        <f ca="1">SUMIF($C$6:AE$6,AF$5,$C54:AE54)</f>
        <v>636548</v>
      </c>
      <c r="AG54" s="21">
        <f ca="1">SUM(AF54-AE54)</f>
        <v>4265</v>
      </c>
      <c r="AH54" s="22">
        <f ca="1">IF(AG54=0,0,IF(AE54=0,1,AG54/AE54))</f>
        <v>6.7453972350988399E-3</v>
      </c>
      <c r="AI54" s="21">
        <f>+DD54</f>
        <v>214117</v>
      </c>
      <c r="AJ54" s="87">
        <f ca="1">OFFSET(DD54,0,14,1,1)</f>
        <v>200122</v>
      </c>
      <c r="AK54" s="21">
        <f ca="1">SUM(AJ54-AI54)</f>
        <v>-13995</v>
      </c>
      <c r="AL54" s="22">
        <f ca="1">IF(AK54=0,0,IF(AI54=0,1,AK54/AI54))</f>
        <v>-6.5361461257163134E-2</v>
      </c>
      <c r="AM54" s="21">
        <f>SUMIF($C$6:AL$6,AM$5,$C54:AL54)</f>
        <v>846400</v>
      </c>
      <c r="AN54" s="87">
        <f ca="1">SUMIF($C$6:AM$6,AN$5,$C54:AM54)</f>
        <v>836670</v>
      </c>
      <c r="AO54" s="21">
        <f ca="1">SUM(AN54-AM54)</f>
        <v>-9730</v>
      </c>
      <c r="AP54" s="22">
        <f ca="1">IF(AO54=0,0,IF(AM54=0,1,AO54/AM54))</f>
        <v>-1.1495746691871455E-2</v>
      </c>
      <c r="AQ54" s="21">
        <f>+DE54</f>
        <v>235459</v>
      </c>
      <c r="AR54" s="87">
        <f ca="1">OFFSET(DE54,0,14,1,1)</f>
        <v>226044</v>
      </c>
      <c r="AS54" s="21">
        <f ca="1">SUM(AR54-AQ54)</f>
        <v>-9415</v>
      </c>
      <c r="AT54" s="22">
        <f ca="1">IF(AS54=0,0,IF(AQ54=0,1,AS54/AQ54))</f>
        <v>-3.9985729999702707E-2</v>
      </c>
      <c r="AU54" s="21">
        <f>SUMIF($C$6:AT$6,AU$5,$C54:AT54)</f>
        <v>1081859</v>
      </c>
      <c r="AV54" s="87">
        <f ca="1">SUMIF($C$6:AU$6,AV$5,$C54:AU54)</f>
        <v>1062714</v>
      </c>
      <c r="AW54" s="21">
        <f ca="1">SUM(AV54-AU54)</f>
        <v>-19145</v>
      </c>
      <c r="AX54" s="22">
        <f ca="1">IF(AW54=0,0,IF(AU54=0,1,AW54/AU54))</f>
        <v>-1.7696391119360288E-2</v>
      </c>
      <c r="AY54" s="21">
        <f>+DF54</f>
        <v>305236</v>
      </c>
      <c r="AZ54" s="87">
        <f ca="1">OFFSET(DF54,0,14,1,1)</f>
        <v>292103</v>
      </c>
      <c r="BA54" s="21">
        <f ca="1">SUM(AZ54-AY54)</f>
        <v>-13133</v>
      </c>
      <c r="BB54" s="22">
        <f ca="1">IF(BA54=0,0,IF(AY54=0,1,BA54/AY54))</f>
        <v>-4.3025724357546292E-2</v>
      </c>
      <c r="BC54" s="21">
        <f>SUMIF($C$6:BB$6,BC$5,$C54:BB54)</f>
        <v>1387095</v>
      </c>
      <c r="BD54" s="87">
        <f ca="1">SUMIF($C$6:BC$6,BD$5,$C54:BC54)</f>
        <v>1354817</v>
      </c>
      <c r="BE54" s="21">
        <f ca="1">SUM(BD54-BC54)</f>
        <v>-32278</v>
      </c>
      <c r="BF54" s="22">
        <f ca="1">IF(BE54=0,0,IF(BC54=0,1,BE54/BC54))</f>
        <v>-2.3270215810741152E-2</v>
      </c>
      <c r="BG54" s="21">
        <f>+DG54</f>
        <v>297261</v>
      </c>
      <c r="BH54" s="87">
        <f ca="1">OFFSET(DG54,0,14,1,1)</f>
        <v>304789</v>
      </c>
      <c r="BI54" s="21">
        <f ca="1">SUM(BH54-BG54)</f>
        <v>7528</v>
      </c>
      <c r="BJ54" s="22">
        <f ca="1">IF(BI54=0,0,IF(BG54=0,1,BI54/BG54))</f>
        <v>2.5324546442352006E-2</v>
      </c>
      <c r="BK54" s="21">
        <f>SUMIF($C$6:BJ$6,BK$5,$C54:BJ54)</f>
        <v>1684356</v>
      </c>
      <c r="BL54" s="87">
        <f ca="1">SUMIF($C$6:BK$6,BL$5,$C54:BK54)</f>
        <v>1659606</v>
      </c>
      <c r="BM54" s="21">
        <f ca="1">SUM(BL54-BK54)</f>
        <v>-24750</v>
      </c>
      <c r="BN54" s="22">
        <f ca="1">IF(BM54=0,0,IF(BK54=0,1,BM54/BK54))</f>
        <v>-1.4694043302009789E-2</v>
      </c>
      <c r="BO54" s="21">
        <f>+DH54</f>
        <v>228535</v>
      </c>
      <c r="BP54" s="87">
        <f ca="1">OFFSET(DH54,0,14,1,1)</f>
        <v>230887</v>
      </c>
      <c r="BQ54" s="21">
        <f ca="1">SUM(BP54-BO54)</f>
        <v>2352</v>
      </c>
      <c r="BR54" s="22">
        <f ca="1">IF(BQ54=0,0,IF(BO54=0,1,BQ54/BO54))</f>
        <v>1.0291640230161683E-2</v>
      </c>
      <c r="BS54" s="21">
        <f>SUMIF($C$6:BR$6,BS$5,$C54:BR54)</f>
        <v>1912891</v>
      </c>
      <c r="BT54" s="87">
        <f ca="1">SUMIF($C$6:BS$6,BT$5,$C54:BS54)</f>
        <v>1890493</v>
      </c>
      <c r="BU54" s="21">
        <f ca="1">SUM(BT54-BS54)</f>
        <v>-22398</v>
      </c>
      <c r="BV54" s="22">
        <f ca="1">IF(BU54=0,0,IF(BS54=0,1,BU54/BS54))</f>
        <v>-1.1708978713371541E-2</v>
      </c>
      <c r="BW54" s="21">
        <f>+DI54</f>
        <v>208885</v>
      </c>
      <c r="BX54" s="87">
        <f ca="1">OFFSET(DI54,0,14,1,1)</f>
        <v>215069</v>
      </c>
      <c r="BY54" s="21">
        <f ca="1">SUM(BX54-BW54)</f>
        <v>6184</v>
      </c>
      <c r="BZ54" s="22">
        <f ca="1">IF(BY54=0,0,IF(BW54=0,1,BY54/BW54))</f>
        <v>2.9604806472460922E-2</v>
      </c>
      <c r="CA54" s="21">
        <f>SUMIF($C$6:BZ$6,CA$5,$C54:BZ54)</f>
        <v>2121776</v>
      </c>
      <c r="CB54" s="87">
        <f ca="1">SUMIF($C$6:CA$6,CB$5,$C54:CA54)</f>
        <v>2105562</v>
      </c>
      <c r="CC54" s="21">
        <f ca="1">SUM(CB54-CA54)</f>
        <v>-16214</v>
      </c>
      <c r="CD54" s="22">
        <f ca="1">IF(CC54=0,0,IF(CA54=0,1,CC54/CA54))</f>
        <v>-7.6417114718990127E-3</v>
      </c>
      <c r="CE54" s="21">
        <f>+DJ54</f>
        <v>171436</v>
      </c>
      <c r="CF54" s="87">
        <f ca="1">OFFSET(DJ54,0,14,1,1)</f>
        <v>0</v>
      </c>
      <c r="CG54" s="21">
        <f ca="1">SUM(CF54-CE54)</f>
        <v>-171436</v>
      </c>
      <c r="CH54" s="22">
        <f ca="1">IF(CG54=0,0,IF(CE54=0,1,CG54/CE54))</f>
        <v>-1</v>
      </c>
      <c r="CI54" s="21">
        <f>SUMIF($C$6:CH$6,CI$5,$C54:CH54)</f>
        <v>2293212</v>
      </c>
      <c r="CJ54" s="87">
        <f ca="1">SUMIF($C$6:CI$6,CJ$5,$C54:CI54)</f>
        <v>2105562</v>
      </c>
      <c r="CK54" s="21">
        <f ca="1">SUM(CJ54-CI54)</f>
        <v>-187650</v>
      </c>
      <c r="CL54" s="22">
        <f ca="1">IF(CK54=0,0,IF(CI54=0,1,CK54/CI54))</f>
        <v>-8.1828457203259014E-2</v>
      </c>
      <c r="CM54" s="21">
        <f>+DK54</f>
        <v>167994</v>
      </c>
      <c r="CN54" s="87">
        <f ca="1">OFFSET(DK54,0,14,1,1)</f>
        <v>0</v>
      </c>
      <c r="CO54" s="21">
        <f ca="1">SUM(CN54-CM54)</f>
        <v>-167994</v>
      </c>
      <c r="CP54" s="22">
        <f ca="1">IF(CO54=0,0,IF(CM54=0,1,CO54/CM54))</f>
        <v>-1</v>
      </c>
      <c r="CQ54" s="21">
        <f>SUMIF($C$6:CP$6,CQ$5,$C54:CP54)</f>
        <v>2461206</v>
      </c>
      <c r="CR54" s="87">
        <f ca="1">SUMIF($C$6:CQ$6,CR$5,$C54:CQ54)</f>
        <v>2105562</v>
      </c>
      <c r="CS54" s="21">
        <f ca="1">SUM(CR54-CQ54)</f>
        <v>-355644</v>
      </c>
      <c r="CT54" s="22">
        <f ca="1">IF(CS54=0,0,IF(CQ54=0,1,CS54/CQ54))</f>
        <v>-0.14449989151659795</v>
      </c>
      <c r="CW54" s="12" t="s">
        <v>15</v>
      </c>
      <c r="CX54" s="81" t="s">
        <v>6</v>
      </c>
      <c r="CZ54" s="88">
        <f>SUMIF(RBW!$A$73:$A$83,'2016-2017'!CZ$7,RBW!D$73:D$83)</f>
        <v>150927</v>
      </c>
      <c r="DA54" s="88">
        <f>SUMIF(RBW!$A$73:$A$83,'2016-2017'!DA$7,RBW!E$73:E$83)</f>
        <v>131149</v>
      </c>
      <c r="DB54" s="88">
        <f>SUMIF(RBW!$A$73:$A$83,'2016-2017'!DB$7,RBW!F$73:F$83)</f>
        <v>170228</v>
      </c>
      <c r="DC54" s="88">
        <f>SUMIF(RBW!$A$73:$A$83,'2016-2017'!DC$7,RBW!G$73:G$83)</f>
        <v>179979</v>
      </c>
      <c r="DD54" s="88">
        <f>SUMIF(RBW!$A$73:$A$83,'2016-2017'!DD$7,RBW!H$73:H$83)</f>
        <v>214117</v>
      </c>
      <c r="DE54" s="88">
        <f>SUMIF(RBW!$A$73:$A$83,'2016-2017'!DE$7,RBW!I$73:I$83)</f>
        <v>235459</v>
      </c>
      <c r="DF54" s="88">
        <f>SUMIF(RBW!$A$73:$A$83,'2016-2017'!DF$7,RBW!J$73:J$83)</f>
        <v>305236</v>
      </c>
      <c r="DG54" s="88">
        <f>SUMIF(RBW!$A$73:$A$83,'2016-2017'!DG$7,RBW!K$73:K$83)</f>
        <v>297261</v>
      </c>
      <c r="DH54" s="88">
        <f>SUMIF(RBW!$A$73:$A$83,'2016-2017'!DH$7,RBW!L$73:L$83)</f>
        <v>228535</v>
      </c>
      <c r="DI54" s="88">
        <f>SUMIF(RBW!$A$73:$A$83,'2016-2017'!DI$7,RBW!M$73:M$83)</f>
        <v>208885</v>
      </c>
      <c r="DJ54" s="88">
        <f>SUMIF(RBW!$A$73:$A$83,'2016-2017'!DJ$7,RBW!N$73:N$83)</f>
        <v>171436</v>
      </c>
      <c r="DK54" s="88">
        <f>SUMIF(RBW!$A$73:$A$83,'2016-2017'!DK$7,RBW!O$73:O$83)</f>
        <v>167994</v>
      </c>
      <c r="DN54" s="88">
        <f>SUMIF(RBW!$A$73:$A$84,'2016-2017'!DN$7,RBW!D$73:D$84)</f>
        <v>146069</v>
      </c>
      <c r="DO54" s="88">
        <f>SUMIF(RBW!$A$73:$A$84,'2016-2017'!DO$7,RBW!E$73:E$84)</f>
        <v>139306</v>
      </c>
      <c r="DP54" s="88">
        <f>SUMIF(RBW!$A$73:$A$84,'2016-2017'!DP$7,RBW!F$73:F$84)</f>
        <v>155318</v>
      </c>
      <c r="DQ54" s="88">
        <f>SUMIF(RBW!$A$73:$A$84,'2016-2017'!DQ$7,RBW!G$73:G$84)</f>
        <v>195855</v>
      </c>
      <c r="DR54" s="88">
        <f>SUMIF(RBW!$A$73:$A$84,'2016-2017'!DR$7,RBW!H$73:H$84)</f>
        <v>200122</v>
      </c>
      <c r="DS54" s="88">
        <f>SUMIF(RBW!$A$73:$A$84,'2016-2017'!DS$7,RBW!I$73:I$84)</f>
        <v>226044</v>
      </c>
      <c r="DT54" s="88">
        <f>SUMIF(RBW!$A$73:$A$84,'2016-2017'!DT$7,RBW!J$73:J$84)</f>
        <v>292103</v>
      </c>
      <c r="DU54" s="88">
        <f>SUMIF(RBW!$A$73:$A$84,'2016-2017'!DU$7,RBW!K$73:K$84)</f>
        <v>304789</v>
      </c>
      <c r="DV54" s="88">
        <f>SUMIF(RBW!$A$73:$A$84,'2016-2017'!DV$7,RBW!L$73:L$84)</f>
        <v>230887</v>
      </c>
      <c r="DW54" s="88">
        <f>SUMIF(RBW!$A$73:$A$84,'2016-2017'!DW$7,RBW!M$73:M$84)</f>
        <v>215069</v>
      </c>
      <c r="DX54" s="88">
        <f>SUMIF(RBW!$A$73:$A$84,'2016-2017'!DX$7,RBW!N$73:N$84)</f>
        <v>0</v>
      </c>
      <c r="DY54" s="88">
        <f>SUMIF(RBW!$A$73:$A$84,'2016-2017'!DY$7,RBW!O$73:O$84)</f>
        <v>0</v>
      </c>
      <c r="DZ54"/>
    </row>
    <row r="55" spans="1:130" s="12" customFormat="1" ht="15.75" customHeight="1">
      <c r="A55" s="101" t="str">
        <f>+CW56</f>
        <v>Rainbow Bridge</v>
      </c>
      <c r="B55" s="29" t="s">
        <v>7</v>
      </c>
      <c r="C55" s="87">
        <f>+CZ55</f>
        <v>10</v>
      </c>
      <c r="D55" s="87">
        <f ca="1">OFFSET(CZ55,0,14,1,1)</f>
        <v>0</v>
      </c>
      <c r="E55" s="21">
        <f ca="1">SUM(D55-C55)</f>
        <v>-10</v>
      </c>
      <c r="F55" s="22">
        <f ca="1">IF(E55=0,0,IF(C55=0,1,E55/C55))</f>
        <v>-1</v>
      </c>
      <c r="G55" s="21">
        <f>SUMIF($C$6:F$6,G$5,$C55:F55)</f>
        <v>10</v>
      </c>
      <c r="H55" s="87">
        <f ca="1">SUMIF($C$6:G$6,H$5,$C55:G55)</f>
        <v>0</v>
      </c>
      <c r="I55" s="21">
        <f ca="1">SUM(H55-G55)</f>
        <v>-10</v>
      </c>
      <c r="J55" s="22">
        <f ca="1">IF(I55=0,0,IF(G55=0,1,I55/G55))</f>
        <v>-1</v>
      </c>
      <c r="K55" s="21">
        <f>+DA55</f>
        <v>11</v>
      </c>
      <c r="L55" s="87">
        <f ca="1">OFFSET(DA55,0,14,1,1)</f>
        <v>0</v>
      </c>
      <c r="M55" s="21">
        <f ca="1">SUM(L55-K55)</f>
        <v>-11</v>
      </c>
      <c r="N55" s="22">
        <f ca="1">IF(M55=0,0,IF(K55=0,1,M55/K55))</f>
        <v>-1</v>
      </c>
      <c r="O55" s="21">
        <f>SUMIF($C$6:N$6,O$5,$C55:N55)</f>
        <v>21</v>
      </c>
      <c r="P55" s="87">
        <f ca="1">SUMIF($C$6:O$6,P$5,$C55:O55)</f>
        <v>0</v>
      </c>
      <c r="Q55" s="21">
        <f ca="1">SUM(P55-O55)</f>
        <v>-21</v>
      </c>
      <c r="R55" s="22">
        <f ca="1">IF(Q55=0,0,IF(O55=0,1,Q55/O55))</f>
        <v>-1</v>
      </c>
      <c r="S55" s="21">
        <f>+DB55</f>
        <v>0</v>
      </c>
      <c r="T55" s="87">
        <f ca="1">OFFSET(DB55,0,14,1,1)</f>
        <v>0</v>
      </c>
      <c r="U55" s="21">
        <f ca="1">SUM(T55-S55)</f>
        <v>0</v>
      </c>
      <c r="V55" s="22">
        <f ca="1">IF(U55=0,0,IF(S55=0,1,U55/S55))</f>
        <v>0</v>
      </c>
      <c r="W55" s="21">
        <f>SUMIF($C$6:V$6,W$5,$C55:V55)</f>
        <v>21</v>
      </c>
      <c r="X55" s="87">
        <f ca="1">SUMIF($C$6:W$6,X$5,$C55:W55)</f>
        <v>0</v>
      </c>
      <c r="Y55" s="21">
        <f ca="1">SUM(X55-W55)</f>
        <v>-21</v>
      </c>
      <c r="Z55" s="22">
        <f ca="1">IF(Y55=0,0,IF(W55=0,1,Y55/W55))</f>
        <v>-1</v>
      </c>
      <c r="AA55" s="21">
        <f>+DC55</f>
        <v>0</v>
      </c>
      <c r="AB55" s="87">
        <f ca="1">OFFSET(DC55,0,14,1,1)</f>
        <v>0</v>
      </c>
      <c r="AC55" s="21">
        <f ca="1">SUM(AB55-AA55)</f>
        <v>0</v>
      </c>
      <c r="AD55" s="22">
        <f ca="1">IF(AC55=0,0,IF(AA55=0,1,AC55/AA55))</f>
        <v>0</v>
      </c>
      <c r="AE55" s="21">
        <f>SUMIF($C$6:AD$6,AE$5,$C55:AD55)</f>
        <v>21</v>
      </c>
      <c r="AF55" s="87">
        <f ca="1">SUMIF($C$6:AE$6,AF$5,$C55:AE55)</f>
        <v>0</v>
      </c>
      <c r="AG55" s="21">
        <f ca="1">SUM(AF55-AE55)</f>
        <v>-21</v>
      </c>
      <c r="AH55" s="22">
        <f ca="1">IF(AG55=0,0,IF(AE55=0,1,AG55/AE55))</f>
        <v>-1</v>
      </c>
      <c r="AI55" s="21">
        <f>+DD55</f>
        <v>0</v>
      </c>
      <c r="AJ55" s="87">
        <f ca="1">OFFSET(DD55,0,14,1,1)</f>
        <v>0</v>
      </c>
      <c r="AK55" s="21">
        <f ca="1">SUM(AJ55-AI55)</f>
        <v>0</v>
      </c>
      <c r="AL55" s="22">
        <f ca="1">IF(AK55=0,0,IF(AI55=0,1,AK55/AI55))</f>
        <v>0</v>
      </c>
      <c r="AM55" s="21">
        <f>SUMIF($C$6:AL$6,AM$5,$C55:AL55)</f>
        <v>21</v>
      </c>
      <c r="AN55" s="87">
        <f ca="1">SUMIF($C$6:AM$6,AN$5,$C55:AM55)</f>
        <v>0</v>
      </c>
      <c r="AO55" s="21">
        <f ca="1">SUM(AN55-AM55)</f>
        <v>-21</v>
      </c>
      <c r="AP55" s="22">
        <f ca="1">IF(AO55=0,0,IF(AM55=0,1,AO55/AM55))</f>
        <v>-1</v>
      </c>
      <c r="AQ55" s="21">
        <f>+DE55</f>
        <v>0</v>
      </c>
      <c r="AR55" s="87">
        <f ca="1">OFFSET(DE55,0,14,1,1)</f>
        <v>0</v>
      </c>
      <c r="AS55" s="21">
        <f ca="1">SUM(AR55-AQ55)</f>
        <v>0</v>
      </c>
      <c r="AT55" s="22">
        <f ca="1">IF(AS55=0,0,IF(AQ55=0,1,AS55/AQ55))</f>
        <v>0</v>
      </c>
      <c r="AU55" s="21">
        <f>SUMIF($C$6:AT$6,AU$5,$C55:AT55)</f>
        <v>21</v>
      </c>
      <c r="AV55" s="87">
        <f ca="1">SUMIF($C$6:AU$6,AV$5,$C55:AU55)</f>
        <v>0</v>
      </c>
      <c r="AW55" s="21">
        <f ca="1">SUM(AV55-AU55)</f>
        <v>-21</v>
      </c>
      <c r="AX55" s="22">
        <f ca="1">IF(AW55=0,0,IF(AU55=0,1,AW55/AU55))</f>
        <v>-1</v>
      </c>
      <c r="AY55" s="21">
        <f>+DF55</f>
        <v>0</v>
      </c>
      <c r="AZ55" s="87">
        <f ca="1">OFFSET(DF55,0,14,1,1)</f>
        <v>0</v>
      </c>
      <c r="BA55" s="21">
        <f ca="1">SUM(AZ55-AY55)</f>
        <v>0</v>
      </c>
      <c r="BB55" s="22">
        <f ca="1">IF(BA55=0,0,IF(AY55=0,1,BA55/AY55))</f>
        <v>0</v>
      </c>
      <c r="BC55" s="21">
        <f>SUMIF($C$6:BB$6,BC$5,$C55:BB55)</f>
        <v>21</v>
      </c>
      <c r="BD55" s="87">
        <f ca="1">SUMIF($C$6:BC$6,BD$5,$C55:BC55)</f>
        <v>0</v>
      </c>
      <c r="BE55" s="21">
        <f ca="1">SUM(BD55-BC55)</f>
        <v>-21</v>
      </c>
      <c r="BF55" s="22">
        <f ca="1">IF(BE55=0,0,IF(BC55=0,1,BE55/BC55))</f>
        <v>-1</v>
      </c>
      <c r="BG55" s="21">
        <f>+DG55</f>
        <v>0</v>
      </c>
      <c r="BH55" s="87">
        <f ca="1">OFFSET(DG55,0,14,1,1)</f>
        <v>0</v>
      </c>
      <c r="BI55" s="21">
        <f ca="1">SUM(BH55-BG55)</f>
        <v>0</v>
      </c>
      <c r="BJ55" s="22">
        <f ca="1">IF(BI55=0,0,IF(BG55=0,1,BI55/BG55))</f>
        <v>0</v>
      </c>
      <c r="BK55" s="21">
        <f>SUMIF($C$6:BJ$6,BK$5,$C55:BJ55)</f>
        <v>21</v>
      </c>
      <c r="BL55" s="87">
        <f ca="1">SUMIF($C$6:BK$6,BL$5,$C55:BK55)</f>
        <v>0</v>
      </c>
      <c r="BM55" s="21">
        <f ca="1">SUM(BL55-BK55)</f>
        <v>-21</v>
      </c>
      <c r="BN55" s="22">
        <f ca="1">IF(BM55=0,0,IF(BK55=0,1,BM55/BK55))</f>
        <v>-1</v>
      </c>
      <c r="BO55" s="21">
        <f>+DH55</f>
        <v>0</v>
      </c>
      <c r="BP55" s="87">
        <f ca="1">OFFSET(DH55,0,14,1,1)</f>
        <v>0</v>
      </c>
      <c r="BQ55" s="21">
        <f ca="1">SUM(BP55-BO55)</f>
        <v>0</v>
      </c>
      <c r="BR55" s="22">
        <f ca="1">IF(BQ55=0,0,IF(BO55=0,1,BQ55/BO55))</f>
        <v>0</v>
      </c>
      <c r="BS55" s="21">
        <f>SUMIF($C$6:BR$6,BS$5,$C55:BR55)</f>
        <v>21</v>
      </c>
      <c r="BT55" s="87">
        <f ca="1">SUMIF($C$6:BS$6,BT$5,$C55:BS55)</f>
        <v>0</v>
      </c>
      <c r="BU55" s="21">
        <f ca="1">SUM(BT55-BS55)</f>
        <v>-21</v>
      </c>
      <c r="BV55" s="22">
        <f ca="1">IF(BU55=0,0,IF(BS55=0,1,BU55/BS55))</f>
        <v>-1</v>
      </c>
      <c r="BW55" s="21">
        <f>+DI55</f>
        <v>0</v>
      </c>
      <c r="BX55" s="87">
        <f ca="1">OFFSET(DI55,0,14,1,1)</f>
        <v>0</v>
      </c>
      <c r="BY55" s="21">
        <f ca="1">SUM(BX55-BW55)</f>
        <v>0</v>
      </c>
      <c r="BZ55" s="22">
        <f ca="1">IF(BY55=0,0,IF(BW55=0,1,BY55/BW55))</f>
        <v>0</v>
      </c>
      <c r="CA55" s="21">
        <f>SUMIF($C$6:BZ$6,CA$5,$C55:BZ55)</f>
        <v>21</v>
      </c>
      <c r="CB55" s="87">
        <f ca="1">SUMIF($C$6:CA$6,CB$5,$C55:CA55)</f>
        <v>0</v>
      </c>
      <c r="CC55" s="21">
        <f ca="1">SUM(CB55-CA55)</f>
        <v>-21</v>
      </c>
      <c r="CD55" s="22">
        <f ca="1">IF(CC55=0,0,IF(CA55=0,1,CC55/CA55))</f>
        <v>-1</v>
      </c>
      <c r="CE55" s="21">
        <f>+DJ55</f>
        <v>0</v>
      </c>
      <c r="CF55" s="87">
        <f ca="1">OFFSET(DJ55,0,14,1,1)</f>
        <v>0</v>
      </c>
      <c r="CG55" s="21">
        <f ca="1">SUM(CF55-CE55)</f>
        <v>0</v>
      </c>
      <c r="CH55" s="22">
        <f ca="1">IF(CG55=0,0,IF(CE55=0,1,CG55/CE55))</f>
        <v>0</v>
      </c>
      <c r="CI55" s="21">
        <f>SUMIF($C$6:CH$6,CI$5,$C55:CH55)</f>
        <v>21</v>
      </c>
      <c r="CJ55" s="87">
        <f ca="1">SUMIF($C$6:CI$6,CJ$5,$C55:CI55)</f>
        <v>0</v>
      </c>
      <c r="CK55" s="21">
        <f ca="1">SUM(CJ55-CI55)</f>
        <v>-21</v>
      </c>
      <c r="CL55" s="22">
        <f ca="1">IF(CK55=0,0,IF(CI55=0,1,CK55/CI55))</f>
        <v>-1</v>
      </c>
      <c r="CM55" s="21">
        <f>+DK55</f>
        <v>0</v>
      </c>
      <c r="CN55" s="87">
        <f ca="1">OFFSET(DK55,0,14,1,1)</f>
        <v>0</v>
      </c>
      <c r="CO55" s="21">
        <f ca="1">SUM(CN55-CM55)</f>
        <v>0</v>
      </c>
      <c r="CP55" s="22">
        <f ca="1">IF(CO55=0,0,IF(CM55=0,1,CO55/CM55))</f>
        <v>0</v>
      </c>
      <c r="CQ55" s="21">
        <f>SUMIF($C$6:CP$6,CQ$5,$C55:CP55)</f>
        <v>21</v>
      </c>
      <c r="CR55" s="87">
        <f ca="1">SUMIF($C$6:CQ$6,CR$5,$C55:CQ55)</f>
        <v>0</v>
      </c>
      <c r="CS55" s="21">
        <f ca="1">SUM(CR55-CQ55)</f>
        <v>-21</v>
      </c>
      <c r="CT55" s="22">
        <f ca="1">IF(CS55=0,0,IF(CQ55=0,1,CS55/CQ55))</f>
        <v>-1</v>
      </c>
      <c r="CW55" s="12" t="s">
        <v>15</v>
      </c>
      <c r="CX55" s="81" t="s">
        <v>7</v>
      </c>
      <c r="CY55" s="16"/>
      <c r="CZ55" s="88">
        <f>SUMIF(RBW!$A$87:$A$97,'2016-2017'!CZ$7,RBW!D$87:D$97)</f>
        <v>10</v>
      </c>
      <c r="DA55" s="88">
        <f>SUMIF(RBW!$A$87:$A$97,'2016-2017'!DA$7,RBW!E$87:E$97)</f>
        <v>11</v>
      </c>
      <c r="DB55" s="88">
        <f>SUMIF(RBW!$A$87:$A$97,'2016-2017'!DB$7,RBW!F$87:F$97)</f>
        <v>0</v>
      </c>
      <c r="DC55" s="88">
        <f>SUMIF(RBW!$A$87:$A$97,'2016-2017'!DC$7,RBW!G$87:G$97)</f>
        <v>0</v>
      </c>
      <c r="DD55" s="88">
        <f>SUMIF(RBW!$A$87:$A$97,'2016-2017'!DD$7,RBW!H$87:H$97)</f>
        <v>0</v>
      </c>
      <c r="DE55" s="88">
        <f>SUMIF(RBW!$A$87:$A$97,'2016-2017'!DE$7,RBW!I$87:I$97)</f>
        <v>0</v>
      </c>
      <c r="DF55" s="88">
        <f>SUMIF(RBW!$A$87:$A$97,'2016-2017'!DF$7,RBW!J$87:J$97)</f>
        <v>0</v>
      </c>
      <c r="DG55" s="88">
        <f>SUMIF(RBW!$A$87:$A$97,'2016-2017'!DG$7,RBW!K$87:K$97)</f>
        <v>0</v>
      </c>
      <c r="DH55" s="88">
        <f>SUMIF(RBW!$A$87:$A$97,'2016-2017'!DH$7,RBW!L$87:L$97)</f>
        <v>0</v>
      </c>
      <c r="DI55" s="88">
        <f>SUMIF(RBW!$A$87:$A$97,'2016-2017'!DI$7,RBW!M$87:M$97)</f>
        <v>0</v>
      </c>
      <c r="DJ55" s="88">
        <f>SUMIF(RBW!$A$87:$A$97,'2016-2017'!DJ$7,RBW!N$87:N$97)</f>
        <v>0</v>
      </c>
      <c r="DK55" s="88">
        <f>SUMIF(RBW!$A$87:$A$97,'2016-2017'!DK$7,RBW!O$87:O$97)</f>
        <v>0</v>
      </c>
      <c r="DN55" s="88">
        <f>SUMIF(RBW!$A$87:$A$98,'2016-2017'!DN$7,RBW!D$87:D$98)</f>
        <v>0</v>
      </c>
      <c r="DO55" s="88">
        <f>SUMIF(RBW!$A$87:$A$98,'2016-2017'!DO$7,RBW!E$87:E$98)</f>
        <v>0</v>
      </c>
      <c r="DP55" s="88">
        <f>SUMIF(RBW!$A$87:$A$98,'2016-2017'!DP$7,RBW!F$87:F$98)</f>
        <v>0</v>
      </c>
      <c r="DQ55" s="88">
        <f>SUMIF(RBW!$A$87:$A$98,'2016-2017'!DQ$7,RBW!G$87:G$98)</f>
        <v>0</v>
      </c>
      <c r="DR55" s="88">
        <f>SUMIF(RBW!$A$87:$A$98,'2016-2017'!DR$7,RBW!H$87:H$98)</f>
        <v>0</v>
      </c>
      <c r="DS55" s="88">
        <f>SUMIF(RBW!$A$87:$A$98,'2016-2017'!DS$7,RBW!I$87:I$98)</f>
        <v>0</v>
      </c>
      <c r="DT55" s="88">
        <f>SUMIF(RBW!$A$87:$A$98,'2016-2017'!DT$7,RBW!J$87:J$98)</f>
        <v>0</v>
      </c>
      <c r="DU55" s="88">
        <f>SUMIF(RBW!$A$87:$A$98,'2016-2017'!DU$7,RBW!K$87:K$98)</f>
        <v>0</v>
      </c>
      <c r="DV55" s="88">
        <f>SUMIF(RBW!$A$87:$A$98,'2016-2017'!DV$7,RBW!L$87:L$98)</f>
        <v>0</v>
      </c>
      <c r="DW55" s="88">
        <f>SUMIF(RBW!$A$87:$A$98,'2016-2017'!DW$7,RBW!M$87:M$98)</f>
        <v>0</v>
      </c>
      <c r="DX55" s="88">
        <f>SUMIF(RBW!$A$87:$A$98,'2016-2017'!DX$7,RBW!N$87:N$98)</f>
        <v>0</v>
      </c>
      <c r="DY55" s="88">
        <f>SUMIF(RBW!$A$87:$A$98,'2016-2017'!DY$7,RBW!O$87:O$98)</f>
        <v>0</v>
      </c>
      <c r="DZ55"/>
    </row>
    <row r="56" spans="1:130" s="12" customFormat="1" ht="15.6">
      <c r="A56" s="100"/>
      <c r="B56" s="29" t="s">
        <v>8</v>
      </c>
      <c r="C56" s="87">
        <f>+CZ56</f>
        <v>384</v>
      </c>
      <c r="D56" s="87">
        <f ca="1">OFFSET(CZ56,0,14,1,1)</f>
        <v>396</v>
      </c>
      <c r="E56" s="87">
        <f ca="1">SUM(D56-C56)</f>
        <v>12</v>
      </c>
      <c r="F56" s="22">
        <f ca="1">IF(E56=0,0,IF(C56=0,1,E56/C56))</f>
        <v>3.125E-2</v>
      </c>
      <c r="G56" s="87">
        <f>SUMIF($C$6:F$6,G$5,$C56:F56)</f>
        <v>384</v>
      </c>
      <c r="H56" s="87">
        <f ca="1">SUMIF($C$6:G$6,H$5,$C56:G56)</f>
        <v>396</v>
      </c>
      <c r="I56" s="87">
        <f ca="1">SUM(H56-G56)</f>
        <v>12</v>
      </c>
      <c r="J56" s="22">
        <f ca="1">IF(I56=0,0,IF(G56=0,1,I56/G56))</f>
        <v>3.125E-2</v>
      </c>
      <c r="K56" s="87">
        <f>+DA56</f>
        <v>420</v>
      </c>
      <c r="L56" s="87">
        <f ca="1">OFFSET(DA56,0,14,1,1)</f>
        <v>474</v>
      </c>
      <c r="M56" s="87">
        <f ca="1">SUM(L56-K56)</f>
        <v>54</v>
      </c>
      <c r="N56" s="22">
        <f ca="1">IF(M56=0,0,IF(K56=0,1,M56/K56))</f>
        <v>0.12857142857142856</v>
      </c>
      <c r="O56" s="87">
        <f>SUMIF($C$6:N$6,O$5,$C56:N56)</f>
        <v>804</v>
      </c>
      <c r="P56" s="87">
        <f ca="1">SUMIF($C$6:O$6,P$5,$C56:O56)</f>
        <v>870</v>
      </c>
      <c r="Q56" s="87">
        <f ca="1">SUM(P56-O56)</f>
        <v>66</v>
      </c>
      <c r="R56" s="22">
        <f ca="1">IF(Q56=0,0,IF(O56=0,1,Q56/O56))</f>
        <v>8.2089552238805971E-2</v>
      </c>
      <c r="S56" s="87">
        <f>+DB56</f>
        <v>598</v>
      </c>
      <c r="T56" s="87">
        <f ca="1">OFFSET(DB56,0,14,1,1)</f>
        <v>654</v>
      </c>
      <c r="U56" s="87">
        <f ca="1">SUM(T56-S56)</f>
        <v>56</v>
      </c>
      <c r="V56" s="22">
        <f ca="1">IF(U56=0,0,IF(S56=0,1,U56/S56))</f>
        <v>9.3645484949832769E-2</v>
      </c>
      <c r="W56" s="87">
        <f>SUMIF($C$6:V$6,W$5,$C56:V56)</f>
        <v>1402</v>
      </c>
      <c r="X56" s="87">
        <f ca="1">SUMIF($C$6:W$6,X$5,$C56:W56)</f>
        <v>1524</v>
      </c>
      <c r="Y56" s="87">
        <f ca="1">SUM(X56-W56)</f>
        <v>122</v>
      </c>
      <c r="Z56" s="22">
        <f ca="1">IF(Y56=0,0,IF(W56=0,1,Y56/W56))</f>
        <v>8.7018544935805991E-2</v>
      </c>
      <c r="AA56" s="87">
        <f>+DC56</f>
        <v>1238</v>
      </c>
      <c r="AB56" s="87">
        <f ca="1">OFFSET(DC56,0,14,1,1)</f>
        <v>1394</v>
      </c>
      <c r="AC56" s="87">
        <f ca="1">SUM(AB56-AA56)</f>
        <v>156</v>
      </c>
      <c r="AD56" s="22">
        <f ca="1">IF(AC56=0,0,IF(AA56=0,1,AC56/AA56))</f>
        <v>0.12600969305331181</v>
      </c>
      <c r="AE56" s="87">
        <f>SUMIF($C$6:AD$6,AE$5,$C56:AD56)</f>
        <v>2640</v>
      </c>
      <c r="AF56" s="87">
        <f ca="1">SUMIF($C$6:AE$6,AF$5,$C56:AE56)</f>
        <v>2918</v>
      </c>
      <c r="AG56" s="87">
        <f ca="1">SUM(AF56-AE56)</f>
        <v>278</v>
      </c>
      <c r="AH56" s="22">
        <f ca="1">IF(AG56=0,0,IF(AE56=0,1,AG56/AE56))</f>
        <v>0.1053030303030303</v>
      </c>
      <c r="AI56" s="87">
        <f>+DD56</f>
        <v>2506</v>
      </c>
      <c r="AJ56" s="87">
        <f ca="1">OFFSET(DD56,0,14,1,1)</f>
        <v>2400</v>
      </c>
      <c r="AK56" s="87">
        <f ca="1">SUM(AJ56-AI56)</f>
        <v>-106</v>
      </c>
      <c r="AL56" s="22">
        <f ca="1">IF(AK56=0,0,IF(AI56=0,1,AK56/AI56))</f>
        <v>-4.2298483639265763E-2</v>
      </c>
      <c r="AM56" s="87">
        <f>SUMIF($C$6:AL$6,AM$5,$C56:AL56)</f>
        <v>5146</v>
      </c>
      <c r="AN56" s="87">
        <f ca="1">SUMIF($C$6:AM$6,AN$5,$C56:AM56)</f>
        <v>5318</v>
      </c>
      <c r="AO56" s="87">
        <f ca="1">SUM(AN56-AM56)</f>
        <v>172</v>
      </c>
      <c r="AP56" s="22">
        <f ca="1">IF(AO56=0,0,IF(AM56=0,1,AO56/AM56))</f>
        <v>3.3424018655266223E-2</v>
      </c>
      <c r="AQ56" s="87">
        <f>+DE56</f>
        <v>3082</v>
      </c>
      <c r="AR56" s="87">
        <f ca="1">OFFSET(DE56,0,14,1,1)</f>
        <v>2968</v>
      </c>
      <c r="AS56" s="87">
        <f ca="1">SUM(AR56-AQ56)</f>
        <v>-114</v>
      </c>
      <c r="AT56" s="22">
        <f ca="1">IF(AS56=0,0,IF(AQ56=0,1,AS56/AQ56))</f>
        <v>-3.698896820246593E-2</v>
      </c>
      <c r="AU56" s="87">
        <f>SUMIF($C$6:AT$6,AU$5,$C56:AT56)</f>
        <v>8228</v>
      </c>
      <c r="AV56" s="87">
        <f ca="1">SUMIF($C$6:AU$6,AV$5,$C56:AU56)</f>
        <v>8286</v>
      </c>
      <c r="AW56" s="87">
        <f ca="1">SUM(AV56-AU56)</f>
        <v>58</v>
      </c>
      <c r="AX56" s="22">
        <f ca="1">IF(AW56=0,0,IF(AU56=0,1,AW56/AU56))</f>
        <v>7.0491006319883323E-3</v>
      </c>
      <c r="AY56" s="87">
        <f>+DF56</f>
        <v>3128</v>
      </c>
      <c r="AZ56" s="87">
        <f ca="1">OFFSET(DF56,0,14,1,1)</f>
        <v>2968</v>
      </c>
      <c r="BA56" s="87">
        <f ca="1">SUM(AZ56-AY56)</f>
        <v>-160</v>
      </c>
      <c r="BB56" s="22">
        <f ca="1">IF(BA56=0,0,IF(AY56=0,1,BA56/AY56))</f>
        <v>-5.1150895140664961E-2</v>
      </c>
      <c r="BC56" s="87">
        <f>SUMIF($C$6:BB$6,BC$5,$C56:BB56)</f>
        <v>11356</v>
      </c>
      <c r="BD56" s="87">
        <f ca="1">SUMIF($C$6:BC$6,BD$5,$C56:BC56)</f>
        <v>11254</v>
      </c>
      <c r="BE56" s="87">
        <f ca="1">SUM(BD56-BC56)</f>
        <v>-102</v>
      </c>
      <c r="BF56" s="22">
        <f ca="1">IF(BE56=0,0,IF(BC56=0,1,BE56/BC56))</f>
        <v>-8.9820359281437123E-3</v>
      </c>
      <c r="BG56" s="87">
        <f>+DG56</f>
        <v>2968</v>
      </c>
      <c r="BH56" s="87">
        <f ca="1">OFFSET(DG56,0,14,1,1)</f>
        <v>2790</v>
      </c>
      <c r="BI56" s="87">
        <f ca="1">SUM(BH56-BG56)</f>
        <v>-178</v>
      </c>
      <c r="BJ56" s="22">
        <f ca="1">IF(BI56=0,0,IF(BG56=0,1,BI56/BG56))</f>
        <v>-5.9973045822102423E-2</v>
      </c>
      <c r="BK56" s="87">
        <f>SUMIF($C$6:BJ$6,BK$5,$C56:BJ56)</f>
        <v>14324</v>
      </c>
      <c r="BL56" s="87">
        <f ca="1">SUMIF($C$6:BK$6,BL$5,$C56:BK56)</f>
        <v>14044</v>
      </c>
      <c r="BM56" s="87">
        <f ca="1">SUM(BL56-BK56)</f>
        <v>-280</v>
      </c>
      <c r="BN56" s="22">
        <f ca="1">IF(BM56=0,0,IF(BK56=0,1,BM56/BK56))</f>
        <v>-1.9547612398771293E-2</v>
      </c>
      <c r="BO56" s="87">
        <f>+DH56</f>
        <v>2976</v>
      </c>
      <c r="BP56" s="87">
        <f ca="1">OFFSET(DH56,0,14,1,1)</f>
        <v>2902</v>
      </c>
      <c r="BQ56" s="87">
        <f ca="1">SUM(BP56-BO56)</f>
        <v>-74</v>
      </c>
      <c r="BR56" s="22">
        <f ca="1">IF(BQ56=0,0,IF(BO56=0,1,BQ56/BO56))</f>
        <v>-2.4865591397849461E-2</v>
      </c>
      <c r="BS56" s="87">
        <f>SUMIF($C$6:BR$6,BS$5,$C56:BR56)</f>
        <v>17300</v>
      </c>
      <c r="BT56" s="87">
        <f ca="1">SUMIF($C$6:BS$6,BT$5,$C56:BS56)</f>
        <v>16946</v>
      </c>
      <c r="BU56" s="87">
        <f ca="1">SUM(BT56-BS56)</f>
        <v>-354</v>
      </c>
      <c r="BV56" s="22">
        <f ca="1">IF(BU56=0,0,IF(BS56=0,1,BU56/BS56))</f>
        <v>-2.046242774566474E-2</v>
      </c>
      <c r="BW56" s="87">
        <f>+DI56</f>
        <v>2558</v>
      </c>
      <c r="BX56" s="87">
        <f ca="1">OFFSET(DI56,0,14,1,1)</f>
        <v>2654</v>
      </c>
      <c r="BY56" s="87">
        <f ca="1">SUM(BX56-BW56)</f>
        <v>96</v>
      </c>
      <c r="BZ56" s="22">
        <f ca="1">IF(BY56=0,0,IF(BW56=0,1,BY56/BW56))</f>
        <v>3.7529319781078971E-2</v>
      </c>
      <c r="CA56" s="87">
        <f>SUMIF($C$6:BZ$6,CA$5,$C56:BZ56)</f>
        <v>19858</v>
      </c>
      <c r="CB56" s="87">
        <f ca="1">SUMIF($C$6:CA$6,CB$5,$C56:CA56)</f>
        <v>19600</v>
      </c>
      <c r="CC56" s="87">
        <f ca="1">SUM(CB56-CA56)</f>
        <v>-258</v>
      </c>
      <c r="CD56" s="22">
        <f ca="1">IF(CC56=0,0,IF(CA56=0,1,CC56/CA56))</f>
        <v>-1.2992244939067378E-2</v>
      </c>
      <c r="CE56" s="87">
        <f>+DJ56</f>
        <v>796</v>
      </c>
      <c r="CF56" s="87">
        <f ca="1">OFFSET(DJ56,0,14,1,1)</f>
        <v>0</v>
      </c>
      <c r="CG56" s="87">
        <f ca="1">SUM(CF56-CE56)</f>
        <v>-796</v>
      </c>
      <c r="CH56" s="22">
        <f ca="1">IF(CG56=0,0,IF(CE56=0,1,CG56/CE56))</f>
        <v>-1</v>
      </c>
      <c r="CI56" s="87">
        <f>SUMIF($C$6:CH$6,CI$5,$C56:CH56)</f>
        <v>20654</v>
      </c>
      <c r="CJ56" s="87">
        <f ca="1">SUMIF($C$6:CI$6,CJ$5,$C56:CI56)</f>
        <v>19600</v>
      </c>
      <c r="CK56" s="87">
        <f ca="1">SUM(CJ56-CI56)</f>
        <v>-1054</v>
      </c>
      <c r="CL56" s="22">
        <f ca="1">IF(CK56=0,0,IF(CI56=0,1,CK56/CI56))</f>
        <v>-5.1031277234434007E-2</v>
      </c>
      <c r="CM56" s="87">
        <f>+DK56</f>
        <v>734</v>
      </c>
      <c r="CN56" s="87">
        <f ca="1">OFFSET(DK56,0,14,1,1)</f>
        <v>0</v>
      </c>
      <c r="CO56" s="87">
        <f ca="1">SUM(CN56-CM56)</f>
        <v>-734</v>
      </c>
      <c r="CP56" s="22">
        <f ca="1">IF(CO56=0,0,IF(CM56=0,1,CO56/CM56))</f>
        <v>-1</v>
      </c>
      <c r="CQ56" s="87">
        <f>SUMIF($C$6:CP$6,CQ$5,$C56:CP56)</f>
        <v>21388</v>
      </c>
      <c r="CR56" s="87">
        <f ca="1">SUMIF($C$6:CQ$6,CR$5,$C56:CQ56)</f>
        <v>19600</v>
      </c>
      <c r="CS56" s="87">
        <f ca="1">SUM(CR56-CQ56)</f>
        <v>-1788</v>
      </c>
      <c r="CT56" s="22">
        <f ca="1">IF(CS56=0,0,IF(CQ56=0,1,CS56/CQ56))</f>
        <v>-8.3598279409014403E-2</v>
      </c>
      <c r="CW56" s="12" t="s">
        <v>15</v>
      </c>
      <c r="CX56" s="81" t="s">
        <v>8</v>
      </c>
      <c r="CY56" s="16"/>
      <c r="CZ56" s="88">
        <f>SUMIF(RBW!$A$101:$A$111,'2016-2017'!CZ$7,RBW!D$101:D$111)</f>
        <v>384</v>
      </c>
      <c r="DA56" s="88">
        <f>SUMIF(RBW!$A$101:$A$111,'2016-2017'!DA$7,RBW!E$101:E$111)</f>
        <v>420</v>
      </c>
      <c r="DB56" s="88">
        <f>SUMIF(RBW!$A$101:$A$111,'2016-2017'!DB$7,RBW!F$101:F$111)</f>
        <v>598</v>
      </c>
      <c r="DC56" s="88">
        <f>SUMIF(RBW!$A$101:$A$111,'2016-2017'!DC$7,RBW!G$101:G$111)</f>
        <v>1238</v>
      </c>
      <c r="DD56" s="88">
        <f>SUMIF(RBW!$A$101:$A$111,'2016-2017'!DD$7,RBW!H$101:H$111)</f>
        <v>2506</v>
      </c>
      <c r="DE56" s="88">
        <f>SUMIF(RBW!$A$101:$A$111,'2016-2017'!DE$7,RBW!I$101:I$111)</f>
        <v>3082</v>
      </c>
      <c r="DF56" s="88">
        <f>SUMIF(RBW!$A$101:$A$111,'2016-2017'!DF$7,RBW!J$101:J$111)</f>
        <v>3128</v>
      </c>
      <c r="DG56" s="88">
        <f>SUMIF(RBW!$A$101:$A$111,'2016-2017'!DG$7,RBW!K$101:K$111)</f>
        <v>2968</v>
      </c>
      <c r="DH56" s="88">
        <f>SUMIF(RBW!$A$101:$A$111,'2016-2017'!DH$7,RBW!L$101:L$111)</f>
        <v>2976</v>
      </c>
      <c r="DI56" s="88">
        <f>SUMIF(RBW!$A$101:$A$111,'2016-2017'!DI$7,RBW!M$101:M$111)</f>
        <v>2558</v>
      </c>
      <c r="DJ56" s="88">
        <f>SUMIF(RBW!$A$101:$A$111,'2016-2017'!DJ$7,RBW!N$101:N$111)</f>
        <v>796</v>
      </c>
      <c r="DK56" s="88">
        <f>SUMIF(RBW!$A$101:$A$111,'2016-2017'!DK$7,RBW!O$101:O$111)</f>
        <v>734</v>
      </c>
      <c r="DN56" s="88">
        <f>SUMIF(RBW!$A$101:$A$112,'2016-2017'!DN$7,RBW!D$101:D$112)</f>
        <v>396</v>
      </c>
      <c r="DO56" s="88">
        <f>SUMIF(RBW!$A$101:$A$112,'2016-2017'!DO$7,RBW!E$101:E$112)</f>
        <v>474</v>
      </c>
      <c r="DP56" s="88">
        <f>SUMIF(RBW!$A$101:$A$112,'2016-2017'!DP$7,RBW!F$101:F$112)</f>
        <v>654</v>
      </c>
      <c r="DQ56" s="88">
        <f>SUMIF(RBW!$A$101:$A$112,'2016-2017'!DQ$7,RBW!G$101:G$112)</f>
        <v>1394</v>
      </c>
      <c r="DR56" s="88">
        <f>SUMIF(RBW!$A$101:$A$112,'2016-2017'!DR$7,RBW!H$101:H$112)</f>
        <v>2400</v>
      </c>
      <c r="DS56" s="88">
        <f>SUMIF(RBW!$A$101:$A$112,'2016-2017'!DS$7,RBW!I$101:I$112)</f>
        <v>2968</v>
      </c>
      <c r="DT56" s="88">
        <f>SUMIF(RBW!$A$101:$A$112,'2016-2017'!DT$7,RBW!J$101:J$112)</f>
        <v>2968</v>
      </c>
      <c r="DU56" s="88">
        <f>SUMIF(RBW!$A$101:$A$112,'2016-2017'!DU$7,RBW!K$101:K$112)</f>
        <v>2790</v>
      </c>
      <c r="DV56" s="88">
        <f>SUMIF(RBW!$A$101:$A$112,'2016-2017'!DV$7,RBW!L$101:L$112)</f>
        <v>2902</v>
      </c>
      <c r="DW56" s="88">
        <f>SUMIF(RBW!$A$101:$A$112,'2016-2017'!DW$7,RBW!M$101:M$112)</f>
        <v>2654</v>
      </c>
      <c r="DX56" s="88">
        <f>SUMIF(RBW!$A$101:$A$112,'2016-2017'!DX$7,RBW!N$101:N$112)</f>
        <v>0</v>
      </c>
      <c r="DY56" s="88">
        <f>SUMIF(RBW!$A$101:$A$112,'2016-2017'!DY$7,RBW!O$101:O$112)</f>
        <v>0</v>
      </c>
      <c r="DZ56"/>
    </row>
    <row r="57" spans="1:130" s="16" customFormat="1" ht="15.6">
      <c r="A57" s="90"/>
      <c r="B57" s="27" t="s">
        <v>9</v>
      </c>
      <c r="C57" s="14">
        <f>+SUM(C54:C56)</f>
        <v>151321</v>
      </c>
      <c r="D57" s="103">
        <f ca="1">+SUM(D54:D56)</f>
        <v>146465</v>
      </c>
      <c r="E57" s="14">
        <f ca="1">SUM(E54:E56)</f>
        <v>-4856</v>
      </c>
      <c r="F57" s="15">
        <f ca="1">IF(E57=0,0,IF(C57=0,1,E57/C57))</f>
        <v>-3.2090721049953412E-2</v>
      </c>
      <c r="G57" s="14">
        <f>SUM(G54:G56)</f>
        <v>151321</v>
      </c>
      <c r="H57" s="103">
        <f ca="1">SUM(H54:H56)</f>
        <v>146465</v>
      </c>
      <c r="I57" s="14">
        <f ca="1">SUM(I54:I56)</f>
        <v>-4856</v>
      </c>
      <c r="J57" s="15">
        <f ca="1">IF(I57=0,0,IF(G57=0,1,I57/G57))</f>
        <v>-3.2090721049953412E-2</v>
      </c>
      <c r="K57" s="14">
        <f>+SUM(K54:K56)</f>
        <v>131580</v>
      </c>
      <c r="L57" s="103">
        <f ca="1">+SUM(L54:L56)</f>
        <v>139780</v>
      </c>
      <c r="M57" s="14">
        <f ca="1">SUM(M54:M56)</f>
        <v>8200</v>
      </c>
      <c r="N57" s="15">
        <f ca="1">IF(M57=0,0,IF(K57=0,1,M57/K57))</f>
        <v>6.231950144398845E-2</v>
      </c>
      <c r="O57" s="14">
        <f>SUM(O54:O56)</f>
        <v>282901</v>
      </c>
      <c r="P57" s="103">
        <f ca="1">SUM(P54:P56)</f>
        <v>286245</v>
      </c>
      <c r="Q57" s="14">
        <f ca="1">SUM(Q54:Q56)</f>
        <v>3344</v>
      </c>
      <c r="R57" s="15">
        <f ca="1">IF(Q57=0,0,IF(O57=0,1,Q57/O57))</f>
        <v>1.1820389464865801E-2</v>
      </c>
      <c r="S57" s="14">
        <f>+SUM(S54:S56)</f>
        <v>170826</v>
      </c>
      <c r="T57" s="103">
        <f ca="1">+SUM(T54:T56)</f>
        <v>155972</v>
      </c>
      <c r="U57" s="14">
        <f ca="1">SUM(U54:U56)</f>
        <v>-14854</v>
      </c>
      <c r="V57" s="15">
        <f ca="1">IF(U57=0,0,IF(S57=0,1,U57/S57))</f>
        <v>-8.6953976560945057E-2</v>
      </c>
      <c r="W57" s="14">
        <f>SUM(W54:W56)</f>
        <v>453727</v>
      </c>
      <c r="X57" s="103">
        <f ca="1">SUM(X54:X56)</f>
        <v>442217</v>
      </c>
      <c r="Y57" s="14">
        <f ca="1">SUM(Y54:Y56)</f>
        <v>-11510</v>
      </c>
      <c r="Z57" s="15">
        <f ca="1">IF(Y57=0,0,IF(W57=0,1,Y57/W57))</f>
        <v>-2.5367677039276924E-2</v>
      </c>
      <c r="AA57" s="14">
        <f>+SUM(AA54:AA56)</f>
        <v>181217</v>
      </c>
      <c r="AB57" s="103">
        <f ca="1">+SUM(AB54:AB56)</f>
        <v>197249</v>
      </c>
      <c r="AC57" s="14">
        <f ca="1">SUM(AC54:AC56)</f>
        <v>16032</v>
      </c>
      <c r="AD57" s="15">
        <f ca="1">IF(AC57=0,0,IF(AA57=0,1,AC57/AA57))</f>
        <v>8.8468521165232836E-2</v>
      </c>
      <c r="AE57" s="14">
        <f>SUM(AE54:AE56)</f>
        <v>634944</v>
      </c>
      <c r="AF57" s="103">
        <f ca="1">SUM(AF54:AF56)</f>
        <v>639466</v>
      </c>
      <c r="AG57" s="14">
        <f ca="1">SUM(AG54:AG56)</f>
        <v>4522</v>
      </c>
      <c r="AH57" s="15">
        <f ca="1">IF(AG57=0,0,IF(AE57=0,1,AG57/AE57))</f>
        <v>7.1218879145247454E-3</v>
      </c>
      <c r="AI57" s="14">
        <f>+SUM(AI54:AI56)</f>
        <v>216623</v>
      </c>
      <c r="AJ57" s="103">
        <f ca="1">+SUM(AJ54:AJ56)</f>
        <v>202522</v>
      </c>
      <c r="AK57" s="14">
        <f ca="1">SUM(AK54:AK56)</f>
        <v>-14101</v>
      </c>
      <c r="AL57" s="15">
        <f ca="1">IF(AK57=0,0,IF(AI57=0,1,AK57/AI57))</f>
        <v>-6.5094657538673176E-2</v>
      </c>
      <c r="AM57" s="14">
        <f>SUM(AM54:AM56)</f>
        <v>851567</v>
      </c>
      <c r="AN57" s="103">
        <f ca="1">SUM(AN54:AN56)</f>
        <v>841988</v>
      </c>
      <c r="AO57" s="14">
        <f ca="1">SUM(AO54:AO56)</f>
        <v>-9579</v>
      </c>
      <c r="AP57" s="15">
        <f ca="1">IF(AO57=0,0,IF(AM57=0,1,AO57/AM57))</f>
        <v>-1.1248674502417308E-2</v>
      </c>
      <c r="AQ57" s="14">
        <f>+SUM(AQ54:AQ56)</f>
        <v>238541</v>
      </c>
      <c r="AR57" s="103">
        <f ca="1">+SUM(AR54:AR56)</f>
        <v>229012</v>
      </c>
      <c r="AS57" s="14">
        <f ca="1">SUM(AS54:AS56)</f>
        <v>-9529</v>
      </c>
      <c r="AT57" s="15">
        <f ca="1">IF(AS57=0,0,IF(AQ57=0,1,AS57/AQ57))</f>
        <v>-3.9947011205620837E-2</v>
      </c>
      <c r="AU57" s="14">
        <f>SUM(AU54:AU56)</f>
        <v>1090108</v>
      </c>
      <c r="AV57" s="103">
        <f ca="1">SUM(AV54:AV56)</f>
        <v>1071000</v>
      </c>
      <c r="AW57" s="14">
        <f ca="1">SUM(AW54:AW56)</f>
        <v>-19108</v>
      </c>
      <c r="AX57" s="15">
        <f ca="1">IF(AW57=0,0,IF(AU57=0,1,AW57/AU57))</f>
        <v>-1.7528538456740066E-2</v>
      </c>
      <c r="AY57" s="14">
        <f>+SUM(AY54:AY56)</f>
        <v>308364</v>
      </c>
      <c r="AZ57" s="103">
        <f ca="1">+SUM(AZ54:AZ56)</f>
        <v>295071</v>
      </c>
      <c r="BA57" s="14">
        <f ca="1">SUM(BA54:BA56)</f>
        <v>-13293</v>
      </c>
      <c r="BB57" s="15">
        <f ca="1">IF(BA57=0,0,IF(AY57=0,1,BA57/AY57))</f>
        <v>-4.3108144919640427E-2</v>
      </c>
      <c r="BC57" s="14">
        <f>SUM(BC54:BC56)</f>
        <v>1398472</v>
      </c>
      <c r="BD57" s="103">
        <f ca="1">SUM(BD54:BD56)</f>
        <v>1366071</v>
      </c>
      <c r="BE57" s="14">
        <f ca="1">SUM(BE54:BE56)</f>
        <v>-32401</v>
      </c>
      <c r="BF57" s="15">
        <f ca="1">IF(BE57=0,0,IF(BC57=0,1,BE57/BC57))</f>
        <v>-2.3168858582796079E-2</v>
      </c>
      <c r="BG57" s="14">
        <f>+SUM(BG54:BG56)</f>
        <v>300229</v>
      </c>
      <c r="BH57" s="103">
        <f ca="1">+SUM(BH54:BH56)</f>
        <v>307579</v>
      </c>
      <c r="BI57" s="14">
        <f ca="1">SUM(BI54:BI56)</f>
        <v>7350</v>
      </c>
      <c r="BJ57" s="15">
        <f ca="1">IF(BI57=0,0,IF(BG57=0,1,BI57/BG57))</f>
        <v>2.4481312598050156E-2</v>
      </c>
      <c r="BK57" s="14">
        <f>SUM(BK54:BK56)</f>
        <v>1698701</v>
      </c>
      <c r="BL57" s="103">
        <f ca="1">SUM(BL54:BL56)</f>
        <v>1673650</v>
      </c>
      <c r="BM57" s="14">
        <f ca="1">SUM(BM54:BM56)</f>
        <v>-25051</v>
      </c>
      <c r="BN57" s="15">
        <f ca="1">IF(BM57=0,0,IF(BK57=0,1,BM57/BK57))</f>
        <v>-1.4747150911196261E-2</v>
      </c>
      <c r="BO57" s="14">
        <f>+SUM(BO54:BO56)</f>
        <v>231511</v>
      </c>
      <c r="BP57" s="103">
        <f ca="1">+SUM(BP54:BP56)</f>
        <v>233789</v>
      </c>
      <c r="BQ57" s="14">
        <f ca="1">SUM(BQ54:BQ56)</f>
        <v>2278</v>
      </c>
      <c r="BR57" s="15">
        <f ca="1">IF(BQ57=0,0,IF(BO57=0,1,BQ57/BO57))</f>
        <v>9.8397052407876943E-3</v>
      </c>
      <c r="BS57" s="14">
        <f>SUM(BS54:BS56)</f>
        <v>1930212</v>
      </c>
      <c r="BT57" s="103">
        <f ca="1">SUM(BT54:BT56)</f>
        <v>1907439</v>
      </c>
      <c r="BU57" s="14">
        <f ca="1">SUM(BU54:BU56)</f>
        <v>-22773</v>
      </c>
      <c r="BV57" s="15">
        <f ca="1">IF(BU57=0,0,IF(BS57=0,1,BU57/BS57))</f>
        <v>-1.1798185898751017E-2</v>
      </c>
      <c r="BW57" s="14">
        <f>+SUM(BW54:BW56)</f>
        <v>211443</v>
      </c>
      <c r="BX57" s="103">
        <f ca="1">+SUM(BX54:BX56)</f>
        <v>217723</v>
      </c>
      <c r="BY57" s="14">
        <f ca="1">SUM(BY54:BY56)</f>
        <v>6280</v>
      </c>
      <c r="BZ57" s="15">
        <f ca="1">IF(BY57=0,0,IF(BW57=0,1,BY57/BW57))</f>
        <v>2.9700675832257394E-2</v>
      </c>
      <c r="CA57" s="14">
        <f>SUM(CA54:CA56)</f>
        <v>2141655</v>
      </c>
      <c r="CB57" s="103">
        <f ca="1">SUM(CB54:CB56)</f>
        <v>2125162</v>
      </c>
      <c r="CC57" s="14">
        <f ca="1">SUM(CC54:CC56)</f>
        <v>-16493</v>
      </c>
      <c r="CD57" s="15">
        <f ca="1">IF(CC57=0,0,IF(CA57=0,1,CC57/CA57))</f>
        <v>-7.7010536244166315E-3</v>
      </c>
      <c r="CE57" s="14">
        <f>+SUM(CE54:CE56)</f>
        <v>172232</v>
      </c>
      <c r="CF57" s="103">
        <f ca="1">+SUM(CF54:CF56)</f>
        <v>0</v>
      </c>
      <c r="CG57" s="14">
        <f ca="1">SUM(CG54:CG56)</f>
        <v>-172232</v>
      </c>
      <c r="CH57" s="15">
        <f ca="1">IF(CG57=0,0,IF(CE57=0,1,CG57/CE57))</f>
        <v>-1</v>
      </c>
      <c r="CI57" s="14">
        <f>SUM(CI54:CI56)</f>
        <v>2313887</v>
      </c>
      <c r="CJ57" s="103">
        <f ca="1">SUM(CJ54:CJ56)</f>
        <v>2125162</v>
      </c>
      <c r="CK57" s="14">
        <f ca="1">SUM(CK54:CK56)</f>
        <v>-188725</v>
      </c>
      <c r="CL57" s="15">
        <f ca="1">IF(CK57=0,0,IF(CI57=0,1,CK57/CI57))</f>
        <v>-8.1561891311027715E-2</v>
      </c>
      <c r="CM57" s="14">
        <f>+SUM(CM54:CM56)</f>
        <v>168728</v>
      </c>
      <c r="CN57" s="103">
        <f ca="1">+SUM(CN54:CN56)</f>
        <v>0</v>
      </c>
      <c r="CO57" s="14">
        <f ca="1">SUM(CO54:CO56)</f>
        <v>-168728</v>
      </c>
      <c r="CP57" s="15">
        <f ca="1">IF(CO57=0,0,IF(CM57=0,1,CO57/CM57))</f>
        <v>-1</v>
      </c>
      <c r="CQ57" s="14">
        <f>SUM(CQ54:CQ56)</f>
        <v>2482615</v>
      </c>
      <c r="CR57" s="103">
        <f ca="1">SUM(CR54:CR56)</f>
        <v>2125162</v>
      </c>
      <c r="CS57" s="14">
        <f ca="1">SUM(CS54:CS56)</f>
        <v>-357453</v>
      </c>
      <c r="CT57" s="15">
        <f ca="1">IF(CS57=0,0,IF(CQ57=0,1,CS57/CQ57))</f>
        <v>-0.14398245398501178</v>
      </c>
      <c r="CW57" s="12"/>
      <c r="CX57" s="12"/>
      <c r="CZ57" s="89"/>
      <c r="DA57" s="89"/>
      <c r="DB57" s="89"/>
      <c r="DC57" s="89"/>
      <c r="DD57" s="89"/>
      <c r="DE57" s="89"/>
      <c r="DF57" s="89"/>
      <c r="DG57" s="89"/>
      <c r="DH57" s="89"/>
      <c r="DI57" s="89"/>
      <c r="DJ57" s="89"/>
      <c r="DK57" s="89"/>
      <c r="DL57" s="12"/>
      <c r="DM57" s="12"/>
      <c r="DN57" s="89"/>
      <c r="DO57" s="89"/>
      <c r="DP57" s="89"/>
      <c r="DQ57" s="89"/>
      <c r="DR57" s="89"/>
      <c r="DS57" s="89"/>
      <c r="DT57" s="89"/>
      <c r="DU57" s="89"/>
      <c r="DV57" s="89"/>
      <c r="DW57" s="89"/>
      <c r="DX57" s="89"/>
      <c r="DY57" s="89"/>
      <c r="DZ57"/>
    </row>
    <row r="58" spans="1:130" s="12" customFormat="1" ht="15.6">
      <c r="A58" s="91"/>
      <c r="B58" s="28"/>
      <c r="C58" s="9"/>
      <c r="D58" s="9"/>
      <c r="E58" s="10"/>
      <c r="F58" s="11"/>
      <c r="G58" s="9"/>
      <c r="H58" s="9"/>
      <c r="I58" s="10"/>
      <c r="J58" s="11"/>
      <c r="K58" s="9"/>
      <c r="L58" s="9"/>
      <c r="M58" s="10"/>
      <c r="N58" s="11"/>
      <c r="O58" s="9"/>
      <c r="P58" s="9"/>
      <c r="Q58" s="10"/>
      <c r="R58" s="11"/>
      <c r="S58" s="9"/>
      <c r="T58" s="9"/>
      <c r="U58" s="10"/>
      <c r="V58" s="11"/>
      <c r="W58" s="9"/>
      <c r="X58" s="9"/>
      <c r="Y58" s="10"/>
      <c r="Z58" s="11"/>
      <c r="AA58" s="9"/>
      <c r="AB58" s="9"/>
      <c r="AC58" s="10"/>
      <c r="AD58" s="11"/>
      <c r="AE58" s="9"/>
      <c r="AF58" s="9"/>
      <c r="AG58" s="10"/>
      <c r="AH58" s="11"/>
      <c r="AI58" s="9"/>
      <c r="AJ58" s="9"/>
      <c r="AK58" s="10"/>
      <c r="AL58" s="11"/>
      <c r="AM58" s="9"/>
      <c r="AN58" s="9"/>
      <c r="AO58" s="10"/>
      <c r="AP58" s="11"/>
      <c r="AQ58" s="9"/>
      <c r="AR58" s="9"/>
      <c r="AS58" s="10"/>
      <c r="AT58" s="11"/>
      <c r="AU58" s="9"/>
      <c r="AV58" s="9"/>
      <c r="AW58" s="10"/>
      <c r="AX58" s="11"/>
      <c r="AY58" s="9"/>
      <c r="AZ58" s="9"/>
      <c r="BA58" s="10"/>
      <c r="BB58" s="11"/>
      <c r="BC58" s="9"/>
      <c r="BD58" s="9"/>
      <c r="BE58" s="10"/>
      <c r="BF58" s="11"/>
      <c r="BG58" s="9"/>
      <c r="BH58" s="9"/>
      <c r="BI58" s="10"/>
      <c r="BJ58" s="11"/>
      <c r="BK58" s="9"/>
      <c r="BL58" s="9"/>
      <c r="BM58" s="10"/>
      <c r="BN58" s="11"/>
      <c r="BO58" s="9"/>
      <c r="BP58" s="9"/>
      <c r="BQ58" s="10"/>
      <c r="BR58" s="11"/>
      <c r="BS58" s="9"/>
      <c r="BT58" s="9"/>
      <c r="BU58" s="10"/>
      <c r="BV58" s="11"/>
      <c r="BW58" s="9"/>
      <c r="BX58" s="9"/>
      <c r="BY58" s="10"/>
      <c r="BZ58" s="11"/>
      <c r="CA58" s="9"/>
      <c r="CB58" s="9"/>
      <c r="CC58" s="10"/>
      <c r="CD58" s="11"/>
      <c r="CE58" s="9"/>
      <c r="CF58" s="9"/>
      <c r="CG58" s="10"/>
      <c r="CH58" s="11"/>
      <c r="CI58" s="9"/>
      <c r="CJ58" s="9"/>
      <c r="CK58" s="10"/>
      <c r="CL58" s="11"/>
      <c r="CM58" s="9"/>
      <c r="CN58" s="9"/>
      <c r="CO58" s="10"/>
      <c r="CP58" s="11"/>
      <c r="CQ58" s="9"/>
      <c r="CR58" s="9"/>
      <c r="CS58" s="10"/>
      <c r="CT58" s="11"/>
      <c r="CY58" s="16"/>
      <c r="CZ58" s="89"/>
      <c r="DA58" s="89"/>
      <c r="DB58" s="89"/>
      <c r="DC58" s="89"/>
      <c r="DD58" s="89"/>
      <c r="DE58" s="89"/>
      <c r="DF58" s="89"/>
      <c r="DG58" s="89"/>
      <c r="DH58" s="89"/>
      <c r="DI58" s="89"/>
      <c r="DJ58" s="89"/>
      <c r="DK58" s="89"/>
      <c r="DN58" s="89"/>
      <c r="DO58" s="89"/>
      <c r="DP58" s="89"/>
      <c r="DQ58" s="89"/>
      <c r="DR58" s="89"/>
      <c r="DS58" s="89"/>
      <c r="DT58" s="89"/>
      <c r="DU58" s="89"/>
      <c r="DV58" s="89"/>
      <c r="DW58" s="89"/>
      <c r="DX58" s="89"/>
      <c r="DY58" s="89"/>
      <c r="DZ58"/>
    </row>
    <row r="59" spans="1:130" s="12" customFormat="1" ht="15" customHeight="1">
      <c r="A59" s="99"/>
      <c r="B59" s="31" t="s">
        <v>6</v>
      </c>
      <c r="C59" s="87">
        <f>+CZ59</f>
        <v>33972</v>
      </c>
      <c r="D59" s="87">
        <f ca="1">OFFSET(CZ59,0,14,1,1)</f>
        <v>35939</v>
      </c>
      <c r="E59" s="87">
        <f ca="1">SUM(D59-C59)</f>
        <v>1967</v>
      </c>
      <c r="F59" s="22">
        <f ca="1">IF(E59=0,0,IF(C59=0,1,E59/C59))</f>
        <v>5.7900624043329803E-2</v>
      </c>
      <c r="G59" s="87">
        <f>SUMIF($C$6:F$6,G$5,$C59:F59)</f>
        <v>33972</v>
      </c>
      <c r="H59" s="87">
        <f ca="1">SUMIF($C$6:G$6,H$5,$C59:G59)</f>
        <v>35939</v>
      </c>
      <c r="I59" s="87">
        <f ca="1">SUM(H59-G59)</f>
        <v>1967</v>
      </c>
      <c r="J59" s="22">
        <f ca="1">IF(I59=0,0,IF(G59=0,1,I59/G59))</f>
        <v>5.7900624043329803E-2</v>
      </c>
      <c r="K59" s="87">
        <f>+DA59</f>
        <v>28932</v>
      </c>
      <c r="L59" s="87">
        <f ca="1">OFFSET(DA59,0,14,1,1)</f>
        <v>33169</v>
      </c>
      <c r="M59" s="87">
        <f ca="1">SUM(L59-K59)</f>
        <v>4237</v>
      </c>
      <c r="N59" s="22">
        <f ca="1">IF(M59=0,0,IF(K59=0,1,M59/K59))</f>
        <v>0.14644684086824278</v>
      </c>
      <c r="O59" s="87">
        <f>SUMIF($C$6:N$6,O$5,$C59:N59)</f>
        <v>62904</v>
      </c>
      <c r="P59" s="87">
        <f ca="1">SUMIF($C$6:O$6,P$5,$C59:O59)</f>
        <v>69108</v>
      </c>
      <c r="Q59" s="87">
        <f ca="1">SUM(P59-O59)</f>
        <v>6204</v>
      </c>
      <c r="R59" s="22">
        <f ca="1">IF(Q59=0,0,IF(O59=0,1,Q59/O59))</f>
        <v>9.8626478443342241E-2</v>
      </c>
      <c r="S59" s="87">
        <f>+DB59</f>
        <v>34595</v>
      </c>
      <c r="T59" s="87">
        <f ca="1">OFFSET(DB59,0,14,1,1)</f>
        <v>36234</v>
      </c>
      <c r="U59" s="87">
        <f ca="1">SUM(T59-S59)</f>
        <v>1639</v>
      </c>
      <c r="V59" s="22">
        <f ca="1">IF(U59=0,0,IF(S59=0,1,U59/S59))</f>
        <v>4.7376788553259143E-2</v>
      </c>
      <c r="W59" s="87">
        <f>SUMIF($C$6:V$6,W$5,$C59:V59)</f>
        <v>97499</v>
      </c>
      <c r="X59" s="87">
        <f ca="1">SUMIF($C$6:W$6,X$5,$C59:W59)</f>
        <v>105342</v>
      </c>
      <c r="Y59" s="87">
        <f ca="1">SUM(X59-W59)</f>
        <v>7843</v>
      </c>
      <c r="Z59" s="22">
        <f ca="1">IF(Y59=0,0,IF(W59=0,1,Y59/W59))</f>
        <v>8.0441850685648061E-2</v>
      </c>
      <c r="AA59" s="87">
        <f>+DC59</f>
        <v>38718</v>
      </c>
      <c r="AB59" s="87">
        <f ca="1">OFFSET(DC59,0,14,1,1)</f>
        <v>40179</v>
      </c>
      <c r="AC59" s="87">
        <f ca="1">SUM(AB59-AA59)</f>
        <v>1461</v>
      </c>
      <c r="AD59" s="22">
        <f ca="1">IF(AC59=0,0,IF(AA59=0,1,AC59/AA59))</f>
        <v>3.7734387106772044E-2</v>
      </c>
      <c r="AE59" s="87">
        <f>SUMIF($C$6:AD$6,AE$5,$C59:AD59)</f>
        <v>136217</v>
      </c>
      <c r="AF59" s="87">
        <f ca="1">SUMIF($C$6:AE$6,AF$5,$C59:AE59)</f>
        <v>145521</v>
      </c>
      <c r="AG59" s="87">
        <f ca="1">SUM(AF59-AE59)</f>
        <v>9304</v>
      </c>
      <c r="AH59" s="22">
        <f ca="1">IF(AG59=0,0,IF(AE59=0,1,AG59/AE59))</f>
        <v>6.8302781591137673E-2</v>
      </c>
      <c r="AI59" s="87">
        <f>+DD59</f>
        <v>43494</v>
      </c>
      <c r="AJ59" s="87">
        <f ca="1">OFFSET(DD59,0,14,1,1)</f>
        <v>41741</v>
      </c>
      <c r="AK59" s="87">
        <f ca="1">SUM(AJ59-AI59)</f>
        <v>-1753</v>
      </c>
      <c r="AL59" s="22">
        <f ca="1">IF(AK59=0,0,IF(AI59=0,1,AK59/AI59))</f>
        <v>-4.0304409803651076E-2</v>
      </c>
      <c r="AM59" s="87">
        <f>SUMIF($C$6:AL$6,AM$5,$C59:AL59)</f>
        <v>179711</v>
      </c>
      <c r="AN59" s="87">
        <f ca="1">SUMIF($C$6:AM$6,AN$5,$C59:AM59)</f>
        <v>187262</v>
      </c>
      <c r="AO59" s="87">
        <f ca="1">SUM(AN59-AM59)</f>
        <v>7551</v>
      </c>
      <c r="AP59" s="22">
        <f ca="1">IF(AO59=0,0,IF(AM59=0,1,AO59/AM59))</f>
        <v>4.2017461368530587E-2</v>
      </c>
      <c r="AQ59" s="87">
        <f>+DE59</f>
        <v>46581</v>
      </c>
      <c r="AR59" s="87">
        <f ca="1">OFFSET(DE59,0,14,1,1)</f>
        <v>45080</v>
      </c>
      <c r="AS59" s="87">
        <f ca="1">SUM(AR59-AQ59)</f>
        <v>-1501</v>
      </c>
      <c r="AT59" s="22">
        <f ca="1">IF(AS59=0,0,IF(AQ59=0,1,AS59/AQ59))</f>
        <v>-3.2223438741117626E-2</v>
      </c>
      <c r="AU59" s="87">
        <f>SUMIF($C$6:AT$6,AU$5,$C59:AT59)</f>
        <v>226292</v>
      </c>
      <c r="AV59" s="87">
        <f ca="1">SUMIF($C$6:AU$6,AV$5,$C59:AU59)</f>
        <v>232342</v>
      </c>
      <c r="AW59" s="87">
        <f ca="1">SUM(AV59-AU59)</f>
        <v>6050</v>
      </c>
      <c r="AX59" s="22">
        <f ca="1">IF(AW59=0,0,IF(AU59=0,1,AW59/AU59))</f>
        <v>2.6735368461987166E-2</v>
      </c>
      <c r="AY59" s="87">
        <f>+DF59</f>
        <v>55559</v>
      </c>
      <c r="AZ59" s="87">
        <f ca="1">OFFSET(DF59,0,14,1,1)</f>
        <v>51157</v>
      </c>
      <c r="BA59" s="87">
        <f ca="1">SUM(AZ59-AY59)</f>
        <v>-4402</v>
      </c>
      <c r="BB59" s="22">
        <f ca="1">IF(BA59=0,0,IF(AY59=0,1,BA59/AY59))</f>
        <v>-7.9231087672564302E-2</v>
      </c>
      <c r="BC59" s="87">
        <f>SUMIF($C$6:BB$6,BC$5,$C59:BB59)</f>
        <v>281851</v>
      </c>
      <c r="BD59" s="87">
        <f ca="1">SUMIF($C$6:BC$6,BD$5,$C59:BC59)</f>
        <v>283499</v>
      </c>
      <c r="BE59" s="87">
        <f ca="1">SUM(BD59-BC59)</f>
        <v>1648</v>
      </c>
      <c r="BF59" s="22">
        <f ca="1">IF(BE59=0,0,IF(BC59=0,1,BE59/BC59))</f>
        <v>5.8470610357955087E-3</v>
      </c>
      <c r="BG59" s="87">
        <f>+DG59</f>
        <v>55176</v>
      </c>
      <c r="BH59" s="87">
        <f ca="1">OFFSET(DG59,0,14,1,1)</f>
        <v>54964</v>
      </c>
      <c r="BI59" s="87">
        <f ca="1">SUM(BH59-BG59)</f>
        <v>-212</v>
      </c>
      <c r="BJ59" s="22">
        <f ca="1">IF(BI59=0,0,IF(BG59=0,1,BI59/BG59))</f>
        <v>-3.8422502537335075E-3</v>
      </c>
      <c r="BK59" s="87">
        <f>SUMIF($C$6:BJ$6,BK$5,$C59:BJ59)</f>
        <v>337027</v>
      </c>
      <c r="BL59" s="87">
        <f ca="1">SUMIF($C$6:BK$6,BL$5,$C59:BK59)</f>
        <v>338463</v>
      </c>
      <c r="BM59" s="87">
        <f ca="1">SUM(BL59-BK59)</f>
        <v>1436</v>
      </c>
      <c r="BN59" s="22">
        <f ca="1">IF(BM59=0,0,IF(BK59=0,1,BM59/BK59))</f>
        <v>4.2607862278096417E-3</v>
      </c>
      <c r="BO59" s="87">
        <f>+DH59</f>
        <v>47535</v>
      </c>
      <c r="BP59" s="87">
        <f ca="1">OFFSET(DH59,0,14,1,1)</f>
        <v>48987</v>
      </c>
      <c r="BQ59" s="87">
        <f ca="1">SUM(BP59-BO59)</f>
        <v>1452</v>
      </c>
      <c r="BR59" s="22">
        <f ca="1">IF(BQ59=0,0,IF(BO59=0,1,BQ59/BO59))</f>
        <v>3.0545913537393499E-2</v>
      </c>
      <c r="BS59" s="87">
        <f>SUMIF($C$6:BR$6,BS$5,$C59:BR59)</f>
        <v>384562</v>
      </c>
      <c r="BT59" s="87">
        <f ca="1">SUMIF($C$6:BS$6,BT$5,$C59:BS59)</f>
        <v>387450</v>
      </c>
      <c r="BU59" s="87">
        <f ca="1">SUM(BT59-BS59)</f>
        <v>2888</v>
      </c>
      <c r="BV59" s="22">
        <f ca="1">IF(BU59=0,0,IF(BS59=0,1,BU59/BS59))</f>
        <v>7.5098423661204179E-3</v>
      </c>
      <c r="BW59" s="87">
        <f>+DI59</f>
        <v>45109</v>
      </c>
      <c r="BX59" s="87">
        <f ca="1">OFFSET(DI59,0,14,1,1)</f>
        <v>45119</v>
      </c>
      <c r="BY59" s="87">
        <f ca="1">SUM(BX59-BW59)</f>
        <v>10</v>
      </c>
      <c r="BZ59" s="22">
        <f ca="1">IF(BY59=0,0,IF(BW59=0,1,BY59/BW59))</f>
        <v>2.2168525128023233E-4</v>
      </c>
      <c r="CA59" s="87">
        <f>SUMIF($C$6:BZ$6,CA$5,$C59:BZ59)</f>
        <v>429671</v>
      </c>
      <c r="CB59" s="87">
        <f ca="1">SUMIF($C$6:CA$6,CB$5,$C59:CA59)</f>
        <v>432569</v>
      </c>
      <c r="CC59" s="87">
        <f ca="1">SUM(CB59-CA59)</f>
        <v>2898</v>
      </c>
      <c r="CD59" s="22">
        <f ca="1">IF(CC59=0,0,IF(CA59=0,1,CC59/CA59))</f>
        <v>6.7446953599381854E-3</v>
      </c>
      <c r="CE59" s="87">
        <f>+DJ59</f>
        <v>41431</v>
      </c>
      <c r="CF59" s="87">
        <f ca="1">OFFSET(DJ59,0,14,1,1)</f>
        <v>0</v>
      </c>
      <c r="CG59" s="87">
        <f ca="1">SUM(CF59-CE59)</f>
        <v>-41431</v>
      </c>
      <c r="CH59" s="22">
        <f ca="1">IF(CG59=0,0,IF(CE59=0,1,CG59/CE59))</f>
        <v>-1</v>
      </c>
      <c r="CI59" s="87">
        <f>SUMIF($C$6:CH$6,CI$5,$C59:CH59)</f>
        <v>471102</v>
      </c>
      <c r="CJ59" s="87">
        <f ca="1">SUMIF($C$6:CI$6,CJ$5,$C59:CI59)</f>
        <v>432569</v>
      </c>
      <c r="CK59" s="87">
        <f ca="1">SUM(CJ59-CI59)</f>
        <v>-38533</v>
      </c>
      <c r="CL59" s="22">
        <f ca="1">IF(CK59=0,0,IF(CI59=0,1,CK59/CI59))</f>
        <v>-8.1793327135100249E-2</v>
      </c>
      <c r="CM59" s="87">
        <f>+DK59</f>
        <v>41650</v>
      </c>
      <c r="CN59" s="87">
        <f ca="1">OFFSET(DK59,0,14,1,1)</f>
        <v>0</v>
      </c>
      <c r="CO59" s="87">
        <f ca="1">SUM(CN59-CM59)</f>
        <v>-41650</v>
      </c>
      <c r="CP59" s="22">
        <f ca="1">IF(CO59=0,0,IF(CM59=0,1,CO59/CM59))</f>
        <v>-1</v>
      </c>
      <c r="CQ59" s="87">
        <f>SUMIF($C$6:CP$6,CQ$5,$C59:CP59)</f>
        <v>512752</v>
      </c>
      <c r="CR59" s="87">
        <f ca="1">SUMIF($C$6:CQ$6,CR$5,$C59:CQ59)</f>
        <v>432569</v>
      </c>
      <c r="CS59" s="87">
        <f ca="1">SUM(CR59-CQ59)</f>
        <v>-80183</v>
      </c>
      <c r="CT59" s="22">
        <f ca="1">IF(CS59=0,0,IF(CQ59=0,1,CS59/CQ59))</f>
        <v>-0.15637774206634006</v>
      </c>
      <c r="CW59" s="12" t="s">
        <v>18</v>
      </c>
      <c r="CX59" s="81" t="s">
        <v>6</v>
      </c>
      <c r="CZ59" s="88">
        <f>SUMIF(WPB!$A$73:$A$83,'2016-2017'!CZ$7,WPB!D$73:D$83)</f>
        <v>33972</v>
      </c>
      <c r="DA59" s="88">
        <f>SUMIF(WPB!$A$73:$A$83,'2016-2017'!DA$7,WPB!E$73:E$83)</f>
        <v>28932</v>
      </c>
      <c r="DB59" s="88">
        <f>SUMIF(WPB!$A$73:$A$83,'2016-2017'!DB$7,WPB!F$73:F$83)</f>
        <v>34595</v>
      </c>
      <c r="DC59" s="88">
        <f>SUMIF(WPB!$A$73:$A$83,'2016-2017'!DC$7,WPB!G$73:G$83)</f>
        <v>38718</v>
      </c>
      <c r="DD59" s="88">
        <f>SUMIF(WPB!$A$73:$A$83,'2016-2017'!DD$7,WPB!H$73:H$83)</f>
        <v>43494</v>
      </c>
      <c r="DE59" s="88">
        <f>SUMIF(WPB!$A$73:$A$83,'2016-2017'!DE$7,WPB!I$73:I$83)</f>
        <v>46581</v>
      </c>
      <c r="DF59" s="88">
        <f>SUMIF(WPB!$A$73:$A$83,'2016-2017'!DF$7,WPB!J$73:J$83)</f>
        <v>55559</v>
      </c>
      <c r="DG59" s="88">
        <f>SUMIF(WPB!$A$73:$A$83,'2016-2017'!DG$7,WPB!K$73:K$83)</f>
        <v>55176</v>
      </c>
      <c r="DH59" s="88">
        <f>SUMIF(WPB!$A$73:$A$83,'2016-2017'!DH$7,WPB!L$73:L$83)</f>
        <v>47535</v>
      </c>
      <c r="DI59" s="88">
        <f>SUMIF(WPB!$A$73:$A$83,'2016-2017'!DI$7,WPB!M$73:M$83)</f>
        <v>45109</v>
      </c>
      <c r="DJ59" s="88">
        <f>SUMIF(WPB!$A$73:$A$83,'2016-2017'!DJ$7,WPB!N$73:N$83)</f>
        <v>41431</v>
      </c>
      <c r="DK59" s="88">
        <f>SUMIF(WPB!$A$73:$A$83,'2016-2017'!DK$7,WPB!O$73:O$83)</f>
        <v>41650</v>
      </c>
      <c r="DN59" s="88">
        <f>SUMIF(WPB!$A$73:$A$84,'2016-2017'!DN$7,WPB!D$73:D$84)</f>
        <v>35939</v>
      </c>
      <c r="DO59" s="88">
        <f>SUMIF(WPB!$A$73:$A$84,'2016-2017'!DO$7,WPB!E$73:E$84)</f>
        <v>33169</v>
      </c>
      <c r="DP59" s="88">
        <f>SUMIF(WPB!$A$73:$A$84,'2016-2017'!DP$7,WPB!F$73:F$84)</f>
        <v>36234</v>
      </c>
      <c r="DQ59" s="88">
        <f>SUMIF(WPB!$A$73:$A$84,'2016-2017'!DQ$7,WPB!G$73:G$84)</f>
        <v>40179</v>
      </c>
      <c r="DR59" s="88">
        <f>SUMIF(WPB!$A$73:$A$84,'2016-2017'!DR$7,WPB!H$73:H$84)</f>
        <v>41741</v>
      </c>
      <c r="DS59" s="88">
        <f>SUMIF(WPB!$A$73:$A$84,'2016-2017'!DS$7,WPB!I$73:I$84)</f>
        <v>45080</v>
      </c>
      <c r="DT59" s="88">
        <f>SUMIF(WPB!$A$73:$A$84,'2016-2017'!DT$7,WPB!J$73:J$84)</f>
        <v>51157</v>
      </c>
      <c r="DU59" s="88">
        <f>SUMIF(WPB!$A$73:$A$84,'2016-2017'!DU$7,WPB!K$73:K$84)</f>
        <v>54964</v>
      </c>
      <c r="DV59" s="88">
        <f>SUMIF(WPB!$A$73:$A$84,'2016-2017'!DV$7,WPB!L$73:L$84)</f>
        <v>48987</v>
      </c>
      <c r="DW59" s="88">
        <f>SUMIF(WPB!$A$73:$A$84,'2016-2017'!DW$7,WPB!M$73:M$84)</f>
        <v>45119</v>
      </c>
      <c r="DX59" s="88">
        <f>SUMIF(WPB!$A$73:$A$84,'2016-2017'!DX$7,WPB!N$73:N$84)</f>
        <v>0</v>
      </c>
      <c r="DY59" s="88">
        <f>SUMIF(WPB!$A$73:$A$84,'2016-2017'!DY$7,WPB!O$73:O$84)</f>
        <v>0</v>
      </c>
      <c r="DZ59"/>
    </row>
    <row r="60" spans="1:130" s="12" customFormat="1" ht="15.6">
      <c r="A60" s="101" t="str">
        <f>+CW61</f>
        <v>Whirlpool Rapids Bridge</v>
      </c>
      <c r="B60" s="29" t="s">
        <v>7</v>
      </c>
      <c r="C60" s="87">
        <f>+CZ60</f>
        <v>0</v>
      </c>
      <c r="D60" s="87">
        <f ca="1">OFFSET(CZ60,0,14,1,1)</f>
        <v>0</v>
      </c>
      <c r="E60" s="87">
        <f ca="1">SUM(D60-C60)</f>
        <v>0</v>
      </c>
      <c r="F60" s="22">
        <f ca="1">IF(E60=0,0,IF(C60=0,1,E60/C60))</f>
        <v>0</v>
      </c>
      <c r="G60" s="87">
        <f>SUMIF($C$6:F$6,G$5,$C60:F60)</f>
        <v>0</v>
      </c>
      <c r="H60" s="87">
        <f ca="1">SUMIF($C$6:G$6,H$5,$C60:G60)</f>
        <v>0</v>
      </c>
      <c r="I60" s="87">
        <f ca="1">SUM(H60-G60)</f>
        <v>0</v>
      </c>
      <c r="J60" s="22">
        <f ca="1">IF(I60=0,0,IF(G60=0,1,I60/G60))</f>
        <v>0</v>
      </c>
      <c r="K60" s="87">
        <f>+DA60</f>
        <v>0</v>
      </c>
      <c r="L60" s="87">
        <f ca="1">OFFSET(DA60,0,14,1,1)</f>
        <v>0</v>
      </c>
      <c r="M60" s="87">
        <f ca="1">SUM(L60-K60)</f>
        <v>0</v>
      </c>
      <c r="N60" s="22">
        <f ca="1">IF(M60=0,0,IF(K60=0,1,M60/K60))</f>
        <v>0</v>
      </c>
      <c r="O60" s="87">
        <f>SUMIF($C$6:N$6,O$5,$C60:N60)</f>
        <v>0</v>
      </c>
      <c r="P60" s="87">
        <f ca="1">SUMIF($C$6:O$6,P$5,$C60:O60)</f>
        <v>0</v>
      </c>
      <c r="Q60" s="87">
        <f ca="1">SUM(P60-O60)</f>
        <v>0</v>
      </c>
      <c r="R60" s="22">
        <f ca="1">IF(Q60=0,0,IF(O60=0,1,Q60/O60))</f>
        <v>0</v>
      </c>
      <c r="S60" s="87">
        <f>+DB60</f>
        <v>0</v>
      </c>
      <c r="T60" s="87">
        <f ca="1">OFFSET(DB60,0,14,1,1)</f>
        <v>0</v>
      </c>
      <c r="U60" s="87">
        <f ca="1">SUM(T60-S60)</f>
        <v>0</v>
      </c>
      <c r="V60" s="22">
        <f ca="1">IF(U60=0,0,IF(S60=0,1,U60/S60))</f>
        <v>0</v>
      </c>
      <c r="W60" s="87">
        <f>SUMIF($C$6:V$6,W$5,$C60:V60)</f>
        <v>0</v>
      </c>
      <c r="X60" s="87">
        <f ca="1">SUMIF($C$6:W$6,X$5,$C60:W60)</f>
        <v>0</v>
      </c>
      <c r="Y60" s="87">
        <f ca="1">SUM(X60-W60)</f>
        <v>0</v>
      </c>
      <c r="Z60" s="22">
        <f ca="1">IF(Y60=0,0,IF(W60=0,1,Y60/W60))</f>
        <v>0</v>
      </c>
      <c r="AA60" s="87">
        <f>+DC60</f>
        <v>0</v>
      </c>
      <c r="AB60" s="87">
        <f ca="1">OFFSET(DC60,0,14,1,1)</f>
        <v>0</v>
      </c>
      <c r="AC60" s="87">
        <f ca="1">SUM(AB60-AA60)</f>
        <v>0</v>
      </c>
      <c r="AD60" s="22">
        <f ca="1">IF(AC60=0,0,IF(AA60=0,1,AC60/AA60))</f>
        <v>0</v>
      </c>
      <c r="AE60" s="87">
        <f>SUMIF($C$6:AD$6,AE$5,$C60:AD60)</f>
        <v>0</v>
      </c>
      <c r="AF60" s="87">
        <f ca="1">SUMIF($C$6:AE$6,AF$5,$C60:AE60)</f>
        <v>0</v>
      </c>
      <c r="AG60" s="87">
        <f ca="1">SUM(AF60-AE60)</f>
        <v>0</v>
      </c>
      <c r="AH60" s="22">
        <f ca="1">IF(AG60=0,0,IF(AE60=0,1,AG60/AE60))</f>
        <v>0</v>
      </c>
      <c r="AI60" s="87">
        <f>+DD60</f>
        <v>0</v>
      </c>
      <c r="AJ60" s="87">
        <f ca="1">OFFSET(DD60,0,14,1,1)</f>
        <v>0</v>
      </c>
      <c r="AK60" s="87">
        <f ca="1">SUM(AJ60-AI60)</f>
        <v>0</v>
      </c>
      <c r="AL60" s="22">
        <f ca="1">IF(AK60=0,0,IF(AI60=0,1,AK60/AI60))</f>
        <v>0</v>
      </c>
      <c r="AM60" s="87">
        <f>SUMIF($C$6:AL$6,AM$5,$C60:AL60)</f>
        <v>0</v>
      </c>
      <c r="AN60" s="87">
        <f ca="1">SUMIF($C$6:AM$6,AN$5,$C60:AM60)</f>
        <v>0</v>
      </c>
      <c r="AO60" s="87">
        <f ca="1">SUM(AN60-AM60)</f>
        <v>0</v>
      </c>
      <c r="AP60" s="22">
        <f ca="1">IF(AO60=0,0,IF(AM60=0,1,AO60/AM60))</f>
        <v>0</v>
      </c>
      <c r="AQ60" s="87">
        <f>+DE60</f>
        <v>0</v>
      </c>
      <c r="AR60" s="87">
        <f ca="1">OFFSET(DE60,0,14,1,1)</f>
        <v>0</v>
      </c>
      <c r="AS60" s="87">
        <f ca="1">SUM(AR60-AQ60)</f>
        <v>0</v>
      </c>
      <c r="AT60" s="22">
        <f ca="1">IF(AS60=0,0,IF(AQ60=0,1,AS60/AQ60))</f>
        <v>0</v>
      </c>
      <c r="AU60" s="87">
        <f>SUMIF($C$6:AT$6,AU$5,$C60:AT60)</f>
        <v>0</v>
      </c>
      <c r="AV60" s="87">
        <f ca="1">SUMIF($C$6:AU$6,AV$5,$C60:AU60)</f>
        <v>0</v>
      </c>
      <c r="AW60" s="87">
        <f ca="1">SUM(AV60-AU60)</f>
        <v>0</v>
      </c>
      <c r="AX60" s="22">
        <f ca="1">IF(AW60=0,0,IF(AU60=0,1,AW60/AU60))</f>
        <v>0</v>
      </c>
      <c r="AY60" s="87">
        <f>+DF60</f>
        <v>0</v>
      </c>
      <c r="AZ60" s="87">
        <f ca="1">OFFSET(DF60,0,14,1,1)</f>
        <v>0</v>
      </c>
      <c r="BA60" s="87">
        <f ca="1">SUM(AZ60-AY60)</f>
        <v>0</v>
      </c>
      <c r="BB60" s="22">
        <f ca="1">IF(BA60=0,0,IF(AY60=0,1,BA60/AY60))</f>
        <v>0</v>
      </c>
      <c r="BC60" s="87">
        <f>SUMIF($C$6:BB$6,BC$5,$C60:BB60)</f>
        <v>0</v>
      </c>
      <c r="BD60" s="87">
        <f ca="1">SUMIF($C$6:BC$6,BD$5,$C60:BC60)</f>
        <v>0</v>
      </c>
      <c r="BE60" s="87">
        <f ca="1">SUM(BD60-BC60)</f>
        <v>0</v>
      </c>
      <c r="BF60" s="22">
        <f ca="1">IF(BE60=0,0,IF(BC60=0,1,BE60/BC60))</f>
        <v>0</v>
      </c>
      <c r="BG60" s="87">
        <f>+DG60</f>
        <v>0</v>
      </c>
      <c r="BH60" s="87">
        <f ca="1">OFFSET(DG60,0,14,1,1)</f>
        <v>0</v>
      </c>
      <c r="BI60" s="87">
        <f ca="1">SUM(BH60-BG60)</f>
        <v>0</v>
      </c>
      <c r="BJ60" s="22">
        <f ca="1">IF(BI60=0,0,IF(BG60=0,1,BI60/BG60))</f>
        <v>0</v>
      </c>
      <c r="BK60" s="87">
        <f>SUMIF($C$6:BJ$6,BK$5,$C60:BJ60)</f>
        <v>0</v>
      </c>
      <c r="BL60" s="87">
        <f ca="1">SUMIF($C$6:BK$6,BL$5,$C60:BK60)</f>
        <v>0</v>
      </c>
      <c r="BM60" s="87">
        <f ca="1">SUM(BL60-BK60)</f>
        <v>0</v>
      </c>
      <c r="BN60" s="22">
        <f ca="1">IF(BM60=0,0,IF(BK60=0,1,BM60/BK60))</f>
        <v>0</v>
      </c>
      <c r="BO60" s="87">
        <f>+DH60</f>
        <v>0</v>
      </c>
      <c r="BP60" s="87">
        <f ca="1">OFFSET(DH60,0,14,1,1)</f>
        <v>0</v>
      </c>
      <c r="BQ60" s="87">
        <f ca="1">SUM(BP60-BO60)</f>
        <v>0</v>
      </c>
      <c r="BR60" s="22">
        <f ca="1">IF(BQ60=0,0,IF(BO60=0,1,BQ60/BO60))</f>
        <v>0</v>
      </c>
      <c r="BS60" s="87">
        <f>SUMIF($C$6:BR$6,BS$5,$C60:BR60)</f>
        <v>0</v>
      </c>
      <c r="BT60" s="87">
        <f ca="1">SUMIF($C$6:BS$6,BT$5,$C60:BS60)</f>
        <v>0</v>
      </c>
      <c r="BU60" s="87">
        <f ca="1">SUM(BT60-BS60)</f>
        <v>0</v>
      </c>
      <c r="BV60" s="22">
        <f ca="1">IF(BU60=0,0,IF(BS60=0,1,BU60/BS60))</f>
        <v>0</v>
      </c>
      <c r="BW60" s="87">
        <f>+DI60</f>
        <v>0</v>
      </c>
      <c r="BX60" s="87">
        <f ca="1">OFFSET(DI60,0,14,1,1)</f>
        <v>0</v>
      </c>
      <c r="BY60" s="87">
        <f ca="1">SUM(BX60-BW60)</f>
        <v>0</v>
      </c>
      <c r="BZ60" s="22">
        <f ca="1">IF(BY60=0,0,IF(BW60=0,1,BY60/BW60))</f>
        <v>0</v>
      </c>
      <c r="CA60" s="87">
        <f>SUMIF($C$6:BZ$6,CA$5,$C60:BZ60)</f>
        <v>0</v>
      </c>
      <c r="CB60" s="87">
        <f ca="1">SUMIF($C$6:CA$6,CB$5,$C60:CA60)</f>
        <v>0</v>
      </c>
      <c r="CC60" s="87">
        <f ca="1">SUM(CB60-CA60)</f>
        <v>0</v>
      </c>
      <c r="CD60" s="22">
        <f ca="1">IF(CC60=0,0,IF(CA60=0,1,CC60/CA60))</f>
        <v>0</v>
      </c>
      <c r="CE60" s="87">
        <f>+DJ60</f>
        <v>0</v>
      </c>
      <c r="CF60" s="87">
        <f ca="1">OFFSET(DJ60,0,14,1,1)</f>
        <v>0</v>
      </c>
      <c r="CG60" s="87">
        <f ca="1">SUM(CF60-CE60)</f>
        <v>0</v>
      </c>
      <c r="CH60" s="22">
        <f ca="1">IF(CG60=0,0,IF(CE60=0,1,CG60/CE60))</f>
        <v>0</v>
      </c>
      <c r="CI60" s="87">
        <f>SUMIF($C$6:CH$6,CI$5,$C60:CH60)</f>
        <v>0</v>
      </c>
      <c r="CJ60" s="87">
        <f ca="1">SUMIF($C$6:CI$6,CJ$5,$C60:CI60)</f>
        <v>0</v>
      </c>
      <c r="CK60" s="87">
        <f ca="1">SUM(CJ60-CI60)</f>
        <v>0</v>
      </c>
      <c r="CL60" s="22">
        <f ca="1">IF(CK60=0,0,IF(CI60=0,1,CK60/CI60))</f>
        <v>0</v>
      </c>
      <c r="CM60" s="87">
        <f>+DK60</f>
        <v>0</v>
      </c>
      <c r="CN60" s="87">
        <f ca="1">OFFSET(DK60,0,14,1,1)</f>
        <v>0</v>
      </c>
      <c r="CO60" s="87">
        <f ca="1">SUM(CN60-CM60)</f>
        <v>0</v>
      </c>
      <c r="CP60" s="22">
        <f ca="1">IF(CO60=0,0,IF(CM60=0,1,CO60/CM60))</f>
        <v>0</v>
      </c>
      <c r="CQ60" s="87">
        <f>SUMIF($C$6:CP$6,CQ$5,$C60:CP60)</f>
        <v>0</v>
      </c>
      <c r="CR60" s="87">
        <f ca="1">SUMIF($C$6:CQ$6,CR$5,$C60:CQ60)</f>
        <v>0</v>
      </c>
      <c r="CS60" s="87">
        <f ca="1">SUM(CR60-CQ60)</f>
        <v>0</v>
      </c>
      <c r="CT60" s="22">
        <f ca="1">IF(CS60=0,0,IF(CQ60=0,1,CS60/CQ60))</f>
        <v>0</v>
      </c>
      <c r="CW60" s="12" t="s">
        <v>18</v>
      </c>
      <c r="CX60" s="81" t="s">
        <v>7</v>
      </c>
      <c r="CY60" s="16"/>
      <c r="CZ60" s="88">
        <f>SUMIF(WPB!$A$87:$A$97,'2016-2017'!CZ$7,WPB!D$87:D$97)</f>
        <v>0</v>
      </c>
      <c r="DA60" s="88">
        <f>SUMIF(WPB!$A$87:$A$97,'2016-2017'!DA$7,WPB!E$87:E$97)</f>
        <v>0</v>
      </c>
      <c r="DB60" s="88">
        <f>SUMIF(WPB!$A$87:$A$97,'2016-2017'!DB$7,WPB!F$87:F$97)</f>
        <v>0</v>
      </c>
      <c r="DC60" s="88">
        <f>SUMIF(WPB!$A$87:$A$97,'2016-2017'!DC$7,WPB!G$87:G$97)</f>
        <v>0</v>
      </c>
      <c r="DD60" s="88">
        <f>SUMIF(WPB!$A$87:$A$97,'2016-2017'!DD$7,WPB!H$87:H$97)</f>
        <v>0</v>
      </c>
      <c r="DE60" s="88">
        <f>SUMIF(WPB!$A$87:$A$97,'2016-2017'!DE$7,WPB!I$87:I$97)</f>
        <v>0</v>
      </c>
      <c r="DF60" s="88">
        <f>SUMIF(WPB!$A$87:$A$97,'2016-2017'!DF$7,WPB!J$87:J$97)</f>
        <v>0</v>
      </c>
      <c r="DG60" s="88">
        <f>SUMIF(WPB!$A$87:$A$97,'2016-2017'!DG$7,WPB!K$87:K$97)</f>
        <v>0</v>
      </c>
      <c r="DH60" s="88">
        <f>SUMIF(WPB!$A$87:$A$97,'2016-2017'!DH$7,WPB!L$87:L$97)</f>
        <v>0</v>
      </c>
      <c r="DI60" s="88">
        <f>SUMIF(WPB!$A$87:$A$97,'2016-2017'!DI$7,WPB!M$87:M$97)</f>
        <v>0</v>
      </c>
      <c r="DJ60" s="88">
        <f>SUMIF(WPB!$A$87:$A$97,'2016-2017'!DJ$7,WPB!N$87:N$97)</f>
        <v>0</v>
      </c>
      <c r="DK60" s="88">
        <f>SUMIF(WPB!$A$87:$A$97,'2016-2017'!DK$7,WPB!O$87:O$97)</f>
        <v>0</v>
      </c>
      <c r="DN60" s="88">
        <f>SUMIF(WPB!$A$87:$A$98,'2016-2017'!DN$7,WPB!D$87:D$98)</f>
        <v>0</v>
      </c>
      <c r="DO60" s="88">
        <f>SUMIF(WPB!$A$87:$A$98,'2016-2017'!DO$7,WPB!E$87:E$98)</f>
        <v>0</v>
      </c>
      <c r="DP60" s="88">
        <f>SUMIF(WPB!$A$87:$A$98,'2016-2017'!DP$7,WPB!F$87:F$98)</f>
        <v>0</v>
      </c>
      <c r="DQ60" s="88">
        <f>SUMIF(WPB!$A$87:$A$98,'2016-2017'!DQ$7,WPB!G$87:G$98)</f>
        <v>0</v>
      </c>
      <c r="DR60" s="88">
        <f>SUMIF(WPB!$A$87:$A$98,'2016-2017'!DR$7,WPB!H$87:H$98)</f>
        <v>0</v>
      </c>
      <c r="DS60" s="88">
        <f>SUMIF(WPB!$A$87:$A$98,'2016-2017'!DS$7,WPB!I$87:I$98)</f>
        <v>0</v>
      </c>
      <c r="DT60" s="88">
        <f>SUMIF(WPB!$A$87:$A$98,'2016-2017'!DT$7,WPB!J$87:J$98)</f>
        <v>0</v>
      </c>
      <c r="DU60" s="88">
        <f>SUMIF(WPB!$A$87:$A$98,'2016-2017'!DU$7,WPB!K$87:K$98)</f>
        <v>0</v>
      </c>
      <c r="DV60" s="88">
        <f>SUMIF(WPB!$A$87:$A$98,'2016-2017'!DV$7,WPB!L$87:L$98)</f>
        <v>0</v>
      </c>
      <c r="DW60" s="88">
        <f>SUMIF(WPB!$A$87:$A$98,'2016-2017'!DW$7,WPB!M$87:M$98)</f>
        <v>0</v>
      </c>
      <c r="DX60" s="88">
        <f>SUMIF(WPB!$A$87:$A$98,'2016-2017'!DX$7,WPB!N$87:N$98)</f>
        <v>0</v>
      </c>
      <c r="DY60" s="88">
        <f>SUMIF(WPB!$A$87:$A$98,'2016-2017'!DY$7,WPB!O$87:O$98)</f>
        <v>0</v>
      </c>
      <c r="DZ60"/>
    </row>
    <row r="61" spans="1:130" s="12" customFormat="1" ht="15.6">
      <c r="A61" s="100"/>
      <c r="B61" s="29" t="s">
        <v>8</v>
      </c>
      <c r="C61" s="87">
        <f>+CZ61</f>
        <v>0</v>
      </c>
      <c r="D61" s="87">
        <f ca="1">OFFSET(CZ61,0,14,1,1)</f>
        <v>0</v>
      </c>
      <c r="E61" s="87">
        <f ca="1">SUM(D61-C61)</f>
        <v>0</v>
      </c>
      <c r="F61" s="22">
        <f ca="1">IF(E61=0,0,IF(C61=0,1,E61/C61))</f>
        <v>0</v>
      </c>
      <c r="G61" s="87">
        <f>SUMIF($C$6:F$6,G$5,$C61:F61)</f>
        <v>0</v>
      </c>
      <c r="H61" s="87">
        <f ca="1">SUMIF($C$6:G$6,H$5,$C61:G61)</f>
        <v>0</v>
      </c>
      <c r="I61" s="87">
        <f ca="1">SUM(H61-G61)</f>
        <v>0</v>
      </c>
      <c r="J61" s="22">
        <f ca="1">IF(I61=0,0,IF(G61=0,1,I61/G61))</f>
        <v>0</v>
      </c>
      <c r="K61" s="87">
        <f>+DA61</f>
        <v>0</v>
      </c>
      <c r="L61" s="87">
        <f ca="1">OFFSET(DA61,0,14,1,1)</f>
        <v>0</v>
      </c>
      <c r="M61" s="87">
        <f ca="1">SUM(L61-K61)</f>
        <v>0</v>
      </c>
      <c r="N61" s="22">
        <f ca="1">IF(M61=0,0,IF(K61=0,1,M61/K61))</f>
        <v>0</v>
      </c>
      <c r="O61" s="87">
        <f>SUMIF($C$6:N$6,O$5,$C61:N61)</f>
        <v>0</v>
      </c>
      <c r="P61" s="87">
        <f ca="1">SUMIF($C$6:O$6,P$5,$C61:O61)</f>
        <v>0</v>
      </c>
      <c r="Q61" s="87">
        <f ca="1">SUM(P61-O61)</f>
        <v>0</v>
      </c>
      <c r="R61" s="22">
        <f ca="1">IF(Q61=0,0,IF(O61=0,1,Q61/O61))</f>
        <v>0</v>
      </c>
      <c r="S61" s="87">
        <f>+DB61</f>
        <v>0</v>
      </c>
      <c r="T61" s="87">
        <f ca="1">OFFSET(DB61,0,14,1,1)</f>
        <v>0</v>
      </c>
      <c r="U61" s="87">
        <f ca="1">SUM(T61-S61)</f>
        <v>0</v>
      </c>
      <c r="V61" s="22">
        <f ca="1">IF(U61=0,0,IF(S61=0,1,U61/S61))</f>
        <v>0</v>
      </c>
      <c r="W61" s="87">
        <f>SUMIF($C$6:V$6,W$5,$C61:V61)</f>
        <v>0</v>
      </c>
      <c r="X61" s="87">
        <f ca="1">SUMIF($C$6:W$6,X$5,$C61:W61)</f>
        <v>0</v>
      </c>
      <c r="Y61" s="87">
        <f ca="1">SUM(X61-W61)</f>
        <v>0</v>
      </c>
      <c r="Z61" s="22">
        <f ca="1">IF(Y61=0,0,IF(W61=0,1,Y61/W61))</f>
        <v>0</v>
      </c>
      <c r="AA61" s="87">
        <f>+DC61</f>
        <v>0</v>
      </c>
      <c r="AB61" s="87">
        <f ca="1">OFFSET(DC61,0,14,1,1)</f>
        <v>0</v>
      </c>
      <c r="AC61" s="87">
        <f ca="1">SUM(AB61-AA61)</f>
        <v>0</v>
      </c>
      <c r="AD61" s="22">
        <f ca="1">IF(AC61=0,0,IF(AA61=0,1,AC61/AA61))</f>
        <v>0</v>
      </c>
      <c r="AE61" s="87">
        <f>SUMIF($C$6:AD$6,AE$5,$C61:AD61)</f>
        <v>0</v>
      </c>
      <c r="AF61" s="87">
        <f ca="1">SUMIF($C$6:AE$6,AF$5,$C61:AE61)</f>
        <v>0</v>
      </c>
      <c r="AG61" s="87">
        <f ca="1">SUM(AF61-AE61)</f>
        <v>0</v>
      </c>
      <c r="AH61" s="22">
        <f ca="1">IF(AG61=0,0,IF(AE61=0,1,AG61/AE61))</f>
        <v>0</v>
      </c>
      <c r="AI61" s="87">
        <f>+DD61</f>
        <v>0</v>
      </c>
      <c r="AJ61" s="87">
        <f ca="1">OFFSET(DD61,0,14,1,1)</f>
        <v>0</v>
      </c>
      <c r="AK61" s="87">
        <f ca="1">SUM(AJ61-AI61)</f>
        <v>0</v>
      </c>
      <c r="AL61" s="22">
        <f ca="1">IF(AK61=0,0,IF(AI61=0,1,AK61/AI61))</f>
        <v>0</v>
      </c>
      <c r="AM61" s="87">
        <f>SUMIF($C$6:AL$6,AM$5,$C61:AL61)</f>
        <v>0</v>
      </c>
      <c r="AN61" s="87">
        <f ca="1">SUMIF($C$6:AM$6,AN$5,$C61:AM61)</f>
        <v>0</v>
      </c>
      <c r="AO61" s="87">
        <f ca="1">SUM(AN61-AM61)</f>
        <v>0</v>
      </c>
      <c r="AP61" s="22">
        <f ca="1">IF(AO61=0,0,IF(AM61=0,1,AO61/AM61))</f>
        <v>0</v>
      </c>
      <c r="AQ61" s="87">
        <f>+DE61</f>
        <v>0</v>
      </c>
      <c r="AR61" s="87">
        <f ca="1">OFFSET(DE61,0,14,1,1)</f>
        <v>0</v>
      </c>
      <c r="AS61" s="87">
        <f ca="1">SUM(AR61-AQ61)</f>
        <v>0</v>
      </c>
      <c r="AT61" s="22">
        <f ca="1">IF(AS61=0,0,IF(AQ61=0,1,AS61/AQ61))</f>
        <v>0</v>
      </c>
      <c r="AU61" s="87">
        <f>SUMIF($C$6:AT$6,AU$5,$C61:AT61)</f>
        <v>0</v>
      </c>
      <c r="AV61" s="87">
        <f ca="1">SUMIF($C$6:AU$6,AV$5,$C61:AU61)</f>
        <v>0</v>
      </c>
      <c r="AW61" s="87">
        <f ca="1">SUM(AV61-AU61)</f>
        <v>0</v>
      </c>
      <c r="AX61" s="22">
        <f ca="1">IF(AW61=0,0,IF(AU61=0,1,AW61/AU61))</f>
        <v>0</v>
      </c>
      <c r="AY61" s="87">
        <f>+DF61</f>
        <v>0</v>
      </c>
      <c r="AZ61" s="87">
        <f ca="1">OFFSET(DF61,0,14,1,1)</f>
        <v>0</v>
      </c>
      <c r="BA61" s="87">
        <f ca="1">SUM(AZ61-AY61)</f>
        <v>0</v>
      </c>
      <c r="BB61" s="22">
        <f ca="1">IF(BA61=0,0,IF(AY61=0,1,BA61/AY61))</f>
        <v>0</v>
      </c>
      <c r="BC61" s="87">
        <f>SUMIF($C$6:BB$6,BC$5,$C61:BB61)</f>
        <v>0</v>
      </c>
      <c r="BD61" s="87">
        <f ca="1">SUMIF($C$6:BC$6,BD$5,$C61:BC61)</f>
        <v>0</v>
      </c>
      <c r="BE61" s="87">
        <f ca="1">SUM(BD61-BC61)</f>
        <v>0</v>
      </c>
      <c r="BF61" s="22">
        <f ca="1">IF(BE61=0,0,IF(BC61=0,1,BE61/BC61))</f>
        <v>0</v>
      </c>
      <c r="BG61" s="87">
        <f>+DG61</f>
        <v>0</v>
      </c>
      <c r="BH61" s="87">
        <f ca="1">OFFSET(DG61,0,14,1,1)</f>
        <v>0</v>
      </c>
      <c r="BI61" s="87">
        <f ca="1">SUM(BH61-BG61)</f>
        <v>0</v>
      </c>
      <c r="BJ61" s="22">
        <f ca="1">IF(BI61=0,0,IF(BG61=0,1,BI61/BG61))</f>
        <v>0</v>
      </c>
      <c r="BK61" s="87">
        <f>SUMIF($C$6:BJ$6,BK$5,$C61:BJ61)</f>
        <v>0</v>
      </c>
      <c r="BL61" s="87">
        <f ca="1">SUMIF($C$6:BK$6,BL$5,$C61:BK61)</f>
        <v>0</v>
      </c>
      <c r="BM61" s="87">
        <f ca="1">SUM(BL61-BK61)</f>
        <v>0</v>
      </c>
      <c r="BN61" s="22">
        <f ca="1">IF(BM61=0,0,IF(BK61=0,1,BM61/BK61))</f>
        <v>0</v>
      </c>
      <c r="BO61" s="87">
        <f>+DH61</f>
        <v>0</v>
      </c>
      <c r="BP61" s="87">
        <f ca="1">OFFSET(DH61,0,14,1,1)</f>
        <v>0</v>
      </c>
      <c r="BQ61" s="87">
        <f ca="1">SUM(BP61-BO61)</f>
        <v>0</v>
      </c>
      <c r="BR61" s="22">
        <f ca="1">IF(BQ61=0,0,IF(BO61=0,1,BQ61/BO61))</f>
        <v>0</v>
      </c>
      <c r="BS61" s="87">
        <f>SUMIF($C$6:BR$6,BS$5,$C61:BR61)</f>
        <v>0</v>
      </c>
      <c r="BT61" s="87">
        <f ca="1">SUMIF($C$6:BS$6,BT$5,$C61:BS61)</f>
        <v>0</v>
      </c>
      <c r="BU61" s="87">
        <f ca="1">SUM(BT61-BS61)</f>
        <v>0</v>
      </c>
      <c r="BV61" s="22">
        <f ca="1">IF(BU61=0,0,IF(BS61=0,1,BU61/BS61))</f>
        <v>0</v>
      </c>
      <c r="BW61" s="87">
        <f>+DI61</f>
        <v>0</v>
      </c>
      <c r="BX61" s="87">
        <f ca="1">OFFSET(DI61,0,14,1,1)</f>
        <v>0</v>
      </c>
      <c r="BY61" s="87">
        <f ca="1">SUM(BX61-BW61)</f>
        <v>0</v>
      </c>
      <c r="BZ61" s="22">
        <f ca="1">IF(BY61=0,0,IF(BW61=0,1,BY61/BW61))</f>
        <v>0</v>
      </c>
      <c r="CA61" s="87">
        <f>SUMIF($C$6:BZ$6,CA$5,$C61:BZ61)</f>
        <v>0</v>
      </c>
      <c r="CB61" s="87">
        <f ca="1">SUMIF($C$6:CA$6,CB$5,$C61:CA61)</f>
        <v>0</v>
      </c>
      <c r="CC61" s="87">
        <f ca="1">SUM(CB61-CA61)</f>
        <v>0</v>
      </c>
      <c r="CD61" s="22">
        <f ca="1">IF(CC61=0,0,IF(CA61=0,1,CC61/CA61))</f>
        <v>0</v>
      </c>
      <c r="CE61" s="87">
        <f>+DJ61</f>
        <v>0</v>
      </c>
      <c r="CF61" s="87">
        <f ca="1">OFFSET(DJ61,0,14,1,1)</f>
        <v>0</v>
      </c>
      <c r="CG61" s="87">
        <f ca="1">SUM(CF61-CE61)</f>
        <v>0</v>
      </c>
      <c r="CH61" s="22">
        <f ca="1">IF(CG61=0,0,IF(CE61=0,1,CG61/CE61))</f>
        <v>0</v>
      </c>
      <c r="CI61" s="87">
        <f>SUMIF($C$6:CH$6,CI$5,$C61:CH61)</f>
        <v>0</v>
      </c>
      <c r="CJ61" s="87">
        <f ca="1">SUMIF($C$6:CI$6,CJ$5,$C61:CI61)</f>
        <v>0</v>
      </c>
      <c r="CK61" s="87">
        <f ca="1">SUM(CJ61-CI61)</f>
        <v>0</v>
      </c>
      <c r="CL61" s="22">
        <f ca="1">IF(CK61=0,0,IF(CI61=0,1,CK61/CI61))</f>
        <v>0</v>
      </c>
      <c r="CM61" s="87">
        <f>+DK61</f>
        <v>0</v>
      </c>
      <c r="CN61" s="87">
        <f ca="1">OFFSET(DK61,0,14,1,1)</f>
        <v>0</v>
      </c>
      <c r="CO61" s="87">
        <f ca="1">SUM(CN61-CM61)</f>
        <v>0</v>
      </c>
      <c r="CP61" s="22">
        <f ca="1">IF(CO61=0,0,IF(CM61=0,1,CO61/CM61))</f>
        <v>0</v>
      </c>
      <c r="CQ61" s="87">
        <f>SUMIF($C$6:CP$6,CQ$5,$C61:CP61)</f>
        <v>0</v>
      </c>
      <c r="CR61" s="87">
        <f ca="1">SUMIF($C$6:CQ$6,CR$5,$C61:CQ61)</f>
        <v>0</v>
      </c>
      <c r="CS61" s="87">
        <f ca="1">SUM(CR61-CQ61)</f>
        <v>0</v>
      </c>
      <c r="CT61" s="22">
        <f ca="1">IF(CS61=0,0,IF(CQ61=0,1,CS61/CQ61))</f>
        <v>0</v>
      </c>
      <c r="CW61" s="12" t="s">
        <v>18</v>
      </c>
      <c r="CX61" s="81" t="s">
        <v>8</v>
      </c>
      <c r="CY61" s="16"/>
      <c r="CZ61" s="88">
        <f>SUMIF(WPB!$A$101:$A$111,'2016-2017'!CZ$7,WPB!D$101:D$111)</f>
        <v>0</v>
      </c>
      <c r="DA61" s="88">
        <f>SUMIF(WPB!$A$101:$A$111,'2016-2017'!DA$7,WPB!E$101:E$111)</f>
        <v>0</v>
      </c>
      <c r="DB61" s="88">
        <f>SUMIF(WPB!$A$101:$A$111,'2016-2017'!DB$7,WPB!F$101:F$111)</f>
        <v>0</v>
      </c>
      <c r="DC61" s="88">
        <f>SUMIF(WPB!$A$101:$A$111,'2016-2017'!DC$7,WPB!G$101:G$111)</f>
        <v>0</v>
      </c>
      <c r="DD61" s="88">
        <f>SUMIF(WPB!$A$101:$A$111,'2016-2017'!DD$7,WPB!H$101:H$111)</f>
        <v>0</v>
      </c>
      <c r="DE61" s="88">
        <f>SUMIF(WPB!$A$101:$A$111,'2016-2017'!DE$7,WPB!I$101:I$111)</f>
        <v>0</v>
      </c>
      <c r="DF61" s="88">
        <f>SUMIF(WPB!$A$101:$A$111,'2016-2017'!DF$7,WPB!J$101:J$111)</f>
        <v>0</v>
      </c>
      <c r="DG61" s="88">
        <f>SUMIF(WPB!$A$101:$A$111,'2016-2017'!DG$7,WPB!K$101:K$111)</f>
        <v>0</v>
      </c>
      <c r="DH61" s="88">
        <f>SUMIF(WPB!$A$101:$A$111,'2016-2017'!DH$7,WPB!L$101:L$111)</f>
        <v>0</v>
      </c>
      <c r="DI61" s="88">
        <f>SUMIF(WPB!$A$101:$A$111,'2016-2017'!DI$7,WPB!M$101:M$111)</f>
        <v>0</v>
      </c>
      <c r="DJ61" s="88">
        <f>SUMIF(WPB!$A$101:$A$111,'2016-2017'!DJ$7,WPB!N$101:N$111)</f>
        <v>0</v>
      </c>
      <c r="DK61" s="88">
        <f>SUMIF(WPB!$A$101:$A$111,'2016-2017'!DK$7,WPB!O$101:O$111)</f>
        <v>0</v>
      </c>
      <c r="DN61" s="88">
        <f>SUMIF(WPB!$A$101:$A$112,'2016-2017'!DN$7,WPB!D$101:D$112)</f>
        <v>0</v>
      </c>
      <c r="DO61" s="88">
        <f>SUMIF(WPB!$A$101:$A$112,'2016-2017'!DO$7,WPB!E$101:E$112)</f>
        <v>0</v>
      </c>
      <c r="DP61" s="88">
        <f>SUMIF(WPB!$A$101:$A$112,'2016-2017'!DP$7,WPB!F$101:F$112)</f>
        <v>0</v>
      </c>
      <c r="DQ61" s="88">
        <f>SUMIF(WPB!$A$101:$A$112,'2016-2017'!DQ$7,WPB!G$101:G$112)</f>
        <v>0</v>
      </c>
      <c r="DR61" s="88">
        <f>SUMIF(WPB!$A$101:$A$112,'2016-2017'!DR$7,WPB!H$101:H$112)</f>
        <v>0</v>
      </c>
      <c r="DS61" s="88">
        <f>SUMIF(WPB!$A$101:$A$112,'2016-2017'!DS$7,WPB!I$101:I$112)</f>
        <v>0</v>
      </c>
      <c r="DT61" s="88">
        <f>SUMIF(WPB!$A$101:$A$112,'2016-2017'!DT$7,WPB!J$101:J$112)</f>
        <v>0</v>
      </c>
      <c r="DU61" s="88">
        <f>SUMIF(WPB!$A$101:$A$112,'2016-2017'!DU$7,WPB!K$101:K$112)</f>
        <v>0</v>
      </c>
      <c r="DV61" s="88">
        <f>SUMIF(WPB!$A$101:$A$112,'2016-2017'!DV$7,WPB!L$101:L$112)</f>
        <v>0</v>
      </c>
      <c r="DW61" s="88">
        <f>SUMIF(WPB!$A$101:$A$112,'2016-2017'!DW$7,WPB!M$101:M$112)</f>
        <v>0</v>
      </c>
      <c r="DX61" s="88">
        <f>SUMIF(WPB!$A$101:$A$112,'2016-2017'!DX$7,WPB!N$101:N$112)</f>
        <v>0</v>
      </c>
      <c r="DY61" s="88">
        <f>SUMIF(WPB!$A$101:$A$112,'2016-2017'!DY$7,WPB!O$101:O$112)</f>
        <v>0</v>
      </c>
      <c r="DZ61"/>
    </row>
    <row r="62" spans="1:130" s="16" customFormat="1" ht="15.6">
      <c r="A62" s="90"/>
      <c r="B62" s="27" t="s">
        <v>9</v>
      </c>
      <c r="C62" s="14">
        <f>+SUM(C59:C61)</f>
        <v>33972</v>
      </c>
      <c r="D62" s="103">
        <f ca="1">+SUM(D59:D61)</f>
        <v>35939</v>
      </c>
      <c r="E62" s="14">
        <f ca="1">SUM(E59:E61)</f>
        <v>1967</v>
      </c>
      <c r="F62" s="15">
        <f ca="1">IF(E62=0,0,IF(C62=0,1,E62/C62))</f>
        <v>5.7900624043329803E-2</v>
      </c>
      <c r="G62" s="14">
        <f>SUM(G59:G61)</f>
        <v>33972</v>
      </c>
      <c r="H62" s="103">
        <f ca="1">SUM(H59:H61)</f>
        <v>35939</v>
      </c>
      <c r="I62" s="14">
        <f ca="1">SUM(I59:I61)</f>
        <v>1967</v>
      </c>
      <c r="J62" s="15">
        <f ca="1">IF(I62=0,0,IF(G62=0,1,I62/G62))</f>
        <v>5.7900624043329803E-2</v>
      </c>
      <c r="K62" s="14">
        <f>+SUM(K59:K61)</f>
        <v>28932</v>
      </c>
      <c r="L62" s="103">
        <f ca="1">+SUM(L59:L61)</f>
        <v>33169</v>
      </c>
      <c r="M62" s="14">
        <f ca="1">SUM(M59:M61)</f>
        <v>4237</v>
      </c>
      <c r="N62" s="15">
        <f ca="1">IF(M62=0,0,IF(K62=0,1,M62/K62))</f>
        <v>0.14644684086824278</v>
      </c>
      <c r="O62" s="14">
        <f>SUM(O59:O61)</f>
        <v>62904</v>
      </c>
      <c r="P62" s="103">
        <f ca="1">SUM(P59:P61)</f>
        <v>69108</v>
      </c>
      <c r="Q62" s="14">
        <f ca="1">SUM(Q59:Q61)</f>
        <v>6204</v>
      </c>
      <c r="R62" s="15">
        <f ca="1">IF(Q62=0,0,IF(O62=0,1,Q62/O62))</f>
        <v>9.8626478443342241E-2</v>
      </c>
      <c r="S62" s="14">
        <f>+SUM(S59:S61)</f>
        <v>34595</v>
      </c>
      <c r="T62" s="103">
        <f ca="1">+SUM(T59:T61)</f>
        <v>36234</v>
      </c>
      <c r="U62" s="14">
        <f ca="1">SUM(U59:U61)</f>
        <v>1639</v>
      </c>
      <c r="V62" s="15">
        <f ca="1">IF(U62=0,0,IF(S62=0,1,U62/S62))</f>
        <v>4.7376788553259143E-2</v>
      </c>
      <c r="W62" s="14">
        <f>SUM(W59:W61)</f>
        <v>97499</v>
      </c>
      <c r="X62" s="103">
        <f ca="1">SUM(X59:X61)</f>
        <v>105342</v>
      </c>
      <c r="Y62" s="14">
        <f ca="1">SUM(Y59:Y61)</f>
        <v>7843</v>
      </c>
      <c r="Z62" s="15">
        <f ca="1">IF(Y62=0,0,IF(W62=0,1,Y62/W62))</f>
        <v>8.0441850685648061E-2</v>
      </c>
      <c r="AA62" s="14">
        <f>+SUM(AA59:AA61)</f>
        <v>38718</v>
      </c>
      <c r="AB62" s="103">
        <f ca="1">+SUM(AB59:AB61)</f>
        <v>40179</v>
      </c>
      <c r="AC62" s="14">
        <f ca="1">SUM(AC59:AC61)</f>
        <v>1461</v>
      </c>
      <c r="AD62" s="15">
        <f ca="1">IF(AC62=0,0,IF(AA62=0,1,AC62/AA62))</f>
        <v>3.7734387106772044E-2</v>
      </c>
      <c r="AE62" s="14">
        <f>SUM(AE59:AE61)</f>
        <v>136217</v>
      </c>
      <c r="AF62" s="103">
        <f ca="1">SUM(AF59:AF61)</f>
        <v>145521</v>
      </c>
      <c r="AG62" s="14">
        <f ca="1">SUM(AG59:AG61)</f>
        <v>9304</v>
      </c>
      <c r="AH62" s="15">
        <f ca="1">IF(AG62=0,0,IF(AE62=0,1,AG62/AE62))</f>
        <v>6.8302781591137673E-2</v>
      </c>
      <c r="AI62" s="14">
        <f>+SUM(AI59:AI61)</f>
        <v>43494</v>
      </c>
      <c r="AJ62" s="103">
        <f ca="1">+SUM(AJ59:AJ61)</f>
        <v>41741</v>
      </c>
      <c r="AK62" s="14">
        <f ca="1">SUM(AK59:AK61)</f>
        <v>-1753</v>
      </c>
      <c r="AL62" s="15">
        <f ca="1">IF(AK62=0,0,IF(AI62=0,1,AK62/AI62))</f>
        <v>-4.0304409803651076E-2</v>
      </c>
      <c r="AM62" s="14">
        <f>SUM(AM59:AM61)</f>
        <v>179711</v>
      </c>
      <c r="AN62" s="103">
        <f ca="1">SUM(AN59:AN61)</f>
        <v>187262</v>
      </c>
      <c r="AO62" s="14">
        <f ca="1">SUM(AO59:AO61)</f>
        <v>7551</v>
      </c>
      <c r="AP62" s="15">
        <f ca="1">IF(AO62=0,0,IF(AM62=0,1,AO62/AM62))</f>
        <v>4.2017461368530587E-2</v>
      </c>
      <c r="AQ62" s="14">
        <f>+SUM(AQ59:AQ61)</f>
        <v>46581</v>
      </c>
      <c r="AR62" s="103">
        <f ca="1">+SUM(AR59:AR61)</f>
        <v>45080</v>
      </c>
      <c r="AS62" s="14">
        <f ca="1">SUM(AS59:AS61)</f>
        <v>-1501</v>
      </c>
      <c r="AT62" s="15">
        <f ca="1">IF(AS62=0,0,IF(AQ62=0,1,AS62/AQ62))</f>
        <v>-3.2223438741117626E-2</v>
      </c>
      <c r="AU62" s="14">
        <f>SUM(AU59:AU61)</f>
        <v>226292</v>
      </c>
      <c r="AV62" s="103">
        <f ca="1">SUM(AV59:AV61)</f>
        <v>232342</v>
      </c>
      <c r="AW62" s="14">
        <f ca="1">SUM(AW59:AW61)</f>
        <v>6050</v>
      </c>
      <c r="AX62" s="15">
        <f ca="1">IF(AW62=0,0,IF(AU62=0,1,AW62/AU62))</f>
        <v>2.6735368461987166E-2</v>
      </c>
      <c r="AY62" s="14">
        <f>+SUM(AY59:AY61)</f>
        <v>55559</v>
      </c>
      <c r="AZ62" s="103">
        <f ca="1">+SUM(AZ59:AZ61)</f>
        <v>51157</v>
      </c>
      <c r="BA62" s="14">
        <f ca="1">SUM(BA59:BA61)</f>
        <v>-4402</v>
      </c>
      <c r="BB62" s="15">
        <f ca="1">IF(BA62=0,0,IF(AY62=0,1,BA62/AY62))</f>
        <v>-7.9231087672564302E-2</v>
      </c>
      <c r="BC62" s="14">
        <f>SUM(BC59:BC61)</f>
        <v>281851</v>
      </c>
      <c r="BD62" s="103">
        <f ca="1">SUM(BD59:BD61)</f>
        <v>283499</v>
      </c>
      <c r="BE62" s="14">
        <f ca="1">SUM(BE59:BE61)</f>
        <v>1648</v>
      </c>
      <c r="BF62" s="15">
        <f ca="1">IF(BE62=0,0,IF(BC62=0,1,BE62/BC62))</f>
        <v>5.8470610357955087E-3</v>
      </c>
      <c r="BG62" s="14">
        <f>+SUM(BG59:BG61)</f>
        <v>55176</v>
      </c>
      <c r="BH62" s="103">
        <f ca="1">+SUM(BH59:BH61)</f>
        <v>54964</v>
      </c>
      <c r="BI62" s="14">
        <f ca="1">SUM(BI59:BI61)</f>
        <v>-212</v>
      </c>
      <c r="BJ62" s="15">
        <f ca="1">IF(BI62=0,0,IF(BG62=0,1,BI62/BG62))</f>
        <v>-3.8422502537335075E-3</v>
      </c>
      <c r="BK62" s="14">
        <f>SUM(BK59:BK61)</f>
        <v>337027</v>
      </c>
      <c r="BL62" s="103">
        <f ca="1">SUM(BL59:BL61)</f>
        <v>338463</v>
      </c>
      <c r="BM62" s="14">
        <f ca="1">SUM(BM59:BM61)</f>
        <v>1436</v>
      </c>
      <c r="BN62" s="15">
        <f ca="1">IF(BM62=0,0,IF(BK62=0,1,BM62/BK62))</f>
        <v>4.2607862278096417E-3</v>
      </c>
      <c r="BO62" s="14">
        <f>+SUM(BO59:BO61)</f>
        <v>47535</v>
      </c>
      <c r="BP62" s="103">
        <f ca="1">+SUM(BP59:BP61)</f>
        <v>48987</v>
      </c>
      <c r="BQ62" s="14">
        <f ca="1">SUM(BQ59:BQ61)</f>
        <v>1452</v>
      </c>
      <c r="BR62" s="15">
        <f ca="1">IF(BQ62=0,0,IF(BO62=0,1,BQ62/BO62))</f>
        <v>3.0545913537393499E-2</v>
      </c>
      <c r="BS62" s="14">
        <f>SUM(BS59:BS61)</f>
        <v>384562</v>
      </c>
      <c r="BT62" s="103">
        <f ca="1">SUM(BT59:BT61)</f>
        <v>387450</v>
      </c>
      <c r="BU62" s="14">
        <f ca="1">SUM(BU59:BU61)</f>
        <v>2888</v>
      </c>
      <c r="BV62" s="15">
        <f ca="1">IF(BU62=0,0,IF(BS62=0,1,BU62/BS62))</f>
        <v>7.5098423661204179E-3</v>
      </c>
      <c r="BW62" s="14">
        <f>+SUM(BW59:BW61)</f>
        <v>45109</v>
      </c>
      <c r="BX62" s="103">
        <f ca="1">+SUM(BX59:BX61)</f>
        <v>45119</v>
      </c>
      <c r="BY62" s="14">
        <f ca="1">SUM(BY59:BY61)</f>
        <v>10</v>
      </c>
      <c r="BZ62" s="15">
        <f ca="1">IF(BY62=0,0,IF(BW62=0,1,BY62/BW62))</f>
        <v>2.2168525128023233E-4</v>
      </c>
      <c r="CA62" s="14">
        <f>SUM(CA59:CA61)</f>
        <v>429671</v>
      </c>
      <c r="CB62" s="103">
        <f ca="1">SUM(CB59:CB61)</f>
        <v>432569</v>
      </c>
      <c r="CC62" s="14">
        <f ca="1">SUM(CC59:CC61)</f>
        <v>2898</v>
      </c>
      <c r="CD62" s="15">
        <f ca="1">IF(CC62=0,0,IF(CA62=0,1,CC62/CA62))</f>
        <v>6.7446953599381854E-3</v>
      </c>
      <c r="CE62" s="14">
        <f>+SUM(CE59:CE61)</f>
        <v>41431</v>
      </c>
      <c r="CF62" s="103">
        <f ca="1">+SUM(CF59:CF61)</f>
        <v>0</v>
      </c>
      <c r="CG62" s="14">
        <f ca="1">SUM(CG59:CG61)</f>
        <v>-41431</v>
      </c>
      <c r="CH62" s="15">
        <f ca="1">IF(CG62=0,0,IF(CE62=0,1,CG62/CE62))</f>
        <v>-1</v>
      </c>
      <c r="CI62" s="14">
        <f>SUM(CI59:CI61)</f>
        <v>471102</v>
      </c>
      <c r="CJ62" s="103">
        <f ca="1">SUM(CJ59:CJ61)</f>
        <v>432569</v>
      </c>
      <c r="CK62" s="14">
        <f ca="1">SUM(CK59:CK61)</f>
        <v>-38533</v>
      </c>
      <c r="CL62" s="15">
        <f ca="1">IF(CK62=0,0,IF(CI62=0,1,CK62/CI62))</f>
        <v>-8.1793327135100249E-2</v>
      </c>
      <c r="CM62" s="14">
        <f>+SUM(CM59:CM61)</f>
        <v>41650</v>
      </c>
      <c r="CN62" s="103">
        <f ca="1">+SUM(CN59:CN61)</f>
        <v>0</v>
      </c>
      <c r="CO62" s="14">
        <f ca="1">SUM(CO59:CO61)</f>
        <v>-41650</v>
      </c>
      <c r="CP62" s="15">
        <f ca="1">IF(CO62=0,0,IF(CM62=0,1,CO62/CM62))</f>
        <v>-1</v>
      </c>
      <c r="CQ62" s="14">
        <f>SUM(CQ59:CQ61)</f>
        <v>512752</v>
      </c>
      <c r="CR62" s="103">
        <f ca="1">SUM(CR59:CR61)</f>
        <v>432569</v>
      </c>
      <c r="CS62" s="14">
        <f ca="1">SUM(CS59:CS61)</f>
        <v>-80183</v>
      </c>
      <c r="CT62" s="15">
        <f ca="1">IF(CS62=0,0,IF(CQ62=0,1,CS62/CQ62))</f>
        <v>-0.15637774206634006</v>
      </c>
    </row>
    <row r="63" spans="1:130" s="12" customFormat="1">
      <c r="A63" s="91"/>
      <c r="B63" s="28"/>
      <c r="C63" s="9"/>
      <c r="D63" s="9"/>
      <c r="E63" s="10"/>
      <c r="F63" s="11"/>
      <c r="G63" s="9"/>
      <c r="H63" s="9"/>
      <c r="I63" s="10"/>
      <c r="J63" s="11"/>
      <c r="K63" s="9"/>
      <c r="L63" s="9"/>
      <c r="M63" s="10"/>
      <c r="N63" s="11"/>
      <c r="O63" s="9"/>
      <c r="P63" s="9"/>
      <c r="Q63" s="10"/>
      <c r="R63" s="11"/>
      <c r="S63" s="9"/>
      <c r="T63" s="9"/>
      <c r="U63" s="10"/>
      <c r="V63" s="11"/>
      <c r="W63" s="9"/>
      <c r="X63" s="9"/>
      <c r="Y63" s="10"/>
      <c r="Z63" s="11"/>
      <c r="AA63" s="9"/>
      <c r="AB63" s="9"/>
      <c r="AC63" s="10"/>
      <c r="AD63" s="11"/>
      <c r="AE63" s="9"/>
      <c r="AF63" s="9"/>
      <c r="AG63" s="10"/>
      <c r="AH63" s="11"/>
      <c r="AI63" s="9"/>
      <c r="AJ63" s="9"/>
      <c r="AK63" s="10"/>
      <c r="AL63" s="11"/>
      <c r="AM63" s="9"/>
      <c r="AN63" s="9"/>
      <c r="AO63" s="10"/>
      <c r="AP63" s="11"/>
      <c r="AQ63" s="9"/>
      <c r="AR63" s="9"/>
      <c r="AS63" s="10"/>
      <c r="AT63" s="11"/>
      <c r="AU63" s="9"/>
      <c r="AV63" s="9"/>
      <c r="AW63" s="10"/>
      <c r="AX63" s="11"/>
      <c r="AY63" s="9"/>
      <c r="AZ63" s="9"/>
      <c r="BA63" s="10"/>
      <c r="BB63" s="11"/>
      <c r="BC63" s="9"/>
      <c r="BD63" s="9"/>
      <c r="BE63" s="10"/>
      <c r="BF63" s="11"/>
      <c r="BG63" s="9"/>
      <c r="BH63" s="9"/>
      <c r="BI63" s="10"/>
      <c r="BJ63" s="11"/>
      <c r="BK63" s="9"/>
      <c r="BL63" s="9"/>
      <c r="BM63" s="10"/>
      <c r="BN63" s="11"/>
      <c r="BO63" s="9"/>
      <c r="BP63" s="9"/>
      <c r="BQ63" s="10"/>
      <c r="BR63" s="11"/>
      <c r="BS63" s="9"/>
      <c r="BT63" s="9"/>
      <c r="BU63" s="10"/>
      <c r="BV63" s="11"/>
      <c r="BW63" s="9"/>
      <c r="BX63" s="9"/>
      <c r="BY63" s="10"/>
      <c r="BZ63" s="11"/>
      <c r="CA63" s="9"/>
      <c r="CB63" s="9"/>
      <c r="CC63" s="10"/>
      <c r="CD63" s="11"/>
      <c r="CE63" s="9"/>
      <c r="CF63" s="9"/>
      <c r="CG63" s="10"/>
      <c r="CH63" s="11"/>
      <c r="CI63" s="9"/>
      <c r="CJ63" s="9"/>
      <c r="CK63" s="10"/>
      <c r="CL63" s="11"/>
      <c r="CM63" s="9"/>
      <c r="CN63" s="9"/>
      <c r="CO63" s="10"/>
      <c r="CP63" s="11"/>
      <c r="CQ63" s="9"/>
      <c r="CR63" s="9"/>
      <c r="CS63" s="10"/>
      <c r="CT63" s="11"/>
    </row>
    <row r="64" spans="1:130" s="12" customFormat="1">
      <c r="A64" s="93" t="s">
        <v>19</v>
      </c>
      <c r="B64" s="31" t="s">
        <v>6</v>
      </c>
      <c r="C64" s="21">
        <f t="shared" ref="C64:E66" si="2">SUMIF($B$9:$B$63,$B64,C$9:C$63)</f>
        <v>1812942</v>
      </c>
      <c r="D64" s="87">
        <f t="shared" ca="1" si="2"/>
        <v>1830216</v>
      </c>
      <c r="E64" s="21">
        <f t="shared" ca="1" si="2"/>
        <v>17274</v>
      </c>
      <c r="F64" s="22">
        <f ca="1">IF(E64=0,0,IF(C64=0,1,E64/C64))</f>
        <v>9.5281592020042567E-3</v>
      </c>
      <c r="G64" s="21">
        <f t="shared" ref="G64:I66" si="3">SUMIF($B$9:$B$63,$B64,G$9:G$63)</f>
        <v>1812942</v>
      </c>
      <c r="H64" s="87">
        <f t="shared" ca="1" si="3"/>
        <v>1830216</v>
      </c>
      <c r="I64" s="21">
        <f t="shared" ca="1" si="3"/>
        <v>17274</v>
      </c>
      <c r="J64" s="22">
        <f ca="1">IF(I64=0,0,IF(G64=0,1,I64/G64))</f>
        <v>9.5281592020042567E-3</v>
      </c>
      <c r="K64" s="21">
        <f t="shared" ref="K64:M66" si="4">SUMIF($B$9:$B$63,$B64,K$9:K$63)</f>
        <v>1658125</v>
      </c>
      <c r="L64" s="87">
        <f t="shared" ca="1" si="4"/>
        <v>1701305</v>
      </c>
      <c r="M64" s="21">
        <f t="shared" ca="1" si="4"/>
        <v>43180</v>
      </c>
      <c r="N64" s="22">
        <f ca="1">IF(M64=0,0,IF(K64=0,1,M64/K64))</f>
        <v>2.6041462495288353E-2</v>
      </c>
      <c r="O64" s="21">
        <f t="shared" ref="O64:Q66" si="5">SUMIF($B$9:$B$63,$B64,O$9:O$63)</f>
        <v>3471067</v>
      </c>
      <c r="P64" s="87">
        <f t="shared" ca="1" si="5"/>
        <v>3531521</v>
      </c>
      <c r="Q64" s="21">
        <f t="shared" ca="1" si="5"/>
        <v>60454</v>
      </c>
      <c r="R64" s="22">
        <f ca="1">IF(Q64=0,0,IF(O64=0,1,Q64/O64))</f>
        <v>1.7416546554704936E-2</v>
      </c>
      <c r="S64" s="21">
        <f t="shared" ref="S64:U66" si="6">SUMIF($B$9:$B$63,$B64,S$9:S$63)</f>
        <v>2028019</v>
      </c>
      <c r="T64" s="87">
        <f t="shared" ca="1" si="6"/>
        <v>1978927</v>
      </c>
      <c r="U64" s="21">
        <f t="shared" ca="1" si="6"/>
        <v>-49092</v>
      </c>
      <c r="V64" s="22">
        <f ca="1">IF(U64=0,0,IF(S64=0,1,U64/S64))</f>
        <v>-2.420687380147819E-2</v>
      </c>
      <c r="W64" s="21">
        <f t="shared" ref="W64:Y66" si="7">SUMIF($B$9:$B$63,$B64,W$9:W$63)</f>
        <v>5499086</v>
      </c>
      <c r="X64" s="87">
        <f t="shared" ca="1" si="7"/>
        <v>5510448</v>
      </c>
      <c r="Y64" s="21">
        <f t="shared" ca="1" si="7"/>
        <v>11362</v>
      </c>
      <c r="Z64" s="22">
        <f ca="1">IF(Y64=0,0,IF(W64=0,1,Y64/W64))</f>
        <v>2.0661615402996062E-3</v>
      </c>
      <c r="AA64" s="21">
        <f t="shared" ref="AA64:AC66" si="8">SUMIF($B$9:$B$63,$B64,AA$9:AA$63)</f>
        <v>2041779</v>
      </c>
      <c r="AB64" s="87">
        <f t="shared" ca="1" si="8"/>
        <v>2118465</v>
      </c>
      <c r="AC64" s="21">
        <f t="shared" ca="1" si="8"/>
        <v>76686</v>
      </c>
      <c r="AD64" s="22">
        <f ca="1">IF(AC64=0,0,IF(AA64=0,1,AC64/AA64))</f>
        <v>3.7558423316137547E-2</v>
      </c>
      <c r="AE64" s="21">
        <f t="shared" ref="AE64:AG66" si="9">SUMIF($B$9:$B$63,$B64,AE$9:AE$63)</f>
        <v>7540865</v>
      </c>
      <c r="AF64" s="87">
        <f t="shared" ca="1" si="9"/>
        <v>7628913</v>
      </c>
      <c r="AG64" s="21">
        <f t="shared" ca="1" si="9"/>
        <v>88048</v>
      </c>
      <c r="AH64" s="22">
        <f ca="1">IF(AG64=0,0,IF(AE64=0,1,AG64/AE64))</f>
        <v>1.1676114079750798E-2</v>
      </c>
      <c r="AI64" s="21">
        <f t="shared" ref="AI64:AK66" si="10">SUMIF($B$9:$B$63,$B64,AI$9:AI$63)</f>
        <v>2303229</v>
      </c>
      <c r="AJ64" s="87">
        <f t="shared" ca="1" si="10"/>
        <v>2249508</v>
      </c>
      <c r="AK64" s="21">
        <f t="shared" ca="1" si="10"/>
        <v>-53721</v>
      </c>
      <c r="AL64" s="22">
        <f ca="1">IF(AK64=0,0,IF(AI64=0,1,AK64/AI64))</f>
        <v>-2.3324211357185935E-2</v>
      </c>
      <c r="AM64" s="21">
        <f t="shared" ref="AM64:AO66" si="11">SUMIF($B$9:$B$63,$B64,AM$9:AM$63)</f>
        <v>9844094</v>
      </c>
      <c r="AN64" s="87">
        <f t="shared" ca="1" si="11"/>
        <v>9878421</v>
      </c>
      <c r="AO64" s="21">
        <f t="shared" ca="1" si="11"/>
        <v>34327</v>
      </c>
      <c r="AP64" s="22">
        <f ca="1">IF(AO64=0,0,IF(AM64=0,1,AO64/AM64))</f>
        <v>3.4870654424876478E-3</v>
      </c>
      <c r="AQ64" s="21">
        <f t="shared" ref="AQ64:AS66" si="12">SUMIF($B$9:$B$63,$B64,AQ$9:AQ$63)</f>
        <v>2407573</v>
      </c>
      <c r="AR64" s="87">
        <f t="shared" ca="1" si="12"/>
        <v>2386368</v>
      </c>
      <c r="AS64" s="21">
        <f t="shared" ca="1" si="12"/>
        <v>-21205</v>
      </c>
      <c r="AT64" s="22">
        <f ca="1">IF(AS64=0,0,IF(AQ64=0,1,AS64/AQ64))</f>
        <v>-8.8076249401368104E-3</v>
      </c>
      <c r="AU64" s="21">
        <f t="shared" ref="AU64:AW66" si="13">SUMIF($B$9:$B$63,$B64,AU$9:AU$63)</f>
        <v>12251667</v>
      </c>
      <c r="AV64" s="87">
        <f t="shared" ca="1" si="13"/>
        <v>12264789</v>
      </c>
      <c r="AW64" s="21">
        <f t="shared" ca="1" si="13"/>
        <v>13122</v>
      </c>
      <c r="AX64" s="22">
        <f ca="1">IF(AW64=0,0,IF(AU64=0,1,AW64/AU64))</f>
        <v>1.0710379248799367E-3</v>
      </c>
      <c r="AY64" s="21">
        <f t="shared" ref="AY64:BA66" si="14">SUMIF($B$9:$B$63,$B64,AY$9:AY$63)</f>
        <v>2846086</v>
      </c>
      <c r="AZ64" s="87">
        <f t="shared" ca="1" si="14"/>
        <v>2814486</v>
      </c>
      <c r="BA64" s="21">
        <f t="shared" ca="1" si="14"/>
        <v>-31600</v>
      </c>
      <c r="BB64" s="22">
        <f ca="1">IF(BA64=0,0,IF(AY64=0,1,BA64/AY64))</f>
        <v>-1.1102967373438469E-2</v>
      </c>
      <c r="BC64" s="21">
        <f t="shared" ref="BC64:BE66" si="15">SUMIF($B$9:$B$63,$B64,BC$9:BC$63)</f>
        <v>15097753</v>
      </c>
      <c r="BD64" s="87">
        <f t="shared" ca="1" si="15"/>
        <v>15079275</v>
      </c>
      <c r="BE64" s="21">
        <f t="shared" ca="1" si="15"/>
        <v>-18478</v>
      </c>
      <c r="BF64" s="22">
        <f ca="1">IF(BE64=0,0,IF(BC64=0,1,BE64/BC64))</f>
        <v>-1.2238907339390172E-3</v>
      </c>
      <c r="BG64" s="21">
        <f t="shared" ref="BG64:BI66" si="16">SUMIF($B$9:$B$63,$B64,BG$9:BG$63)</f>
        <v>2825941</v>
      </c>
      <c r="BH64" s="87">
        <f t="shared" ca="1" si="16"/>
        <v>2899362</v>
      </c>
      <c r="BI64" s="21">
        <f t="shared" ca="1" si="16"/>
        <v>73421</v>
      </c>
      <c r="BJ64" s="22">
        <f ca="1">IF(BI64=0,0,IF(BG64=0,1,BI64/BG64))</f>
        <v>2.5981080284407921E-2</v>
      </c>
      <c r="BK64" s="21">
        <f t="shared" ref="BK64:BM66" si="17">SUMIF($B$9:$B$63,$B64,BK$9:BK$63)</f>
        <v>17923694</v>
      </c>
      <c r="BL64" s="87">
        <f t="shared" ca="1" si="17"/>
        <v>17978637</v>
      </c>
      <c r="BM64" s="21">
        <f t="shared" ca="1" si="17"/>
        <v>54943</v>
      </c>
      <c r="BN64" s="22">
        <f ca="1">IF(BM64=0,0,IF(BK64=0,1,BM64/BK64))</f>
        <v>3.0653837317240521E-3</v>
      </c>
      <c r="BO64" s="21">
        <f t="shared" ref="BO64:BQ66" si="18">SUMIF($B$9:$B$63,$B64,BO$9:BO$63)</f>
        <v>2374015</v>
      </c>
      <c r="BP64" s="87">
        <f t="shared" ca="1" si="18"/>
        <v>2412260</v>
      </c>
      <c r="BQ64" s="21">
        <f t="shared" ca="1" si="18"/>
        <v>38245</v>
      </c>
      <c r="BR64" s="22">
        <f ca="1">IF(BQ64=0,0,IF(BO64=0,1,BQ64/BO64))</f>
        <v>1.6109839238589479E-2</v>
      </c>
      <c r="BS64" s="21">
        <f t="shared" ref="BS64:BU66" si="19">SUMIF($B$9:$B$63,$B64,BS$9:BS$63)</f>
        <v>20297709</v>
      </c>
      <c r="BT64" s="87">
        <f t="shared" ca="1" si="19"/>
        <v>20390897</v>
      </c>
      <c r="BU64" s="21">
        <f t="shared" ca="1" si="19"/>
        <v>93188</v>
      </c>
      <c r="BV64" s="22">
        <f ca="1">IF(BU64=0,0,IF(BS64=0,1,BU64/BS64))</f>
        <v>4.5910600058361268E-3</v>
      </c>
      <c r="BW64" s="21">
        <f t="shared" ref="BW64:BY66" si="20">SUMIF($B$9:$B$63,$B64,BW$9:BW$63)</f>
        <v>2315109</v>
      </c>
      <c r="BX64" s="87">
        <f t="shared" ca="1" si="20"/>
        <v>2320659</v>
      </c>
      <c r="BY64" s="21">
        <f t="shared" ca="1" si="20"/>
        <v>5550</v>
      </c>
      <c r="BZ64" s="22">
        <f ca="1">IF(BY64=0,0,IF(BW64=0,1,BY64/BW64))</f>
        <v>2.3972953325307792E-3</v>
      </c>
      <c r="CA64" s="21">
        <f t="shared" ref="CA64:CC66" si="21">SUMIF($B$9:$B$63,$B64,CA$9:CA$63)</f>
        <v>22612818</v>
      </c>
      <c r="CB64" s="87">
        <f t="shared" ca="1" si="21"/>
        <v>22711556</v>
      </c>
      <c r="CC64" s="21">
        <f t="shared" ca="1" si="21"/>
        <v>98738</v>
      </c>
      <c r="CD64" s="22">
        <f ca="1">IF(CC64=0,0,IF(CA64=0,1,CC64/CA64))</f>
        <v>4.3664615352230754E-3</v>
      </c>
      <c r="CE64" s="21">
        <f t="shared" ref="CE64:CG66" si="22">SUMIF($B$9:$B$63,$B64,CE$9:CE$63)</f>
        <v>2044375</v>
      </c>
      <c r="CF64" s="87">
        <f t="shared" ca="1" si="22"/>
        <v>0</v>
      </c>
      <c r="CG64" s="21">
        <f t="shared" ca="1" si="22"/>
        <v>-2044375</v>
      </c>
      <c r="CH64" s="22">
        <f ca="1">IF(CG64=0,0,IF(CE64=0,1,CG64/CE64))</f>
        <v>-1</v>
      </c>
      <c r="CI64" s="21">
        <f t="shared" ref="CI64:CK66" si="23">SUMIF($B$9:$B$63,$B64,CI$9:CI$63)</f>
        <v>24657193</v>
      </c>
      <c r="CJ64" s="87">
        <f t="shared" ca="1" si="23"/>
        <v>22711556</v>
      </c>
      <c r="CK64" s="21">
        <f t="shared" ca="1" si="23"/>
        <v>-1945637</v>
      </c>
      <c r="CL64" s="22">
        <f ca="1">IF(CK64=0,0,IF(CI64=0,1,CK64/CI64))</f>
        <v>-7.8907481480150643E-2</v>
      </c>
      <c r="CM64" s="21">
        <f t="shared" ref="CM64:CO66" si="24">SUMIF($B$9:$B$63,$B64,CM$9:CM$63)</f>
        <v>1991092</v>
      </c>
      <c r="CN64" s="87">
        <f t="shared" ca="1" si="24"/>
        <v>0</v>
      </c>
      <c r="CO64" s="21">
        <f t="shared" ca="1" si="24"/>
        <v>-1991092</v>
      </c>
      <c r="CP64" s="22">
        <f ca="1">IF(CO64=0,0,IF(CM64=0,1,CO64/CM64))</f>
        <v>-1</v>
      </c>
      <c r="CQ64" s="21">
        <f t="shared" ref="CQ64:CS66" si="25">SUMIF($B$9:$B$63,$B64,CQ$9:CQ$63)</f>
        <v>26648285</v>
      </c>
      <c r="CR64" s="87">
        <f t="shared" ca="1" si="25"/>
        <v>22711556</v>
      </c>
      <c r="CS64" s="21">
        <f t="shared" ca="1" si="25"/>
        <v>-3936729</v>
      </c>
      <c r="CT64" s="22">
        <f ca="1">IF(CS64=0,0,IF(CQ64=0,1,CS64/CQ64))</f>
        <v>-0.14772916906284964</v>
      </c>
    </row>
    <row r="65" spans="1:98" s="12" customFormat="1">
      <c r="A65" s="94"/>
      <c r="B65" s="29" t="s">
        <v>7</v>
      </c>
      <c r="C65" s="21">
        <f t="shared" si="2"/>
        <v>535385</v>
      </c>
      <c r="D65" s="87">
        <f t="shared" ca="1" si="2"/>
        <v>554464</v>
      </c>
      <c r="E65" s="21">
        <f t="shared" ca="1" si="2"/>
        <v>19079</v>
      </c>
      <c r="F65" s="22">
        <f ca="1">IF(E65=0,0,IF(C65=0,1,E65/C65))</f>
        <v>3.5636037617789065E-2</v>
      </c>
      <c r="G65" s="21">
        <f t="shared" si="3"/>
        <v>535385</v>
      </c>
      <c r="H65" s="87">
        <f t="shared" ca="1" si="3"/>
        <v>554464</v>
      </c>
      <c r="I65" s="21">
        <f t="shared" ca="1" si="3"/>
        <v>19079</v>
      </c>
      <c r="J65" s="22">
        <f ca="1">IF(I65=0,0,IF(G65=0,1,I65/G65))</f>
        <v>3.5636037617789065E-2</v>
      </c>
      <c r="K65" s="21">
        <f t="shared" si="4"/>
        <v>548691</v>
      </c>
      <c r="L65" s="87">
        <f t="shared" ca="1" si="4"/>
        <v>537099</v>
      </c>
      <c r="M65" s="21">
        <f t="shared" ca="1" si="4"/>
        <v>-11592</v>
      </c>
      <c r="N65" s="22">
        <f ca="1">IF(M65=0,0,IF(K65=0,1,M65/K65))</f>
        <v>-2.1126645051586412E-2</v>
      </c>
      <c r="O65" s="21">
        <f t="shared" si="5"/>
        <v>1084076</v>
      </c>
      <c r="P65" s="87">
        <f t="shared" ca="1" si="5"/>
        <v>1091563</v>
      </c>
      <c r="Q65" s="21">
        <f t="shared" ca="1" si="5"/>
        <v>7487</v>
      </c>
      <c r="R65" s="22">
        <f ca="1">IF(Q65=0,0,IF(O65=0,1,Q65/O65))</f>
        <v>6.9063423597607544E-3</v>
      </c>
      <c r="S65" s="21">
        <f t="shared" si="6"/>
        <v>596736</v>
      </c>
      <c r="T65" s="87">
        <f t="shared" ca="1" si="6"/>
        <v>619161</v>
      </c>
      <c r="U65" s="21">
        <f t="shared" ca="1" si="6"/>
        <v>22425</v>
      </c>
      <c r="V65" s="22">
        <f ca="1">IF(U65=0,0,IF(S65=0,1,U65/S65))</f>
        <v>3.7579432110682112E-2</v>
      </c>
      <c r="W65" s="21">
        <f t="shared" si="7"/>
        <v>1680812</v>
      </c>
      <c r="X65" s="87">
        <f t="shared" ca="1" si="7"/>
        <v>1710724</v>
      </c>
      <c r="Y65" s="21">
        <f t="shared" ca="1" si="7"/>
        <v>29912</v>
      </c>
      <c r="Z65" s="22">
        <f ca="1">IF(Y65=0,0,IF(W65=0,1,Y65/W65))</f>
        <v>1.7796160427222082E-2</v>
      </c>
      <c r="AA65" s="21">
        <f t="shared" si="8"/>
        <v>577272</v>
      </c>
      <c r="AB65" s="87">
        <f t="shared" ca="1" si="8"/>
        <v>556029</v>
      </c>
      <c r="AC65" s="21">
        <f t="shared" ca="1" si="8"/>
        <v>-21243</v>
      </c>
      <c r="AD65" s="22">
        <f ca="1">IF(AC65=0,0,IF(AA65=0,1,AC65/AA65))</f>
        <v>-3.6798943998669606E-2</v>
      </c>
      <c r="AE65" s="21">
        <f t="shared" si="9"/>
        <v>2258084</v>
      </c>
      <c r="AF65" s="87">
        <f t="shared" ca="1" si="9"/>
        <v>2266753</v>
      </c>
      <c r="AG65" s="21">
        <f t="shared" ca="1" si="9"/>
        <v>8669</v>
      </c>
      <c r="AH65" s="22">
        <f ca="1">IF(AG65=0,0,IF(AE65=0,1,AG65/AE65))</f>
        <v>3.8390954455192988E-3</v>
      </c>
      <c r="AI65" s="21">
        <f t="shared" si="10"/>
        <v>584529</v>
      </c>
      <c r="AJ65" s="87">
        <f t="shared" ca="1" si="10"/>
        <v>615909</v>
      </c>
      <c r="AK65" s="21">
        <f t="shared" ca="1" si="10"/>
        <v>31380</v>
      </c>
      <c r="AL65" s="22">
        <f ca="1">IF(AK65=0,0,IF(AI65=0,1,AK65/AI65))</f>
        <v>5.3684248343538132E-2</v>
      </c>
      <c r="AM65" s="21">
        <f t="shared" si="11"/>
        <v>2842613</v>
      </c>
      <c r="AN65" s="87">
        <f t="shared" ca="1" si="11"/>
        <v>2882662</v>
      </c>
      <c r="AO65" s="21">
        <f t="shared" ca="1" si="11"/>
        <v>40049</v>
      </c>
      <c r="AP65" s="22">
        <f ca="1">IF(AO65=0,0,IF(AM65=0,1,AO65/AM65))</f>
        <v>1.4088797877164426E-2</v>
      </c>
      <c r="AQ65" s="21">
        <f t="shared" si="12"/>
        <v>615830</v>
      </c>
      <c r="AR65" s="87">
        <f t="shared" ca="1" si="12"/>
        <v>610347</v>
      </c>
      <c r="AS65" s="21">
        <f t="shared" ca="1" si="12"/>
        <v>-5483</v>
      </c>
      <c r="AT65" s="22">
        <f ca="1">IF(AS65=0,0,IF(AQ65=0,1,AS65/AQ65))</f>
        <v>-8.903431141711186E-3</v>
      </c>
      <c r="AU65" s="21">
        <f t="shared" si="13"/>
        <v>3458443</v>
      </c>
      <c r="AV65" s="87">
        <f t="shared" ca="1" si="13"/>
        <v>3493009</v>
      </c>
      <c r="AW65" s="21">
        <f t="shared" ca="1" si="13"/>
        <v>34566</v>
      </c>
      <c r="AX65" s="22">
        <f ca="1">IF(AW65=0,0,IF(AU65=0,1,AW65/AU65))</f>
        <v>9.9946710123601859E-3</v>
      </c>
      <c r="AY65" s="21">
        <f t="shared" si="14"/>
        <v>530075</v>
      </c>
      <c r="AZ65" s="87">
        <f t="shared" ca="1" si="14"/>
        <v>521507</v>
      </c>
      <c r="BA65" s="21">
        <f t="shared" ca="1" si="14"/>
        <v>-8568</v>
      </c>
      <c r="BB65" s="22">
        <f ca="1">IF(BA65=0,0,IF(AY65=0,1,BA65/AY65))</f>
        <v>-1.6163750412677452E-2</v>
      </c>
      <c r="BC65" s="21">
        <f t="shared" si="15"/>
        <v>3988518</v>
      </c>
      <c r="BD65" s="87">
        <f t="shared" ca="1" si="15"/>
        <v>4014516</v>
      </c>
      <c r="BE65" s="21">
        <f t="shared" ca="1" si="15"/>
        <v>25998</v>
      </c>
      <c r="BF65" s="22">
        <f ca="1">IF(BE65=0,0,IF(BC65=0,1,BE65/BC65))</f>
        <v>6.5182105233071528E-3</v>
      </c>
      <c r="BG65" s="21">
        <f t="shared" si="16"/>
        <v>603101</v>
      </c>
      <c r="BH65" s="87">
        <f t="shared" ca="1" si="16"/>
        <v>604867</v>
      </c>
      <c r="BI65" s="21">
        <f t="shared" ca="1" si="16"/>
        <v>1766</v>
      </c>
      <c r="BJ65" s="22">
        <f ca="1">IF(BI65=0,0,IF(BG65=0,1,BI65/BG65))</f>
        <v>2.928199422650601E-3</v>
      </c>
      <c r="BK65" s="21">
        <f t="shared" si="17"/>
        <v>4591619</v>
      </c>
      <c r="BL65" s="87">
        <f t="shared" ca="1" si="17"/>
        <v>4619383</v>
      </c>
      <c r="BM65" s="21">
        <f t="shared" ca="1" si="17"/>
        <v>27764</v>
      </c>
      <c r="BN65" s="22">
        <f ca="1">IF(BM65=0,0,IF(BK65=0,1,BM65/BK65))</f>
        <v>6.0466689418264014E-3</v>
      </c>
      <c r="BO65" s="21">
        <f t="shared" si="18"/>
        <v>585661</v>
      </c>
      <c r="BP65" s="87">
        <f t="shared" ca="1" si="18"/>
        <v>563461</v>
      </c>
      <c r="BQ65" s="21">
        <f t="shared" ca="1" si="18"/>
        <v>-22200</v>
      </c>
      <c r="BR65" s="22">
        <f ca="1">IF(BQ65=0,0,IF(BO65=0,1,BQ65/BO65))</f>
        <v>-3.7905887535622143E-2</v>
      </c>
      <c r="BS65" s="21">
        <f t="shared" si="19"/>
        <v>5177280</v>
      </c>
      <c r="BT65" s="87">
        <f t="shared" ca="1" si="19"/>
        <v>5182844</v>
      </c>
      <c r="BU65" s="21">
        <f t="shared" ca="1" si="19"/>
        <v>5564</v>
      </c>
      <c r="BV65" s="22">
        <f ca="1">IF(BU65=0,0,IF(BS65=0,1,BU65/BS65))</f>
        <v>1.0746955930527227E-3</v>
      </c>
      <c r="BW65" s="21">
        <f t="shared" si="20"/>
        <v>588187</v>
      </c>
      <c r="BX65" s="87">
        <f t="shared" ca="1" si="20"/>
        <v>576162</v>
      </c>
      <c r="BY65" s="21">
        <f t="shared" ca="1" si="20"/>
        <v>-12025</v>
      </c>
      <c r="BZ65" s="22">
        <f ca="1">IF(BY65=0,0,IF(BW65=0,1,BY65/BW65))</f>
        <v>-2.0444178467052144E-2</v>
      </c>
      <c r="CA65" s="21">
        <f t="shared" si="21"/>
        <v>5765467</v>
      </c>
      <c r="CB65" s="87">
        <f t="shared" ca="1" si="21"/>
        <v>5759006</v>
      </c>
      <c r="CC65" s="21">
        <f t="shared" ca="1" si="21"/>
        <v>-6461</v>
      </c>
      <c r="CD65" s="22">
        <f ca="1">IF(CC65=0,0,IF(CA65=0,1,CC65/CA65))</f>
        <v>-1.1206377557967117E-3</v>
      </c>
      <c r="CE65" s="21">
        <f t="shared" si="22"/>
        <v>581337</v>
      </c>
      <c r="CF65" s="87">
        <f t="shared" ca="1" si="22"/>
        <v>0</v>
      </c>
      <c r="CG65" s="21">
        <f t="shared" ca="1" si="22"/>
        <v>-581337</v>
      </c>
      <c r="CH65" s="22">
        <f ca="1">IF(CG65=0,0,IF(CE65=0,1,CG65/CE65))</f>
        <v>-1</v>
      </c>
      <c r="CI65" s="21">
        <f t="shared" si="23"/>
        <v>6346804</v>
      </c>
      <c r="CJ65" s="87">
        <f t="shared" ca="1" si="23"/>
        <v>5759006</v>
      </c>
      <c r="CK65" s="21">
        <f t="shared" ca="1" si="23"/>
        <v>-587798</v>
      </c>
      <c r="CL65" s="22">
        <f ca="1">IF(CK65=0,0,IF(CI65=0,1,CK65/CI65))</f>
        <v>-9.2613227066725243E-2</v>
      </c>
      <c r="CM65" s="21">
        <f t="shared" si="24"/>
        <v>512061</v>
      </c>
      <c r="CN65" s="87">
        <f t="shared" ca="1" si="24"/>
        <v>0</v>
      </c>
      <c r="CO65" s="21">
        <f t="shared" ca="1" si="24"/>
        <v>-512061</v>
      </c>
      <c r="CP65" s="22">
        <f ca="1">IF(CO65=0,0,IF(CM65=0,1,CO65/CM65))</f>
        <v>-1</v>
      </c>
      <c r="CQ65" s="21">
        <f t="shared" si="25"/>
        <v>6858865</v>
      </c>
      <c r="CR65" s="87">
        <f t="shared" ca="1" si="25"/>
        <v>5759006</v>
      </c>
      <c r="CS65" s="21">
        <f t="shared" ca="1" si="25"/>
        <v>-1099859</v>
      </c>
      <c r="CT65" s="22">
        <f ca="1">IF(CS65=0,0,IF(CQ65=0,1,CS65/CQ65))</f>
        <v>-0.16035583146774285</v>
      </c>
    </row>
    <row r="66" spans="1:98" s="12" customFormat="1">
      <c r="A66" s="95"/>
      <c r="B66" s="29" t="s">
        <v>8</v>
      </c>
      <c r="C66" s="87">
        <f t="shared" si="2"/>
        <v>7917</v>
      </c>
      <c r="D66" s="87">
        <f t="shared" ca="1" si="2"/>
        <v>4344</v>
      </c>
      <c r="E66" s="87">
        <f t="shared" ca="1" si="2"/>
        <v>-3573</v>
      </c>
      <c r="F66" s="22">
        <f ca="1">IF(E66=0,0,IF(C66=0,1,E66/C66))</f>
        <v>-0.45130731337627888</v>
      </c>
      <c r="G66" s="87">
        <f t="shared" si="3"/>
        <v>7917</v>
      </c>
      <c r="H66" s="87">
        <f t="shared" ca="1" si="3"/>
        <v>4344</v>
      </c>
      <c r="I66" s="87">
        <f t="shared" ca="1" si="3"/>
        <v>-3573</v>
      </c>
      <c r="J66" s="22">
        <f ca="1">IF(I66=0,0,IF(G66=0,1,I66/G66))</f>
        <v>-0.45130731337627888</v>
      </c>
      <c r="K66" s="87">
        <f t="shared" si="4"/>
        <v>7449</v>
      </c>
      <c r="L66" s="87">
        <f t="shared" ca="1" si="4"/>
        <v>4648</v>
      </c>
      <c r="M66" s="87">
        <f t="shared" ca="1" si="4"/>
        <v>-2801</v>
      </c>
      <c r="N66" s="22">
        <f ca="1">IF(M66=0,0,IF(K66=0,1,M66/K66))</f>
        <v>-0.37602362733252787</v>
      </c>
      <c r="O66" s="87">
        <f t="shared" si="5"/>
        <v>15366</v>
      </c>
      <c r="P66" s="87">
        <f t="shared" ca="1" si="5"/>
        <v>8992</v>
      </c>
      <c r="Q66" s="87">
        <f t="shared" ca="1" si="5"/>
        <v>-6374</v>
      </c>
      <c r="R66" s="22">
        <f ca="1">IF(Q66=0,0,IF(O66=0,1,Q66/O66))</f>
        <v>-0.41481192242613563</v>
      </c>
      <c r="S66" s="87">
        <f t="shared" si="6"/>
        <v>7723</v>
      </c>
      <c r="T66" s="87">
        <f t="shared" ca="1" si="6"/>
        <v>4940</v>
      </c>
      <c r="U66" s="87">
        <f t="shared" ca="1" si="6"/>
        <v>-2783</v>
      </c>
      <c r="V66" s="22">
        <f ca="1">IF(U66=0,0,IF(S66=0,1,U66/S66))</f>
        <v>-0.36035219474297553</v>
      </c>
      <c r="W66" s="87">
        <f t="shared" si="7"/>
        <v>23089</v>
      </c>
      <c r="X66" s="87">
        <f t="shared" ca="1" si="7"/>
        <v>13932</v>
      </c>
      <c r="Y66" s="87">
        <f t="shared" ca="1" si="7"/>
        <v>-9157</v>
      </c>
      <c r="Z66" s="22">
        <f ca="1">IF(Y66=0,0,IF(W66=0,1,Y66/W66))</f>
        <v>-0.39659578154099356</v>
      </c>
      <c r="AA66" s="87">
        <f t="shared" si="8"/>
        <v>9260</v>
      </c>
      <c r="AB66" s="87">
        <f t="shared" ca="1" si="8"/>
        <v>5763</v>
      </c>
      <c r="AC66" s="87">
        <f t="shared" ca="1" si="8"/>
        <v>-3497</v>
      </c>
      <c r="AD66" s="22">
        <f ca="1">IF(AC66=0,0,IF(AA66=0,1,AC66/AA66))</f>
        <v>-0.37764578833693302</v>
      </c>
      <c r="AE66" s="87">
        <f t="shared" si="9"/>
        <v>32349</v>
      </c>
      <c r="AF66" s="87">
        <f t="shared" ca="1" si="9"/>
        <v>19695</v>
      </c>
      <c r="AG66" s="87">
        <f t="shared" ca="1" si="9"/>
        <v>-12654</v>
      </c>
      <c r="AH66" s="22">
        <f ca="1">IF(AG66=0,0,IF(AE66=0,1,AG66/AE66))</f>
        <v>-0.39117128813873692</v>
      </c>
      <c r="AI66" s="87">
        <f t="shared" si="10"/>
        <v>14295</v>
      </c>
      <c r="AJ66" s="87">
        <f t="shared" ca="1" si="10"/>
        <v>10221</v>
      </c>
      <c r="AK66" s="87">
        <f t="shared" ca="1" si="10"/>
        <v>-4074</v>
      </c>
      <c r="AL66" s="22">
        <f ca="1">IF(AK66=0,0,IF(AI66=0,1,AK66/AI66))</f>
        <v>-0.2849947534102833</v>
      </c>
      <c r="AM66" s="87">
        <f t="shared" si="11"/>
        <v>46644</v>
      </c>
      <c r="AN66" s="87">
        <f t="shared" ca="1" si="11"/>
        <v>29916</v>
      </c>
      <c r="AO66" s="87">
        <f t="shared" ca="1" si="11"/>
        <v>-16728</v>
      </c>
      <c r="AP66" s="22">
        <f ca="1">IF(AO66=0,0,IF(AM66=0,1,AO66/AM66))</f>
        <v>-0.35863133521996399</v>
      </c>
      <c r="AQ66" s="87">
        <f t="shared" si="12"/>
        <v>17668</v>
      </c>
      <c r="AR66" s="87">
        <f t="shared" ca="1" si="12"/>
        <v>13906</v>
      </c>
      <c r="AS66" s="87">
        <f t="shared" ca="1" si="12"/>
        <v>-3762</v>
      </c>
      <c r="AT66" s="22">
        <f ca="1">IF(AS66=0,0,IF(AQ66=0,1,AS66/AQ66))</f>
        <v>-0.21292732623952909</v>
      </c>
      <c r="AU66" s="87">
        <f t="shared" si="13"/>
        <v>64312</v>
      </c>
      <c r="AV66" s="87">
        <f t="shared" ca="1" si="13"/>
        <v>43822</v>
      </c>
      <c r="AW66" s="87">
        <f t="shared" ca="1" si="13"/>
        <v>-20490</v>
      </c>
      <c r="AX66" s="22">
        <f ca="1">IF(AW66=0,0,IF(AU66=0,1,AW66/AU66))</f>
        <v>-0.31860306008209976</v>
      </c>
      <c r="AY66" s="87">
        <f t="shared" si="14"/>
        <v>20673</v>
      </c>
      <c r="AZ66" s="87">
        <f t="shared" ca="1" si="14"/>
        <v>15998</v>
      </c>
      <c r="BA66" s="87">
        <f t="shared" ca="1" si="14"/>
        <v>-4675</v>
      </c>
      <c r="BB66" s="22">
        <f ca="1">IF(BA66=0,0,IF(AY66=0,1,BA66/AY66))</f>
        <v>-0.22614037633628403</v>
      </c>
      <c r="BC66" s="87">
        <f t="shared" si="15"/>
        <v>84985</v>
      </c>
      <c r="BD66" s="87">
        <f t="shared" ca="1" si="15"/>
        <v>59820</v>
      </c>
      <c r="BE66" s="87">
        <f t="shared" ca="1" si="15"/>
        <v>-25165</v>
      </c>
      <c r="BF66" s="22">
        <f ca="1">IF(BE66=0,0,IF(BC66=0,1,BE66/BC66))</f>
        <v>-0.29611107842560452</v>
      </c>
      <c r="BG66" s="87">
        <f t="shared" si="16"/>
        <v>19207</v>
      </c>
      <c r="BH66" s="87">
        <f t="shared" ca="1" si="16"/>
        <v>16134</v>
      </c>
      <c r="BI66" s="87">
        <f t="shared" ca="1" si="16"/>
        <v>-3073</v>
      </c>
      <c r="BJ66" s="22">
        <f ca="1">IF(BI66=0,0,IF(BG66=0,1,BI66/BG66))</f>
        <v>-0.15999375227781537</v>
      </c>
      <c r="BK66" s="87">
        <f t="shared" si="17"/>
        <v>104192</v>
      </c>
      <c r="BL66" s="87">
        <f t="shared" ca="1" si="17"/>
        <v>75954</v>
      </c>
      <c r="BM66" s="87">
        <f t="shared" ca="1" si="17"/>
        <v>-28238</v>
      </c>
      <c r="BN66" s="22">
        <f ca="1">IF(BM66=0,0,IF(BK66=0,1,BM66/BK66))</f>
        <v>-0.2710188882063882</v>
      </c>
      <c r="BO66" s="87">
        <f t="shared" si="18"/>
        <v>17192</v>
      </c>
      <c r="BP66" s="87">
        <f t="shared" ca="1" si="18"/>
        <v>13346</v>
      </c>
      <c r="BQ66" s="87">
        <f t="shared" ca="1" si="18"/>
        <v>-3846</v>
      </c>
      <c r="BR66" s="22">
        <f ca="1">IF(BQ66=0,0,IF(BO66=0,1,BQ66/BO66))</f>
        <v>-0.22370870172173105</v>
      </c>
      <c r="BS66" s="87">
        <f t="shared" si="19"/>
        <v>121384</v>
      </c>
      <c r="BT66" s="87">
        <f t="shared" ca="1" si="19"/>
        <v>89300</v>
      </c>
      <c r="BU66" s="87">
        <f t="shared" ca="1" si="19"/>
        <v>-32084</v>
      </c>
      <c r="BV66" s="22">
        <f ca="1">IF(BU66=0,0,IF(BS66=0,1,BU66/BS66))</f>
        <v>-0.26431819679694196</v>
      </c>
      <c r="BW66" s="87">
        <f t="shared" si="20"/>
        <v>13501</v>
      </c>
      <c r="BX66" s="87">
        <f t="shared" ca="1" si="20"/>
        <v>9717</v>
      </c>
      <c r="BY66" s="87">
        <f t="shared" ca="1" si="20"/>
        <v>-3784</v>
      </c>
      <c r="BZ66" s="22">
        <f ca="1">IF(BY66=0,0,IF(BW66=0,1,BY66/BW66))</f>
        <v>-0.28027553514554476</v>
      </c>
      <c r="CA66" s="87">
        <f t="shared" si="21"/>
        <v>134885</v>
      </c>
      <c r="CB66" s="87">
        <f t="shared" ca="1" si="21"/>
        <v>99017</v>
      </c>
      <c r="CC66" s="87">
        <f t="shared" ca="1" si="21"/>
        <v>-35868</v>
      </c>
      <c r="CD66" s="22">
        <f ca="1">IF(CC66=0,0,IF(CA66=0,1,CC66/CA66))</f>
        <v>-0.2659154094228417</v>
      </c>
      <c r="CE66" s="87">
        <f t="shared" si="22"/>
        <v>8940</v>
      </c>
      <c r="CF66" s="87">
        <f t="shared" ca="1" si="22"/>
        <v>0</v>
      </c>
      <c r="CG66" s="87">
        <f t="shared" ca="1" si="22"/>
        <v>-8940</v>
      </c>
      <c r="CH66" s="22">
        <f ca="1">IF(CG66=0,0,IF(CE66=0,1,CG66/CE66))</f>
        <v>-1</v>
      </c>
      <c r="CI66" s="87">
        <f t="shared" si="23"/>
        <v>143825</v>
      </c>
      <c r="CJ66" s="87">
        <f t="shared" ca="1" si="23"/>
        <v>99017</v>
      </c>
      <c r="CK66" s="87">
        <f t="shared" ca="1" si="23"/>
        <v>-44808</v>
      </c>
      <c r="CL66" s="22">
        <f ca="1">IF(CK66=0,0,IF(CI66=0,1,CK66/CI66))</f>
        <v>-0.311545280723101</v>
      </c>
      <c r="CM66" s="87">
        <f t="shared" si="24"/>
        <v>8352</v>
      </c>
      <c r="CN66" s="87">
        <f t="shared" ca="1" si="24"/>
        <v>0</v>
      </c>
      <c r="CO66" s="87">
        <f t="shared" ca="1" si="24"/>
        <v>-8352</v>
      </c>
      <c r="CP66" s="22">
        <f ca="1">IF(CO66=0,0,IF(CM66=0,1,CO66/CM66))</f>
        <v>-1</v>
      </c>
      <c r="CQ66" s="87">
        <f t="shared" si="25"/>
        <v>152177</v>
      </c>
      <c r="CR66" s="87">
        <f t="shared" ca="1" si="25"/>
        <v>99017</v>
      </c>
      <c r="CS66" s="87">
        <f t="shared" ca="1" si="25"/>
        <v>-53160</v>
      </c>
      <c r="CT66" s="22">
        <f ca="1">IF(CS66=0,0,IF(CQ66=0,1,CS66/CQ66))</f>
        <v>-0.34933005644742637</v>
      </c>
    </row>
    <row r="67" spans="1:98" s="16" customFormat="1" ht="15.6">
      <c r="A67" s="7"/>
      <c r="B67" s="30" t="s">
        <v>20</v>
      </c>
      <c r="C67" s="14">
        <f>SUM(C64:C66)</f>
        <v>2356244</v>
      </c>
      <c r="D67" s="103">
        <f ca="1">SUM(D64:D66)</f>
        <v>2389024</v>
      </c>
      <c r="E67" s="14">
        <f ca="1">SUM(E64:E66)</f>
        <v>32780</v>
      </c>
      <c r="F67" s="15">
        <f ca="1">IF(E67=0,0,IF(C67=0,1,E67/C67))</f>
        <v>1.3911971765233143E-2</v>
      </c>
      <c r="G67" s="14">
        <f>SUM(G64:G66)</f>
        <v>2356244</v>
      </c>
      <c r="H67" s="103">
        <f ca="1">SUM(H64:H66)</f>
        <v>2389024</v>
      </c>
      <c r="I67" s="14">
        <f ca="1">SUM(I64:I66)</f>
        <v>32780</v>
      </c>
      <c r="J67" s="15">
        <f ca="1">IF(I67=0,0,IF(G67=0,1,I67/G67))</f>
        <v>1.3911971765233143E-2</v>
      </c>
      <c r="K67" s="14">
        <f>SUM(K64:K66)</f>
        <v>2214265</v>
      </c>
      <c r="L67" s="103">
        <f ca="1">SUM(L64:L66)</f>
        <v>2243052</v>
      </c>
      <c r="M67" s="14">
        <f ca="1">SUM(M64:M66)</f>
        <v>28787</v>
      </c>
      <c r="N67" s="15">
        <f ca="1">IF(M67=0,0,IF(K67=0,1,M67/K67))</f>
        <v>1.3000702264634088E-2</v>
      </c>
      <c r="O67" s="14">
        <f>SUM(O64:O66)</f>
        <v>4570509</v>
      </c>
      <c r="P67" s="102">
        <f ca="1">SUM(P64:P66)</f>
        <v>4632076</v>
      </c>
      <c r="Q67" s="14">
        <f ca="1">SUM(Q64:Q66)</f>
        <v>61567</v>
      </c>
      <c r="R67" s="15">
        <f ca="1">IF(Q67=0,0,IF(O67=0,1,Q67/O67))</f>
        <v>1.3470490923439818E-2</v>
      </c>
      <c r="S67" s="14">
        <f>SUM(S64:S66)</f>
        <v>2632478</v>
      </c>
      <c r="T67" s="102">
        <f ca="1">SUM(T64:T66)</f>
        <v>2603028</v>
      </c>
      <c r="U67" s="14">
        <f ca="1">SUM(U64:U66)</f>
        <v>-29450</v>
      </c>
      <c r="V67" s="15">
        <f ca="1">IF(U67=0,0,IF(S67=0,1,U67/S67))</f>
        <v>-1.1187178012503808E-2</v>
      </c>
      <c r="W67" s="14">
        <f>SUM(W64:W66)</f>
        <v>7202987</v>
      </c>
      <c r="X67" s="102">
        <f ca="1">SUM(X64:X66)</f>
        <v>7235104</v>
      </c>
      <c r="Y67" s="14">
        <f ca="1">SUM(Y64:Y66)</f>
        <v>32117</v>
      </c>
      <c r="Z67" s="15">
        <f ca="1">IF(Y67=0,0,IF(W67=0,1,Y67/W67))</f>
        <v>4.4588446432014938E-3</v>
      </c>
      <c r="AA67" s="14">
        <f>SUM(AA64:AA66)</f>
        <v>2628311</v>
      </c>
      <c r="AB67" s="102">
        <f ca="1">SUM(AB64:AB66)</f>
        <v>2680257</v>
      </c>
      <c r="AC67" s="14">
        <f ca="1">SUM(AC64:AC66)</f>
        <v>51946</v>
      </c>
      <c r="AD67" s="15">
        <f ca="1">IF(AC67=0,0,IF(AA67=0,1,AC67/AA67))</f>
        <v>1.9764023359488278E-2</v>
      </c>
      <c r="AE67" s="14">
        <f>SUM(AE64:AE66)</f>
        <v>9831298</v>
      </c>
      <c r="AF67" s="102">
        <f ca="1">SUM(AF64:AF66)</f>
        <v>9915361</v>
      </c>
      <c r="AG67" s="14">
        <f ca="1">SUM(AG64:AG66)</f>
        <v>84063</v>
      </c>
      <c r="AH67" s="15">
        <f ca="1">IF(AG67=0,0,IF(AE67=0,1,AG67/AE67))</f>
        <v>8.5505494798347077E-3</v>
      </c>
      <c r="AI67" s="14">
        <f>SUM(AI64:AI66)</f>
        <v>2902053</v>
      </c>
      <c r="AJ67" s="102">
        <f ca="1">SUM(AJ64:AJ66)</f>
        <v>2875638</v>
      </c>
      <c r="AK67" s="14">
        <f ca="1">SUM(AK64:AK66)</f>
        <v>-26415</v>
      </c>
      <c r="AL67" s="15">
        <f ca="1">IF(AK67=0,0,IF(AI67=0,1,AK67/AI67))</f>
        <v>-9.102176976092443E-3</v>
      </c>
      <c r="AM67" s="14">
        <f>SUM(AM64:AM66)</f>
        <v>12733351</v>
      </c>
      <c r="AN67" s="102">
        <f ca="1">SUM(AN64:AN66)</f>
        <v>12790999</v>
      </c>
      <c r="AO67" s="14">
        <f ca="1">SUM(AO64:AO66)</f>
        <v>57648</v>
      </c>
      <c r="AP67" s="15">
        <f ca="1">IF(AO67=0,0,IF(AM67=0,1,AO67/AM67))</f>
        <v>4.5273235615667859E-3</v>
      </c>
      <c r="AQ67" s="14">
        <f>SUM(AQ64:AQ66)</f>
        <v>3041071</v>
      </c>
      <c r="AR67" s="102">
        <f ca="1">SUM(AR64:AR66)</f>
        <v>3010621</v>
      </c>
      <c r="AS67" s="14">
        <f ca="1">SUM(AS64:AS66)</f>
        <v>-30450</v>
      </c>
      <c r="AT67" s="15">
        <f ca="1">IF(AS67=0,0,IF(AQ67=0,1,AS67/AQ67))</f>
        <v>-1.0012919790429096E-2</v>
      </c>
      <c r="AU67" s="14">
        <f>SUM(AU64:AU66)</f>
        <v>15774422</v>
      </c>
      <c r="AV67" s="102">
        <f ca="1">SUM(AV64:AV66)</f>
        <v>15801620</v>
      </c>
      <c r="AW67" s="14">
        <f ca="1">SUM(AW64:AW66)</f>
        <v>27198</v>
      </c>
      <c r="AX67" s="15">
        <f ca="1">IF(AW67=0,0,IF(AU67=0,1,AW67/AU67))</f>
        <v>1.7241836182650622E-3</v>
      </c>
      <c r="AY67" s="14">
        <f>SUM(AY64:AY66)</f>
        <v>3396834</v>
      </c>
      <c r="AZ67" s="102">
        <f ca="1">SUM(AZ64:AZ66)</f>
        <v>3351991</v>
      </c>
      <c r="BA67" s="14">
        <f ca="1">SUM(BA64:BA66)</f>
        <v>-44843</v>
      </c>
      <c r="BB67" s="15">
        <f ca="1">IF(BA67=0,0,IF(AY67=0,1,BA67/AY67))</f>
        <v>-1.3201410489885582E-2</v>
      </c>
      <c r="BC67" s="14">
        <f>SUM(BC64:BC66)</f>
        <v>19171256</v>
      </c>
      <c r="BD67" s="102">
        <f ca="1">SUM(BD64:BD66)</f>
        <v>19153611</v>
      </c>
      <c r="BE67" s="14">
        <f ca="1">SUM(BE64:BE66)</f>
        <v>-17645</v>
      </c>
      <c r="BF67" s="15">
        <f ca="1">IF(BE67=0,0,IF(BC67=0,1,BE67/BC67))</f>
        <v>-9.2038831467275797E-4</v>
      </c>
      <c r="BG67" s="14">
        <f>SUM(BG64:BG66)</f>
        <v>3448249</v>
      </c>
      <c r="BH67" s="102">
        <f ca="1">SUM(BH64:BH66)</f>
        <v>3520363</v>
      </c>
      <c r="BI67" s="14">
        <f ca="1">SUM(BI64:BI66)</f>
        <v>72114</v>
      </c>
      <c r="BJ67" s="15">
        <f ca="1">IF(BI67=0,0,IF(BG67=0,1,BI67/BG67))</f>
        <v>2.0913222914006501E-2</v>
      </c>
      <c r="BK67" s="14">
        <f>SUM(BK64:BK66)</f>
        <v>22619505</v>
      </c>
      <c r="BL67" s="102">
        <f ca="1">SUM(BL64:BL66)</f>
        <v>22673974</v>
      </c>
      <c r="BM67" s="14">
        <f ca="1">SUM(BM64:BM66)</f>
        <v>54469</v>
      </c>
      <c r="BN67" s="15">
        <f ca="1">IF(BM67=0,0,IF(BK67=0,1,BM67/BK67))</f>
        <v>2.4080544644986706E-3</v>
      </c>
      <c r="BO67" s="14">
        <f>SUM(BO64:BO66)</f>
        <v>2976868</v>
      </c>
      <c r="BP67" s="102">
        <f ca="1">SUM(BP64:BP66)</f>
        <v>2989067</v>
      </c>
      <c r="BQ67" s="14">
        <f ca="1">SUM(BQ64:BQ66)</f>
        <v>12199</v>
      </c>
      <c r="BR67" s="15">
        <f ca="1">IF(BQ67=0,0,IF(BO67=0,1,BQ67/BO67))</f>
        <v>4.0979311141777193E-3</v>
      </c>
      <c r="BS67" s="14">
        <f>SUM(BS64:BS66)</f>
        <v>25596373</v>
      </c>
      <c r="BT67" s="102">
        <f ca="1">SUM(BT64:BT66)</f>
        <v>25663041</v>
      </c>
      <c r="BU67" s="14">
        <f ca="1">SUM(BU64:BU66)</f>
        <v>66668</v>
      </c>
      <c r="BV67" s="15">
        <f ca="1">IF(BU67=0,0,IF(BS67=0,1,BU67/BS67))</f>
        <v>2.6045877671809206E-3</v>
      </c>
      <c r="BW67" s="14">
        <f>SUM(BW64:BW66)</f>
        <v>2916797</v>
      </c>
      <c r="BX67" s="102">
        <f ca="1">SUM(BX64:BX66)</f>
        <v>2906538</v>
      </c>
      <c r="BY67" s="14">
        <f ca="1">SUM(BY64:BY66)</f>
        <v>-10259</v>
      </c>
      <c r="BZ67" s="15">
        <f ca="1">IF(BY67=0,0,IF(BW67=0,1,BY67/BW67))</f>
        <v>-3.5172142593399539E-3</v>
      </c>
      <c r="CA67" s="14">
        <f>SUM(CA64:CA66)</f>
        <v>28513170</v>
      </c>
      <c r="CB67" s="102">
        <f ca="1">SUM(CB64:CB66)</f>
        <v>28569579</v>
      </c>
      <c r="CC67" s="14">
        <f ca="1">SUM(CC64:CC66)</f>
        <v>56409</v>
      </c>
      <c r="CD67" s="15">
        <f ca="1">IF(CC67=0,0,IF(CA67=0,1,CC67/CA67))</f>
        <v>1.9783489524314553E-3</v>
      </c>
      <c r="CE67" s="14">
        <f>SUM(CE64:CE66)</f>
        <v>2634652</v>
      </c>
      <c r="CF67" s="103">
        <f ca="1">SUM(CF64:CF66)</f>
        <v>0</v>
      </c>
      <c r="CG67" s="14">
        <f ca="1">SUM(CG64:CG66)</f>
        <v>-2634652</v>
      </c>
      <c r="CH67" s="15">
        <f ca="1">IF(CG67=0,0,IF(CE67=0,1,CG67/CE67))</f>
        <v>-1</v>
      </c>
      <c r="CI67" s="14">
        <f>SUM(CI64:CI66)</f>
        <v>31147822</v>
      </c>
      <c r="CJ67" s="103">
        <f ca="1">SUM(CJ64:CJ66)</f>
        <v>28569579</v>
      </c>
      <c r="CK67" s="14">
        <f ca="1">SUM(CK64:CK66)</f>
        <v>-2578243</v>
      </c>
      <c r="CL67" s="15">
        <f ca="1">IF(CK67=0,0,IF(CI67=0,1,CK67/CI67))</f>
        <v>-8.2774423200440789E-2</v>
      </c>
      <c r="CM67" s="14">
        <f>SUM(CM64:CM66)</f>
        <v>2511505</v>
      </c>
      <c r="CN67" s="103">
        <f ca="1">SUM(CN64:CN66)</f>
        <v>0</v>
      </c>
      <c r="CO67" s="14">
        <f ca="1">SUM(CO64:CO66)</f>
        <v>-2511505</v>
      </c>
      <c r="CP67" s="15">
        <f ca="1">IF(CO67=0,0,IF(CM67=0,1,CO67/CM67))</f>
        <v>-1</v>
      </c>
      <c r="CQ67" s="14">
        <f>SUM(CQ64:CQ66)</f>
        <v>33659327</v>
      </c>
      <c r="CR67" s="103">
        <f ca="1">SUM(CR64:CR66)</f>
        <v>28569579</v>
      </c>
      <c r="CS67" s="14">
        <f ca="1">SUM(CS64:CS66)</f>
        <v>-5089748</v>
      </c>
      <c r="CT67" s="15">
        <f ca="1">IF(CS67=0,0,IF(CQ67=0,1,CS67/CQ67))</f>
        <v>-0.15121359972527079</v>
      </c>
    </row>
    <row r="72" spans="1:98">
      <c r="CQ72" s="2"/>
    </row>
    <row r="121" spans="101:129">
      <c r="CW121" s="12"/>
      <c r="CX121" s="12"/>
      <c r="CY121" s="12"/>
      <c r="CZ121" s="12"/>
      <c r="DA121" s="12"/>
      <c r="DB121" s="12"/>
      <c r="DC121" s="12"/>
      <c r="DD121" s="12"/>
      <c r="DE121" s="12"/>
      <c r="DF121" s="12"/>
      <c r="DG121" s="12"/>
      <c r="DH121" s="12"/>
      <c r="DI121" s="12"/>
      <c r="DJ121" s="12"/>
      <c r="DK121" s="12"/>
      <c r="DL121" s="12"/>
      <c r="DM121" s="12"/>
      <c r="DN121" s="12"/>
      <c r="DO121" s="12"/>
      <c r="DP121" s="12"/>
      <c r="DQ121" s="12"/>
      <c r="DR121" s="12"/>
      <c r="DS121" s="12"/>
      <c r="DT121" s="12"/>
      <c r="DU121" s="12"/>
      <c r="DV121" s="12"/>
      <c r="DW121" s="12"/>
      <c r="DX121" s="12"/>
      <c r="DY121" s="12"/>
    </row>
    <row r="122" spans="101:129">
      <c r="CW122" s="12"/>
      <c r="CX122" s="12"/>
      <c r="CY122" s="12"/>
      <c r="CZ122" s="12"/>
      <c r="DA122" s="12"/>
      <c r="DB122" s="12"/>
      <c r="DC122" s="12"/>
      <c r="DD122" s="12"/>
      <c r="DE122" s="12"/>
      <c r="DF122" s="12"/>
      <c r="DG122" s="12"/>
      <c r="DH122" s="12"/>
      <c r="DI122" s="12"/>
      <c r="DJ122" s="12"/>
      <c r="DK122" s="12"/>
      <c r="DL122" s="12"/>
      <c r="DM122" s="12"/>
      <c r="DN122" s="12"/>
      <c r="DO122" s="12"/>
      <c r="DP122" s="12"/>
      <c r="DQ122" s="12"/>
      <c r="DR122" s="12"/>
      <c r="DS122" s="12"/>
      <c r="DT122" s="12"/>
      <c r="DU122" s="12"/>
      <c r="DV122" s="12"/>
      <c r="DW122" s="12"/>
      <c r="DX122" s="12"/>
      <c r="DY122" s="12"/>
    </row>
    <row r="123" spans="101:129" ht="15.6">
      <c r="CW123" s="12"/>
      <c r="CX123" s="12"/>
      <c r="CY123" s="16"/>
      <c r="CZ123" s="12"/>
      <c r="DA123" s="12"/>
      <c r="DB123" s="12"/>
      <c r="DC123" s="12"/>
      <c r="DD123" s="12"/>
      <c r="DE123" s="12"/>
      <c r="DF123" s="12"/>
      <c r="DG123" s="12"/>
      <c r="DH123" s="12"/>
      <c r="DI123" s="12"/>
      <c r="DJ123" s="12"/>
      <c r="DK123" s="12"/>
      <c r="DL123" s="12"/>
      <c r="DM123" s="12"/>
      <c r="DN123" s="12"/>
      <c r="DO123" s="12"/>
      <c r="DP123" s="12"/>
      <c r="DQ123" s="12"/>
      <c r="DR123" s="12"/>
      <c r="DS123" s="12"/>
      <c r="DT123" s="12"/>
      <c r="DU123" s="12"/>
      <c r="DV123" s="12"/>
      <c r="DW123" s="12"/>
      <c r="DX123" s="12"/>
      <c r="DY123" s="12"/>
    </row>
    <row r="124" spans="101:129" ht="15.6">
      <c r="CW124" s="12"/>
      <c r="CX124" s="12"/>
      <c r="CY124" s="16"/>
      <c r="CZ124" s="12"/>
      <c r="DA124" s="12"/>
      <c r="DB124" s="12"/>
      <c r="DC124" s="12"/>
      <c r="DD124" s="12"/>
      <c r="DE124" s="12"/>
      <c r="DF124" s="12"/>
      <c r="DG124" s="12"/>
      <c r="DH124" s="12"/>
      <c r="DI124" s="12"/>
      <c r="DJ124" s="12"/>
      <c r="DK124" s="12"/>
      <c r="DL124" s="12"/>
      <c r="DM124" s="12"/>
      <c r="DN124" s="12"/>
      <c r="DO124" s="12"/>
      <c r="DP124" s="12"/>
      <c r="DQ124" s="12"/>
      <c r="DR124" s="12"/>
      <c r="DS124" s="12"/>
      <c r="DT124" s="12"/>
      <c r="DU124" s="12"/>
      <c r="DV124" s="12"/>
      <c r="DW124" s="12"/>
      <c r="DX124" s="12"/>
      <c r="DY124" s="12"/>
    </row>
  </sheetData>
  <pageMargins left="0.75" right="0.75" top="1" bottom="1" header="0.5" footer="0.5"/>
  <pageSetup scale="63" fitToHeight="2" orientation="landscape" r:id="rId1"/>
  <headerFooter alignWithMargins="0"/>
  <rowBreaks count="3" manualBreakCount="3">
    <brk id="38" min="10" max="17" man="1"/>
    <brk id="47" min="42" max="49" man="1"/>
    <brk id="48" min="18" max="25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indexed="52"/>
  </sheetPr>
  <dimension ref="A1:AD62"/>
  <sheetViews>
    <sheetView zoomScale="70" zoomScaleNormal="70" workbookViewId="0"/>
  </sheetViews>
  <sheetFormatPr defaultColWidth="6.1796875" defaultRowHeight="15" customHeight="1"/>
  <cols>
    <col min="1" max="1" width="40.453125" style="32" customWidth="1"/>
    <col min="2" max="2" width="19.81640625" style="32" bestFit="1" customWidth="1"/>
    <col min="3" max="3" width="0.90625" style="49" customWidth="1"/>
    <col min="4" max="4" width="9.81640625" style="36" customWidth="1"/>
    <col min="5" max="16" width="9.81640625" style="49" customWidth="1"/>
    <col min="17" max="18" width="1.54296875" style="48" customWidth="1"/>
    <col min="19" max="19" width="9.81640625" style="36" customWidth="1"/>
    <col min="20" max="30" width="9.81640625" style="49" customWidth="1"/>
    <col min="31" max="16384" width="6.1796875" style="61"/>
  </cols>
  <sheetData>
    <row r="1" spans="1:30" ht="15" customHeight="1">
      <c r="A1" s="6" t="s">
        <v>45</v>
      </c>
      <c r="B1" s="50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S1" s="33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</row>
    <row r="2" spans="1:30" ht="15" customHeight="1">
      <c r="A2" s="6" t="s">
        <v>46</v>
      </c>
      <c r="B2" s="52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5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</row>
    <row r="3" spans="1:30" ht="15" customHeight="1">
      <c r="A3" s="6" t="s">
        <v>0</v>
      </c>
      <c r="B3" s="53"/>
    </row>
    <row r="4" spans="1:30" ht="15" customHeight="1">
      <c r="A4" s="75">
        <v>2009</v>
      </c>
      <c r="B4" s="52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5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</row>
    <row r="5" spans="1:30" ht="15" customHeight="1">
      <c r="A5" s="52"/>
      <c r="B5" s="52"/>
      <c r="D5" s="37"/>
      <c r="S5" s="37"/>
    </row>
    <row r="6" spans="1:30" ht="15" customHeight="1">
      <c r="A6" s="52"/>
      <c r="B6" s="52"/>
      <c r="D6" s="33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S6" s="33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</row>
    <row r="7" spans="1:30" ht="15" customHeight="1">
      <c r="A7" s="49"/>
      <c r="B7" s="54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</row>
    <row r="8" spans="1:30" ht="15" customHeight="1">
      <c r="D8" s="58" t="s">
        <v>61</v>
      </c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S8" s="58" t="s">
        <v>62</v>
      </c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</row>
    <row r="9" spans="1:30" ht="15" customHeight="1">
      <c r="A9" s="38" t="s">
        <v>59</v>
      </c>
      <c r="B9" s="39" t="s">
        <v>60</v>
      </c>
      <c r="C9" s="49" t="s">
        <v>33</v>
      </c>
      <c r="D9" s="40" t="s">
        <v>47</v>
      </c>
      <c r="E9" s="40" t="s">
        <v>48</v>
      </c>
      <c r="F9" s="40" t="s">
        <v>49</v>
      </c>
      <c r="G9" s="40" t="s">
        <v>50</v>
      </c>
      <c r="H9" s="40" t="s">
        <v>51</v>
      </c>
      <c r="I9" s="40" t="s">
        <v>52</v>
      </c>
      <c r="J9" s="40" t="s">
        <v>53</v>
      </c>
      <c r="K9" s="40" t="s">
        <v>54</v>
      </c>
      <c r="L9" s="40" t="s">
        <v>55</v>
      </c>
      <c r="M9" s="40" t="s">
        <v>56</v>
      </c>
      <c r="N9" s="40" t="s">
        <v>57</v>
      </c>
      <c r="O9" s="40" t="s">
        <v>58</v>
      </c>
      <c r="P9" s="41" t="s">
        <v>9</v>
      </c>
      <c r="Q9" s="48" t="s">
        <v>33</v>
      </c>
      <c r="R9" s="48" t="s">
        <v>33</v>
      </c>
      <c r="S9" s="40" t="s">
        <v>47</v>
      </c>
      <c r="T9" s="40" t="s">
        <v>48</v>
      </c>
      <c r="U9" s="40" t="s">
        <v>49</v>
      </c>
      <c r="V9" s="40" t="s">
        <v>50</v>
      </c>
      <c r="W9" s="40" t="s">
        <v>51</v>
      </c>
      <c r="X9" s="40" t="s">
        <v>52</v>
      </c>
      <c r="Y9" s="40" t="s">
        <v>53</v>
      </c>
      <c r="Z9" s="40" t="s">
        <v>54</v>
      </c>
      <c r="AA9" s="40" t="s">
        <v>55</v>
      </c>
      <c r="AB9" s="40" t="s">
        <v>56</v>
      </c>
      <c r="AC9" s="40" t="s">
        <v>57</v>
      </c>
      <c r="AD9" s="40" t="s">
        <v>58</v>
      </c>
    </row>
    <row r="10" spans="1:30" s="62" customFormat="1" ht="15" customHeight="1">
      <c r="A10" s="42"/>
      <c r="B10" s="43"/>
      <c r="C10" s="44"/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4"/>
      <c r="R10" s="44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</row>
    <row r="11" spans="1:30" s="55" customFormat="1" ht="15" customHeight="1">
      <c r="A11" s="74" t="s">
        <v>5</v>
      </c>
      <c r="B11" s="76" t="s">
        <v>6</v>
      </c>
      <c r="C11" s="46"/>
      <c r="D11" s="47">
        <f>+AMB!D$76</f>
        <v>302612</v>
      </c>
      <c r="E11" s="47">
        <f>+AMB!E$76</f>
        <v>293269</v>
      </c>
      <c r="F11" s="47">
        <f>+AMB!F$76</f>
        <v>364590</v>
      </c>
      <c r="G11" s="47">
        <f>+AMB!G$76</f>
        <v>350487</v>
      </c>
      <c r="H11" s="47">
        <f>+AMB!H$76</f>
        <v>363856</v>
      </c>
      <c r="I11" s="47">
        <f>+AMB!I$76</f>
        <v>332030</v>
      </c>
      <c r="J11" s="47">
        <f>+AMB!J$76</f>
        <v>370837</v>
      </c>
      <c r="K11" s="47">
        <f>+AMB!K$76</f>
        <v>398248</v>
      </c>
      <c r="L11" s="47">
        <f>+AMB!L$76</f>
        <v>361071</v>
      </c>
      <c r="M11" s="47">
        <f>+AMB!M$76</f>
        <v>367404</v>
      </c>
      <c r="N11" s="47">
        <f>+AMB!N$76</f>
        <v>338646</v>
      </c>
      <c r="O11" s="47">
        <f>+AMB!O$76</f>
        <v>344518</v>
      </c>
      <c r="P11" s="47">
        <f>SUM(D11:O11)</f>
        <v>4187568</v>
      </c>
      <c r="Q11" s="59"/>
      <c r="R11" s="59"/>
      <c r="S11" s="47">
        <f>SUM($D11:D11)</f>
        <v>302612</v>
      </c>
      <c r="T11" s="47">
        <f>SUM($D11:E11)</f>
        <v>595881</v>
      </c>
      <c r="U11" s="47">
        <f>SUM($D11:F11)</f>
        <v>960471</v>
      </c>
      <c r="V11" s="47">
        <f>SUM($D11:G11)</f>
        <v>1310958</v>
      </c>
      <c r="W11" s="47">
        <f>SUM($D11:H11)</f>
        <v>1674814</v>
      </c>
      <c r="X11" s="47">
        <f>SUM($D11:I11)</f>
        <v>2006844</v>
      </c>
      <c r="Y11" s="47">
        <f>SUM($D11:J11)</f>
        <v>2377681</v>
      </c>
      <c r="Z11" s="47">
        <f>SUM($D11:K11)</f>
        <v>2775929</v>
      </c>
      <c r="AA11" s="47">
        <f>SUM($D11:L11)</f>
        <v>3137000</v>
      </c>
      <c r="AB11" s="47">
        <f>SUM($D11:M11)</f>
        <v>3504404</v>
      </c>
      <c r="AC11" s="47">
        <f>SUM($D11:N11)</f>
        <v>3843050</v>
      </c>
      <c r="AD11" s="47">
        <f>SUM($D11:O11)</f>
        <v>4187568</v>
      </c>
    </row>
    <row r="12" spans="1:30" s="55" customFormat="1" ht="15" customHeight="1">
      <c r="A12" s="74" t="s">
        <v>10</v>
      </c>
      <c r="B12" s="76" t="s">
        <v>6</v>
      </c>
      <c r="D12" s="47">
        <f>+BWB!D$76</f>
        <v>194505</v>
      </c>
      <c r="E12" s="47">
        <f>+BWB!E$76</f>
        <v>187035</v>
      </c>
      <c r="F12" s="47">
        <f>+BWB!F$76</f>
        <v>233018</v>
      </c>
      <c r="G12" s="47">
        <f>+BWB!G$76</f>
        <v>239234</v>
      </c>
      <c r="H12" s="47">
        <f>+BWB!H$76</f>
        <v>283931</v>
      </c>
      <c r="I12" s="47">
        <f>+BWB!I$76</f>
        <v>268791</v>
      </c>
      <c r="J12" s="47">
        <f>+BWB!J$76</f>
        <v>331405</v>
      </c>
      <c r="K12" s="47">
        <f>+BWB!K$76</f>
        <v>346918</v>
      </c>
      <c r="L12" s="47">
        <f>+BWB!L$76</f>
        <v>273357</v>
      </c>
      <c r="M12" s="47">
        <f>+BWB!M$76</f>
        <v>271890</v>
      </c>
      <c r="N12" s="47">
        <f>+BWB!N$76</f>
        <v>255345</v>
      </c>
      <c r="O12" s="47">
        <f>+BWB!O$76</f>
        <v>244955</v>
      </c>
      <c r="P12" s="47">
        <f t="shared" ref="P12:P21" si="0">SUM(D12:O12)</f>
        <v>3130384</v>
      </c>
      <c r="Q12" s="60"/>
      <c r="R12" s="60"/>
      <c r="S12" s="47">
        <f>SUM($D12:D12)</f>
        <v>194505</v>
      </c>
      <c r="T12" s="47">
        <f>SUM($D12:E12)</f>
        <v>381540</v>
      </c>
      <c r="U12" s="47">
        <f>SUM($D12:F12)</f>
        <v>614558</v>
      </c>
      <c r="V12" s="47">
        <f>SUM($D12:G12)</f>
        <v>853792</v>
      </c>
      <c r="W12" s="47">
        <f>SUM($D12:H12)</f>
        <v>1137723</v>
      </c>
      <c r="X12" s="47">
        <f>SUM($D12:I12)</f>
        <v>1406514</v>
      </c>
      <c r="Y12" s="47">
        <f>SUM($D12:J12)</f>
        <v>1737919</v>
      </c>
      <c r="Z12" s="47">
        <f>SUM($D12:K12)</f>
        <v>2084837</v>
      </c>
      <c r="AA12" s="47">
        <f>SUM($D12:L12)</f>
        <v>2358194</v>
      </c>
      <c r="AB12" s="47">
        <f>SUM($D12:M12)</f>
        <v>2630084</v>
      </c>
      <c r="AC12" s="47">
        <f>SUM($D12:N12)</f>
        <v>2885429</v>
      </c>
      <c r="AD12" s="47">
        <f>SUM($D12:O12)</f>
        <v>3130384</v>
      </c>
    </row>
    <row r="13" spans="1:30" s="55" customFormat="1" ht="15" customHeight="1">
      <c r="A13" s="74" t="s">
        <v>11</v>
      </c>
      <c r="B13" s="76" t="s">
        <v>6</v>
      </c>
      <c r="D13" s="47">
        <f>+DWT!D$76</f>
        <v>339431</v>
      </c>
      <c r="E13" s="47">
        <f>+DWT!E$76</f>
        <v>323410</v>
      </c>
      <c r="F13" s="47">
        <f>+DWT!F$76</f>
        <v>358180</v>
      </c>
      <c r="G13" s="47">
        <f>+DWT!G$76</f>
        <v>352225</v>
      </c>
      <c r="H13" s="47">
        <f>+DWT!H$76</f>
        <v>354979</v>
      </c>
      <c r="I13" s="47">
        <f>+DWT!I$76</f>
        <v>306865</v>
      </c>
      <c r="J13" s="47">
        <f>+DWT!J$76</f>
        <v>318243</v>
      </c>
      <c r="K13" s="47">
        <f>+DWT!K$76</f>
        <v>323389</v>
      </c>
      <c r="L13" s="47">
        <f>+DWT!L$76</f>
        <v>306258</v>
      </c>
      <c r="M13" s="47">
        <f>+DWT!M$76</f>
        <v>307649</v>
      </c>
      <c r="N13" s="47">
        <f>+DWT!N$76</f>
        <v>298454</v>
      </c>
      <c r="O13" s="47">
        <f>+DWT!O$76</f>
        <v>302396</v>
      </c>
      <c r="P13" s="47">
        <f t="shared" si="0"/>
        <v>3891479</v>
      </c>
      <c r="Q13" s="60"/>
      <c r="R13" s="60"/>
      <c r="S13" s="47">
        <f>SUM($D13:D13)</f>
        <v>339431</v>
      </c>
      <c r="T13" s="47">
        <f>SUM($D13:E13)</f>
        <v>662841</v>
      </c>
      <c r="U13" s="47">
        <f>SUM($D13:F13)</f>
        <v>1021021</v>
      </c>
      <c r="V13" s="47">
        <f>SUM($D13:G13)</f>
        <v>1373246</v>
      </c>
      <c r="W13" s="47">
        <f>SUM($D13:H13)</f>
        <v>1728225</v>
      </c>
      <c r="X13" s="47">
        <f>SUM($D13:I13)</f>
        <v>2035090</v>
      </c>
      <c r="Y13" s="47">
        <f>SUM($D13:J13)</f>
        <v>2353333</v>
      </c>
      <c r="Z13" s="47">
        <f>SUM($D13:K13)</f>
        <v>2676722</v>
      </c>
      <c r="AA13" s="47">
        <f>SUM($D13:L13)</f>
        <v>2982980</v>
      </c>
      <c r="AB13" s="47">
        <f>SUM($D13:M13)</f>
        <v>3290629</v>
      </c>
      <c r="AC13" s="47">
        <f>SUM($D13:N13)</f>
        <v>3589083</v>
      </c>
      <c r="AD13" s="47">
        <f>SUM($D13:O13)</f>
        <v>3891479</v>
      </c>
    </row>
    <row r="14" spans="1:30" s="55" customFormat="1" ht="15" customHeight="1">
      <c r="A14" s="74" t="s">
        <v>13</v>
      </c>
      <c r="B14" s="76" t="s">
        <v>6</v>
      </c>
      <c r="D14" s="47">
        <f>+OGB!D$76</f>
        <v>25162</v>
      </c>
      <c r="E14" s="47">
        <f>+OGB!E$76</f>
        <v>26312</v>
      </c>
      <c r="F14" s="47">
        <f>+OGB!F$76</f>
        <v>29731</v>
      </c>
      <c r="G14" s="47">
        <f>+OGB!G$76</f>
        <v>32506</v>
      </c>
      <c r="H14" s="47">
        <f>+OGB!H$76</f>
        <v>39902</v>
      </c>
      <c r="I14" s="47">
        <f>+OGB!I$76</f>
        <v>58360</v>
      </c>
      <c r="J14" s="47">
        <f>+OGB!J$76</f>
        <v>59653</v>
      </c>
      <c r="K14" s="47">
        <f>+OGB!K$76</f>
        <v>51330</v>
      </c>
      <c r="L14" s="47">
        <f>+OGB!L$76</f>
        <v>42616</v>
      </c>
      <c r="M14" s="47">
        <f>+OGB!M$76</f>
        <v>42103</v>
      </c>
      <c r="N14" s="47">
        <f>+OGB!N$76</f>
        <v>40595</v>
      </c>
      <c r="O14" s="47">
        <f>+OGB!O$76</f>
        <v>35404</v>
      </c>
      <c r="P14" s="47">
        <f t="shared" si="0"/>
        <v>483674</v>
      </c>
      <c r="Q14" s="60"/>
      <c r="R14" s="60"/>
      <c r="S14" s="47">
        <f>SUM($D14:D14)</f>
        <v>25162</v>
      </c>
      <c r="T14" s="47">
        <f>SUM($D14:E14)</f>
        <v>51474</v>
      </c>
      <c r="U14" s="47">
        <f>SUM($D14:F14)</f>
        <v>81205</v>
      </c>
      <c r="V14" s="47">
        <f>SUM($D14:G14)</f>
        <v>113711</v>
      </c>
      <c r="W14" s="47">
        <f>SUM($D14:H14)</f>
        <v>153613</v>
      </c>
      <c r="X14" s="47">
        <f>SUM($D14:I14)</f>
        <v>211973</v>
      </c>
      <c r="Y14" s="47">
        <f>SUM($D14:J14)</f>
        <v>271626</v>
      </c>
      <c r="Z14" s="47">
        <f>SUM($D14:K14)</f>
        <v>322956</v>
      </c>
      <c r="AA14" s="47">
        <f>SUM($D14:L14)</f>
        <v>365572</v>
      </c>
      <c r="AB14" s="47">
        <f>SUM($D14:M14)</f>
        <v>407675</v>
      </c>
      <c r="AC14" s="47">
        <f>SUM($D14:N14)</f>
        <v>448270</v>
      </c>
      <c r="AD14" s="47">
        <f>SUM($D14:O14)</f>
        <v>483674</v>
      </c>
    </row>
    <row r="15" spans="1:30" s="62" customFormat="1" ht="15" customHeight="1">
      <c r="A15" s="74" t="s">
        <v>14</v>
      </c>
      <c r="B15" s="76" t="s">
        <v>6</v>
      </c>
      <c r="C15" s="55"/>
      <c r="D15" s="47">
        <f>+PB!D$76</f>
        <v>291967</v>
      </c>
      <c r="E15" s="47">
        <f>+PB!E$76</f>
        <v>300735</v>
      </c>
      <c r="F15" s="47">
        <f>+PB!F$76</f>
        <v>374947</v>
      </c>
      <c r="G15" s="47">
        <f>+PB!G$76</f>
        <v>357849</v>
      </c>
      <c r="H15" s="47">
        <f>+PB!H$76</f>
        <v>420370</v>
      </c>
      <c r="I15" s="47">
        <f>+PB!I$76</f>
        <v>396387</v>
      </c>
      <c r="J15" s="47">
        <f>+PB!J$76</f>
        <v>525288</v>
      </c>
      <c r="K15" s="47">
        <f>+PB!K$76</f>
        <v>569406</v>
      </c>
      <c r="L15" s="47">
        <f>+PB!L$76</f>
        <v>422961</v>
      </c>
      <c r="M15" s="47">
        <f>+PB!M$76</f>
        <v>392568</v>
      </c>
      <c r="N15" s="47">
        <f>+PB!N$76</f>
        <v>364145</v>
      </c>
      <c r="O15" s="47">
        <f>+PB!O$76</f>
        <v>346158</v>
      </c>
      <c r="P15" s="47">
        <f t="shared" si="0"/>
        <v>4762781</v>
      </c>
      <c r="Q15" s="44"/>
      <c r="R15" s="44"/>
      <c r="S15" s="47">
        <f>SUM($D15:D15)</f>
        <v>291967</v>
      </c>
      <c r="T15" s="47">
        <f>SUM($D15:E15)</f>
        <v>592702</v>
      </c>
      <c r="U15" s="47">
        <f>SUM($D15:F15)</f>
        <v>967649</v>
      </c>
      <c r="V15" s="47">
        <f>SUM($D15:G15)</f>
        <v>1325498</v>
      </c>
      <c r="W15" s="47">
        <f>SUM($D15:H15)</f>
        <v>1745868</v>
      </c>
      <c r="X15" s="47">
        <f>SUM($D15:I15)</f>
        <v>2142255</v>
      </c>
      <c r="Y15" s="47">
        <f>SUM($D15:J15)</f>
        <v>2667543</v>
      </c>
      <c r="Z15" s="47">
        <f>SUM($D15:K15)</f>
        <v>3236949</v>
      </c>
      <c r="AA15" s="47">
        <f>SUM($D15:L15)</f>
        <v>3659910</v>
      </c>
      <c r="AB15" s="47">
        <f>SUM($D15:M15)</f>
        <v>4052478</v>
      </c>
      <c r="AC15" s="47">
        <f>SUM($D15:N15)</f>
        <v>4416623</v>
      </c>
      <c r="AD15" s="47">
        <f>SUM($D15:O15)</f>
        <v>4762781</v>
      </c>
    </row>
    <row r="16" spans="1:30" s="55" customFormat="1" ht="15" customHeight="1">
      <c r="A16" s="74" t="s">
        <v>78</v>
      </c>
      <c r="B16" s="76" t="s">
        <v>6</v>
      </c>
      <c r="D16" s="47">
        <f>+IBA!D$76</f>
        <v>109126</v>
      </c>
      <c r="E16" s="47">
        <f>+IBA!E$76</f>
        <v>104215</v>
      </c>
      <c r="F16" s="47">
        <f>+IBA!F$76</f>
        <v>114942</v>
      </c>
      <c r="G16" s="47">
        <f>+IBA!G$76</f>
        <v>115487</v>
      </c>
      <c r="H16" s="47">
        <f>+IBA!H$76</f>
        <v>128609</v>
      </c>
      <c r="I16" s="47">
        <f>+IBA!I$76</f>
        <v>124579</v>
      </c>
      <c r="J16" s="47">
        <f>+IBA!J$76</f>
        <v>152128</v>
      </c>
      <c r="K16" s="47">
        <f>+IBA!K$76</f>
        <v>157869</v>
      </c>
      <c r="L16" s="47">
        <f>+IBA!L$76</f>
        <v>140202</v>
      </c>
      <c r="M16" s="47">
        <f>+IBA!M$76</f>
        <v>137500</v>
      </c>
      <c r="N16" s="47">
        <f>+IBA!N$76</f>
        <v>126865</v>
      </c>
      <c r="O16" s="47">
        <f>+IBA!O$76</f>
        <v>123263</v>
      </c>
      <c r="P16" s="47">
        <f t="shared" si="0"/>
        <v>1534785</v>
      </c>
      <c r="Q16" s="59"/>
      <c r="R16" s="59"/>
      <c r="S16" s="47">
        <f>SUM($D16:D16)</f>
        <v>109126</v>
      </c>
      <c r="T16" s="47">
        <f>SUM($D16:E16)</f>
        <v>213341</v>
      </c>
      <c r="U16" s="47">
        <f>SUM($D16:F16)</f>
        <v>328283</v>
      </c>
      <c r="V16" s="47">
        <f>SUM($D16:G16)</f>
        <v>443770</v>
      </c>
      <c r="W16" s="47">
        <f>SUM($D16:H16)</f>
        <v>572379</v>
      </c>
      <c r="X16" s="47">
        <f>SUM($D16:I16)</f>
        <v>696958</v>
      </c>
      <c r="Y16" s="47">
        <f>SUM($D16:J16)</f>
        <v>849086</v>
      </c>
      <c r="Z16" s="47">
        <f>SUM($D16:K16)</f>
        <v>1006955</v>
      </c>
      <c r="AA16" s="47">
        <f>SUM($D16:L16)</f>
        <v>1147157</v>
      </c>
      <c r="AB16" s="47">
        <f>SUM($D16:M16)</f>
        <v>1284657</v>
      </c>
      <c r="AC16" s="47">
        <f>SUM($D16:N16)</f>
        <v>1411522</v>
      </c>
      <c r="AD16" s="47">
        <f>SUM($D16:O16)</f>
        <v>1534785</v>
      </c>
    </row>
    <row r="17" spans="1:30" s="55" customFormat="1" ht="15" customHeight="1">
      <c r="A17" s="74" t="s">
        <v>16</v>
      </c>
      <c r="B17" s="76" t="s">
        <v>6</v>
      </c>
      <c r="D17" s="47">
        <f>+SIBC!D$76</f>
        <v>181267</v>
      </c>
      <c r="E17" s="47">
        <f>+SIBC!E$76</f>
        <v>177109</v>
      </c>
      <c r="F17" s="47">
        <f>+SIBC!F$76</f>
        <v>198312</v>
      </c>
      <c r="G17" s="47">
        <f>+SIBC!G$76</f>
        <v>195456</v>
      </c>
      <c r="H17" s="47">
        <f>+SIBC!H$76</f>
        <v>222922</v>
      </c>
      <c r="I17" s="47">
        <f>+SIBC!I$76</f>
        <v>0</v>
      </c>
      <c r="J17" s="47">
        <f>+SIBC!J$76</f>
        <v>0</v>
      </c>
      <c r="K17" s="47">
        <f>+SIBC!K$76</f>
        <v>131834</v>
      </c>
      <c r="L17" s="47">
        <f>+SIBC!L$76</f>
        <v>143028</v>
      </c>
      <c r="M17" s="47">
        <f>+SIBC!M$76</f>
        <v>164232</v>
      </c>
      <c r="N17" s="47">
        <f>+SIBC!N$76</f>
        <v>166975</v>
      </c>
      <c r="O17" s="47">
        <f>+SIBC!O$76</f>
        <v>162228</v>
      </c>
      <c r="P17" s="47">
        <f t="shared" si="0"/>
        <v>1743363</v>
      </c>
      <c r="Q17" s="60"/>
      <c r="R17" s="60"/>
      <c r="S17" s="47">
        <f>SUM($D17:D17)</f>
        <v>181267</v>
      </c>
      <c r="T17" s="47">
        <f>SUM($D17:E17)</f>
        <v>358376</v>
      </c>
      <c r="U17" s="47">
        <f>SUM($D17:F17)</f>
        <v>556688</v>
      </c>
      <c r="V17" s="47">
        <f>SUM($D17:G17)</f>
        <v>752144</v>
      </c>
      <c r="W17" s="47">
        <f>SUM($D17:H17)</f>
        <v>975066</v>
      </c>
      <c r="X17" s="47">
        <f>SUM($D17:I17)</f>
        <v>975066</v>
      </c>
      <c r="Y17" s="47">
        <f>SUM($D17:J17)</f>
        <v>975066</v>
      </c>
      <c r="Z17" s="47">
        <f>SUM($D17:K17)</f>
        <v>1106900</v>
      </c>
      <c r="AA17" s="47">
        <f>SUM($D17:L17)</f>
        <v>1249928</v>
      </c>
      <c r="AB17" s="47">
        <f>SUM($D17:M17)</f>
        <v>1414160</v>
      </c>
      <c r="AC17" s="47">
        <f>SUM($D17:N17)</f>
        <v>1581135</v>
      </c>
      <c r="AD17" s="47">
        <f>SUM($D17:O17)</f>
        <v>1743363</v>
      </c>
    </row>
    <row r="18" spans="1:30" s="55" customFormat="1" ht="15" customHeight="1">
      <c r="A18" s="74" t="s">
        <v>17</v>
      </c>
      <c r="B18" s="76" t="s">
        <v>6</v>
      </c>
      <c r="D18" s="47">
        <f>+TIBA!D$76</f>
        <v>76659</v>
      </c>
      <c r="E18" s="47">
        <f>+TIBA!E$76</f>
        <v>79630</v>
      </c>
      <c r="F18" s="47">
        <f>+TIBA!F$76</f>
        <v>107423</v>
      </c>
      <c r="G18" s="47">
        <f>+TIBA!G$76</f>
        <v>119728</v>
      </c>
      <c r="H18" s="47">
        <f>+TIBA!H$76</f>
        <v>146384</v>
      </c>
      <c r="I18" s="47">
        <f>+TIBA!I$76</f>
        <v>149149</v>
      </c>
      <c r="J18" s="47">
        <f>+TIBA!J$76</f>
        <v>227053</v>
      </c>
      <c r="K18" s="47">
        <f>+TIBA!K$76</f>
        <v>235012</v>
      </c>
      <c r="L18" s="47">
        <f>+TIBA!L$76</f>
        <v>155451</v>
      </c>
      <c r="M18" s="47">
        <f>+TIBA!M$76</f>
        <v>133473</v>
      </c>
      <c r="N18" s="47">
        <f>+TIBA!N$76</f>
        <v>114609</v>
      </c>
      <c r="O18" s="47">
        <f>+TIBA!O$76</f>
        <v>95940</v>
      </c>
      <c r="P18" s="47">
        <f t="shared" si="0"/>
        <v>1640511</v>
      </c>
      <c r="Q18" s="60"/>
      <c r="R18" s="60"/>
      <c r="S18" s="47">
        <f>SUM($D18:D18)</f>
        <v>76659</v>
      </c>
      <c r="T18" s="47">
        <f>SUM($D18:E18)</f>
        <v>156289</v>
      </c>
      <c r="U18" s="47">
        <f>SUM($D18:F18)</f>
        <v>263712</v>
      </c>
      <c r="V18" s="47">
        <f>SUM($D18:G18)</f>
        <v>383440</v>
      </c>
      <c r="W18" s="47">
        <f>SUM($D18:H18)</f>
        <v>529824</v>
      </c>
      <c r="X18" s="47">
        <f>SUM($D18:I18)</f>
        <v>678973</v>
      </c>
      <c r="Y18" s="47">
        <f>SUM($D18:J18)</f>
        <v>906026</v>
      </c>
      <c r="Z18" s="47">
        <f>SUM($D18:K18)</f>
        <v>1141038</v>
      </c>
      <c r="AA18" s="47">
        <f>SUM($D18:L18)</f>
        <v>1296489</v>
      </c>
      <c r="AB18" s="47">
        <f>SUM($D18:M18)</f>
        <v>1429962</v>
      </c>
      <c r="AC18" s="47">
        <f>SUM($D18:N18)</f>
        <v>1544571</v>
      </c>
      <c r="AD18" s="47">
        <f>SUM($D18:O18)</f>
        <v>1640511</v>
      </c>
    </row>
    <row r="19" spans="1:30" s="55" customFormat="1" ht="15" customHeight="1">
      <c r="A19" s="74" t="s">
        <v>12</v>
      </c>
      <c r="B19" s="76" t="s">
        <v>6</v>
      </c>
      <c r="D19" s="47">
        <f>+LQB!D$76</f>
        <v>153291</v>
      </c>
      <c r="E19" s="47">
        <f>+LQB!E$76</f>
        <v>152795</v>
      </c>
      <c r="F19" s="47">
        <f>+LQB!F$76</f>
        <v>200647</v>
      </c>
      <c r="G19" s="47">
        <f>+LQB!G$76</f>
        <v>202469</v>
      </c>
      <c r="H19" s="47">
        <f>+LQB!H$76</f>
        <v>239161</v>
      </c>
      <c r="I19" s="47">
        <f>+LQB!I$76</f>
        <v>219095</v>
      </c>
      <c r="J19" s="47">
        <f>+LQB!J$76</f>
        <v>274110</v>
      </c>
      <c r="K19" s="47">
        <f>+LQB!K$76</f>
        <v>294214</v>
      </c>
      <c r="L19" s="47">
        <f>+LQB!L$76</f>
        <v>227913</v>
      </c>
      <c r="M19" s="47">
        <f>+LQB!M$76</f>
        <v>223035</v>
      </c>
      <c r="N19" s="47">
        <f>+LQB!N$76</f>
        <v>218784</v>
      </c>
      <c r="O19" s="47">
        <f>+LQB!O$76</f>
        <v>207437</v>
      </c>
      <c r="P19" s="47">
        <f t="shared" si="0"/>
        <v>2612951</v>
      </c>
      <c r="Q19" s="60"/>
      <c r="R19" s="60"/>
      <c r="S19" s="47">
        <f>SUM($D19:D19)</f>
        <v>153291</v>
      </c>
      <c r="T19" s="47">
        <f>SUM($D19:E19)</f>
        <v>306086</v>
      </c>
      <c r="U19" s="47">
        <f>SUM($D19:F19)</f>
        <v>506733</v>
      </c>
      <c r="V19" s="47">
        <f>SUM($D19:G19)</f>
        <v>709202</v>
      </c>
      <c r="W19" s="47">
        <f>SUM($D19:H19)</f>
        <v>948363</v>
      </c>
      <c r="X19" s="47">
        <f>SUM($D19:I19)</f>
        <v>1167458</v>
      </c>
      <c r="Y19" s="47">
        <f>SUM($D19:J19)</f>
        <v>1441568</v>
      </c>
      <c r="Z19" s="47">
        <f>SUM($D19:K19)</f>
        <v>1735782</v>
      </c>
      <c r="AA19" s="47">
        <f>SUM($D19:L19)</f>
        <v>1963695</v>
      </c>
      <c r="AB19" s="47">
        <f>SUM($D19:M19)</f>
        <v>2186730</v>
      </c>
      <c r="AC19" s="47">
        <f>SUM($D19:N19)</f>
        <v>2405514</v>
      </c>
      <c r="AD19" s="47">
        <f>SUM($D19:O19)</f>
        <v>2612951</v>
      </c>
    </row>
    <row r="20" spans="1:30" s="62" customFormat="1" ht="15" customHeight="1">
      <c r="A20" s="74" t="s">
        <v>15</v>
      </c>
      <c r="B20" s="76" t="s">
        <v>6</v>
      </c>
      <c r="C20" s="55"/>
      <c r="D20" s="47">
        <f>+RBW!D$76</f>
        <v>166484</v>
      </c>
      <c r="E20" s="47">
        <f>+RBW!E$76</f>
        <v>170376</v>
      </c>
      <c r="F20" s="47">
        <f>+RBW!F$76</f>
        <v>198725</v>
      </c>
      <c r="G20" s="47">
        <f>+RBW!G$76</f>
        <v>220396</v>
      </c>
      <c r="H20" s="47">
        <f>+RBW!H$76</f>
        <v>260952</v>
      </c>
      <c r="I20" s="47">
        <f>+RBW!I$76</f>
        <v>230749</v>
      </c>
      <c r="J20" s="47">
        <f>+RBW!J$76</f>
        <v>317180</v>
      </c>
      <c r="K20" s="47">
        <f>+RBW!K$76</f>
        <v>351811</v>
      </c>
      <c r="L20" s="47">
        <f>+RBW!L$76</f>
        <v>259811</v>
      </c>
      <c r="M20" s="47">
        <f>+RBW!M$76</f>
        <v>239504</v>
      </c>
      <c r="N20" s="47">
        <f>+RBW!N$76</f>
        <v>216663</v>
      </c>
      <c r="O20" s="47">
        <f>+RBW!O$76</f>
        <v>205958</v>
      </c>
      <c r="P20" s="47">
        <f t="shared" si="0"/>
        <v>2838609</v>
      </c>
      <c r="Q20" s="44"/>
      <c r="R20" s="44"/>
      <c r="S20" s="47">
        <f>SUM($D20:D20)</f>
        <v>166484</v>
      </c>
      <c r="T20" s="47">
        <f>SUM($D20:E20)</f>
        <v>336860</v>
      </c>
      <c r="U20" s="47">
        <f>SUM($D20:F20)</f>
        <v>535585</v>
      </c>
      <c r="V20" s="47">
        <f>SUM($D20:G20)</f>
        <v>755981</v>
      </c>
      <c r="W20" s="47">
        <f>SUM($D20:H20)</f>
        <v>1016933</v>
      </c>
      <c r="X20" s="47">
        <f>SUM($D20:I20)</f>
        <v>1247682</v>
      </c>
      <c r="Y20" s="47">
        <f>SUM($D20:J20)</f>
        <v>1564862</v>
      </c>
      <c r="Z20" s="47">
        <f>SUM($D20:K20)</f>
        <v>1916673</v>
      </c>
      <c r="AA20" s="47">
        <f>SUM($D20:L20)</f>
        <v>2176484</v>
      </c>
      <c r="AB20" s="47">
        <f>SUM($D20:M20)</f>
        <v>2415988</v>
      </c>
      <c r="AC20" s="47">
        <f>SUM($D20:N20)</f>
        <v>2632651</v>
      </c>
      <c r="AD20" s="47">
        <f>SUM($D20:O20)</f>
        <v>2838609</v>
      </c>
    </row>
    <row r="21" spans="1:30" s="55" customFormat="1" ht="15" customHeight="1">
      <c r="A21" s="74" t="s">
        <v>18</v>
      </c>
      <c r="B21" s="76" t="s">
        <v>6</v>
      </c>
      <c r="D21" s="47">
        <f>+WPB!D$76</f>
        <v>19709</v>
      </c>
      <c r="E21" s="47">
        <f>+WPB!E$76</f>
        <v>19870</v>
      </c>
      <c r="F21" s="47">
        <f>+WPB!F$76</f>
        <v>22257</v>
      </c>
      <c r="G21" s="47">
        <f>+WPB!G$76</f>
        <v>24087</v>
      </c>
      <c r="H21" s="47">
        <f>+WPB!H$76</f>
        <v>27464</v>
      </c>
      <c r="I21" s="47">
        <f>+WPB!I$76</f>
        <v>26075</v>
      </c>
      <c r="J21" s="47">
        <f>+WPB!J$76</f>
        <v>30343</v>
      </c>
      <c r="K21" s="47">
        <f>+WPB!K$76</f>
        <v>33233</v>
      </c>
      <c r="L21" s="47">
        <f>+WPB!L$76</f>
        <v>31048</v>
      </c>
      <c r="M21" s="47">
        <f>+WPB!M$76</f>
        <v>30354</v>
      </c>
      <c r="N21" s="47">
        <f>+WPB!N$76</f>
        <v>28395</v>
      </c>
      <c r="O21" s="47">
        <f>+WPB!O$76</f>
        <v>27127</v>
      </c>
      <c r="P21" s="47">
        <f t="shared" si="0"/>
        <v>319962</v>
      </c>
      <c r="Q21" s="59"/>
      <c r="R21" s="59"/>
      <c r="S21" s="47">
        <f>SUM($D21:D21)</f>
        <v>19709</v>
      </c>
      <c r="T21" s="47">
        <f>SUM($D21:E21)</f>
        <v>39579</v>
      </c>
      <c r="U21" s="47">
        <f>SUM($D21:F21)</f>
        <v>61836</v>
      </c>
      <c r="V21" s="47">
        <f>SUM($D21:G21)</f>
        <v>85923</v>
      </c>
      <c r="W21" s="47">
        <f>SUM($D21:H21)</f>
        <v>113387</v>
      </c>
      <c r="X21" s="47">
        <f>SUM($D21:I21)</f>
        <v>139462</v>
      </c>
      <c r="Y21" s="47">
        <f>SUM($D21:J21)</f>
        <v>169805</v>
      </c>
      <c r="Z21" s="47">
        <f>SUM($D21:K21)</f>
        <v>203038</v>
      </c>
      <c r="AA21" s="47">
        <f>SUM($D21:L21)</f>
        <v>234086</v>
      </c>
      <c r="AB21" s="47">
        <f>SUM($D21:M21)</f>
        <v>264440</v>
      </c>
      <c r="AC21" s="47">
        <f>SUM($D21:N21)</f>
        <v>292835</v>
      </c>
      <c r="AD21" s="47">
        <f>SUM($D21:O21)</f>
        <v>319962</v>
      </c>
    </row>
    <row r="22" spans="1:30" s="55" customFormat="1" ht="15" customHeight="1">
      <c r="A22" s="74"/>
      <c r="B22" s="79" t="s">
        <v>9</v>
      </c>
      <c r="D22" s="56">
        <f>SUM(D11:D21)</f>
        <v>1860213</v>
      </c>
      <c r="E22" s="56">
        <f t="shared" ref="E22:N22" si="1">SUM(E11:E21)</f>
        <v>1834756</v>
      </c>
      <c r="F22" s="56">
        <f t="shared" si="1"/>
        <v>2202772</v>
      </c>
      <c r="G22" s="56">
        <f t="shared" si="1"/>
        <v>2209924</v>
      </c>
      <c r="H22" s="56">
        <f t="shared" si="1"/>
        <v>2488530</v>
      </c>
      <c r="I22" s="56">
        <f t="shared" si="1"/>
        <v>2112080</v>
      </c>
      <c r="J22" s="56">
        <f t="shared" si="1"/>
        <v>2606240</v>
      </c>
      <c r="K22" s="56">
        <f t="shared" si="1"/>
        <v>2893264</v>
      </c>
      <c r="L22" s="56">
        <f t="shared" si="1"/>
        <v>2363716</v>
      </c>
      <c r="M22" s="56">
        <f t="shared" si="1"/>
        <v>2309712</v>
      </c>
      <c r="N22" s="56">
        <f t="shared" si="1"/>
        <v>2169476</v>
      </c>
      <c r="O22" s="56">
        <f>SUM(O11:O21)</f>
        <v>2095384</v>
      </c>
      <c r="P22" s="56">
        <f>SUM(P11:P21)</f>
        <v>27146067</v>
      </c>
      <c r="Q22" s="60"/>
      <c r="R22" s="60"/>
      <c r="S22" s="47">
        <f>SUM($D22:D22)</f>
        <v>1860213</v>
      </c>
      <c r="T22" s="47">
        <f>SUM($D22:E22)</f>
        <v>3694969</v>
      </c>
      <c r="U22" s="47">
        <f>SUM($D22:F22)</f>
        <v>5897741</v>
      </c>
      <c r="V22" s="47">
        <f>SUM($D22:G22)</f>
        <v>8107665</v>
      </c>
      <c r="W22" s="47">
        <f>SUM($D22:H22)</f>
        <v>10596195</v>
      </c>
      <c r="X22" s="47">
        <f>SUM($D22:I22)</f>
        <v>12708275</v>
      </c>
      <c r="Y22" s="47">
        <f>SUM($D22:J22)</f>
        <v>15314515</v>
      </c>
      <c r="Z22" s="47">
        <f>SUM($D22:K22)</f>
        <v>18207779</v>
      </c>
      <c r="AA22" s="47">
        <f>SUM($D22:L22)</f>
        <v>20571495</v>
      </c>
      <c r="AB22" s="47">
        <f>SUM($D22:M22)</f>
        <v>22881207</v>
      </c>
      <c r="AC22" s="47">
        <f>SUM($D22:N22)</f>
        <v>25050683</v>
      </c>
      <c r="AD22" s="47">
        <f>SUM($D22:O22)</f>
        <v>27146067</v>
      </c>
    </row>
    <row r="23" spans="1:30" s="62" customFormat="1" ht="15" customHeight="1">
      <c r="A23" s="42"/>
      <c r="B23" s="78"/>
      <c r="C23" s="44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4"/>
      <c r="R23" s="44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</row>
    <row r="24" spans="1:30" s="55" customFormat="1" ht="15" customHeight="1">
      <c r="A24" s="74" t="s">
        <v>5</v>
      </c>
      <c r="B24" s="76" t="s">
        <v>69</v>
      </c>
      <c r="C24" s="46"/>
      <c r="D24" s="47">
        <f>+AMB!D$90</f>
        <v>157731</v>
      </c>
      <c r="E24" s="47">
        <f>+AMB!E$90</f>
        <v>180063</v>
      </c>
      <c r="F24" s="47">
        <f>+AMB!F$90</f>
        <v>195434</v>
      </c>
      <c r="G24" s="47">
        <f>+AMB!G$90</f>
        <v>187634</v>
      </c>
      <c r="H24" s="47">
        <f>+AMB!H$90</f>
        <v>173805</v>
      </c>
      <c r="I24" s="47">
        <f>+AMB!I$90</f>
        <v>173202</v>
      </c>
      <c r="J24" s="47">
        <f>+AMB!J$90</f>
        <v>174430</v>
      </c>
      <c r="K24" s="47">
        <f>+AMB!K$90</f>
        <v>203638</v>
      </c>
      <c r="L24" s="47">
        <f>+AMB!L$90</f>
        <v>221277</v>
      </c>
      <c r="M24" s="47">
        <f>+AMB!M$90</f>
        <v>224553</v>
      </c>
      <c r="N24" s="47">
        <f>+AMB!N$90</f>
        <v>208869</v>
      </c>
      <c r="O24" s="47">
        <f>+AMB!O$90</f>
        <v>193805</v>
      </c>
      <c r="P24" s="47">
        <f>SUM(D24:O24)</f>
        <v>2294441</v>
      </c>
      <c r="Q24" s="59"/>
      <c r="R24" s="59"/>
      <c r="S24" s="47">
        <f>SUM($D24:D24)</f>
        <v>157731</v>
      </c>
      <c r="T24" s="47">
        <f>SUM($D24:E24)</f>
        <v>337794</v>
      </c>
      <c r="U24" s="47">
        <f>SUM($D24:F24)</f>
        <v>533228</v>
      </c>
      <c r="V24" s="47">
        <f>SUM($D24:G24)</f>
        <v>720862</v>
      </c>
      <c r="W24" s="47">
        <f>SUM($D24:H24)</f>
        <v>894667</v>
      </c>
      <c r="X24" s="47">
        <f>SUM($D24:I24)</f>
        <v>1067869</v>
      </c>
      <c r="Y24" s="47">
        <f>SUM($D24:J24)</f>
        <v>1242299</v>
      </c>
      <c r="Z24" s="47">
        <f>SUM($D24:K24)</f>
        <v>1445937</v>
      </c>
      <c r="AA24" s="47">
        <f>SUM($D24:L24)</f>
        <v>1667214</v>
      </c>
      <c r="AB24" s="47">
        <f>SUM($D24:M24)</f>
        <v>1891767</v>
      </c>
      <c r="AC24" s="47">
        <f>SUM($D24:N24)</f>
        <v>2100636</v>
      </c>
      <c r="AD24" s="47">
        <f>SUM($D24:O24)</f>
        <v>2294441</v>
      </c>
    </row>
    <row r="25" spans="1:30" s="55" customFormat="1" ht="15" customHeight="1">
      <c r="A25" s="74" t="s">
        <v>10</v>
      </c>
      <c r="B25" s="76" t="s">
        <v>69</v>
      </c>
      <c r="D25" s="47">
        <f>+BWB!D$90</f>
        <v>92677</v>
      </c>
      <c r="E25" s="47">
        <f>+BWB!E$90</f>
        <v>97001</v>
      </c>
      <c r="F25" s="47">
        <f>+BWB!F$90</f>
        <v>108740</v>
      </c>
      <c r="G25" s="47">
        <f>+BWB!G$90</f>
        <v>107384</v>
      </c>
      <c r="H25" s="47">
        <f>+BWB!H$90</f>
        <v>105757</v>
      </c>
      <c r="I25" s="47">
        <f>+BWB!I$90</f>
        <v>110065</v>
      </c>
      <c r="J25" s="47">
        <f>+BWB!J$90</f>
        <v>109157</v>
      </c>
      <c r="K25" s="47">
        <f>+BWB!K$90</f>
        <v>115795</v>
      </c>
      <c r="L25" s="47">
        <f>+BWB!L$90</f>
        <v>127406</v>
      </c>
      <c r="M25" s="47">
        <f>+BWB!M$90</f>
        <v>131091</v>
      </c>
      <c r="N25" s="47">
        <f>+BWB!N$90</f>
        <v>123422</v>
      </c>
      <c r="O25" s="47">
        <f>+BWB!O$90</f>
        <v>115687</v>
      </c>
      <c r="P25" s="47">
        <f t="shared" ref="P25:P34" si="2">SUM(D25:O25)</f>
        <v>1344182</v>
      </c>
      <c r="Q25" s="60"/>
      <c r="R25" s="60"/>
      <c r="S25" s="47">
        <f>SUM($D25:D25)</f>
        <v>92677</v>
      </c>
      <c r="T25" s="47">
        <f>SUM($D25:E25)</f>
        <v>189678</v>
      </c>
      <c r="U25" s="47">
        <f>SUM($D25:F25)</f>
        <v>298418</v>
      </c>
      <c r="V25" s="47">
        <f>SUM($D25:G25)</f>
        <v>405802</v>
      </c>
      <c r="W25" s="47">
        <f>SUM($D25:H25)</f>
        <v>511559</v>
      </c>
      <c r="X25" s="47">
        <f>SUM($D25:I25)</f>
        <v>621624</v>
      </c>
      <c r="Y25" s="47">
        <f>SUM($D25:J25)</f>
        <v>730781</v>
      </c>
      <c r="Z25" s="47">
        <f>SUM($D25:K25)</f>
        <v>846576</v>
      </c>
      <c r="AA25" s="47">
        <f>SUM($D25:L25)</f>
        <v>973982</v>
      </c>
      <c r="AB25" s="47">
        <f>SUM($D25:M25)</f>
        <v>1105073</v>
      </c>
      <c r="AC25" s="47">
        <f>SUM($D25:N25)</f>
        <v>1228495</v>
      </c>
      <c r="AD25" s="47">
        <f>SUM($D25:O25)</f>
        <v>1344182</v>
      </c>
    </row>
    <row r="26" spans="1:30" s="55" customFormat="1" ht="15" customHeight="1">
      <c r="A26" s="74" t="s">
        <v>11</v>
      </c>
      <c r="B26" s="76" t="s">
        <v>69</v>
      </c>
      <c r="D26" s="47">
        <f>+DWT!D$90</f>
        <v>4566</v>
      </c>
      <c r="E26" s="47">
        <f>+DWT!E$90</f>
        <v>4759</v>
      </c>
      <c r="F26" s="47">
        <f>+DWT!F$90</f>
        <v>6157</v>
      </c>
      <c r="G26" s="47">
        <f>+DWT!G$90</f>
        <v>4695</v>
      </c>
      <c r="H26" s="47">
        <f>+DWT!H$90</f>
        <v>3534</v>
      </c>
      <c r="I26" s="47">
        <f>+DWT!I$90</f>
        <v>4040</v>
      </c>
      <c r="J26" s="47">
        <f>+DWT!J$90</f>
        <v>4055</v>
      </c>
      <c r="K26" s="47">
        <f>+DWT!K$90</f>
        <v>4689</v>
      </c>
      <c r="L26" s="47">
        <f>+DWT!L$90</f>
        <v>5518</v>
      </c>
      <c r="M26" s="47">
        <f>+DWT!M$90</f>
        <v>6080</v>
      </c>
      <c r="N26" s="47">
        <f>+DWT!N$90</f>
        <v>4841</v>
      </c>
      <c r="O26" s="47">
        <f>+DWT!O$90</f>
        <v>4569</v>
      </c>
      <c r="P26" s="47">
        <f t="shared" si="2"/>
        <v>57503</v>
      </c>
      <c r="Q26" s="60"/>
      <c r="R26" s="60"/>
      <c r="S26" s="47">
        <f>SUM($D26:D26)</f>
        <v>4566</v>
      </c>
      <c r="T26" s="47">
        <f>SUM($D26:E26)</f>
        <v>9325</v>
      </c>
      <c r="U26" s="47">
        <f>SUM($D26:F26)</f>
        <v>15482</v>
      </c>
      <c r="V26" s="47">
        <f>SUM($D26:G26)</f>
        <v>20177</v>
      </c>
      <c r="W26" s="47">
        <f>SUM($D26:H26)</f>
        <v>23711</v>
      </c>
      <c r="X26" s="47">
        <f>SUM($D26:I26)</f>
        <v>27751</v>
      </c>
      <c r="Y26" s="47">
        <f>SUM($D26:J26)</f>
        <v>31806</v>
      </c>
      <c r="Z26" s="47">
        <f>SUM($D26:K26)</f>
        <v>36495</v>
      </c>
      <c r="AA26" s="47">
        <f>SUM($D26:L26)</f>
        <v>42013</v>
      </c>
      <c r="AB26" s="47">
        <f>SUM($D26:M26)</f>
        <v>48093</v>
      </c>
      <c r="AC26" s="47">
        <f>SUM($D26:N26)</f>
        <v>52934</v>
      </c>
      <c r="AD26" s="47">
        <f>SUM($D26:O26)</f>
        <v>57503</v>
      </c>
    </row>
    <row r="27" spans="1:30" s="55" customFormat="1" ht="15" customHeight="1">
      <c r="A27" s="74" t="s">
        <v>13</v>
      </c>
      <c r="B27" s="76" t="s">
        <v>69</v>
      </c>
      <c r="D27" s="47">
        <f>+OGB!D$90</f>
        <v>5556</v>
      </c>
      <c r="E27" s="47">
        <f>+OGB!E$90</f>
        <v>4987</v>
      </c>
      <c r="F27" s="47">
        <f>+OGB!F$90</f>
        <v>5729</v>
      </c>
      <c r="G27" s="47">
        <f>+OGB!G$90</f>
        <v>5546</v>
      </c>
      <c r="H27" s="47">
        <f>+OGB!H$90</f>
        <v>5545</v>
      </c>
      <c r="I27" s="47">
        <f>+OGB!I$90</f>
        <v>7819</v>
      </c>
      <c r="J27" s="47">
        <f>+OGB!J$90</f>
        <v>7314</v>
      </c>
      <c r="K27" s="47">
        <f>+OGB!K$90</f>
        <v>6025</v>
      </c>
      <c r="L27" s="47">
        <f>+OGB!L$90</f>
        <v>5902</v>
      </c>
      <c r="M27" s="47">
        <f>+OGB!M$90</f>
        <v>6066</v>
      </c>
      <c r="N27" s="47">
        <f>+OGB!N$90</f>
        <v>5666</v>
      </c>
      <c r="O27" s="47">
        <f>+OGB!O$90</f>
        <v>5349</v>
      </c>
      <c r="P27" s="47">
        <f t="shared" si="2"/>
        <v>71504</v>
      </c>
      <c r="Q27" s="60"/>
      <c r="R27" s="60"/>
      <c r="S27" s="47">
        <f>SUM($D27:D27)</f>
        <v>5556</v>
      </c>
      <c r="T27" s="47">
        <f>SUM($D27:E27)</f>
        <v>10543</v>
      </c>
      <c r="U27" s="47">
        <f>SUM($D27:F27)</f>
        <v>16272</v>
      </c>
      <c r="V27" s="47">
        <f>SUM($D27:G27)</f>
        <v>21818</v>
      </c>
      <c r="W27" s="47">
        <f>SUM($D27:H27)</f>
        <v>27363</v>
      </c>
      <c r="X27" s="47">
        <f>SUM($D27:I27)</f>
        <v>35182</v>
      </c>
      <c r="Y27" s="47">
        <f>SUM($D27:J27)</f>
        <v>42496</v>
      </c>
      <c r="Z27" s="47">
        <f>SUM($D27:K27)</f>
        <v>48521</v>
      </c>
      <c r="AA27" s="47">
        <f>SUM($D27:L27)</f>
        <v>54423</v>
      </c>
      <c r="AB27" s="47">
        <f>SUM($D27:M27)</f>
        <v>60489</v>
      </c>
      <c r="AC27" s="47">
        <f>SUM($D27:N27)</f>
        <v>66155</v>
      </c>
      <c r="AD27" s="47">
        <f>SUM($D27:O27)</f>
        <v>71504</v>
      </c>
    </row>
    <row r="28" spans="1:30" s="62" customFormat="1" ht="15" customHeight="1">
      <c r="A28" s="74" t="s">
        <v>14</v>
      </c>
      <c r="B28" s="76" t="s">
        <v>69</v>
      </c>
      <c r="C28" s="55"/>
      <c r="D28" s="47">
        <f>+PB!D$90</f>
        <v>88200</v>
      </c>
      <c r="E28" s="47">
        <f>+PB!E$90</f>
        <v>86318</v>
      </c>
      <c r="F28" s="47">
        <f>+PB!F$90</f>
        <v>93623</v>
      </c>
      <c r="G28" s="47">
        <f>+PB!G$90</f>
        <v>92718</v>
      </c>
      <c r="H28" s="47">
        <f>+PB!H$90</f>
        <v>91495</v>
      </c>
      <c r="I28" s="47">
        <f>+PB!I$90</f>
        <v>93107</v>
      </c>
      <c r="J28" s="47">
        <f>+PB!J$90</f>
        <v>92955</v>
      </c>
      <c r="K28" s="47">
        <f>+PB!K$90</f>
        <v>91699</v>
      </c>
      <c r="L28" s="47">
        <f>+PB!L$90</f>
        <v>99259</v>
      </c>
      <c r="M28" s="47">
        <f>+PB!M$90</f>
        <v>101681</v>
      </c>
      <c r="N28" s="47">
        <f>+PB!N$90</f>
        <v>93478</v>
      </c>
      <c r="O28" s="47">
        <f>+PB!O$90</f>
        <v>92779</v>
      </c>
      <c r="P28" s="47">
        <f t="shared" si="2"/>
        <v>1117312</v>
      </c>
      <c r="Q28" s="44"/>
      <c r="R28" s="44"/>
      <c r="S28" s="47">
        <f>SUM($D28:D28)</f>
        <v>88200</v>
      </c>
      <c r="T28" s="47">
        <f>SUM($D28:E28)</f>
        <v>174518</v>
      </c>
      <c r="U28" s="47">
        <f>SUM($D28:F28)</f>
        <v>268141</v>
      </c>
      <c r="V28" s="47">
        <f>SUM($D28:G28)</f>
        <v>360859</v>
      </c>
      <c r="W28" s="47">
        <f>SUM($D28:H28)</f>
        <v>452354</v>
      </c>
      <c r="X28" s="47">
        <f>SUM($D28:I28)</f>
        <v>545461</v>
      </c>
      <c r="Y28" s="47">
        <f>SUM($D28:J28)</f>
        <v>638416</v>
      </c>
      <c r="Z28" s="47">
        <f>SUM($D28:K28)</f>
        <v>730115</v>
      </c>
      <c r="AA28" s="47">
        <f>SUM($D28:L28)</f>
        <v>829374</v>
      </c>
      <c r="AB28" s="47">
        <f>SUM($D28:M28)</f>
        <v>931055</v>
      </c>
      <c r="AC28" s="47">
        <f>SUM($D28:N28)</f>
        <v>1024533</v>
      </c>
      <c r="AD28" s="47">
        <f>SUM($D28:O28)</f>
        <v>1117312</v>
      </c>
    </row>
    <row r="29" spans="1:30" s="55" customFormat="1" ht="15" customHeight="1">
      <c r="A29" s="74" t="s">
        <v>78</v>
      </c>
      <c r="B29" s="76" t="s">
        <v>69</v>
      </c>
      <c r="D29" s="47">
        <f>+IBA!D$90</f>
        <v>7679</v>
      </c>
      <c r="E29" s="47">
        <f>+IBA!E$90</f>
        <v>7837</v>
      </c>
      <c r="F29" s="47">
        <f>+IBA!F$90</f>
        <v>8598</v>
      </c>
      <c r="G29" s="47">
        <f>+IBA!G$90</f>
        <v>7355</v>
      </c>
      <c r="H29" s="47">
        <f>+IBA!H$90</f>
        <v>7629</v>
      </c>
      <c r="I29" s="47">
        <f>+IBA!I$90</f>
        <v>7718</v>
      </c>
      <c r="J29" s="47">
        <f>+IBA!J$90</f>
        <v>7648</v>
      </c>
      <c r="K29" s="47">
        <f>+IBA!K$90</f>
        <v>8142</v>
      </c>
      <c r="L29" s="47">
        <f>+IBA!L$90</f>
        <v>8709</v>
      </c>
      <c r="M29" s="47">
        <f>+IBA!M$90</f>
        <v>8488</v>
      </c>
      <c r="N29" s="47">
        <f>+IBA!N$90</f>
        <v>8551</v>
      </c>
      <c r="O29" s="47">
        <f>+IBA!O$90</f>
        <v>8023</v>
      </c>
      <c r="P29" s="47">
        <f t="shared" si="2"/>
        <v>96377</v>
      </c>
      <c r="Q29" s="59"/>
      <c r="R29" s="59"/>
      <c r="S29" s="47">
        <f>SUM($D29:D29)</f>
        <v>7679</v>
      </c>
      <c r="T29" s="47">
        <f>SUM($D29:E29)</f>
        <v>15516</v>
      </c>
      <c r="U29" s="47">
        <f>SUM($D29:F29)</f>
        <v>24114</v>
      </c>
      <c r="V29" s="47">
        <f>SUM($D29:G29)</f>
        <v>31469</v>
      </c>
      <c r="W29" s="47">
        <f>SUM($D29:H29)</f>
        <v>39098</v>
      </c>
      <c r="X29" s="47">
        <f>SUM($D29:I29)</f>
        <v>46816</v>
      </c>
      <c r="Y29" s="47">
        <f>SUM($D29:J29)</f>
        <v>54464</v>
      </c>
      <c r="Z29" s="47">
        <f>SUM($D29:K29)</f>
        <v>62606</v>
      </c>
      <c r="AA29" s="47">
        <f>SUM($D29:L29)</f>
        <v>71315</v>
      </c>
      <c r="AB29" s="47">
        <f>SUM($D29:M29)</f>
        <v>79803</v>
      </c>
      <c r="AC29" s="47">
        <f>SUM($D29:N29)</f>
        <v>88354</v>
      </c>
      <c r="AD29" s="47">
        <f>SUM($D29:O29)</f>
        <v>96377</v>
      </c>
    </row>
    <row r="30" spans="1:30" s="55" customFormat="1" ht="15" customHeight="1">
      <c r="A30" s="74" t="s">
        <v>16</v>
      </c>
      <c r="B30" s="76" t="s">
        <v>69</v>
      </c>
      <c r="D30" s="47">
        <f>+SIBC!D$90</f>
        <v>6400</v>
      </c>
      <c r="E30" s="47">
        <f>+SIBC!E$90</f>
        <v>5992</v>
      </c>
      <c r="F30" s="47">
        <f>+SIBC!F$90</f>
        <v>6525</v>
      </c>
      <c r="G30" s="47">
        <f>+SIBC!G$90</f>
        <v>6681</v>
      </c>
      <c r="H30" s="47">
        <f>+SIBC!H$90</f>
        <v>7214</v>
      </c>
      <c r="I30" s="47">
        <f>+SIBC!I$90</f>
        <v>0</v>
      </c>
      <c r="J30" s="47">
        <f>+SIBC!J$90</f>
        <v>0</v>
      </c>
      <c r="K30" s="47">
        <f>+SIBC!K$90</f>
        <v>5648</v>
      </c>
      <c r="L30" s="47">
        <f>+SIBC!L$90</f>
        <v>6594</v>
      </c>
      <c r="M30" s="47">
        <f>+SIBC!M$90</f>
        <v>6501</v>
      </c>
      <c r="N30" s="47">
        <f>+SIBC!N$90</f>
        <v>5442</v>
      </c>
      <c r="O30" s="47">
        <f>+SIBC!O$90</f>
        <v>5033</v>
      </c>
      <c r="P30" s="47">
        <f t="shared" si="2"/>
        <v>62030</v>
      </c>
      <c r="Q30" s="60"/>
      <c r="R30" s="60"/>
      <c r="S30" s="47">
        <f>SUM($D30:D30)</f>
        <v>6400</v>
      </c>
      <c r="T30" s="47">
        <f>SUM($D30:E30)</f>
        <v>12392</v>
      </c>
      <c r="U30" s="47">
        <f>SUM($D30:F30)</f>
        <v>18917</v>
      </c>
      <c r="V30" s="47">
        <f>SUM($D30:G30)</f>
        <v>25598</v>
      </c>
      <c r="W30" s="47">
        <f>SUM($D30:H30)</f>
        <v>32812</v>
      </c>
      <c r="X30" s="47">
        <f>SUM($D30:I30)</f>
        <v>32812</v>
      </c>
      <c r="Y30" s="47">
        <f>SUM($D30:J30)</f>
        <v>32812</v>
      </c>
      <c r="Z30" s="47">
        <f>SUM($D30:K30)</f>
        <v>38460</v>
      </c>
      <c r="AA30" s="47">
        <f>SUM($D30:L30)</f>
        <v>45054</v>
      </c>
      <c r="AB30" s="47">
        <f>SUM($D30:M30)</f>
        <v>51555</v>
      </c>
      <c r="AC30" s="47">
        <f>SUM($D30:N30)</f>
        <v>56997</v>
      </c>
      <c r="AD30" s="47">
        <f>SUM($D30:O30)</f>
        <v>62030</v>
      </c>
    </row>
    <row r="31" spans="1:30" s="55" customFormat="1" ht="15" customHeight="1">
      <c r="A31" s="74" t="s">
        <v>17</v>
      </c>
      <c r="B31" s="76" t="s">
        <v>69</v>
      </c>
      <c r="D31" s="47">
        <f>+TIBA!D$90</f>
        <v>27121</v>
      </c>
      <c r="E31" s="47">
        <f>+TIBA!E$90</f>
        <v>26132</v>
      </c>
      <c r="F31" s="47">
        <f>+TIBA!F$90</f>
        <v>29305</v>
      </c>
      <c r="G31" s="47">
        <f>+TIBA!G$90</f>
        <v>29068</v>
      </c>
      <c r="H31" s="47">
        <f>+TIBA!H$90</f>
        <v>29025</v>
      </c>
      <c r="I31" s="47">
        <f>+TIBA!I$90</f>
        <v>30466</v>
      </c>
      <c r="J31" s="47">
        <f>+TIBA!J$90</f>
        <v>29630</v>
      </c>
      <c r="K31" s="47">
        <f>+TIBA!K$90</f>
        <v>29291</v>
      </c>
      <c r="L31" s="47">
        <f>+TIBA!L$90</f>
        <v>30695</v>
      </c>
      <c r="M31" s="47">
        <f>+TIBA!M$90</f>
        <v>31926</v>
      </c>
      <c r="N31" s="47">
        <f>+TIBA!N$90</f>
        <v>29733</v>
      </c>
      <c r="O31" s="47">
        <f>+TIBA!O$90</f>
        <v>26371</v>
      </c>
      <c r="P31" s="47">
        <f t="shared" si="2"/>
        <v>348763</v>
      </c>
      <c r="Q31" s="60"/>
      <c r="R31" s="60"/>
      <c r="S31" s="47">
        <f>SUM($D31:D31)</f>
        <v>27121</v>
      </c>
      <c r="T31" s="47">
        <f>SUM($D31:E31)</f>
        <v>53253</v>
      </c>
      <c r="U31" s="47">
        <f>SUM($D31:F31)</f>
        <v>82558</v>
      </c>
      <c r="V31" s="47">
        <f>SUM($D31:G31)</f>
        <v>111626</v>
      </c>
      <c r="W31" s="47">
        <f>SUM($D31:H31)</f>
        <v>140651</v>
      </c>
      <c r="X31" s="47">
        <f>SUM($D31:I31)</f>
        <v>171117</v>
      </c>
      <c r="Y31" s="47">
        <f>SUM($D31:J31)</f>
        <v>200747</v>
      </c>
      <c r="Z31" s="47">
        <f>SUM($D31:K31)</f>
        <v>230038</v>
      </c>
      <c r="AA31" s="47">
        <f>SUM($D31:L31)</f>
        <v>260733</v>
      </c>
      <c r="AB31" s="47">
        <f>SUM($D31:M31)</f>
        <v>292659</v>
      </c>
      <c r="AC31" s="47">
        <f>SUM($D31:N31)</f>
        <v>322392</v>
      </c>
      <c r="AD31" s="47">
        <f>SUM($D31:O31)</f>
        <v>348763</v>
      </c>
    </row>
    <row r="32" spans="1:30" s="55" customFormat="1" ht="15" customHeight="1">
      <c r="A32" s="74" t="s">
        <v>12</v>
      </c>
      <c r="B32" s="76" t="s">
        <v>69</v>
      </c>
      <c r="D32" s="47">
        <f>+LQB!D$90</f>
        <v>52876</v>
      </c>
      <c r="E32" s="47">
        <f>+LQB!E$90</f>
        <v>51276</v>
      </c>
      <c r="F32" s="47">
        <f>+LQB!F$90</f>
        <v>55784</v>
      </c>
      <c r="G32" s="47">
        <f>+LQB!G$90</f>
        <v>56524</v>
      </c>
      <c r="H32" s="47">
        <f>+LQB!H$90</f>
        <v>55658</v>
      </c>
      <c r="I32" s="47">
        <f>+LQB!I$90</f>
        <v>57032</v>
      </c>
      <c r="J32" s="47">
        <f>+LQB!J$90</f>
        <v>57322</v>
      </c>
      <c r="K32" s="47">
        <f>+LQB!K$90</f>
        <v>57790</v>
      </c>
      <c r="L32" s="47">
        <f>+LQB!L$90</f>
        <v>59744</v>
      </c>
      <c r="M32" s="47">
        <f>+LQB!M$90</f>
        <v>60928</v>
      </c>
      <c r="N32" s="47">
        <f>+LQB!N$90</f>
        <v>55474</v>
      </c>
      <c r="O32" s="47">
        <f>+LQB!O$90</f>
        <v>54504</v>
      </c>
      <c r="P32" s="47">
        <f t="shared" si="2"/>
        <v>674912</v>
      </c>
      <c r="Q32" s="60"/>
      <c r="R32" s="60"/>
      <c r="S32" s="47">
        <f>SUM($D32:D32)</f>
        <v>52876</v>
      </c>
      <c r="T32" s="47">
        <f>SUM($D32:E32)</f>
        <v>104152</v>
      </c>
      <c r="U32" s="47">
        <f>SUM($D32:F32)</f>
        <v>159936</v>
      </c>
      <c r="V32" s="47">
        <f>SUM($D32:G32)</f>
        <v>216460</v>
      </c>
      <c r="W32" s="47">
        <f>SUM($D32:H32)</f>
        <v>272118</v>
      </c>
      <c r="X32" s="47">
        <f>SUM($D32:I32)</f>
        <v>329150</v>
      </c>
      <c r="Y32" s="47">
        <f>SUM($D32:J32)</f>
        <v>386472</v>
      </c>
      <c r="Z32" s="47">
        <f>SUM($D32:K32)</f>
        <v>444262</v>
      </c>
      <c r="AA32" s="47">
        <f>SUM($D32:L32)</f>
        <v>504006</v>
      </c>
      <c r="AB32" s="47">
        <f>SUM($D32:M32)</f>
        <v>564934</v>
      </c>
      <c r="AC32" s="47">
        <f>SUM($D32:N32)</f>
        <v>620408</v>
      </c>
      <c r="AD32" s="47">
        <f>SUM($D32:O32)</f>
        <v>674912</v>
      </c>
    </row>
    <row r="33" spans="1:30" s="62" customFormat="1" ht="15" customHeight="1">
      <c r="A33" s="74" t="s">
        <v>15</v>
      </c>
      <c r="B33" s="76" t="s">
        <v>69</v>
      </c>
      <c r="C33" s="55"/>
      <c r="D33" s="47">
        <f>+RBW!D$90</f>
        <v>3</v>
      </c>
      <c r="E33" s="47">
        <f>+RBW!E$90</f>
        <v>1</v>
      </c>
      <c r="F33" s="47">
        <f>+RBW!F$90</f>
        <v>11</v>
      </c>
      <c r="G33" s="47">
        <f>+RBW!G$90</f>
        <v>9</v>
      </c>
      <c r="H33" s="47">
        <f>+RBW!H$90</f>
        <v>10</v>
      </c>
      <c r="I33" s="47">
        <f>+RBW!I$90</f>
        <v>3</v>
      </c>
      <c r="J33" s="47">
        <f>+RBW!J$90</f>
        <v>9</v>
      </c>
      <c r="K33" s="47">
        <f>+RBW!K$90</f>
        <v>8</v>
      </c>
      <c r="L33" s="47">
        <f>+RBW!L$90</f>
        <v>5</v>
      </c>
      <c r="M33" s="47">
        <f>+RBW!M$90</f>
        <v>3</v>
      </c>
      <c r="N33" s="47">
        <f>+RBW!N$90</f>
        <v>6</v>
      </c>
      <c r="O33" s="47">
        <f>+RBW!O$90</f>
        <v>8</v>
      </c>
      <c r="P33" s="47">
        <f t="shared" si="2"/>
        <v>76</v>
      </c>
      <c r="Q33" s="44"/>
      <c r="R33" s="44"/>
      <c r="S33" s="47">
        <f>SUM($D33:D33)</f>
        <v>3</v>
      </c>
      <c r="T33" s="47">
        <f>SUM($D33:E33)</f>
        <v>4</v>
      </c>
      <c r="U33" s="47">
        <f>SUM($D33:F33)</f>
        <v>15</v>
      </c>
      <c r="V33" s="47">
        <f>SUM($D33:G33)</f>
        <v>24</v>
      </c>
      <c r="W33" s="47">
        <f>SUM($D33:H33)</f>
        <v>34</v>
      </c>
      <c r="X33" s="47">
        <f>SUM($D33:I33)</f>
        <v>37</v>
      </c>
      <c r="Y33" s="47">
        <f>SUM($D33:J33)</f>
        <v>46</v>
      </c>
      <c r="Z33" s="47">
        <f>SUM($D33:K33)</f>
        <v>54</v>
      </c>
      <c r="AA33" s="47">
        <f>SUM($D33:L33)</f>
        <v>59</v>
      </c>
      <c r="AB33" s="47">
        <f>SUM($D33:M33)</f>
        <v>62</v>
      </c>
      <c r="AC33" s="47">
        <f>SUM($D33:N33)</f>
        <v>68</v>
      </c>
      <c r="AD33" s="47">
        <f>SUM($D33:O33)</f>
        <v>76</v>
      </c>
    </row>
    <row r="34" spans="1:30" s="55" customFormat="1" ht="15" customHeight="1">
      <c r="A34" s="74" t="s">
        <v>18</v>
      </c>
      <c r="B34" s="76" t="s">
        <v>69</v>
      </c>
      <c r="D34" s="47">
        <f>+WPB!D$90</f>
        <v>0</v>
      </c>
      <c r="E34" s="47">
        <f>+WPB!E$90</f>
        <v>0</v>
      </c>
      <c r="F34" s="47">
        <f>+WPB!F$90</f>
        <v>0</v>
      </c>
      <c r="G34" s="47">
        <f>+WPB!G$90</f>
        <v>0</v>
      </c>
      <c r="H34" s="47">
        <f>+WPB!H$90</f>
        <v>0</v>
      </c>
      <c r="I34" s="47">
        <f>+WPB!I$90</f>
        <v>0</v>
      </c>
      <c r="J34" s="47">
        <f>+WPB!J$90</f>
        <v>0</v>
      </c>
      <c r="K34" s="47">
        <f>+WPB!K$90</f>
        <v>0</v>
      </c>
      <c r="L34" s="47">
        <f>+WPB!L$90</f>
        <v>0</v>
      </c>
      <c r="M34" s="47">
        <f>+WPB!M$90</f>
        <v>0</v>
      </c>
      <c r="N34" s="47">
        <f>+WPB!N$90</f>
        <v>0</v>
      </c>
      <c r="O34" s="47">
        <f>+WPB!O$90</f>
        <v>0</v>
      </c>
      <c r="P34" s="47">
        <f t="shared" si="2"/>
        <v>0</v>
      </c>
      <c r="Q34" s="59"/>
      <c r="R34" s="59"/>
      <c r="S34" s="47">
        <f>SUM($D34:D34)</f>
        <v>0</v>
      </c>
      <c r="T34" s="47">
        <f>SUM($D34:E34)</f>
        <v>0</v>
      </c>
      <c r="U34" s="47">
        <f>SUM($D34:F34)</f>
        <v>0</v>
      </c>
      <c r="V34" s="47">
        <f>SUM($D34:G34)</f>
        <v>0</v>
      </c>
      <c r="W34" s="47">
        <f>SUM($D34:H34)</f>
        <v>0</v>
      </c>
      <c r="X34" s="47">
        <f>SUM($D34:I34)</f>
        <v>0</v>
      </c>
      <c r="Y34" s="47">
        <f>SUM($D34:J34)</f>
        <v>0</v>
      </c>
      <c r="Z34" s="47">
        <f>SUM($D34:K34)</f>
        <v>0</v>
      </c>
      <c r="AA34" s="47">
        <f>SUM($D34:L34)</f>
        <v>0</v>
      </c>
      <c r="AB34" s="47">
        <f>SUM($D34:M34)</f>
        <v>0</v>
      </c>
      <c r="AC34" s="47">
        <f>SUM($D34:N34)</f>
        <v>0</v>
      </c>
      <c r="AD34" s="47">
        <f>SUM($D34:O34)</f>
        <v>0</v>
      </c>
    </row>
    <row r="35" spans="1:30" s="55" customFormat="1" ht="15" customHeight="1">
      <c r="A35" s="74"/>
      <c r="B35" s="79" t="s">
        <v>9</v>
      </c>
      <c r="D35" s="56">
        <f t="shared" ref="D35:P35" si="3">SUM(D24:D34)</f>
        <v>442809</v>
      </c>
      <c r="E35" s="56">
        <f t="shared" si="3"/>
        <v>464366</v>
      </c>
      <c r="F35" s="56">
        <f t="shared" si="3"/>
        <v>509906</v>
      </c>
      <c r="G35" s="56">
        <f t="shared" si="3"/>
        <v>497614</v>
      </c>
      <c r="H35" s="56">
        <f t="shared" si="3"/>
        <v>479672</v>
      </c>
      <c r="I35" s="56">
        <f t="shared" si="3"/>
        <v>483452</v>
      </c>
      <c r="J35" s="56">
        <f t="shared" si="3"/>
        <v>482520</v>
      </c>
      <c r="K35" s="56">
        <f t="shared" si="3"/>
        <v>522725</v>
      </c>
      <c r="L35" s="56">
        <f t="shared" si="3"/>
        <v>565109</v>
      </c>
      <c r="M35" s="56">
        <f t="shared" si="3"/>
        <v>577317</v>
      </c>
      <c r="N35" s="56">
        <f t="shared" si="3"/>
        <v>535482</v>
      </c>
      <c r="O35" s="56">
        <f t="shared" si="3"/>
        <v>506128</v>
      </c>
      <c r="P35" s="56">
        <f t="shared" si="3"/>
        <v>6067100</v>
      </c>
      <c r="Q35" s="60"/>
      <c r="R35" s="60"/>
      <c r="S35" s="47">
        <f>SUM($D35:D35)</f>
        <v>442809</v>
      </c>
      <c r="T35" s="47">
        <f>SUM($D35:E35)</f>
        <v>907175</v>
      </c>
      <c r="U35" s="47">
        <f>SUM($D35:F35)</f>
        <v>1417081</v>
      </c>
      <c r="V35" s="47">
        <f>SUM($D35:G35)</f>
        <v>1914695</v>
      </c>
      <c r="W35" s="47">
        <f>SUM($D35:H35)</f>
        <v>2394367</v>
      </c>
      <c r="X35" s="47">
        <f>SUM($D35:I35)</f>
        <v>2877819</v>
      </c>
      <c r="Y35" s="47">
        <f>SUM($D35:J35)</f>
        <v>3360339</v>
      </c>
      <c r="Z35" s="47">
        <f>SUM($D35:K35)</f>
        <v>3883064</v>
      </c>
      <c r="AA35" s="47">
        <f>SUM($D35:L35)</f>
        <v>4448173</v>
      </c>
      <c r="AB35" s="47">
        <f>SUM($D35:M35)</f>
        <v>5025490</v>
      </c>
      <c r="AC35" s="47">
        <f>SUM($D35:N35)</f>
        <v>5560972</v>
      </c>
      <c r="AD35" s="47">
        <f>SUM($D35:O35)</f>
        <v>6067100</v>
      </c>
    </row>
    <row r="36" spans="1:30" s="62" customFormat="1" ht="15" customHeight="1">
      <c r="A36" s="42"/>
      <c r="B36" s="78"/>
      <c r="C36" s="44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4"/>
      <c r="R36" s="44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</row>
    <row r="37" spans="1:30" s="55" customFormat="1" ht="15" customHeight="1">
      <c r="A37" s="74" t="s">
        <v>5</v>
      </c>
      <c r="B37" s="76" t="s">
        <v>8</v>
      </c>
      <c r="C37" s="46"/>
      <c r="D37" s="47">
        <f>+AMB!D$104</f>
        <v>855</v>
      </c>
      <c r="E37" s="47">
        <f>+AMB!E$104</f>
        <v>956</v>
      </c>
      <c r="F37" s="47">
        <f>+AMB!F$104</f>
        <v>1263</v>
      </c>
      <c r="G37" s="47">
        <f>+AMB!G$104</f>
        <v>1223</v>
      </c>
      <c r="H37" s="47">
        <f>+AMB!H$104</f>
        <v>1186</v>
      </c>
      <c r="I37" s="47">
        <f>+AMB!I$104</f>
        <v>944</v>
      </c>
      <c r="J37" s="47">
        <f>+AMB!J$104</f>
        <v>968</v>
      </c>
      <c r="K37" s="47">
        <f>+AMB!K$104</f>
        <v>1115</v>
      </c>
      <c r="L37" s="47">
        <f>+AMB!L$104</f>
        <v>995</v>
      </c>
      <c r="M37" s="47">
        <f>+AMB!M$104</f>
        <v>1028</v>
      </c>
      <c r="N37" s="47">
        <f>+AMB!N$104</f>
        <v>1078</v>
      </c>
      <c r="O37" s="47">
        <f>+AMB!O$104</f>
        <v>1000</v>
      </c>
      <c r="P37" s="47">
        <f>SUM(D37:O37)</f>
        <v>12611</v>
      </c>
      <c r="Q37" s="59"/>
      <c r="R37" s="59"/>
      <c r="S37" s="47">
        <f>SUM($D37:D37)</f>
        <v>855</v>
      </c>
      <c r="T37" s="47">
        <f>SUM($D37:E37)</f>
        <v>1811</v>
      </c>
      <c r="U37" s="47">
        <f>SUM($D37:F37)</f>
        <v>3074</v>
      </c>
      <c r="V37" s="47">
        <f>SUM($D37:G37)</f>
        <v>4297</v>
      </c>
      <c r="W37" s="47">
        <f>SUM($D37:H37)</f>
        <v>5483</v>
      </c>
      <c r="X37" s="47">
        <f>SUM($D37:I37)</f>
        <v>6427</v>
      </c>
      <c r="Y37" s="47">
        <f>SUM($D37:J37)</f>
        <v>7395</v>
      </c>
      <c r="Z37" s="47">
        <f>SUM($D37:K37)</f>
        <v>8510</v>
      </c>
      <c r="AA37" s="47">
        <f>SUM($D37:L37)</f>
        <v>9505</v>
      </c>
      <c r="AB37" s="47">
        <f>SUM($D37:M37)</f>
        <v>10533</v>
      </c>
      <c r="AC37" s="47">
        <f>SUM($D37:N37)</f>
        <v>11611</v>
      </c>
      <c r="AD37" s="47">
        <f>SUM($D37:O37)</f>
        <v>12611</v>
      </c>
    </row>
    <row r="38" spans="1:30" s="55" customFormat="1" ht="15" customHeight="1">
      <c r="A38" s="74" t="s">
        <v>10</v>
      </c>
      <c r="B38" s="76" t="s">
        <v>8</v>
      </c>
      <c r="D38" s="47">
        <f>+BWB!D$103</f>
        <v>364</v>
      </c>
      <c r="E38" s="47">
        <f>+BWB!E$103</f>
        <v>387</v>
      </c>
      <c r="F38" s="47">
        <f>+BWB!F$103</f>
        <v>400</v>
      </c>
      <c r="G38" s="47">
        <f>+BWB!G$103</f>
        <v>523</v>
      </c>
      <c r="H38" s="47">
        <f>+BWB!H$103</f>
        <v>675</v>
      </c>
      <c r="I38" s="47">
        <f>+BWB!I$103</f>
        <v>593</v>
      </c>
      <c r="J38" s="47">
        <f>+BWB!J$103</f>
        <v>557</v>
      </c>
      <c r="K38" s="47">
        <f>+BWB!K$103</f>
        <v>603</v>
      </c>
      <c r="L38" s="47">
        <f>+BWB!L$103</f>
        <v>560</v>
      </c>
      <c r="M38" s="47">
        <f>+BWB!M$103</f>
        <v>689</v>
      </c>
      <c r="N38" s="47">
        <f>+BWB!N$103</f>
        <v>575</v>
      </c>
      <c r="O38" s="47">
        <f>+BWB!O$103</f>
        <v>381</v>
      </c>
      <c r="P38" s="47">
        <f t="shared" ref="P38:P47" si="4">SUM(D38:O38)</f>
        <v>6307</v>
      </c>
      <c r="Q38" s="60"/>
      <c r="R38" s="60"/>
      <c r="S38" s="47">
        <f>SUM($D38:D38)</f>
        <v>364</v>
      </c>
      <c r="T38" s="47">
        <f>SUM($D38:E38)</f>
        <v>751</v>
      </c>
      <c r="U38" s="47">
        <f>SUM($D38:F38)</f>
        <v>1151</v>
      </c>
      <c r="V38" s="47">
        <f>SUM($D38:G38)</f>
        <v>1674</v>
      </c>
      <c r="W38" s="47">
        <f>SUM($D38:H38)</f>
        <v>2349</v>
      </c>
      <c r="X38" s="47">
        <f>SUM($D38:I38)</f>
        <v>2942</v>
      </c>
      <c r="Y38" s="47">
        <f>SUM($D38:J38)</f>
        <v>3499</v>
      </c>
      <c r="Z38" s="47">
        <f>SUM($D38:K38)</f>
        <v>4102</v>
      </c>
      <c r="AA38" s="47">
        <f>SUM($D38:L38)</f>
        <v>4662</v>
      </c>
      <c r="AB38" s="47">
        <f>SUM($D38:M38)</f>
        <v>5351</v>
      </c>
      <c r="AC38" s="47">
        <f>SUM($D38:N38)</f>
        <v>5926</v>
      </c>
      <c r="AD38" s="47">
        <f>SUM($D38:O38)</f>
        <v>6307</v>
      </c>
    </row>
    <row r="39" spans="1:30" s="55" customFormat="1" ht="15" customHeight="1">
      <c r="A39" s="74" t="s">
        <v>11</v>
      </c>
      <c r="B39" s="76" t="s">
        <v>8</v>
      </c>
      <c r="D39" s="47">
        <f>+DWT!D$104</f>
        <v>4812</v>
      </c>
      <c r="E39" s="47">
        <f>+DWT!E$104</f>
        <v>4189</v>
      </c>
      <c r="F39" s="47">
        <f>+DWT!F$104</f>
        <v>4361</v>
      </c>
      <c r="G39" s="47">
        <f>+DWT!G$104</f>
        <v>5161</v>
      </c>
      <c r="H39" s="47">
        <f>+DWT!H$104</f>
        <v>4696</v>
      </c>
      <c r="I39" s="47">
        <f>+DWT!I$104</f>
        <v>4272</v>
      </c>
      <c r="J39" s="47">
        <f>+DWT!J$104</f>
        <v>4516</v>
      </c>
      <c r="K39" s="47">
        <f>+DWT!K$104</f>
        <v>4329</v>
      </c>
      <c r="L39" s="47">
        <f>+DWT!L$104</f>
        <v>4220</v>
      </c>
      <c r="M39" s="47">
        <f>+DWT!M$104</f>
        <v>4422</v>
      </c>
      <c r="N39" s="47">
        <f>+DWT!N$104</f>
        <v>4166</v>
      </c>
      <c r="O39" s="47">
        <f>+DWT!O$104</f>
        <v>3984</v>
      </c>
      <c r="P39" s="47">
        <f t="shared" si="4"/>
        <v>53128</v>
      </c>
      <c r="Q39" s="60"/>
      <c r="R39" s="60"/>
      <c r="S39" s="47">
        <f>SUM($D39:D39)</f>
        <v>4812</v>
      </c>
      <c r="T39" s="47">
        <f>SUM($D39:E39)</f>
        <v>9001</v>
      </c>
      <c r="U39" s="47">
        <f>SUM($D39:F39)</f>
        <v>13362</v>
      </c>
      <c r="V39" s="47">
        <f>SUM($D39:G39)</f>
        <v>18523</v>
      </c>
      <c r="W39" s="47">
        <f>SUM($D39:H39)</f>
        <v>23219</v>
      </c>
      <c r="X39" s="47">
        <f>SUM($D39:I39)</f>
        <v>27491</v>
      </c>
      <c r="Y39" s="47">
        <f>SUM($D39:J39)</f>
        <v>32007</v>
      </c>
      <c r="Z39" s="47">
        <f>SUM($D39:K39)</f>
        <v>36336</v>
      </c>
      <c r="AA39" s="47">
        <f>SUM($D39:L39)</f>
        <v>40556</v>
      </c>
      <c r="AB39" s="47">
        <f>SUM($D39:M39)</f>
        <v>44978</v>
      </c>
      <c r="AC39" s="47">
        <f>SUM($D39:N39)</f>
        <v>49144</v>
      </c>
      <c r="AD39" s="47">
        <f>SUM($D39:O39)</f>
        <v>53128</v>
      </c>
    </row>
    <row r="40" spans="1:30" s="55" customFormat="1" ht="15" customHeight="1">
      <c r="A40" s="74" t="s">
        <v>13</v>
      </c>
      <c r="B40" s="76" t="s">
        <v>8</v>
      </c>
      <c r="D40" s="47">
        <f>+OGB!D$104</f>
        <v>19</v>
      </c>
      <c r="E40" s="47">
        <f>+OGB!E$104</f>
        <v>13</v>
      </c>
      <c r="F40" s="47">
        <f>+OGB!F$104</f>
        <v>19</v>
      </c>
      <c r="G40" s="47">
        <f>+OGB!G$104</f>
        <v>30</v>
      </c>
      <c r="H40" s="47">
        <f>+OGB!H$104</f>
        <v>80</v>
      </c>
      <c r="I40" s="47">
        <f>+OGB!I$104</f>
        <v>89</v>
      </c>
      <c r="J40" s="47">
        <f>+OGB!J$104</f>
        <v>38</v>
      </c>
      <c r="K40" s="47">
        <f>+OGB!K$104</f>
        <v>22</v>
      </c>
      <c r="L40" s="47">
        <f>+OGB!L$104</f>
        <v>26</v>
      </c>
      <c r="M40" s="47">
        <f>+OGB!M$104</f>
        <v>20</v>
      </c>
      <c r="N40" s="47">
        <f>+OGB!N$104</f>
        <v>36</v>
      </c>
      <c r="O40" s="47">
        <f>+OGB!O$104</f>
        <v>16</v>
      </c>
      <c r="P40" s="47">
        <f t="shared" si="4"/>
        <v>408</v>
      </c>
      <c r="Q40" s="60"/>
      <c r="R40" s="60"/>
      <c r="S40" s="47">
        <f>SUM($D40:D40)</f>
        <v>19</v>
      </c>
      <c r="T40" s="47">
        <f>SUM($D40:E40)</f>
        <v>32</v>
      </c>
      <c r="U40" s="47">
        <f>SUM($D40:F40)</f>
        <v>51</v>
      </c>
      <c r="V40" s="47">
        <f>SUM($D40:G40)</f>
        <v>81</v>
      </c>
      <c r="W40" s="47">
        <f>SUM($D40:H40)</f>
        <v>161</v>
      </c>
      <c r="X40" s="47">
        <f>SUM($D40:I40)</f>
        <v>250</v>
      </c>
      <c r="Y40" s="47">
        <f>SUM($D40:J40)</f>
        <v>288</v>
      </c>
      <c r="Z40" s="47">
        <f>SUM($D40:K40)</f>
        <v>310</v>
      </c>
      <c r="AA40" s="47">
        <f>SUM($D40:L40)</f>
        <v>336</v>
      </c>
      <c r="AB40" s="47">
        <f>SUM($D40:M40)</f>
        <v>356</v>
      </c>
      <c r="AC40" s="47">
        <f>SUM($D40:N40)</f>
        <v>392</v>
      </c>
      <c r="AD40" s="47">
        <f>SUM($D40:O40)</f>
        <v>408</v>
      </c>
    </row>
    <row r="41" spans="1:30" s="62" customFormat="1" ht="15" customHeight="1">
      <c r="A41" s="74" t="s">
        <v>14</v>
      </c>
      <c r="B41" s="76" t="s">
        <v>8</v>
      </c>
      <c r="C41" s="55"/>
      <c r="D41" s="47">
        <f>+PB!D$104</f>
        <v>2396</v>
      </c>
      <c r="E41" s="47">
        <f>+PB!E$104</f>
        <v>2166</v>
      </c>
      <c r="F41" s="47">
        <f>+PB!F$104</f>
        <v>2368</v>
      </c>
      <c r="G41" s="47">
        <f>+PB!G$104</f>
        <v>2264</v>
      </c>
      <c r="H41" s="47">
        <f>+PB!H$104</f>
        <v>2472</v>
      </c>
      <c r="I41" s="47">
        <f>+PB!I$104</f>
        <v>1862</v>
      </c>
      <c r="J41" s="47">
        <f>+PB!J$104</f>
        <v>2426</v>
      </c>
      <c r="K41" s="47">
        <f>+PB!K$104</f>
        <v>2654</v>
      </c>
      <c r="L41" s="47">
        <f>+PB!L$104</f>
        <v>2504</v>
      </c>
      <c r="M41" s="47">
        <f>+PB!M$104</f>
        <v>2370</v>
      </c>
      <c r="N41" s="47">
        <f>+PB!N$104</f>
        <v>2598</v>
      </c>
      <c r="O41" s="47">
        <f>+PB!O$104</f>
        <v>2062</v>
      </c>
      <c r="P41" s="47">
        <f t="shared" si="4"/>
        <v>28142</v>
      </c>
      <c r="Q41" s="44"/>
      <c r="R41" s="44"/>
      <c r="S41" s="47">
        <f>SUM($D41:D41)</f>
        <v>2396</v>
      </c>
      <c r="T41" s="47">
        <f>SUM($D41:E41)</f>
        <v>4562</v>
      </c>
      <c r="U41" s="47">
        <f>SUM($D41:F41)</f>
        <v>6930</v>
      </c>
      <c r="V41" s="47">
        <f>SUM($D41:G41)</f>
        <v>9194</v>
      </c>
      <c r="W41" s="47">
        <f>SUM($D41:H41)</f>
        <v>11666</v>
      </c>
      <c r="X41" s="47">
        <f>SUM($D41:I41)</f>
        <v>13528</v>
      </c>
      <c r="Y41" s="47">
        <f>SUM($D41:J41)</f>
        <v>15954</v>
      </c>
      <c r="Z41" s="47">
        <f>SUM($D41:K41)</f>
        <v>18608</v>
      </c>
      <c r="AA41" s="47">
        <f>SUM($D41:L41)</f>
        <v>21112</v>
      </c>
      <c r="AB41" s="47">
        <f>SUM($D41:M41)</f>
        <v>23482</v>
      </c>
      <c r="AC41" s="47">
        <f>SUM($D41:N41)</f>
        <v>26080</v>
      </c>
      <c r="AD41" s="47">
        <f>SUM($D41:O41)</f>
        <v>28142</v>
      </c>
    </row>
    <row r="42" spans="1:30" s="55" customFormat="1" ht="15" customHeight="1">
      <c r="A42" s="74" t="s">
        <v>78</v>
      </c>
      <c r="B42" s="76" t="s">
        <v>8</v>
      </c>
      <c r="D42" s="47">
        <f>+IBA!D$104</f>
        <v>1142</v>
      </c>
      <c r="E42" s="47">
        <f>+IBA!E$104</f>
        <v>1290</v>
      </c>
      <c r="F42" s="47">
        <f>+IBA!F$104</f>
        <v>1389</v>
      </c>
      <c r="G42" s="47">
        <f>+IBA!G$104</f>
        <v>1035</v>
      </c>
      <c r="H42" s="47">
        <f>+IBA!H$104</f>
        <v>4165</v>
      </c>
      <c r="I42" s="47">
        <f>+IBA!I$104</f>
        <v>5980</v>
      </c>
      <c r="J42" s="47">
        <f>+IBA!J$104</f>
        <v>7732</v>
      </c>
      <c r="K42" s="47">
        <f>+IBA!K$104</f>
        <v>9100</v>
      </c>
      <c r="L42" s="47">
        <f>+IBA!L$104</f>
        <v>5939</v>
      </c>
      <c r="M42" s="47">
        <f>+IBA!M$104</f>
        <v>2839</v>
      </c>
      <c r="N42" s="47">
        <f>+IBA!N$104</f>
        <v>1165</v>
      </c>
      <c r="O42" s="47">
        <f>+IBA!O$104</f>
        <v>847</v>
      </c>
      <c r="P42" s="47">
        <f t="shared" si="4"/>
        <v>42623</v>
      </c>
      <c r="Q42" s="59"/>
      <c r="R42" s="59"/>
      <c r="S42" s="47">
        <f>SUM($D42:D42)</f>
        <v>1142</v>
      </c>
      <c r="T42" s="47">
        <f>SUM($D42:E42)</f>
        <v>2432</v>
      </c>
      <c r="U42" s="47">
        <f>SUM($D42:F42)</f>
        <v>3821</v>
      </c>
      <c r="V42" s="47">
        <f>SUM($D42:G42)</f>
        <v>4856</v>
      </c>
      <c r="W42" s="47">
        <f>SUM($D42:H42)</f>
        <v>9021</v>
      </c>
      <c r="X42" s="47">
        <f>SUM($D42:I42)</f>
        <v>15001</v>
      </c>
      <c r="Y42" s="47">
        <f>SUM($D42:J42)</f>
        <v>22733</v>
      </c>
      <c r="Z42" s="47">
        <f>SUM($D42:K42)</f>
        <v>31833</v>
      </c>
      <c r="AA42" s="47">
        <f>SUM($D42:L42)</f>
        <v>37772</v>
      </c>
      <c r="AB42" s="47">
        <f>SUM($D42:M42)</f>
        <v>40611</v>
      </c>
      <c r="AC42" s="47">
        <f>SUM($D42:N42)</f>
        <v>41776</v>
      </c>
      <c r="AD42" s="47">
        <f>SUM($D42:O42)</f>
        <v>42623</v>
      </c>
    </row>
    <row r="43" spans="1:30" s="55" customFormat="1" ht="15" customHeight="1">
      <c r="A43" s="74" t="s">
        <v>16</v>
      </c>
      <c r="B43" s="76" t="s">
        <v>8</v>
      </c>
      <c r="D43" s="47">
        <f>+SIBC!D$104</f>
        <v>0</v>
      </c>
      <c r="E43" s="47">
        <f>+SIBC!E$104</f>
        <v>0</v>
      </c>
      <c r="F43" s="47">
        <f>+SIBC!F$104</f>
        <v>0</v>
      </c>
      <c r="G43" s="47">
        <f>+SIBC!G$104</f>
        <v>0</v>
      </c>
      <c r="H43" s="47">
        <f>+SIBC!H$104</f>
        <v>0</v>
      </c>
      <c r="I43" s="47">
        <f>+SIBC!I$104</f>
        <v>0</v>
      </c>
      <c r="J43" s="47">
        <f>+SIBC!J$104</f>
        <v>0</v>
      </c>
      <c r="K43" s="47">
        <f>+SIBC!K$104</f>
        <v>0</v>
      </c>
      <c r="L43" s="47">
        <f>+SIBC!L$104</f>
        <v>0</v>
      </c>
      <c r="M43" s="47">
        <f>+SIBC!M$104</f>
        <v>0</v>
      </c>
      <c r="N43" s="47">
        <f>+SIBC!N$104</f>
        <v>0</v>
      </c>
      <c r="O43" s="47">
        <f>+SIBC!O$104</f>
        <v>0</v>
      </c>
      <c r="P43" s="47">
        <f t="shared" si="4"/>
        <v>0</v>
      </c>
      <c r="Q43" s="60"/>
      <c r="R43" s="60"/>
      <c r="S43" s="47">
        <f>SUM($D43:D43)</f>
        <v>0</v>
      </c>
      <c r="T43" s="47">
        <f>SUM($D43:E43)</f>
        <v>0</v>
      </c>
      <c r="U43" s="47">
        <f>SUM($D43:F43)</f>
        <v>0</v>
      </c>
      <c r="V43" s="47">
        <f>SUM($D43:G43)</f>
        <v>0</v>
      </c>
      <c r="W43" s="47">
        <f>SUM($D43:H43)</f>
        <v>0</v>
      </c>
      <c r="X43" s="47">
        <f>SUM($D43:I43)</f>
        <v>0</v>
      </c>
      <c r="Y43" s="47">
        <f>SUM($D43:J43)</f>
        <v>0</v>
      </c>
      <c r="Z43" s="47">
        <f>SUM($D43:K43)</f>
        <v>0</v>
      </c>
      <c r="AA43" s="47">
        <f>SUM($D43:L43)</f>
        <v>0</v>
      </c>
      <c r="AB43" s="47">
        <f>SUM($D43:M43)</f>
        <v>0</v>
      </c>
      <c r="AC43" s="47">
        <f>SUM($D43:N43)</f>
        <v>0</v>
      </c>
      <c r="AD43" s="47">
        <f>SUM($D43:O43)</f>
        <v>0</v>
      </c>
    </row>
    <row r="44" spans="1:30" s="55" customFormat="1" ht="15" customHeight="1">
      <c r="A44" s="74" t="s">
        <v>17</v>
      </c>
      <c r="B44" s="76" t="s">
        <v>8</v>
      </c>
      <c r="D44" s="47">
        <f>+TIBA!D$104</f>
        <v>0</v>
      </c>
      <c r="E44" s="47">
        <f>+TIBA!E$104</f>
        <v>0</v>
      </c>
      <c r="F44" s="47">
        <f>+TIBA!F$104</f>
        <v>0</v>
      </c>
      <c r="G44" s="47">
        <f>+TIBA!G$104</f>
        <v>0</v>
      </c>
      <c r="H44" s="47">
        <f>+TIBA!H$104</f>
        <v>0</v>
      </c>
      <c r="I44" s="47">
        <f>+TIBA!I$104</f>
        <v>0</v>
      </c>
      <c r="J44" s="47">
        <f>+TIBA!J$104</f>
        <v>0</v>
      </c>
      <c r="K44" s="47">
        <f>+TIBA!K$104</f>
        <v>0</v>
      </c>
      <c r="L44" s="47">
        <f>+TIBA!L$104</f>
        <v>0</v>
      </c>
      <c r="M44" s="47">
        <f>+TIBA!M$104</f>
        <v>0</v>
      </c>
      <c r="N44" s="47">
        <f>+TIBA!N$104</f>
        <v>0</v>
      </c>
      <c r="O44" s="47">
        <f>+TIBA!O$104</f>
        <v>0</v>
      </c>
      <c r="P44" s="47">
        <f t="shared" si="4"/>
        <v>0</v>
      </c>
      <c r="Q44" s="60"/>
      <c r="R44" s="60"/>
      <c r="S44" s="47">
        <f>SUM($D44:D44)</f>
        <v>0</v>
      </c>
      <c r="T44" s="47">
        <f>SUM($D44:E44)</f>
        <v>0</v>
      </c>
      <c r="U44" s="47">
        <f>SUM($D44:F44)</f>
        <v>0</v>
      </c>
      <c r="V44" s="47">
        <f>SUM($D44:G44)</f>
        <v>0</v>
      </c>
      <c r="W44" s="47">
        <f>SUM($D44:H44)</f>
        <v>0</v>
      </c>
      <c r="X44" s="47">
        <f>SUM($D44:I44)</f>
        <v>0</v>
      </c>
      <c r="Y44" s="47">
        <f>SUM($D44:J44)</f>
        <v>0</v>
      </c>
      <c r="Z44" s="47">
        <f>SUM($D44:K44)</f>
        <v>0</v>
      </c>
      <c r="AA44" s="47">
        <f>SUM($D44:L44)</f>
        <v>0</v>
      </c>
      <c r="AB44" s="47">
        <f>SUM($D44:M44)</f>
        <v>0</v>
      </c>
      <c r="AC44" s="47">
        <f>SUM($D44:N44)</f>
        <v>0</v>
      </c>
      <c r="AD44" s="47">
        <f>SUM($D44:O44)</f>
        <v>0</v>
      </c>
    </row>
    <row r="45" spans="1:30" s="55" customFormat="1" ht="15" customHeight="1">
      <c r="A45" s="74" t="s">
        <v>12</v>
      </c>
      <c r="B45" s="76" t="s">
        <v>8</v>
      </c>
      <c r="D45" s="47">
        <f>+LQB!D$104</f>
        <v>334</v>
      </c>
      <c r="E45" s="47">
        <f>+LQB!E$104</f>
        <v>364</v>
      </c>
      <c r="F45" s="47">
        <f>+LQB!F$104</f>
        <v>418</v>
      </c>
      <c r="G45" s="47">
        <f>+LQB!G$104</f>
        <v>582</v>
      </c>
      <c r="H45" s="47">
        <f>+LQB!H$104</f>
        <v>660</v>
      </c>
      <c r="I45" s="47">
        <f>+LQB!I$104</f>
        <v>382</v>
      </c>
      <c r="J45" s="47">
        <f>+LQB!J$104</f>
        <v>458</v>
      </c>
      <c r="K45" s="47">
        <f>+LQB!K$104</f>
        <v>428</v>
      </c>
      <c r="L45" s="47">
        <f>+LQB!L$104</f>
        <v>414</v>
      </c>
      <c r="M45" s="47">
        <f>+LQB!M$104</f>
        <v>426</v>
      </c>
      <c r="N45" s="47">
        <f>+LQB!N$104</f>
        <v>490</v>
      </c>
      <c r="O45" s="47">
        <f>+LQB!O$104</f>
        <v>320</v>
      </c>
      <c r="P45" s="47">
        <f t="shared" si="4"/>
        <v>5276</v>
      </c>
      <c r="Q45" s="60"/>
      <c r="R45" s="60"/>
      <c r="S45" s="47">
        <f>SUM($D45:D45)</f>
        <v>334</v>
      </c>
      <c r="T45" s="47">
        <f>SUM($D45:E45)</f>
        <v>698</v>
      </c>
      <c r="U45" s="47">
        <f>SUM($D45:F45)</f>
        <v>1116</v>
      </c>
      <c r="V45" s="47">
        <f>SUM($D45:G45)</f>
        <v>1698</v>
      </c>
      <c r="W45" s="47">
        <f>SUM($D45:H45)</f>
        <v>2358</v>
      </c>
      <c r="X45" s="47">
        <f>SUM($D45:I45)</f>
        <v>2740</v>
      </c>
      <c r="Y45" s="47">
        <f>SUM($D45:J45)</f>
        <v>3198</v>
      </c>
      <c r="Z45" s="47">
        <f>SUM($D45:K45)</f>
        <v>3626</v>
      </c>
      <c r="AA45" s="47">
        <f>SUM($D45:L45)</f>
        <v>4040</v>
      </c>
      <c r="AB45" s="47">
        <f>SUM($D45:M45)</f>
        <v>4466</v>
      </c>
      <c r="AC45" s="47">
        <f>SUM($D45:N45)</f>
        <v>4956</v>
      </c>
      <c r="AD45" s="47">
        <f>SUM($D45:O45)</f>
        <v>5276</v>
      </c>
    </row>
    <row r="46" spans="1:30" s="62" customFormat="1" ht="15" customHeight="1">
      <c r="A46" s="74" t="s">
        <v>15</v>
      </c>
      <c r="B46" s="76" t="s">
        <v>8</v>
      </c>
      <c r="C46" s="55"/>
      <c r="D46" s="47">
        <f>+RBW!D$104</f>
        <v>818</v>
      </c>
      <c r="E46" s="47">
        <f>+RBW!E$104</f>
        <v>694</v>
      </c>
      <c r="F46" s="47">
        <f>+RBW!F$104</f>
        <v>996</v>
      </c>
      <c r="G46" s="47">
        <f>+RBW!G$104</f>
        <v>1664</v>
      </c>
      <c r="H46" s="47">
        <f>+RBW!H$104</f>
        <v>2858</v>
      </c>
      <c r="I46" s="47">
        <f>+RBW!I$104</f>
        <v>2886</v>
      </c>
      <c r="J46" s="47">
        <f>+RBW!J$104</f>
        <v>3526</v>
      </c>
      <c r="K46" s="47">
        <f>+RBW!K$104</f>
        <v>1472</v>
      </c>
      <c r="L46" s="47">
        <f>+RBW!L$104</f>
        <v>3628</v>
      </c>
      <c r="M46" s="47">
        <f>+RBW!M$104</f>
        <v>2758</v>
      </c>
      <c r="N46" s="47">
        <f>+RBW!N$104</f>
        <v>1342</v>
      </c>
      <c r="O46" s="47">
        <f>+RBW!O$104</f>
        <v>1040</v>
      </c>
      <c r="P46" s="47">
        <f t="shared" si="4"/>
        <v>23682</v>
      </c>
      <c r="Q46" s="44"/>
      <c r="R46" s="44"/>
      <c r="S46" s="47">
        <f>SUM($D46:D46)</f>
        <v>818</v>
      </c>
      <c r="T46" s="47">
        <f>SUM($D46:E46)</f>
        <v>1512</v>
      </c>
      <c r="U46" s="47">
        <f>SUM($D46:F46)</f>
        <v>2508</v>
      </c>
      <c r="V46" s="47">
        <f>SUM($D46:G46)</f>
        <v>4172</v>
      </c>
      <c r="W46" s="47">
        <f>SUM($D46:H46)</f>
        <v>7030</v>
      </c>
      <c r="X46" s="47">
        <f>SUM($D46:I46)</f>
        <v>9916</v>
      </c>
      <c r="Y46" s="47">
        <f>SUM($D46:J46)</f>
        <v>13442</v>
      </c>
      <c r="Z46" s="47">
        <f>SUM($D46:K46)</f>
        <v>14914</v>
      </c>
      <c r="AA46" s="47">
        <f>SUM($D46:L46)</f>
        <v>18542</v>
      </c>
      <c r="AB46" s="47">
        <f>SUM($D46:M46)</f>
        <v>21300</v>
      </c>
      <c r="AC46" s="47">
        <f>SUM($D46:N46)</f>
        <v>22642</v>
      </c>
      <c r="AD46" s="47">
        <f>SUM($D46:O46)</f>
        <v>23682</v>
      </c>
    </row>
    <row r="47" spans="1:30" s="55" customFormat="1" ht="15" customHeight="1">
      <c r="A47" s="74" t="s">
        <v>18</v>
      </c>
      <c r="B47" s="76" t="s">
        <v>8</v>
      </c>
      <c r="D47" s="47">
        <f>+WPB!D$104</f>
        <v>0</v>
      </c>
      <c r="E47" s="47">
        <f>+WPB!E$104</f>
        <v>0</v>
      </c>
      <c r="F47" s="47">
        <f>+WPB!F$104</f>
        <v>0</v>
      </c>
      <c r="G47" s="47">
        <f>+WPB!G$104</f>
        <v>0</v>
      </c>
      <c r="H47" s="47">
        <f>+WPB!H$104</f>
        <v>0</v>
      </c>
      <c r="I47" s="47">
        <f>+WPB!I$104</f>
        <v>0</v>
      </c>
      <c r="J47" s="47">
        <f>+WPB!J$104</f>
        <v>0</v>
      </c>
      <c r="K47" s="47">
        <f>+WPB!K$104</f>
        <v>0</v>
      </c>
      <c r="L47" s="47">
        <f>+WPB!L$104</f>
        <v>0</v>
      </c>
      <c r="M47" s="47">
        <f>+WPB!M$104</f>
        <v>0</v>
      </c>
      <c r="N47" s="47">
        <f>+WPB!N$104</f>
        <v>0</v>
      </c>
      <c r="O47" s="47">
        <f>+WPB!O$104</f>
        <v>0</v>
      </c>
      <c r="P47" s="47">
        <f t="shared" si="4"/>
        <v>0</v>
      </c>
      <c r="Q47" s="59"/>
      <c r="R47" s="59"/>
      <c r="S47" s="47">
        <f>SUM($D47:D47)</f>
        <v>0</v>
      </c>
      <c r="T47" s="47">
        <f>SUM($D47:E47)</f>
        <v>0</v>
      </c>
      <c r="U47" s="47">
        <f>SUM($D47:F47)</f>
        <v>0</v>
      </c>
      <c r="V47" s="47">
        <f>SUM($D47:G47)</f>
        <v>0</v>
      </c>
      <c r="W47" s="47">
        <f>SUM($D47:H47)</f>
        <v>0</v>
      </c>
      <c r="X47" s="47">
        <f>SUM($D47:I47)</f>
        <v>0</v>
      </c>
      <c r="Y47" s="47">
        <f>SUM($D47:J47)</f>
        <v>0</v>
      </c>
      <c r="Z47" s="47">
        <f>SUM($D47:K47)</f>
        <v>0</v>
      </c>
      <c r="AA47" s="47">
        <f>SUM($D47:L47)</f>
        <v>0</v>
      </c>
      <c r="AB47" s="47">
        <f>SUM($D47:M47)</f>
        <v>0</v>
      </c>
      <c r="AC47" s="47">
        <f>SUM($D47:N47)</f>
        <v>0</v>
      </c>
      <c r="AD47" s="47">
        <f>SUM($D47:O47)</f>
        <v>0</v>
      </c>
    </row>
    <row r="48" spans="1:30" s="55" customFormat="1" ht="15" customHeight="1">
      <c r="A48" s="74"/>
      <c r="B48" s="79" t="s">
        <v>9</v>
      </c>
      <c r="D48" s="56">
        <f t="shared" ref="D48:P48" si="5">SUM(D37:D47)</f>
        <v>10740</v>
      </c>
      <c r="E48" s="56">
        <f t="shared" si="5"/>
        <v>10059</v>
      </c>
      <c r="F48" s="56">
        <f t="shared" si="5"/>
        <v>11214</v>
      </c>
      <c r="G48" s="56">
        <f t="shared" si="5"/>
        <v>12482</v>
      </c>
      <c r="H48" s="56">
        <f t="shared" si="5"/>
        <v>16792</v>
      </c>
      <c r="I48" s="56">
        <f t="shared" si="5"/>
        <v>17008</v>
      </c>
      <c r="J48" s="56">
        <f t="shared" si="5"/>
        <v>20221</v>
      </c>
      <c r="K48" s="56">
        <f t="shared" si="5"/>
        <v>19723</v>
      </c>
      <c r="L48" s="56">
        <f t="shared" si="5"/>
        <v>18286</v>
      </c>
      <c r="M48" s="56">
        <f t="shared" si="5"/>
        <v>14552</v>
      </c>
      <c r="N48" s="56">
        <f t="shared" si="5"/>
        <v>11450</v>
      </c>
      <c r="O48" s="56">
        <f t="shared" si="5"/>
        <v>9650</v>
      </c>
      <c r="P48" s="56">
        <f t="shared" si="5"/>
        <v>172177</v>
      </c>
      <c r="Q48" s="60"/>
      <c r="R48" s="60"/>
      <c r="S48" s="47">
        <f>SUM($D48:D48)</f>
        <v>10740</v>
      </c>
      <c r="T48" s="47">
        <f>SUM($D48:E48)</f>
        <v>20799</v>
      </c>
      <c r="U48" s="47">
        <f>SUM($D48:F48)</f>
        <v>32013</v>
      </c>
      <c r="V48" s="47">
        <f>SUM($D48:G48)</f>
        <v>44495</v>
      </c>
      <c r="W48" s="47">
        <f>SUM($D48:H48)</f>
        <v>61287</v>
      </c>
      <c r="X48" s="47">
        <f>SUM($D48:I48)</f>
        <v>78295</v>
      </c>
      <c r="Y48" s="47">
        <f>SUM($D48:J48)</f>
        <v>98516</v>
      </c>
      <c r="Z48" s="47">
        <f>SUM($D48:K48)</f>
        <v>118239</v>
      </c>
      <c r="AA48" s="47">
        <f>SUM($D48:L48)</f>
        <v>136525</v>
      </c>
      <c r="AB48" s="47">
        <f>SUM($D48:M48)</f>
        <v>151077</v>
      </c>
      <c r="AC48" s="47">
        <f>SUM($D48:N48)</f>
        <v>162527</v>
      </c>
      <c r="AD48" s="47">
        <f>SUM($D48:O48)</f>
        <v>172177</v>
      </c>
    </row>
    <row r="49" spans="1:30" s="62" customFormat="1" ht="15" customHeight="1">
      <c r="A49" s="42"/>
      <c r="B49" s="78"/>
      <c r="C49" s="44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4"/>
      <c r="R49" s="44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</row>
    <row r="50" spans="1:30" s="55" customFormat="1" ht="15" customHeight="1">
      <c r="A50" s="74" t="s">
        <v>5</v>
      </c>
      <c r="B50" s="77" t="s">
        <v>70</v>
      </c>
      <c r="C50" s="46"/>
      <c r="D50" s="47">
        <f t="shared" ref="D50:D60" si="6">SUM(D11+D24+D37)</f>
        <v>461198</v>
      </c>
      <c r="E50" s="47">
        <f t="shared" ref="E50:O50" si="7">SUM(E11+E24+E37)</f>
        <v>474288</v>
      </c>
      <c r="F50" s="47">
        <f t="shared" si="7"/>
        <v>561287</v>
      </c>
      <c r="G50" s="47">
        <f t="shared" si="7"/>
        <v>539344</v>
      </c>
      <c r="H50" s="47">
        <f t="shared" si="7"/>
        <v>538847</v>
      </c>
      <c r="I50" s="47">
        <f t="shared" si="7"/>
        <v>506176</v>
      </c>
      <c r="J50" s="47">
        <f t="shared" si="7"/>
        <v>546235</v>
      </c>
      <c r="K50" s="47">
        <f t="shared" si="7"/>
        <v>603001</v>
      </c>
      <c r="L50" s="47">
        <f t="shared" si="7"/>
        <v>583343</v>
      </c>
      <c r="M50" s="47">
        <f t="shared" si="7"/>
        <v>592985</v>
      </c>
      <c r="N50" s="47">
        <f t="shared" si="7"/>
        <v>548593</v>
      </c>
      <c r="O50" s="47">
        <f t="shared" si="7"/>
        <v>539323</v>
      </c>
      <c r="P50" s="47">
        <f>SUM(D50:O50)</f>
        <v>6494620</v>
      </c>
      <c r="Q50" s="59"/>
      <c r="R50" s="59"/>
      <c r="S50" s="47">
        <f>SUM($D50:D50)</f>
        <v>461198</v>
      </c>
      <c r="T50" s="47">
        <f>SUM($D50:E50)</f>
        <v>935486</v>
      </c>
      <c r="U50" s="47">
        <f>SUM($D50:F50)</f>
        <v>1496773</v>
      </c>
      <c r="V50" s="47">
        <f>SUM($D50:G50)</f>
        <v>2036117</v>
      </c>
      <c r="W50" s="47">
        <f>SUM($D50:H50)</f>
        <v>2574964</v>
      </c>
      <c r="X50" s="47">
        <f>SUM($D50:I50)</f>
        <v>3081140</v>
      </c>
      <c r="Y50" s="47">
        <f>SUM($D50:J50)</f>
        <v>3627375</v>
      </c>
      <c r="Z50" s="47">
        <f>SUM($D50:K50)</f>
        <v>4230376</v>
      </c>
      <c r="AA50" s="47">
        <f>SUM($D50:L50)</f>
        <v>4813719</v>
      </c>
      <c r="AB50" s="47">
        <f>SUM($D50:M50)</f>
        <v>5406704</v>
      </c>
      <c r="AC50" s="47">
        <f>SUM($D50:N50)</f>
        <v>5955297</v>
      </c>
      <c r="AD50" s="47">
        <f>SUM($D50:O50)</f>
        <v>6494620</v>
      </c>
    </row>
    <row r="51" spans="1:30" s="55" customFormat="1" ht="15" customHeight="1">
      <c r="A51" s="74" t="s">
        <v>10</v>
      </c>
      <c r="B51" s="77" t="s">
        <v>70</v>
      </c>
      <c r="D51" s="47">
        <f t="shared" si="6"/>
        <v>287546</v>
      </c>
      <c r="E51" s="47">
        <f t="shared" ref="E51:O51" si="8">SUM(E12+E25+E38)</f>
        <v>284423</v>
      </c>
      <c r="F51" s="47">
        <f t="shared" si="8"/>
        <v>342158</v>
      </c>
      <c r="G51" s="47">
        <f t="shared" si="8"/>
        <v>347141</v>
      </c>
      <c r="H51" s="47">
        <f t="shared" si="8"/>
        <v>390363</v>
      </c>
      <c r="I51" s="47">
        <f t="shared" si="8"/>
        <v>379449</v>
      </c>
      <c r="J51" s="47">
        <f t="shared" si="8"/>
        <v>441119</v>
      </c>
      <c r="K51" s="47">
        <f t="shared" si="8"/>
        <v>463316</v>
      </c>
      <c r="L51" s="47">
        <f t="shared" si="8"/>
        <v>401323</v>
      </c>
      <c r="M51" s="47">
        <f t="shared" si="8"/>
        <v>403670</v>
      </c>
      <c r="N51" s="47">
        <f t="shared" si="8"/>
        <v>379342</v>
      </c>
      <c r="O51" s="47">
        <f t="shared" si="8"/>
        <v>361023</v>
      </c>
      <c r="P51" s="47">
        <f t="shared" ref="P51:P60" si="9">SUM(D51:O51)</f>
        <v>4480873</v>
      </c>
      <c r="Q51" s="60"/>
      <c r="R51" s="60"/>
      <c r="S51" s="47">
        <f>SUM($D51:D51)</f>
        <v>287546</v>
      </c>
      <c r="T51" s="47">
        <f>SUM($D51:E51)</f>
        <v>571969</v>
      </c>
      <c r="U51" s="47">
        <f>SUM($D51:F51)</f>
        <v>914127</v>
      </c>
      <c r="V51" s="47">
        <f>SUM($D51:G51)</f>
        <v>1261268</v>
      </c>
      <c r="W51" s="47">
        <f>SUM($D51:H51)</f>
        <v>1651631</v>
      </c>
      <c r="X51" s="47">
        <f>SUM($D51:I51)</f>
        <v>2031080</v>
      </c>
      <c r="Y51" s="47">
        <f>SUM($D51:J51)</f>
        <v>2472199</v>
      </c>
      <c r="Z51" s="47">
        <f>SUM($D51:K51)</f>
        <v>2935515</v>
      </c>
      <c r="AA51" s="47">
        <f>SUM($D51:L51)</f>
        <v>3336838</v>
      </c>
      <c r="AB51" s="47">
        <f>SUM($D51:M51)</f>
        <v>3740508</v>
      </c>
      <c r="AC51" s="47">
        <f>SUM($D51:N51)</f>
        <v>4119850</v>
      </c>
      <c r="AD51" s="47">
        <f>SUM($D51:O51)</f>
        <v>4480873</v>
      </c>
    </row>
    <row r="52" spans="1:30" s="55" customFormat="1" ht="15" customHeight="1">
      <c r="A52" s="74" t="s">
        <v>11</v>
      </c>
      <c r="B52" s="77" t="s">
        <v>70</v>
      </c>
      <c r="D52" s="47">
        <f t="shared" si="6"/>
        <v>348809</v>
      </c>
      <c r="E52" s="47">
        <f t="shared" ref="E52:O52" si="10">SUM(E13+E26+E39)</f>
        <v>332358</v>
      </c>
      <c r="F52" s="47">
        <f t="shared" si="10"/>
        <v>368698</v>
      </c>
      <c r="G52" s="47">
        <f t="shared" si="10"/>
        <v>362081</v>
      </c>
      <c r="H52" s="47">
        <f t="shared" si="10"/>
        <v>363209</v>
      </c>
      <c r="I52" s="47">
        <f t="shared" si="10"/>
        <v>315177</v>
      </c>
      <c r="J52" s="47">
        <f t="shared" si="10"/>
        <v>326814</v>
      </c>
      <c r="K52" s="47">
        <f t="shared" si="10"/>
        <v>332407</v>
      </c>
      <c r="L52" s="47">
        <f t="shared" si="10"/>
        <v>315996</v>
      </c>
      <c r="M52" s="47">
        <f t="shared" si="10"/>
        <v>318151</v>
      </c>
      <c r="N52" s="47">
        <f t="shared" si="10"/>
        <v>307461</v>
      </c>
      <c r="O52" s="47">
        <f t="shared" si="10"/>
        <v>310949</v>
      </c>
      <c r="P52" s="47">
        <f t="shared" si="9"/>
        <v>4002110</v>
      </c>
      <c r="Q52" s="60"/>
      <c r="R52" s="60"/>
      <c r="S52" s="47">
        <f>SUM($D52:D52)</f>
        <v>348809</v>
      </c>
      <c r="T52" s="47">
        <f>SUM($D52:E52)</f>
        <v>681167</v>
      </c>
      <c r="U52" s="47">
        <f>SUM($D52:F52)</f>
        <v>1049865</v>
      </c>
      <c r="V52" s="47">
        <f>SUM($D52:G52)</f>
        <v>1411946</v>
      </c>
      <c r="W52" s="47">
        <f>SUM($D52:H52)</f>
        <v>1775155</v>
      </c>
      <c r="X52" s="47">
        <f>SUM($D52:I52)</f>
        <v>2090332</v>
      </c>
      <c r="Y52" s="47">
        <f>SUM($D52:J52)</f>
        <v>2417146</v>
      </c>
      <c r="Z52" s="47">
        <f>SUM($D52:K52)</f>
        <v>2749553</v>
      </c>
      <c r="AA52" s="47">
        <f>SUM($D52:L52)</f>
        <v>3065549</v>
      </c>
      <c r="AB52" s="47">
        <f>SUM($D52:M52)</f>
        <v>3383700</v>
      </c>
      <c r="AC52" s="47">
        <f>SUM($D52:N52)</f>
        <v>3691161</v>
      </c>
      <c r="AD52" s="47">
        <f>SUM($D52:O52)</f>
        <v>4002110</v>
      </c>
    </row>
    <row r="53" spans="1:30" s="55" customFormat="1" ht="15" customHeight="1">
      <c r="A53" s="74" t="s">
        <v>13</v>
      </c>
      <c r="B53" s="77" t="s">
        <v>70</v>
      </c>
      <c r="D53" s="47">
        <f t="shared" si="6"/>
        <v>30737</v>
      </c>
      <c r="E53" s="47">
        <f t="shared" ref="E53:O53" si="11">SUM(E14+E27+E40)</f>
        <v>31312</v>
      </c>
      <c r="F53" s="47">
        <f t="shared" si="11"/>
        <v>35479</v>
      </c>
      <c r="G53" s="47">
        <f t="shared" si="11"/>
        <v>38082</v>
      </c>
      <c r="H53" s="47">
        <f t="shared" si="11"/>
        <v>45527</v>
      </c>
      <c r="I53" s="47">
        <f t="shared" si="11"/>
        <v>66268</v>
      </c>
      <c r="J53" s="47">
        <f t="shared" si="11"/>
        <v>67005</v>
      </c>
      <c r="K53" s="47">
        <f t="shared" si="11"/>
        <v>57377</v>
      </c>
      <c r="L53" s="47">
        <f t="shared" si="11"/>
        <v>48544</v>
      </c>
      <c r="M53" s="47">
        <f t="shared" si="11"/>
        <v>48189</v>
      </c>
      <c r="N53" s="47">
        <f t="shared" si="11"/>
        <v>46297</v>
      </c>
      <c r="O53" s="47">
        <f t="shared" si="11"/>
        <v>40769</v>
      </c>
      <c r="P53" s="47">
        <f t="shared" si="9"/>
        <v>555586</v>
      </c>
      <c r="Q53" s="60"/>
      <c r="R53" s="60"/>
      <c r="S53" s="47">
        <f>SUM($D53:D53)</f>
        <v>30737</v>
      </c>
      <c r="T53" s="47">
        <f>SUM($D53:E53)</f>
        <v>62049</v>
      </c>
      <c r="U53" s="47">
        <f>SUM($D53:F53)</f>
        <v>97528</v>
      </c>
      <c r="V53" s="47">
        <f>SUM($D53:G53)</f>
        <v>135610</v>
      </c>
      <c r="W53" s="47">
        <f>SUM($D53:H53)</f>
        <v>181137</v>
      </c>
      <c r="X53" s="47">
        <f>SUM($D53:I53)</f>
        <v>247405</v>
      </c>
      <c r="Y53" s="47">
        <f>SUM($D53:J53)</f>
        <v>314410</v>
      </c>
      <c r="Z53" s="47">
        <f>SUM($D53:K53)</f>
        <v>371787</v>
      </c>
      <c r="AA53" s="47">
        <f>SUM($D53:L53)</f>
        <v>420331</v>
      </c>
      <c r="AB53" s="47">
        <f>SUM($D53:M53)</f>
        <v>468520</v>
      </c>
      <c r="AC53" s="47">
        <f>SUM($D53:N53)</f>
        <v>514817</v>
      </c>
      <c r="AD53" s="47">
        <f>SUM($D53:O53)</f>
        <v>555586</v>
      </c>
    </row>
    <row r="54" spans="1:30" s="62" customFormat="1" ht="15" customHeight="1">
      <c r="A54" s="74" t="s">
        <v>14</v>
      </c>
      <c r="B54" s="77" t="s">
        <v>70</v>
      </c>
      <c r="C54" s="55"/>
      <c r="D54" s="47">
        <f t="shared" si="6"/>
        <v>382563</v>
      </c>
      <c r="E54" s="47">
        <f t="shared" ref="E54:O54" si="12">SUM(E15+E28+E41)</f>
        <v>389219</v>
      </c>
      <c r="F54" s="47">
        <f t="shared" si="12"/>
        <v>470938</v>
      </c>
      <c r="G54" s="47">
        <f t="shared" si="12"/>
        <v>452831</v>
      </c>
      <c r="H54" s="47">
        <f t="shared" si="12"/>
        <v>514337</v>
      </c>
      <c r="I54" s="47">
        <f t="shared" si="12"/>
        <v>491356</v>
      </c>
      <c r="J54" s="47">
        <f t="shared" si="12"/>
        <v>620669</v>
      </c>
      <c r="K54" s="47">
        <f t="shared" si="12"/>
        <v>663759</v>
      </c>
      <c r="L54" s="47">
        <f t="shared" si="12"/>
        <v>524724</v>
      </c>
      <c r="M54" s="47">
        <f t="shared" si="12"/>
        <v>496619</v>
      </c>
      <c r="N54" s="47">
        <f t="shared" si="12"/>
        <v>460221</v>
      </c>
      <c r="O54" s="47">
        <f t="shared" si="12"/>
        <v>440999</v>
      </c>
      <c r="P54" s="47">
        <f t="shared" si="9"/>
        <v>5908235</v>
      </c>
      <c r="Q54" s="44"/>
      <c r="R54" s="44"/>
      <c r="S54" s="47">
        <f>SUM($D54:D54)</f>
        <v>382563</v>
      </c>
      <c r="T54" s="47">
        <f>SUM($D54:E54)</f>
        <v>771782</v>
      </c>
      <c r="U54" s="47">
        <f>SUM($D54:F54)</f>
        <v>1242720</v>
      </c>
      <c r="V54" s="47">
        <f>SUM($D54:G54)</f>
        <v>1695551</v>
      </c>
      <c r="W54" s="47">
        <f>SUM($D54:H54)</f>
        <v>2209888</v>
      </c>
      <c r="X54" s="47">
        <f>SUM($D54:I54)</f>
        <v>2701244</v>
      </c>
      <c r="Y54" s="47">
        <f>SUM($D54:J54)</f>
        <v>3321913</v>
      </c>
      <c r="Z54" s="47">
        <f>SUM($D54:K54)</f>
        <v>3985672</v>
      </c>
      <c r="AA54" s="47">
        <f>SUM($D54:L54)</f>
        <v>4510396</v>
      </c>
      <c r="AB54" s="47">
        <f>SUM($D54:M54)</f>
        <v>5007015</v>
      </c>
      <c r="AC54" s="47">
        <f>SUM($D54:N54)</f>
        <v>5467236</v>
      </c>
      <c r="AD54" s="47">
        <f>SUM($D54:O54)</f>
        <v>5908235</v>
      </c>
    </row>
    <row r="55" spans="1:30" s="55" customFormat="1" ht="15" customHeight="1">
      <c r="A55" s="74" t="s">
        <v>78</v>
      </c>
      <c r="B55" s="77" t="s">
        <v>70</v>
      </c>
      <c r="D55" s="47">
        <f t="shared" si="6"/>
        <v>117947</v>
      </c>
      <c r="E55" s="47">
        <f t="shared" ref="E55:O55" si="13">SUM(E16+E29+E42)</f>
        <v>113342</v>
      </c>
      <c r="F55" s="47">
        <f t="shared" si="13"/>
        <v>124929</v>
      </c>
      <c r="G55" s="47">
        <f t="shared" si="13"/>
        <v>123877</v>
      </c>
      <c r="H55" s="47">
        <f t="shared" si="13"/>
        <v>140403</v>
      </c>
      <c r="I55" s="47">
        <f t="shared" si="13"/>
        <v>138277</v>
      </c>
      <c r="J55" s="47">
        <f t="shared" si="13"/>
        <v>167508</v>
      </c>
      <c r="K55" s="47">
        <f t="shared" si="13"/>
        <v>175111</v>
      </c>
      <c r="L55" s="47">
        <f t="shared" si="13"/>
        <v>154850</v>
      </c>
      <c r="M55" s="47">
        <f t="shared" si="13"/>
        <v>148827</v>
      </c>
      <c r="N55" s="47">
        <f t="shared" si="13"/>
        <v>136581</v>
      </c>
      <c r="O55" s="47">
        <f t="shared" si="13"/>
        <v>132133</v>
      </c>
      <c r="P55" s="47">
        <f t="shared" si="9"/>
        <v>1673785</v>
      </c>
      <c r="Q55" s="59"/>
      <c r="R55" s="59"/>
      <c r="S55" s="47">
        <f>SUM($D55:D55)</f>
        <v>117947</v>
      </c>
      <c r="T55" s="47">
        <f>SUM($D55:E55)</f>
        <v>231289</v>
      </c>
      <c r="U55" s="47">
        <f>SUM($D55:F55)</f>
        <v>356218</v>
      </c>
      <c r="V55" s="47">
        <f>SUM($D55:G55)</f>
        <v>480095</v>
      </c>
      <c r="W55" s="47">
        <f>SUM($D55:H55)</f>
        <v>620498</v>
      </c>
      <c r="X55" s="47">
        <f>SUM($D55:I55)</f>
        <v>758775</v>
      </c>
      <c r="Y55" s="47">
        <f>SUM($D55:J55)</f>
        <v>926283</v>
      </c>
      <c r="Z55" s="47">
        <f>SUM($D55:K55)</f>
        <v>1101394</v>
      </c>
      <c r="AA55" s="47">
        <f>SUM($D55:L55)</f>
        <v>1256244</v>
      </c>
      <c r="AB55" s="47">
        <f>SUM($D55:M55)</f>
        <v>1405071</v>
      </c>
      <c r="AC55" s="47">
        <f>SUM($D55:N55)</f>
        <v>1541652</v>
      </c>
      <c r="AD55" s="47">
        <f>SUM($D55:O55)</f>
        <v>1673785</v>
      </c>
    </row>
    <row r="56" spans="1:30" s="55" customFormat="1" ht="15" customHeight="1">
      <c r="A56" s="74" t="s">
        <v>16</v>
      </c>
      <c r="B56" s="77" t="s">
        <v>70</v>
      </c>
      <c r="D56" s="47">
        <f t="shared" si="6"/>
        <v>187667</v>
      </c>
      <c r="E56" s="47">
        <f t="shared" ref="E56:O56" si="14">SUM(E17+E30+E43)</f>
        <v>183101</v>
      </c>
      <c r="F56" s="47">
        <f t="shared" si="14"/>
        <v>204837</v>
      </c>
      <c r="G56" s="47">
        <f t="shared" si="14"/>
        <v>202137</v>
      </c>
      <c r="H56" s="47">
        <f t="shared" si="14"/>
        <v>230136</v>
      </c>
      <c r="I56" s="47">
        <f t="shared" si="14"/>
        <v>0</v>
      </c>
      <c r="J56" s="47">
        <f t="shared" si="14"/>
        <v>0</v>
      </c>
      <c r="K56" s="47">
        <f t="shared" si="14"/>
        <v>137482</v>
      </c>
      <c r="L56" s="47">
        <f t="shared" si="14"/>
        <v>149622</v>
      </c>
      <c r="M56" s="47">
        <f t="shared" si="14"/>
        <v>170733</v>
      </c>
      <c r="N56" s="47">
        <f t="shared" si="14"/>
        <v>172417</v>
      </c>
      <c r="O56" s="47">
        <f t="shared" si="14"/>
        <v>167261</v>
      </c>
      <c r="P56" s="47">
        <f t="shared" si="9"/>
        <v>1805393</v>
      </c>
      <c r="Q56" s="60"/>
      <c r="R56" s="60"/>
      <c r="S56" s="47">
        <f>SUM($D56:D56)</f>
        <v>187667</v>
      </c>
      <c r="T56" s="47">
        <f>SUM($D56:E56)</f>
        <v>370768</v>
      </c>
      <c r="U56" s="47">
        <f>SUM($D56:F56)</f>
        <v>575605</v>
      </c>
      <c r="V56" s="47">
        <f>SUM($D56:G56)</f>
        <v>777742</v>
      </c>
      <c r="W56" s="47">
        <f>SUM($D56:H56)</f>
        <v>1007878</v>
      </c>
      <c r="X56" s="47">
        <f>SUM($D56:I56)</f>
        <v>1007878</v>
      </c>
      <c r="Y56" s="47">
        <f>SUM($D56:J56)</f>
        <v>1007878</v>
      </c>
      <c r="Z56" s="47">
        <f>SUM($D56:K56)</f>
        <v>1145360</v>
      </c>
      <c r="AA56" s="47">
        <f>SUM($D56:L56)</f>
        <v>1294982</v>
      </c>
      <c r="AB56" s="47">
        <f>SUM($D56:M56)</f>
        <v>1465715</v>
      </c>
      <c r="AC56" s="47">
        <f>SUM($D56:N56)</f>
        <v>1638132</v>
      </c>
      <c r="AD56" s="47">
        <f>SUM($D56:O56)</f>
        <v>1805393</v>
      </c>
    </row>
    <row r="57" spans="1:30" s="55" customFormat="1" ht="15" customHeight="1">
      <c r="A57" s="74" t="s">
        <v>17</v>
      </c>
      <c r="B57" s="77" t="s">
        <v>70</v>
      </c>
      <c r="D57" s="47">
        <f t="shared" si="6"/>
        <v>103780</v>
      </c>
      <c r="E57" s="47">
        <f t="shared" ref="E57:O57" si="15">SUM(E18+E31+E44)</f>
        <v>105762</v>
      </c>
      <c r="F57" s="47">
        <f t="shared" si="15"/>
        <v>136728</v>
      </c>
      <c r="G57" s="47">
        <f t="shared" si="15"/>
        <v>148796</v>
      </c>
      <c r="H57" s="47">
        <f t="shared" si="15"/>
        <v>175409</v>
      </c>
      <c r="I57" s="47">
        <f t="shared" si="15"/>
        <v>179615</v>
      </c>
      <c r="J57" s="47">
        <f t="shared" si="15"/>
        <v>256683</v>
      </c>
      <c r="K57" s="47">
        <f t="shared" si="15"/>
        <v>264303</v>
      </c>
      <c r="L57" s="47">
        <f t="shared" si="15"/>
        <v>186146</v>
      </c>
      <c r="M57" s="47">
        <f t="shared" si="15"/>
        <v>165399</v>
      </c>
      <c r="N57" s="47">
        <f t="shared" si="15"/>
        <v>144342</v>
      </c>
      <c r="O57" s="47">
        <f t="shared" si="15"/>
        <v>122311</v>
      </c>
      <c r="P57" s="47">
        <f t="shared" si="9"/>
        <v>1989274</v>
      </c>
      <c r="Q57" s="60"/>
      <c r="R57" s="60"/>
      <c r="S57" s="47">
        <f>SUM($D57:D57)</f>
        <v>103780</v>
      </c>
      <c r="T57" s="47">
        <f>SUM($D57:E57)</f>
        <v>209542</v>
      </c>
      <c r="U57" s="47">
        <f>SUM($D57:F57)</f>
        <v>346270</v>
      </c>
      <c r="V57" s="47">
        <f>SUM($D57:G57)</f>
        <v>495066</v>
      </c>
      <c r="W57" s="47">
        <f>SUM($D57:H57)</f>
        <v>670475</v>
      </c>
      <c r="X57" s="47">
        <f>SUM($D57:I57)</f>
        <v>850090</v>
      </c>
      <c r="Y57" s="47">
        <f>SUM($D57:J57)</f>
        <v>1106773</v>
      </c>
      <c r="Z57" s="47">
        <f>SUM($D57:K57)</f>
        <v>1371076</v>
      </c>
      <c r="AA57" s="47">
        <f>SUM($D57:L57)</f>
        <v>1557222</v>
      </c>
      <c r="AB57" s="47">
        <f>SUM($D57:M57)</f>
        <v>1722621</v>
      </c>
      <c r="AC57" s="47">
        <f>SUM($D57:N57)</f>
        <v>1866963</v>
      </c>
      <c r="AD57" s="47">
        <f>SUM($D57:O57)</f>
        <v>1989274</v>
      </c>
    </row>
    <row r="58" spans="1:30" s="55" customFormat="1" ht="15" customHeight="1">
      <c r="A58" s="74" t="s">
        <v>12</v>
      </c>
      <c r="B58" s="77" t="s">
        <v>70</v>
      </c>
      <c r="D58" s="47">
        <f t="shared" si="6"/>
        <v>206501</v>
      </c>
      <c r="E58" s="47">
        <f t="shared" ref="E58:O58" si="16">SUM(E19+E32+E45)</f>
        <v>204435</v>
      </c>
      <c r="F58" s="47">
        <f t="shared" si="16"/>
        <v>256849</v>
      </c>
      <c r="G58" s="47">
        <f t="shared" si="16"/>
        <v>259575</v>
      </c>
      <c r="H58" s="47">
        <f t="shared" si="16"/>
        <v>295479</v>
      </c>
      <c r="I58" s="47">
        <f t="shared" si="16"/>
        <v>276509</v>
      </c>
      <c r="J58" s="47">
        <f t="shared" si="16"/>
        <v>331890</v>
      </c>
      <c r="K58" s="47">
        <f t="shared" si="16"/>
        <v>352432</v>
      </c>
      <c r="L58" s="47">
        <f t="shared" si="16"/>
        <v>288071</v>
      </c>
      <c r="M58" s="47">
        <f t="shared" si="16"/>
        <v>284389</v>
      </c>
      <c r="N58" s="47">
        <f t="shared" si="16"/>
        <v>274748</v>
      </c>
      <c r="O58" s="47">
        <f t="shared" si="16"/>
        <v>262261</v>
      </c>
      <c r="P58" s="47">
        <f t="shared" si="9"/>
        <v>3293139</v>
      </c>
      <c r="Q58" s="60"/>
      <c r="R58" s="60"/>
      <c r="S58" s="47">
        <f>SUM($D58:D58)</f>
        <v>206501</v>
      </c>
      <c r="T58" s="47">
        <f>SUM($D58:E58)</f>
        <v>410936</v>
      </c>
      <c r="U58" s="47">
        <f>SUM($D58:F58)</f>
        <v>667785</v>
      </c>
      <c r="V58" s="47">
        <f>SUM($D58:G58)</f>
        <v>927360</v>
      </c>
      <c r="W58" s="47">
        <f>SUM($D58:H58)</f>
        <v>1222839</v>
      </c>
      <c r="X58" s="47">
        <f>SUM($D58:I58)</f>
        <v>1499348</v>
      </c>
      <c r="Y58" s="47">
        <f>SUM($D58:J58)</f>
        <v>1831238</v>
      </c>
      <c r="Z58" s="47">
        <f>SUM($D58:K58)</f>
        <v>2183670</v>
      </c>
      <c r="AA58" s="47">
        <f>SUM($D58:L58)</f>
        <v>2471741</v>
      </c>
      <c r="AB58" s="47">
        <f>SUM($D58:M58)</f>
        <v>2756130</v>
      </c>
      <c r="AC58" s="47">
        <f>SUM($D58:N58)</f>
        <v>3030878</v>
      </c>
      <c r="AD58" s="47">
        <f>SUM($D58:O58)</f>
        <v>3293139</v>
      </c>
    </row>
    <row r="59" spans="1:30" s="62" customFormat="1" ht="15" customHeight="1">
      <c r="A59" s="74" t="s">
        <v>15</v>
      </c>
      <c r="B59" s="77" t="s">
        <v>70</v>
      </c>
      <c r="C59" s="55"/>
      <c r="D59" s="47">
        <f t="shared" si="6"/>
        <v>167305</v>
      </c>
      <c r="E59" s="47">
        <f t="shared" ref="E59:O59" si="17">SUM(E20+E33+E46)</f>
        <v>171071</v>
      </c>
      <c r="F59" s="47">
        <f t="shared" si="17"/>
        <v>199732</v>
      </c>
      <c r="G59" s="47">
        <f t="shared" si="17"/>
        <v>222069</v>
      </c>
      <c r="H59" s="47">
        <f t="shared" si="17"/>
        <v>263820</v>
      </c>
      <c r="I59" s="47">
        <f t="shared" si="17"/>
        <v>233638</v>
      </c>
      <c r="J59" s="47">
        <f t="shared" si="17"/>
        <v>320715</v>
      </c>
      <c r="K59" s="47">
        <f t="shared" si="17"/>
        <v>353291</v>
      </c>
      <c r="L59" s="47">
        <f t="shared" si="17"/>
        <v>263444</v>
      </c>
      <c r="M59" s="47">
        <f t="shared" si="17"/>
        <v>242265</v>
      </c>
      <c r="N59" s="47">
        <f t="shared" si="17"/>
        <v>218011</v>
      </c>
      <c r="O59" s="47">
        <f t="shared" si="17"/>
        <v>207006</v>
      </c>
      <c r="P59" s="47">
        <f t="shared" si="9"/>
        <v>2862367</v>
      </c>
      <c r="Q59" s="44"/>
      <c r="R59" s="44"/>
      <c r="S59" s="47">
        <f>SUM($D59:D59)</f>
        <v>167305</v>
      </c>
      <c r="T59" s="47">
        <f>SUM($D59:E59)</f>
        <v>338376</v>
      </c>
      <c r="U59" s="47">
        <f>SUM($D59:F59)</f>
        <v>538108</v>
      </c>
      <c r="V59" s="47">
        <f>SUM($D59:G59)</f>
        <v>760177</v>
      </c>
      <c r="W59" s="47">
        <f>SUM($D59:H59)</f>
        <v>1023997</v>
      </c>
      <c r="X59" s="47">
        <f>SUM($D59:I59)</f>
        <v>1257635</v>
      </c>
      <c r="Y59" s="47">
        <f>SUM($D59:J59)</f>
        <v>1578350</v>
      </c>
      <c r="Z59" s="47">
        <f>SUM($D59:K59)</f>
        <v>1931641</v>
      </c>
      <c r="AA59" s="47">
        <f>SUM($D59:L59)</f>
        <v>2195085</v>
      </c>
      <c r="AB59" s="47">
        <f>SUM($D59:M59)</f>
        <v>2437350</v>
      </c>
      <c r="AC59" s="47">
        <f>SUM($D59:N59)</f>
        <v>2655361</v>
      </c>
      <c r="AD59" s="47">
        <f>SUM($D59:O59)</f>
        <v>2862367</v>
      </c>
    </row>
    <row r="60" spans="1:30" s="55" customFormat="1" ht="15" customHeight="1">
      <c r="A60" s="74" t="s">
        <v>18</v>
      </c>
      <c r="B60" s="77" t="s">
        <v>70</v>
      </c>
      <c r="D60" s="47">
        <f t="shared" si="6"/>
        <v>19709</v>
      </c>
      <c r="E60" s="47">
        <f t="shared" ref="E60:O60" si="18">SUM(E21+E34+E47)</f>
        <v>19870</v>
      </c>
      <c r="F60" s="47">
        <f t="shared" si="18"/>
        <v>22257</v>
      </c>
      <c r="G60" s="47">
        <f t="shared" si="18"/>
        <v>24087</v>
      </c>
      <c r="H60" s="47">
        <f t="shared" si="18"/>
        <v>27464</v>
      </c>
      <c r="I60" s="47">
        <f t="shared" si="18"/>
        <v>26075</v>
      </c>
      <c r="J60" s="47">
        <f t="shared" si="18"/>
        <v>30343</v>
      </c>
      <c r="K60" s="47">
        <f t="shared" si="18"/>
        <v>33233</v>
      </c>
      <c r="L60" s="47">
        <f t="shared" si="18"/>
        <v>31048</v>
      </c>
      <c r="M60" s="47">
        <f t="shared" si="18"/>
        <v>30354</v>
      </c>
      <c r="N60" s="47">
        <f t="shared" si="18"/>
        <v>28395</v>
      </c>
      <c r="O60" s="47">
        <f t="shared" si="18"/>
        <v>27127</v>
      </c>
      <c r="P60" s="47">
        <f t="shared" si="9"/>
        <v>319962</v>
      </c>
      <c r="Q60" s="59"/>
      <c r="R60" s="59"/>
      <c r="S60" s="47">
        <f>SUM($D60:D60)</f>
        <v>19709</v>
      </c>
      <c r="T60" s="47">
        <f>SUM($D60:E60)</f>
        <v>39579</v>
      </c>
      <c r="U60" s="47">
        <f>SUM($D60:F60)</f>
        <v>61836</v>
      </c>
      <c r="V60" s="47">
        <f>SUM($D60:G60)</f>
        <v>85923</v>
      </c>
      <c r="W60" s="47">
        <f>SUM($D60:H60)</f>
        <v>113387</v>
      </c>
      <c r="X60" s="47">
        <f>SUM($D60:I60)</f>
        <v>139462</v>
      </c>
      <c r="Y60" s="47">
        <f>SUM($D60:J60)</f>
        <v>169805</v>
      </c>
      <c r="Z60" s="47">
        <f>SUM($D60:K60)</f>
        <v>203038</v>
      </c>
      <c r="AA60" s="47">
        <f>SUM($D60:L60)</f>
        <v>234086</v>
      </c>
      <c r="AB60" s="47">
        <f>SUM($D60:M60)</f>
        <v>264440</v>
      </c>
      <c r="AC60" s="47">
        <f>SUM($D60:N60)</f>
        <v>292835</v>
      </c>
      <c r="AD60" s="47">
        <f>SUM($D60:O60)</f>
        <v>319962</v>
      </c>
    </row>
    <row r="61" spans="1:30" s="55" customFormat="1" ht="15" customHeight="1">
      <c r="A61" s="74"/>
      <c r="B61" s="79" t="s">
        <v>9</v>
      </c>
      <c r="D61" s="56">
        <f t="shared" ref="D61:P61" si="19">SUM(D50:D60)</f>
        <v>2313762</v>
      </c>
      <c r="E61" s="56">
        <f t="shared" si="19"/>
        <v>2309181</v>
      </c>
      <c r="F61" s="56">
        <f t="shared" si="19"/>
        <v>2723892</v>
      </c>
      <c r="G61" s="56">
        <f t="shared" si="19"/>
        <v>2720020</v>
      </c>
      <c r="H61" s="56">
        <f t="shared" si="19"/>
        <v>2984994</v>
      </c>
      <c r="I61" s="56">
        <f t="shared" si="19"/>
        <v>2612540</v>
      </c>
      <c r="J61" s="56">
        <f t="shared" si="19"/>
        <v>3108981</v>
      </c>
      <c r="K61" s="56">
        <f t="shared" si="19"/>
        <v>3435712</v>
      </c>
      <c r="L61" s="56">
        <f t="shared" si="19"/>
        <v>2947111</v>
      </c>
      <c r="M61" s="56">
        <f t="shared" si="19"/>
        <v>2901581</v>
      </c>
      <c r="N61" s="56">
        <f t="shared" si="19"/>
        <v>2716408</v>
      </c>
      <c r="O61" s="56">
        <f t="shared" si="19"/>
        <v>2611162</v>
      </c>
      <c r="P61" s="56">
        <f t="shared" si="19"/>
        <v>33385344</v>
      </c>
      <c r="Q61" s="60"/>
      <c r="R61" s="60"/>
      <c r="S61" s="47">
        <f>SUM($D61:D61)</f>
        <v>2313762</v>
      </c>
      <c r="T61" s="47">
        <f>SUM($D61:E61)</f>
        <v>4622943</v>
      </c>
      <c r="U61" s="47">
        <f>SUM($D61:F61)</f>
        <v>7346835</v>
      </c>
      <c r="V61" s="47">
        <f>SUM($D61:G61)</f>
        <v>10066855</v>
      </c>
      <c r="W61" s="47">
        <f>SUM($D61:H61)</f>
        <v>13051849</v>
      </c>
      <c r="X61" s="47">
        <f>SUM($D61:I61)</f>
        <v>15664389</v>
      </c>
      <c r="Y61" s="47">
        <f>SUM($D61:J61)</f>
        <v>18773370</v>
      </c>
      <c r="Z61" s="47">
        <f>SUM($D61:K61)</f>
        <v>22209082</v>
      </c>
      <c r="AA61" s="47">
        <f>SUM($D61:L61)</f>
        <v>25156193</v>
      </c>
      <c r="AB61" s="47">
        <f>SUM($D61:M61)</f>
        <v>28057774</v>
      </c>
      <c r="AC61" s="47">
        <f>SUM($D61:N61)</f>
        <v>30774182</v>
      </c>
      <c r="AD61" s="47">
        <f>SUM($D61:O61)</f>
        <v>33385344</v>
      </c>
    </row>
    <row r="62" spans="1:30" s="62" customFormat="1" ht="15" customHeight="1">
      <c r="A62" s="42"/>
      <c r="B62" s="43"/>
      <c r="C62" s="44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4"/>
      <c r="R62" s="44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</row>
  </sheetData>
  <phoneticPr fontId="26" type="noConversion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indexed="52"/>
  </sheetPr>
  <dimension ref="A1:AD62"/>
  <sheetViews>
    <sheetView zoomScale="70" zoomScaleNormal="70" workbookViewId="0"/>
  </sheetViews>
  <sheetFormatPr defaultColWidth="6.1796875" defaultRowHeight="15" customHeight="1"/>
  <cols>
    <col min="1" max="1" width="40.453125" style="32" customWidth="1"/>
    <col min="2" max="2" width="19.81640625" style="32" bestFit="1" customWidth="1"/>
    <col min="3" max="3" width="0.90625" style="49" customWidth="1"/>
    <col min="4" max="4" width="9.81640625" style="36" customWidth="1"/>
    <col min="5" max="16" width="9.81640625" style="49" customWidth="1"/>
    <col min="17" max="18" width="1.54296875" style="48" customWidth="1"/>
    <col min="19" max="19" width="9.81640625" style="36" customWidth="1"/>
    <col min="20" max="30" width="9.81640625" style="49" customWidth="1"/>
    <col min="31" max="16384" width="6.1796875" style="61"/>
  </cols>
  <sheetData>
    <row r="1" spans="1:30" ht="15" customHeight="1">
      <c r="A1" s="6" t="s">
        <v>45</v>
      </c>
      <c r="B1" s="50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S1" s="33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</row>
    <row r="2" spans="1:30" ht="15" customHeight="1">
      <c r="A2" s="6" t="s">
        <v>46</v>
      </c>
      <c r="B2" s="52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5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</row>
    <row r="3" spans="1:30" ht="15" customHeight="1">
      <c r="A3" s="6" t="s">
        <v>0</v>
      </c>
      <c r="B3" s="53"/>
    </row>
    <row r="4" spans="1:30" ht="15" customHeight="1">
      <c r="A4" s="75">
        <v>2008</v>
      </c>
      <c r="B4" s="52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5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</row>
    <row r="5" spans="1:30" ht="15" customHeight="1">
      <c r="A5" s="52"/>
      <c r="B5" s="52"/>
      <c r="D5" s="37"/>
      <c r="S5" s="37"/>
    </row>
    <row r="6" spans="1:30" ht="15" customHeight="1">
      <c r="A6" s="52"/>
      <c r="B6" s="52"/>
      <c r="D6" s="33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S6" s="33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</row>
    <row r="7" spans="1:30" ht="15" customHeight="1">
      <c r="A7" s="49"/>
      <c r="B7" s="54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</row>
    <row r="8" spans="1:30" ht="15" customHeight="1">
      <c r="D8" s="58" t="s">
        <v>61</v>
      </c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S8" s="58" t="s">
        <v>62</v>
      </c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</row>
    <row r="9" spans="1:30" ht="15" customHeight="1">
      <c r="A9" s="38" t="s">
        <v>59</v>
      </c>
      <c r="B9" s="39" t="s">
        <v>60</v>
      </c>
      <c r="C9" s="49" t="s">
        <v>33</v>
      </c>
      <c r="D9" s="40" t="s">
        <v>47</v>
      </c>
      <c r="E9" s="40" t="s">
        <v>48</v>
      </c>
      <c r="F9" s="40" t="s">
        <v>49</v>
      </c>
      <c r="G9" s="40" t="s">
        <v>50</v>
      </c>
      <c r="H9" s="40" t="s">
        <v>51</v>
      </c>
      <c r="I9" s="40" t="s">
        <v>52</v>
      </c>
      <c r="J9" s="40" t="s">
        <v>53</v>
      </c>
      <c r="K9" s="40" t="s">
        <v>54</v>
      </c>
      <c r="L9" s="40" t="s">
        <v>55</v>
      </c>
      <c r="M9" s="40" t="s">
        <v>56</v>
      </c>
      <c r="N9" s="40" t="s">
        <v>57</v>
      </c>
      <c r="O9" s="40" t="s">
        <v>58</v>
      </c>
      <c r="P9" s="41" t="s">
        <v>9</v>
      </c>
      <c r="Q9" s="48" t="s">
        <v>33</v>
      </c>
      <c r="R9" s="48" t="s">
        <v>33</v>
      </c>
      <c r="S9" s="40" t="s">
        <v>47</v>
      </c>
      <c r="T9" s="40" t="s">
        <v>48</v>
      </c>
      <c r="U9" s="40" t="s">
        <v>49</v>
      </c>
      <c r="V9" s="40" t="s">
        <v>50</v>
      </c>
      <c r="W9" s="40" t="s">
        <v>51</v>
      </c>
      <c r="X9" s="40" t="s">
        <v>52</v>
      </c>
      <c r="Y9" s="40" t="s">
        <v>53</v>
      </c>
      <c r="Z9" s="40" t="s">
        <v>54</v>
      </c>
      <c r="AA9" s="40" t="s">
        <v>55</v>
      </c>
      <c r="AB9" s="40" t="s">
        <v>56</v>
      </c>
      <c r="AC9" s="40" t="s">
        <v>57</v>
      </c>
      <c r="AD9" s="40" t="s">
        <v>58</v>
      </c>
    </row>
    <row r="10" spans="1:30" s="62" customFormat="1" ht="15" customHeight="1">
      <c r="A10" s="42"/>
      <c r="B10" s="43"/>
      <c r="C10" s="44"/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4"/>
      <c r="R10" s="44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</row>
    <row r="11" spans="1:30" s="55" customFormat="1" ht="15" customHeight="1">
      <c r="A11" s="74" t="s">
        <v>5</v>
      </c>
      <c r="B11" s="76" t="s">
        <v>6</v>
      </c>
      <c r="C11" s="46"/>
      <c r="D11" s="47">
        <f>+AMB!D$75</f>
        <v>389814</v>
      </c>
      <c r="E11" s="47">
        <f>+AMB!E$75</f>
        <v>346146</v>
      </c>
      <c r="F11" s="47">
        <f>+AMB!F$75</f>
        <v>377009</v>
      </c>
      <c r="G11" s="47">
        <f>+AMB!G$75</f>
        <v>370631</v>
      </c>
      <c r="H11" s="47">
        <f>+AMB!H$75</f>
        <v>387409</v>
      </c>
      <c r="I11" s="47">
        <f>+AMB!I$75</f>
        <v>379067</v>
      </c>
      <c r="J11" s="47">
        <f>+AMB!J$75</f>
        <v>401361</v>
      </c>
      <c r="K11" s="47">
        <f>+AMB!K$75</f>
        <v>435828</v>
      </c>
      <c r="L11" s="47">
        <f>+AMB!L$75</f>
        <v>347802</v>
      </c>
      <c r="M11" s="47">
        <f>+AMB!M$75</f>
        <v>359596</v>
      </c>
      <c r="N11" s="47">
        <f>+AMB!N$75</f>
        <v>334805</v>
      </c>
      <c r="O11" s="47">
        <f>+AMB!O$75</f>
        <v>318325</v>
      </c>
      <c r="P11" s="47">
        <f t="shared" ref="P11:P21" si="0">SUM(D11:O11)</f>
        <v>4447793</v>
      </c>
      <c r="Q11" s="59"/>
      <c r="R11" s="59"/>
      <c r="S11" s="47">
        <f>SUM($D11:D11)</f>
        <v>389814</v>
      </c>
      <c r="T11" s="47">
        <f>SUM($D11:E11)</f>
        <v>735960</v>
      </c>
      <c r="U11" s="47">
        <f>SUM($D11:F11)</f>
        <v>1112969</v>
      </c>
      <c r="V11" s="47">
        <f>SUM($D11:G11)</f>
        <v>1483600</v>
      </c>
      <c r="W11" s="47">
        <f>SUM($D11:H11)</f>
        <v>1871009</v>
      </c>
      <c r="X11" s="47">
        <f>SUM($D11:I11)</f>
        <v>2250076</v>
      </c>
      <c r="Y11" s="47">
        <f>SUM($D11:J11)</f>
        <v>2651437</v>
      </c>
      <c r="Z11" s="47">
        <f>SUM($D11:K11)</f>
        <v>3087265</v>
      </c>
      <c r="AA11" s="47">
        <f>SUM($D11:L11)</f>
        <v>3435067</v>
      </c>
      <c r="AB11" s="47">
        <f>SUM($D11:M11)</f>
        <v>3794663</v>
      </c>
      <c r="AC11" s="47">
        <f>SUM($D11:N11)</f>
        <v>4129468</v>
      </c>
      <c r="AD11" s="47">
        <f>SUM($D11:O11)</f>
        <v>4447793</v>
      </c>
    </row>
    <row r="12" spans="1:30" s="55" customFormat="1" ht="15" customHeight="1">
      <c r="A12" s="74" t="s">
        <v>10</v>
      </c>
      <c r="B12" s="76" t="s">
        <v>6</v>
      </c>
      <c r="D12" s="47">
        <f>+BWB!D$75</f>
        <v>223608</v>
      </c>
      <c r="E12" s="47">
        <f>+BWB!E$75</f>
        <v>204616</v>
      </c>
      <c r="F12" s="47">
        <f>+BWB!F$75</f>
        <v>263921</v>
      </c>
      <c r="G12" s="47">
        <f>+BWB!G$75</f>
        <v>263086</v>
      </c>
      <c r="H12" s="47">
        <f>+BWB!H$75</f>
        <v>306467</v>
      </c>
      <c r="I12" s="47">
        <f>+BWB!I$75</f>
        <v>308000</v>
      </c>
      <c r="J12" s="47">
        <f>+BWB!J$75</f>
        <v>355859</v>
      </c>
      <c r="K12" s="47">
        <f>+BWB!K$75</f>
        <v>385329</v>
      </c>
      <c r="L12" s="47">
        <f>+BWB!L$75</f>
        <v>280283</v>
      </c>
      <c r="M12" s="47">
        <f>+BWB!M$75</f>
        <v>277422</v>
      </c>
      <c r="N12" s="47">
        <f>+BWB!N$75</f>
        <v>245768</v>
      </c>
      <c r="O12" s="47">
        <f>+BWB!O$75</f>
        <v>225285</v>
      </c>
      <c r="P12" s="47">
        <f t="shared" si="0"/>
        <v>3339644</v>
      </c>
      <c r="Q12" s="60"/>
      <c r="R12" s="60"/>
      <c r="S12" s="47">
        <f>SUM($D12:D12)</f>
        <v>223608</v>
      </c>
      <c r="T12" s="47">
        <f>SUM($D12:E12)</f>
        <v>428224</v>
      </c>
      <c r="U12" s="47">
        <f>SUM($D12:F12)</f>
        <v>692145</v>
      </c>
      <c r="V12" s="47">
        <f>SUM($D12:G12)</f>
        <v>955231</v>
      </c>
      <c r="W12" s="47">
        <f>SUM($D12:H12)</f>
        <v>1261698</v>
      </c>
      <c r="X12" s="47">
        <f>SUM($D12:I12)</f>
        <v>1569698</v>
      </c>
      <c r="Y12" s="47">
        <f>SUM($D12:J12)</f>
        <v>1925557</v>
      </c>
      <c r="Z12" s="47">
        <f>SUM($D12:K12)</f>
        <v>2310886</v>
      </c>
      <c r="AA12" s="47">
        <f>SUM($D12:L12)</f>
        <v>2591169</v>
      </c>
      <c r="AB12" s="47">
        <f>SUM($D12:M12)</f>
        <v>2868591</v>
      </c>
      <c r="AC12" s="47">
        <f>SUM($D12:N12)</f>
        <v>3114359</v>
      </c>
      <c r="AD12" s="47">
        <f>SUM($D12:O12)</f>
        <v>3339644</v>
      </c>
    </row>
    <row r="13" spans="1:30" s="55" customFormat="1" ht="15" customHeight="1">
      <c r="A13" s="74" t="s">
        <v>11</v>
      </c>
      <c r="B13" s="76" t="s">
        <v>6</v>
      </c>
      <c r="D13" s="47">
        <f>+DWT!D$75</f>
        <v>349366</v>
      </c>
      <c r="E13" s="47">
        <f>+DWT!E$75</f>
        <v>351144</v>
      </c>
      <c r="F13" s="47">
        <f>+DWT!F$75</f>
        <v>397494</v>
      </c>
      <c r="G13" s="47">
        <f>+DWT!G$75</f>
        <v>402935</v>
      </c>
      <c r="H13" s="47">
        <f>+DWT!H$75</f>
        <v>409282</v>
      </c>
      <c r="I13" s="47">
        <f>+DWT!I$75</f>
        <v>399223</v>
      </c>
      <c r="J13" s="47">
        <f>+DWT!J$75</f>
        <v>401931</v>
      </c>
      <c r="K13" s="47">
        <f>+DWT!K$75</f>
        <v>415935</v>
      </c>
      <c r="L13" s="47">
        <f>+DWT!L$75</f>
        <v>379380</v>
      </c>
      <c r="M13" s="47">
        <f>+DWT!M$75</f>
        <v>395057</v>
      </c>
      <c r="N13" s="47">
        <f>+DWT!N$75</f>
        <v>368999</v>
      </c>
      <c r="O13" s="47">
        <f>+DWT!O$75</f>
        <v>345984</v>
      </c>
      <c r="P13" s="47">
        <f t="shared" si="0"/>
        <v>4616730</v>
      </c>
      <c r="Q13" s="60"/>
      <c r="R13" s="60"/>
      <c r="S13" s="47">
        <f>SUM($D13:D13)</f>
        <v>349366</v>
      </c>
      <c r="T13" s="47">
        <f>SUM($D13:E13)</f>
        <v>700510</v>
      </c>
      <c r="U13" s="47">
        <f>SUM($D13:F13)</f>
        <v>1098004</v>
      </c>
      <c r="V13" s="47">
        <f>SUM($D13:G13)</f>
        <v>1500939</v>
      </c>
      <c r="W13" s="47">
        <f>SUM($D13:H13)</f>
        <v>1910221</v>
      </c>
      <c r="X13" s="47">
        <f>SUM($D13:I13)</f>
        <v>2309444</v>
      </c>
      <c r="Y13" s="47">
        <f>SUM($D13:J13)</f>
        <v>2711375</v>
      </c>
      <c r="Z13" s="47">
        <f>SUM($D13:K13)</f>
        <v>3127310</v>
      </c>
      <c r="AA13" s="47">
        <f>SUM($D13:L13)</f>
        <v>3506690</v>
      </c>
      <c r="AB13" s="47">
        <f>SUM($D13:M13)</f>
        <v>3901747</v>
      </c>
      <c r="AC13" s="47">
        <f>SUM($D13:N13)</f>
        <v>4270746</v>
      </c>
      <c r="AD13" s="47">
        <f>SUM($D13:O13)</f>
        <v>4616730</v>
      </c>
    </row>
    <row r="14" spans="1:30" s="55" customFormat="1" ht="15" customHeight="1">
      <c r="A14" s="74" t="s">
        <v>13</v>
      </c>
      <c r="B14" s="76" t="s">
        <v>6</v>
      </c>
      <c r="D14" s="47">
        <f>+OGB!D$75</f>
        <v>30092</v>
      </c>
      <c r="E14" s="47">
        <f>+OGB!E$75</f>
        <v>29841</v>
      </c>
      <c r="F14" s="47">
        <f>+OGB!F$75</f>
        <v>34166</v>
      </c>
      <c r="G14" s="47">
        <f>+OGB!G$75</f>
        <v>37413</v>
      </c>
      <c r="H14" s="47">
        <f>+OGB!H$75</f>
        <v>45019</v>
      </c>
      <c r="I14" s="47">
        <f>+OGB!I$75</f>
        <v>43579</v>
      </c>
      <c r="J14" s="47">
        <f>+OGB!J$75</f>
        <v>52211</v>
      </c>
      <c r="K14" s="47">
        <f>+OGB!K$75</f>
        <v>56333</v>
      </c>
      <c r="L14" s="47">
        <f>+OGB!L$75</f>
        <v>42261</v>
      </c>
      <c r="M14" s="47">
        <f>+OGB!M$75</f>
        <v>40580</v>
      </c>
      <c r="N14" s="47">
        <f>+OGB!N$75</f>
        <v>35989</v>
      </c>
      <c r="O14" s="47">
        <f>+OGB!O$75</f>
        <v>30093</v>
      </c>
      <c r="P14" s="47">
        <f t="shared" si="0"/>
        <v>477577</v>
      </c>
      <c r="Q14" s="60"/>
      <c r="R14" s="60"/>
      <c r="S14" s="47">
        <f>SUM($D14:D14)</f>
        <v>30092</v>
      </c>
      <c r="T14" s="47">
        <f>SUM($D14:E14)</f>
        <v>59933</v>
      </c>
      <c r="U14" s="47">
        <f>SUM($D14:F14)</f>
        <v>94099</v>
      </c>
      <c r="V14" s="47">
        <f>SUM($D14:G14)</f>
        <v>131512</v>
      </c>
      <c r="W14" s="47">
        <f>SUM($D14:H14)</f>
        <v>176531</v>
      </c>
      <c r="X14" s="47">
        <f>SUM($D14:I14)</f>
        <v>220110</v>
      </c>
      <c r="Y14" s="47">
        <f>SUM($D14:J14)</f>
        <v>272321</v>
      </c>
      <c r="Z14" s="47">
        <f>SUM($D14:K14)</f>
        <v>328654</v>
      </c>
      <c r="AA14" s="47">
        <f>SUM($D14:L14)</f>
        <v>370915</v>
      </c>
      <c r="AB14" s="47">
        <f>SUM($D14:M14)</f>
        <v>411495</v>
      </c>
      <c r="AC14" s="47">
        <f>SUM($D14:N14)</f>
        <v>447484</v>
      </c>
      <c r="AD14" s="47">
        <f>SUM($D14:O14)</f>
        <v>477577</v>
      </c>
    </row>
    <row r="15" spans="1:30" s="62" customFormat="1" ht="15" customHeight="1">
      <c r="A15" s="74" t="s">
        <v>14</v>
      </c>
      <c r="B15" s="76" t="s">
        <v>6</v>
      </c>
      <c r="C15" s="55"/>
      <c r="D15" s="47">
        <f>+PB!D$75</f>
        <v>325280</v>
      </c>
      <c r="E15" s="47">
        <f>+PB!E$75</f>
        <v>317806</v>
      </c>
      <c r="F15" s="47">
        <f>+PB!F$75</f>
        <v>403307</v>
      </c>
      <c r="G15" s="47">
        <f>+PB!G$75</f>
        <v>362254</v>
      </c>
      <c r="H15" s="47">
        <f>+PB!H$75</f>
        <v>433605</v>
      </c>
      <c r="I15" s="47">
        <f>+PB!I$75</f>
        <v>453427</v>
      </c>
      <c r="J15" s="47">
        <f>+PB!J$75</f>
        <v>578006</v>
      </c>
      <c r="K15" s="47">
        <f>+PB!K$75</f>
        <v>629517</v>
      </c>
      <c r="L15" s="47">
        <f>+PB!L$75</f>
        <v>419873</v>
      </c>
      <c r="M15" s="47">
        <f>+PB!M$75</f>
        <v>415397</v>
      </c>
      <c r="N15" s="47">
        <f>+PB!N$75</f>
        <v>367019</v>
      </c>
      <c r="O15" s="47">
        <f>+PB!O$75</f>
        <v>330320</v>
      </c>
      <c r="P15" s="47">
        <f t="shared" si="0"/>
        <v>5035811</v>
      </c>
      <c r="Q15" s="44"/>
      <c r="R15" s="44"/>
      <c r="S15" s="47">
        <f>SUM($D15:D15)</f>
        <v>325280</v>
      </c>
      <c r="T15" s="47">
        <f>SUM($D15:E15)</f>
        <v>643086</v>
      </c>
      <c r="U15" s="47">
        <f>SUM($D15:F15)</f>
        <v>1046393</v>
      </c>
      <c r="V15" s="47">
        <f>SUM($D15:G15)</f>
        <v>1408647</v>
      </c>
      <c r="W15" s="47">
        <f>SUM($D15:H15)</f>
        <v>1842252</v>
      </c>
      <c r="X15" s="47">
        <f>SUM($D15:I15)</f>
        <v>2295679</v>
      </c>
      <c r="Y15" s="47">
        <f>SUM($D15:J15)</f>
        <v>2873685</v>
      </c>
      <c r="Z15" s="47">
        <f>SUM($D15:K15)</f>
        <v>3503202</v>
      </c>
      <c r="AA15" s="47">
        <f>SUM($D15:L15)</f>
        <v>3923075</v>
      </c>
      <c r="AB15" s="47">
        <f>SUM($D15:M15)</f>
        <v>4338472</v>
      </c>
      <c r="AC15" s="47">
        <f>SUM($D15:N15)</f>
        <v>4705491</v>
      </c>
      <c r="AD15" s="47">
        <f>SUM($D15:O15)</f>
        <v>5035811</v>
      </c>
    </row>
    <row r="16" spans="1:30" s="55" customFormat="1" ht="15" customHeight="1">
      <c r="A16" s="74" t="s">
        <v>78</v>
      </c>
      <c r="B16" s="76" t="s">
        <v>6</v>
      </c>
      <c r="D16" s="47">
        <f>+IBA!D$75</f>
        <v>126810</v>
      </c>
      <c r="E16" s="47">
        <f>+IBA!E$75</f>
        <v>123216</v>
      </c>
      <c r="F16" s="47">
        <f>+IBA!F$75</f>
        <v>140815</v>
      </c>
      <c r="G16" s="47">
        <f>+IBA!G$75</f>
        <v>138333</v>
      </c>
      <c r="H16" s="47">
        <f>+IBA!H$75</f>
        <v>157985</v>
      </c>
      <c r="I16" s="47">
        <f>+IBA!I$75</f>
        <v>159659</v>
      </c>
      <c r="J16" s="47">
        <f>+IBA!J$75</f>
        <v>180188</v>
      </c>
      <c r="K16" s="47">
        <f>+IBA!K$75</f>
        <v>186300</v>
      </c>
      <c r="L16" s="47">
        <f>+IBA!L$75</f>
        <v>156538</v>
      </c>
      <c r="M16" s="47">
        <f>+IBA!M$75</f>
        <v>142809</v>
      </c>
      <c r="N16" s="47">
        <f>+IBA!N$75</f>
        <v>117791</v>
      </c>
      <c r="O16" s="47">
        <f>+IBA!O$75</f>
        <v>115854</v>
      </c>
      <c r="P16" s="47">
        <f t="shared" si="0"/>
        <v>1746298</v>
      </c>
      <c r="Q16" s="59"/>
      <c r="R16" s="59"/>
      <c r="S16" s="47">
        <f>SUM($D16:D16)</f>
        <v>126810</v>
      </c>
      <c r="T16" s="47">
        <f>SUM($D16:E16)</f>
        <v>250026</v>
      </c>
      <c r="U16" s="47">
        <f>SUM($D16:F16)</f>
        <v>390841</v>
      </c>
      <c r="V16" s="47">
        <f>SUM($D16:G16)</f>
        <v>529174</v>
      </c>
      <c r="W16" s="47">
        <f>SUM($D16:H16)</f>
        <v>687159</v>
      </c>
      <c r="X16" s="47">
        <f>SUM($D16:I16)</f>
        <v>846818</v>
      </c>
      <c r="Y16" s="47">
        <f>SUM($D16:J16)</f>
        <v>1027006</v>
      </c>
      <c r="Z16" s="47">
        <f>SUM($D16:K16)</f>
        <v>1213306</v>
      </c>
      <c r="AA16" s="47">
        <f>SUM($D16:L16)</f>
        <v>1369844</v>
      </c>
      <c r="AB16" s="47">
        <f>SUM($D16:M16)</f>
        <v>1512653</v>
      </c>
      <c r="AC16" s="47">
        <f>SUM($D16:N16)</f>
        <v>1630444</v>
      </c>
      <c r="AD16" s="47">
        <f>SUM($D16:O16)</f>
        <v>1746298</v>
      </c>
    </row>
    <row r="17" spans="1:30" s="55" customFormat="1" ht="15" customHeight="1">
      <c r="A17" s="74" t="s">
        <v>16</v>
      </c>
      <c r="B17" s="76" t="s">
        <v>6</v>
      </c>
      <c r="D17" s="47">
        <f>+SIBC!D$75</f>
        <v>188607</v>
      </c>
      <c r="E17" s="47">
        <f>+SIBC!E$75</f>
        <v>174232</v>
      </c>
      <c r="F17" s="47">
        <f>+SIBC!F$75</f>
        <v>189107</v>
      </c>
      <c r="G17" s="47">
        <f>+SIBC!G$75</f>
        <v>202428</v>
      </c>
      <c r="H17" s="47">
        <f>+SIBC!H$75</f>
        <v>224518</v>
      </c>
      <c r="I17" s="47">
        <f>+SIBC!I$75</f>
        <v>223574</v>
      </c>
      <c r="J17" s="47">
        <f>+SIBC!J$75</f>
        <v>231945</v>
      </c>
      <c r="K17" s="47">
        <f>+SIBC!K$75</f>
        <v>230839</v>
      </c>
      <c r="L17" s="47">
        <f>+SIBC!L$75</f>
        <v>211459</v>
      </c>
      <c r="M17" s="47">
        <f>+SIBC!M$75</f>
        <v>209896</v>
      </c>
      <c r="N17" s="47">
        <f>+SIBC!N$75</f>
        <v>194821</v>
      </c>
      <c r="O17" s="47">
        <f>+SIBC!O$75</f>
        <v>187081</v>
      </c>
      <c r="P17" s="47">
        <f t="shared" si="0"/>
        <v>2468507</v>
      </c>
      <c r="Q17" s="60"/>
      <c r="R17" s="60"/>
      <c r="S17" s="47">
        <f>SUM($D17:D17)</f>
        <v>188607</v>
      </c>
      <c r="T17" s="47">
        <f>SUM($D17:E17)</f>
        <v>362839</v>
      </c>
      <c r="U17" s="47">
        <f>SUM($D17:F17)</f>
        <v>551946</v>
      </c>
      <c r="V17" s="47">
        <f>SUM($D17:G17)</f>
        <v>754374</v>
      </c>
      <c r="W17" s="47">
        <f>SUM($D17:H17)</f>
        <v>978892</v>
      </c>
      <c r="X17" s="47">
        <f>SUM($D17:I17)</f>
        <v>1202466</v>
      </c>
      <c r="Y17" s="47">
        <f>SUM($D17:J17)</f>
        <v>1434411</v>
      </c>
      <c r="Z17" s="47">
        <f>SUM($D17:K17)</f>
        <v>1665250</v>
      </c>
      <c r="AA17" s="47">
        <f>SUM($D17:L17)</f>
        <v>1876709</v>
      </c>
      <c r="AB17" s="47">
        <f>SUM($D17:M17)</f>
        <v>2086605</v>
      </c>
      <c r="AC17" s="47">
        <f>SUM($D17:N17)</f>
        <v>2281426</v>
      </c>
      <c r="AD17" s="47">
        <f>SUM($D17:O17)</f>
        <v>2468507</v>
      </c>
    </row>
    <row r="18" spans="1:30" s="55" customFormat="1" ht="15" customHeight="1">
      <c r="A18" s="74" t="s">
        <v>17</v>
      </c>
      <c r="B18" s="76" t="s">
        <v>6</v>
      </c>
      <c r="D18" s="47">
        <f>+TIBA!D$75</f>
        <v>85048</v>
      </c>
      <c r="E18" s="47">
        <f>+TIBA!E$75</f>
        <v>83227</v>
      </c>
      <c r="F18" s="47">
        <f>+TIBA!F$75</f>
        <v>115499</v>
      </c>
      <c r="G18" s="47">
        <f>+TIBA!G$75</f>
        <v>118521</v>
      </c>
      <c r="H18" s="47">
        <f>+TIBA!H$75</f>
        <v>148954</v>
      </c>
      <c r="I18" s="47">
        <f>+TIBA!I$75</f>
        <v>160017</v>
      </c>
      <c r="J18" s="47">
        <f>+TIBA!J$75</f>
        <v>226237</v>
      </c>
      <c r="K18" s="47">
        <f>+TIBA!K$75</f>
        <v>256395</v>
      </c>
      <c r="L18" s="47">
        <f>+TIBA!L$75</f>
        <v>144713</v>
      </c>
      <c r="M18" s="47">
        <f>+TIBA!M$75</f>
        <v>133573</v>
      </c>
      <c r="N18" s="47">
        <f>+TIBA!N$75</f>
        <v>106152</v>
      </c>
      <c r="O18" s="47">
        <f>+TIBA!O$75</f>
        <v>88080</v>
      </c>
      <c r="P18" s="47">
        <f t="shared" si="0"/>
        <v>1666416</v>
      </c>
      <c r="Q18" s="60"/>
      <c r="R18" s="60"/>
      <c r="S18" s="47">
        <f>SUM($D18:D18)</f>
        <v>85048</v>
      </c>
      <c r="T18" s="47">
        <f>SUM($D18:E18)</f>
        <v>168275</v>
      </c>
      <c r="U18" s="47">
        <f>SUM($D18:F18)</f>
        <v>283774</v>
      </c>
      <c r="V18" s="47">
        <f>SUM($D18:G18)</f>
        <v>402295</v>
      </c>
      <c r="W18" s="47">
        <f>SUM($D18:H18)</f>
        <v>551249</v>
      </c>
      <c r="X18" s="47">
        <f>SUM($D18:I18)</f>
        <v>711266</v>
      </c>
      <c r="Y18" s="47">
        <f>SUM($D18:J18)</f>
        <v>937503</v>
      </c>
      <c r="Z18" s="47">
        <f>SUM($D18:K18)</f>
        <v>1193898</v>
      </c>
      <c r="AA18" s="47">
        <f>SUM($D18:L18)</f>
        <v>1338611</v>
      </c>
      <c r="AB18" s="47">
        <f>SUM($D18:M18)</f>
        <v>1472184</v>
      </c>
      <c r="AC18" s="47">
        <f>SUM($D18:N18)</f>
        <v>1578336</v>
      </c>
      <c r="AD18" s="47">
        <f>SUM($D18:O18)</f>
        <v>1666416</v>
      </c>
    </row>
    <row r="19" spans="1:30" s="55" customFormat="1" ht="15" customHeight="1">
      <c r="A19" s="74" t="s">
        <v>12</v>
      </c>
      <c r="B19" s="76" t="s">
        <v>6</v>
      </c>
      <c r="D19" s="47">
        <f>+LQB!D$75</f>
        <v>186021</v>
      </c>
      <c r="E19" s="47">
        <f>+LQB!E$75</f>
        <v>174147</v>
      </c>
      <c r="F19" s="47">
        <f>+LQB!F$75</f>
        <v>229103</v>
      </c>
      <c r="G19" s="47">
        <f>+LQB!G$75</f>
        <v>227980</v>
      </c>
      <c r="H19" s="47">
        <f>+LQB!H$75</f>
        <v>265800</v>
      </c>
      <c r="I19" s="47">
        <f>+LQB!I$75</f>
        <v>261846</v>
      </c>
      <c r="J19" s="47">
        <f>+LQB!J$75</f>
        <v>314563</v>
      </c>
      <c r="K19" s="47">
        <f>+LQB!K$75</f>
        <v>343948</v>
      </c>
      <c r="L19" s="47">
        <f>+LQB!L$75</f>
        <v>236202</v>
      </c>
      <c r="M19" s="47">
        <f>+LQB!M$75</f>
        <v>233268</v>
      </c>
      <c r="N19" s="47">
        <f>+LQB!N$75</f>
        <v>212289</v>
      </c>
      <c r="O19" s="47">
        <f>+LQB!O$75</f>
        <v>189947</v>
      </c>
      <c r="P19" s="47">
        <f t="shared" si="0"/>
        <v>2875114</v>
      </c>
      <c r="Q19" s="60"/>
      <c r="R19" s="60"/>
      <c r="S19" s="47">
        <f>SUM($D19:D19)</f>
        <v>186021</v>
      </c>
      <c r="T19" s="47">
        <f>SUM($D19:E19)</f>
        <v>360168</v>
      </c>
      <c r="U19" s="47">
        <f>SUM($D19:F19)</f>
        <v>589271</v>
      </c>
      <c r="V19" s="47">
        <f>SUM($D19:G19)</f>
        <v>817251</v>
      </c>
      <c r="W19" s="47">
        <f>SUM($D19:H19)</f>
        <v>1083051</v>
      </c>
      <c r="X19" s="47">
        <f>SUM($D19:I19)</f>
        <v>1344897</v>
      </c>
      <c r="Y19" s="47">
        <f>SUM($D19:J19)</f>
        <v>1659460</v>
      </c>
      <c r="Z19" s="47">
        <f>SUM($D19:K19)</f>
        <v>2003408</v>
      </c>
      <c r="AA19" s="47">
        <f>SUM($D19:L19)</f>
        <v>2239610</v>
      </c>
      <c r="AB19" s="47">
        <f>SUM($D19:M19)</f>
        <v>2472878</v>
      </c>
      <c r="AC19" s="47">
        <f>SUM($D19:N19)</f>
        <v>2685167</v>
      </c>
      <c r="AD19" s="47">
        <f>SUM($D19:O19)</f>
        <v>2875114</v>
      </c>
    </row>
    <row r="20" spans="1:30" s="62" customFormat="1" ht="15" customHeight="1">
      <c r="A20" s="74" t="s">
        <v>15</v>
      </c>
      <c r="B20" s="76" t="s">
        <v>6</v>
      </c>
      <c r="C20" s="55"/>
      <c r="D20" s="47">
        <f>+RBW!D$75</f>
        <v>190054</v>
      </c>
      <c r="E20" s="47">
        <f>+RBW!E$75</f>
        <v>175450</v>
      </c>
      <c r="F20" s="47">
        <f>+RBW!F$75</f>
        <v>218867</v>
      </c>
      <c r="G20" s="47">
        <f>+RBW!G$75</f>
        <v>227723</v>
      </c>
      <c r="H20" s="47">
        <f>+RBW!H$75</f>
        <v>278143</v>
      </c>
      <c r="I20" s="47">
        <f>+RBW!I$75</f>
        <v>289147</v>
      </c>
      <c r="J20" s="47">
        <f>+RBW!J$75</f>
        <v>363694</v>
      </c>
      <c r="K20" s="47">
        <f>+RBW!K$75</f>
        <v>412950</v>
      </c>
      <c r="L20" s="47">
        <f>+RBW!L$75</f>
        <v>275039</v>
      </c>
      <c r="M20" s="47">
        <f>+RBW!M$75</f>
        <v>258780</v>
      </c>
      <c r="N20" s="47">
        <f>+RBW!N$75</f>
        <v>219597</v>
      </c>
      <c r="O20" s="47">
        <f>+RBW!O$75</f>
        <v>191252</v>
      </c>
      <c r="P20" s="47">
        <f t="shared" si="0"/>
        <v>3100696</v>
      </c>
      <c r="Q20" s="44"/>
      <c r="R20" s="44"/>
      <c r="S20" s="47">
        <f>SUM($D20:D20)</f>
        <v>190054</v>
      </c>
      <c r="T20" s="47">
        <f>SUM($D20:E20)</f>
        <v>365504</v>
      </c>
      <c r="U20" s="47">
        <f>SUM($D20:F20)</f>
        <v>584371</v>
      </c>
      <c r="V20" s="47">
        <f>SUM($D20:G20)</f>
        <v>812094</v>
      </c>
      <c r="W20" s="47">
        <f>SUM($D20:H20)</f>
        <v>1090237</v>
      </c>
      <c r="X20" s="47">
        <f>SUM($D20:I20)</f>
        <v>1379384</v>
      </c>
      <c r="Y20" s="47">
        <f>SUM($D20:J20)</f>
        <v>1743078</v>
      </c>
      <c r="Z20" s="47">
        <f>SUM($D20:K20)</f>
        <v>2156028</v>
      </c>
      <c r="AA20" s="47">
        <f>SUM($D20:L20)</f>
        <v>2431067</v>
      </c>
      <c r="AB20" s="47">
        <f>SUM($D20:M20)</f>
        <v>2689847</v>
      </c>
      <c r="AC20" s="47">
        <f>SUM($D20:N20)</f>
        <v>2909444</v>
      </c>
      <c r="AD20" s="47">
        <f>SUM($D20:O20)</f>
        <v>3100696</v>
      </c>
    </row>
    <row r="21" spans="1:30" s="55" customFormat="1" ht="15" customHeight="1">
      <c r="A21" s="74" t="s">
        <v>18</v>
      </c>
      <c r="B21" s="76" t="s">
        <v>6</v>
      </c>
      <c r="D21" s="47">
        <f>+WPB!D$75</f>
        <v>20274</v>
      </c>
      <c r="E21" s="47">
        <f>+WPB!E$75</f>
        <v>18952</v>
      </c>
      <c r="F21" s="47">
        <f>+WPB!F$75</f>
        <v>20607</v>
      </c>
      <c r="G21" s="47">
        <f>+WPB!G$75</f>
        <v>22298</v>
      </c>
      <c r="H21" s="47">
        <f>+WPB!H$75</f>
        <v>25165</v>
      </c>
      <c r="I21" s="47">
        <f>+WPB!I$75</f>
        <v>25474</v>
      </c>
      <c r="J21" s="47">
        <f>+WPB!J$75</f>
        <v>29576</v>
      </c>
      <c r="K21" s="47">
        <f>+WPB!K$75</f>
        <v>33325</v>
      </c>
      <c r="L21" s="47">
        <f>+WPB!L$75</f>
        <v>28515</v>
      </c>
      <c r="M21" s="47">
        <f>+WPB!M$75</f>
        <v>28490</v>
      </c>
      <c r="N21" s="47">
        <f>+WPB!N$75</f>
        <v>23633</v>
      </c>
      <c r="O21" s="47">
        <f>+WPB!O$75</f>
        <v>21155</v>
      </c>
      <c r="P21" s="47">
        <f t="shared" si="0"/>
        <v>297464</v>
      </c>
      <c r="Q21" s="59"/>
      <c r="R21" s="59"/>
      <c r="S21" s="47">
        <f>SUM($D21:D21)</f>
        <v>20274</v>
      </c>
      <c r="T21" s="47">
        <f>SUM($D21:E21)</f>
        <v>39226</v>
      </c>
      <c r="U21" s="47">
        <f>SUM($D21:F21)</f>
        <v>59833</v>
      </c>
      <c r="V21" s="47">
        <f>SUM($D21:G21)</f>
        <v>82131</v>
      </c>
      <c r="W21" s="47">
        <f>SUM($D21:H21)</f>
        <v>107296</v>
      </c>
      <c r="X21" s="47">
        <f>SUM($D21:I21)</f>
        <v>132770</v>
      </c>
      <c r="Y21" s="47">
        <f>SUM($D21:J21)</f>
        <v>162346</v>
      </c>
      <c r="Z21" s="47">
        <f>SUM($D21:K21)</f>
        <v>195671</v>
      </c>
      <c r="AA21" s="47">
        <f>SUM($D21:L21)</f>
        <v>224186</v>
      </c>
      <c r="AB21" s="47">
        <f>SUM($D21:M21)</f>
        <v>252676</v>
      </c>
      <c r="AC21" s="47">
        <f>SUM($D21:N21)</f>
        <v>276309</v>
      </c>
      <c r="AD21" s="47">
        <f>SUM($D21:O21)</f>
        <v>297464</v>
      </c>
    </row>
    <row r="22" spans="1:30" s="55" customFormat="1" ht="15" customHeight="1">
      <c r="A22" s="74"/>
      <c r="B22" s="79" t="s">
        <v>9</v>
      </c>
      <c r="D22" s="56">
        <f t="shared" ref="D22:P22" si="1">SUM(D11:D21)</f>
        <v>2114974</v>
      </c>
      <c r="E22" s="56">
        <f t="shared" si="1"/>
        <v>1998777</v>
      </c>
      <c r="F22" s="56">
        <f t="shared" si="1"/>
        <v>2389895</v>
      </c>
      <c r="G22" s="56">
        <f t="shared" si="1"/>
        <v>2373602</v>
      </c>
      <c r="H22" s="56">
        <f t="shared" si="1"/>
        <v>2682347</v>
      </c>
      <c r="I22" s="56">
        <f t="shared" si="1"/>
        <v>2703013</v>
      </c>
      <c r="J22" s="56">
        <f t="shared" si="1"/>
        <v>3135571</v>
      </c>
      <c r="K22" s="56">
        <f t="shared" si="1"/>
        <v>3386699</v>
      </c>
      <c r="L22" s="56">
        <f t="shared" si="1"/>
        <v>2522065</v>
      </c>
      <c r="M22" s="56">
        <f t="shared" si="1"/>
        <v>2494868</v>
      </c>
      <c r="N22" s="56">
        <f t="shared" si="1"/>
        <v>2226863</v>
      </c>
      <c r="O22" s="56">
        <f t="shared" si="1"/>
        <v>2043376</v>
      </c>
      <c r="P22" s="56">
        <f t="shared" si="1"/>
        <v>30072050</v>
      </c>
      <c r="Q22" s="60"/>
      <c r="R22" s="60"/>
      <c r="S22" s="47">
        <f>SUM($D22:D22)</f>
        <v>2114974</v>
      </c>
      <c r="T22" s="47">
        <f>SUM($D22:E22)</f>
        <v>4113751</v>
      </c>
      <c r="U22" s="47">
        <f>SUM($D22:F22)</f>
        <v>6503646</v>
      </c>
      <c r="V22" s="47">
        <f>SUM($D22:G22)</f>
        <v>8877248</v>
      </c>
      <c r="W22" s="47">
        <f>SUM($D22:H22)</f>
        <v>11559595</v>
      </c>
      <c r="X22" s="47">
        <f>SUM($D22:I22)</f>
        <v>14262608</v>
      </c>
      <c r="Y22" s="47">
        <f>SUM($D22:J22)</f>
        <v>17398179</v>
      </c>
      <c r="Z22" s="47">
        <f>SUM($D22:K22)</f>
        <v>20784878</v>
      </c>
      <c r="AA22" s="47">
        <f>SUM($D22:L22)</f>
        <v>23306943</v>
      </c>
      <c r="AB22" s="47">
        <f>SUM($D22:M22)</f>
        <v>25801811</v>
      </c>
      <c r="AC22" s="47">
        <f>SUM($D22:N22)</f>
        <v>28028674</v>
      </c>
      <c r="AD22" s="47">
        <f>SUM($D22:O22)</f>
        <v>30072050</v>
      </c>
    </row>
    <row r="23" spans="1:30" s="62" customFormat="1" ht="15" customHeight="1">
      <c r="A23" s="42"/>
      <c r="B23" s="78"/>
      <c r="C23" s="44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4"/>
      <c r="R23" s="44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</row>
    <row r="24" spans="1:30" s="55" customFormat="1" ht="15" customHeight="1">
      <c r="A24" s="74" t="s">
        <v>5</v>
      </c>
      <c r="B24" s="76" t="s">
        <v>69</v>
      </c>
      <c r="C24" s="46"/>
      <c r="D24" s="47">
        <f>+AMB!D$89</f>
        <v>257507</v>
      </c>
      <c r="E24" s="47">
        <f>+AMB!E$89</f>
        <v>261089</v>
      </c>
      <c r="F24" s="47">
        <f>+AMB!F$89</f>
        <v>248660</v>
      </c>
      <c r="G24" s="47">
        <f>+AMB!G$89</f>
        <v>265791</v>
      </c>
      <c r="H24" s="47">
        <f>+AMB!H$89</f>
        <v>259750</v>
      </c>
      <c r="I24" s="47">
        <f>+AMB!I$89</f>
        <v>257276</v>
      </c>
      <c r="J24" s="47">
        <f>+AMB!J$89</f>
        <v>212837</v>
      </c>
      <c r="K24" s="47">
        <f>+AMB!K$89</f>
        <v>232008</v>
      </c>
      <c r="L24" s="47">
        <f>+AMB!L$89</f>
        <v>246868</v>
      </c>
      <c r="M24" s="47">
        <f>+AMB!M$89</f>
        <v>244119</v>
      </c>
      <c r="N24" s="47">
        <f>+AMB!N$89</f>
        <v>217204</v>
      </c>
      <c r="O24" s="47">
        <f>+AMB!O$89</f>
        <v>181938</v>
      </c>
      <c r="P24" s="47">
        <f t="shared" ref="P24:P34" si="2">SUM(D24:O24)</f>
        <v>2885047</v>
      </c>
      <c r="Q24" s="59"/>
      <c r="R24" s="59"/>
      <c r="S24" s="47">
        <f>SUM($D24:D24)</f>
        <v>257507</v>
      </c>
      <c r="T24" s="47">
        <f>SUM($D24:E24)</f>
        <v>518596</v>
      </c>
      <c r="U24" s="47">
        <f>SUM($D24:F24)</f>
        <v>767256</v>
      </c>
      <c r="V24" s="47">
        <f>SUM($D24:G24)</f>
        <v>1033047</v>
      </c>
      <c r="W24" s="47">
        <f>SUM($D24:H24)</f>
        <v>1292797</v>
      </c>
      <c r="X24" s="47">
        <f>SUM($D24:I24)</f>
        <v>1550073</v>
      </c>
      <c r="Y24" s="47">
        <f>SUM($D24:J24)</f>
        <v>1762910</v>
      </c>
      <c r="Z24" s="47">
        <f>SUM($D24:K24)</f>
        <v>1994918</v>
      </c>
      <c r="AA24" s="47">
        <f>SUM($D24:L24)</f>
        <v>2241786</v>
      </c>
      <c r="AB24" s="47">
        <f>SUM($D24:M24)</f>
        <v>2485905</v>
      </c>
      <c r="AC24" s="47">
        <f>SUM($D24:N24)</f>
        <v>2703109</v>
      </c>
      <c r="AD24" s="47">
        <f>SUM($D24:O24)</f>
        <v>2885047</v>
      </c>
    </row>
    <row r="25" spans="1:30" s="55" customFormat="1" ht="15" customHeight="1">
      <c r="A25" s="74" t="s">
        <v>10</v>
      </c>
      <c r="B25" s="76" t="s">
        <v>69</v>
      </c>
      <c r="D25" s="47">
        <f>+BWB!D$89</f>
        <v>132664</v>
      </c>
      <c r="E25" s="47">
        <f>+BWB!E$89</f>
        <v>131212</v>
      </c>
      <c r="F25" s="47">
        <f>+BWB!F$89</f>
        <v>130542</v>
      </c>
      <c r="G25" s="47">
        <f>+BWB!G$89</f>
        <v>140611</v>
      </c>
      <c r="H25" s="47">
        <f>+BWB!H$89</f>
        <v>142123</v>
      </c>
      <c r="I25" s="47">
        <f>+BWB!I$89</f>
        <v>144898</v>
      </c>
      <c r="J25" s="47">
        <f>+BWB!J$89</f>
        <v>131232</v>
      </c>
      <c r="K25" s="47">
        <f>+BWB!K$89</f>
        <v>133945</v>
      </c>
      <c r="L25" s="47">
        <f>+BWB!L$89</f>
        <v>136845</v>
      </c>
      <c r="M25" s="47">
        <f>+BWB!M$89</f>
        <v>138402</v>
      </c>
      <c r="N25" s="47">
        <f>+BWB!N$89</f>
        <v>113505</v>
      </c>
      <c r="O25" s="47">
        <f>+BWB!O$89</f>
        <v>98449</v>
      </c>
      <c r="P25" s="47">
        <f t="shared" si="2"/>
        <v>1574428</v>
      </c>
      <c r="Q25" s="60"/>
      <c r="R25" s="60"/>
      <c r="S25" s="47">
        <f>SUM($D25:D25)</f>
        <v>132664</v>
      </c>
      <c r="T25" s="47">
        <f>SUM($D25:E25)</f>
        <v>263876</v>
      </c>
      <c r="U25" s="47">
        <f>SUM($D25:F25)</f>
        <v>394418</v>
      </c>
      <c r="V25" s="47">
        <f>SUM($D25:G25)</f>
        <v>535029</v>
      </c>
      <c r="W25" s="47">
        <f>SUM($D25:H25)</f>
        <v>677152</v>
      </c>
      <c r="X25" s="47">
        <f>SUM($D25:I25)</f>
        <v>822050</v>
      </c>
      <c r="Y25" s="47">
        <f>SUM($D25:J25)</f>
        <v>953282</v>
      </c>
      <c r="Z25" s="47">
        <f>SUM($D25:K25)</f>
        <v>1087227</v>
      </c>
      <c r="AA25" s="47">
        <f>SUM($D25:L25)</f>
        <v>1224072</v>
      </c>
      <c r="AB25" s="47">
        <f>SUM($D25:M25)</f>
        <v>1362474</v>
      </c>
      <c r="AC25" s="47">
        <f>SUM($D25:N25)</f>
        <v>1475979</v>
      </c>
      <c r="AD25" s="47">
        <f>SUM($D25:O25)</f>
        <v>1574428</v>
      </c>
    </row>
    <row r="26" spans="1:30" s="55" customFormat="1" ht="15" customHeight="1">
      <c r="A26" s="74" t="s">
        <v>11</v>
      </c>
      <c r="B26" s="76" t="s">
        <v>69</v>
      </c>
      <c r="D26" s="47">
        <f>+DWT!D$89</f>
        <v>9022</v>
      </c>
      <c r="E26" s="47">
        <f>+DWT!E$89</f>
        <v>10695</v>
      </c>
      <c r="F26" s="47">
        <f>+DWT!F$89</f>
        <v>9388</v>
      </c>
      <c r="G26" s="47">
        <f>+DWT!G$89</f>
        <v>8800</v>
      </c>
      <c r="H26" s="47">
        <f>+DWT!H$89</f>
        <v>7747</v>
      </c>
      <c r="I26" s="47">
        <f>+DWT!I$89</f>
        <v>7075</v>
      </c>
      <c r="J26" s="47">
        <f>+DWT!J$89</f>
        <v>5314</v>
      </c>
      <c r="K26" s="47">
        <f>+DWT!K$89</f>
        <v>5810</v>
      </c>
      <c r="L26" s="47">
        <f>+DWT!L$89</f>
        <v>7071</v>
      </c>
      <c r="M26" s="47">
        <f>+DWT!M$89</f>
        <v>6732</v>
      </c>
      <c r="N26" s="47">
        <f>+DWT!N$89</f>
        <v>5989</v>
      </c>
      <c r="O26" s="47">
        <f>+DWT!O$89</f>
        <v>6598</v>
      </c>
      <c r="P26" s="47">
        <f t="shared" si="2"/>
        <v>90241</v>
      </c>
      <c r="Q26" s="60"/>
      <c r="R26" s="60"/>
      <c r="S26" s="47">
        <f>SUM($D26:D26)</f>
        <v>9022</v>
      </c>
      <c r="T26" s="47">
        <f>SUM($D26:E26)</f>
        <v>19717</v>
      </c>
      <c r="U26" s="47">
        <f>SUM($D26:F26)</f>
        <v>29105</v>
      </c>
      <c r="V26" s="47">
        <f>SUM($D26:G26)</f>
        <v>37905</v>
      </c>
      <c r="W26" s="47">
        <f>SUM($D26:H26)</f>
        <v>45652</v>
      </c>
      <c r="X26" s="47">
        <f>SUM($D26:I26)</f>
        <v>52727</v>
      </c>
      <c r="Y26" s="47">
        <f>SUM($D26:J26)</f>
        <v>58041</v>
      </c>
      <c r="Z26" s="47">
        <f>SUM($D26:K26)</f>
        <v>63851</v>
      </c>
      <c r="AA26" s="47">
        <f>SUM($D26:L26)</f>
        <v>70922</v>
      </c>
      <c r="AB26" s="47">
        <f>SUM($D26:M26)</f>
        <v>77654</v>
      </c>
      <c r="AC26" s="47">
        <f>SUM($D26:N26)</f>
        <v>83643</v>
      </c>
      <c r="AD26" s="47">
        <f>SUM($D26:O26)</f>
        <v>90241</v>
      </c>
    </row>
    <row r="27" spans="1:30" s="55" customFormat="1" ht="15" customHeight="1">
      <c r="A27" s="74" t="s">
        <v>13</v>
      </c>
      <c r="B27" s="76" t="s">
        <v>69</v>
      </c>
      <c r="D27" s="47">
        <f>+OGB!D$89</f>
        <v>6474</v>
      </c>
      <c r="E27" s="47">
        <f>+OGB!E$89</f>
        <v>6125</v>
      </c>
      <c r="F27" s="47">
        <f>+OGB!F$89</f>
        <v>6245</v>
      </c>
      <c r="G27" s="47">
        <f>+OGB!G$89</f>
        <v>6631</v>
      </c>
      <c r="H27" s="47">
        <f>+OGB!H$89</f>
        <v>6774</v>
      </c>
      <c r="I27" s="47">
        <f>+OGB!I$89</f>
        <v>6604</v>
      </c>
      <c r="J27" s="47">
        <f>+OGB!J$89</f>
        <v>6997</v>
      </c>
      <c r="K27" s="47">
        <f>+OGB!K$89</f>
        <v>6441</v>
      </c>
      <c r="L27" s="47">
        <f>+OGB!L$89</f>
        <v>6782</v>
      </c>
      <c r="M27" s="47">
        <f>+OGB!M$89</f>
        <v>6625</v>
      </c>
      <c r="N27" s="47">
        <f>+OGB!N$89</f>
        <v>4897</v>
      </c>
      <c r="O27" s="47">
        <f>+OGB!O$89</f>
        <v>5583</v>
      </c>
      <c r="P27" s="47">
        <f t="shared" si="2"/>
        <v>76178</v>
      </c>
      <c r="Q27" s="60"/>
      <c r="R27" s="60"/>
      <c r="S27" s="47">
        <f>SUM($D27:D27)</f>
        <v>6474</v>
      </c>
      <c r="T27" s="47">
        <f>SUM($D27:E27)</f>
        <v>12599</v>
      </c>
      <c r="U27" s="47">
        <f>SUM($D27:F27)</f>
        <v>18844</v>
      </c>
      <c r="V27" s="47">
        <f>SUM($D27:G27)</f>
        <v>25475</v>
      </c>
      <c r="W27" s="47">
        <f>SUM($D27:H27)</f>
        <v>32249</v>
      </c>
      <c r="X27" s="47">
        <f>SUM($D27:I27)</f>
        <v>38853</v>
      </c>
      <c r="Y27" s="47">
        <f>SUM($D27:J27)</f>
        <v>45850</v>
      </c>
      <c r="Z27" s="47">
        <f>SUM($D27:K27)</f>
        <v>52291</v>
      </c>
      <c r="AA27" s="47">
        <f>SUM($D27:L27)</f>
        <v>59073</v>
      </c>
      <c r="AB27" s="47">
        <f>SUM($D27:M27)</f>
        <v>65698</v>
      </c>
      <c r="AC27" s="47">
        <f>SUM($D27:N27)</f>
        <v>70595</v>
      </c>
      <c r="AD27" s="47">
        <f>SUM($D27:O27)</f>
        <v>76178</v>
      </c>
    </row>
    <row r="28" spans="1:30" s="62" customFormat="1" ht="15" customHeight="1">
      <c r="A28" s="74" t="s">
        <v>14</v>
      </c>
      <c r="B28" s="76" t="s">
        <v>69</v>
      </c>
      <c r="C28" s="55"/>
      <c r="D28" s="47">
        <f>+PB!D$89</f>
        <v>109940</v>
      </c>
      <c r="E28" s="47">
        <f>+PB!E$89</f>
        <v>104182</v>
      </c>
      <c r="F28" s="47">
        <f>+PB!F$89</f>
        <v>109476</v>
      </c>
      <c r="G28" s="47">
        <f>+PB!G$89</f>
        <v>113405</v>
      </c>
      <c r="H28" s="47">
        <f>+PB!H$89</f>
        <v>111519</v>
      </c>
      <c r="I28" s="47">
        <f>+PB!I$89</f>
        <v>112855</v>
      </c>
      <c r="J28" s="47">
        <f>+PB!J$89</f>
        <v>108034</v>
      </c>
      <c r="K28" s="47">
        <f>+PB!K$89</f>
        <v>105937</v>
      </c>
      <c r="L28" s="47">
        <f>+PB!L$89</f>
        <v>113783</v>
      </c>
      <c r="M28" s="47">
        <f>+PB!M$89</f>
        <v>112774</v>
      </c>
      <c r="N28" s="47">
        <f>+PB!N$89</f>
        <v>93168</v>
      </c>
      <c r="O28" s="47">
        <f>+PB!O$89</f>
        <v>88756</v>
      </c>
      <c r="P28" s="47">
        <f t="shared" si="2"/>
        <v>1283829</v>
      </c>
      <c r="Q28" s="44"/>
      <c r="R28" s="44"/>
      <c r="S28" s="47">
        <f>SUM($D28:D28)</f>
        <v>109940</v>
      </c>
      <c r="T28" s="47">
        <f>SUM($D28:E28)</f>
        <v>214122</v>
      </c>
      <c r="U28" s="47">
        <f>SUM($D28:F28)</f>
        <v>323598</v>
      </c>
      <c r="V28" s="47">
        <f>SUM($D28:G28)</f>
        <v>437003</v>
      </c>
      <c r="W28" s="47">
        <f>SUM($D28:H28)</f>
        <v>548522</v>
      </c>
      <c r="X28" s="47">
        <f>SUM($D28:I28)</f>
        <v>661377</v>
      </c>
      <c r="Y28" s="47">
        <f>SUM($D28:J28)</f>
        <v>769411</v>
      </c>
      <c r="Z28" s="47">
        <f>SUM($D28:K28)</f>
        <v>875348</v>
      </c>
      <c r="AA28" s="47">
        <f>SUM($D28:L28)</f>
        <v>989131</v>
      </c>
      <c r="AB28" s="47">
        <f>SUM($D28:M28)</f>
        <v>1101905</v>
      </c>
      <c r="AC28" s="47">
        <f>SUM($D28:N28)</f>
        <v>1195073</v>
      </c>
      <c r="AD28" s="47">
        <f>SUM($D28:O28)</f>
        <v>1283829</v>
      </c>
    </row>
    <row r="29" spans="1:30" s="55" customFormat="1" ht="15" customHeight="1">
      <c r="A29" s="74" t="s">
        <v>78</v>
      </c>
      <c r="B29" s="76" t="s">
        <v>69</v>
      </c>
      <c r="D29" s="47">
        <f>+IBA!D$89</f>
        <v>9329</v>
      </c>
      <c r="E29" s="47">
        <f>+IBA!E$89</f>
        <v>9219</v>
      </c>
      <c r="F29" s="47">
        <f>+IBA!F$89</f>
        <v>9873</v>
      </c>
      <c r="G29" s="47">
        <f>+IBA!G$89</f>
        <v>11107</v>
      </c>
      <c r="H29" s="47">
        <f>+IBA!H$89</f>
        <v>10884</v>
      </c>
      <c r="I29" s="47">
        <f>+IBA!I$89</f>
        <v>10569</v>
      </c>
      <c r="J29" s="47">
        <f>+IBA!J$89</f>
        <v>10820</v>
      </c>
      <c r="K29" s="47">
        <f>+IBA!K$89</f>
        <v>9698</v>
      </c>
      <c r="L29" s="47">
        <f>+IBA!L$89</f>
        <v>9976</v>
      </c>
      <c r="M29" s="47">
        <f>+IBA!M$89</f>
        <v>9803</v>
      </c>
      <c r="N29" s="47">
        <f>+IBA!N$89</f>
        <v>7190</v>
      </c>
      <c r="O29" s="47">
        <f>+IBA!O$89</f>
        <v>6967</v>
      </c>
      <c r="P29" s="47">
        <f t="shared" si="2"/>
        <v>115435</v>
      </c>
      <c r="Q29" s="59"/>
      <c r="R29" s="59"/>
      <c r="S29" s="47">
        <f>SUM($D29:D29)</f>
        <v>9329</v>
      </c>
      <c r="T29" s="47">
        <f>SUM($D29:E29)</f>
        <v>18548</v>
      </c>
      <c r="U29" s="47">
        <f>SUM($D29:F29)</f>
        <v>28421</v>
      </c>
      <c r="V29" s="47">
        <f>SUM($D29:G29)</f>
        <v>39528</v>
      </c>
      <c r="W29" s="47">
        <f>SUM($D29:H29)</f>
        <v>50412</v>
      </c>
      <c r="X29" s="47">
        <f>SUM($D29:I29)</f>
        <v>60981</v>
      </c>
      <c r="Y29" s="47">
        <f>SUM($D29:J29)</f>
        <v>71801</v>
      </c>
      <c r="Z29" s="47">
        <f>SUM($D29:K29)</f>
        <v>81499</v>
      </c>
      <c r="AA29" s="47">
        <f>SUM($D29:L29)</f>
        <v>91475</v>
      </c>
      <c r="AB29" s="47">
        <f>SUM($D29:M29)</f>
        <v>101278</v>
      </c>
      <c r="AC29" s="47">
        <f>SUM($D29:N29)</f>
        <v>108468</v>
      </c>
      <c r="AD29" s="47">
        <f>SUM($D29:O29)</f>
        <v>115435</v>
      </c>
    </row>
    <row r="30" spans="1:30" s="55" customFormat="1" ht="15" customHeight="1">
      <c r="A30" s="74" t="s">
        <v>16</v>
      </c>
      <c r="B30" s="76" t="s">
        <v>69</v>
      </c>
      <c r="D30" s="47">
        <f>+SIBC!D$89</f>
        <v>7949</v>
      </c>
      <c r="E30" s="47">
        <f>+SIBC!E$89</f>
        <v>6826</v>
      </c>
      <c r="F30" s="47">
        <f>+SIBC!F$89</f>
        <v>7454</v>
      </c>
      <c r="G30" s="47">
        <f>+SIBC!G$89</f>
        <v>8142</v>
      </c>
      <c r="H30" s="47">
        <f>+SIBC!H$89</f>
        <v>9359</v>
      </c>
      <c r="I30" s="47">
        <f>+SIBC!I$89</f>
        <v>9540</v>
      </c>
      <c r="J30" s="47">
        <f>+SIBC!J$89</f>
        <v>9509</v>
      </c>
      <c r="K30" s="47">
        <f>+SIBC!K$89</f>
        <v>8871</v>
      </c>
      <c r="L30" s="47">
        <f>+SIBC!L$89</f>
        <v>9480</v>
      </c>
      <c r="M30" s="47">
        <f>+SIBC!M$89</f>
        <v>9055</v>
      </c>
      <c r="N30" s="47">
        <f>+SIBC!N$89</f>
        <v>6662</v>
      </c>
      <c r="O30" s="47">
        <f>+SIBC!O$89</f>
        <v>6448</v>
      </c>
      <c r="P30" s="47">
        <f t="shared" si="2"/>
        <v>99295</v>
      </c>
      <c r="Q30" s="60"/>
      <c r="R30" s="60"/>
      <c r="S30" s="47">
        <f>SUM($D30:D30)</f>
        <v>7949</v>
      </c>
      <c r="T30" s="47">
        <f>SUM($D30:E30)</f>
        <v>14775</v>
      </c>
      <c r="U30" s="47">
        <f>SUM($D30:F30)</f>
        <v>22229</v>
      </c>
      <c r="V30" s="47">
        <f>SUM($D30:G30)</f>
        <v>30371</v>
      </c>
      <c r="W30" s="47">
        <f>SUM($D30:H30)</f>
        <v>39730</v>
      </c>
      <c r="X30" s="47">
        <f>SUM($D30:I30)</f>
        <v>49270</v>
      </c>
      <c r="Y30" s="47">
        <f>SUM($D30:J30)</f>
        <v>58779</v>
      </c>
      <c r="Z30" s="47">
        <f>SUM($D30:K30)</f>
        <v>67650</v>
      </c>
      <c r="AA30" s="47">
        <f>SUM($D30:L30)</f>
        <v>77130</v>
      </c>
      <c r="AB30" s="47">
        <f>SUM($D30:M30)</f>
        <v>86185</v>
      </c>
      <c r="AC30" s="47">
        <f>SUM($D30:N30)</f>
        <v>92847</v>
      </c>
      <c r="AD30" s="47">
        <f>SUM($D30:O30)</f>
        <v>99295</v>
      </c>
    </row>
    <row r="31" spans="1:30" s="55" customFormat="1" ht="15" customHeight="1">
      <c r="A31" s="74" t="s">
        <v>17</v>
      </c>
      <c r="B31" s="76" t="s">
        <v>69</v>
      </c>
      <c r="D31" s="47">
        <f>+TIBA!D$89</f>
        <v>34593</v>
      </c>
      <c r="E31" s="47">
        <f>+TIBA!E$89</f>
        <v>32841</v>
      </c>
      <c r="F31" s="47">
        <f>+TIBA!F$89</f>
        <v>33769</v>
      </c>
      <c r="G31" s="47">
        <f>+TIBA!G$89</f>
        <v>36026</v>
      </c>
      <c r="H31" s="47">
        <f>+TIBA!H$89</f>
        <v>36029</v>
      </c>
      <c r="I31" s="47">
        <f>+TIBA!I$89</f>
        <v>34284</v>
      </c>
      <c r="J31" s="47">
        <f>+TIBA!J$89</f>
        <v>34094</v>
      </c>
      <c r="K31" s="47">
        <f>+TIBA!K$89</f>
        <v>32919</v>
      </c>
      <c r="L31" s="47">
        <f>+TIBA!L$89</f>
        <v>33925</v>
      </c>
      <c r="M31" s="47">
        <f>+TIBA!M$89</f>
        <v>33343</v>
      </c>
      <c r="N31" s="47">
        <f>+TIBA!N$89</f>
        <v>28420</v>
      </c>
      <c r="O31" s="47">
        <f>+TIBA!O$89</f>
        <v>25566</v>
      </c>
      <c r="P31" s="47">
        <f t="shared" si="2"/>
        <v>395809</v>
      </c>
      <c r="Q31" s="60"/>
      <c r="R31" s="60"/>
      <c r="S31" s="47">
        <f>SUM($D31:D31)</f>
        <v>34593</v>
      </c>
      <c r="T31" s="47">
        <f>SUM($D31:E31)</f>
        <v>67434</v>
      </c>
      <c r="U31" s="47">
        <f>SUM($D31:F31)</f>
        <v>101203</v>
      </c>
      <c r="V31" s="47">
        <f>SUM($D31:G31)</f>
        <v>137229</v>
      </c>
      <c r="W31" s="47">
        <f>SUM($D31:H31)</f>
        <v>173258</v>
      </c>
      <c r="X31" s="47">
        <f>SUM($D31:I31)</f>
        <v>207542</v>
      </c>
      <c r="Y31" s="47">
        <f>SUM($D31:J31)</f>
        <v>241636</v>
      </c>
      <c r="Z31" s="47">
        <f>SUM($D31:K31)</f>
        <v>274555</v>
      </c>
      <c r="AA31" s="47">
        <f>SUM($D31:L31)</f>
        <v>308480</v>
      </c>
      <c r="AB31" s="47">
        <f>SUM($D31:M31)</f>
        <v>341823</v>
      </c>
      <c r="AC31" s="47">
        <f>SUM($D31:N31)</f>
        <v>370243</v>
      </c>
      <c r="AD31" s="47">
        <f>SUM($D31:O31)</f>
        <v>395809</v>
      </c>
    </row>
    <row r="32" spans="1:30" s="55" customFormat="1" ht="15" customHeight="1">
      <c r="A32" s="74" t="s">
        <v>12</v>
      </c>
      <c r="B32" s="76" t="s">
        <v>69</v>
      </c>
      <c r="D32" s="47">
        <f>+LQB!D$89</f>
        <v>68426</v>
      </c>
      <c r="E32" s="47">
        <f>+LQB!E$89</f>
        <v>66126</v>
      </c>
      <c r="F32" s="47">
        <f>+LQB!F$89</f>
        <v>67714</v>
      </c>
      <c r="G32" s="47">
        <f>+LQB!G$89</f>
        <v>73190</v>
      </c>
      <c r="H32" s="47">
        <f>+LQB!H$89</f>
        <v>73136</v>
      </c>
      <c r="I32" s="47">
        <f>+LQB!I$89</f>
        <v>66898</v>
      </c>
      <c r="J32" s="47">
        <f>+LQB!J$89</f>
        <v>65622</v>
      </c>
      <c r="K32" s="47">
        <f>+LQB!K$89</f>
        <v>64268</v>
      </c>
      <c r="L32" s="47">
        <f>+LQB!L$89</f>
        <v>65080</v>
      </c>
      <c r="M32" s="47">
        <f>+LQB!M$89</f>
        <v>66970</v>
      </c>
      <c r="N32" s="47">
        <f>+LQB!N$89</f>
        <v>57190</v>
      </c>
      <c r="O32" s="47">
        <f>+LQB!O$89</f>
        <v>55274</v>
      </c>
      <c r="P32" s="47">
        <f t="shared" si="2"/>
        <v>789894</v>
      </c>
      <c r="Q32" s="60"/>
      <c r="R32" s="60"/>
      <c r="S32" s="47">
        <f>SUM($D32:D32)</f>
        <v>68426</v>
      </c>
      <c r="T32" s="47">
        <f>SUM($D32:E32)</f>
        <v>134552</v>
      </c>
      <c r="U32" s="47">
        <f>SUM($D32:F32)</f>
        <v>202266</v>
      </c>
      <c r="V32" s="47">
        <f>SUM($D32:G32)</f>
        <v>275456</v>
      </c>
      <c r="W32" s="47">
        <f>SUM($D32:H32)</f>
        <v>348592</v>
      </c>
      <c r="X32" s="47">
        <f>SUM($D32:I32)</f>
        <v>415490</v>
      </c>
      <c r="Y32" s="47">
        <f>SUM($D32:J32)</f>
        <v>481112</v>
      </c>
      <c r="Z32" s="47">
        <f>SUM($D32:K32)</f>
        <v>545380</v>
      </c>
      <c r="AA32" s="47">
        <f>SUM($D32:L32)</f>
        <v>610460</v>
      </c>
      <c r="AB32" s="47">
        <f>SUM($D32:M32)</f>
        <v>677430</v>
      </c>
      <c r="AC32" s="47">
        <f>SUM($D32:N32)</f>
        <v>734620</v>
      </c>
      <c r="AD32" s="47">
        <f>SUM($D32:O32)</f>
        <v>789894</v>
      </c>
    </row>
    <row r="33" spans="1:30" s="62" customFormat="1" ht="15" customHeight="1">
      <c r="A33" s="74" t="s">
        <v>15</v>
      </c>
      <c r="B33" s="76" t="s">
        <v>69</v>
      </c>
      <c r="C33" s="55"/>
      <c r="D33" s="47">
        <f>+RBW!D$89</f>
        <v>31</v>
      </c>
      <c r="E33" s="47">
        <f>+RBW!E$89</f>
        <v>14</v>
      </c>
      <c r="F33" s="47">
        <f>+RBW!F$89</f>
        <v>16</v>
      </c>
      <c r="G33" s="47">
        <f>+RBW!G$89</f>
        <v>10</v>
      </c>
      <c r="H33" s="47">
        <f>+RBW!H$89</f>
        <v>17</v>
      </c>
      <c r="I33" s="47">
        <f>+RBW!I$89</f>
        <v>17</v>
      </c>
      <c r="J33" s="47">
        <f>+RBW!J$89</f>
        <v>19</v>
      </c>
      <c r="K33" s="47">
        <f>+RBW!K$89</f>
        <v>19</v>
      </c>
      <c r="L33" s="47">
        <f>+RBW!L$89</f>
        <v>8</v>
      </c>
      <c r="M33" s="47">
        <f>+RBW!M$89</f>
        <v>6</v>
      </c>
      <c r="N33" s="47">
        <f>+RBW!N$89</f>
        <v>7</v>
      </c>
      <c r="O33" s="47">
        <f>+RBW!O$89</f>
        <v>10</v>
      </c>
      <c r="P33" s="47">
        <f t="shared" si="2"/>
        <v>174</v>
      </c>
      <c r="Q33" s="44"/>
      <c r="R33" s="44"/>
      <c r="S33" s="47">
        <f>SUM($D33:D33)</f>
        <v>31</v>
      </c>
      <c r="T33" s="47">
        <f>SUM($D33:E33)</f>
        <v>45</v>
      </c>
      <c r="U33" s="47">
        <f>SUM($D33:F33)</f>
        <v>61</v>
      </c>
      <c r="V33" s="47">
        <f>SUM($D33:G33)</f>
        <v>71</v>
      </c>
      <c r="W33" s="47">
        <f>SUM($D33:H33)</f>
        <v>88</v>
      </c>
      <c r="X33" s="47">
        <f>SUM($D33:I33)</f>
        <v>105</v>
      </c>
      <c r="Y33" s="47">
        <f>SUM($D33:J33)</f>
        <v>124</v>
      </c>
      <c r="Z33" s="47">
        <f>SUM($D33:K33)</f>
        <v>143</v>
      </c>
      <c r="AA33" s="47">
        <f>SUM($D33:L33)</f>
        <v>151</v>
      </c>
      <c r="AB33" s="47">
        <f>SUM($D33:M33)</f>
        <v>157</v>
      </c>
      <c r="AC33" s="47">
        <f>SUM($D33:N33)</f>
        <v>164</v>
      </c>
      <c r="AD33" s="47">
        <f>SUM($D33:O33)</f>
        <v>174</v>
      </c>
    </row>
    <row r="34" spans="1:30" s="55" customFormat="1" ht="15" customHeight="1">
      <c r="A34" s="74" t="s">
        <v>18</v>
      </c>
      <c r="B34" s="76" t="s">
        <v>69</v>
      </c>
      <c r="D34" s="47">
        <f>+WPB!D$89</f>
        <v>0</v>
      </c>
      <c r="E34" s="47">
        <f>+WPB!E$89</f>
        <v>0</v>
      </c>
      <c r="F34" s="47">
        <f>+WPB!F$89</f>
        <v>0</v>
      </c>
      <c r="G34" s="47">
        <f>+WPB!G$89</f>
        <v>0</v>
      </c>
      <c r="H34" s="47">
        <f>+WPB!H$89</f>
        <v>0</v>
      </c>
      <c r="I34" s="47">
        <f>+WPB!I$89</f>
        <v>0</v>
      </c>
      <c r="J34" s="47">
        <f>+WPB!J$89</f>
        <v>0</v>
      </c>
      <c r="K34" s="47">
        <f>+WPB!K$89</f>
        <v>0</v>
      </c>
      <c r="L34" s="47">
        <f>+WPB!L$89</f>
        <v>0</v>
      </c>
      <c r="M34" s="47">
        <f>+WPB!M$89</f>
        <v>0</v>
      </c>
      <c r="N34" s="47">
        <f>+WPB!N$89</f>
        <v>0</v>
      </c>
      <c r="O34" s="47">
        <f>+WPB!O$89</f>
        <v>0</v>
      </c>
      <c r="P34" s="47">
        <f t="shared" si="2"/>
        <v>0</v>
      </c>
      <c r="Q34" s="59"/>
      <c r="R34" s="59"/>
      <c r="S34" s="47">
        <f>SUM($D34:D34)</f>
        <v>0</v>
      </c>
      <c r="T34" s="47">
        <f>SUM($D34:E34)</f>
        <v>0</v>
      </c>
      <c r="U34" s="47">
        <f>SUM($D34:F34)</f>
        <v>0</v>
      </c>
      <c r="V34" s="47">
        <f>SUM($D34:G34)</f>
        <v>0</v>
      </c>
      <c r="W34" s="47">
        <f>SUM($D34:H34)</f>
        <v>0</v>
      </c>
      <c r="X34" s="47">
        <f>SUM($D34:I34)</f>
        <v>0</v>
      </c>
      <c r="Y34" s="47">
        <f>SUM($D34:J34)</f>
        <v>0</v>
      </c>
      <c r="Z34" s="47">
        <f>SUM($D34:K34)</f>
        <v>0</v>
      </c>
      <c r="AA34" s="47">
        <f>SUM($D34:L34)</f>
        <v>0</v>
      </c>
      <c r="AB34" s="47">
        <f>SUM($D34:M34)</f>
        <v>0</v>
      </c>
      <c r="AC34" s="47">
        <f>SUM($D34:N34)</f>
        <v>0</v>
      </c>
      <c r="AD34" s="47">
        <f>SUM($D34:O34)</f>
        <v>0</v>
      </c>
    </row>
    <row r="35" spans="1:30" s="55" customFormat="1" ht="15" customHeight="1">
      <c r="A35" s="74"/>
      <c r="B35" s="79" t="s">
        <v>9</v>
      </c>
      <c r="D35" s="56">
        <f t="shared" ref="D35:P35" si="3">SUM(D24:D34)</f>
        <v>635935</v>
      </c>
      <c r="E35" s="56">
        <f t="shared" si="3"/>
        <v>628329</v>
      </c>
      <c r="F35" s="56">
        <f t="shared" si="3"/>
        <v>623137</v>
      </c>
      <c r="G35" s="56">
        <f t="shared" si="3"/>
        <v>663713</v>
      </c>
      <c r="H35" s="56">
        <f t="shared" si="3"/>
        <v>657338</v>
      </c>
      <c r="I35" s="56">
        <f t="shared" si="3"/>
        <v>650016</v>
      </c>
      <c r="J35" s="56">
        <f t="shared" si="3"/>
        <v>584478</v>
      </c>
      <c r="K35" s="56">
        <f t="shared" si="3"/>
        <v>599916</v>
      </c>
      <c r="L35" s="56">
        <f t="shared" si="3"/>
        <v>629818</v>
      </c>
      <c r="M35" s="56">
        <f t="shared" si="3"/>
        <v>627829</v>
      </c>
      <c r="N35" s="56">
        <f t="shared" si="3"/>
        <v>534232</v>
      </c>
      <c r="O35" s="56">
        <f t="shared" si="3"/>
        <v>475589</v>
      </c>
      <c r="P35" s="56">
        <f t="shared" si="3"/>
        <v>7310330</v>
      </c>
      <c r="Q35" s="60"/>
      <c r="R35" s="60"/>
      <c r="S35" s="47">
        <f>SUM($D35:D35)</f>
        <v>635935</v>
      </c>
      <c r="T35" s="47">
        <f>SUM($D35:E35)</f>
        <v>1264264</v>
      </c>
      <c r="U35" s="47">
        <f>SUM($D35:F35)</f>
        <v>1887401</v>
      </c>
      <c r="V35" s="47">
        <f>SUM($D35:G35)</f>
        <v>2551114</v>
      </c>
      <c r="W35" s="47">
        <f>SUM($D35:H35)</f>
        <v>3208452</v>
      </c>
      <c r="X35" s="47">
        <f>SUM($D35:I35)</f>
        <v>3858468</v>
      </c>
      <c r="Y35" s="47">
        <f>SUM($D35:J35)</f>
        <v>4442946</v>
      </c>
      <c r="Z35" s="47">
        <f>SUM($D35:K35)</f>
        <v>5042862</v>
      </c>
      <c r="AA35" s="47">
        <f>SUM($D35:L35)</f>
        <v>5672680</v>
      </c>
      <c r="AB35" s="47">
        <f>SUM($D35:M35)</f>
        <v>6300509</v>
      </c>
      <c r="AC35" s="47">
        <f>SUM($D35:N35)</f>
        <v>6834741</v>
      </c>
      <c r="AD35" s="47">
        <f>SUM($D35:O35)</f>
        <v>7310330</v>
      </c>
    </row>
    <row r="36" spans="1:30" s="62" customFormat="1" ht="15" customHeight="1">
      <c r="A36" s="42"/>
      <c r="B36" s="78"/>
      <c r="C36" s="44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4"/>
      <c r="R36" s="44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</row>
    <row r="37" spans="1:30" s="55" customFormat="1" ht="15" customHeight="1">
      <c r="A37" s="74" t="s">
        <v>5</v>
      </c>
      <c r="B37" s="76" t="s">
        <v>8</v>
      </c>
      <c r="C37" s="46"/>
      <c r="D37" s="47">
        <f>+AMB!D$103</f>
        <v>1599</v>
      </c>
      <c r="E37" s="47">
        <f>+AMB!E$103</f>
        <v>1794</v>
      </c>
      <c r="F37" s="47">
        <f>+AMB!F$103</f>
        <v>1737</v>
      </c>
      <c r="G37" s="47">
        <f>+AMB!G$103</f>
        <v>1186</v>
      </c>
      <c r="H37" s="47">
        <f>+AMB!H$103</f>
        <v>3132</v>
      </c>
      <c r="I37" s="47">
        <f>+AMB!I$103</f>
        <v>1210</v>
      </c>
      <c r="J37" s="47">
        <f>+AMB!J$103</f>
        <v>1040</v>
      </c>
      <c r="K37" s="47">
        <f>+AMB!K$103</f>
        <v>1017</v>
      </c>
      <c r="L37" s="47">
        <f>+AMB!L$103</f>
        <v>831</v>
      </c>
      <c r="M37" s="47">
        <f>+AMB!M$103</f>
        <v>1112</v>
      </c>
      <c r="N37" s="47">
        <f>+AMB!N$103</f>
        <v>990</v>
      </c>
      <c r="O37" s="47">
        <f>+AMB!O$103</f>
        <v>817</v>
      </c>
      <c r="P37" s="47">
        <f t="shared" ref="P37:P47" si="4">SUM(D37:O37)</f>
        <v>16465</v>
      </c>
      <c r="Q37" s="59"/>
      <c r="R37" s="59"/>
      <c r="S37" s="47">
        <f>SUM($D37:D37)</f>
        <v>1599</v>
      </c>
      <c r="T37" s="47">
        <f>SUM($D37:E37)</f>
        <v>3393</v>
      </c>
      <c r="U37" s="47">
        <f>SUM($D37:F37)</f>
        <v>5130</v>
      </c>
      <c r="V37" s="47">
        <f>SUM($D37:G37)</f>
        <v>6316</v>
      </c>
      <c r="W37" s="47">
        <f>SUM($D37:H37)</f>
        <v>9448</v>
      </c>
      <c r="X37" s="47">
        <f>SUM($D37:I37)</f>
        <v>10658</v>
      </c>
      <c r="Y37" s="47">
        <f>SUM($D37:J37)</f>
        <v>11698</v>
      </c>
      <c r="Z37" s="47">
        <f>SUM($D37:K37)</f>
        <v>12715</v>
      </c>
      <c r="AA37" s="47">
        <f>SUM($D37:L37)</f>
        <v>13546</v>
      </c>
      <c r="AB37" s="47">
        <f>SUM($D37:M37)</f>
        <v>14658</v>
      </c>
      <c r="AC37" s="47">
        <f>SUM($D37:N37)</f>
        <v>15648</v>
      </c>
      <c r="AD37" s="47">
        <f>SUM($D37:O37)</f>
        <v>16465</v>
      </c>
    </row>
    <row r="38" spans="1:30" s="55" customFormat="1" ht="15" customHeight="1">
      <c r="A38" s="74" t="s">
        <v>10</v>
      </c>
      <c r="B38" s="76" t="s">
        <v>8</v>
      </c>
      <c r="D38" s="47">
        <f>+BWB!D$102</f>
        <v>426</v>
      </c>
      <c r="E38" s="47">
        <f>+BWB!E$102</f>
        <v>347</v>
      </c>
      <c r="F38" s="47">
        <f>+BWB!F$102</f>
        <v>524</v>
      </c>
      <c r="G38" s="47">
        <f>+BWB!G$102</f>
        <v>628</v>
      </c>
      <c r="H38" s="47">
        <f>+BWB!H$102</f>
        <v>733</v>
      </c>
      <c r="I38" s="47">
        <f>+BWB!I$102</f>
        <v>713</v>
      </c>
      <c r="J38" s="47">
        <f>+BWB!J$102</f>
        <v>708</v>
      </c>
      <c r="K38" s="47">
        <f>+BWB!K$102</f>
        <v>915</v>
      </c>
      <c r="L38" s="47">
        <f>+BWB!L$102</f>
        <v>931</v>
      </c>
      <c r="M38" s="47">
        <f>+BWB!M$102</f>
        <v>971</v>
      </c>
      <c r="N38" s="47">
        <f>+BWB!N$102</f>
        <v>630</v>
      </c>
      <c r="O38" s="47">
        <f>+BWB!O$102</f>
        <v>356</v>
      </c>
      <c r="P38" s="47">
        <f t="shared" si="4"/>
        <v>7882</v>
      </c>
      <c r="Q38" s="60"/>
      <c r="R38" s="60"/>
      <c r="S38" s="47">
        <f>SUM($D38:D38)</f>
        <v>426</v>
      </c>
      <c r="T38" s="47">
        <f>SUM($D38:E38)</f>
        <v>773</v>
      </c>
      <c r="U38" s="47">
        <f>SUM($D38:F38)</f>
        <v>1297</v>
      </c>
      <c r="V38" s="47">
        <f>SUM($D38:G38)</f>
        <v>1925</v>
      </c>
      <c r="W38" s="47">
        <f>SUM($D38:H38)</f>
        <v>2658</v>
      </c>
      <c r="X38" s="47">
        <f>SUM($D38:I38)</f>
        <v>3371</v>
      </c>
      <c r="Y38" s="47">
        <f>SUM($D38:J38)</f>
        <v>4079</v>
      </c>
      <c r="Z38" s="47">
        <f>SUM($D38:K38)</f>
        <v>4994</v>
      </c>
      <c r="AA38" s="47">
        <f>SUM($D38:L38)</f>
        <v>5925</v>
      </c>
      <c r="AB38" s="47">
        <f>SUM($D38:M38)</f>
        <v>6896</v>
      </c>
      <c r="AC38" s="47">
        <f>SUM($D38:N38)</f>
        <v>7526</v>
      </c>
      <c r="AD38" s="47">
        <f>SUM($D38:O38)</f>
        <v>7882</v>
      </c>
    </row>
    <row r="39" spans="1:30" s="55" customFormat="1" ht="15" customHeight="1">
      <c r="A39" s="74" t="s">
        <v>11</v>
      </c>
      <c r="B39" s="76" t="s">
        <v>8</v>
      </c>
      <c r="D39" s="47">
        <f>+DWT!D$103</f>
        <v>4831</v>
      </c>
      <c r="E39" s="47">
        <f>+DWT!E$103</f>
        <v>4111</v>
      </c>
      <c r="F39" s="47">
        <f>+DWT!F$103</f>
        <v>4314</v>
      </c>
      <c r="G39" s="47">
        <f>+DWT!G$103</f>
        <v>4767</v>
      </c>
      <c r="H39" s="47">
        <f>+DWT!H$103</f>
        <v>4772</v>
      </c>
      <c r="I39" s="47">
        <f>+DWT!I$103</f>
        <v>4612</v>
      </c>
      <c r="J39" s="47">
        <f>+DWT!J$103</f>
        <v>4730</v>
      </c>
      <c r="K39" s="47">
        <f>+DWT!K$103</f>
        <v>5157</v>
      </c>
      <c r="L39" s="47">
        <f>+DWT!L$103</f>
        <v>4560</v>
      </c>
      <c r="M39" s="47">
        <f>+DWT!M$103</f>
        <v>5015</v>
      </c>
      <c r="N39" s="47">
        <f>+DWT!N$103</f>
        <v>4554</v>
      </c>
      <c r="O39" s="47">
        <f>+DWT!O$103</f>
        <v>4328</v>
      </c>
      <c r="P39" s="47">
        <f t="shared" si="4"/>
        <v>55751</v>
      </c>
      <c r="Q39" s="60"/>
      <c r="R39" s="60"/>
      <c r="S39" s="47">
        <f>SUM($D39:D39)</f>
        <v>4831</v>
      </c>
      <c r="T39" s="47">
        <f>SUM($D39:E39)</f>
        <v>8942</v>
      </c>
      <c r="U39" s="47">
        <f>SUM($D39:F39)</f>
        <v>13256</v>
      </c>
      <c r="V39" s="47">
        <f>SUM($D39:G39)</f>
        <v>18023</v>
      </c>
      <c r="W39" s="47">
        <f>SUM($D39:H39)</f>
        <v>22795</v>
      </c>
      <c r="X39" s="47">
        <f>SUM($D39:I39)</f>
        <v>27407</v>
      </c>
      <c r="Y39" s="47">
        <f>SUM($D39:J39)</f>
        <v>32137</v>
      </c>
      <c r="Z39" s="47">
        <f>SUM($D39:K39)</f>
        <v>37294</v>
      </c>
      <c r="AA39" s="47">
        <f>SUM($D39:L39)</f>
        <v>41854</v>
      </c>
      <c r="AB39" s="47">
        <f>SUM($D39:M39)</f>
        <v>46869</v>
      </c>
      <c r="AC39" s="47">
        <f>SUM($D39:N39)</f>
        <v>51423</v>
      </c>
      <c r="AD39" s="47">
        <f>SUM($D39:O39)</f>
        <v>55751</v>
      </c>
    </row>
    <row r="40" spans="1:30" s="55" customFormat="1" ht="15" customHeight="1">
      <c r="A40" s="74" t="s">
        <v>13</v>
      </c>
      <c r="B40" s="76" t="s">
        <v>8</v>
      </c>
      <c r="D40" s="47">
        <f>+OGB!D$103</f>
        <v>18</v>
      </c>
      <c r="E40" s="47">
        <f>+OGB!E$103</f>
        <v>31</v>
      </c>
      <c r="F40" s="47">
        <f>+OGB!F$103</f>
        <v>14</v>
      </c>
      <c r="G40" s="47">
        <f>+OGB!G$103</f>
        <v>43</v>
      </c>
      <c r="H40" s="47">
        <f>+OGB!H$103</f>
        <v>78</v>
      </c>
      <c r="I40" s="47">
        <f>+OGB!I$103</f>
        <v>85</v>
      </c>
      <c r="J40" s="47">
        <f>+OGB!J$103</f>
        <v>35</v>
      </c>
      <c r="K40" s="47">
        <f>+OGB!K$103</f>
        <v>51</v>
      </c>
      <c r="L40" s="47">
        <f>+OGB!L$103</f>
        <v>34</v>
      </c>
      <c r="M40" s="47">
        <f>+OGB!M$103</f>
        <v>38</v>
      </c>
      <c r="N40" s="47">
        <f>+OGB!N$103</f>
        <v>32</v>
      </c>
      <c r="O40" s="47">
        <f>+OGB!O$103</f>
        <v>25</v>
      </c>
      <c r="P40" s="47">
        <f t="shared" si="4"/>
        <v>484</v>
      </c>
      <c r="Q40" s="60"/>
      <c r="R40" s="60"/>
      <c r="S40" s="47">
        <f>SUM($D40:D40)</f>
        <v>18</v>
      </c>
      <c r="T40" s="47">
        <f>SUM($D40:E40)</f>
        <v>49</v>
      </c>
      <c r="U40" s="47">
        <f>SUM($D40:F40)</f>
        <v>63</v>
      </c>
      <c r="V40" s="47">
        <f>SUM($D40:G40)</f>
        <v>106</v>
      </c>
      <c r="W40" s="47">
        <f>SUM($D40:H40)</f>
        <v>184</v>
      </c>
      <c r="X40" s="47">
        <f>SUM($D40:I40)</f>
        <v>269</v>
      </c>
      <c r="Y40" s="47">
        <f>SUM($D40:J40)</f>
        <v>304</v>
      </c>
      <c r="Z40" s="47">
        <f>SUM($D40:K40)</f>
        <v>355</v>
      </c>
      <c r="AA40" s="47">
        <f>SUM($D40:L40)</f>
        <v>389</v>
      </c>
      <c r="AB40" s="47">
        <f>SUM($D40:M40)</f>
        <v>427</v>
      </c>
      <c r="AC40" s="47">
        <f>SUM($D40:N40)</f>
        <v>459</v>
      </c>
      <c r="AD40" s="47">
        <f>SUM($D40:O40)</f>
        <v>484</v>
      </c>
    </row>
    <row r="41" spans="1:30" s="62" customFormat="1" ht="15" customHeight="1">
      <c r="A41" s="74" t="s">
        <v>14</v>
      </c>
      <c r="B41" s="76" t="s">
        <v>8</v>
      </c>
      <c r="C41" s="55"/>
      <c r="D41" s="47">
        <f>+PB!D$103</f>
        <v>2248</v>
      </c>
      <c r="E41" s="47">
        <f>+PB!E$103</f>
        <v>2284</v>
      </c>
      <c r="F41" s="47">
        <f>+PB!F$103</f>
        <v>2440</v>
      </c>
      <c r="G41" s="47">
        <f>+PB!G$103</f>
        <v>2144</v>
      </c>
      <c r="H41" s="47">
        <f>+PB!H$103</f>
        <v>2784</v>
      </c>
      <c r="I41" s="47">
        <f>+PB!I$103</f>
        <v>2916</v>
      </c>
      <c r="J41" s="47">
        <f>+PB!J$103</f>
        <v>3098</v>
      </c>
      <c r="K41" s="47">
        <f>+PB!K$103</f>
        <v>3312</v>
      </c>
      <c r="L41" s="47">
        <f>+PB!L$103</f>
        <v>2914</v>
      </c>
      <c r="M41" s="47">
        <f>+PB!M$103</f>
        <v>2926</v>
      </c>
      <c r="N41" s="47">
        <f>+PB!N$103</f>
        <v>2800</v>
      </c>
      <c r="O41" s="47">
        <f>+PB!O$103</f>
        <v>2312</v>
      </c>
      <c r="P41" s="47">
        <f t="shared" si="4"/>
        <v>32178</v>
      </c>
      <c r="Q41" s="44"/>
      <c r="R41" s="44"/>
      <c r="S41" s="47">
        <f>SUM($D41:D41)</f>
        <v>2248</v>
      </c>
      <c r="T41" s="47">
        <f>SUM($D41:E41)</f>
        <v>4532</v>
      </c>
      <c r="U41" s="47">
        <f>SUM($D41:F41)</f>
        <v>6972</v>
      </c>
      <c r="V41" s="47">
        <f>SUM($D41:G41)</f>
        <v>9116</v>
      </c>
      <c r="W41" s="47">
        <f>SUM($D41:H41)</f>
        <v>11900</v>
      </c>
      <c r="X41" s="47">
        <f>SUM($D41:I41)</f>
        <v>14816</v>
      </c>
      <c r="Y41" s="47">
        <f>SUM($D41:J41)</f>
        <v>17914</v>
      </c>
      <c r="Z41" s="47">
        <f>SUM($D41:K41)</f>
        <v>21226</v>
      </c>
      <c r="AA41" s="47">
        <f>SUM($D41:L41)</f>
        <v>24140</v>
      </c>
      <c r="AB41" s="47">
        <f>SUM($D41:M41)</f>
        <v>27066</v>
      </c>
      <c r="AC41" s="47">
        <f>SUM($D41:N41)</f>
        <v>29866</v>
      </c>
      <c r="AD41" s="47">
        <f>SUM($D41:O41)</f>
        <v>32178</v>
      </c>
    </row>
    <row r="42" spans="1:30" s="55" customFormat="1" ht="15" customHeight="1">
      <c r="A42" s="74" t="s">
        <v>78</v>
      </c>
      <c r="B42" s="76" t="s">
        <v>8</v>
      </c>
      <c r="D42" s="47">
        <f>+IBA!D$103</f>
        <v>1162</v>
      </c>
      <c r="E42" s="47">
        <f>+IBA!E$103</f>
        <v>1720</v>
      </c>
      <c r="F42" s="47">
        <f>+IBA!F$103</f>
        <v>1674</v>
      </c>
      <c r="G42" s="47">
        <f>+IBA!G$103</f>
        <v>1457</v>
      </c>
      <c r="H42" s="47">
        <f>+IBA!H$103</f>
        <v>4782</v>
      </c>
      <c r="I42" s="47">
        <f>+IBA!I$103</f>
        <v>6636</v>
      </c>
      <c r="J42" s="47">
        <f>+IBA!J$103</f>
        <v>7731</v>
      </c>
      <c r="K42" s="47">
        <f>+IBA!K$103</f>
        <v>9903</v>
      </c>
      <c r="L42" s="47">
        <f>+IBA!L$103</f>
        <v>5395</v>
      </c>
      <c r="M42" s="47">
        <f>+IBA!M$103</f>
        <v>2688</v>
      </c>
      <c r="N42" s="47">
        <f>+IBA!N$103</f>
        <v>1120</v>
      </c>
      <c r="O42" s="47">
        <f>+IBA!O$103</f>
        <v>734</v>
      </c>
      <c r="P42" s="47">
        <f t="shared" si="4"/>
        <v>45002</v>
      </c>
      <c r="Q42" s="59"/>
      <c r="R42" s="59"/>
      <c r="S42" s="47">
        <f>SUM($D42:D42)</f>
        <v>1162</v>
      </c>
      <c r="T42" s="47">
        <f>SUM($D42:E42)</f>
        <v>2882</v>
      </c>
      <c r="U42" s="47">
        <f>SUM($D42:F42)</f>
        <v>4556</v>
      </c>
      <c r="V42" s="47">
        <f>SUM($D42:G42)</f>
        <v>6013</v>
      </c>
      <c r="W42" s="47">
        <f>SUM($D42:H42)</f>
        <v>10795</v>
      </c>
      <c r="X42" s="47">
        <f>SUM($D42:I42)</f>
        <v>17431</v>
      </c>
      <c r="Y42" s="47">
        <f>SUM($D42:J42)</f>
        <v>25162</v>
      </c>
      <c r="Z42" s="47">
        <f>SUM($D42:K42)</f>
        <v>35065</v>
      </c>
      <c r="AA42" s="47">
        <f>SUM($D42:L42)</f>
        <v>40460</v>
      </c>
      <c r="AB42" s="47">
        <f>SUM($D42:M42)</f>
        <v>43148</v>
      </c>
      <c r="AC42" s="47">
        <f>SUM($D42:N42)</f>
        <v>44268</v>
      </c>
      <c r="AD42" s="47">
        <f>SUM($D42:O42)</f>
        <v>45002</v>
      </c>
    </row>
    <row r="43" spans="1:30" s="55" customFormat="1" ht="15" customHeight="1">
      <c r="A43" s="74" t="s">
        <v>16</v>
      </c>
      <c r="B43" s="76" t="s">
        <v>8</v>
      </c>
      <c r="D43" s="47">
        <f>+SIBC!D$103</f>
        <v>0</v>
      </c>
      <c r="E43" s="47">
        <f>+SIBC!E$103</f>
        <v>0</v>
      </c>
      <c r="F43" s="47">
        <f>+SIBC!F$103</f>
        <v>0</v>
      </c>
      <c r="G43" s="47">
        <f>+SIBC!G$103</f>
        <v>0</v>
      </c>
      <c r="H43" s="47">
        <f>+SIBC!H$103</f>
        <v>0</v>
      </c>
      <c r="I43" s="47">
        <f>+SIBC!I$103</f>
        <v>0</v>
      </c>
      <c r="J43" s="47">
        <f>+SIBC!J$103</f>
        <v>0</v>
      </c>
      <c r="K43" s="47">
        <f>+SIBC!K$103</f>
        <v>0</v>
      </c>
      <c r="L43" s="47">
        <f>+SIBC!L$103</f>
        <v>0</v>
      </c>
      <c r="M43" s="47">
        <f>+SIBC!M$103</f>
        <v>0</v>
      </c>
      <c r="N43" s="47">
        <f>+SIBC!N$103</f>
        <v>0</v>
      </c>
      <c r="O43" s="47">
        <f>+SIBC!O$103</f>
        <v>0</v>
      </c>
      <c r="P43" s="47">
        <f t="shared" si="4"/>
        <v>0</v>
      </c>
      <c r="Q43" s="60"/>
      <c r="R43" s="60"/>
      <c r="S43" s="47">
        <f>SUM($D43:D43)</f>
        <v>0</v>
      </c>
      <c r="T43" s="47">
        <f>SUM($D43:E43)</f>
        <v>0</v>
      </c>
      <c r="U43" s="47">
        <f>SUM($D43:F43)</f>
        <v>0</v>
      </c>
      <c r="V43" s="47">
        <f>SUM($D43:G43)</f>
        <v>0</v>
      </c>
      <c r="W43" s="47">
        <f>SUM($D43:H43)</f>
        <v>0</v>
      </c>
      <c r="X43" s="47">
        <f>SUM($D43:I43)</f>
        <v>0</v>
      </c>
      <c r="Y43" s="47">
        <f>SUM($D43:J43)</f>
        <v>0</v>
      </c>
      <c r="Z43" s="47">
        <f>SUM($D43:K43)</f>
        <v>0</v>
      </c>
      <c r="AA43" s="47">
        <f>SUM($D43:L43)</f>
        <v>0</v>
      </c>
      <c r="AB43" s="47">
        <f>SUM($D43:M43)</f>
        <v>0</v>
      </c>
      <c r="AC43" s="47">
        <f>SUM($D43:N43)</f>
        <v>0</v>
      </c>
      <c r="AD43" s="47">
        <f>SUM($D43:O43)</f>
        <v>0</v>
      </c>
    </row>
    <row r="44" spans="1:30" s="55" customFormat="1" ht="15" customHeight="1">
      <c r="A44" s="74" t="s">
        <v>17</v>
      </c>
      <c r="B44" s="76" t="s">
        <v>8</v>
      </c>
      <c r="D44" s="47">
        <f>+TIBA!D$103</f>
        <v>0</v>
      </c>
      <c r="E44" s="47">
        <f>+TIBA!E$103</f>
        <v>0</v>
      </c>
      <c r="F44" s="47">
        <f>+TIBA!F$103</f>
        <v>0</v>
      </c>
      <c r="G44" s="47">
        <f>+TIBA!G$103</f>
        <v>0</v>
      </c>
      <c r="H44" s="47">
        <f>+TIBA!H$103</f>
        <v>0</v>
      </c>
      <c r="I44" s="47">
        <f>+TIBA!I$103</f>
        <v>0</v>
      </c>
      <c r="J44" s="47">
        <f>+TIBA!J$103</f>
        <v>0</v>
      </c>
      <c r="K44" s="47">
        <f>+TIBA!K$103</f>
        <v>0</v>
      </c>
      <c r="L44" s="47">
        <f>+TIBA!L$103</f>
        <v>0</v>
      </c>
      <c r="M44" s="47">
        <f>+TIBA!M$103</f>
        <v>0</v>
      </c>
      <c r="N44" s="47">
        <f>+TIBA!N$103</f>
        <v>0</v>
      </c>
      <c r="O44" s="47">
        <f>+TIBA!O$103</f>
        <v>0</v>
      </c>
      <c r="P44" s="47">
        <f t="shared" si="4"/>
        <v>0</v>
      </c>
      <c r="Q44" s="60"/>
      <c r="R44" s="60"/>
      <c r="S44" s="47">
        <f>SUM($D44:D44)</f>
        <v>0</v>
      </c>
      <c r="T44" s="47">
        <f>SUM($D44:E44)</f>
        <v>0</v>
      </c>
      <c r="U44" s="47">
        <f>SUM($D44:F44)</f>
        <v>0</v>
      </c>
      <c r="V44" s="47">
        <f>SUM($D44:G44)</f>
        <v>0</v>
      </c>
      <c r="W44" s="47">
        <f>SUM($D44:H44)</f>
        <v>0</v>
      </c>
      <c r="X44" s="47">
        <f>SUM($D44:I44)</f>
        <v>0</v>
      </c>
      <c r="Y44" s="47">
        <f>SUM($D44:J44)</f>
        <v>0</v>
      </c>
      <c r="Z44" s="47">
        <f>SUM($D44:K44)</f>
        <v>0</v>
      </c>
      <c r="AA44" s="47">
        <f>SUM($D44:L44)</f>
        <v>0</v>
      </c>
      <c r="AB44" s="47">
        <f>SUM($D44:M44)</f>
        <v>0</v>
      </c>
      <c r="AC44" s="47">
        <f>SUM($D44:N44)</f>
        <v>0</v>
      </c>
      <c r="AD44" s="47">
        <f>SUM($D44:O44)</f>
        <v>0</v>
      </c>
    </row>
    <row r="45" spans="1:30" s="55" customFormat="1" ht="15" customHeight="1">
      <c r="A45" s="74" t="s">
        <v>12</v>
      </c>
      <c r="B45" s="76" t="s">
        <v>8</v>
      </c>
      <c r="D45" s="47">
        <f>+LQB!D$103</f>
        <v>380</v>
      </c>
      <c r="E45" s="47">
        <f>+LQB!E$103</f>
        <v>408</v>
      </c>
      <c r="F45" s="47">
        <f>+LQB!F$103</f>
        <v>546</v>
      </c>
      <c r="G45" s="47">
        <f>+LQB!G$103</f>
        <v>778</v>
      </c>
      <c r="H45" s="47">
        <f>+LQB!H$103</f>
        <v>800</v>
      </c>
      <c r="I45" s="47">
        <f>+LQB!I$103</f>
        <v>576</v>
      </c>
      <c r="J45" s="47">
        <f>+LQB!J$103</f>
        <v>790</v>
      </c>
      <c r="K45" s="47">
        <f>+LQB!K$103</f>
        <v>722</v>
      </c>
      <c r="L45" s="47">
        <f>+LQB!L$103</f>
        <v>646</v>
      </c>
      <c r="M45" s="47">
        <f>+LQB!M$103</f>
        <v>764</v>
      </c>
      <c r="N45" s="47">
        <f>+LQB!N$103</f>
        <v>706</v>
      </c>
      <c r="O45" s="47">
        <f>+LQB!O$103</f>
        <v>408</v>
      </c>
      <c r="P45" s="47">
        <f t="shared" si="4"/>
        <v>7524</v>
      </c>
      <c r="Q45" s="60"/>
      <c r="R45" s="60"/>
      <c r="S45" s="47">
        <f>SUM($D45:D45)</f>
        <v>380</v>
      </c>
      <c r="T45" s="47">
        <f>SUM($D45:E45)</f>
        <v>788</v>
      </c>
      <c r="U45" s="47">
        <f>SUM($D45:F45)</f>
        <v>1334</v>
      </c>
      <c r="V45" s="47">
        <f>SUM($D45:G45)</f>
        <v>2112</v>
      </c>
      <c r="W45" s="47">
        <f>SUM($D45:H45)</f>
        <v>2912</v>
      </c>
      <c r="X45" s="47">
        <f>SUM($D45:I45)</f>
        <v>3488</v>
      </c>
      <c r="Y45" s="47">
        <f>SUM($D45:J45)</f>
        <v>4278</v>
      </c>
      <c r="Z45" s="47">
        <f>SUM($D45:K45)</f>
        <v>5000</v>
      </c>
      <c r="AA45" s="47">
        <f>SUM($D45:L45)</f>
        <v>5646</v>
      </c>
      <c r="AB45" s="47">
        <f>SUM($D45:M45)</f>
        <v>6410</v>
      </c>
      <c r="AC45" s="47">
        <f>SUM($D45:N45)</f>
        <v>7116</v>
      </c>
      <c r="AD45" s="47">
        <f>SUM($D45:O45)</f>
        <v>7524</v>
      </c>
    </row>
    <row r="46" spans="1:30" s="62" customFormat="1" ht="15" customHeight="1">
      <c r="A46" s="74" t="s">
        <v>15</v>
      </c>
      <c r="B46" s="76" t="s">
        <v>8</v>
      </c>
      <c r="C46" s="55"/>
      <c r="D46" s="47">
        <f>+RBW!D$103</f>
        <v>882</v>
      </c>
      <c r="E46" s="47">
        <f>+RBW!E$103</f>
        <v>838</v>
      </c>
      <c r="F46" s="47">
        <f>+RBW!F$103</f>
        <v>1180</v>
      </c>
      <c r="G46" s="47">
        <f>+RBW!G$103</f>
        <v>1972</v>
      </c>
      <c r="H46" s="47">
        <f>+RBW!H$103</f>
        <v>3358</v>
      </c>
      <c r="I46" s="47">
        <f>+RBW!I$103</f>
        <v>3914</v>
      </c>
      <c r="J46" s="47">
        <f>+RBW!J$103</f>
        <v>4174</v>
      </c>
      <c r="K46" s="47">
        <f>+RBW!K$103</f>
        <v>4522</v>
      </c>
      <c r="L46" s="47">
        <f>+RBW!L$103</f>
        <v>4066</v>
      </c>
      <c r="M46" s="47">
        <f>+RBW!M$103</f>
        <v>3502</v>
      </c>
      <c r="N46" s="47">
        <f>+RBW!N$103</f>
        <v>1558</v>
      </c>
      <c r="O46" s="47">
        <f>+RBW!O$103</f>
        <v>1326</v>
      </c>
      <c r="P46" s="47">
        <f t="shared" si="4"/>
        <v>31292</v>
      </c>
      <c r="Q46" s="44"/>
      <c r="R46" s="44"/>
      <c r="S46" s="47">
        <f>SUM($D46:D46)</f>
        <v>882</v>
      </c>
      <c r="T46" s="47">
        <f>SUM($D46:E46)</f>
        <v>1720</v>
      </c>
      <c r="U46" s="47">
        <f>SUM($D46:F46)</f>
        <v>2900</v>
      </c>
      <c r="V46" s="47">
        <f>SUM($D46:G46)</f>
        <v>4872</v>
      </c>
      <c r="W46" s="47">
        <f>SUM($D46:H46)</f>
        <v>8230</v>
      </c>
      <c r="X46" s="47">
        <f>SUM($D46:I46)</f>
        <v>12144</v>
      </c>
      <c r="Y46" s="47">
        <f>SUM($D46:J46)</f>
        <v>16318</v>
      </c>
      <c r="Z46" s="47">
        <f>SUM($D46:K46)</f>
        <v>20840</v>
      </c>
      <c r="AA46" s="47">
        <f>SUM($D46:L46)</f>
        <v>24906</v>
      </c>
      <c r="AB46" s="47">
        <f>SUM($D46:M46)</f>
        <v>28408</v>
      </c>
      <c r="AC46" s="47">
        <f>SUM($D46:N46)</f>
        <v>29966</v>
      </c>
      <c r="AD46" s="47">
        <f>SUM($D46:O46)</f>
        <v>31292</v>
      </c>
    </row>
    <row r="47" spans="1:30" s="55" customFormat="1" ht="15" customHeight="1">
      <c r="A47" s="74" t="s">
        <v>18</v>
      </c>
      <c r="B47" s="76" t="s">
        <v>8</v>
      </c>
      <c r="D47" s="47">
        <f>+WPB!D$103</f>
        <v>0</v>
      </c>
      <c r="E47" s="47">
        <f>+WPB!E$103</f>
        <v>0</v>
      </c>
      <c r="F47" s="47">
        <f>+WPB!F$103</f>
        <v>0</v>
      </c>
      <c r="G47" s="47">
        <f>+WPB!G$103</f>
        <v>0</v>
      </c>
      <c r="H47" s="47">
        <f>+WPB!H$103</f>
        <v>0</v>
      </c>
      <c r="I47" s="47">
        <f>+WPB!I$103</f>
        <v>0</v>
      </c>
      <c r="J47" s="47">
        <f>+WPB!J$103</f>
        <v>0</v>
      </c>
      <c r="K47" s="47">
        <f>+WPB!K$103</f>
        <v>0</v>
      </c>
      <c r="L47" s="47">
        <f>+WPB!L$103</f>
        <v>0</v>
      </c>
      <c r="M47" s="47">
        <f>+WPB!M$103</f>
        <v>0</v>
      </c>
      <c r="N47" s="47">
        <f>+WPB!N$103</f>
        <v>0</v>
      </c>
      <c r="O47" s="47">
        <f>+WPB!O$103</f>
        <v>0</v>
      </c>
      <c r="P47" s="47">
        <f t="shared" si="4"/>
        <v>0</v>
      </c>
      <c r="Q47" s="59"/>
      <c r="R47" s="59"/>
      <c r="S47" s="47">
        <f>SUM($D47:D47)</f>
        <v>0</v>
      </c>
      <c r="T47" s="47">
        <f>SUM($D47:E47)</f>
        <v>0</v>
      </c>
      <c r="U47" s="47">
        <f>SUM($D47:F47)</f>
        <v>0</v>
      </c>
      <c r="V47" s="47">
        <f>SUM($D47:G47)</f>
        <v>0</v>
      </c>
      <c r="W47" s="47">
        <f>SUM($D47:H47)</f>
        <v>0</v>
      </c>
      <c r="X47" s="47">
        <f>SUM($D47:I47)</f>
        <v>0</v>
      </c>
      <c r="Y47" s="47">
        <f>SUM($D47:J47)</f>
        <v>0</v>
      </c>
      <c r="Z47" s="47">
        <f>SUM($D47:K47)</f>
        <v>0</v>
      </c>
      <c r="AA47" s="47">
        <f>SUM($D47:L47)</f>
        <v>0</v>
      </c>
      <c r="AB47" s="47">
        <f>SUM($D47:M47)</f>
        <v>0</v>
      </c>
      <c r="AC47" s="47">
        <f>SUM($D47:N47)</f>
        <v>0</v>
      </c>
      <c r="AD47" s="47">
        <f>SUM($D47:O47)</f>
        <v>0</v>
      </c>
    </row>
    <row r="48" spans="1:30" s="55" customFormat="1" ht="15" customHeight="1">
      <c r="A48" s="74"/>
      <c r="B48" s="79" t="s">
        <v>9</v>
      </c>
      <c r="D48" s="56">
        <f t="shared" ref="D48:P48" si="5">SUM(D37:D47)</f>
        <v>11546</v>
      </c>
      <c r="E48" s="56">
        <f t="shared" si="5"/>
        <v>11533</v>
      </c>
      <c r="F48" s="56">
        <f t="shared" si="5"/>
        <v>12429</v>
      </c>
      <c r="G48" s="56">
        <f t="shared" si="5"/>
        <v>12975</v>
      </c>
      <c r="H48" s="56">
        <f t="shared" si="5"/>
        <v>20439</v>
      </c>
      <c r="I48" s="56">
        <f t="shared" si="5"/>
        <v>20662</v>
      </c>
      <c r="J48" s="56">
        <f t="shared" si="5"/>
        <v>22306</v>
      </c>
      <c r="K48" s="56">
        <f t="shared" si="5"/>
        <v>25599</v>
      </c>
      <c r="L48" s="56">
        <f t="shared" si="5"/>
        <v>19377</v>
      </c>
      <c r="M48" s="56">
        <f t="shared" si="5"/>
        <v>17016</v>
      </c>
      <c r="N48" s="56">
        <f t="shared" si="5"/>
        <v>12390</v>
      </c>
      <c r="O48" s="56">
        <f t="shared" si="5"/>
        <v>10306</v>
      </c>
      <c r="P48" s="56">
        <f t="shared" si="5"/>
        <v>196578</v>
      </c>
      <c r="Q48" s="60"/>
      <c r="R48" s="60"/>
      <c r="S48" s="47">
        <f>SUM($D48:D48)</f>
        <v>11546</v>
      </c>
      <c r="T48" s="47">
        <f>SUM($D48:E48)</f>
        <v>23079</v>
      </c>
      <c r="U48" s="47">
        <f>SUM($D48:F48)</f>
        <v>35508</v>
      </c>
      <c r="V48" s="47">
        <f>SUM($D48:G48)</f>
        <v>48483</v>
      </c>
      <c r="W48" s="47">
        <f>SUM($D48:H48)</f>
        <v>68922</v>
      </c>
      <c r="X48" s="47">
        <f>SUM($D48:I48)</f>
        <v>89584</v>
      </c>
      <c r="Y48" s="47">
        <f>SUM($D48:J48)</f>
        <v>111890</v>
      </c>
      <c r="Z48" s="47">
        <f>SUM($D48:K48)</f>
        <v>137489</v>
      </c>
      <c r="AA48" s="47">
        <f>SUM($D48:L48)</f>
        <v>156866</v>
      </c>
      <c r="AB48" s="47">
        <f>SUM($D48:M48)</f>
        <v>173882</v>
      </c>
      <c r="AC48" s="47">
        <f>SUM($D48:N48)</f>
        <v>186272</v>
      </c>
      <c r="AD48" s="47">
        <f>SUM($D48:O48)</f>
        <v>196578</v>
      </c>
    </row>
    <row r="49" spans="1:30" s="62" customFormat="1" ht="15" customHeight="1">
      <c r="A49" s="42"/>
      <c r="B49" s="78"/>
      <c r="C49" s="44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4"/>
      <c r="R49" s="44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</row>
    <row r="50" spans="1:30" s="55" customFormat="1" ht="15" customHeight="1">
      <c r="A50" s="74" t="s">
        <v>5</v>
      </c>
      <c r="B50" s="77" t="s">
        <v>70</v>
      </c>
      <c r="C50" s="46"/>
      <c r="D50" s="47">
        <f t="shared" ref="D50:O50" si="6">SUM(D11+D24+D37)</f>
        <v>648920</v>
      </c>
      <c r="E50" s="47">
        <f t="shared" si="6"/>
        <v>609029</v>
      </c>
      <c r="F50" s="47">
        <f t="shared" si="6"/>
        <v>627406</v>
      </c>
      <c r="G50" s="47">
        <f t="shared" si="6"/>
        <v>637608</v>
      </c>
      <c r="H50" s="47">
        <f t="shared" si="6"/>
        <v>650291</v>
      </c>
      <c r="I50" s="47">
        <f t="shared" si="6"/>
        <v>637553</v>
      </c>
      <c r="J50" s="47">
        <f t="shared" si="6"/>
        <v>615238</v>
      </c>
      <c r="K50" s="47">
        <f t="shared" si="6"/>
        <v>668853</v>
      </c>
      <c r="L50" s="47">
        <f t="shared" si="6"/>
        <v>595501</v>
      </c>
      <c r="M50" s="47">
        <f t="shared" si="6"/>
        <v>604827</v>
      </c>
      <c r="N50" s="47">
        <f t="shared" si="6"/>
        <v>552999</v>
      </c>
      <c r="O50" s="47">
        <f t="shared" si="6"/>
        <v>501080</v>
      </c>
      <c r="P50" s="47">
        <f t="shared" ref="P50:P60" si="7">SUM(D50:O50)</f>
        <v>7349305</v>
      </c>
      <c r="Q50" s="59"/>
      <c r="R50" s="59"/>
      <c r="S50" s="47">
        <f>SUM($D50:D50)</f>
        <v>648920</v>
      </c>
      <c r="T50" s="47">
        <f>SUM($D50:E50)</f>
        <v>1257949</v>
      </c>
      <c r="U50" s="47">
        <f>SUM($D50:F50)</f>
        <v>1885355</v>
      </c>
      <c r="V50" s="47">
        <f>SUM($D50:G50)</f>
        <v>2522963</v>
      </c>
      <c r="W50" s="47">
        <f>SUM($D50:H50)</f>
        <v>3173254</v>
      </c>
      <c r="X50" s="47">
        <f>SUM($D50:I50)</f>
        <v>3810807</v>
      </c>
      <c r="Y50" s="47">
        <f>SUM($D50:J50)</f>
        <v>4426045</v>
      </c>
      <c r="Z50" s="47">
        <f>SUM($D50:K50)</f>
        <v>5094898</v>
      </c>
      <c r="AA50" s="47">
        <f>SUM($D50:L50)</f>
        <v>5690399</v>
      </c>
      <c r="AB50" s="47">
        <f>SUM($D50:M50)</f>
        <v>6295226</v>
      </c>
      <c r="AC50" s="47">
        <f>SUM($D50:N50)</f>
        <v>6848225</v>
      </c>
      <c r="AD50" s="47">
        <f>SUM($D50:O50)</f>
        <v>7349305</v>
      </c>
    </row>
    <row r="51" spans="1:30" s="55" customFormat="1" ht="15" customHeight="1">
      <c r="A51" s="74" t="s">
        <v>10</v>
      </c>
      <c r="B51" s="77" t="s">
        <v>70</v>
      </c>
      <c r="D51" s="47">
        <f t="shared" ref="D51:O51" si="8">SUM(D12+D25+D38)</f>
        <v>356698</v>
      </c>
      <c r="E51" s="47">
        <f t="shared" si="8"/>
        <v>336175</v>
      </c>
      <c r="F51" s="47">
        <f t="shared" si="8"/>
        <v>394987</v>
      </c>
      <c r="G51" s="47">
        <f t="shared" si="8"/>
        <v>404325</v>
      </c>
      <c r="H51" s="47">
        <f t="shared" si="8"/>
        <v>449323</v>
      </c>
      <c r="I51" s="47">
        <f t="shared" si="8"/>
        <v>453611</v>
      </c>
      <c r="J51" s="47">
        <f t="shared" si="8"/>
        <v>487799</v>
      </c>
      <c r="K51" s="47">
        <f t="shared" si="8"/>
        <v>520189</v>
      </c>
      <c r="L51" s="47">
        <f t="shared" si="8"/>
        <v>418059</v>
      </c>
      <c r="M51" s="47">
        <f t="shared" si="8"/>
        <v>416795</v>
      </c>
      <c r="N51" s="47">
        <f t="shared" si="8"/>
        <v>359903</v>
      </c>
      <c r="O51" s="47">
        <f t="shared" si="8"/>
        <v>324090</v>
      </c>
      <c r="P51" s="47">
        <f t="shared" si="7"/>
        <v>4921954</v>
      </c>
      <c r="Q51" s="60"/>
      <c r="R51" s="60"/>
      <c r="S51" s="47">
        <f>SUM($D51:D51)</f>
        <v>356698</v>
      </c>
      <c r="T51" s="47">
        <f>SUM($D51:E51)</f>
        <v>692873</v>
      </c>
      <c r="U51" s="47">
        <f>SUM($D51:F51)</f>
        <v>1087860</v>
      </c>
      <c r="V51" s="47">
        <f>SUM($D51:G51)</f>
        <v>1492185</v>
      </c>
      <c r="W51" s="47">
        <f>SUM($D51:H51)</f>
        <v>1941508</v>
      </c>
      <c r="X51" s="47">
        <f>SUM($D51:I51)</f>
        <v>2395119</v>
      </c>
      <c r="Y51" s="47">
        <f>SUM($D51:J51)</f>
        <v>2882918</v>
      </c>
      <c r="Z51" s="47">
        <f>SUM($D51:K51)</f>
        <v>3403107</v>
      </c>
      <c r="AA51" s="47">
        <f>SUM($D51:L51)</f>
        <v>3821166</v>
      </c>
      <c r="AB51" s="47">
        <f>SUM($D51:M51)</f>
        <v>4237961</v>
      </c>
      <c r="AC51" s="47">
        <f>SUM($D51:N51)</f>
        <v>4597864</v>
      </c>
      <c r="AD51" s="47">
        <f>SUM($D51:O51)</f>
        <v>4921954</v>
      </c>
    </row>
    <row r="52" spans="1:30" s="55" customFormat="1" ht="15" customHeight="1">
      <c r="A52" s="74" t="s">
        <v>11</v>
      </c>
      <c r="B52" s="77" t="s">
        <v>70</v>
      </c>
      <c r="D52" s="47">
        <f t="shared" ref="D52:O52" si="9">SUM(D13+D26+D39)</f>
        <v>363219</v>
      </c>
      <c r="E52" s="47">
        <f t="shared" si="9"/>
        <v>365950</v>
      </c>
      <c r="F52" s="47">
        <f t="shared" si="9"/>
        <v>411196</v>
      </c>
      <c r="G52" s="47">
        <f t="shared" si="9"/>
        <v>416502</v>
      </c>
      <c r="H52" s="47">
        <f t="shared" si="9"/>
        <v>421801</v>
      </c>
      <c r="I52" s="47">
        <f t="shared" si="9"/>
        <v>410910</v>
      </c>
      <c r="J52" s="47">
        <f t="shared" si="9"/>
        <v>411975</v>
      </c>
      <c r="K52" s="47">
        <f t="shared" si="9"/>
        <v>426902</v>
      </c>
      <c r="L52" s="47">
        <f t="shared" si="9"/>
        <v>391011</v>
      </c>
      <c r="M52" s="47">
        <f t="shared" si="9"/>
        <v>406804</v>
      </c>
      <c r="N52" s="47">
        <f t="shared" si="9"/>
        <v>379542</v>
      </c>
      <c r="O52" s="47">
        <f t="shared" si="9"/>
        <v>356910</v>
      </c>
      <c r="P52" s="47">
        <f t="shared" si="7"/>
        <v>4762722</v>
      </c>
      <c r="Q52" s="60"/>
      <c r="R52" s="60"/>
      <c r="S52" s="47">
        <f>SUM($D52:D52)</f>
        <v>363219</v>
      </c>
      <c r="T52" s="47">
        <f>SUM($D52:E52)</f>
        <v>729169</v>
      </c>
      <c r="U52" s="47">
        <f>SUM($D52:F52)</f>
        <v>1140365</v>
      </c>
      <c r="V52" s="47">
        <f>SUM($D52:G52)</f>
        <v>1556867</v>
      </c>
      <c r="W52" s="47">
        <f>SUM($D52:H52)</f>
        <v>1978668</v>
      </c>
      <c r="X52" s="47">
        <f>SUM($D52:I52)</f>
        <v>2389578</v>
      </c>
      <c r="Y52" s="47">
        <f>SUM($D52:J52)</f>
        <v>2801553</v>
      </c>
      <c r="Z52" s="47">
        <f>SUM($D52:K52)</f>
        <v>3228455</v>
      </c>
      <c r="AA52" s="47">
        <f>SUM($D52:L52)</f>
        <v>3619466</v>
      </c>
      <c r="AB52" s="47">
        <f>SUM($D52:M52)</f>
        <v>4026270</v>
      </c>
      <c r="AC52" s="47">
        <f>SUM($D52:N52)</f>
        <v>4405812</v>
      </c>
      <c r="AD52" s="47">
        <f>SUM($D52:O52)</f>
        <v>4762722</v>
      </c>
    </row>
    <row r="53" spans="1:30" s="55" customFormat="1" ht="15" customHeight="1">
      <c r="A53" s="74" t="s">
        <v>13</v>
      </c>
      <c r="B53" s="77" t="s">
        <v>70</v>
      </c>
      <c r="D53" s="47">
        <f t="shared" ref="D53:O53" si="10">SUM(D14+D27+D40)</f>
        <v>36584</v>
      </c>
      <c r="E53" s="47">
        <f t="shared" si="10"/>
        <v>35997</v>
      </c>
      <c r="F53" s="47">
        <f t="shared" si="10"/>
        <v>40425</v>
      </c>
      <c r="G53" s="47">
        <f t="shared" si="10"/>
        <v>44087</v>
      </c>
      <c r="H53" s="47">
        <f t="shared" si="10"/>
        <v>51871</v>
      </c>
      <c r="I53" s="47">
        <f t="shared" si="10"/>
        <v>50268</v>
      </c>
      <c r="J53" s="47">
        <f t="shared" si="10"/>
        <v>59243</v>
      </c>
      <c r="K53" s="47">
        <f t="shared" si="10"/>
        <v>62825</v>
      </c>
      <c r="L53" s="47">
        <f t="shared" si="10"/>
        <v>49077</v>
      </c>
      <c r="M53" s="47">
        <f t="shared" si="10"/>
        <v>47243</v>
      </c>
      <c r="N53" s="47">
        <f t="shared" si="10"/>
        <v>40918</v>
      </c>
      <c r="O53" s="47">
        <f t="shared" si="10"/>
        <v>35701</v>
      </c>
      <c r="P53" s="47">
        <f t="shared" si="7"/>
        <v>554239</v>
      </c>
      <c r="Q53" s="60"/>
      <c r="R53" s="60"/>
      <c r="S53" s="47">
        <f>SUM($D53:D53)</f>
        <v>36584</v>
      </c>
      <c r="T53" s="47">
        <f>SUM($D53:E53)</f>
        <v>72581</v>
      </c>
      <c r="U53" s="47">
        <f>SUM($D53:F53)</f>
        <v>113006</v>
      </c>
      <c r="V53" s="47">
        <f>SUM($D53:G53)</f>
        <v>157093</v>
      </c>
      <c r="W53" s="47">
        <f>SUM($D53:H53)</f>
        <v>208964</v>
      </c>
      <c r="X53" s="47">
        <f>SUM($D53:I53)</f>
        <v>259232</v>
      </c>
      <c r="Y53" s="47">
        <f>SUM($D53:J53)</f>
        <v>318475</v>
      </c>
      <c r="Z53" s="47">
        <f>SUM($D53:K53)</f>
        <v>381300</v>
      </c>
      <c r="AA53" s="47">
        <f>SUM($D53:L53)</f>
        <v>430377</v>
      </c>
      <c r="AB53" s="47">
        <f>SUM($D53:M53)</f>
        <v>477620</v>
      </c>
      <c r="AC53" s="47">
        <f>SUM($D53:N53)</f>
        <v>518538</v>
      </c>
      <c r="AD53" s="47">
        <f>SUM($D53:O53)</f>
        <v>554239</v>
      </c>
    </row>
    <row r="54" spans="1:30" s="62" customFormat="1" ht="15" customHeight="1">
      <c r="A54" s="74" t="s">
        <v>14</v>
      </c>
      <c r="B54" s="77" t="s">
        <v>70</v>
      </c>
      <c r="C54" s="55"/>
      <c r="D54" s="47">
        <f t="shared" ref="D54:O54" si="11">SUM(D15+D28+D41)</f>
        <v>437468</v>
      </c>
      <c r="E54" s="47">
        <f t="shared" si="11"/>
        <v>424272</v>
      </c>
      <c r="F54" s="47">
        <f t="shared" si="11"/>
        <v>515223</v>
      </c>
      <c r="G54" s="47">
        <f t="shared" si="11"/>
        <v>477803</v>
      </c>
      <c r="H54" s="47">
        <f t="shared" si="11"/>
        <v>547908</v>
      </c>
      <c r="I54" s="47">
        <f t="shared" si="11"/>
        <v>569198</v>
      </c>
      <c r="J54" s="47">
        <f t="shared" si="11"/>
        <v>689138</v>
      </c>
      <c r="K54" s="47">
        <f t="shared" si="11"/>
        <v>738766</v>
      </c>
      <c r="L54" s="47">
        <f t="shared" si="11"/>
        <v>536570</v>
      </c>
      <c r="M54" s="47">
        <f t="shared" si="11"/>
        <v>531097</v>
      </c>
      <c r="N54" s="47">
        <f t="shared" si="11"/>
        <v>462987</v>
      </c>
      <c r="O54" s="47">
        <f t="shared" si="11"/>
        <v>421388</v>
      </c>
      <c r="P54" s="47">
        <f t="shared" si="7"/>
        <v>6351818</v>
      </c>
      <c r="Q54" s="44"/>
      <c r="R54" s="44"/>
      <c r="S54" s="47">
        <f>SUM($D54:D54)</f>
        <v>437468</v>
      </c>
      <c r="T54" s="47">
        <f>SUM($D54:E54)</f>
        <v>861740</v>
      </c>
      <c r="U54" s="47">
        <f>SUM($D54:F54)</f>
        <v>1376963</v>
      </c>
      <c r="V54" s="47">
        <f>SUM($D54:G54)</f>
        <v>1854766</v>
      </c>
      <c r="W54" s="47">
        <f>SUM($D54:H54)</f>
        <v>2402674</v>
      </c>
      <c r="X54" s="47">
        <f>SUM($D54:I54)</f>
        <v>2971872</v>
      </c>
      <c r="Y54" s="47">
        <f>SUM($D54:J54)</f>
        <v>3661010</v>
      </c>
      <c r="Z54" s="47">
        <f>SUM($D54:K54)</f>
        <v>4399776</v>
      </c>
      <c r="AA54" s="47">
        <f>SUM($D54:L54)</f>
        <v>4936346</v>
      </c>
      <c r="AB54" s="47">
        <f>SUM($D54:M54)</f>
        <v>5467443</v>
      </c>
      <c r="AC54" s="47">
        <f>SUM($D54:N54)</f>
        <v>5930430</v>
      </c>
      <c r="AD54" s="47">
        <f>SUM($D54:O54)</f>
        <v>6351818</v>
      </c>
    </row>
    <row r="55" spans="1:30" s="55" customFormat="1" ht="15" customHeight="1">
      <c r="A55" s="74" t="s">
        <v>78</v>
      </c>
      <c r="B55" s="77" t="s">
        <v>70</v>
      </c>
      <c r="D55" s="47">
        <f t="shared" ref="D55:O55" si="12">SUM(D16+D29+D42)</f>
        <v>137301</v>
      </c>
      <c r="E55" s="47">
        <f t="shared" si="12"/>
        <v>134155</v>
      </c>
      <c r="F55" s="47">
        <f t="shared" si="12"/>
        <v>152362</v>
      </c>
      <c r="G55" s="47">
        <f t="shared" si="12"/>
        <v>150897</v>
      </c>
      <c r="H55" s="47">
        <f t="shared" si="12"/>
        <v>173651</v>
      </c>
      <c r="I55" s="47">
        <f t="shared" si="12"/>
        <v>176864</v>
      </c>
      <c r="J55" s="47">
        <f t="shared" si="12"/>
        <v>198739</v>
      </c>
      <c r="K55" s="47">
        <f t="shared" si="12"/>
        <v>205901</v>
      </c>
      <c r="L55" s="47">
        <f t="shared" si="12"/>
        <v>171909</v>
      </c>
      <c r="M55" s="47">
        <f t="shared" si="12"/>
        <v>155300</v>
      </c>
      <c r="N55" s="47">
        <f t="shared" si="12"/>
        <v>126101</v>
      </c>
      <c r="O55" s="47">
        <f t="shared" si="12"/>
        <v>123555</v>
      </c>
      <c r="P55" s="47">
        <f t="shared" si="7"/>
        <v>1906735</v>
      </c>
      <c r="Q55" s="59"/>
      <c r="R55" s="59"/>
      <c r="S55" s="47">
        <f>SUM($D55:D55)</f>
        <v>137301</v>
      </c>
      <c r="T55" s="47">
        <f>SUM($D55:E55)</f>
        <v>271456</v>
      </c>
      <c r="U55" s="47">
        <f>SUM($D55:F55)</f>
        <v>423818</v>
      </c>
      <c r="V55" s="47">
        <f>SUM($D55:G55)</f>
        <v>574715</v>
      </c>
      <c r="W55" s="47">
        <f>SUM($D55:H55)</f>
        <v>748366</v>
      </c>
      <c r="X55" s="47">
        <f>SUM($D55:I55)</f>
        <v>925230</v>
      </c>
      <c r="Y55" s="47">
        <f>SUM($D55:J55)</f>
        <v>1123969</v>
      </c>
      <c r="Z55" s="47">
        <f>SUM($D55:K55)</f>
        <v>1329870</v>
      </c>
      <c r="AA55" s="47">
        <f>SUM($D55:L55)</f>
        <v>1501779</v>
      </c>
      <c r="AB55" s="47">
        <f>SUM($D55:M55)</f>
        <v>1657079</v>
      </c>
      <c r="AC55" s="47">
        <f>SUM($D55:N55)</f>
        <v>1783180</v>
      </c>
      <c r="AD55" s="47">
        <f>SUM($D55:O55)</f>
        <v>1906735</v>
      </c>
    </row>
    <row r="56" spans="1:30" s="55" customFormat="1" ht="15" customHeight="1">
      <c r="A56" s="74" t="s">
        <v>16</v>
      </c>
      <c r="B56" s="77" t="s">
        <v>70</v>
      </c>
      <c r="D56" s="47">
        <f t="shared" ref="D56:O56" si="13">SUM(D17+D30+D43)</f>
        <v>196556</v>
      </c>
      <c r="E56" s="47">
        <f t="shared" si="13"/>
        <v>181058</v>
      </c>
      <c r="F56" s="47">
        <f t="shared" si="13"/>
        <v>196561</v>
      </c>
      <c r="G56" s="47">
        <f t="shared" si="13"/>
        <v>210570</v>
      </c>
      <c r="H56" s="47">
        <f t="shared" si="13"/>
        <v>233877</v>
      </c>
      <c r="I56" s="47">
        <f t="shared" si="13"/>
        <v>233114</v>
      </c>
      <c r="J56" s="47">
        <f t="shared" si="13"/>
        <v>241454</v>
      </c>
      <c r="K56" s="47">
        <f t="shared" si="13"/>
        <v>239710</v>
      </c>
      <c r="L56" s="47">
        <f t="shared" si="13"/>
        <v>220939</v>
      </c>
      <c r="M56" s="47">
        <f t="shared" si="13"/>
        <v>218951</v>
      </c>
      <c r="N56" s="47">
        <f t="shared" si="13"/>
        <v>201483</v>
      </c>
      <c r="O56" s="47">
        <f t="shared" si="13"/>
        <v>193529</v>
      </c>
      <c r="P56" s="47">
        <f t="shared" si="7"/>
        <v>2567802</v>
      </c>
      <c r="Q56" s="60"/>
      <c r="R56" s="60"/>
      <c r="S56" s="47">
        <f>SUM($D56:D56)</f>
        <v>196556</v>
      </c>
      <c r="T56" s="47">
        <f>SUM($D56:E56)</f>
        <v>377614</v>
      </c>
      <c r="U56" s="47">
        <f>SUM($D56:F56)</f>
        <v>574175</v>
      </c>
      <c r="V56" s="47">
        <f>SUM($D56:G56)</f>
        <v>784745</v>
      </c>
      <c r="W56" s="47">
        <f>SUM($D56:H56)</f>
        <v>1018622</v>
      </c>
      <c r="X56" s="47">
        <f>SUM($D56:I56)</f>
        <v>1251736</v>
      </c>
      <c r="Y56" s="47">
        <f>SUM($D56:J56)</f>
        <v>1493190</v>
      </c>
      <c r="Z56" s="47">
        <f>SUM($D56:K56)</f>
        <v>1732900</v>
      </c>
      <c r="AA56" s="47">
        <f>SUM($D56:L56)</f>
        <v>1953839</v>
      </c>
      <c r="AB56" s="47">
        <f>SUM($D56:M56)</f>
        <v>2172790</v>
      </c>
      <c r="AC56" s="47">
        <f>SUM($D56:N56)</f>
        <v>2374273</v>
      </c>
      <c r="AD56" s="47">
        <f>SUM($D56:O56)</f>
        <v>2567802</v>
      </c>
    </row>
    <row r="57" spans="1:30" s="55" customFormat="1" ht="15" customHeight="1">
      <c r="A57" s="74" t="s">
        <v>17</v>
      </c>
      <c r="B57" s="77" t="s">
        <v>70</v>
      </c>
      <c r="D57" s="47">
        <f t="shared" ref="D57:O57" si="14">SUM(D18+D31+D44)</f>
        <v>119641</v>
      </c>
      <c r="E57" s="47">
        <f t="shared" si="14"/>
        <v>116068</v>
      </c>
      <c r="F57" s="47">
        <f t="shared" si="14"/>
        <v>149268</v>
      </c>
      <c r="G57" s="47">
        <f t="shared" si="14"/>
        <v>154547</v>
      </c>
      <c r="H57" s="47">
        <f t="shared" si="14"/>
        <v>184983</v>
      </c>
      <c r="I57" s="47">
        <f t="shared" si="14"/>
        <v>194301</v>
      </c>
      <c r="J57" s="47">
        <f t="shared" si="14"/>
        <v>260331</v>
      </c>
      <c r="K57" s="47">
        <f t="shared" si="14"/>
        <v>289314</v>
      </c>
      <c r="L57" s="47">
        <f t="shared" si="14"/>
        <v>178638</v>
      </c>
      <c r="M57" s="47">
        <f t="shared" si="14"/>
        <v>166916</v>
      </c>
      <c r="N57" s="47">
        <f t="shared" si="14"/>
        <v>134572</v>
      </c>
      <c r="O57" s="47">
        <f t="shared" si="14"/>
        <v>113646</v>
      </c>
      <c r="P57" s="47">
        <f t="shared" si="7"/>
        <v>2062225</v>
      </c>
      <c r="Q57" s="60"/>
      <c r="R57" s="60"/>
      <c r="S57" s="47">
        <f>SUM($D57:D57)</f>
        <v>119641</v>
      </c>
      <c r="T57" s="47">
        <f>SUM($D57:E57)</f>
        <v>235709</v>
      </c>
      <c r="U57" s="47">
        <f>SUM($D57:F57)</f>
        <v>384977</v>
      </c>
      <c r="V57" s="47">
        <f>SUM($D57:G57)</f>
        <v>539524</v>
      </c>
      <c r="W57" s="47">
        <f>SUM($D57:H57)</f>
        <v>724507</v>
      </c>
      <c r="X57" s="47">
        <f>SUM($D57:I57)</f>
        <v>918808</v>
      </c>
      <c r="Y57" s="47">
        <f>SUM($D57:J57)</f>
        <v>1179139</v>
      </c>
      <c r="Z57" s="47">
        <f>SUM($D57:K57)</f>
        <v>1468453</v>
      </c>
      <c r="AA57" s="47">
        <f>SUM($D57:L57)</f>
        <v>1647091</v>
      </c>
      <c r="AB57" s="47">
        <f>SUM($D57:M57)</f>
        <v>1814007</v>
      </c>
      <c r="AC57" s="47">
        <f>SUM($D57:N57)</f>
        <v>1948579</v>
      </c>
      <c r="AD57" s="47">
        <f>SUM($D57:O57)</f>
        <v>2062225</v>
      </c>
    </row>
    <row r="58" spans="1:30" s="55" customFormat="1" ht="15" customHeight="1">
      <c r="A58" s="74" t="s">
        <v>12</v>
      </c>
      <c r="B58" s="77" t="s">
        <v>70</v>
      </c>
      <c r="D58" s="47">
        <f t="shared" ref="D58:O58" si="15">SUM(D19+D32+D45)</f>
        <v>254827</v>
      </c>
      <c r="E58" s="47">
        <f t="shared" si="15"/>
        <v>240681</v>
      </c>
      <c r="F58" s="47">
        <f t="shared" si="15"/>
        <v>297363</v>
      </c>
      <c r="G58" s="47">
        <f t="shared" si="15"/>
        <v>301948</v>
      </c>
      <c r="H58" s="47">
        <f t="shared" si="15"/>
        <v>339736</v>
      </c>
      <c r="I58" s="47">
        <f t="shared" si="15"/>
        <v>329320</v>
      </c>
      <c r="J58" s="47">
        <f t="shared" si="15"/>
        <v>380975</v>
      </c>
      <c r="K58" s="47">
        <f t="shared" si="15"/>
        <v>408938</v>
      </c>
      <c r="L58" s="47">
        <f t="shared" si="15"/>
        <v>301928</v>
      </c>
      <c r="M58" s="47">
        <f t="shared" si="15"/>
        <v>301002</v>
      </c>
      <c r="N58" s="47">
        <f t="shared" si="15"/>
        <v>270185</v>
      </c>
      <c r="O58" s="47">
        <f t="shared" si="15"/>
        <v>245629</v>
      </c>
      <c r="P58" s="47">
        <f t="shared" si="7"/>
        <v>3672532</v>
      </c>
      <c r="Q58" s="60"/>
      <c r="R58" s="60"/>
      <c r="S58" s="47">
        <f>SUM($D58:D58)</f>
        <v>254827</v>
      </c>
      <c r="T58" s="47">
        <f>SUM($D58:E58)</f>
        <v>495508</v>
      </c>
      <c r="U58" s="47">
        <f>SUM($D58:F58)</f>
        <v>792871</v>
      </c>
      <c r="V58" s="47">
        <f>SUM($D58:G58)</f>
        <v>1094819</v>
      </c>
      <c r="W58" s="47">
        <f>SUM($D58:H58)</f>
        <v>1434555</v>
      </c>
      <c r="X58" s="47">
        <f>SUM($D58:I58)</f>
        <v>1763875</v>
      </c>
      <c r="Y58" s="47">
        <f>SUM($D58:J58)</f>
        <v>2144850</v>
      </c>
      <c r="Z58" s="47">
        <f>SUM($D58:K58)</f>
        <v>2553788</v>
      </c>
      <c r="AA58" s="47">
        <f>SUM($D58:L58)</f>
        <v>2855716</v>
      </c>
      <c r="AB58" s="47">
        <f>SUM($D58:M58)</f>
        <v>3156718</v>
      </c>
      <c r="AC58" s="47">
        <f>SUM($D58:N58)</f>
        <v>3426903</v>
      </c>
      <c r="AD58" s="47">
        <f>SUM($D58:O58)</f>
        <v>3672532</v>
      </c>
    </row>
    <row r="59" spans="1:30" s="62" customFormat="1" ht="15" customHeight="1">
      <c r="A59" s="74" t="s">
        <v>15</v>
      </c>
      <c r="B59" s="77" t="s">
        <v>70</v>
      </c>
      <c r="C59" s="55"/>
      <c r="D59" s="47">
        <f t="shared" ref="D59:O59" si="16">SUM(D20+D33+D46)</f>
        <v>190967</v>
      </c>
      <c r="E59" s="47">
        <f t="shared" si="16"/>
        <v>176302</v>
      </c>
      <c r="F59" s="47">
        <f t="shared" si="16"/>
        <v>220063</v>
      </c>
      <c r="G59" s="47">
        <f t="shared" si="16"/>
        <v>229705</v>
      </c>
      <c r="H59" s="47">
        <f t="shared" si="16"/>
        <v>281518</v>
      </c>
      <c r="I59" s="47">
        <f t="shared" si="16"/>
        <v>293078</v>
      </c>
      <c r="J59" s="47">
        <f t="shared" si="16"/>
        <v>367887</v>
      </c>
      <c r="K59" s="47">
        <f t="shared" si="16"/>
        <v>417491</v>
      </c>
      <c r="L59" s="47">
        <f t="shared" si="16"/>
        <v>279113</v>
      </c>
      <c r="M59" s="47">
        <f t="shared" si="16"/>
        <v>262288</v>
      </c>
      <c r="N59" s="47">
        <f t="shared" si="16"/>
        <v>221162</v>
      </c>
      <c r="O59" s="47">
        <f t="shared" si="16"/>
        <v>192588</v>
      </c>
      <c r="P59" s="47">
        <f t="shared" si="7"/>
        <v>3132162</v>
      </c>
      <c r="Q59" s="44"/>
      <c r="R59" s="44"/>
      <c r="S59" s="47">
        <f>SUM($D59:D59)</f>
        <v>190967</v>
      </c>
      <c r="T59" s="47">
        <f>SUM($D59:E59)</f>
        <v>367269</v>
      </c>
      <c r="U59" s="47">
        <f>SUM($D59:F59)</f>
        <v>587332</v>
      </c>
      <c r="V59" s="47">
        <f>SUM($D59:G59)</f>
        <v>817037</v>
      </c>
      <c r="W59" s="47">
        <f>SUM($D59:H59)</f>
        <v>1098555</v>
      </c>
      <c r="X59" s="47">
        <f>SUM($D59:I59)</f>
        <v>1391633</v>
      </c>
      <c r="Y59" s="47">
        <f>SUM($D59:J59)</f>
        <v>1759520</v>
      </c>
      <c r="Z59" s="47">
        <f>SUM($D59:K59)</f>
        <v>2177011</v>
      </c>
      <c r="AA59" s="47">
        <f>SUM($D59:L59)</f>
        <v>2456124</v>
      </c>
      <c r="AB59" s="47">
        <f>SUM($D59:M59)</f>
        <v>2718412</v>
      </c>
      <c r="AC59" s="47">
        <f>SUM($D59:N59)</f>
        <v>2939574</v>
      </c>
      <c r="AD59" s="47">
        <f>SUM($D59:O59)</f>
        <v>3132162</v>
      </c>
    </row>
    <row r="60" spans="1:30" s="55" customFormat="1" ht="15" customHeight="1">
      <c r="A60" s="74" t="s">
        <v>18</v>
      </c>
      <c r="B60" s="77" t="s">
        <v>70</v>
      </c>
      <c r="D60" s="47">
        <f t="shared" ref="D60:O60" si="17">SUM(D21+D34+D47)</f>
        <v>20274</v>
      </c>
      <c r="E60" s="47">
        <f t="shared" si="17"/>
        <v>18952</v>
      </c>
      <c r="F60" s="47">
        <f t="shared" si="17"/>
        <v>20607</v>
      </c>
      <c r="G60" s="47">
        <f t="shared" si="17"/>
        <v>22298</v>
      </c>
      <c r="H60" s="47">
        <f t="shared" si="17"/>
        <v>25165</v>
      </c>
      <c r="I60" s="47">
        <f t="shared" si="17"/>
        <v>25474</v>
      </c>
      <c r="J60" s="47">
        <f t="shared" si="17"/>
        <v>29576</v>
      </c>
      <c r="K60" s="47">
        <f t="shared" si="17"/>
        <v>33325</v>
      </c>
      <c r="L60" s="47">
        <f t="shared" si="17"/>
        <v>28515</v>
      </c>
      <c r="M60" s="47">
        <f t="shared" si="17"/>
        <v>28490</v>
      </c>
      <c r="N60" s="47">
        <f t="shared" si="17"/>
        <v>23633</v>
      </c>
      <c r="O60" s="47">
        <f t="shared" si="17"/>
        <v>21155</v>
      </c>
      <c r="P60" s="47">
        <f t="shared" si="7"/>
        <v>297464</v>
      </c>
      <c r="Q60" s="59"/>
      <c r="R60" s="59"/>
      <c r="S60" s="47">
        <f>SUM($D60:D60)</f>
        <v>20274</v>
      </c>
      <c r="T60" s="47">
        <f>SUM($D60:E60)</f>
        <v>39226</v>
      </c>
      <c r="U60" s="47">
        <f>SUM($D60:F60)</f>
        <v>59833</v>
      </c>
      <c r="V60" s="47">
        <f>SUM($D60:G60)</f>
        <v>82131</v>
      </c>
      <c r="W60" s="47">
        <f>SUM($D60:H60)</f>
        <v>107296</v>
      </c>
      <c r="X60" s="47">
        <f>SUM($D60:I60)</f>
        <v>132770</v>
      </c>
      <c r="Y60" s="47">
        <f>SUM($D60:J60)</f>
        <v>162346</v>
      </c>
      <c r="Z60" s="47">
        <f>SUM($D60:K60)</f>
        <v>195671</v>
      </c>
      <c r="AA60" s="47">
        <f>SUM($D60:L60)</f>
        <v>224186</v>
      </c>
      <c r="AB60" s="47">
        <f>SUM($D60:M60)</f>
        <v>252676</v>
      </c>
      <c r="AC60" s="47">
        <f>SUM($D60:N60)</f>
        <v>276309</v>
      </c>
      <c r="AD60" s="47">
        <f>SUM($D60:O60)</f>
        <v>297464</v>
      </c>
    </row>
    <row r="61" spans="1:30" s="55" customFormat="1" ht="15" customHeight="1">
      <c r="A61" s="74"/>
      <c r="B61" s="79" t="s">
        <v>9</v>
      </c>
      <c r="D61" s="56">
        <f t="shared" ref="D61:P61" si="18">SUM(D50:D60)</f>
        <v>2762455</v>
      </c>
      <c r="E61" s="56">
        <f t="shared" si="18"/>
        <v>2638639</v>
      </c>
      <c r="F61" s="56">
        <f t="shared" si="18"/>
        <v>3025461</v>
      </c>
      <c r="G61" s="56">
        <f t="shared" si="18"/>
        <v>3050290</v>
      </c>
      <c r="H61" s="56">
        <f t="shared" si="18"/>
        <v>3360124</v>
      </c>
      <c r="I61" s="56">
        <f t="shared" si="18"/>
        <v>3373691</v>
      </c>
      <c r="J61" s="56">
        <f t="shared" si="18"/>
        <v>3742355</v>
      </c>
      <c r="K61" s="56">
        <f t="shared" si="18"/>
        <v>4012214</v>
      </c>
      <c r="L61" s="56">
        <f t="shared" si="18"/>
        <v>3171260</v>
      </c>
      <c r="M61" s="56">
        <f t="shared" si="18"/>
        <v>3139713</v>
      </c>
      <c r="N61" s="56">
        <f t="shared" si="18"/>
        <v>2773485</v>
      </c>
      <c r="O61" s="56">
        <f t="shared" si="18"/>
        <v>2529271</v>
      </c>
      <c r="P61" s="56">
        <f t="shared" si="18"/>
        <v>37578958</v>
      </c>
      <c r="Q61" s="60"/>
      <c r="R61" s="60"/>
      <c r="S61" s="47">
        <f>SUM($D61:D61)</f>
        <v>2762455</v>
      </c>
      <c r="T61" s="47">
        <f>SUM($D61:E61)</f>
        <v>5401094</v>
      </c>
      <c r="U61" s="47">
        <f>SUM($D61:F61)</f>
        <v>8426555</v>
      </c>
      <c r="V61" s="47">
        <f>SUM($D61:G61)</f>
        <v>11476845</v>
      </c>
      <c r="W61" s="47">
        <f>SUM($D61:H61)</f>
        <v>14836969</v>
      </c>
      <c r="X61" s="47">
        <f>SUM($D61:I61)</f>
        <v>18210660</v>
      </c>
      <c r="Y61" s="47">
        <f>SUM($D61:J61)</f>
        <v>21953015</v>
      </c>
      <c r="Z61" s="47">
        <f>SUM($D61:K61)</f>
        <v>25965229</v>
      </c>
      <c r="AA61" s="47">
        <f>SUM($D61:L61)</f>
        <v>29136489</v>
      </c>
      <c r="AB61" s="47">
        <f>SUM($D61:M61)</f>
        <v>32276202</v>
      </c>
      <c r="AC61" s="47">
        <f>SUM($D61:N61)</f>
        <v>35049687</v>
      </c>
      <c r="AD61" s="47">
        <f>SUM($D61:O61)</f>
        <v>37578958</v>
      </c>
    </row>
    <row r="62" spans="1:30" s="62" customFormat="1" ht="15" customHeight="1">
      <c r="A62" s="42"/>
      <c r="B62" s="43"/>
      <c r="C62" s="44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4"/>
      <c r="R62" s="44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</row>
  </sheetData>
  <phoneticPr fontId="26" type="noConversion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indexed="52"/>
  </sheetPr>
  <dimension ref="A1:AD62"/>
  <sheetViews>
    <sheetView zoomScale="70" zoomScaleNormal="70" workbookViewId="0"/>
  </sheetViews>
  <sheetFormatPr defaultColWidth="6.1796875" defaultRowHeight="15" customHeight="1"/>
  <cols>
    <col min="1" max="1" width="40.453125" style="32" customWidth="1"/>
    <col min="2" max="2" width="19.81640625" style="32" bestFit="1" customWidth="1"/>
    <col min="3" max="3" width="0.90625" style="49" customWidth="1"/>
    <col min="4" max="4" width="9.81640625" style="36" customWidth="1"/>
    <col min="5" max="16" width="9.81640625" style="49" customWidth="1"/>
    <col min="17" max="18" width="1.54296875" style="48" customWidth="1"/>
    <col min="19" max="19" width="9.81640625" style="36" customWidth="1"/>
    <col min="20" max="30" width="9.81640625" style="49" customWidth="1"/>
    <col min="31" max="16384" width="6.1796875" style="61"/>
  </cols>
  <sheetData>
    <row r="1" spans="1:30" ht="15" customHeight="1">
      <c r="A1" s="6" t="s">
        <v>45</v>
      </c>
      <c r="B1" s="50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S1" s="33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</row>
    <row r="2" spans="1:30" ht="15" customHeight="1">
      <c r="A2" s="6" t="s">
        <v>46</v>
      </c>
      <c r="B2" s="52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5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</row>
    <row r="3" spans="1:30" ht="15" customHeight="1">
      <c r="A3" s="6" t="s">
        <v>0</v>
      </c>
      <c r="B3" s="53"/>
    </row>
    <row r="4" spans="1:30" ht="15" customHeight="1">
      <c r="A4" s="75">
        <v>2007</v>
      </c>
      <c r="B4" s="52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5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</row>
    <row r="5" spans="1:30" ht="15" customHeight="1">
      <c r="A5" s="52"/>
      <c r="B5" s="52"/>
      <c r="D5" s="37"/>
      <c r="S5" s="37"/>
    </row>
    <row r="6" spans="1:30" ht="15" customHeight="1">
      <c r="A6" s="52"/>
      <c r="B6" s="52"/>
      <c r="D6" s="33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S6" s="33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</row>
    <row r="7" spans="1:30" ht="15" customHeight="1">
      <c r="A7" s="49"/>
      <c r="B7" s="54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</row>
    <row r="8" spans="1:30" ht="15" customHeight="1">
      <c r="D8" s="58" t="s">
        <v>61</v>
      </c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S8" s="58" t="s">
        <v>62</v>
      </c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</row>
    <row r="9" spans="1:30" ht="15" customHeight="1">
      <c r="A9" s="38" t="s">
        <v>59</v>
      </c>
      <c r="B9" s="39" t="s">
        <v>60</v>
      </c>
      <c r="C9" s="49" t="s">
        <v>33</v>
      </c>
      <c r="D9" s="40" t="s">
        <v>47</v>
      </c>
      <c r="E9" s="40" t="s">
        <v>48</v>
      </c>
      <c r="F9" s="40" t="s">
        <v>49</v>
      </c>
      <c r="G9" s="40" t="s">
        <v>50</v>
      </c>
      <c r="H9" s="40" t="s">
        <v>51</v>
      </c>
      <c r="I9" s="40" t="s">
        <v>52</v>
      </c>
      <c r="J9" s="40" t="s">
        <v>53</v>
      </c>
      <c r="K9" s="40" t="s">
        <v>54</v>
      </c>
      <c r="L9" s="40" t="s">
        <v>55</v>
      </c>
      <c r="M9" s="40" t="s">
        <v>56</v>
      </c>
      <c r="N9" s="40" t="s">
        <v>57</v>
      </c>
      <c r="O9" s="40" t="s">
        <v>58</v>
      </c>
      <c r="P9" s="41" t="s">
        <v>9</v>
      </c>
      <c r="Q9" s="48" t="s">
        <v>33</v>
      </c>
      <c r="R9" s="48" t="s">
        <v>33</v>
      </c>
      <c r="S9" s="40" t="s">
        <v>47</v>
      </c>
      <c r="T9" s="40" t="s">
        <v>48</v>
      </c>
      <c r="U9" s="40" t="s">
        <v>49</v>
      </c>
      <c r="V9" s="40" t="s">
        <v>50</v>
      </c>
      <c r="W9" s="40" t="s">
        <v>51</v>
      </c>
      <c r="X9" s="40" t="s">
        <v>52</v>
      </c>
      <c r="Y9" s="40" t="s">
        <v>53</v>
      </c>
      <c r="Z9" s="40" t="s">
        <v>54</v>
      </c>
      <c r="AA9" s="40" t="s">
        <v>55</v>
      </c>
      <c r="AB9" s="40" t="s">
        <v>56</v>
      </c>
      <c r="AC9" s="40" t="s">
        <v>57</v>
      </c>
      <c r="AD9" s="40" t="s">
        <v>58</v>
      </c>
    </row>
    <row r="10" spans="1:30" s="62" customFormat="1" ht="15" customHeight="1">
      <c r="A10" s="42"/>
      <c r="B10" s="43"/>
      <c r="C10" s="44"/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4"/>
      <c r="R10" s="44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</row>
    <row r="11" spans="1:30" s="55" customFormat="1" ht="15" customHeight="1">
      <c r="A11" s="74" t="s">
        <v>5</v>
      </c>
      <c r="B11" s="76" t="s">
        <v>6</v>
      </c>
      <c r="C11" s="46"/>
      <c r="D11" s="47">
        <f>+AMB!D$74</f>
        <v>502473</v>
      </c>
      <c r="E11" s="47">
        <f>+AMB!E$74</f>
        <v>401366</v>
      </c>
      <c r="F11" s="47">
        <f>+AMB!F$74</f>
        <v>497338</v>
      </c>
      <c r="G11" s="47">
        <f>+AMB!G$74</f>
        <v>473014</v>
      </c>
      <c r="H11" s="47">
        <f>+AMB!H$74</f>
        <v>488957</v>
      </c>
      <c r="I11" s="47">
        <f>+AMB!I$74</f>
        <v>484582</v>
      </c>
      <c r="J11" s="47">
        <f>+AMB!J$74</f>
        <v>519733</v>
      </c>
      <c r="K11" s="47">
        <f>+AMB!K$74</f>
        <v>536895</v>
      </c>
      <c r="L11" s="47">
        <f>+AMB!L$74</f>
        <v>459564</v>
      </c>
      <c r="M11" s="47">
        <f>+AMB!M$74</f>
        <v>459659</v>
      </c>
      <c r="N11" s="47">
        <f>+AMB!N$74</f>
        <v>427902</v>
      </c>
      <c r="O11" s="47">
        <f>+AMB!O$74</f>
        <v>398136</v>
      </c>
      <c r="P11" s="47">
        <f t="shared" ref="P11:P21" si="0">SUM(D11:O11)</f>
        <v>5649619</v>
      </c>
      <c r="Q11" s="59"/>
      <c r="R11" s="59"/>
      <c r="S11" s="47">
        <f>SUM($D11:D11)</f>
        <v>502473</v>
      </c>
      <c r="T11" s="47">
        <f>SUM($D11:E11)</f>
        <v>903839</v>
      </c>
      <c r="U11" s="47">
        <f>SUM($D11:F11)</f>
        <v>1401177</v>
      </c>
      <c r="V11" s="47">
        <f>SUM($D11:G11)</f>
        <v>1874191</v>
      </c>
      <c r="W11" s="47">
        <f>SUM($D11:H11)</f>
        <v>2363148</v>
      </c>
      <c r="X11" s="47">
        <f>SUM($D11:I11)</f>
        <v>2847730</v>
      </c>
      <c r="Y11" s="47">
        <f>SUM($D11:J11)</f>
        <v>3367463</v>
      </c>
      <c r="Z11" s="47">
        <f>SUM($D11:K11)</f>
        <v>3904358</v>
      </c>
      <c r="AA11" s="47">
        <f>SUM($D11:L11)</f>
        <v>4363922</v>
      </c>
      <c r="AB11" s="47">
        <f>SUM($D11:M11)</f>
        <v>4823581</v>
      </c>
      <c r="AC11" s="47">
        <f>SUM($D11:N11)</f>
        <v>5251483</v>
      </c>
      <c r="AD11" s="47">
        <f>SUM($D11:O11)</f>
        <v>5649619</v>
      </c>
    </row>
    <row r="12" spans="1:30" s="55" customFormat="1" ht="15" customHeight="1">
      <c r="A12" s="74" t="s">
        <v>10</v>
      </c>
      <c r="B12" s="76" t="s">
        <v>6</v>
      </c>
      <c r="D12" s="47">
        <f>+BWB!D$74</f>
        <v>230203</v>
      </c>
      <c r="E12" s="47">
        <f>+BWB!E$74</f>
        <v>203963</v>
      </c>
      <c r="F12" s="47">
        <f>+BWB!F$74</f>
        <v>266225</v>
      </c>
      <c r="G12" s="47">
        <f>+BWB!G$74</f>
        <v>267492</v>
      </c>
      <c r="H12" s="47">
        <f>+BWB!H$74</f>
        <v>297175</v>
      </c>
      <c r="I12" s="47">
        <f>+BWB!I$74</f>
        <v>311346</v>
      </c>
      <c r="J12" s="47">
        <f>+BWB!J$74</f>
        <v>361130</v>
      </c>
      <c r="K12" s="47">
        <f>+BWB!K$74</f>
        <v>362911</v>
      </c>
      <c r="L12" s="47">
        <f>+BWB!L$74</f>
        <v>289293</v>
      </c>
      <c r="M12" s="47">
        <f>+BWB!M$74</f>
        <v>294555</v>
      </c>
      <c r="N12" s="47">
        <f>+BWB!N$74</f>
        <v>283973</v>
      </c>
      <c r="O12" s="47">
        <f>+BWB!O$74</f>
        <v>255782</v>
      </c>
      <c r="P12" s="47">
        <f t="shared" si="0"/>
        <v>3424048</v>
      </c>
      <c r="Q12" s="60"/>
      <c r="R12" s="60"/>
      <c r="S12" s="47">
        <f>SUM($D12:D12)</f>
        <v>230203</v>
      </c>
      <c r="T12" s="47">
        <f>SUM($D12:E12)</f>
        <v>434166</v>
      </c>
      <c r="U12" s="47">
        <f>SUM($D12:F12)</f>
        <v>700391</v>
      </c>
      <c r="V12" s="47">
        <f>SUM($D12:G12)</f>
        <v>967883</v>
      </c>
      <c r="W12" s="47">
        <f>SUM($D12:H12)</f>
        <v>1265058</v>
      </c>
      <c r="X12" s="47">
        <f>SUM($D12:I12)</f>
        <v>1576404</v>
      </c>
      <c r="Y12" s="47">
        <f>SUM($D12:J12)</f>
        <v>1937534</v>
      </c>
      <c r="Z12" s="47">
        <f>SUM($D12:K12)</f>
        <v>2300445</v>
      </c>
      <c r="AA12" s="47">
        <f>SUM($D12:L12)</f>
        <v>2589738</v>
      </c>
      <c r="AB12" s="47">
        <f>SUM($D12:M12)</f>
        <v>2884293</v>
      </c>
      <c r="AC12" s="47">
        <f>SUM($D12:N12)</f>
        <v>3168266</v>
      </c>
      <c r="AD12" s="47">
        <f>SUM($D12:O12)</f>
        <v>3424048</v>
      </c>
    </row>
    <row r="13" spans="1:30" s="55" customFormat="1" ht="15" customHeight="1">
      <c r="A13" s="74" t="s">
        <v>11</v>
      </c>
      <c r="B13" s="76" t="s">
        <v>6</v>
      </c>
      <c r="D13" s="47">
        <f>+DWT!D$74</f>
        <v>392208</v>
      </c>
      <c r="E13" s="47">
        <f>+DWT!E$74</f>
        <v>347671</v>
      </c>
      <c r="F13" s="47">
        <f>+DWT!F$74</f>
        <v>406375</v>
      </c>
      <c r="G13" s="47">
        <f>+DWT!G$74</f>
        <v>396050</v>
      </c>
      <c r="H13" s="47">
        <f>+DWT!H$74</f>
        <v>410853</v>
      </c>
      <c r="I13" s="47">
        <f>+DWT!I$74</f>
        <v>406110</v>
      </c>
      <c r="J13" s="47">
        <f>+DWT!J$74</f>
        <v>406832</v>
      </c>
      <c r="K13" s="47">
        <f>+DWT!K$74</f>
        <v>423305</v>
      </c>
      <c r="L13" s="47">
        <f>+DWT!L$74</f>
        <v>392854</v>
      </c>
      <c r="M13" s="47">
        <f>+DWT!M$74</f>
        <v>409201</v>
      </c>
      <c r="N13" s="47">
        <f>+DWT!N$74</f>
        <v>376833</v>
      </c>
      <c r="O13" s="47">
        <f>+DWT!O$74</f>
        <v>364689</v>
      </c>
      <c r="P13" s="47">
        <f t="shared" si="0"/>
        <v>4732981</v>
      </c>
      <c r="Q13" s="60"/>
      <c r="R13" s="60"/>
      <c r="S13" s="47">
        <f>SUM($D13:D13)</f>
        <v>392208</v>
      </c>
      <c r="T13" s="47">
        <f>SUM($D13:E13)</f>
        <v>739879</v>
      </c>
      <c r="U13" s="47">
        <f>SUM($D13:F13)</f>
        <v>1146254</v>
      </c>
      <c r="V13" s="47">
        <f>SUM($D13:G13)</f>
        <v>1542304</v>
      </c>
      <c r="W13" s="47">
        <f>SUM($D13:H13)</f>
        <v>1953157</v>
      </c>
      <c r="X13" s="47">
        <f>SUM($D13:I13)</f>
        <v>2359267</v>
      </c>
      <c r="Y13" s="47">
        <f>SUM($D13:J13)</f>
        <v>2766099</v>
      </c>
      <c r="Z13" s="47">
        <f>SUM($D13:K13)</f>
        <v>3189404</v>
      </c>
      <c r="AA13" s="47">
        <f>SUM($D13:L13)</f>
        <v>3582258</v>
      </c>
      <c r="AB13" s="47">
        <f>SUM($D13:M13)</f>
        <v>3991459</v>
      </c>
      <c r="AC13" s="47">
        <f>SUM($D13:N13)</f>
        <v>4368292</v>
      </c>
      <c r="AD13" s="47">
        <f>SUM($D13:O13)</f>
        <v>4732981</v>
      </c>
    </row>
    <row r="14" spans="1:30" s="55" customFormat="1" ht="15" customHeight="1">
      <c r="A14" s="74" t="s">
        <v>13</v>
      </c>
      <c r="B14" s="76" t="s">
        <v>6</v>
      </c>
      <c r="D14" s="47">
        <f>+OGB!D$74</f>
        <v>24465</v>
      </c>
      <c r="E14" s="47">
        <f>+OGB!E$74</f>
        <v>24067</v>
      </c>
      <c r="F14" s="47">
        <f>+OGB!F$74</f>
        <v>28685</v>
      </c>
      <c r="G14" s="47">
        <f>+OGB!G$74</f>
        <v>30659</v>
      </c>
      <c r="H14" s="47">
        <f>+OGB!H$74</f>
        <v>35852</v>
      </c>
      <c r="I14" s="47">
        <f>+OGB!I$74</f>
        <v>40973</v>
      </c>
      <c r="J14" s="47">
        <f>+OGB!J$74</f>
        <v>49870</v>
      </c>
      <c r="K14" s="47">
        <f>+OGB!K$74</f>
        <v>52000</v>
      </c>
      <c r="L14" s="47">
        <f>+OGB!L$74</f>
        <v>45751</v>
      </c>
      <c r="M14" s="47">
        <f>+OGB!M$74</f>
        <v>46698</v>
      </c>
      <c r="N14" s="47">
        <f>+OGB!N$74</f>
        <v>49619</v>
      </c>
      <c r="O14" s="47">
        <f>+OGB!O$74</f>
        <v>36154</v>
      </c>
      <c r="P14" s="47">
        <f t="shared" si="0"/>
        <v>464793</v>
      </c>
      <c r="Q14" s="60"/>
      <c r="R14" s="60"/>
      <c r="S14" s="47">
        <f>SUM($D14:D14)</f>
        <v>24465</v>
      </c>
      <c r="T14" s="47">
        <f>SUM($D14:E14)</f>
        <v>48532</v>
      </c>
      <c r="U14" s="47">
        <f>SUM($D14:F14)</f>
        <v>77217</v>
      </c>
      <c r="V14" s="47">
        <f>SUM($D14:G14)</f>
        <v>107876</v>
      </c>
      <c r="W14" s="47">
        <f>SUM($D14:H14)</f>
        <v>143728</v>
      </c>
      <c r="X14" s="47">
        <f>SUM($D14:I14)</f>
        <v>184701</v>
      </c>
      <c r="Y14" s="47">
        <f>SUM($D14:J14)</f>
        <v>234571</v>
      </c>
      <c r="Z14" s="47">
        <f>SUM($D14:K14)</f>
        <v>286571</v>
      </c>
      <c r="AA14" s="47">
        <f>SUM($D14:L14)</f>
        <v>332322</v>
      </c>
      <c r="AB14" s="47">
        <f>SUM($D14:M14)</f>
        <v>379020</v>
      </c>
      <c r="AC14" s="47">
        <f>SUM($D14:N14)</f>
        <v>428639</v>
      </c>
      <c r="AD14" s="47">
        <f>SUM($D14:O14)</f>
        <v>464793</v>
      </c>
    </row>
    <row r="15" spans="1:30" s="62" customFormat="1" ht="15" customHeight="1">
      <c r="A15" s="74" t="s">
        <v>14</v>
      </c>
      <c r="B15" s="76" t="s">
        <v>6</v>
      </c>
      <c r="C15" s="55"/>
      <c r="D15" s="47">
        <f>+PB!D$74</f>
        <v>331372</v>
      </c>
      <c r="E15" s="47">
        <f>+PB!E$74</f>
        <v>295402</v>
      </c>
      <c r="F15" s="47">
        <f>+PB!F$74</f>
        <v>395639</v>
      </c>
      <c r="G15" s="47">
        <f>+PB!G$74</f>
        <v>375143</v>
      </c>
      <c r="H15" s="47">
        <f>+PB!H$74</f>
        <v>430733</v>
      </c>
      <c r="I15" s="47">
        <f>+PB!I$74</f>
        <v>495246</v>
      </c>
      <c r="J15" s="47">
        <f>+PB!J$74</f>
        <v>611194</v>
      </c>
      <c r="K15" s="47">
        <f>+PB!K$74</f>
        <v>637918</v>
      </c>
      <c r="L15" s="47">
        <f>+PB!L$74</f>
        <v>469980</v>
      </c>
      <c r="M15" s="47">
        <f>+PB!M$74</f>
        <v>459825</v>
      </c>
      <c r="N15" s="47">
        <f>+PB!N$74</f>
        <v>422178</v>
      </c>
      <c r="O15" s="47">
        <f>+PB!O$74</f>
        <v>369142</v>
      </c>
      <c r="P15" s="47">
        <f t="shared" si="0"/>
        <v>5293772</v>
      </c>
      <c r="Q15" s="44"/>
      <c r="R15" s="44"/>
      <c r="S15" s="47">
        <f>SUM($D15:D15)</f>
        <v>331372</v>
      </c>
      <c r="T15" s="47">
        <f>SUM($D15:E15)</f>
        <v>626774</v>
      </c>
      <c r="U15" s="47">
        <f>SUM($D15:F15)</f>
        <v>1022413</v>
      </c>
      <c r="V15" s="47">
        <f>SUM($D15:G15)</f>
        <v>1397556</v>
      </c>
      <c r="W15" s="47">
        <f>SUM($D15:H15)</f>
        <v>1828289</v>
      </c>
      <c r="X15" s="47">
        <f>SUM($D15:I15)</f>
        <v>2323535</v>
      </c>
      <c r="Y15" s="47">
        <f>SUM($D15:J15)</f>
        <v>2934729</v>
      </c>
      <c r="Z15" s="47">
        <f>SUM($D15:K15)</f>
        <v>3572647</v>
      </c>
      <c r="AA15" s="47">
        <f>SUM($D15:L15)</f>
        <v>4042627</v>
      </c>
      <c r="AB15" s="47">
        <f>SUM($D15:M15)</f>
        <v>4502452</v>
      </c>
      <c r="AC15" s="47">
        <f>SUM($D15:N15)</f>
        <v>4924630</v>
      </c>
      <c r="AD15" s="47">
        <f>SUM($D15:O15)</f>
        <v>5293772</v>
      </c>
    </row>
    <row r="16" spans="1:30" s="55" customFormat="1" ht="15" customHeight="1">
      <c r="A16" s="74" t="s">
        <v>78</v>
      </c>
      <c r="B16" s="76" t="s">
        <v>6</v>
      </c>
      <c r="D16" s="47">
        <f>+IBA!D$74</f>
        <v>118036</v>
      </c>
      <c r="E16" s="47">
        <f>+IBA!E$74</f>
        <v>111016</v>
      </c>
      <c r="F16" s="47">
        <f>+IBA!F$74</f>
        <v>139573</v>
      </c>
      <c r="G16" s="47">
        <f>+IBA!G$74</f>
        <v>131800</v>
      </c>
      <c r="H16" s="47">
        <f>+IBA!H$74</f>
        <v>145444</v>
      </c>
      <c r="I16" s="47">
        <f>+IBA!I$74</f>
        <v>155851</v>
      </c>
      <c r="J16" s="47">
        <f>+IBA!J$74</f>
        <v>178320</v>
      </c>
      <c r="K16" s="47">
        <f>+IBA!K$74</f>
        <v>177075</v>
      </c>
      <c r="L16" s="47">
        <f>+IBA!L$74</f>
        <v>157323</v>
      </c>
      <c r="M16" s="47">
        <f>+IBA!M$74</f>
        <v>154320</v>
      </c>
      <c r="N16" s="47">
        <f>+IBA!N$74</f>
        <v>141654</v>
      </c>
      <c r="O16" s="47">
        <f>+IBA!O$74</f>
        <v>141618</v>
      </c>
      <c r="P16" s="47">
        <f t="shared" si="0"/>
        <v>1752030</v>
      </c>
      <c r="Q16" s="59"/>
      <c r="R16" s="59"/>
      <c r="S16" s="47">
        <f>SUM($D16:D16)</f>
        <v>118036</v>
      </c>
      <c r="T16" s="47">
        <f>SUM($D16:E16)</f>
        <v>229052</v>
      </c>
      <c r="U16" s="47">
        <f>SUM($D16:F16)</f>
        <v>368625</v>
      </c>
      <c r="V16" s="47">
        <f>SUM($D16:G16)</f>
        <v>500425</v>
      </c>
      <c r="W16" s="47">
        <f>SUM($D16:H16)</f>
        <v>645869</v>
      </c>
      <c r="X16" s="47">
        <f>SUM($D16:I16)</f>
        <v>801720</v>
      </c>
      <c r="Y16" s="47">
        <f>SUM($D16:J16)</f>
        <v>980040</v>
      </c>
      <c r="Z16" s="47">
        <f>SUM($D16:K16)</f>
        <v>1157115</v>
      </c>
      <c r="AA16" s="47">
        <f>SUM($D16:L16)</f>
        <v>1314438</v>
      </c>
      <c r="AB16" s="47">
        <f>SUM($D16:M16)</f>
        <v>1468758</v>
      </c>
      <c r="AC16" s="47">
        <f>SUM($D16:N16)</f>
        <v>1610412</v>
      </c>
      <c r="AD16" s="47">
        <f>SUM($D16:O16)</f>
        <v>1752030</v>
      </c>
    </row>
    <row r="17" spans="1:30" s="55" customFormat="1" ht="15" customHeight="1">
      <c r="A17" s="74" t="s">
        <v>16</v>
      </c>
      <c r="B17" s="76" t="s">
        <v>6</v>
      </c>
      <c r="D17" s="47">
        <f>+SIBC!D$74</f>
        <v>189886</v>
      </c>
      <c r="E17" s="47">
        <f>+SIBC!E$74</f>
        <v>168896</v>
      </c>
      <c r="F17" s="47">
        <f>+SIBC!F$74</f>
        <v>196800</v>
      </c>
      <c r="G17" s="47">
        <f>+SIBC!G$74</f>
        <v>194547</v>
      </c>
      <c r="H17" s="47">
        <f>+SIBC!H$74</f>
        <v>217339</v>
      </c>
      <c r="I17" s="47">
        <f>+SIBC!I$74</f>
        <v>219556</v>
      </c>
      <c r="J17" s="47">
        <f>+SIBC!J$74</f>
        <v>232698</v>
      </c>
      <c r="K17" s="47">
        <f>+SIBC!K$74</f>
        <v>231995</v>
      </c>
      <c r="L17" s="47">
        <f>+SIBC!L$74</f>
        <v>215675</v>
      </c>
      <c r="M17" s="47">
        <f>+SIBC!M$74</f>
        <v>222655</v>
      </c>
      <c r="N17" s="47">
        <f>+SIBC!N$74</f>
        <v>201811</v>
      </c>
      <c r="O17" s="47">
        <f>+SIBC!O$74</f>
        <v>184655</v>
      </c>
      <c r="P17" s="47">
        <f t="shared" si="0"/>
        <v>2476513</v>
      </c>
      <c r="Q17" s="60"/>
      <c r="R17" s="60"/>
      <c r="S17" s="47">
        <f>SUM($D17:D17)</f>
        <v>189886</v>
      </c>
      <c r="T17" s="47">
        <f>SUM($D17:E17)</f>
        <v>358782</v>
      </c>
      <c r="U17" s="47">
        <f>SUM($D17:F17)</f>
        <v>555582</v>
      </c>
      <c r="V17" s="47">
        <f>SUM($D17:G17)</f>
        <v>750129</v>
      </c>
      <c r="W17" s="47">
        <f>SUM($D17:H17)</f>
        <v>967468</v>
      </c>
      <c r="X17" s="47">
        <f>SUM($D17:I17)</f>
        <v>1187024</v>
      </c>
      <c r="Y17" s="47">
        <f>SUM($D17:J17)</f>
        <v>1419722</v>
      </c>
      <c r="Z17" s="47">
        <f>SUM($D17:K17)</f>
        <v>1651717</v>
      </c>
      <c r="AA17" s="47">
        <f>SUM($D17:L17)</f>
        <v>1867392</v>
      </c>
      <c r="AB17" s="47">
        <f>SUM($D17:M17)</f>
        <v>2090047</v>
      </c>
      <c r="AC17" s="47">
        <f>SUM($D17:N17)</f>
        <v>2291858</v>
      </c>
      <c r="AD17" s="47">
        <f>SUM($D17:O17)</f>
        <v>2476513</v>
      </c>
    </row>
    <row r="18" spans="1:30" s="55" customFormat="1" ht="15" customHeight="1">
      <c r="A18" s="74" t="s">
        <v>17</v>
      </c>
      <c r="B18" s="76" t="s">
        <v>6</v>
      </c>
      <c r="D18" s="47">
        <f>+TIBA!D$74</f>
        <v>79667</v>
      </c>
      <c r="E18" s="47">
        <f>+TIBA!E$74</f>
        <v>69446</v>
      </c>
      <c r="F18" s="47">
        <f>+TIBA!F$74</f>
        <v>103136</v>
      </c>
      <c r="G18" s="47">
        <f>+TIBA!G$74</f>
        <v>113808</v>
      </c>
      <c r="H18" s="47">
        <f>+TIBA!H$74</f>
        <v>144420</v>
      </c>
      <c r="I18" s="47">
        <f>+TIBA!I$74</f>
        <v>169240</v>
      </c>
      <c r="J18" s="47">
        <f>+TIBA!J$74</f>
        <v>236745</v>
      </c>
      <c r="K18" s="47">
        <f>+TIBA!K$74</f>
        <v>250421</v>
      </c>
      <c r="L18" s="47">
        <f>+TIBA!L$74</f>
        <v>163294</v>
      </c>
      <c r="M18" s="47">
        <f>+TIBA!M$74</f>
        <v>146869</v>
      </c>
      <c r="N18" s="47">
        <f>+TIBA!N$74</f>
        <v>130375</v>
      </c>
      <c r="O18" s="47">
        <f>+TIBA!O$74</f>
        <v>100813</v>
      </c>
      <c r="P18" s="47">
        <f t="shared" si="0"/>
        <v>1708234</v>
      </c>
      <c r="Q18" s="60"/>
      <c r="R18" s="60"/>
      <c r="S18" s="47">
        <f>SUM($D18:D18)</f>
        <v>79667</v>
      </c>
      <c r="T18" s="47">
        <f>SUM($D18:E18)</f>
        <v>149113</v>
      </c>
      <c r="U18" s="47">
        <f>SUM($D18:F18)</f>
        <v>252249</v>
      </c>
      <c r="V18" s="47">
        <f>SUM($D18:G18)</f>
        <v>366057</v>
      </c>
      <c r="W18" s="47">
        <f>SUM($D18:H18)</f>
        <v>510477</v>
      </c>
      <c r="X18" s="47">
        <f>SUM($D18:I18)</f>
        <v>679717</v>
      </c>
      <c r="Y18" s="47">
        <f>SUM($D18:J18)</f>
        <v>916462</v>
      </c>
      <c r="Z18" s="47">
        <f>SUM($D18:K18)</f>
        <v>1166883</v>
      </c>
      <c r="AA18" s="47">
        <f>SUM($D18:L18)</f>
        <v>1330177</v>
      </c>
      <c r="AB18" s="47">
        <f>SUM($D18:M18)</f>
        <v>1477046</v>
      </c>
      <c r="AC18" s="47">
        <f>SUM($D18:N18)</f>
        <v>1607421</v>
      </c>
      <c r="AD18" s="47">
        <f>SUM($D18:O18)</f>
        <v>1708234</v>
      </c>
    </row>
    <row r="19" spans="1:30" s="55" customFormat="1" ht="15" customHeight="1">
      <c r="A19" s="74" t="s">
        <v>12</v>
      </c>
      <c r="B19" s="76" t="s">
        <v>6</v>
      </c>
      <c r="D19" s="47">
        <f>+LQB!D$74</f>
        <v>185181</v>
      </c>
      <c r="E19" s="47">
        <f>+LQB!E$74</f>
        <v>157841</v>
      </c>
      <c r="F19" s="47">
        <f>+LQB!F$74</f>
        <v>228979</v>
      </c>
      <c r="G19" s="47">
        <f>+LQB!G$74</f>
        <v>234628</v>
      </c>
      <c r="H19" s="47">
        <f>+LQB!H$74</f>
        <v>273700</v>
      </c>
      <c r="I19" s="47">
        <f>+LQB!I$74</f>
        <v>282162</v>
      </c>
      <c r="J19" s="47">
        <f>+LQB!J$74</f>
        <v>335862</v>
      </c>
      <c r="K19" s="47">
        <f>+LQB!K$74</f>
        <v>356421</v>
      </c>
      <c r="L19" s="47">
        <f>+LQB!L$74</f>
        <v>280164</v>
      </c>
      <c r="M19" s="47">
        <f>+LQB!M$74</f>
        <v>271448</v>
      </c>
      <c r="N19" s="47">
        <f>+LQB!N$74</f>
        <v>253591</v>
      </c>
      <c r="O19" s="47">
        <f>+LQB!O$74</f>
        <v>220375</v>
      </c>
      <c r="P19" s="47">
        <f t="shared" si="0"/>
        <v>3080352</v>
      </c>
      <c r="Q19" s="60"/>
      <c r="R19" s="60"/>
      <c r="S19" s="47">
        <f>SUM($D19:D19)</f>
        <v>185181</v>
      </c>
      <c r="T19" s="47">
        <f>SUM($D19:E19)</f>
        <v>343022</v>
      </c>
      <c r="U19" s="47">
        <f>SUM($D19:F19)</f>
        <v>572001</v>
      </c>
      <c r="V19" s="47">
        <f>SUM($D19:G19)</f>
        <v>806629</v>
      </c>
      <c r="W19" s="47">
        <f>SUM($D19:H19)</f>
        <v>1080329</v>
      </c>
      <c r="X19" s="47">
        <f>SUM($D19:I19)</f>
        <v>1362491</v>
      </c>
      <c r="Y19" s="47">
        <f>SUM($D19:J19)</f>
        <v>1698353</v>
      </c>
      <c r="Z19" s="47">
        <f>SUM($D19:K19)</f>
        <v>2054774</v>
      </c>
      <c r="AA19" s="47">
        <f>SUM($D19:L19)</f>
        <v>2334938</v>
      </c>
      <c r="AB19" s="47">
        <f>SUM($D19:M19)</f>
        <v>2606386</v>
      </c>
      <c r="AC19" s="47">
        <f>SUM($D19:N19)</f>
        <v>2859977</v>
      </c>
      <c r="AD19" s="47">
        <f>SUM($D19:O19)</f>
        <v>3080352</v>
      </c>
    </row>
    <row r="20" spans="1:30" s="62" customFormat="1" ht="15" customHeight="1">
      <c r="A20" s="74" t="s">
        <v>15</v>
      </c>
      <c r="B20" s="76" t="s">
        <v>6</v>
      </c>
      <c r="C20" s="55"/>
      <c r="D20" s="47">
        <f>+RBW!D$74</f>
        <v>185285</v>
      </c>
      <c r="E20" s="47">
        <f>+RBW!E$74</f>
        <v>162343</v>
      </c>
      <c r="F20" s="47">
        <f>+RBW!F$74</f>
        <v>217725</v>
      </c>
      <c r="G20" s="47">
        <f>+RBW!G$74</f>
        <v>231635</v>
      </c>
      <c r="H20" s="47">
        <f>+RBW!H$74</f>
        <v>268273</v>
      </c>
      <c r="I20" s="47">
        <f>+RBW!I$74</f>
        <v>302990</v>
      </c>
      <c r="J20" s="47">
        <f>+RBW!J$74</f>
        <v>371347</v>
      </c>
      <c r="K20" s="47">
        <f>+RBW!K$74</f>
        <v>386706</v>
      </c>
      <c r="L20" s="47">
        <f>+RBW!L$74</f>
        <v>298258</v>
      </c>
      <c r="M20" s="47">
        <f>+RBW!M$74</f>
        <v>299568</v>
      </c>
      <c r="N20" s="47">
        <f>+RBW!N$74</f>
        <v>272081</v>
      </c>
      <c r="O20" s="47">
        <f>+RBW!O$74</f>
        <v>221629</v>
      </c>
      <c r="P20" s="47">
        <f t="shared" si="0"/>
        <v>3217840</v>
      </c>
      <c r="Q20" s="44"/>
      <c r="R20" s="44"/>
      <c r="S20" s="47">
        <f>SUM($D20:D20)</f>
        <v>185285</v>
      </c>
      <c r="T20" s="47">
        <f>SUM($D20:E20)</f>
        <v>347628</v>
      </c>
      <c r="U20" s="47">
        <f>SUM($D20:F20)</f>
        <v>565353</v>
      </c>
      <c r="V20" s="47">
        <f>SUM($D20:G20)</f>
        <v>796988</v>
      </c>
      <c r="W20" s="47">
        <f>SUM($D20:H20)</f>
        <v>1065261</v>
      </c>
      <c r="X20" s="47">
        <f>SUM($D20:I20)</f>
        <v>1368251</v>
      </c>
      <c r="Y20" s="47">
        <f>SUM($D20:J20)</f>
        <v>1739598</v>
      </c>
      <c r="Z20" s="47">
        <f>SUM($D20:K20)</f>
        <v>2126304</v>
      </c>
      <c r="AA20" s="47">
        <f>SUM($D20:L20)</f>
        <v>2424562</v>
      </c>
      <c r="AB20" s="47">
        <f>SUM($D20:M20)</f>
        <v>2724130</v>
      </c>
      <c r="AC20" s="47">
        <f>SUM($D20:N20)</f>
        <v>2996211</v>
      </c>
      <c r="AD20" s="47">
        <f>SUM($D20:O20)</f>
        <v>3217840</v>
      </c>
    </row>
    <row r="21" spans="1:30" s="55" customFormat="1" ht="15" customHeight="1">
      <c r="A21" s="74" t="s">
        <v>18</v>
      </c>
      <c r="B21" s="76" t="s">
        <v>6</v>
      </c>
      <c r="D21" s="47">
        <f>+WPB!D$74</f>
        <v>17152</v>
      </c>
      <c r="E21" s="47">
        <f>+WPB!E$74</f>
        <v>14065</v>
      </c>
      <c r="F21" s="47">
        <f>+WPB!F$74</f>
        <v>16410</v>
      </c>
      <c r="G21" s="47">
        <f>+WPB!G$74</f>
        <v>17322</v>
      </c>
      <c r="H21" s="47">
        <f>+WPB!H$74</f>
        <v>20776</v>
      </c>
      <c r="I21" s="47">
        <f>+WPB!I$74</f>
        <v>21574</v>
      </c>
      <c r="J21" s="47">
        <f>+WPB!J$74</f>
        <v>25362</v>
      </c>
      <c r="K21" s="47">
        <f>+WPB!K$74</f>
        <v>29371</v>
      </c>
      <c r="L21" s="47">
        <f>+WPB!L$74</f>
        <v>24017</v>
      </c>
      <c r="M21" s="47">
        <f>+WPB!M$74</f>
        <v>26843</v>
      </c>
      <c r="N21" s="47">
        <f>+WPB!N$74</f>
        <v>25706</v>
      </c>
      <c r="O21" s="47">
        <f>+WPB!O$74</f>
        <v>21575</v>
      </c>
      <c r="P21" s="47">
        <f t="shared" si="0"/>
        <v>260173</v>
      </c>
      <c r="Q21" s="59"/>
      <c r="R21" s="59"/>
      <c r="S21" s="47">
        <f>SUM($D21:D21)</f>
        <v>17152</v>
      </c>
      <c r="T21" s="47">
        <f>SUM($D21:E21)</f>
        <v>31217</v>
      </c>
      <c r="U21" s="47">
        <f>SUM($D21:F21)</f>
        <v>47627</v>
      </c>
      <c r="V21" s="47">
        <f>SUM($D21:G21)</f>
        <v>64949</v>
      </c>
      <c r="W21" s="47">
        <f>SUM($D21:H21)</f>
        <v>85725</v>
      </c>
      <c r="X21" s="47">
        <f>SUM($D21:I21)</f>
        <v>107299</v>
      </c>
      <c r="Y21" s="47">
        <f>SUM($D21:J21)</f>
        <v>132661</v>
      </c>
      <c r="Z21" s="47">
        <f>SUM($D21:K21)</f>
        <v>162032</v>
      </c>
      <c r="AA21" s="47">
        <f>SUM($D21:L21)</f>
        <v>186049</v>
      </c>
      <c r="AB21" s="47">
        <f>SUM($D21:M21)</f>
        <v>212892</v>
      </c>
      <c r="AC21" s="47">
        <f>SUM($D21:N21)</f>
        <v>238598</v>
      </c>
      <c r="AD21" s="47">
        <f>SUM($D21:O21)</f>
        <v>260173</v>
      </c>
    </row>
    <row r="22" spans="1:30" s="55" customFormat="1" ht="15" customHeight="1">
      <c r="A22" s="74"/>
      <c r="B22" s="79" t="s">
        <v>9</v>
      </c>
      <c r="D22" s="56">
        <f t="shared" ref="D22:P22" si="1">SUM(D11:D21)</f>
        <v>2255928</v>
      </c>
      <c r="E22" s="56">
        <f t="shared" si="1"/>
        <v>1956076</v>
      </c>
      <c r="F22" s="56">
        <f t="shared" si="1"/>
        <v>2496885</v>
      </c>
      <c r="G22" s="56">
        <f t="shared" si="1"/>
        <v>2466098</v>
      </c>
      <c r="H22" s="56">
        <f t="shared" si="1"/>
        <v>2733522</v>
      </c>
      <c r="I22" s="56">
        <f t="shared" si="1"/>
        <v>2889630</v>
      </c>
      <c r="J22" s="56">
        <f t="shared" si="1"/>
        <v>3329093</v>
      </c>
      <c r="K22" s="56">
        <f t="shared" si="1"/>
        <v>3445018</v>
      </c>
      <c r="L22" s="56">
        <f t="shared" si="1"/>
        <v>2796173</v>
      </c>
      <c r="M22" s="56">
        <f t="shared" si="1"/>
        <v>2791641</v>
      </c>
      <c r="N22" s="56">
        <f t="shared" si="1"/>
        <v>2585723</v>
      </c>
      <c r="O22" s="56">
        <f t="shared" si="1"/>
        <v>2314568</v>
      </c>
      <c r="P22" s="56">
        <f t="shared" si="1"/>
        <v>32060355</v>
      </c>
      <c r="Q22" s="60"/>
      <c r="R22" s="60"/>
      <c r="S22" s="47">
        <f>SUM($D22:D22)</f>
        <v>2255928</v>
      </c>
      <c r="T22" s="47">
        <f>SUM($D22:E22)</f>
        <v>4212004</v>
      </c>
      <c r="U22" s="47">
        <f>SUM($D22:F22)</f>
        <v>6708889</v>
      </c>
      <c r="V22" s="47">
        <f>SUM($D22:G22)</f>
        <v>9174987</v>
      </c>
      <c r="W22" s="47">
        <f>SUM($D22:H22)</f>
        <v>11908509</v>
      </c>
      <c r="X22" s="47">
        <f>SUM($D22:I22)</f>
        <v>14798139</v>
      </c>
      <c r="Y22" s="47">
        <f>SUM($D22:J22)</f>
        <v>18127232</v>
      </c>
      <c r="Z22" s="47">
        <f>SUM($D22:K22)</f>
        <v>21572250</v>
      </c>
      <c r="AA22" s="47">
        <f>SUM($D22:L22)</f>
        <v>24368423</v>
      </c>
      <c r="AB22" s="47">
        <f>SUM($D22:M22)</f>
        <v>27160064</v>
      </c>
      <c r="AC22" s="47">
        <f>SUM($D22:N22)</f>
        <v>29745787</v>
      </c>
      <c r="AD22" s="47">
        <f>SUM($D22:O22)</f>
        <v>32060355</v>
      </c>
    </row>
    <row r="23" spans="1:30" s="62" customFormat="1" ht="15" customHeight="1">
      <c r="A23" s="42"/>
      <c r="B23" s="78"/>
      <c r="C23" s="44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4"/>
      <c r="R23" s="44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</row>
    <row r="24" spans="1:30" s="55" customFormat="1" ht="15" customHeight="1">
      <c r="A24" s="74" t="s">
        <v>5</v>
      </c>
      <c r="B24" s="76" t="s">
        <v>69</v>
      </c>
      <c r="C24" s="46"/>
      <c r="D24" s="47">
        <f>+AMB!D$88</f>
        <v>282652</v>
      </c>
      <c r="E24" s="47">
        <f>+AMB!E$88</f>
        <v>284526</v>
      </c>
      <c r="F24" s="47">
        <f>+AMB!F$88</f>
        <v>319562</v>
      </c>
      <c r="G24" s="47">
        <f>+AMB!G$88</f>
        <v>290181</v>
      </c>
      <c r="H24" s="47">
        <f>+AMB!H$88</f>
        <v>308956</v>
      </c>
      <c r="I24" s="47">
        <f>+AMB!I$88</f>
        <v>289039</v>
      </c>
      <c r="J24" s="47">
        <f>+AMB!J$88</f>
        <v>233294</v>
      </c>
      <c r="K24" s="47">
        <f>+AMB!K$88</f>
        <v>297878</v>
      </c>
      <c r="L24" s="47">
        <f>+AMB!L$88</f>
        <v>277926</v>
      </c>
      <c r="M24" s="47">
        <f>+AMB!M$88</f>
        <v>305910</v>
      </c>
      <c r="N24" s="47">
        <f>+AMB!N$88</f>
        <v>287259</v>
      </c>
      <c r="O24" s="47">
        <f>+AMB!O$88</f>
        <v>221562</v>
      </c>
      <c r="P24" s="47">
        <f t="shared" ref="P24:P34" si="2">SUM(D24:O24)</f>
        <v>3398745</v>
      </c>
      <c r="Q24" s="59"/>
      <c r="R24" s="59"/>
      <c r="S24" s="47">
        <f>SUM($D24:D24)</f>
        <v>282652</v>
      </c>
      <c r="T24" s="47">
        <f>SUM($D24:E24)</f>
        <v>567178</v>
      </c>
      <c r="U24" s="47">
        <f>SUM($D24:F24)</f>
        <v>886740</v>
      </c>
      <c r="V24" s="47">
        <f>SUM($D24:G24)</f>
        <v>1176921</v>
      </c>
      <c r="W24" s="47">
        <f>SUM($D24:H24)</f>
        <v>1485877</v>
      </c>
      <c r="X24" s="47">
        <f>SUM($D24:I24)</f>
        <v>1774916</v>
      </c>
      <c r="Y24" s="47">
        <f>SUM($D24:J24)</f>
        <v>2008210</v>
      </c>
      <c r="Z24" s="47">
        <f>SUM($D24:K24)</f>
        <v>2306088</v>
      </c>
      <c r="AA24" s="47">
        <f>SUM($D24:L24)</f>
        <v>2584014</v>
      </c>
      <c r="AB24" s="47">
        <f>SUM($D24:M24)</f>
        <v>2889924</v>
      </c>
      <c r="AC24" s="47">
        <f>SUM($D24:N24)</f>
        <v>3177183</v>
      </c>
      <c r="AD24" s="47">
        <f>SUM($D24:O24)</f>
        <v>3398745</v>
      </c>
    </row>
    <row r="25" spans="1:30" s="55" customFormat="1" ht="15" customHeight="1">
      <c r="A25" s="74" t="s">
        <v>10</v>
      </c>
      <c r="B25" s="76" t="s">
        <v>69</v>
      </c>
      <c r="D25" s="47">
        <f>+BWB!D$88</f>
        <v>128485</v>
      </c>
      <c r="E25" s="47">
        <f>+BWB!E$88</f>
        <v>119197</v>
      </c>
      <c r="F25" s="47">
        <f>+BWB!F$88</f>
        <v>137292</v>
      </c>
      <c r="G25" s="47">
        <f>+BWB!G$88</f>
        <v>132462</v>
      </c>
      <c r="H25" s="47">
        <f>+BWB!H$88</f>
        <v>148999</v>
      </c>
      <c r="I25" s="47">
        <f>+BWB!I$88</f>
        <v>141958</v>
      </c>
      <c r="J25" s="47">
        <f>+BWB!J$88</f>
        <v>125035</v>
      </c>
      <c r="K25" s="47">
        <f>+BWB!K$88</f>
        <v>144580</v>
      </c>
      <c r="L25" s="47">
        <f>+BWB!L$88</f>
        <v>132675</v>
      </c>
      <c r="M25" s="47">
        <f>+BWB!M$88</f>
        <v>150088</v>
      </c>
      <c r="N25" s="47">
        <f>+BWB!N$88</f>
        <v>141518</v>
      </c>
      <c r="O25" s="47">
        <f>+BWB!O$88</f>
        <v>111708</v>
      </c>
      <c r="P25" s="47">
        <f t="shared" si="2"/>
        <v>1613997</v>
      </c>
      <c r="Q25" s="60"/>
      <c r="R25" s="60"/>
      <c r="S25" s="47">
        <f>SUM($D25:D25)</f>
        <v>128485</v>
      </c>
      <c r="T25" s="47">
        <f>SUM($D25:E25)</f>
        <v>247682</v>
      </c>
      <c r="U25" s="47">
        <f>SUM($D25:F25)</f>
        <v>384974</v>
      </c>
      <c r="V25" s="47">
        <f>SUM($D25:G25)</f>
        <v>517436</v>
      </c>
      <c r="W25" s="47">
        <f>SUM($D25:H25)</f>
        <v>666435</v>
      </c>
      <c r="X25" s="47">
        <f>SUM($D25:I25)</f>
        <v>808393</v>
      </c>
      <c r="Y25" s="47">
        <f>SUM($D25:J25)</f>
        <v>933428</v>
      </c>
      <c r="Z25" s="47">
        <f>SUM($D25:K25)</f>
        <v>1078008</v>
      </c>
      <c r="AA25" s="47">
        <f>SUM($D25:L25)</f>
        <v>1210683</v>
      </c>
      <c r="AB25" s="47">
        <f>SUM($D25:M25)</f>
        <v>1360771</v>
      </c>
      <c r="AC25" s="47">
        <f>SUM($D25:N25)</f>
        <v>1502289</v>
      </c>
      <c r="AD25" s="47">
        <f>SUM($D25:O25)</f>
        <v>1613997</v>
      </c>
    </row>
    <row r="26" spans="1:30" s="55" customFormat="1" ht="15" customHeight="1">
      <c r="A26" s="74" t="s">
        <v>11</v>
      </c>
      <c r="B26" s="76" t="s">
        <v>69</v>
      </c>
      <c r="D26" s="47">
        <f>+DWT!D$88</f>
        <v>9096</v>
      </c>
      <c r="E26" s="47">
        <f>+DWT!E$88</f>
        <v>9893</v>
      </c>
      <c r="F26" s="47">
        <f>+DWT!F$88</f>
        <v>12699</v>
      </c>
      <c r="G26" s="47">
        <f>+DWT!G$88</f>
        <v>9786</v>
      </c>
      <c r="H26" s="47">
        <f>+DWT!H$88</f>
        <v>9984</v>
      </c>
      <c r="I26" s="47">
        <f>+DWT!I$88</f>
        <v>8681</v>
      </c>
      <c r="J26" s="47">
        <f>+DWT!J$88</f>
        <v>7174</v>
      </c>
      <c r="K26" s="47">
        <f>+DWT!K$88</f>
        <v>8679</v>
      </c>
      <c r="L26" s="47">
        <f>+DWT!L$88</f>
        <v>8127</v>
      </c>
      <c r="M26" s="47">
        <f>+DWT!M$88</f>
        <v>9470</v>
      </c>
      <c r="N26" s="47">
        <f>+DWT!N$88</f>
        <v>8998</v>
      </c>
      <c r="O26" s="47">
        <f>+DWT!O$88</f>
        <v>8495</v>
      </c>
      <c r="P26" s="47">
        <f t="shared" si="2"/>
        <v>111082</v>
      </c>
      <c r="Q26" s="60"/>
      <c r="R26" s="60"/>
      <c r="S26" s="47">
        <f>SUM($D26:D26)</f>
        <v>9096</v>
      </c>
      <c r="T26" s="47">
        <f>SUM($D26:E26)</f>
        <v>18989</v>
      </c>
      <c r="U26" s="47">
        <f>SUM($D26:F26)</f>
        <v>31688</v>
      </c>
      <c r="V26" s="47">
        <f>SUM($D26:G26)</f>
        <v>41474</v>
      </c>
      <c r="W26" s="47">
        <f>SUM($D26:H26)</f>
        <v>51458</v>
      </c>
      <c r="X26" s="47">
        <f>SUM($D26:I26)</f>
        <v>60139</v>
      </c>
      <c r="Y26" s="47">
        <f>SUM($D26:J26)</f>
        <v>67313</v>
      </c>
      <c r="Z26" s="47">
        <f>SUM($D26:K26)</f>
        <v>75992</v>
      </c>
      <c r="AA26" s="47">
        <f>SUM($D26:L26)</f>
        <v>84119</v>
      </c>
      <c r="AB26" s="47">
        <f>SUM($D26:M26)</f>
        <v>93589</v>
      </c>
      <c r="AC26" s="47">
        <f>SUM($D26:N26)</f>
        <v>102587</v>
      </c>
      <c r="AD26" s="47">
        <f>SUM($D26:O26)</f>
        <v>111082</v>
      </c>
    </row>
    <row r="27" spans="1:30" s="55" customFormat="1" ht="15" customHeight="1">
      <c r="A27" s="74" t="s">
        <v>13</v>
      </c>
      <c r="B27" s="76" t="s">
        <v>69</v>
      </c>
      <c r="D27" s="47">
        <f>+OGB!D$88</f>
        <v>7974</v>
      </c>
      <c r="E27" s="47">
        <f>+OGB!E$88</f>
        <v>7081</v>
      </c>
      <c r="F27" s="47">
        <f>+OGB!F$88</f>
        <v>7393</v>
      </c>
      <c r="G27" s="47">
        <f>+OGB!G$88</f>
        <v>7353</v>
      </c>
      <c r="H27" s="47">
        <f>+OGB!H$88</f>
        <v>7622</v>
      </c>
      <c r="I27" s="47">
        <f>+OGB!I$88</f>
        <v>7441</v>
      </c>
      <c r="J27" s="47">
        <f>+OGB!J$88</f>
        <v>7405</v>
      </c>
      <c r="K27" s="47">
        <f>+OGB!K$88</f>
        <v>8216</v>
      </c>
      <c r="L27" s="47">
        <f>+OGB!L$88</f>
        <v>7026</v>
      </c>
      <c r="M27" s="47">
        <f>+OGB!M$88</f>
        <v>7571</v>
      </c>
      <c r="N27" s="47">
        <f>+OGB!N$88</f>
        <v>6760</v>
      </c>
      <c r="O27" s="47">
        <f>+OGB!O$88</f>
        <v>5391</v>
      </c>
      <c r="P27" s="47">
        <f t="shared" si="2"/>
        <v>87233</v>
      </c>
      <c r="Q27" s="60"/>
      <c r="R27" s="60"/>
      <c r="S27" s="47">
        <f>SUM($D27:D27)</f>
        <v>7974</v>
      </c>
      <c r="T27" s="47">
        <f>SUM($D27:E27)</f>
        <v>15055</v>
      </c>
      <c r="U27" s="47">
        <f>SUM($D27:F27)</f>
        <v>22448</v>
      </c>
      <c r="V27" s="47">
        <f>SUM($D27:G27)</f>
        <v>29801</v>
      </c>
      <c r="W27" s="47">
        <f>SUM($D27:H27)</f>
        <v>37423</v>
      </c>
      <c r="X27" s="47">
        <f>SUM($D27:I27)</f>
        <v>44864</v>
      </c>
      <c r="Y27" s="47">
        <f>SUM($D27:J27)</f>
        <v>52269</v>
      </c>
      <c r="Z27" s="47">
        <f>SUM($D27:K27)</f>
        <v>60485</v>
      </c>
      <c r="AA27" s="47">
        <f>SUM($D27:L27)</f>
        <v>67511</v>
      </c>
      <c r="AB27" s="47">
        <f>SUM($D27:M27)</f>
        <v>75082</v>
      </c>
      <c r="AC27" s="47">
        <f>SUM($D27:N27)</f>
        <v>81842</v>
      </c>
      <c r="AD27" s="47">
        <f>SUM($D27:O27)</f>
        <v>87233</v>
      </c>
    </row>
    <row r="28" spans="1:30" s="62" customFormat="1" ht="15" customHeight="1">
      <c r="A28" s="74" t="s">
        <v>14</v>
      </c>
      <c r="B28" s="76" t="s">
        <v>69</v>
      </c>
      <c r="C28" s="55"/>
      <c r="D28" s="47">
        <f>+PB!D$88</f>
        <v>109092</v>
      </c>
      <c r="E28" s="47">
        <f>+PB!E$88</f>
        <v>102028</v>
      </c>
      <c r="F28" s="47">
        <f>+PB!F$88</f>
        <v>116778</v>
      </c>
      <c r="G28" s="47">
        <f>+PB!G$88</f>
        <v>109504</v>
      </c>
      <c r="H28" s="47">
        <f>+PB!H$88</f>
        <v>118317</v>
      </c>
      <c r="I28" s="47">
        <f>+PB!I$88</f>
        <v>109997</v>
      </c>
      <c r="J28" s="47">
        <f>+PB!J$88</f>
        <v>105296</v>
      </c>
      <c r="K28" s="47">
        <f>+PB!K$88</f>
        <v>113467</v>
      </c>
      <c r="L28" s="47">
        <f>+PB!L$88</f>
        <v>103879</v>
      </c>
      <c r="M28" s="47">
        <f>+PB!M$88</f>
        <v>120574</v>
      </c>
      <c r="N28" s="47">
        <f>+PB!N$88</f>
        <v>109590</v>
      </c>
      <c r="O28" s="47">
        <f>+PB!O$88</f>
        <v>91675</v>
      </c>
      <c r="P28" s="47">
        <f t="shared" si="2"/>
        <v>1310197</v>
      </c>
      <c r="Q28" s="44"/>
      <c r="R28" s="44"/>
      <c r="S28" s="47">
        <f>SUM($D28:D28)</f>
        <v>109092</v>
      </c>
      <c r="T28" s="47">
        <f>SUM($D28:E28)</f>
        <v>211120</v>
      </c>
      <c r="U28" s="47">
        <f>SUM($D28:F28)</f>
        <v>327898</v>
      </c>
      <c r="V28" s="47">
        <f>SUM($D28:G28)</f>
        <v>437402</v>
      </c>
      <c r="W28" s="47">
        <f>SUM($D28:H28)</f>
        <v>555719</v>
      </c>
      <c r="X28" s="47">
        <f>SUM($D28:I28)</f>
        <v>665716</v>
      </c>
      <c r="Y28" s="47">
        <f>SUM($D28:J28)</f>
        <v>771012</v>
      </c>
      <c r="Z28" s="47">
        <f>SUM($D28:K28)</f>
        <v>884479</v>
      </c>
      <c r="AA28" s="47">
        <f>SUM($D28:L28)</f>
        <v>988358</v>
      </c>
      <c r="AB28" s="47">
        <f>SUM($D28:M28)</f>
        <v>1108932</v>
      </c>
      <c r="AC28" s="47">
        <f>SUM($D28:N28)</f>
        <v>1218522</v>
      </c>
      <c r="AD28" s="47">
        <f>SUM($D28:O28)</f>
        <v>1310197</v>
      </c>
    </row>
    <row r="29" spans="1:30" s="55" customFormat="1" ht="15" customHeight="1">
      <c r="A29" s="74" t="s">
        <v>78</v>
      </c>
      <c r="B29" s="76" t="s">
        <v>69</v>
      </c>
      <c r="D29" s="47">
        <f>+IBA!D$88</f>
        <v>9199</v>
      </c>
      <c r="E29" s="47">
        <f>+IBA!E$88</f>
        <v>8778</v>
      </c>
      <c r="F29" s="47">
        <f>+IBA!F$88</f>
        <v>9530</v>
      </c>
      <c r="G29" s="47">
        <f>+IBA!G$88</f>
        <v>9099</v>
      </c>
      <c r="H29" s="47">
        <f>+IBA!H$88</f>
        <v>10153</v>
      </c>
      <c r="I29" s="47">
        <f>+IBA!I$88</f>
        <v>9516</v>
      </c>
      <c r="J29" s="47">
        <f>+IBA!J$88</f>
        <v>9194</v>
      </c>
      <c r="K29" s="47">
        <f>+IBA!K$88</f>
        <v>9309</v>
      </c>
      <c r="L29" s="47">
        <f>+IBA!L$88</f>
        <v>9095</v>
      </c>
      <c r="M29" s="47">
        <f>+IBA!M$88</f>
        <v>10149</v>
      </c>
      <c r="N29" s="47">
        <f>+IBA!N$88</f>
        <v>9350</v>
      </c>
      <c r="O29" s="47">
        <f>+IBA!O$88</f>
        <v>7963</v>
      </c>
      <c r="P29" s="47">
        <f t="shared" si="2"/>
        <v>111335</v>
      </c>
      <c r="Q29" s="59"/>
      <c r="R29" s="59"/>
      <c r="S29" s="47">
        <f>SUM($D29:D29)</f>
        <v>9199</v>
      </c>
      <c r="T29" s="47">
        <f>SUM($D29:E29)</f>
        <v>17977</v>
      </c>
      <c r="U29" s="47">
        <f>SUM($D29:F29)</f>
        <v>27507</v>
      </c>
      <c r="V29" s="47">
        <f>SUM($D29:G29)</f>
        <v>36606</v>
      </c>
      <c r="W29" s="47">
        <f>SUM($D29:H29)</f>
        <v>46759</v>
      </c>
      <c r="X29" s="47">
        <f>SUM($D29:I29)</f>
        <v>56275</v>
      </c>
      <c r="Y29" s="47">
        <f>SUM($D29:J29)</f>
        <v>65469</v>
      </c>
      <c r="Z29" s="47">
        <f>SUM($D29:K29)</f>
        <v>74778</v>
      </c>
      <c r="AA29" s="47">
        <f>SUM($D29:L29)</f>
        <v>83873</v>
      </c>
      <c r="AB29" s="47">
        <f>SUM($D29:M29)</f>
        <v>94022</v>
      </c>
      <c r="AC29" s="47">
        <f>SUM($D29:N29)</f>
        <v>103372</v>
      </c>
      <c r="AD29" s="47">
        <f>SUM($D29:O29)</f>
        <v>111335</v>
      </c>
    </row>
    <row r="30" spans="1:30" s="55" customFormat="1" ht="15" customHeight="1">
      <c r="A30" s="74" t="s">
        <v>16</v>
      </c>
      <c r="B30" s="76" t="s">
        <v>69</v>
      </c>
      <c r="D30" s="47">
        <f>+SIBC!D$88</f>
        <v>7858</v>
      </c>
      <c r="E30" s="47">
        <f>+SIBC!E$88</f>
        <v>6973</v>
      </c>
      <c r="F30" s="47">
        <f>+SIBC!F$88</f>
        <v>7957</v>
      </c>
      <c r="G30" s="47">
        <f>+SIBC!G$88</f>
        <v>8307</v>
      </c>
      <c r="H30" s="47">
        <f>+SIBC!H$88</f>
        <v>10478</v>
      </c>
      <c r="I30" s="47">
        <f>+SIBC!I$88</f>
        <v>11320</v>
      </c>
      <c r="J30" s="47">
        <f>+SIBC!J$88</f>
        <v>10827</v>
      </c>
      <c r="K30" s="47">
        <f>+SIBC!K$88</f>
        <v>10544</v>
      </c>
      <c r="L30" s="47">
        <f>+SIBC!L$88</f>
        <v>9798</v>
      </c>
      <c r="M30" s="47">
        <f>+SIBC!M$88</f>
        <v>9688</v>
      </c>
      <c r="N30" s="47">
        <f>+SIBC!N$88</f>
        <v>8696</v>
      </c>
      <c r="O30" s="47">
        <f>+SIBC!O$88</f>
        <v>6940</v>
      </c>
      <c r="P30" s="47">
        <f t="shared" si="2"/>
        <v>109386</v>
      </c>
      <c r="Q30" s="60"/>
      <c r="R30" s="60"/>
      <c r="S30" s="47">
        <f>SUM($D30:D30)</f>
        <v>7858</v>
      </c>
      <c r="T30" s="47">
        <f>SUM($D30:E30)</f>
        <v>14831</v>
      </c>
      <c r="U30" s="47">
        <f>SUM($D30:F30)</f>
        <v>22788</v>
      </c>
      <c r="V30" s="47">
        <f>SUM($D30:G30)</f>
        <v>31095</v>
      </c>
      <c r="W30" s="47">
        <f>SUM($D30:H30)</f>
        <v>41573</v>
      </c>
      <c r="X30" s="47">
        <f>SUM($D30:I30)</f>
        <v>52893</v>
      </c>
      <c r="Y30" s="47">
        <f>SUM($D30:J30)</f>
        <v>63720</v>
      </c>
      <c r="Z30" s="47">
        <f>SUM($D30:K30)</f>
        <v>74264</v>
      </c>
      <c r="AA30" s="47">
        <f>SUM($D30:L30)</f>
        <v>84062</v>
      </c>
      <c r="AB30" s="47">
        <f>SUM($D30:M30)</f>
        <v>93750</v>
      </c>
      <c r="AC30" s="47">
        <f>SUM($D30:N30)</f>
        <v>102446</v>
      </c>
      <c r="AD30" s="47">
        <f>SUM($D30:O30)</f>
        <v>109386</v>
      </c>
    </row>
    <row r="31" spans="1:30" s="55" customFormat="1" ht="15" customHeight="1">
      <c r="A31" s="74" t="s">
        <v>17</v>
      </c>
      <c r="B31" s="76" t="s">
        <v>69</v>
      </c>
      <c r="D31" s="47">
        <f>+TIBA!D$88</f>
        <v>33226</v>
      </c>
      <c r="E31" s="47">
        <f>+TIBA!E$88</f>
        <v>30237</v>
      </c>
      <c r="F31" s="47">
        <f>+TIBA!F$88</f>
        <v>35687</v>
      </c>
      <c r="G31" s="47">
        <f>+TIBA!G$88</f>
        <v>35215</v>
      </c>
      <c r="H31" s="47">
        <f>+TIBA!H$88</f>
        <v>37255</v>
      </c>
      <c r="I31" s="47">
        <f>+TIBA!I$88</f>
        <v>34609</v>
      </c>
      <c r="J31" s="47">
        <f>+TIBA!J$88</f>
        <v>33850</v>
      </c>
      <c r="K31" s="47">
        <f>+TIBA!K$88</f>
        <v>36573</v>
      </c>
      <c r="L31" s="47">
        <f>+TIBA!L$88</f>
        <v>34768</v>
      </c>
      <c r="M31" s="47">
        <f>+TIBA!M$88</f>
        <v>38229</v>
      </c>
      <c r="N31" s="47">
        <f>+TIBA!N$88</f>
        <v>34915</v>
      </c>
      <c r="O31" s="47">
        <f>+TIBA!O$88</f>
        <v>28868</v>
      </c>
      <c r="P31" s="47">
        <f t="shared" si="2"/>
        <v>413432</v>
      </c>
      <c r="Q31" s="60"/>
      <c r="R31" s="60"/>
      <c r="S31" s="47">
        <f>SUM($D31:D31)</f>
        <v>33226</v>
      </c>
      <c r="T31" s="47">
        <f>SUM($D31:E31)</f>
        <v>63463</v>
      </c>
      <c r="U31" s="47">
        <f>SUM($D31:F31)</f>
        <v>99150</v>
      </c>
      <c r="V31" s="47">
        <f>SUM($D31:G31)</f>
        <v>134365</v>
      </c>
      <c r="W31" s="47">
        <f>SUM($D31:H31)</f>
        <v>171620</v>
      </c>
      <c r="X31" s="47">
        <f>SUM($D31:I31)</f>
        <v>206229</v>
      </c>
      <c r="Y31" s="47">
        <f>SUM($D31:J31)</f>
        <v>240079</v>
      </c>
      <c r="Z31" s="47">
        <f>SUM($D31:K31)</f>
        <v>276652</v>
      </c>
      <c r="AA31" s="47">
        <f>SUM($D31:L31)</f>
        <v>311420</v>
      </c>
      <c r="AB31" s="47">
        <f>SUM($D31:M31)</f>
        <v>349649</v>
      </c>
      <c r="AC31" s="47">
        <f>SUM($D31:N31)</f>
        <v>384564</v>
      </c>
      <c r="AD31" s="47">
        <f>SUM($D31:O31)</f>
        <v>413432</v>
      </c>
    </row>
    <row r="32" spans="1:30" s="55" customFormat="1" ht="15" customHeight="1">
      <c r="A32" s="74" t="s">
        <v>12</v>
      </c>
      <c r="B32" s="76" t="s">
        <v>69</v>
      </c>
      <c r="D32" s="47">
        <f>+LQB!D$88</f>
        <v>75246</v>
      </c>
      <c r="E32" s="47">
        <f>+LQB!E$88</f>
        <v>68976</v>
      </c>
      <c r="F32" s="47">
        <f>+LQB!F$88</f>
        <v>79720</v>
      </c>
      <c r="G32" s="47">
        <f>+LQB!G$88</f>
        <v>75226</v>
      </c>
      <c r="H32" s="47">
        <f>+LQB!H$88</f>
        <v>81416</v>
      </c>
      <c r="I32" s="47">
        <f>+LQB!I$88</f>
        <v>76862</v>
      </c>
      <c r="J32" s="47">
        <f>+LQB!J$88</f>
        <v>70424</v>
      </c>
      <c r="K32" s="47">
        <f>+LQB!K$88</f>
        <v>80370</v>
      </c>
      <c r="L32" s="47">
        <f>+LQB!L$88</f>
        <v>71964</v>
      </c>
      <c r="M32" s="47">
        <f>+LQB!M$88</f>
        <v>78826</v>
      </c>
      <c r="N32" s="47">
        <f>+LQB!N$88</f>
        <v>73378</v>
      </c>
      <c r="O32" s="47">
        <f>+LQB!O$88</f>
        <v>61178</v>
      </c>
      <c r="P32" s="47">
        <f t="shared" si="2"/>
        <v>893586</v>
      </c>
      <c r="Q32" s="60"/>
      <c r="R32" s="60"/>
      <c r="S32" s="47">
        <f>SUM($D32:D32)</f>
        <v>75246</v>
      </c>
      <c r="T32" s="47">
        <f>SUM($D32:E32)</f>
        <v>144222</v>
      </c>
      <c r="U32" s="47">
        <f>SUM($D32:F32)</f>
        <v>223942</v>
      </c>
      <c r="V32" s="47">
        <f>SUM($D32:G32)</f>
        <v>299168</v>
      </c>
      <c r="W32" s="47">
        <f>SUM($D32:H32)</f>
        <v>380584</v>
      </c>
      <c r="X32" s="47">
        <f>SUM($D32:I32)</f>
        <v>457446</v>
      </c>
      <c r="Y32" s="47">
        <f>SUM($D32:J32)</f>
        <v>527870</v>
      </c>
      <c r="Z32" s="47">
        <f>SUM($D32:K32)</f>
        <v>608240</v>
      </c>
      <c r="AA32" s="47">
        <f>SUM($D32:L32)</f>
        <v>680204</v>
      </c>
      <c r="AB32" s="47">
        <f>SUM($D32:M32)</f>
        <v>759030</v>
      </c>
      <c r="AC32" s="47">
        <f>SUM($D32:N32)</f>
        <v>832408</v>
      </c>
      <c r="AD32" s="47">
        <f>SUM($D32:O32)</f>
        <v>893586</v>
      </c>
    </row>
    <row r="33" spans="1:30" s="62" customFormat="1" ht="15" customHeight="1">
      <c r="A33" s="74" t="s">
        <v>15</v>
      </c>
      <c r="B33" s="76" t="s">
        <v>69</v>
      </c>
      <c r="C33" s="55"/>
      <c r="D33" s="47">
        <f>+RBW!D$88</f>
        <v>4</v>
      </c>
      <c r="E33" s="47">
        <f>+RBW!E$88</f>
        <v>3</v>
      </c>
      <c r="F33" s="47">
        <f>+RBW!F$88</f>
        <v>9</v>
      </c>
      <c r="G33" s="47">
        <f>+RBW!G$88</f>
        <v>16</v>
      </c>
      <c r="H33" s="47">
        <f>+RBW!H$88</f>
        <v>9</v>
      </c>
      <c r="I33" s="47">
        <f>+RBW!I$88</f>
        <v>15</v>
      </c>
      <c r="J33" s="47">
        <f>+RBW!J$88</f>
        <v>9</v>
      </c>
      <c r="K33" s="47">
        <f>+RBW!K$88</f>
        <v>17</v>
      </c>
      <c r="L33" s="47">
        <f>+RBW!L$88</f>
        <v>8</v>
      </c>
      <c r="M33" s="47">
        <f>+RBW!M$88</f>
        <v>8</v>
      </c>
      <c r="N33" s="47">
        <f>+RBW!N$88</f>
        <v>8</v>
      </c>
      <c r="O33" s="47">
        <f>+RBW!O$88</f>
        <v>37</v>
      </c>
      <c r="P33" s="47">
        <f t="shared" si="2"/>
        <v>143</v>
      </c>
      <c r="Q33" s="44"/>
      <c r="R33" s="44"/>
      <c r="S33" s="47">
        <f>SUM($D33:D33)</f>
        <v>4</v>
      </c>
      <c r="T33" s="47">
        <f>SUM($D33:E33)</f>
        <v>7</v>
      </c>
      <c r="U33" s="47">
        <f>SUM($D33:F33)</f>
        <v>16</v>
      </c>
      <c r="V33" s="47">
        <f>SUM($D33:G33)</f>
        <v>32</v>
      </c>
      <c r="W33" s="47">
        <f>SUM($D33:H33)</f>
        <v>41</v>
      </c>
      <c r="X33" s="47">
        <f>SUM($D33:I33)</f>
        <v>56</v>
      </c>
      <c r="Y33" s="47">
        <f>SUM($D33:J33)</f>
        <v>65</v>
      </c>
      <c r="Z33" s="47">
        <f>SUM($D33:K33)</f>
        <v>82</v>
      </c>
      <c r="AA33" s="47">
        <f>SUM($D33:L33)</f>
        <v>90</v>
      </c>
      <c r="AB33" s="47">
        <f>SUM($D33:M33)</f>
        <v>98</v>
      </c>
      <c r="AC33" s="47">
        <f>SUM($D33:N33)</f>
        <v>106</v>
      </c>
      <c r="AD33" s="47">
        <f>SUM($D33:O33)</f>
        <v>143</v>
      </c>
    </row>
    <row r="34" spans="1:30" s="55" customFormat="1" ht="15" customHeight="1">
      <c r="A34" s="74" t="s">
        <v>18</v>
      </c>
      <c r="B34" s="76" t="s">
        <v>69</v>
      </c>
      <c r="D34" s="47">
        <f>+WPB!D$88</f>
        <v>0</v>
      </c>
      <c r="E34" s="47">
        <f>+WPB!E$88</f>
        <v>0</v>
      </c>
      <c r="F34" s="47">
        <f>+WPB!F$88</f>
        <v>0</v>
      </c>
      <c r="G34" s="47">
        <f>+WPB!G$88</f>
        <v>0</v>
      </c>
      <c r="H34" s="47">
        <f>+WPB!H$88</f>
        <v>0</v>
      </c>
      <c r="I34" s="47">
        <f>+WPB!I$88</f>
        <v>0</v>
      </c>
      <c r="J34" s="47">
        <f>+WPB!J$88</f>
        <v>0</v>
      </c>
      <c r="K34" s="47">
        <f>+WPB!K$88</f>
        <v>0</v>
      </c>
      <c r="L34" s="47">
        <f>+WPB!L$88</f>
        <v>0</v>
      </c>
      <c r="M34" s="47">
        <f>+WPB!M$88</f>
        <v>0</v>
      </c>
      <c r="N34" s="47">
        <f>+WPB!N$88</f>
        <v>0</v>
      </c>
      <c r="O34" s="47">
        <f>+WPB!O$88</f>
        <v>0</v>
      </c>
      <c r="P34" s="47">
        <f t="shared" si="2"/>
        <v>0</v>
      </c>
      <c r="Q34" s="59"/>
      <c r="R34" s="59"/>
      <c r="S34" s="47">
        <f>SUM($D34:D34)</f>
        <v>0</v>
      </c>
      <c r="T34" s="47">
        <f>SUM($D34:E34)</f>
        <v>0</v>
      </c>
      <c r="U34" s="47">
        <f>SUM($D34:F34)</f>
        <v>0</v>
      </c>
      <c r="V34" s="47">
        <f>SUM($D34:G34)</f>
        <v>0</v>
      </c>
      <c r="W34" s="47">
        <f>SUM($D34:H34)</f>
        <v>0</v>
      </c>
      <c r="X34" s="47">
        <f>SUM($D34:I34)</f>
        <v>0</v>
      </c>
      <c r="Y34" s="47">
        <f>SUM($D34:J34)</f>
        <v>0</v>
      </c>
      <c r="Z34" s="47">
        <f>SUM($D34:K34)</f>
        <v>0</v>
      </c>
      <c r="AA34" s="47">
        <f>SUM($D34:L34)</f>
        <v>0</v>
      </c>
      <c r="AB34" s="47">
        <f>SUM($D34:M34)</f>
        <v>0</v>
      </c>
      <c r="AC34" s="47">
        <f>SUM($D34:N34)</f>
        <v>0</v>
      </c>
      <c r="AD34" s="47">
        <f>SUM($D34:O34)</f>
        <v>0</v>
      </c>
    </row>
    <row r="35" spans="1:30" s="55" customFormat="1" ht="15" customHeight="1">
      <c r="A35" s="74"/>
      <c r="B35" s="79" t="s">
        <v>9</v>
      </c>
      <c r="D35" s="56">
        <f t="shared" ref="D35:P35" si="3">SUM(D24:D34)</f>
        <v>662832</v>
      </c>
      <c r="E35" s="56">
        <f t="shared" si="3"/>
        <v>637692</v>
      </c>
      <c r="F35" s="56">
        <f t="shared" si="3"/>
        <v>726627</v>
      </c>
      <c r="G35" s="56">
        <f t="shared" si="3"/>
        <v>677149</v>
      </c>
      <c r="H35" s="56">
        <f t="shared" si="3"/>
        <v>733189</v>
      </c>
      <c r="I35" s="56">
        <f t="shared" si="3"/>
        <v>689438</v>
      </c>
      <c r="J35" s="56">
        <f t="shared" si="3"/>
        <v>602508</v>
      </c>
      <c r="K35" s="56">
        <f t="shared" si="3"/>
        <v>709633</v>
      </c>
      <c r="L35" s="56">
        <f t="shared" si="3"/>
        <v>655266</v>
      </c>
      <c r="M35" s="56">
        <f t="shared" si="3"/>
        <v>730513</v>
      </c>
      <c r="N35" s="56">
        <f t="shared" si="3"/>
        <v>680472</v>
      </c>
      <c r="O35" s="56">
        <f t="shared" si="3"/>
        <v>543817</v>
      </c>
      <c r="P35" s="56">
        <f t="shared" si="3"/>
        <v>8049136</v>
      </c>
      <c r="Q35" s="60"/>
      <c r="R35" s="60"/>
      <c r="S35" s="47">
        <f>SUM($D35:D35)</f>
        <v>662832</v>
      </c>
      <c r="T35" s="47">
        <f>SUM($D35:E35)</f>
        <v>1300524</v>
      </c>
      <c r="U35" s="47">
        <f>SUM($D35:F35)</f>
        <v>2027151</v>
      </c>
      <c r="V35" s="47">
        <f>SUM($D35:G35)</f>
        <v>2704300</v>
      </c>
      <c r="W35" s="47">
        <f>SUM($D35:H35)</f>
        <v>3437489</v>
      </c>
      <c r="X35" s="47">
        <f>SUM($D35:I35)</f>
        <v>4126927</v>
      </c>
      <c r="Y35" s="47">
        <f>SUM($D35:J35)</f>
        <v>4729435</v>
      </c>
      <c r="Z35" s="47">
        <f>SUM($D35:K35)</f>
        <v>5439068</v>
      </c>
      <c r="AA35" s="47">
        <f>SUM($D35:L35)</f>
        <v>6094334</v>
      </c>
      <c r="AB35" s="47">
        <f>SUM($D35:M35)</f>
        <v>6824847</v>
      </c>
      <c r="AC35" s="47">
        <f>SUM($D35:N35)</f>
        <v>7505319</v>
      </c>
      <c r="AD35" s="47">
        <f>SUM($D35:O35)</f>
        <v>8049136</v>
      </c>
    </row>
    <row r="36" spans="1:30" s="62" customFormat="1" ht="15" customHeight="1">
      <c r="A36" s="42"/>
      <c r="B36" s="78"/>
      <c r="C36" s="44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4"/>
      <c r="R36" s="44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</row>
    <row r="37" spans="1:30" s="55" customFormat="1" ht="15" customHeight="1">
      <c r="A37" s="74" t="s">
        <v>5</v>
      </c>
      <c r="B37" s="76" t="s">
        <v>8</v>
      </c>
      <c r="C37" s="46"/>
      <c r="D37" s="47">
        <f>+AMB!D$102</f>
        <v>3785</v>
      </c>
      <c r="E37" s="47">
        <f>+AMB!E$102</f>
        <v>3857</v>
      </c>
      <c r="F37" s="47">
        <f>+AMB!F$102</f>
        <v>5797</v>
      </c>
      <c r="G37" s="47">
        <f>+AMB!G$102</f>
        <v>5468</v>
      </c>
      <c r="H37" s="47">
        <f>+AMB!H$102</f>
        <v>5173</v>
      </c>
      <c r="I37" s="47">
        <f>+AMB!I$102</f>
        <v>1447</v>
      </c>
      <c r="J37" s="47">
        <f>+AMB!J$102</f>
        <v>1507</v>
      </c>
      <c r="K37" s="47">
        <f>+AMB!K$102</f>
        <v>1189</v>
      </c>
      <c r="L37" s="47">
        <f>+AMB!L$102</f>
        <v>1321</v>
      </c>
      <c r="M37" s="47">
        <f>+AMB!M$102</f>
        <v>1421</v>
      </c>
      <c r="N37" s="47">
        <f>+AMB!N$102</f>
        <v>1626</v>
      </c>
      <c r="O37" s="47">
        <f>+AMB!O$102</f>
        <v>1480</v>
      </c>
      <c r="P37" s="47">
        <f t="shared" ref="P37:P47" si="4">SUM(D37:O37)</f>
        <v>34071</v>
      </c>
      <c r="Q37" s="59"/>
      <c r="R37" s="59"/>
      <c r="S37" s="47">
        <f>SUM($D37:D37)</f>
        <v>3785</v>
      </c>
      <c r="T37" s="47">
        <f>SUM($D37:E37)</f>
        <v>7642</v>
      </c>
      <c r="U37" s="47">
        <f>SUM($D37:F37)</f>
        <v>13439</v>
      </c>
      <c r="V37" s="47">
        <f>SUM($D37:G37)</f>
        <v>18907</v>
      </c>
      <c r="W37" s="47">
        <f>SUM($D37:H37)</f>
        <v>24080</v>
      </c>
      <c r="X37" s="47">
        <f>SUM($D37:I37)</f>
        <v>25527</v>
      </c>
      <c r="Y37" s="47">
        <f>SUM($D37:J37)</f>
        <v>27034</v>
      </c>
      <c r="Z37" s="47">
        <f>SUM($D37:K37)</f>
        <v>28223</v>
      </c>
      <c r="AA37" s="47">
        <f>SUM($D37:L37)</f>
        <v>29544</v>
      </c>
      <c r="AB37" s="47">
        <f>SUM($D37:M37)</f>
        <v>30965</v>
      </c>
      <c r="AC37" s="47">
        <f>SUM($D37:N37)</f>
        <v>32591</v>
      </c>
      <c r="AD37" s="47">
        <f>SUM($D37:O37)</f>
        <v>34071</v>
      </c>
    </row>
    <row r="38" spans="1:30" s="55" customFormat="1" ht="15" customHeight="1">
      <c r="A38" s="74" t="s">
        <v>10</v>
      </c>
      <c r="B38" s="76" t="s">
        <v>8</v>
      </c>
      <c r="D38" s="47">
        <f>+BWB!D$101</f>
        <v>573</v>
      </c>
      <c r="E38" s="47">
        <f>+BWB!E$101</f>
        <v>453</v>
      </c>
      <c r="F38" s="47">
        <f>+BWB!F$101</f>
        <v>629</v>
      </c>
      <c r="G38" s="47">
        <f>+BWB!G$101</f>
        <v>855</v>
      </c>
      <c r="H38" s="47">
        <f>+BWB!H$101</f>
        <v>866</v>
      </c>
      <c r="I38" s="47">
        <f>+BWB!I$101</f>
        <v>833</v>
      </c>
      <c r="J38" s="47">
        <f>+BWB!J$101</f>
        <v>753</v>
      </c>
      <c r="K38" s="47">
        <f>+BWB!K$101</f>
        <v>737</v>
      </c>
      <c r="L38" s="47">
        <f>+BWB!L$101</f>
        <v>804</v>
      </c>
      <c r="M38" s="47">
        <f>+BWB!M$101</f>
        <v>958</v>
      </c>
      <c r="N38" s="47">
        <f>+BWB!N$101</f>
        <v>712</v>
      </c>
      <c r="O38" s="47">
        <f>+BWB!O$101</f>
        <v>482</v>
      </c>
      <c r="P38" s="47">
        <f t="shared" si="4"/>
        <v>8655</v>
      </c>
      <c r="Q38" s="60"/>
      <c r="R38" s="60"/>
      <c r="S38" s="47">
        <f>SUM($D38:D38)</f>
        <v>573</v>
      </c>
      <c r="T38" s="47">
        <f>SUM($D38:E38)</f>
        <v>1026</v>
      </c>
      <c r="U38" s="47">
        <f>SUM($D38:F38)</f>
        <v>1655</v>
      </c>
      <c r="V38" s="47">
        <f>SUM($D38:G38)</f>
        <v>2510</v>
      </c>
      <c r="W38" s="47">
        <f>SUM($D38:H38)</f>
        <v>3376</v>
      </c>
      <c r="X38" s="47">
        <f>SUM($D38:I38)</f>
        <v>4209</v>
      </c>
      <c r="Y38" s="47">
        <f>SUM($D38:J38)</f>
        <v>4962</v>
      </c>
      <c r="Z38" s="47">
        <f>SUM($D38:K38)</f>
        <v>5699</v>
      </c>
      <c r="AA38" s="47">
        <f>SUM($D38:L38)</f>
        <v>6503</v>
      </c>
      <c r="AB38" s="47">
        <f>SUM($D38:M38)</f>
        <v>7461</v>
      </c>
      <c r="AC38" s="47">
        <f>SUM($D38:N38)</f>
        <v>8173</v>
      </c>
      <c r="AD38" s="47">
        <f>SUM($D38:O38)</f>
        <v>8655</v>
      </c>
    </row>
    <row r="39" spans="1:30" s="55" customFormat="1" ht="15" customHeight="1">
      <c r="A39" s="74" t="s">
        <v>11</v>
      </c>
      <c r="B39" s="76" t="s">
        <v>8</v>
      </c>
      <c r="D39" s="47">
        <f>+DWT!D$102</f>
        <v>5278</v>
      </c>
      <c r="E39" s="47">
        <f>+DWT!E$102</f>
        <v>4060</v>
      </c>
      <c r="F39" s="47">
        <f>+DWT!F$102</f>
        <v>4505</v>
      </c>
      <c r="G39" s="47">
        <f>+DWT!G$102</f>
        <v>4876</v>
      </c>
      <c r="H39" s="47">
        <f>+DWT!H$102</f>
        <v>4771</v>
      </c>
      <c r="I39" s="47">
        <f>+DWT!I$102</f>
        <v>4636</v>
      </c>
      <c r="J39" s="47">
        <f>+DWT!J$102</f>
        <v>4730</v>
      </c>
      <c r="K39" s="47">
        <f>+DWT!K$102</f>
        <v>5002</v>
      </c>
      <c r="L39" s="47">
        <f>+DWT!L$102</f>
        <v>4615</v>
      </c>
      <c r="M39" s="47">
        <f>+DWT!M$102</f>
        <v>4582</v>
      </c>
      <c r="N39" s="47">
        <f>+DWT!N$102</f>
        <v>3144</v>
      </c>
      <c r="O39" s="47">
        <f>+DWT!O$102</f>
        <v>4163</v>
      </c>
      <c r="P39" s="47">
        <f t="shared" si="4"/>
        <v>54362</v>
      </c>
      <c r="Q39" s="60"/>
      <c r="R39" s="60"/>
      <c r="S39" s="47">
        <f>SUM($D39:D39)</f>
        <v>5278</v>
      </c>
      <c r="T39" s="47">
        <f>SUM($D39:E39)</f>
        <v>9338</v>
      </c>
      <c r="U39" s="47">
        <f>SUM($D39:F39)</f>
        <v>13843</v>
      </c>
      <c r="V39" s="47">
        <f>SUM($D39:G39)</f>
        <v>18719</v>
      </c>
      <c r="W39" s="47">
        <f>SUM($D39:H39)</f>
        <v>23490</v>
      </c>
      <c r="X39" s="47">
        <f>SUM($D39:I39)</f>
        <v>28126</v>
      </c>
      <c r="Y39" s="47">
        <f>SUM($D39:J39)</f>
        <v>32856</v>
      </c>
      <c r="Z39" s="47">
        <f>SUM($D39:K39)</f>
        <v>37858</v>
      </c>
      <c r="AA39" s="47">
        <f>SUM($D39:L39)</f>
        <v>42473</v>
      </c>
      <c r="AB39" s="47">
        <f>SUM($D39:M39)</f>
        <v>47055</v>
      </c>
      <c r="AC39" s="47">
        <f>SUM($D39:N39)</f>
        <v>50199</v>
      </c>
      <c r="AD39" s="47">
        <f>SUM($D39:O39)</f>
        <v>54362</v>
      </c>
    </row>
    <row r="40" spans="1:30" s="55" customFormat="1" ht="15" customHeight="1">
      <c r="A40" s="74" t="s">
        <v>13</v>
      </c>
      <c r="B40" s="76" t="s">
        <v>8</v>
      </c>
      <c r="D40" s="47">
        <f>+OGB!D$102</f>
        <v>28</v>
      </c>
      <c r="E40" s="47">
        <f>+OGB!E$102</f>
        <v>34</v>
      </c>
      <c r="F40" s="47">
        <f>+OGB!F$102</f>
        <v>21</v>
      </c>
      <c r="G40" s="47">
        <f>+OGB!G$102</f>
        <v>28</v>
      </c>
      <c r="H40" s="47">
        <f>+OGB!H$102</f>
        <v>97</v>
      </c>
      <c r="I40" s="47">
        <f>+OGB!I$102</f>
        <v>82</v>
      </c>
      <c r="J40" s="47">
        <f>+OGB!J$102</f>
        <v>23</v>
      </c>
      <c r="K40" s="47">
        <f>+OGB!K$102</f>
        <v>56</v>
      </c>
      <c r="L40" s="47">
        <f>+OGB!L$102</f>
        <v>74</v>
      </c>
      <c r="M40" s="47">
        <f>+OGB!M$102</f>
        <v>49</v>
      </c>
      <c r="N40" s="47">
        <f>+OGB!N$102</f>
        <v>51</v>
      </c>
      <c r="O40" s="47">
        <f>+OGB!O$102</f>
        <v>27</v>
      </c>
      <c r="P40" s="47">
        <f t="shared" si="4"/>
        <v>570</v>
      </c>
      <c r="Q40" s="60"/>
      <c r="R40" s="60"/>
      <c r="S40" s="47">
        <f>SUM($D40:D40)</f>
        <v>28</v>
      </c>
      <c r="T40" s="47">
        <f>SUM($D40:E40)</f>
        <v>62</v>
      </c>
      <c r="U40" s="47">
        <f>SUM($D40:F40)</f>
        <v>83</v>
      </c>
      <c r="V40" s="47">
        <f>SUM($D40:G40)</f>
        <v>111</v>
      </c>
      <c r="W40" s="47">
        <f>SUM($D40:H40)</f>
        <v>208</v>
      </c>
      <c r="X40" s="47">
        <f>SUM($D40:I40)</f>
        <v>290</v>
      </c>
      <c r="Y40" s="47">
        <f>SUM($D40:J40)</f>
        <v>313</v>
      </c>
      <c r="Z40" s="47">
        <f>SUM($D40:K40)</f>
        <v>369</v>
      </c>
      <c r="AA40" s="47">
        <f>SUM($D40:L40)</f>
        <v>443</v>
      </c>
      <c r="AB40" s="47">
        <f>SUM($D40:M40)</f>
        <v>492</v>
      </c>
      <c r="AC40" s="47">
        <f>SUM($D40:N40)</f>
        <v>543</v>
      </c>
      <c r="AD40" s="47">
        <f>SUM($D40:O40)</f>
        <v>570</v>
      </c>
    </row>
    <row r="41" spans="1:30" s="62" customFormat="1" ht="15" customHeight="1">
      <c r="A41" s="74" t="s">
        <v>14</v>
      </c>
      <c r="B41" s="76" t="s">
        <v>8</v>
      </c>
      <c r="C41" s="55"/>
      <c r="D41" s="47">
        <f>+PB!D$102</f>
        <v>2330</v>
      </c>
      <c r="E41" s="47">
        <f>+PB!E$102</f>
        <v>2448</v>
      </c>
      <c r="F41" s="47">
        <f>+PB!F$102</f>
        <v>2506</v>
      </c>
      <c r="G41" s="47">
        <f>+PB!G$102</f>
        <v>2356</v>
      </c>
      <c r="H41" s="47">
        <f>+PB!H$102</f>
        <v>2590</v>
      </c>
      <c r="I41" s="47">
        <f>+PB!I$102</f>
        <v>2444</v>
      </c>
      <c r="J41" s="47">
        <f>+PB!J$102</f>
        <v>2556</v>
      </c>
      <c r="K41" s="47">
        <f>+PB!K$102</f>
        <v>3002</v>
      </c>
      <c r="L41" s="47">
        <f>+PB!L$102</f>
        <v>2822</v>
      </c>
      <c r="M41" s="47">
        <f>+PB!M$102</f>
        <v>3182</v>
      </c>
      <c r="N41" s="47">
        <f>+PB!N$102</f>
        <v>3088</v>
      </c>
      <c r="O41" s="47">
        <f>+PB!O$102</f>
        <v>2588</v>
      </c>
      <c r="P41" s="47">
        <f t="shared" si="4"/>
        <v>31912</v>
      </c>
      <c r="Q41" s="44"/>
      <c r="R41" s="44"/>
      <c r="S41" s="47">
        <f>SUM($D41:D41)</f>
        <v>2330</v>
      </c>
      <c r="T41" s="47">
        <f>SUM($D41:E41)</f>
        <v>4778</v>
      </c>
      <c r="U41" s="47">
        <f>SUM($D41:F41)</f>
        <v>7284</v>
      </c>
      <c r="V41" s="47">
        <f>SUM($D41:G41)</f>
        <v>9640</v>
      </c>
      <c r="W41" s="47">
        <f>SUM($D41:H41)</f>
        <v>12230</v>
      </c>
      <c r="X41" s="47">
        <f>SUM($D41:I41)</f>
        <v>14674</v>
      </c>
      <c r="Y41" s="47">
        <f>SUM($D41:J41)</f>
        <v>17230</v>
      </c>
      <c r="Z41" s="47">
        <f>SUM($D41:K41)</f>
        <v>20232</v>
      </c>
      <c r="AA41" s="47">
        <f>SUM($D41:L41)</f>
        <v>23054</v>
      </c>
      <c r="AB41" s="47">
        <f>SUM($D41:M41)</f>
        <v>26236</v>
      </c>
      <c r="AC41" s="47">
        <f>SUM($D41:N41)</f>
        <v>29324</v>
      </c>
      <c r="AD41" s="47">
        <f>SUM($D41:O41)</f>
        <v>31912</v>
      </c>
    </row>
    <row r="42" spans="1:30" s="55" customFormat="1" ht="15" customHeight="1">
      <c r="A42" s="74" t="s">
        <v>78</v>
      </c>
      <c r="B42" s="76" t="s">
        <v>8</v>
      </c>
      <c r="D42" s="47">
        <f>+IBA!D$102</f>
        <v>1538</v>
      </c>
      <c r="E42" s="47">
        <f>+IBA!E$102</f>
        <v>2212</v>
      </c>
      <c r="F42" s="47">
        <f>+IBA!F$102</f>
        <v>2409</v>
      </c>
      <c r="G42" s="47">
        <f>+IBA!G$102</f>
        <v>1638</v>
      </c>
      <c r="H42" s="47">
        <f>+IBA!H$102</f>
        <v>4744</v>
      </c>
      <c r="I42" s="47">
        <f>+IBA!I$102</f>
        <v>7261</v>
      </c>
      <c r="J42" s="47">
        <f>+IBA!J$102</f>
        <v>9198</v>
      </c>
      <c r="K42" s="47">
        <f>+IBA!K$102</f>
        <v>10619</v>
      </c>
      <c r="L42" s="47">
        <f>+IBA!L$102</f>
        <v>6796</v>
      </c>
      <c r="M42" s="47">
        <f>+IBA!M$102</f>
        <v>3334</v>
      </c>
      <c r="N42" s="47">
        <f>+IBA!N$102</f>
        <v>1632</v>
      </c>
      <c r="O42" s="47">
        <f>+IBA!O$102</f>
        <v>1079</v>
      </c>
      <c r="P42" s="47">
        <f t="shared" si="4"/>
        <v>52460</v>
      </c>
      <c r="Q42" s="59"/>
      <c r="R42" s="59"/>
      <c r="S42" s="47">
        <f>SUM($D42:D42)</f>
        <v>1538</v>
      </c>
      <c r="T42" s="47">
        <f>SUM($D42:E42)</f>
        <v>3750</v>
      </c>
      <c r="U42" s="47">
        <f>SUM($D42:F42)</f>
        <v>6159</v>
      </c>
      <c r="V42" s="47">
        <f>SUM($D42:G42)</f>
        <v>7797</v>
      </c>
      <c r="W42" s="47">
        <f>SUM($D42:H42)</f>
        <v>12541</v>
      </c>
      <c r="X42" s="47">
        <f>SUM($D42:I42)</f>
        <v>19802</v>
      </c>
      <c r="Y42" s="47">
        <f>SUM($D42:J42)</f>
        <v>29000</v>
      </c>
      <c r="Z42" s="47">
        <f>SUM($D42:K42)</f>
        <v>39619</v>
      </c>
      <c r="AA42" s="47">
        <f>SUM($D42:L42)</f>
        <v>46415</v>
      </c>
      <c r="AB42" s="47">
        <f>SUM($D42:M42)</f>
        <v>49749</v>
      </c>
      <c r="AC42" s="47">
        <f>SUM($D42:N42)</f>
        <v>51381</v>
      </c>
      <c r="AD42" s="47">
        <f>SUM($D42:O42)</f>
        <v>52460</v>
      </c>
    </row>
    <row r="43" spans="1:30" s="55" customFormat="1" ht="15" customHeight="1">
      <c r="A43" s="74" t="s">
        <v>16</v>
      </c>
      <c r="B43" s="76" t="s">
        <v>8</v>
      </c>
      <c r="D43" s="47">
        <f>+SIBC!D$102</f>
        <v>0</v>
      </c>
      <c r="E43" s="47">
        <f>+SIBC!E$102</f>
        <v>0</v>
      </c>
      <c r="F43" s="47">
        <f>+SIBC!F$102</f>
        <v>0</v>
      </c>
      <c r="G43" s="47">
        <f>+SIBC!G$102</f>
        <v>0</v>
      </c>
      <c r="H43" s="47">
        <f>+SIBC!H$102</f>
        <v>0</v>
      </c>
      <c r="I43" s="47">
        <f>+SIBC!I$102</f>
        <v>0</v>
      </c>
      <c r="J43" s="47">
        <f>+SIBC!J$102</f>
        <v>0</v>
      </c>
      <c r="K43" s="47">
        <f>+SIBC!K$102</f>
        <v>0</v>
      </c>
      <c r="L43" s="47">
        <f>+SIBC!L$102</f>
        <v>0</v>
      </c>
      <c r="M43" s="47">
        <f>+SIBC!M$102</f>
        <v>0</v>
      </c>
      <c r="N43" s="47">
        <f>+SIBC!N$102</f>
        <v>0</v>
      </c>
      <c r="O43" s="47">
        <f>+SIBC!O$102</f>
        <v>0</v>
      </c>
      <c r="P43" s="47">
        <f t="shared" si="4"/>
        <v>0</v>
      </c>
      <c r="Q43" s="60"/>
      <c r="R43" s="60"/>
      <c r="S43" s="47">
        <f>SUM($D43:D43)</f>
        <v>0</v>
      </c>
      <c r="T43" s="47">
        <f>SUM($D43:E43)</f>
        <v>0</v>
      </c>
      <c r="U43" s="47">
        <f>SUM($D43:F43)</f>
        <v>0</v>
      </c>
      <c r="V43" s="47">
        <f>SUM($D43:G43)</f>
        <v>0</v>
      </c>
      <c r="W43" s="47">
        <f>SUM($D43:H43)</f>
        <v>0</v>
      </c>
      <c r="X43" s="47">
        <f>SUM($D43:I43)</f>
        <v>0</v>
      </c>
      <c r="Y43" s="47">
        <f>SUM($D43:J43)</f>
        <v>0</v>
      </c>
      <c r="Z43" s="47">
        <f>SUM($D43:K43)</f>
        <v>0</v>
      </c>
      <c r="AA43" s="47">
        <f>SUM($D43:L43)</f>
        <v>0</v>
      </c>
      <c r="AB43" s="47">
        <f>SUM($D43:M43)</f>
        <v>0</v>
      </c>
      <c r="AC43" s="47">
        <f>SUM($D43:N43)</f>
        <v>0</v>
      </c>
      <c r="AD43" s="47">
        <f>SUM($D43:O43)</f>
        <v>0</v>
      </c>
    </row>
    <row r="44" spans="1:30" s="55" customFormat="1" ht="15" customHeight="1">
      <c r="A44" s="74" t="s">
        <v>17</v>
      </c>
      <c r="B44" s="76" t="s">
        <v>8</v>
      </c>
      <c r="D44" s="47">
        <f>+TIBA!D$102</f>
        <v>0</v>
      </c>
      <c r="E44" s="47">
        <f>+TIBA!E$102</f>
        <v>0</v>
      </c>
      <c r="F44" s="47">
        <f>+TIBA!F$102</f>
        <v>0</v>
      </c>
      <c r="G44" s="47">
        <f>+TIBA!G$102</f>
        <v>0</v>
      </c>
      <c r="H44" s="47">
        <f>+TIBA!H$102</f>
        <v>0</v>
      </c>
      <c r="I44" s="47">
        <f>+TIBA!I$102</f>
        <v>0</v>
      </c>
      <c r="J44" s="47">
        <f>+TIBA!J$102</f>
        <v>0</v>
      </c>
      <c r="K44" s="47">
        <f>+TIBA!K$102</f>
        <v>0</v>
      </c>
      <c r="L44" s="47">
        <f>+TIBA!L$102</f>
        <v>0</v>
      </c>
      <c r="M44" s="47">
        <f>+TIBA!M$102</f>
        <v>0</v>
      </c>
      <c r="N44" s="47">
        <f>+TIBA!N$102</f>
        <v>0</v>
      </c>
      <c r="O44" s="47">
        <f>+TIBA!O$102</f>
        <v>0</v>
      </c>
      <c r="P44" s="47">
        <f t="shared" si="4"/>
        <v>0</v>
      </c>
      <c r="Q44" s="60"/>
      <c r="R44" s="60"/>
      <c r="S44" s="47">
        <f>SUM($D44:D44)</f>
        <v>0</v>
      </c>
      <c r="T44" s="47">
        <f>SUM($D44:E44)</f>
        <v>0</v>
      </c>
      <c r="U44" s="47">
        <f>SUM($D44:F44)</f>
        <v>0</v>
      </c>
      <c r="V44" s="47">
        <f>SUM($D44:G44)</f>
        <v>0</v>
      </c>
      <c r="W44" s="47">
        <f>SUM($D44:H44)</f>
        <v>0</v>
      </c>
      <c r="X44" s="47">
        <f>SUM($D44:I44)</f>
        <v>0</v>
      </c>
      <c r="Y44" s="47">
        <f>SUM($D44:J44)</f>
        <v>0</v>
      </c>
      <c r="Z44" s="47">
        <f>SUM($D44:K44)</f>
        <v>0</v>
      </c>
      <c r="AA44" s="47">
        <f>SUM($D44:L44)</f>
        <v>0</v>
      </c>
      <c r="AB44" s="47">
        <f>SUM($D44:M44)</f>
        <v>0</v>
      </c>
      <c r="AC44" s="47">
        <f>SUM($D44:N44)</f>
        <v>0</v>
      </c>
      <c r="AD44" s="47">
        <f>SUM($D44:O44)</f>
        <v>0</v>
      </c>
    </row>
    <row r="45" spans="1:30" s="55" customFormat="1" ht="15" customHeight="1">
      <c r="A45" s="74" t="s">
        <v>12</v>
      </c>
      <c r="B45" s="76" t="s">
        <v>8</v>
      </c>
      <c r="D45" s="47">
        <f>+LQB!D$102</f>
        <v>476</v>
      </c>
      <c r="E45" s="47">
        <f>+LQB!E$102</f>
        <v>460</v>
      </c>
      <c r="F45" s="47">
        <f>+LQB!F$102</f>
        <v>714</v>
      </c>
      <c r="G45" s="47">
        <f>+LQB!G$102</f>
        <v>1046</v>
      </c>
      <c r="H45" s="47">
        <f>+LQB!H$102</f>
        <v>1236</v>
      </c>
      <c r="I45" s="47">
        <f>+LQB!I$102</f>
        <v>906</v>
      </c>
      <c r="J45" s="47">
        <f>+LQB!J$102</f>
        <v>964</v>
      </c>
      <c r="K45" s="47">
        <f>+LQB!K$102</f>
        <v>948</v>
      </c>
      <c r="L45" s="47">
        <f>+LQB!L$102</f>
        <v>734</v>
      </c>
      <c r="M45" s="47">
        <f>+LQB!M$102</f>
        <v>764</v>
      </c>
      <c r="N45" s="47">
        <f>+LQB!N$102</f>
        <v>780</v>
      </c>
      <c r="O45" s="47">
        <f>+LQB!O$102</f>
        <v>690</v>
      </c>
      <c r="P45" s="47">
        <f t="shared" si="4"/>
        <v>9718</v>
      </c>
      <c r="Q45" s="60"/>
      <c r="R45" s="60"/>
      <c r="S45" s="47">
        <f>SUM($D45:D45)</f>
        <v>476</v>
      </c>
      <c r="T45" s="47">
        <f>SUM($D45:E45)</f>
        <v>936</v>
      </c>
      <c r="U45" s="47">
        <f>SUM($D45:F45)</f>
        <v>1650</v>
      </c>
      <c r="V45" s="47">
        <f>SUM($D45:G45)</f>
        <v>2696</v>
      </c>
      <c r="W45" s="47">
        <f>SUM($D45:H45)</f>
        <v>3932</v>
      </c>
      <c r="X45" s="47">
        <f>SUM($D45:I45)</f>
        <v>4838</v>
      </c>
      <c r="Y45" s="47">
        <f>SUM($D45:J45)</f>
        <v>5802</v>
      </c>
      <c r="Z45" s="47">
        <f>SUM($D45:K45)</f>
        <v>6750</v>
      </c>
      <c r="AA45" s="47">
        <f>SUM($D45:L45)</f>
        <v>7484</v>
      </c>
      <c r="AB45" s="47">
        <f>SUM($D45:M45)</f>
        <v>8248</v>
      </c>
      <c r="AC45" s="47">
        <f>SUM($D45:N45)</f>
        <v>9028</v>
      </c>
      <c r="AD45" s="47">
        <f>SUM($D45:O45)</f>
        <v>9718</v>
      </c>
    </row>
    <row r="46" spans="1:30" s="62" customFormat="1" ht="15" customHeight="1">
      <c r="A46" s="74" t="s">
        <v>15</v>
      </c>
      <c r="B46" s="76" t="s">
        <v>8</v>
      </c>
      <c r="C46" s="55"/>
      <c r="D46" s="47">
        <f>+RBW!D$102</f>
        <v>1058</v>
      </c>
      <c r="E46" s="47">
        <f>+RBW!E$102</f>
        <v>806</v>
      </c>
      <c r="F46" s="47">
        <f>+RBW!F$102</f>
        <v>1302</v>
      </c>
      <c r="G46" s="47">
        <f>+RBW!G$102</f>
        <v>2110</v>
      </c>
      <c r="H46" s="47">
        <f>+RBW!H$102</f>
        <v>3414</v>
      </c>
      <c r="I46" s="47">
        <f>+RBW!I$102</f>
        <v>4364</v>
      </c>
      <c r="J46" s="47">
        <f>+RBW!J$102</f>
        <v>4250</v>
      </c>
      <c r="K46" s="47">
        <f>+RBW!K$102</f>
        <v>4510</v>
      </c>
      <c r="L46" s="47">
        <f>+RBW!L$102</f>
        <v>4084</v>
      </c>
      <c r="M46" s="47">
        <f>+RBW!M$102</f>
        <v>3680</v>
      </c>
      <c r="N46" s="47">
        <f>+RBW!N$102</f>
        <v>2212</v>
      </c>
      <c r="O46" s="47">
        <f>+RBW!O$102</f>
        <v>1538</v>
      </c>
      <c r="P46" s="47">
        <f t="shared" si="4"/>
        <v>33328</v>
      </c>
      <c r="Q46" s="44"/>
      <c r="R46" s="44"/>
      <c r="S46" s="47">
        <f>SUM($D46:D46)</f>
        <v>1058</v>
      </c>
      <c r="T46" s="47">
        <f>SUM($D46:E46)</f>
        <v>1864</v>
      </c>
      <c r="U46" s="47">
        <f>SUM($D46:F46)</f>
        <v>3166</v>
      </c>
      <c r="V46" s="47">
        <f>SUM($D46:G46)</f>
        <v>5276</v>
      </c>
      <c r="W46" s="47">
        <f>SUM($D46:H46)</f>
        <v>8690</v>
      </c>
      <c r="X46" s="47">
        <f>SUM($D46:I46)</f>
        <v>13054</v>
      </c>
      <c r="Y46" s="47">
        <f>SUM($D46:J46)</f>
        <v>17304</v>
      </c>
      <c r="Z46" s="47">
        <f>SUM($D46:K46)</f>
        <v>21814</v>
      </c>
      <c r="AA46" s="47">
        <f>SUM($D46:L46)</f>
        <v>25898</v>
      </c>
      <c r="AB46" s="47">
        <f>SUM($D46:M46)</f>
        <v>29578</v>
      </c>
      <c r="AC46" s="47">
        <f>SUM($D46:N46)</f>
        <v>31790</v>
      </c>
      <c r="AD46" s="47">
        <f>SUM($D46:O46)</f>
        <v>33328</v>
      </c>
    </row>
    <row r="47" spans="1:30" s="55" customFormat="1" ht="15" customHeight="1">
      <c r="A47" s="74" t="s">
        <v>18</v>
      </c>
      <c r="B47" s="76" t="s">
        <v>8</v>
      </c>
      <c r="D47" s="47">
        <f>+WPB!D$102</f>
        <v>0</v>
      </c>
      <c r="E47" s="47">
        <f>+WPB!E$102</f>
        <v>0</v>
      </c>
      <c r="F47" s="47">
        <f>+WPB!F$102</f>
        <v>0</v>
      </c>
      <c r="G47" s="47">
        <f>+WPB!G$102</f>
        <v>0</v>
      </c>
      <c r="H47" s="47">
        <f>+WPB!H$102</f>
        <v>0</v>
      </c>
      <c r="I47" s="47">
        <f>+WPB!I$102</f>
        <v>0</v>
      </c>
      <c r="J47" s="47">
        <f>+WPB!J$102</f>
        <v>0</v>
      </c>
      <c r="K47" s="47">
        <f>+WPB!K$102</f>
        <v>0</v>
      </c>
      <c r="L47" s="47">
        <f>+WPB!L$102</f>
        <v>0</v>
      </c>
      <c r="M47" s="47">
        <f>+WPB!M$102</f>
        <v>0</v>
      </c>
      <c r="N47" s="47">
        <f>+WPB!N$102</f>
        <v>0</v>
      </c>
      <c r="O47" s="47">
        <f>+WPB!O$102</f>
        <v>0</v>
      </c>
      <c r="P47" s="47">
        <f t="shared" si="4"/>
        <v>0</v>
      </c>
      <c r="Q47" s="59"/>
      <c r="R47" s="59"/>
      <c r="S47" s="47">
        <f>SUM($D47:D47)</f>
        <v>0</v>
      </c>
      <c r="T47" s="47">
        <f>SUM($D47:E47)</f>
        <v>0</v>
      </c>
      <c r="U47" s="47">
        <f>SUM($D47:F47)</f>
        <v>0</v>
      </c>
      <c r="V47" s="47">
        <f>SUM($D47:G47)</f>
        <v>0</v>
      </c>
      <c r="W47" s="47">
        <f>SUM($D47:H47)</f>
        <v>0</v>
      </c>
      <c r="X47" s="47">
        <f>SUM($D47:I47)</f>
        <v>0</v>
      </c>
      <c r="Y47" s="47">
        <f>SUM($D47:J47)</f>
        <v>0</v>
      </c>
      <c r="Z47" s="47">
        <f>SUM($D47:K47)</f>
        <v>0</v>
      </c>
      <c r="AA47" s="47">
        <f>SUM($D47:L47)</f>
        <v>0</v>
      </c>
      <c r="AB47" s="47">
        <f>SUM($D47:M47)</f>
        <v>0</v>
      </c>
      <c r="AC47" s="47">
        <f>SUM($D47:N47)</f>
        <v>0</v>
      </c>
      <c r="AD47" s="47">
        <f>SUM($D47:O47)</f>
        <v>0</v>
      </c>
    </row>
    <row r="48" spans="1:30" s="55" customFormat="1" ht="15" customHeight="1">
      <c r="A48" s="74"/>
      <c r="B48" s="79" t="s">
        <v>9</v>
      </c>
      <c r="D48" s="56">
        <f t="shared" ref="D48:P48" si="5">SUM(D37:D47)</f>
        <v>15066</v>
      </c>
      <c r="E48" s="56">
        <f t="shared" si="5"/>
        <v>14330</v>
      </c>
      <c r="F48" s="56">
        <f t="shared" si="5"/>
        <v>17883</v>
      </c>
      <c r="G48" s="56">
        <f t="shared" si="5"/>
        <v>18377</v>
      </c>
      <c r="H48" s="56">
        <f t="shared" si="5"/>
        <v>22891</v>
      </c>
      <c r="I48" s="56">
        <f t="shared" si="5"/>
        <v>21973</v>
      </c>
      <c r="J48" s="56">
        <f t="shared" si="5"/>
        <v>23981</v>
      </c>
      <c r="K48" s="56">
        <f t="shared" si="5"/>
        <v>26063</v>
      </c>
      <c r="L48" s="56">
        <f t="shared" si="5"/>
        <v>21250</v>
      </c>
      <c r="M48" s="56">
        <f t="shared" si="5"/>
        <v>17970</v>
      </c>
      <c r="N48" s="56">
        <f t="shared" si="5"/>
        <v>13245</v>
      </c>
      <c r="O48" s="56">
        <f t="shared" si="5"/>
        <v>12047</v>
      </c>
      <c r="P48" s="56">
        <f t="shared" si="5"/>
        <v>225076</v>
      </c>
      <c r="Q48" s="60"/>
      <c r="R48" s="60"/>
      <c r="S48" s="47">
        <f>SUM($D48:D48)</f>
        <v>15066</v>
      </c>
      <c r="T48" s="47">
        <f>SUM($D48:E48)</f>
        <v>29396</v>
      </c>
      <c r="U48" s="47">
        <f>SUM($D48:F48)</f>
        <v>47279</v>
      </c>
      <c r="V48" s="47">
        <f>SUM($D48:G48)</f>
        <v>65656</v>
      </c>
      <c r="W48" s="47">
        <f>SUM($D48:H48)</f>
        <v>88547</v>
      </c>
      <c r="X48" s="47">
        <f>SUM($D48:I48)</f>
        <v>110520</v>
      </c>
      <c r="Y48" s="47">
        <f>SUM($D48:J48)</f>
        <v>134501</v>
      </c>
      <c r="Z48" s="47">
        <f>SUM($D48:K48)</f>
        <v>160564</v>
      </c>
      <c r="AA48" s="47">
        <f>SUM($D48:L48)</f>
        <v>181814</v>
      </c>
      <c r="AB48" s="47">
        <f>SUM($D48:M48)</f>
        <v>199784</v>
      </c>
      <c r="AC48" s="47">
        <f>SUM($D48:N48)</f>
        <v>213029</v>
      </c>
      <c r="AD48" s="47">
        <f>SUM($D48:O48)</f>
        <v>225076</v>
      </c>
    </row>
    <row r="49" spans="1:30" s="62" customFormat="1" ht="15" customHeight="1">
      <c r="A49" s="42"/>
      <c r="B49" s="78"/>
      <c r="C49" s="44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4"/>
      <c r="R49" s="44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</row>
    <row r="50" spans="1:30" s="55" customFormat="1" ht="15" customHeight="1">
      <c r="A50" s="74" t="s">
        <v>5</v>
      </c>
      <c r="B50" s="77" t="s">
        <v>70</v>
      </c>
      <c r="C50" s="46"/>
      <c r="D50" s="47">
        <f t="shared" ref="D50:O50" si="6">SUM(D11+D24+D37)</f>
        <v>788910</v>
      </c>
      <c r="E50" s="47">
        <f t="shared" si="6"/>
        <v>689749</v>
      </c>
      <c r="F50" s="47">
        <f t="shared" si="6"/>
        <v>822697</v>
      </c>
      <c r="G50" s="47">
        <f t="shared" si="6"/>
        <v>768663</v>
      </c>
      <c r="H50" s="47">
        <f t="shared" si="6"/>
        <v>803086</v>
      </c>
      <c r="I50" s="47">
        <f t="shared" si="6"/>
        <v>775068</v>
      </c>
      <c r="J50" s="47">
        <f t="shared" si="6"/>
        <v>754534</v>
      </c>
      <c r="K50" s="47">
        <f t="shared" si="6"/>
        <v>835962</v>
      </c>
      <c r="L50" s="47">
        <f t="shared" si="6"/>
        <v>738811</v>
      </c>
      <c r="M50" s="47">
        <f t="shared" si="6"/>
        <v>766990</v>
      </c>
      <c r="N50" s="47">
        <f t="shared" si="6"/>
        <v>716787</v>
      </c>
      <c r="O50" s="47">
        <f t="shared" si="6"/>
        <v>621178</v>
      </c>
      <c r="P50" s="47">
        <f t="shared" ref="P50:P60" si="7">SUM(D50:O50)</f>
        <v>9082435</v>
      </c>
      <c r="Q50" s="59"/>
      <c r="R50" s="59"/>
      <c r="S50" s="47">
        <f>SUM($D50:D50)</f>
        <v>788910</v>
      </c>
      <c r="T50" s="47">
        <f>SUM($D50:E50)</f>
        <v>1478659</v>
      </c>
      <c r="U50" s="47">
        <f>SUM($D50:F50)</f>
        <v>2301356</v>
      </c>
      <c r="V50" s="47">
        <f>SUM($D50:G50)</f>
        <v>3070019</v>
      </c>
      <c r="W50" s="47">
        <f>SUM($D50:H50)</f>
        <v>3873105</v>
      </c>
      <c r="X50" s="47">
        <f>SUM($D50:I50)</f>
        <v>4648173</v>
      </c>
      <c r="Y50" s="47">
        <f>SUM($D50:J50)</f>
        <v>5402707</v>
      </c>
      <c r="Z50" s="47">
        <f>SUM($D50:K50)</f>
        <v>6238669</v>
      </c>
      <c r="AA50" s="47">
        <f>SUM($D50:L50)</f>
        <v>6977480</v>
      </c>
      <c r="AB50" s="47">
        <f>SUM($D50:M50)</f>
        <v>7744470</v>
      </c>
      <c r="AC50" s="47">
        <f>SUM($D50:N50)</f>
        <v>8461257</v>
      </c>
      <c r="AD50" s="47">
        <f>SUM($D50:O50)</f>
        <v>9082435</v>
      </c>
    </row>
    <row r="51" spans="1:30" s="55" customFormat="1" ht="15" customHeight="1">
      <c r="A51" s="74" t="s">
        <v>10</v>
      </c>
      <c r="B51" s="77" t="s">
        <v>70</v>
      </c>
      <c r="D51" s="47">
        <f t="shared" ref="D51:O51" si="8">SUM(D12+D25+D38)</f>
        <v>359261</v>
      </c>
      <c r="E51" s="47">
        <f t="shared" si="8"/>
        <v>323613</v>
      </c>
      <c r="F51" s="47">
        <f t="shared" si="8"/>
        <v>404146</v>
      </c>
      <c r="G51" s="47">
        <f t="shared" si="8"/>
        <v>400809</v>
      </c>
      <c r="H51" s="47">
        <f t="shared" si="8"/>
        <v>447040</v>
      </c>
      <c r="I51" s="47">
        <f t="shared" si="8"/>
        <v>454137</v>
      </c>
      <c r="J51" s="47">
        <f t="shared" si="8"/>
        <v>486918</v>
      </c>
      <c r="K51" s="47">
        <f t="shared" si="8"/>
        <v>508228</v>
      </c>
      <c r="L51" s="47">
        <f t="shared" si="8"/>
        <v>422772</v>
      </c>
      <c r="M51" s="47">
        <f t="shared" si="8"/>
        <v>445601</v>
      </c>
      <c r="N51" s="47">
        <f t="shared" si="8"/>
        <v>426203</v>
      </c>
      <c r="O51" s="47">
        <f t="shared" si="8"/>
        <v>367972</v>
      </c>
      <c r="P51" s="47">
        <f t="shared" si="7"/>
        <v>5046700</v>
      </c>
      <c r="Q51" s="60"/>
      <c r="R51" s="60"/>
      <c r="S51" s="47">
        <f>SUM($D51:D51)</f>
        <v>359261</v>
      </c>
      <c r="T51" s="47">
        <f>SUM($D51:E51)</f>
        <v>682874</v>
      </c>
      <c r="U51" s="47">
        <f>SUM($D51:F51)</f>
        <v>1087020</v>
      </c>
      <c r="V51" s="47">
        <f>SUM($D51:G51)</f>
        <v>1487829</v>
      </c>
      <c r="W51" s="47">
        <f>SUM($D51:H51)</f>
        <v>1934869</v>
      </c>
      <c r="X51" s="47">
        <f>SUM($D51:I51)</f>
        <v>2389006</v>
      </c>
      <c r="Y51" s="47">
        <f>SUM($D51:J51)</f>
        <v>2875924</v>
      </c>
      <c r="Z51" s="47">
        <f>SUM($D51:K51)</f>
        <v>3384152</v>
      </c>
      <c r="AA51" s="47">
        <f>SUM($D51:L51)</f>
        <v>3806924</v>
      </c>
      <c r="AB51" s="47">
        <f>SUM($D51:M51)</f>
        <v>4252525</v>
      </c>
      <c r="AC51" s="47">
        <f>SUM($D51:N51)</f>
        <v>4678728</v>
      </c>
      <c r="AD51" s="47">
        <f>SUM($D51:O51)</f>
        <v>5046700</v>
      </c>
    </row>
    <row r="52" spans="1:30" s="55" customFormat="1" ht="15" customHeight="1">
      <c r="A52" s="74" t="s">
        <v>11</v>
      </c>
      <c r="B52" s="77" t="s">
        <v>70</v>
      </c>
      <c r="D52" s="47">
        <f t="shared" ref="D52:O52" si="9">SUM(D13+D26+D39)</f>
        <v>406582</v>
      </c>
      <c r="E52" s="47">
        <f t="shared" si="9"/>
        <v>361624</v>
      </c>
      <c r="F52" s="47">
        <f t="shared" si="9"/>
        <v>423579</v>
      </c>
      <c r="G52" s="47">
        <f t="shared" si="9"/>
        <v>410712</v>
      </c>
      <c r="H52" s="47">
        <f t="shared" si="9"/>
        <v>425608</v>
      </c>
      <c r="I52" s="47">
        <f t="shared" si="9"/>
        <v>419427</v>
      </c>
      <c r="J52" s="47">
        <f t="shared" si="9"/>
        <v>418736</v>
      </c>
      <c r="K52" s="47">
        <f t="shared" si="9"/>
        <v>436986</v>
      </c>
      <c r="L52" s="47">
        <f t="shared" si="9"/>
        <v>405596</v>
      </c>
      <c r="M52" s="47">
        <f t="shared" si="9"/>
        <v>423253</v>
      </c>
      <c r="N52" s="47">
        <f t="shared" si="9"/>
        <v>388975</v>
      </c>
      <c r="O52" s="47">
        <f t="shared" si="9"/>
        <v>377347</v>
      </c>
      <c r="P52" s="47">
        <f t="shared" si="7"/>
        <v>4898425</v>
      </c>
      <c r="Q52" s="60"/>
      <c r="R52" s="60"/>
      <c r="S52" s="47">
        <f>SUM($D52:D52)</f>
        <v>406582</v>
      </c>
      <c r="T52" s="47">
        <f>SUM($D52:E52)</f>
        <v>768206</v>
      </c>
      <c r="U52" s="47">
        <f>SUM($D52:F52)</f>
        <v>1191785</v>
      </c>
      <c r="V52" s="47">
        <f>SUM($D52:G52)</f>
        <v>1602497</v>
      </c>
      <c r="W52" s="47">
        <f>SUM($D52:H52)</f>
        <v>2028105</v>
      </c>
      <c r="X52" s="47">
        <f>SUM($D52:I52)</f>
        <v>2447532</v>
      </c>
      <c r="Y52" s="47">
        <f>SUM($D52:J52)</f>
        <v>2866268</v>
      </c>
      <c r="Z52" s="47">
        <f>SUM($D52:K52)</f>
        <v>3303254</v>
      </c>
      <c r="AA52" s="47">
        <f>SUM($D52:L52)</f>
        <v>3708850</v>
      </c>
      <c r="AB52" s="47">
        <f>SUM($D52:M52)</f>
        <v>4132103</v>
      </c>
      <c r="AC52" s="47">
        <f>SUM($D52:N52)</f>
        <v>4521078</v>
      </c>
      <c r="AD52" s="47">
        <f>SUM($D52:O52)</f>
        <v>4898425</v>
      </c>
    </row>
    <row r="53" spans="1:30" s="55" customFormat="1" ht="15" customHeight="1">
      <c r="A53" s="74" t="s">
        <v>13</v>
      </c>
      <c r="B53" s="77" t="s">
        <v>70</v>
      </c>
      <c r="D53" s="47">
        <f t="shared" ref="D53:O53" si="10">SUM(D14+D27+D40)</f>
        <v>32467</v>
      </c>
      <c r="E53" s="47">
        <f t="shared" si="10"/>
        <v>31182</v>
      </c>
      <c r="F53" s="47">
        <f t="shared" si="10"/>
        <v>36099</v>
      </c>
      <c r="G53" s="47">
        <f t="shared" si="10"/>
        <v>38040</v>
      </c>
      <c r="H53" s="47">
        <f t="shared" si="10"/>
        <v>43571</v>
      </c>
      <c r="I53" s="47">
        <f t="shared" si="10"/>
        <v>48496</v>
      </c>
      <c r="J53" s="47">
        <f t="shared" si="10"/>
        <v>57298</v>
      </c>
      <c r="K53" s="47">
        <f t="shared" si="10"/>
        <v>60272</v>
      </c>
      <c r="L53" s="47">
        <f t="shared" si="10"/>
        <v>52851</v>
      </c>
      <c r="M53" s="47">
        <f t="shared" si="10"/>
        <v>54318</v>
      </c>
      <c r="N53" s="47">
        <f t="shared" si="10"/>
        <v>56430</v>
      </c>
      <c r="O53" s="47">
        <f t="shared" si="10"/>
        <v>41572</v>
      </c>
      <c r="P53" s="47">
        <f t="shared" si="7"/>
        <v>552596</v>
      </c>
      <c r="Q53" s="60"/>
      <c r="R53" s="60"/>
      <c r="S53" s="47">
        <f>SUM($D53:D53)</f>
        <v>32467</v>
      </c>
      <c r="T53" s="47">
        <f>SUM($D53:E53)</f>
        <v>63649</v>
      </c>
      <c r="U53" s="47">
        <f>SUM($D53:F53)</f>
        <v>99748</v>
      </c>
      <c r="V53" s="47">
        <f>SUM($D53:G53)</f>
        <v>137788</v>
      </c>
      <c r="W53" s="47">
        <f>SUM($D53:H53)</f>
        <v>181359</v>
      </c>
      <c r="X53" s="47">
        <f>SUM($D53:I53)</f>
        <v>229855</v>
      </c>
      <c r="Y53" s="47">
        <f>SUM($D53:J53)</f>
        <v>287153</v>
      </c>
      <c r="Z53" s="47">
        <f>SUM($D53:K53)</f>
        <v>347425</v>
      </c>
      <c r="AA53" s="47">
        <f>SUM($D53:L53)</f>
        <v>400276</v>
      </c>
      <c r="AB53" s="47">
        <f>SUM($D53:M53)</f>
        <v>454594</v>
      </c>
      <c r="AC53" s="47">
        <f>SUM($D53:N53)</f>
        <v>511024</v>
      </c>
      <c r="AD53" s="47">
        <f>SUM($D53:O53)</f>
        <v>552596</v>
      </c>
    </row>
    <row r="54" spans="1:30" s="62" customFormat="1" ht="15" customHeight="1">
      <c r="A54" s="74" t="s">
        <v>14</v>
      </c>
      <c r="B54" s="77" t="s">
        <v>70</v>
      </c>
      <c r="C54" s="55"/>
      <c r="D54" s="47">
        <f t="shared" ref="D54:O54" si="11">SUM(D15+D28+D41)</f>
        <v>442794</v>
      </c>
      <c r="E54" s="47">
        <f t="shared" si="11"/>
        <v>399878</v>
      </c>
      <c r="F54" s="47">
        <f t="shared" si="11"/>
        <v>514923</v>
      </c>
      <c r="G54" s="47">
        <f t="shared" si="11"/>
        <v>487003</v>
      </c>
      <c r="H54" s="47">
        <f t="shared" si="11"/>
        <v>551640</v>
      </c>
      <c r="I54" s="47">
        <f t="shared" si="11"/>
        <v>607687</v>
      </c>
      <c r="J54" s="47">
        <f t="shared" si="11"/>
        <v>719046</v>
      </c>
      <c r="K54" s="47">
        <f t="shared" si="11"/>
        <v>754387</v>
      </c>
      <c r="L54" s="47">
        <f t="shared" si="11"/>
        <v>576681</v>
      </c>
      <c r="M54" s="47">
        <f t="shared" si="11"/>
        <v>583581</v>
      </c>
      <c r="N54" s="47">
        <f t="shared" si="11"/>
        <v>534856</v>
      </c>
      <c r="O54" s="47">
        <f t="shared" si="11"/>
        <v>463405</v>
      </c>
      <c r="P54" s="47">
        <f t="shared" si="7"/>
        <v>6635881</v>
      </c>
      <c r="Q54" s="44"/>
      <c r="R54" s="44"/>
      <c r="S54" s="47">
        <f>SUM($D54:D54)</f>
        <v>442794</v>
      </c>
      <c r="T54" s="47">
        <f>SUM($D54:E54)</f>
        <v>842672</v>
      </c>
      <c r="U54" s="47">
        <f>SUM($D54:F54)</f>
        <v>1357595</v>
      </c>
      <c r="V54" s="47">
        <f>SUM($D54:G54)</f>
        <v>1844598</v>
      </c>
      <c r="W54" s="47">
        <f>SUM($D54:H54)</f>
        <v>2396238</v>
      </c>
      <c r="X54" s="47">
        <f>SUM($D54:I54)</f>
        <v>3003925</v>
      </c>
      <c r="Y54" s="47">
        <f>SUM($D54:J54)</f>
        <v>3722971</v>
      </c>
      <c r="Z54" s="47">
        <f>SUM($D54:K54)</f>
        <v>4477358</v>
      </c>
      <c r="AA54" s="47">
        <f>SUM($D54:L54)</f>
        <v>5054039</v>
      </c>
      <c r="AB54" s="47">
        <f>SUM($D54:M54)</f>
        <v>5637620</v>
      </c>
      <c r="AC54" s="47">
        <f>SUM($D54:N54)</f>
        <v>6172476</v>
      </c>
      <c r="AD54" s="47">
        <f>SUM($D54:O54)</f>
        <v>6635881</v>
      </c>
    </row>
    <row r="55" spans="1:30" s="55" customFormat="1" ht="15" customHeight="1">
      <c r="A55" s="74" t="s">
        <v>78</v>
      </c>
      <c r="B55" s="77" t="s">
        <v>70</v>
      </c>
      <c r="D55" s="47">
        <f t="shared" ref="D55:O55" si="12">SUM(D16+D29+D42)</f>
        <v>128773</v>
      </c>
      <c r="E55" s="47">
        <f t="shared" si="12"/>
        <v>122006</v>
      </c>
      <c r="F55" s="47">
        <f t="shared" si="12"/>
        <v>151512</v>
      </c>
      <c r="G55" s="47">
        <f t="shared" si="12"/>
        <v>142537</v>
      </c>
      <c r="H55" s="47">
        <f t="shared" si="12"/>
        <v>160341</v>
      </c>
      <c r="I55" s="47">
        <f t="shared" si="12"/>
        <v>172628</v>
      </c>
      <c r="J55" s="47">
        <f t="shared" si="12"/>
        <v>196712</v>
      </c>
      <c r="K55" s="47">
        <f t="shared" si="12"/>
        <v>197003</v>
      </c>
      <c r="L55" s="47">
        <f t="shared" si="12"/>
        <v>173214</v>
      </c>
      <c r="M55" s="47">
        <f t="shared" si="12"/>
        <v>167803</v>
      </c>
      <c r="N55" s="47">
        <f t="shared" si="12"/>
        <v>152636</v>
      </c>
      <c r="O55" s="47">
        <f t="shared" si="12"/>
        <v>150660</v>
      </c>
      <c r="P55" s="47">
        <f t="shared" si="7"/>
        <v>1915825</v>
      </c>
      <c r="Q55" s="59"/>
      <c r="R55" s="59"/>
      <c r="S55" s="47">
        <f>SUM($D55:D55)</f>
        <v>128773</v>
      </c>
      <c r="T55" s="47">
        <f>SUM($D55:E55)</f>
        <v>250779</v>
      </c>
      <c r="U55" s="47">
        <f>SUM($D55:F55)</f>
        <v>402291</v>
      </c>
      <c r="V55" s="47">
        <f>SUM($D55:G55)</f>
        <v>544828</v>
      </c>
      <c r="W55" s="47">
        <f>SUM($D55:H55)</f>
        <v>705169</v>
      </c>
      <c r="X55" s="47">
        <f>SUM($D55:I55)</f>
        <v>877797</v>
      </c>
      <c r="Y55" s="47">
        <f>SUM($D55:J55)</f>
        <v>1074509</v>
      </c>
      <c r="Z55" s="47">
        <f>SUM($D55:K55)</f>
        <v>1271512</v>
      </c>
      <c r="AA55" s="47">
        <f>SUM($D55:L55)</f>
        <v>1444726</v>
      </c>
      <c r="AB55" s="47">
        <f>SUM($D55:M55)</f>
        <v>1612529</v>
      </c>
      <c r="AC55" s="47">
        <f>SUM($D55:N55)</f>
        <v>1765165</v>
      </c>
      <c r="AD55" s="47">
        <f>SUM($D55:O55)</f>
        <v>1915825</v>
      </c>
    </row>
    <row r="56" spans="1:30" s="55" customFormat="1" ht="15" customHeight="1">
      <c r="A56" s="74" t="s">
        <v>16</v>
      </c>
      <c r="B56" s="77" t="s">
        <v>70</v>
      </c>
      <c r="D56" s="47">
        <f t="shared" ref="D56:O56" si="13">SUM(D17+D30+D43)</f>
        <v>197744</v>
      </c>
      <c r="E56" s="47">
        <f t="shared" si="13"/>
        <v>175869</v>
      </c>
      <c r="F56" s="47">
        <f t="shared" si="13"/>
        <v>204757</v>
      </c>
      <c r="G56" s="47">
        <f t="shared" si="13"/>
        <v>202854</v>
      </c>
      <c r="H56" s="47">
        <f t="shared" si="13"/>
        <v>227817</v>
      </c>
      <c r="I56" s="47">
        <f t="shared" si="13"/>
        <v>230876</v>
      </c>
      <c r="J56" s="47">
        <f t="shared" si="13"/>
        <v>243525</v>
      </c>
      <c r="K56" s="47">
        <f t="shared" si="13"/>
        <v>242539</v>
      </c>
      <c r="L56" s="47">
        <f t="shared" si="13"/>
        <v>225473</v>
      </c>
      <c r="M56" s="47">
        <f t="shared" si="13"/>
        <v>232343</v>
      </c>
      <c r="N56" s="47">
        <f t="shared" si="13"/>
        <v>210507</v>
      </c>
      <c r="O56" s="47">
        <f t="shared" si="13"/>
        <v>191595</v>
      </c>
      <c r="P56" s="47">
        <f t="shared" si="7"/>
        <v>2585899</v>
      </c>
      <c r="Q56" s="60"/>
      <c r="R56" s="60"/>
      <c r="S56" s="47">
        <f>SUM($D56:D56)</f>
        <v>197744</v>
      </c>
      <c r="T56" s="47">
        <f>SUM($D56:E56)</f>
        <v>373613</v>
      </c>
      <c r="U56" s="47">
        <f>SUM($D56:F56)</f>
        <v>578370</v>
      </c>
      <c r="V56" s="47">
        <f>SUM($D56:G56)</f>
        <v>781224</v>
      </c>
      <c r="W56" s="47">
        <f>SUM($D56:H56)</f>
        <v>1009041</v>
      </c>
      <c r="X56" s="47">
        <f>SUM($D56:I56)</f>
        <v>1239917</v>
      </c>
      <c r="Y56" s="47">
        <f>SUM($D56:J56)</f>
        <v>1483442</v>
      </c>
      <c r="Z56" s="47">
        <f>SUM($D56:K56)</f>
        <v>1725981</v>
      </c>
      <c r="AA56" s="47">
        <f>SUM($D56:L56)</f>
        <v>1951454</v>
      </c>
      <c r="AB56" s="47">
        <f>SUM($D56:M56)</f>
        <v>2183797</v>
      </c>
      <c r="AC56" s="47">
        <f>SUM($D56:N56)</f>
        <v>2394304</v>
      </c>
      <c r="AD56" s="47">
        <f>SUM($D56:O56)</f>
        <v>2585899</v>
      </c>
    </row>
    <row r="57" spans="1:30" s="55" customFormat="1" ht="15" customHeight="1">
      <c r="A57" s="74" t="s">
        <v>17</v>
      </c>
      <c r="B57" s="77" t="s">
        <v>70</v>
      </c>
      <c r="D57" s="47">
        <f t="shared" ref="D57:O57" si="14">SUM(D18+D31+D44)</f>
        <v>112893</v>
      </c>
      <c r="E57" s="47">
        <f t="shared" si="14"/>
        <v>99683</v>
      </c>
      <c r="F57" s="47">
        <f t="shared" si="14"/>
        <v>138823</v>
      </c>
      <c r="G57" s="47">
        <f t="shared" si="14"/>
        <v>149023</v>
      </c>
      <c r="H57" s="47">
        <f t="shared" si="14"/>
        <v>181675</v>
      </c>
      <c r="I57" s="47">
        <f t="shared" si="14"/>
        <v>203849</v>
      </c>
      <c r="J57" s="47">
        <f t="shared" si="14"/>
        <v>270595</v>
      </c>
      <c r="K57" s="47">
        <f t="shared" si="14"/>
        <v>286994</v>
      </c>
      <c r="L57" s="47">
        <f t="shared" si="14"/>
        <v>198062</v>
      </c>
      <c r="M57" s="47">
        <f t="shared" si="14"/>
        <v>185098</v>
      </c>
      <c r="N57" s="47">
        <f t="shared" si="14"/>
        <v>165290</v>
      </c>
      <c r="O57" s="47">
        <f t="shared" si="14"/>
        <v>129681</v>
      </c>
      <c r="P57" s="47">
        <f t="shared" si="7"/>
        <v>2121666</v>
      </c>
      <c r="Q57" s="60"/>
      <c r="R57" s="60"/>
      <c r="S57" s="47">
        <f>SUM($D57:D57)</f>
        <v>112893</v>
      </c>
      <c r="T57" s="47">
        <f>SUM($D57:E57)</f>
        <v>212576</v>
      </c>
      <c r="U57" s="47">
        <f>SUM($D57:F57)</f>
        <v>351399</v>
      </c>
      <c r="V57" s="47">
        <f>SUM($D57:G57)</f>
        <v>500422</v>
      </c>
      <c r="W57" s="47">
        <f>SUM($D57:H57)</f>
        <v>682097</v>
      </c>
      <c r="X57" s="47">
        <f>SUM($D57:I57)</f>
        <v>885946</v>
      </c>
      <c r="Y57" s="47">
        <f>SUM($D57:J57)</f>
        <v>1156541</v>
      </c>
      <c r="Z57" s="47">
        <f>SUM($D57:K57)</f>
        <v>1443535</v>
      </c>
      <c r="AA57" s="47">
        <f>SUM($D57:L57)</f>
        <v>1641597</v>
      </c>
      <c r="AB57" s="47">
        <f>SUM($D57:M57)</f>
        <v>1826695</v>
      </c>
      <c r="AC57" s="47">
        <f>SUM($D57:N57)</f>
        <v>1991985</v>
      </c>
      <c r="AD57" s="47">
        <f>SUM($D57:O57)</f>
        <v>2121666</v>
      </c>
    </row>
    <row r="58" spans="1:30" s="55" customFormat="1" ht="15" customHeight="1">
      <c r="A58" s="74" t="s">
        <v>12</v>
      </c>
      <c r="B58" s="77" t="s">
        <v>70</v>
      </c>
      <c r="D58" s="47">
        <f t="shared" ref="D58:O58" si="15">SUM(D19+D32+D45)</f>
        <v>260903</v>
      </c>
      <c r="E58" s="47">
        <f t="shared" si="15"/>
        <v>227277</v>
      </c>
      <c r="F58" s="47">
        <f t="shared" si="15"/>
        <v>309413</v>
      </c>
      <c r="G58" s="47">
        <f t="shared" si="15"/>
        <v>310900</v>
      </c>
      <c r="H58" s="47">
        <f t="shared" si="15"/>
        <v>356352</v>
      </c>
      <c r="I58" s="47">
        <f t="shared" si="15"/>
        <v>359930</v>
      </c>
      <c r="J58" s="47">
        <f t="shared" si="15"/>
        <v>407250</v>
      </c>
      <c r="K58" s="47">
        <f t="shared" si="15"/>
        <v>437739</v>
      </c>
      <c r="L58" s="47">
        <f t="shared" si="15"/>
        <v>352862</v>
      </c>
      <c r="M58" s="47">
        <f t="shared" si="15"/>
        <v>351038</v>
      </c>
      <c r="N58" s="47">
        <f t="shared" si="15"/>
        <v>327749</v>
      </c>
      <c r="O58" s="47">
        <f t="shared" si="15"/>
        <v>282243</v>
      </c>
      <c r="P58" s="47">
        <f t="shared" si="7"/>
        <v>3983656</v>
      </c>
      <c r="Q58" s="60"/>
      <c r="R58" s="60"/>
      <c r="S58" s="47">
        <f>SUM($D58:D58)</f>
        <v>260903</v>
      </c>
      <c r="T58" s="47">
        <f>SUM($D58:E58)</f>
        <v>488180</v>
      </c>
      <c r="U58" s="47">
        <f>SUM($D58:F58)</f>
        <v>797593</v>
      </c>
      <c r="V58" s="47">
        <f>SUM($D58:G58)</f>
        <v>1108493</v>
      </c>
      <c r="W58" s="47">
        <f>SUM($D58:H58)</f>
        <v>1464845</v>
      </c>
      <c r="X58" s="47">
        <f>SUM($D58:I58)</f>
        <v>1824775</v>
      </c>
      <c r="Y58" s="47">
        <f>SUM($D58:J58)</f>
        <v>2232025</v>
      </c>
      <c r="Z58" s="47">
        <f>SUM($D58:K58)</f>
        <v>2669764</v>
      </c>
      <c r="AA58" s="47">
        <f>SUM($D58:L58)</f>
        <v>3022626</v>
      </c>
      <c r="AB58" s="47">
        <f>SUM($D58:M58)</f>
        <v>3373664</v>
      </c>
      <c r="AC58" s="47">
        <f>SUM($D58:N58)</f>
        <v>3701413</v>
      </c>
      <c r="AD58" s="47">
        <f>SUM($D58:O58)</f>
        <v>3983656</v>
      </c>
    </row>
    <row r="59" spans="1:30" s="62" customFormat="1" ht="15" customHeight="1">
      <c r="A59" s="74" t="s">
        <v>15</v>
      </c>
      <c r="B59" s="77" t="s">
        <v>70</v>
      </c>
      <c r="C59" s="55"/>
      <c r="D59" s="47">
        <f t="shared" ref="D59:O59" si="16">SUM(D20+D33+D46)</f>
        <v>186347</v>
      </c>
      <c r="E59" s="47">
        <f t="shared" si="16"/>
        <v>163152</v>
      </c>
      <c r="F59" s="47">
        <f t="shared" si="16"/>
        <v>219036</v>
      </c>
      <c r="G59" s="47">
        <f t="shared" si="16"/>
        <v>233761</v>
      </c>
      <c r="H59" s="47">
        <f t="shared" si="16"/>
        <v>271696</v>
      </c>
      <c r="I59" s="47">
        <f t="shared" si="16"/>
        <v>307369</v>
      </c>
      <c r="J59" s="47">
        <f t="shared" si="16"/>
        <v>375606</v>
      </c>
      <c r="K59" s="47">
        <f t="shared" si="16"/>
        <v>391233</v>
      </c>
      <c r="L59" s="47">
        <f t="shared" si="16"/>
        <v>302350</v>
      </c>
      <c r="M59" s="47">
        <f t="shared" si="16"/>
        <v>303256</v>
      </c>
      <c r="N59" s="47">
        <f t="shared" si="16"/>
        <v>274301</v>
      </c>
      <c r="O59" s="47">
        <f t="shared" si="16"/>
        <v>223204</v>
      </c>
      <c r="P59" s="47">
        <f t="shared" si="7"/>
        <v>3251311</v>
      </c>
      <c r="Q59" s="44"/>
      <c r="R59" s="44"/>
      <c r="S59" s="47">
        <f>SUM($D59:D59)</f>
        <v>186347</v>
      </c>
      <c r="T59" s="47">
        <f>SUM($D59:E59)</f>
        <v>349499</v>
      </c>
      <c r="U59" s="47">
        <f>SUM($D59:F59)</f>
        <v>568535</v>
      </c>
      <c r="V59" s="47">
        <f>SUM($D59:G59)</f>
        <v>802296</v>
      </c>
      <c r="W59" s="47">
        <f>SUM($D59:H59)</f>
        <v>1073992</v>
      </c>
      <c r="X59" s="47">
        <f>SUM($D59:I59)</f>
        <v>1381361</v>
      </c>
      <c r="Y59" s="47">
        <f>SUM($D59:J59)</f>
        <v>1756967</v>
      </c>
      <c r="Z59" s="47">
        <f>SUM($D59:K59)</f>
        <v>2148200</v>
      </c>
      <c r="AA59" s="47">
        <f>SUM($D59:L59)</f>
        <v>2450550</v>
      </c>
      <c r="AB59" s="47">
        <f>SUM($D59:M59)</f>
        <v>2753806</v>
      </c>
      <c r="AC59" s="47">
        <f>SUM($D59:N59)</f>
        <v>3028107</v>
      </c>
      <c r="AD59" s="47">
        <f>SUM($D59:O59)</f>
        <v>3251311</v>
      </c>
    </row>
    <row r="60" spans="1:30" s="55" customFormat="1" ht="15" customHeight="1">
      <c r="A60" s="74" t="s">
        <v>18</v>
      </c>
      <c r="B60" s="77" t="s">
        <v>70</v>
      </c>
      <c r="D60" s="47">
        <f t="shared" ref="D60:O60" si="17">SUM(D21+D34+D47)</f>
        <v>17152</v>
      </c>
      <c r="E60" s="47">
        <f t="shared" si="17"/>
        <v>14065</v>
      </c>
      <c r="F60" s="47">
        <f t="shared" si="17"/>
        <v>16410</v>
      </c>
      <c r="G60" s="47">
        <f t="shared" si="17"/>
        <v>17322</v>
      </c>
      <c r="H60" s="47">
        <f t="shared" si="17"/>
        <v>20776</v>
      </c>
      <c r="I60" s="47">
        <f t="shared" si="17"/>
        <v>21574</v>
      </c>
      <c r="J60" s="47">
        <f t="shared" si="17"/>
        <v>25362</v>
      </c>
      <c r="K60" s="47">
        <f t="shared" si="17"/>
        <v>29371</v>
      </c>
      <c r="L60" s="47">
        <f t="shared" si="17"/>
        <v>24017</v>
      </c>
      <c r="M60" s="47">
        <f t="shared" si="17"/>
        <v>26843</v>
      </c>
      <c r="N60" s="47">
        <f t="shared" si="17"/>
        <v>25706</v>
      </c>
      <c r="O60" s="47">
        <f t="shared" si="17"/>
        <v>21575</v>
      </c>
      <c r="P60" s="47">
        <f t="shared" si="7"/>
        <v>260173</v>
      </c>
      <c r="Q60" s="59"/>
      <c r="R60" s="59"/>
      <c r="S60" s="47">
        <f>SUM($D60:D60)</f>
        <v>17152</v>
      </c>
      <c r="T60" s="47">
        <f>SUM($D60:E60)</f>
        <v>31217</v>
      </c>
      <c r="U60" s="47">
        <f>SUM($D60:F60)</f>
        <v>47627</v>
      </c>
      <c r="V60" s="47">
        <f>SUM($D60:G60)</f>
        <v>64949</v>
      </c>
      <c r="W60" s="47">
        <f>SUM($D60:H60)</f>
        <v>85725</v>
      </c>
      <c r="X60" s="47">
        <f>SUM($D60:I60)</f>
        <v>107299</v>
      </c>
      <c r="Y60" s="47">
        <f>SUM($D60:J60)</f>
        <v>132661</v>
      </c>
      <c r="Z60" s="47">
        <f>SUM($D60:K60)</f>
        <v>162032</v>
      </c>
      <c r="AA60" s="47">
        <f>SUM($D60:L60)</f>
        <v>186049</v>
      </c>
      <c r="AB60" s="47">
        <f>SUM($D60:M60)</f>
        <v>212892</v>
      </c>
      <c r="AC60" s="47">
        <f>SUM($D60:N60)</f>
        <v>238598</v>
      </c>
      <c r="AD60" s="47">
        <f>SUM($D60:O60)</f>
        <v>260173</v>
      </c>
    </row>
    <row r="61" spans="1:30" s="55" customFormat="1" ht="15" customHeight="1">
      <c r="A61" s="74"/>
      <c r="B61" s="79" t="s">
        <v>9</v>
      </c>
      <c r="D61" s="56">
        <f t="shared" ref="D61:P61" si="18">SUM(D50:D60)</f>
        <v>2933826</v>
      </c>
      <c r="E61" s="56">
        <f t="shared" si="18"/>
        <v>2608098</v>
      </c>
      <c r="F61" s="56">
        <f t="shared" si="18"/>
        <v>3241395</v>
      </c>
      <c r="G61" s="56">
        <f t="shared" si="18"/>
        <v>3161624</v>
      </c>
      <c r="H61" s="56">
        <f t="shared" si="18"/>
        <v>3489602</v>
      </c>
      <c r="I61" s="56">
        <f t="shared" si="18"/>
        <v>3601041</v>
      </c>
      <c r="J61" s="56">
        <f t="shared" si="18"/>
        <v>3955582</v>
      </c>
      <c r="K61" s="56">
        <f t="shared" si="18"/>
        <v>4180714</v>
      </c>
      <c r="L61" s="56">
        <f t="shared" si="18"/>
        <v>3472689</v>
      </c>
      <c r="M61" s="56">
        <f t="shared" si="18"/>
        <v>3540124</v>
      </c>
      <c r="N61" s="56">
        <f t="shared" si="18"/>
        <v>3279440</v>
      </c>
      <c r="O61" s="56">
        <f t="shared" si="18"/>
        <v>2870432</v>
      </c>
      <c r="P61" s="56">
        <f t="shared" si="18"/>
        <v>40334567</v>
      </c>
      <c r="Q61" s="60"/>
      <c r="R61" s="60"/>
      <c r="S61" s="47">
        <f>SUM($D61:D61)</f>
        <v>2933826</v>
      </c>
      <c r="T61" s="47">
        <f>SUM($D61:E61)</f>
        <v>5541924</v>
      </c>
      <c r="U61" s="47">
        <f>SUM($D61:F61)</f>
        <v>8783319</v>
      </c>
      <c r="V61" s="47">
        <f>SUM($D61:G61)</f>
        <v>11944943</v>
      </c>
      <c r="W61" s="47">
        <f>SUM($D61:H61)</f>
        <v>15434545</v>
      </c>
      <c r="X61" s="47">
        <f>SUM($D61:I61)</f>
        <v>19035586</v>
      </c>
      <c r="Y61" s="47">
        <f>SUM($D61:J61)</f>
        <v>22991168</v>
      </c>
      <c r="Z61" s="47">
        <f>SUM($D61:K61)</f>
        <v>27171882</v>
      </c>
      <c r="AA61" s="47">
        <f>SUM($D61:L61)</f>
        <v>30644571</v>
      </c>
      <c r="AB61" s="47">
        <f>SUM($D61:M61)</f>
        <v>34184695</v>
      </c>
      <c r="AC61" s="47">
        <f>SUM($D61:N61)</f>
        <v>37464135</v>
      </c>
      <c r="AD61" s="47">
        <f>SUM($D61:O61)</f>
        <v>40334567</v>
      </c>
    </row>
    <row r="62" spans="1:30" s="62" customFormat="1" ht="15" customHeight="1">
      <c r="A62" s="42"/>
      <c r="B62" s="43"/>
      <c r="C62" s="44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4"/>
      <c r="R62" s="44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</row>
  </sheetData>
  <phoneticPr fontId="26" type="noConversion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indexed="52"/>
  </sheetPr>
  <dimension ref="A1:AD62"/>
  <sheetViews>
    <sheetView zoomScale="70" zoomScaleNormal="70" workbookViewId="0"/>
  </sheetViews>
  <sheetFormatPr defaultColWidth="6.1796875" defaultRowHeight="15" customHeight="1"/>
  <cols>
    <col min="1" max="1" width="40.453125" style="32" customWidth="1"/>
    <col min="2" max="2" width="19.81640625" style="32" bestFit="1" customWidth="1"/>
    <col min="3" max="3" width="0.90625" style="49" customWidth="1"/>
    <col min="4" max="4" width="9.81640625" style="36" customWidth="1"/>
    <col min="5" max="16" width="9.81640625" style="49" customWidth="1"/>
    <col min="17" max="18" width="1.54296875" style="48" customWidth="1"/>
    <col min="19" max="19" width="9.81640625" style="36" customWidth="1"/>
    <col min="20" max="30" width="9.81640625" style="49" customWidth="1"/>
    <col min="31" max="16384" width="6.1796875" style="61"/>
  </cols>
  <sheetData>
    <row r="1" spans="1:30" ht="15" customHeight="1">
      <c r="A1" s="6" t="s">
        <v>45</v>
      </c>
      <c r="B1" s="50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S1" s="33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</row>
    <row r="2" spans="1:30" ht="15" customHeight="1">
      <c r="A2" s="6" t="s">
        <v>46</v>
      </c>
      <c r="B2" s="52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5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</row>
    <row r="3" spans="1:30" ht="15" customHeight="1">
      <c r="A3" s="6" t="s">
        <v>0</v>
      </c>
      <c r="B3" s="53"/>
    </row>
    <row r="4" spans="1:30" ht="15" customHeight="1">
      <c r="A4" s="75">
        <v>2006</v>
      </c>
      <c r="B4" s="52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5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</row>
    <row r="5" spans="1:30" ht="15" customHeight="1">
      <c r="A5" s="52"/>
      <c r="B5" s="52"/>
      <c r="D5" s="37"/>
      <c r="S5" s="37"/>
    </row>
    <row r="6" spans="1:30" ht="15" customHeight="1">
      <c r="A6" s="52"/>
      <c r="B6" s="52"/>
      <c r="D6" s="33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S6" s="33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</row>
    <row r="7" spans="1:30" ht="15" customHeight="1">
      <c r="A7" s="49"/>
      <c r="B7" s="54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</row>
    <row r="8" spans="1:30" ht="15" customHeight="1">
      <c r="D8" s="58" t="s">
        <v>61</v>
      </c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S8" s="58" t="s">
        <v>62</v>
      </c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</row>
    <row r="9" spans="1:30" ht="15" customHeight="1">
      <c r="A9" s="38" t="s">
        <v>59</v>
      </c>
      <c r="B9" s="39" t="s">
        <v>60</v>
      </c>
      <c r="C9" s="49" t="s">
        <v>33</v>
      </c>
      <c r="D9" s="40" t="s">
        <v>47</v>
      </c>
      <c r="E9" s="40" t="s">
        <v>48</v>
      </c>
      <c r="F9" s="40" t="s">
        <v>49</v>
      </c>
      <c r="G9" s="40" t="s">
        <v>50</v>
      </c>
      <c r="H9" s="40" t="s">
        <v>51</v>
      </c>
      <c r="I9" s="40" t="s">
        <v>52</v>
      </c>
      <c r="J9" s="40" t="s">
        <v>53</v>
      </c>
      <c r="K9" s="40" t="s">
        <v>54</v>
      </c>
      <c r="L9" s="40" t="s">
        <v>55</v>
      </c>
      <c r="M9" s="40" t="s">
        <v>56</v>
      </c>
      <c r="N9" s="40" t="s">
        <v>57</v>
      </c>
      <c r="O9" s="40" t="s">
        <v>58</v>
      </c>
      <c r="P9" s="41" t="s">
        <v>9</v>
      </c>
      <c r="Q9" s="48" t="s">
        <v>33</v>
      </c>
      <c r="R9" s="48" t="s">
        <v>33</v>
      </c>
      <c r="S9" s="40" t="s">
        <v>47</v>
      </c>
      <c r="T9" s="40" t="s">
        <v>48</v>
      </c>
      <c r="U9" s="40" t="s">
        <v>49</v>
      </c>
      <c r="V9" s="40" t="s">
        <v>50</v>
      </c>
      <c r="W9" s="40" t="s">
        <v>51</v>
      </c>
      <c r="X9" s="40" t="s">
        <v>52</v>
      </c>
      <c r="Y9" s="40" t="s">
        <v>53</v>
      </c>
      <c r="Z9" s="40" t="s">
        <v>54</v>
      </c>
      <c r="AA9" s="40" t="s">
        <v>55</v>
      </c>
      <c r="AB9" s="40" t="s">
        <v>56</v>
      </c>
      <c r="AC9" s="40" t="s">
        <v>57</v>
      </c>
      <c r="AD9" s="40" t="s">
        <v>58</v>
      </c>
    </row>
    <row r="10" spans="1:30" s="62" customFormat="1" ht="15" customHeight="1">
      <c r="A10" s="42"/>
      <c r="B10" s="43"/>
      <c r="C10" s="44"/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4"/>
      <c r="R10" s="44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</row>
    <row r="11" spans="1:30" s="55" customFormat="1" ht="15" customHeight="1">
      <c r="A11" s="74" t="s">
        <v>5</v>
      </c>
      <c r="B11" s="76" t="s">
        <v>6</v>
      </c>
      <c r="C11" s="46"/>
      <c r="D11" s="47">
        <f>+AMB!D$73</f>
        <v>507870</v>
      </c>
      <c r="E11" s="47">
        <f>+AMB!E$73</f>
        <v>457716</v>
      </c>
      <c r="F11" s="47">
        <f>+AMB!F$73</f>
        <v>541818</v>
      </c>
      <c r="G11" s="47">
        <f>+AMB!G$73</f>
        <v>512336</v>
      </c>
      <c r="H11" s="47">
        <f>+AMB!H$73</f>
        <v>526615</v>
      </c>
      <c r="I11" s="47">
        <f>+AMB!I$73</f>
        <v>497362</v>
      </c>
      <c r="J11" s="47">
        <f>+AMB!J$73</f>
        <v>540922</v>
      </c>
      <c r="K11" s="47">
        <f>+AMB!K$73</f>
        <v>543980</v>
      </c>
      <c r="L11" s="47">
        <f>+AMB!L$73</f>
        <v>500833</v>
      </c>
      <c r="M11" s="47">
        <f>+AMB!M$73</f>
        <v>502473</v>
      </c>
      <c r="N11" s="47">
        <f>+AMB!N$73</f>
        <v>502473</v>
      </c>
      <c r="O11" s="47">
        <f>+AMB!O$73</f>
        <v>478716</v>
      </c>
      <c r="P11" s="47">
        <f t="shared" ref="P11:P21" si="0">SUM(D11:O11)</f>
        <v>6113114</v>
      </c>
      <c r="Q11" s="59"/>
      <c r="R11" s="59"/>
      <c r="S11" s="47">
        <f>SUM($D11:D11)</f>
        <v>507870</v>
      </c>
      <c r="T11" s="47">
        <f>SUM($D11:E11)</f>
        <v>965586</v>
      </c>
      <c r="U11" s="47">
        <f>SUM($D11:F11)</f>
        <v>1507404</v>
      </c>
      <c r="V11" s="47">
        <f>SUM($D11:G11)</f>
        <v>2019740</v>
      </c>
      <c r="W11" s="47">
        <f>SUM($D11:H11)</f>
        <v>2546355</v>
      </c>
      <c r="X11" s="47">
        <f>SUM($D11:I11)</f>
        <v>3043717</v>
      </c>
      <c r="Y11" s="47">
        <f>SUM($D11:J11)</f>
        <v>3584639</v>
      </c>
      <c r="Z11" s="47">
        <f>SUM($D11:K11)</f>
        <v>4128619</v>
      </c>
      <c r="AA11" s="47">
        <f>SUM($D11:L11)</f>
        <v>4629452</v>
      </c>
      <c r="AB11" s="47">
        <f>SUM($D11:M11)</f>
        <v>5131925</v>
      </c>
      <c r="AC11" s="47">
        <f>SUM($D11:N11)</f>
        <v>5634398</v>
      </c>
      <c r="AD11" s="47">
        <f>SUM($D11:O11)</f>
        <v>6113114</v>
      </c>
    </row>
    <row r="12" spans="1:30" s="55" customFormat="1" ht="15" customHeight="1">
      <c r="A12" s="74" t="s">
        <v>10</v>
      </c>
      <c r="B12" s="76" t="s">
        <v>6</v>
      </c>
      <c r="D12" s="47">
        <f>+BWB!D$73</f>
        <v>256702</v>
      </c>
      <c r="E12" s="47">
        <f>+BWB!E$73</f>
        <v>226338</v>
      </c>
      <c r="F12" s="47">
        <f>+BWB!F$73</f>
        <v>285612</v>
      </c>
      <c r="G12" s="47">
        <f>+BWB!G$73</f>
        <v>292337</v>
      </c>
      <c r="H12" s="47">
        <f>+BWB!H$73</f>
        <v>325230</v>
      </c>
      <c r="I12" s="47">
        <f>+BWB!I$73</f>
        <v>339491</v>
      </c>
      <c r="J12" s="47">
        <f>+BWB!J$73</f>
        <v>397650</v>
      </c>
      <c r="K12" s="47">
        <f>+BWB!K$73</f>
        <v>381390</v>
      </c>
      <c r="L12" s="47">
        <f>+BWB!L$73</f>
        <v>316092</v>
      </c>
      <c r="M12" s="47">
        <f>+BWB!M$73</f>
        <v>298457</v>
      </c>
      <c r="N12" s="47">
        <f>+BWB!N$73</f>
        <v>286137</v>
      </c>
      <c r="O12" s="47">
        <f>+BWB!O$73</f>
        <v>281092</v>
      </c>
      <c r="P12" s="47">
        <f t="shared" si="0"/>
        <v>3686528</v>
      </c>
      <c r="Q12" s="60"/>
      <c r="R12" s="60"/>
      <c r="S12" s="47">
        <f>SUM($D12:D12)</f>
        <v>256702</v>
      </c>
      <c r="T12" s="47">
        <f>SUM($D12:E12)</f>
        <v>483040</v>
      </c>
      <c r="U12" s="47">
        <f>SUM($D12:F12)</f>
        <v>768652</v>
      </c>
      <c r="V12" s="47">
        <f>SUM($D12:G12)</f>
        <v>1060989</v>
      </c>
      <c r="W12" s="47">
        <f>SUM($D12:H12)</f>
        <v>1386219</v>
      </c>
      <c r="X12" s="47">
        <f>SUM($D12:I12)</f>
        <v>1725710</v>
      </c>
      <c r="Y12" s="47">
        <f>SUM($D12:J12)</f>
        <v>2123360</v>
      </c>
      <c r="Z12" s="47">
        <f>SUM($D12:K12)</f>
        <v>2504750</v>
      </c>
      <c r="AA12" s="47">
        <f>SUM($D12:L12)</f>
        <v>2820842</v>
      </c>
      <c r="AB12" s="47">
        <f>SUM($D12:M12)</f>
        <v>3119299</v>
      </c>
      <c r="AC12" s="47">
        <f>SUM($D12:N12)</f>
        <v>3405436</v>
      </c>
      <c r="AD12" s="47">
        <f>SUM($D12:O12)</f>
        <v>3686528</v>
      </c>
    </row>
    <row r="13" spans="1:30" s="55" customFormat="1" ht="15" customHeight="1">
      <c r="A13" s="74" t="s">
        <v>11</v>
      </c>
      <c r="B13" s="76" t="s">
        <v>6</v>
      </c>
      <c r="D13" s="47">
        <f>+DWT!D$73</f>
        <v>469213</v>
      </c>
      <c r="E13" s="47">
        <f>+DWT!E$73</f>
        <v>418005</v>
      </c>
      <c r="F13" s="47">
        <f>+DWT!F$73</f>
        <v>491948</v>
      </c>
      <c r="G13" s="47">
        <f>+DWT!G$73</f>
        <v>469968</v>
      </c>
      <c r="H13" s="47">
        <f>+DWT!H$73</f>
        <v>478332</v>
      </c>
      <c r="I13" s="47">
        <f>+DWT!I$73</f>
        <v>454292</v>
      </c>
      <c r="J13" s="47">
        <f>+DWT!J$73</f>
        <v>438043</v>
      </c>
      <c r="K13" s="47">
        <f>+DWT!K$73</f>
        <v>420703</v>
      </c>
      <c r="L13" s="47">
        <f>+DWT!L$73</f>
        <v>406079</v>
      </c>
      <c r="M13" s="47">
        <f>+DWT!M$73</f>
        <v>409493</v>
      </c>
      <c r="N13" s="47">
        <f>+DWT!N$73</f>
        <v>403819</v>
      </c>
      <c r="O13" s="47">
        <f>+DWT!O$73</f>
        <v>410064</v>
      </c>
      <c r="P13" s="47">
        <f t="shared" si="0"/>
        <v>5269959</v>
      </c>
      <c r="Q13" s="60"/>
      <c r="R13" s="60"/>
      <c r="S13" s="47">
        <f>SUM($D13:D13)</f>
        <v>469213</v>
      </c>
      <c r="T13" s="47">
        <f>SUM($D13:E13)</f>
        <v>887218</v>
      </c>
      <c r="U13" s="47">
        <f>SUM($D13:F13)</f>
        <v>1379166</v>
      </c>
      <c r="V13" s="47">
        <f>SUM($D13:G13)</f>
        <v>1849134</v>
      </c>
      <c r="W13" s="47">
        <f>SUM($D13:H13)</f>
        <v>2327466</v>
      </c>
      <c r="X13" s="47">
        <f>SUM($D13:I13)</f>
        <v>2781758</v>
      </c>
      <c r="Y13" s="47">
        <f>SUM($D13:J13)</f>
        <v>3219801</v>
      </c>
      <c r="Z13" s="47">
        <f>SUM($D13:K13)</f>
        <v>3640504</v>
      </c>
      <c r="AA13" s="47">
        <f>SUM($D13:L13)</f>
        <v>4046583</v>
      </c>
      <c r="AB13" s="47">
        <f>SUM($D13:M13)</f>
        <v>4456076</v>
      </c>
      <c r="AC13" s="47">
        <f>SUM($D13:N13)</f>
        <v>4859895</v>
      </c>
      <c r="AD13" s="47">
        <f>SUM($D13:O13)</f>
        <v>5269959</v>
      </c>
    </row>
    <row r="14" spans="1:30" s="55" customFormat="1" ht="15" customHeight="1">
      <c r="A14" s="74" t="s">
        <v>13</v>
      </c>
      <c r="B14" s="76" t="s">
        <v>6</v>
      </c>
      <c r="D14" s="47">
        <f>+OGB!D$73</f>
        <v>25038</v>
      </c>
      <c r="E14" s="47">
        <f>+OGB!E$73</f>
        <v>24314</v>
      </c>
      <c r="F14" s="47">
        <f>+OGB!F$73</f>
        <v>29909</v>
      </c>
      <c r="G14" s="47">
        <f>+OGB!G$73</f>
        <v>31151</v>
      </c>
      <c r="H14" s="47">
        <f>+OGB!H$73</f>
        <v>35270</v>
      </c>
      <c r="I14" s="47">
        <f>+OGB!I$73</f>
        <v>37839</v>
      </c>
      <c r="J14" s="47">
        <f>+OGB!J$73</f>
        <v>45793</v>
      </c>
      <c r="K14" s="47">
        <f>+OGB!K$73</f>
        <v>45467</v>
      </c>
      <c r="L14" s="47">
        <f>+OGB!L$73</f>
        <v>37435</v>
      </c>
      <c r="M14" s="47">
        <f>+OGB!M$73</f>
        <v>34907</v>
      </c>
      <c r="N14" s="47">
        <f>+OGB!N$73</f>
        <v>36701</v>
      </c>
      <c r="O14" s="47">
        <f>+OGB!O$73</f>
        <v>30540</v>
      </c>
      <c r="P14" s="47">
        <f t="shared" si="0"/>
        <v>414364</v>
      </c>
      <c r="Q14" s="60"/>
      <c r="R14" s="60"/>
      <c r="S14" s="47">
        <f>SUM($D14:D14)</f>
        <v>25038</v>
      </c>
      <c r="T14" s="47">
        <f>SUM($D14:E14)</f>
        <v>49352</v>
      </c>
      <c r="U14" s="47">
        <f>SUM($D14:F14)</f>
        <v>79261</v>
      </c>
      <c r="V14" s="47">
        <f>SUM($D14:G14)</f>
        <v>110412</v>
      </c>
      <c r="W14" s="47">
        <f>SUM($D14:H14)</f>
        <v>145682</v>
      </c>
      <c r="X14" s="47">
        <f>SUM($D14:I14)</f>
        <v>183521</v>
      </c>
      <c r="Y14" s="47">
        <f>SUM($D14:J14)</f>
        <v>229314</v>
      </c>
      <c r="Z14" s="47">
        <f>SUM($D14:K14)</f>
        <v>274781</v>
      </c>
      <c r="AA14" s="47">
        <f>SUM($D14:L14)</f>
        <v>312216</v>
      </c>
      <c r="AB14" s="47">
        <f>SUM($D14:M14)</f>
        <v>347123</v>
      </c>
      <c r="AC14" s="47">
        <f>SUM($D14:N14)</f>
        <v>383824</v>
      </c>
      <c r="AD14" s="47">
        <f>SUM($D14:O14)</f>
        <v>414364</v>
      </c>
    </row>
    <row r="15" spans="1:30" s="62" customFormat="1" ht="15" customHeight="1">
      <c r="A15" s="74" t="s">
        <v>14</v>
      </c>
      <c r="B15" s="76" t="s">
        <v>6</v>
      </c>
      <c r="C15" s="55"/>
      <c r="D15" s="47">
        <f>+PB!D$73</f>
        <v>368663</v>
      </c>
      <c r="E15" s="47">
        <f>+PB!E$73</f>
        <v>344671</v>
      </c>
      <c r="F15" s="47">
        <f>+PB!F$73</f>
        <v>437544</v>
      </c>
      <c r="G15" s="47">
        <f>+PB!G$73</f>
        <v>433902</v>
      </c>
      <c r="H15" s="47">
        <f>+PB!H$73</f>
        <v>475776</v>
      </c>
      <c r="I15" s="47">
        <f>+PB!I$73</f>
        <v>504830</v>
      </c>
      <c r="J15" s="47">
        <f>+PB!J$73</f>
        <v>662850</v>
      </c>
      <c r="K15" s="47">
        <f>+PB!K$73</f>
        <v>652150</v>
      </c>
      <c r="L15" s="47">
        <f>+PB!L$73</f>
        <v>472062</v>
      </c>
      <c r="M15" s="47">
        <f>+PB!M$73</f>
        <v>413997</v>
      </c>
      <c r="N15" s="47">
        <f>+PB!N$73</f>
        <v>391854</v>
      </c>
      <c r="O15" s="47">
        <f>+PB!O$73</f>
        <v>385420</v>
      </c>
      <c r="P15" s="47">
        <f t="shared" si="0"/>
        <v>5543719</v>
      </c>
      <c r="Q15" s="44"/>
      <c r="R15" s="44"/>
      <c r="S15" s="47">
        <f>SUM($D15:D15)</f>
        <v>368663</v>
      </c>
      <c r="T15" s="47">
        <f>SUM($D15:E15)</f>
        <v>713334</v>
      </c>
      <c r="U15" s="47">
        <f>SUM($D15:F15)</f>
        <v>1150878</v>
      </c>
      <c r="V15" s="47">
        <f>SUM($D15:G15)</f>
        <v>1584780</v>
      </c>
      <c r="W15" s="47">
        <f>SUM($D15:H15)</f>
        <v>2060556</v>
      </c>
      <c r="X15" s="47">
        <f>SUM($D15:I15)</f>
        <v>2565386</v>
      </c>
      <c r="Y15" s="47">
        <f>SUM($D15:J15)</f>
        <v>3228236</v>
      </c>
      <c r="Z15" s="47">
        <f>SUM($D15:K15)</f>
        <v>3880386</v>
      </c>
      <c r="AA15" s="47">
        <f>SUM($D15:L15)</f>
        <v>4352448</v>
      </c>
      <c r="AB15" s="47">
        <f>SUM($D15:M15)</f>
        <v>4766445</v>
      </c>
      <c r="AC15" s="47">
        <f>SUM($D15:N15)</f>
        <v>5158299</v>
      </c>
      <c r="AD15" s="47">
        <f>SUM($D15:O15)</f>
        <v>5543719</v>
      </c>
    </row>
    <row r="16" spans="1:30" s="55" customFormat="1" ht="15" customHeight="1">
      <c r="A16" s="74" t="s">
        <v>78</v>
      </c>
      <c r="B16" s="76" t="s">
        <v>6</v>
      </c>
      <c r="D16" s="47">
        <f>+IBA!D$73</f>
        <v>123554</v>
      </c>
      <c r="E16" s="47">
        <f>+IBA!E$73</f>
        <v>113029</v>
      </c>
      <c r="F16" s="47">
        <f>+IBA!F$73</f>
        <v>136229</v>
      </c>
      <c r="G16" s="47">
        <f>+IBA!G$73</f>
        <v>140777</v>
      </c>
      <c r="H16" s="47">
        <f>+IBA!H$73</f>
        <v>144926</v>
      </c>
      <c r="I16" s="47">
        <f>+IBA!I$73</f>
        <v>149330</v>
      </c>
      <c r="J16" s="47">
        <f>+IBA!J$73</f>
        <v>182489</v>
      </c>
      <c r="K16" s="47">
        <f>+IBA!K$73</f>
        <v>175094</v>
      </c>
      <c r="L16" s="47">
        <f>+IBA!L$73</f>
        <v>154809</v>
      </c>
      <c r="M16" s="47">
        <f>+IBA!M$73</f>
        <v>144461</v>
      </c>
      <c r="N16" s="47">
        <f>+IBA!N$73</f>
        <v>130442</v>
      </c>
      <c r="O16" s="47">
        <f>+IBA!O$73</f>
        <v>136185</v>
      </c>
      <c r="P16" s="47">
        <f t="shared" si="0"/>
        <v>1731325</v>
      </c>
      <c r="Q16" s="59"/>
      <c r="R16" s="59"/>
      <c r="S16" s="47">
        <f>SUM($D16:D16)</f>
        <v>123554</v>
      </c>
      <c r="T16" s="47">
        <f>SUM($D16:E16)</f>
        <v>236583</v>
      </c>
      <c r="U16" s="47">
        <f>SUM($D16:F16)</f>
        <v>372812</v>
      </c>
      <c r="V16" s="47">
        <f>SUM($D16:G16)</f>
        <v>513589</v>
      </c>
      <c r="W16" s="47">
        <f>SUM($D16:H16)</f>
        <v>658515</v>
      </c>
      <c r="X16" s="47">
        <f>SUM($D16:I16)</f>
        <v>807845</v>
      </c>
      <c r="Y16" s="47">
        <f>SUM($D16:J16)</f>
        <v>990334</v>
      </c>
      <c r="Z16" s="47">
        <f>SUM($D16:K16)</f>
        <v>1165428</v>
      </c>
      <c r="AA16" s="47">
        <f>SUM($D16:L16)</f>
        <v>1320237</v>
      </c>
      <c r="AB16" s="47">
        <f>SUM($D16:M16)</f>
        <v>1464698</v>
      </c>
      <c r="AC16" s="47">
        <f>SUM($D16:N16)</f>
        <v>1595140</v>
      </c>
      <c r="AD16" s="47">
        <f>SUM($D16:O16)</f>
        <v>1731325</v>
      </c>
    </row>
    <row r="17" spans="1:30" s="55" customFormat="1" ht="15" customHeight="1">
      <c r="A17" s="74" t="s">
        <v>16</v>
      </c>
      <c r="B17" s="76" t="s">
        <v>6</v>
      </c>
      <c r="D17" s="47">
        <f>+SIBC!D$73</f>
        <v>182429</v>
      </c>
      <c r="E17" s="47">
        <f>+SIBC!E$73</f>
        <v>170507</v>
      </c>
      <c r="F17" s="47">
        <f>+SIBC!F$73</f>
        <v>203473</v>
      </c>
      <c r="G17" s="47">
        <f>+SIBC!G$73</f>
        <v>196724</v>
      </c>
      <c r="H17" s="47">
        <f>+SIBC!H$73</f>
        <v>213670</v>
      </c>
      <c r="I17" s="47">
        <f>+SIBC!I$73</f>
        <v>216834</v>
      </c>
      <c r="J17" s="47">
        <f>+SIBC!J$73</f>
        <v>219946</v>
      </c>
      <c r="K17" s="47">
        <f>+SIBC!K$73</f>
        <v>219395</v>
      </c>
      <c r="L17" s="47">
        <f>+SIBC!L$73</f>
        <v>208146</v>
      </c>
      <c r="M17" s="47">
        <f>+SIBC!M$73</f>
        <v>207401</v>
      </c>
      <c r="N17" s="47">
        <f>+SIBC!N$73</f>
        <v>196832</v>
      </c>
      <c r="O17" s="47">
        <f>+SIBC!O$73</f>
        <v>197232</v>
      </c>
      <c r="P17" s="47">
        <f t="shared" si="0"/>
        <v>2432589</v>
      </c>
      <c r="Q17" s="60"/>
      <c r="R17" s="60"/>
      <c r="S17" s="47">
        <f>SUM($D17:D17)</f>
        <v>182429</v>
      </c>
      <c r="T17" s="47">
        <f>SUM($D17:E17)</f>
        <v>352936</v>
      </c>
      <c r="U17" s="47">
        <f>SUM($D17:F17)</f>
        <v>556409</v>
      </c>
      <c r="V17" s="47">
        <f>SUM($D17:G17)</f>
        <v>753133</v>
      </c>
      <c r="W17" s="47">
        <f>SUM($D17:H17)</f>
        <v>966803</v>
      </c>
      <c r="X17" s="47">
        <f>SUM($D17:I17)</f>
        <v>1183637</v>
      </c>
      <c r="Y17" s="47">
        <f>SUM($D17:J17)</f>
        <v>1403583</v>
      </c>
      <c r="Z17" s="47">
        <f>SUM($D17:K17)</f>
        <v>1622978</v>
      </c>
      <c r="AA17" s="47">
        <f>SUM($D17:L17)</f>
        <v>1831124</v>
      </c>
      <c r="AB17" s="47">
        <f>SUM($D17:M17)</f>
        <v>2038525</v>
      </c>
      <c r="AC17" s="47">
        <f>SUM($D17:N17)</f>
        <v>2235357</v>
      </c>
      <c r="AD17" s="47">
        <f>SUM($D17:O17)</f>
        <v>2432589</v>
      </c>
    </row>
    <row r="18" spans="1:30" s="55" customFormat="1" ht="15" customHeight="1">
      <c r="A18" s="74" t="s">
        <v>17</v>
      </c>
      <c r="B18" s="76" t="s">
        <v>6</v>
      </c>
      <c r="D18" s="47">
        <f>+TIBA!D$73</f>
        <v>80143</v>
      </c>
      <c r="E18" s="47">
        <f>+TIBA!E$73</f>
        <v>74729</v>
      </c>
      <c r="F18" s="47">
        <f>+TIBA!F$73</f>
        <v>104376</v>
      </c>
      <c r="G18" s="47">
        <f>+TIBA!G$73</f>
        <v>117170</v>
      </c>
      <c r="H18" s="47">
        <f>+TIBA!H$73</f>
        <v>139292</v>
      </c>
      <c r="I18" s="47">
        <f>+TIBA!I$73</f>
        <v>161180</v>
      </c>
      <c r="J18" s="47">
        <f>+TIBA!J$73</f>
        <v>233551</v>
      </c>
      <c r="K18" s="47">
        <f>+TIBA!K$73</f>
        <v>229757</v>
      </c>
      <c r="L18" s="47">
        <f>+TIBA!L$73</f>
        <v>155687</v>
      </c>
      <c r="M18" s="47">
        <f>+TIBA!M$73</f>
        <v>126572</v>
      </c>
      <c r="N18" s="47">
        <f>+TIBA!N$73</f>
        <v>103427</v>
      </c>
      <c r="O18" s="47">
        <f>+TIBA!O$73</f>
        <v>94825</v>
      </c>
      <c r="P18" s="47">
        <f t="shared" si="0"/>
        <v>1620709</v>
      </c>
      <c r="Q18" s="60"/>
      <c r="R18" s="60"/>
      <c r="S18" s="47">
        <f>SUM($D18:D18)</f>
        <v>80143</v>
      </c>
      <c r="T18" s="47">
        <f>SUM($D18:E18)</f>
        <v>154872</v>
      </c>
      <c r="U18" s="47">
        <f>SUM($D18:F18)</f>
        <v>259248</v>
      </c>
      <c r="V18" s="47">
        <f>SUM($D18:G18)</f>
        <v>376418</v>
      </c>
      <c r="W18" s="47">
        <f>SUM($D18:H18)</f>
        <v>515710</v>
      </c>
      <c r="X18" s="47">
        <f>SUM($D18:I18)</f>
        <v>676890</v>
      </c>
      <c r="Y18" s="47">
        <f>SUM($D18:J18)</f>
        <v>910441</v>
      </c>
      <c r="Z18" s="47">
        <f>SUM($D18:K18)</f>
        <v>1140198</v>
      </c>
      <c r="AA18" s="47">
        <f>SUM($D18:L18)</f>
        <v>1295885</v>
      </c>
      <c r="AB18" s="47">
        <f>SUM($D18:M18)</f>
        <v>1422457</v>
      </c>
      <c r="AC18" s="47">
        <f>SUM($D18:N18)</f>
        <v>1525884</v>
      </c>
      <c r="AD18" s="47">
        <f>SUM($D18:O18)</f>
        <v>1620709</v>
      </c>
    </row>
    <row r="19" spans="1:30" s="55" customFormat="1" ht="15" customHeight="1">
      <c r="A19" s="74" t="s">
        <v>12</v>
      </c>
      <c r="B19" s="76" t="s">
        <v>6</v>
      </c>
      <c r="D19" s="47">
        <f>+LQB!D$73</f>
        <v>192927</v>
      </c>
      <c r="E19" s="47">
        <f>+LQB!E$73</f>
        <v>175936</v>
      </c>
      <c r="F19" s="47">
        <f>+LQB!F$73</f>
        <v>232986</v>
      </c>
      <c r="G19" s="47">
        <f>+LQB!G$73</f>
        <v>259713</v>
      </c>
      <c r="H19" s="47">
        <f>+LQB!H$73</f>
        <v>284779</v>
      </c>
      <c r="I19" s="47">
        <f>+LQB!I$73</f>
        <v>284327</v>
      </c>
      <c r="J19" s="47">
        <f>+LQB!J$73</f>
        <v>355064</v>
      </c>
      <c r="K19" s="47">
        <f>+LQB!K$73</f>
        <v>357168</v>
      </c>
      <c r="L19" s="47">
        <f>+LQB!L$73</f>
        <v>265458</v>
      </c>
      <c r="M19" s="47">
        <f>+LQB!M$73</f>
        <v>240468</v>
      </c>
      <c r="N19" s="47">
        <f>+LQB!N$73</f>
        <v>237441</v>
      </c>
      <c r="O19" s="47">
        <f>+LQB!O$73</f>
        <v>237801</v>
      </c>
      <c r="P19" s="47">
        <f t="shared" si="0"/>
        <v>3124068</v>
      </c>
      <c r="Q19" s="60"/>
      <c r="R19" s="60"/>
      <c r="S19" s="47">
        <f>SUM($D19:D19)</f>
        <v>192927</v>
      </c>
      <c r="T19" s="47">
        <f>SUM($D19:E19)</f>
        <v>368863</v>
      </c>
      <c r="U19" s="47">
        <f>SUM($D19:F19)</f>
        <v>601849</v>
      </c>
      <c r="V19" s="47">
        <f>SUM($D19:G19)</f>
        <v>861562</v>
      </c>
      <c r="W19" s="47">
        <f>SUM($D19:H19)</f>
        <v>1146341</v>
      </c>
      <c r="X19" s="47">
        <f>SUM($D19:I19)</f>
        <v>1430668</v>
      </c>
      <c r="Y19" s="47">
        <f>SUM($D19:J19)</f>
        <v>1785732</v>
      </c>
      <c r="Z19" s="47">
        <f>SUM($D19:K19)</f>
        <v>2142900</v>
      </c>
      <c r="AA19" s="47">
        <f>SUM($D19:L19)</f>
        <v>2408358</v>
      </c>
      <c r="AB19" s="47">
        <f>SUM($D19:M19)</f>
        <v>2648826</v>
      </c>
      <c r="AC19" s="47">
        <f>SUM($D19:N19)</f>
        <v>2886267</v>
      </c>
      <c r="AD19" s="47">
        <f>SUM($D19:O19)</f>
        <v>3124068</v>
      </c>
    </row>
    <row r="20" spans="1:30" s="62" customFormat="1" ht="15" customHeight="1">
      <c r="A20" s="74" t="s">
        <v>15</v>
      </c>
      <c r="B20" s="76" t="s">
        <v>6</v>
      </c>
      <c r="C20" s="55"/>
      <c r="D20" s="47">
        <f>+RBW!D$73</f>
        <v>208257</v>
      </c>
      <c r="E20" s="47">
        <f>+RBW!E$73</f>
        <v>189759</v>
      </c>
      <c r="F20" s="47">
        <f>+RBW!F$73</f>
        <v>236954</v>
      </c>
      <c r="G20" s="47">
        <f>+RBW!G$73</f>
        <v>260954</v>
      </c>
      <c r="H20" s="47">
        <f>+RBW!H$73</f>
        <v>282330</v>
      </c>
      <c r="I20" s="47">
        <f>+RBW!I$73</f>
        <v>304876</v>
      </c>
      <c r="J20" s="47">
        <f>+RBW!J$73</f>
        <v>399140</v>
      </c>
      <c r="K20" s="47">
        <f>+RBW!K$73</f>
        <v>398117</v>
      </c>
      <c r="L20" s="47">
        <f>+RBW!L$73</f>
        <v>292376</v>
      </c>
      <c r="M20" s="47">
        <f>+RBW!M$73</f>
        <v>265947</v>
      </c>
      <c r="N20" s="47">
        <f>+RBW!N$73</f>
        <v>242051</v>
      </c>
      <c r="O20" s="47">
        <f>+RBW!O$73</f>
        <v>233518</v>
      </c>
      <c r="P20" s="47">
        <f t="shared" si="0"/>
        <v>3314279</v>
      </c>
      <c r="Q20" s="44"/>
      <c r="R20" s="44"/>
      <c r="S20" s="47">
        <f>SUM($D20:D20)</f>
        <v>208257</v>
      </c>
      <c r="T20" s="47">
        <f>SUM($D20:E20)</f>
        <v>398016</v>
      </c>
      <c r="U20" s="47">
        <f>SUM($D20:F20)</f>
        <v>634970</v>
      </c>
      <c r="V20" s="47">
        <f>SUM($D20:G20)</f>
        <v>895924</v>
      </c>
      <c r="W20" s="47">
        <f>SUM($D20:H20)</f>
        <v>1178254</v>
      </c>
      <c r="X20" s="47">
        <f>SUM($D20:I20)</f>
        <v>1483130</v>
      </c>
      <c r="Y20" s="47">
        <f>SUM($D20:J20)</f>
        <v>1882270</v>
      </c>
      <c r="Z20" s="47">
        <f>SUM($D20:K20)</f>
        <v>2280387</v>
      </c>
      <c r="AA20" s="47">
        <f>SUM($D20:L20)</f>
        <v>2572763</v>
      </c>
      <c r="AB20" s="47">
        <f>SUM($D20:M20)</f>
        <v>2838710</v>
      </c>
      <c r="AC20" s="47">
        <f>SUM($D20:N20)</f>
        <v>3080761</v>
      </c>
      <c r="AD20" s="47">
        <f>SUM($D20:O20)</f>
        <v>3314279</v>
      </c>
    </row>
    <row r="21" spans="1:30" s="55" customFormat="1" ht="15" customHeight="1">
      <c r="A21" s="74" t="s">
        <v>18</v>
      </c>
      <c r="B21" s="76" t="s">
        <v>6</v>
      </c>
      <c r="D21" s="47">
        <f>+WPB!D$73</f>
        <v>13128</v>
      </c>
      <c r="E21" s="47">
        <f>+WPB!E$73</f>
        <v>12037</v>
      </c>
      <c r="F21" s="47">
        <f>+WPB!F$73</f>
        <v>14169</v>
      </c>
      <c r="G21" s="47">
        <f>+WPB!G$73</f>
        <v>14432</v>
      </c>
      <c r="H21" s="47">
        <f>+WPB!H$73</f>
        <v>16100</v>
      </c>
      <c r="I21" s="47">
        <f>+WPB!I$73</f>
        <v>16555</v>
      </c>
      <c r="J21" s="47">
        <f>+WPB!J$73</f>
        <v>19773</v>
      </c>
      <c r="K21" s="47">
        <f>+WPB!K$73</f>
        <v>21386</v>
      </c>
      <c r="L21" s="47">
        <f>+WPB!L$73</f>
        <v>17562</v>
      </c>
      <c r="M21" s="47">
        <f>+WPB!M$73</f>
        <v>17752</v>
      </c>
      <c r="N21" s="47">
        <f>+WPB!N$73</f>
        <v>17257</v>
      </c>
      <c r="O21" s="47">
        <f>+WPB!O$73</f>
        <v>17087</v>
      </c>
      <c r="P21" s="47">
        <f t="shared" si="0"/>
        <v>197238</v>
      </c>
      <c r="Q21" s="59"/>
      <c r="R21" s="59"/>
      <c r="S21" s="47">
        <f>SUM($D21:D21)</f>
        <v>13128</v>
      </c>
      <c r="T21" s="47">
        <f>SUM($D21:E21)</f>
        <v>25165</v>
      </c>
      <c r="U21" s="47">
        <f>SUM($D21:F21)</f>
        <v>39334</v>
      </c>
      <c r="V21" s="47">
        <f>SUM($D21:G21)</f>
        <v>53766</v>
      </c>
      <c r="W21" s="47">
        <f>SUM($D21:H21)</f>
        <v>69866</v>
      </c>
      <c r="X21" s="47">
        <f>SUM($D21:I21)</f>
        <v>86421</v>
      </c>
      <c r="Y21" s="47">
        <f>SUM($D21:J21)</f>
        <v>106194</v>
      </c>
      <c r="Z21" s="47">
        <f>SUM($D21:K21)</f>
        <v>127580</v>
      </c>
      <c r="AA21" s="47">
        <f>SUM($D21:L21)</f>
        <v>145142</v>
      </c>
      <c r="AB21" s="47">
        <f>SUM($D21:M21)</f>
        <v>162894</v>
      </c>
      <c r="AC21" s="47">
        <f>SUM($D21:N21)</f>
        <v>180151</v>
      </c>
      <c r="AD21" s="47">
        <f>SUM($D21:O21)</f>
        <v>197238</v>
      </c>
    </row>
    <row r="22" spans="1:30" s="55" customFormat="1" ht="15" customHeight="1">
      <c r="A22" s="74"/>
      <c r="B22" s="79" t="s">
        <v>9</v>
      </c>
      <c r="D22" s="56">
        <f t="shared" ref="D22:P22" si="1">SUM(D11:D21)</f>
        <v>2427924</v>
      </c>
      <c r="E22" s="56">
        <f t="shared" si="1"/>
        <v>2207041</v>
      </c>
      <c r="F22" s="56">
        <f t="shared" si="1"/>
        <v>2715018</v>
      </c>
      <c r="G22" s="56">
        <f t="shared" si="1"/>
        <v>2729464</v>
      </c>
      <c r="H22" s="56">
        <f t="shared" si="1"/>
        <v>2922320</v>
      </c>
      <c r="I22" s="56">
        <f t="shared" si="1"/>
        <v>2966916</v>
      </c>
      <c r="J22" s="56">
        <f t="shared" si="1"/>
        <v>3495221</v>
      </c>
      <c r="K22" s="56">
        <f t="shared" si="1"/>
        <v>3444607</v>
      </c>
      <c r="L22" s="56">
        <f t="shared" si="1"/>
        <v>2826539</v>
      </c>
      <c r="M22" s="56">
        <f t="shared" si="1"/>
        <v>2661928</v>
      </c>
      <c r="N22" s="56">
        <f t="shared" si="1"/>
        <v>2548434</v>
      </c>
      <c r="O22" s="56">
        <f t="shared" si="1"/>
        <v>2502480</v>
      </c>
      <c r="P22" s="56">
        <f t="shared" si="1"/>
        <v>33447892</v>
      </c>
      <c r="Q22" s="60"/>
      <c r="R22" s="60"/>
      <c r="S22" s="47">
        <f>SUM($D22:D22)</f>
        <v>2427924</v>
      </c>
      <c r="T22" s="47">
        <f>SUM($D22:E22)</f>
        <v>4634965</v>
      </c>
      <c r="U22" s="47">
        <f>SUM($D22:F22)</f>
        <v>7349983</v>
      </c>
      <c r="V22" s="47">
        <f>SUM($D22:G22)</f>
        <v>10079447</v>
      </c>
      <c r="W22" s="47">
        <f>SUM($D22:H22)</f>
        <v>13001767</v>
      </c>
      <c r="X22" s="47">
        <f>SUM($D22:I22)</f>
        <v>15968683</v>
      </c>
      <c r="Y22" s="47">
        <f>SUM($D22:J22)</f>
        <v>19463904</v>
      </c>
      <c r="Z22" s="47">
        <f>SUM($D22:K22)</f>
        <v>22908511</v>
      </c>
      <c r="AA22" s="47">
        <f>SUM($D22:L22)</f>
        <v>25735050</v>
      </c>
      <c r="AB22" s="47">
        <f>SUM($D22:M22)</f>
        <v>28396978</v>
      </c>
      <c r="AC22" s="47">
        <f>SUM($D22:N22)</f>
        <v>30945412</v>
      </c>
      <c r="AD22" s="47">
        <f>SUM($D22:O22)</f>
        <v>33447892</v>
      </c>
    </row>
    <row r="23" spans="1:30" s="62" customFormat="1" ht="15" customHeight="1">
      <c r="A23" s="42"/>
      <c r="B23" s="78"/>
      <c r="C23" s="44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4"/>
      <c r="R23" s="44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</row>
    <row r="24" spans="1:30" s="55" customFormat="1" ht="15" customHeight="1">
      <c r="A24" s="74" t="s">
        <v>5</v>
      </c>
      <c r="B24" s="76" t="s">
        <v>69</v>
      </c>
      <c r="C24" s="46"/>
      <c r="D24" s="47">
        <f>+AMB!D$87</f>
        <v>276258</v>
      </c>
      <c r="E24" s="47">
        <f>+AMB!E$87</f>
        <v>280642</v>
      </c>
      <c r="F24" s="47">
        <f>+AMB!F$87</f>
        <v>319647</v>
      </c>
      <c r="G24" s="47">
        <f>+AMB!G$87</f>
        <v>286086</v>
      </c>
      <c r="H24" s="47">
        <f>+AMB!H$87</f>
        <v>318450</v>
      </c>
      <c r="I24" s="47">
        <f>+AMB!I$87</f>
        <v>322113</v>
      </c>
      <c r="J24" s="47">
        <f>+AMB!J$87</f>
        <v>231768</v>
      </c>
      <c r="K24" s="47">
        <f>+AMB!K$87</f>
        <v>313414</v>
      </c>
      <c r="L24" s="47">
        <f>+AMB!L$87</f>
        <v>293847</v>
      </c>
      <c r="M24" s="47">
        <f>+AMB!M$87</f>
        <v>301376</v>
      </c>
      <c r="N24" s="47">
        <f>+AMB!N$87</f>
        <v>299658</v>
      </c>
      <c r="O24" s="47">
        <f>+AMB!O$87</f>
        <v>254868</v>
      </c>
      <c r="P24" s="47">
        <f t="shared" ref="P24:P34" si="2">SUM(D24:O24)</f>
        <v>3498127</v>
      </c>
      <c r="Q24" s="59"/>
      <c r="R24" s="59"/>
      <c r="S24" s="47">
        <f>SUM($D24:D24)</f>
        <v>276258</v>
      </c>
      <c r="T24" s="47">
        <f>SUM($D24:E24)</f>
        <v>556900</v>
      </c>
      <c r="U24" s="47">
        <f>SUM($D24:F24)</f>
        <v>876547</v>
      </c>
      <c r="V24" s="47">
        <f>SUM($D24:G24)</f>
        <v>1162633</v>
      </c>
      <c r="W24" s="47">
        <f>SUM($D24:H24)</f>
        <v>1481083</v>
      </c>
      <c r="X24" s="47">
        <f>SUM($D24:I24)</f>
        <v>1803196</v>
      </c>
      <c r="Y24" s="47">
        <f>SUM($D24:J24)</f>
        <v>2034964</v>
      </c>
      <c r="Z24" s="47">
        <f>SUM($D24:K24)</f>
        <v>2348378</v>
      </c>
      <c r="AA24" s="47">
        <f>SUM($D24:L24)</f>
        <v>2642225</v>
      </c>
      <c r="AB24" s="47">
        <f>SUM($D24:M24)</f>
        <v>2943601</v>
      </c>
      <c r="AC24" s="47">
        <f>SUM($D24:N24)</f>
        <v>3243259</v>
      </c>
      <c r="AD24" s="47">
        <f>SUM($D24:O24)</f>
        <v>3498127</v>
      </c>
    </row>
    <row r="25" spans="1:30" s="55" customFormat="1" ht="15" customHeight="1">
      <c r="A25" s="74" t="s">
        <v>10</v>
      </c>
      <c r="B25" s="76" t="s">
        <v>69</v>
      </c>
      <c r="D25" s="47">
        <f>+BWB!D$87</f>
        <v>139489</v>
      </c>
      <c r="E25" s="47">
        <f>+BWB!E$87</f>
        <v>132980</v>
      </c>
      <c r="F25" s="47">
        <f>+BWB!F$87</f>
        <v>151559</v>
      </c>
      <c r="G25" s="47">
        <f>+BWB!G$87</f>
        <v>135070</v>
      </c>
      <c r="H25" s="47">
        <f>+BWB!H$87</f>
        <v>148183</v>
      </c>
      <c r="I25" s="47">
        <f>+BWB!I$87</f>
        <v>148920</v>
      </c>
      <c r="J25" s="47">
        <f>+BWB!J$87</f>
        <v>118135</v>
      </c>
      <c r="K25" s="47">
        <f>+BWB!K$87</f>
        <v>143218</v>
      </c>
      <c r="L25" s="47">
        <f>+BWB!L$87</f>
        <v>130953</v>
      </c>
      <c r="M25" s="47">
        <f>+BWB!M$87</f>
        <v>138517</v>
      </c>
      <c r="N25" s="47">
        <f>+BWB!N$87</f>
        <v>135039</v>
      </c>
      <c r="O25" s="47">
        <f>+BWB!O$87</f>
        <v>114457</v>
      </c>
      <c r="P25" s="47">
        <f t="shared" si="2"/>
        <v>1636520</v>
      </c>
      <c r="Q25" s="60"/>
      <c r="R25" s="60"/>
      <c r="S25" s="47">
        <f>SUM($D25:D25)</f>
        <v>139489</v>
      </c>
      <c r="T25" s="47">
        <f>SUM($D25:E25)</f>
        <v>272469</v>
      </c>
      <c r="U25" s="47">
        <f>SUM($D25:F25)</f>
        <v>424028</v>
      </c>
      <c r="V25" s="47">
        <f>SUM($D25:G25)</f>
        <v>559098</v>
      </c>
      <c r="W25" s="47">
        <f>SUM($D25:H25)</f>
        <v>707281</v>
      </c>
      <c r="X25" s="47">
        <f>SUM($D25:I25)</f>
        <v>856201</v>
      </c>
      <c r="Y25" s="47">
        <f>SUM($D25:J25)</f>
        <v>974336</v>
      </c>
      <c r="Z25" s="47">
        <f>SUM($D25:K25)</f>
        <v>1117554</v>
      </c>
      <c r="AA25" s="47">
        <f>SUM($D25:L25)</f>
        <v>1248507</v>
      </c>
      <c r="AB25" s="47">
        <f>SUM($D25:M25)</f>
        <v>1387024</v>
      </c>
      <c r="AC25" s="47">
        <f>SUM($D25:N25)</f>
        <v>1522063</v>
      </c>
      <c r="AD25" s="47">
        <f>SUM($D25:O25)</f>
        <v>1636520</v>
      </c>
    </row>
    <row r="26" spans="1:30" s="55" customFormat="1" ht="15" customHeight="1">
      <c r="A26" s="74" t="s">
        <v>11</v>
      </c>
      <c r="B26" s="76" t="s">
        <v>69</v>
      </c>
      <c r="D26" s="47">
        <f>+DWT!D$87</f>
        <v>10919</v>
      </c>
      <c r="E26" s="47">
        <f>+DWT!E$87</f>
        <v>9888</v>
      </c>
      <c r="F26" s="47">
        <f>+DWT!F$87</f>
        <v>12199</v>
      </c>
      <c r="G26" s="47">
        <f>+DWT!G$87</f>
        <v>10520</v>
      </c>
      <c r="H26" s="47">
        <f>+DWT!H$87</f>
        <v>12062</v>
      </c>
      <c r="I26" s="47">
        <f>+DWT!I$87</f>
        <v>12467</v>
      </c>
      <c r="J26" s="47">
        <f>+DWT!J$87</f>
        <v>8346</v>
      </c>
      <c r="K26" s="47">
        <f>+DWT!K$87</f>
        <v>11085</v>
      </c>
      <c r="L26" s="47">
        <f>+DWT!L$87</f>
        <v>10619</v>
      </c>
      <c r="M26" s="47">
        <f>+DWT!M$87</f>
        <v>10889</v>
      </c>
      <c r="N26" s="47">
        <f>+DWT!N$87</f>
        <v>10025</v>
      </c>
      <c r="O26" s="47">
        <f>+DWT!O$87</f>
        <v>8414</v>
      </c>
      <c r="P26" s="47">
        <f t="shared" si="2"/>
        <v>127433</v>
      </c>
      <c r="Q26" s="60"/>
      <c r="R26" s="60"/>
      <c r="S26" s="47">
        <f>SUM($D26:D26)</f>
        <v>10919</v>
      </c>
      <c r="T26" s="47">
        <f>SUM($D26:E26)</f>
        <v>20807</v>
      </c>
      <c r="U26" s="47">
        <f>SUM($D26:F26)</f>
        <v>33006</v>
      </c>
      <c r="V26" s="47">
        <f>SUM($D26:G26)</f>
        <v>43526</v>
      </c>
      <c r="W26" s="47">
        <f>SUM($D26:H26)</f>
        <v>55588</v>
      </c>
      <c r="X26" s="47">
        <f>SUM($D26:I26)</f>
        <v>68055</v>
      </c>
      <c r="Y26" s="47">
        <f>SUM($D26:J26)</f>
        <v>76401</v>
      </c>
      <c r="Z26" s="47">
        <f>SUM($D26:K26)</f>
        <v>87486</v>
      </c>
      <c r="AA26" s="47">
        <f>SUM($D26:L26)</f>
        <v>98105</v>
      </c>
      <c r="AB26" s="47">
        <f>SUM($D26:M26)</f>
        <v>108994</v>
      </c>
      <c r="AC26" s="47">
        <f>SUM($D26:N26)</f>
        <v>119019</v>
      </c>
      <c r="AD26" s="47">
        <f>SUM($D26:O26)</f>
        <v>127433</v>
      </c>
    </row>
    <row r="27" spans="1:30" s="55" customFormat="1" ht="15" customHeight="1">
      <c r="A27" s="74" t="s">
        <v>13</v>
      </c>
      <c r="B27" s="76" t="s">
        <v>69</v>
      </c>
      <c r="D27" s="47">
        <f>+OGB!D$87</f>
        <v>7845</v>
      </c>
      <c r="E27" s="47">
        <f>+OGB!E$87</f>
        <v>7654</v>
      </c>
      <c r="F27" s="47">
        <f>+OGB!F$87</f>
        <v>8102</v>
      </c>
      <c r="G27" s="47">
        <f>+OGB!G$87</f>
        <v>7614</v>
      </c>
      <c r="H27" s="47">
        <f>+OGB!H$87</f>
        <v>8683</v>
      </c>
      <c r="I27" s="47">
        <f>+OGB!I$87</f>
        <v>8248</v>
      </c>
      <c r="J27" s="47">
        <f>+OGB!J$87</f>
        <v>7967</v>
      </c>
      <c r="K27" s="47">
        <f>+OGB!K$87</f>
        <v>8732</v>
      </c>
      <c r="L27" s="47">
        <f>+OGB!L$87</f>
        <v>7997</v>
      </c>
      <c r="M27" s="47">
        <f>+OGB!M$87</f>
        <v>8437</v>
      </c>
      <c r="N27" s="47">
        <f>+OGB!N$87</f>
        <v>7804</v>
      </c>
      <c r="O27" s="47">
        <f>+OGB!O$87</f>
        <v>6839</v>
      </c>
      <c r="P27" s="47">
        <f t="shared" si="2"/>
        <v>95922</v>
      </c>
      <c r="Q27" s="60"/>
      <c r="R27" s="60"/>
      <c r="S27" s="47">
        <f>SUM($D27:D27)</f>
        <v>7845</v>
      </c>
      <c r="T27" s="47">
        <f>SUM($D27:E27)</f>
        <v>15499</v>
      </c>
      <c r="U27" s="47">
        <f>SUM($D27:F27)</f>
        <v>23601</v>
      </c>
      <c r="V27" s="47">
        <f>SUM($D27:G27)</f>
        <v>31215</v>
      </c>
      <c r="W27" s="47">
        <f>SUM($D27:H27)</f>
        <v>39898</v>
      </c>
      <c r="X27" s="47">
        <f>SUM($D27:I27)</f>
        <v>48146</v>
      </c>
      <c r="Y27" s="47">
        <f>SUM($D27:J27)</f>
        <v>56113</v>
      </c>
      <c r="Z27" s="47">
        <f>SUM($D27:K27)</f>
        <v>64845</v>
      </c>
      <c r="AA27" s="47">
        <f>SUM($D27:L27)</f>
        <v>72842</v>
      </c>
      <c r="AB27" s="47">
        <f>SUM($D27:M27)</f>
        <v>81279</v>
      </c>
      <c r="AC27" s="47">
        <f>SUM($D27:N27)</f>
        <v>89083</v>
      </c>
      <c r="AD27" s="47">
        <f>SUM($D27:O27)</f>
        <v>95922</v>
      </c>
    </row>
    <row r="28" spans="1:30" s="62" customFormat="1" ht="15" customHeight="1">
      <c r="A28" s="74" t="s">
        <v>14</v>
      </c>
      <c r="B28" s="76" t="s">
        <v>69</v>
      </c>
      <c r="C28" s="55"/>
      <c r="D28" s="47">
        <f>+PB!D$87</f>
        <v>107437</v>
      </c>
      <c r="E28" s="47">
        <f>+PB!E$87</f>
        <v>103445</v>
      </c>
      <c r="F28" s="47">
        <f>+PB!F$87</f>
        <v>118803</v>
      </c>
      <c r="G28" s="47">
        <f>+PB!G$87</f>
        <v>104740</v>
      </c>
      <c r="H28" s="47">
        <f>+PB!H$87</f>
        <v>116765</v>
      </c>
      <c r="I28" s="47">
        <f>+PB!I$87</f>
        <v>114739</v>
      </c>
      <c r="J28" s="47">
        <f>+PB!J$87</f>
        <v>100335</v>
      </c>
      <c r="K28" s="47">
        <f>+PB!K$87</f>
        <v>116220</v>
      </c>
      <c r="L28" s="47">
        <f>+PB!L$87</f>
        <v>106703</v>
      </c>
      <c r="M28" s="47">
        <f>+PB!M$87</f>
        <v>106697</v>
      </c>
      <c r="N28" s="47">
        <f>+PB!N$87</f>
        <v>109395</v>
      </c>
      <c r="O28" s="47">
        <f>+PB!O$87</f>
        <v>96071</v>
      </c>
      <c r="P28" s="47">
        <f t="shared" si="2"/>
        <v>1301350</v>
      </c>
      <c r="Q28" s="44"/>
      <c r="R28" s="44"/>
      <c r="S28" s="47">
        <f>SUM($D28:D28)</f>
        <v>107437</v>
      </c>
      <c r="T28" s="47">
        <f>SUM($D28:E28)</f>
        <v>210882</v>
      </c>
      <c r="U28" s="47">
        <f>SUM($D28:F28)</f>
        <v>329685</v>
      </c>
      <c r="V28" s="47">
        <f>SUM($D28:G28)</f>
        <v>434425</v>
      </c>
      <c r="W28" s="47">
        <f>SUM($D28:H28)</f>
        <v>551190</v>
      </c>
      <c r="X28" s="47">
        <f>SUM($D28:I28)</f>
        <v>665929</v>
      </c>
      <c r="Y28" s="47">
        <f>SUM($D28:J28)</f>
        <v>766264</v>
      </c>
      <c r="Z28" s="47">
        <f>SUM($D28:K28)</f>
        <v>882484</v>
      </c>
      <c r="AA28" s="47">
        <f>SUM($D28:L28)</f>
        <v>989187</v>
      </c>
      <c r="AB28" s="47">
        <f>SUM($D28:M28)</f>
        <v>1095884</v>
      </c>
      <c r="AC28" s="47">
        <f>SUM($D28:N28)</f>
        <v>1205279</v>
      </c>
      <c r="AD28" s="47">
        <f>SUM($D28:O28)</f>
        <v>1301350</v>
      </c>
    </row>
    <row r="29" spans="1:30" s="55" customFormat="1" ht="15" customHeight="1">
      <c r="A29" s="74" t="s">
        <v>78</v>
      </c>
      <c r="B29" s="76" t="s">
        <v>69</v>
      </c>
      <c r="D29" s="47">
        <f>+IBA!D$87</f>
        <v>10021</v>
      </c>
      <c r="E29" s="47">
        <f>+IBA!E$87</f>
        <v>9394</v>
      </c>
      <c r="F29" s="47">
        <f>+IBA!F$87</f>
        <v>10767</v>
      </c>
      <c r="G29" s="47">
        <f>+IBA!G$87</f>
        <v>10267</v>
      </c>
      <c r="H29" s="47">
        <f>+IBA!H$87</f>
        <v>11281</v>
      </c>
      <c r="I29" s="47">
        <f>+IBA!I$87</f>
        <v>11089</v>
      </c>
      <c r="J29" s="47">
        <f>+IBA!J$87</f>
        <v>10025</v>
      </c>
      <c r="K29" s="47">
        <f>+IBA!K$87</f>
        <v>11723</v>
      </c>
      <c r="L29" s="47">
        <f>+IBA!L$87</f>
        <v>10445</v>
      </c>
      <c r="M29" s="47">
        <f>+IBA!M$87</f>
        <v>10675</v>
      </c>
      <c r="N29" s="47">
        <f>+IBA!N$87</f>
        <v>9450</v>
      </c>
      <c r="O29" s="47">
        <f>+IBA!O$87</f>
        <v>7667</v>
      </c>
      <c r="P29" s="47">
        <f t="shared" si="2"/>
        <v>122804</v>
      </c>
      <c r="Q29" s="59"/>
      <c r="R29" s="59"/>
      <c r="S29" s="47">
        <f>SUM($D29:D29)</f>
        <v>10021</v>
      </c>
      <c r="T29" s="47">
        <f>SUM($D29:E29)</f>
        <v>19415</v>
      </c>
      <c r="U29" s="47">
        <f>SUM($D29:F29)</f>
        <v>30182</v>
      </c>
      <c r="V29" s="47">
        <f>SUM($D29:G29)</f>
        <v>40449</v>
      </c>
      <c r="W29" s="47">
        <f>SUM($D29:H29)</f>
        <v>51730</v>
      </c>
      <c r="X29" s="47">
        <f>SUM($D29:I29)</f>
        <v>62819</v>
      </c>
      <c r="Y29" s="47">
        <f>SUM($D29:J29)</f>
        <v>72844</v>
      </c>
      <c r="Z29" s="47">
        <f>SUM($D29:K29)</f>
        <v>84567</v>
      </c>
      <c r="AA29" s="47">
        <f>SUM($D29:L29)</f>
        <v>95012</v>
      </c>
      <c r="AB29" s="47">
        <f>SUM($D29:M29)</f>
        <v>105687</v>
      </c>
      <c r="AC29" s="47">
        <f>SUM($D29:N29)</f>
        <v>115137</v>
      </c>
      <c r="AD29" s="47">
        <f>SUM($D29:O29)</f>
        <v>122804</v>
      </c>
    </row>
    <row r="30" spans="1:30" s="55" customFormat="1" ht="15" customHeight="1">
      <c r="A30" s="74" t="s">
        <v>16</v>
      </c>
      <c r="B30" s="76" t="s">
        <v>69</v>
      </c>
      <c r="D30" s="47">
        <f>+SIBC!D$87</f>
        <v>7551</v>
      </c>
      <c r="E30" s="47">
        <f>+SIBC!E$87</f>
        <v>8057</v>
      </c>
      <c r="F30" s="47">
        <f>+SIBC!F$87</f>
        <v>9586</v>
      </c>
      <c r="G30" s="47">
        <f>+SIBC!G$87</f>
        <v>8550</v>
      </c>
      <c r="H30" s="47">
        <f>+SIBC!H$87</f>
        <v>10754</v>
      </c>
      <c r="I30" s="47">
        <f>+SIBC!I$87</f>
        <v>10238</v>
      </c>
      <c r="J30" s="47">
        <f>+SIBC!J$87</f>
        <v>9462</v>
      </c>
      <c r="K30" s="47">
        <f>+SIBC!K$87</f>
        <v>10420</v>
      </c>
      <c r="L30" s="47">
        <f>+SIBC!L$87</f>
        <v>9536</v>
      </c>
      <c r="M30" s="47">
        <f>+SIBC!M$87</f>
        <v>10139</v>
      </c>
      <c r="N30" s="47">
        <f>+SIBC!N$87</f>
        <v>9147</v>
      </c>
      <c r="O30" s="47">
        <f>+SIBC!O$87</f>
        <v>7575</v>
      </c>
      <c r="P30" s="47">
        <f t="shared" si="2"/>
        <v>111015</v>
      </c>
      <c r="Q30" s="60"/>
      <c r="R30" s="60"/>
      <c r="S30" s="47">
        <f>SUM($D30:D30)</f>
        <v>7551</v>
      </c>
      <c r="T30" s="47">
        <f>SUM($D30:E30)</f>
        <v>15608</v>
      </c>
      <c r="U30" s="47">
        <f>SUM($D30:F30)</f>
        <v>25194</v>
      </c>
      <c r="V30" s="47">
        <f>SUM($D30:G30)</f>
        <v>33744</v>
      </c>
      <c r="W30" s="47">
        <f>SUM($D30:H30)</f>
        <v>44498</v>
      </c>
      <c r="X30" s="47">
        <f>SUM($D30:I30)</f>
        <v>54736</v>
      </c>
      <c r="Y30" s="47">
        <f>SUM($D30:J30)</f>
        <v>64198</v>
      </c>
      <c r="Z30" s="47">
        <f>SUM($D30:K30)</f>
        <v>74618</v>
      </c>
      <c r="AA30" s="47">
        <f>SUM($D30:L30)</f>
        <v>84154</v>
      </c>
      <c r="AB30" s="47">
        <f>SUM($D30:M30)</f>
        <v>94293</v>
      </c>
      <c r="AC30" s="47">
        <f>SUM($D30:N30)</f>
        <v>103440</v>
      </c>
      <c r="AD30" s="47">
        <f>SUM($D30:O30)</f>
        <v>111015</v>
      </c>
    </row>
    <row r="31" spans="1:30" s="55" customFormat="1" ht="15" customHeight="1">
      <c r="A31" s="74" t="s">
        <v>17</v>
      </c>
      <c r="B31" s="76" t="s">
        <v>69</v>
      </c>
      <c r="D31" s="47">
        <f>+TIBA!D$87</f>
        <v>36092</v>
      </c>
      <c r="E31" s="47">
        <f>+TIBA!E$87</f>
        <v>34302</v>
      </c>
      <c r="F31" s="47">
        <f>+TIBA!F$87</f>
        <v>39113</v>
      </c>
      <c r="G31" s="47">
        <f>+TIBA!G$87</f>
        <v>36009</v>
      </c>
      <c r="H31" s="47">
        <f>+TIBA!H$87</f>
        <v>39196</v>
      </c>
      <c r="I31" s="47">
        <f>+TIBA!I$87</f>
        <v>37896</v>
      </c>
      <c r="J31" s="47">
        <f>+TIBA!J$87</f>
        <v>34672</v>
      </c>
      <c r="K31" s="47">
        <f>+TIBA!K$87</f>
        <v>37969</v>
      </c>
      <c r="L31" s="47">
        <f>+TIBA!L$87</f>
        <v>35094</v>
      </c>
      <c r="M31" s="47">
        <f>+TIBA!M$87</f>
        <v>37659</v>
      </c>
      <c r="N31" s="47">
        <f>+TIBA!N$87</f>
        <v>35759</v>
      </c>
      <c r="O31" s="47">
        <f>+TIBA!O$87</f>
        <v>29358</v>
      </c>
      <c r="P31" s="47">
        <f t="shared" si="2"/>
        <v>433119</v>
      </c>
      <c r="Q31" s="60"/>
      <c r="R31" s="60"/>
      <c r="S31" s="47">
        <f>SUM($D31:D31)</f>
        <v>36092</v>
      </c>
      <c r="T31" s="47">
        <f>SUM($D31:E31)</f>
        <v>70394</v>
      </c>
      <c r="U31" s="47">
        <f>SUM($D31:F31)</f>
        <v>109507</v>
      </c>
      <c r="V31" s="47">
        <f>SUM($D31:G31)</f>
        <v>145516</v>
      </c>
      <c r="W31" s="47">
        <f>SUM($D31:H31)</f>
        <v>184712</v>
      </c>
      <c r="X31" s="47">
        <f>SUM($D31:I31)</f>
        <v>222608</v>
      </c>
      <c r="Y31" s="47">
        <f>SUM($D31:J31)</f>
        <v>257280</v>
      </c>
      <c r="Z31" s="47">
        <f>SUM($D31:K31)</f>
        <v>295249</v>
      </c>
      <c r="AA31" s="47">
        <f>SUM($D31:L31)</f>
        <v>330343</v>
      </c>
      <c r="AB31" s="47">
        <f>SUM($D31:M31)</f>
        <v>368002</v>
      </c>
      <c r="AC31" s="47">
        <f>SUM($D31:N31)</f>
        <v>403761</v>
      </c>
      <c r="AD31" s="47">
        <f>SUM($D31:O31)</f>
        <v>433119</v>
      </c>
    </row>
    <row r="32" spans="1:30" s="55" customFormat="1" ht="15" customHeight="1">
      <c r="A32" s="74" t="s">
        <v>12</v>
      </c>
      <c r="B32" s="76" t="s">
        <v>69</v>
      </c>
      <c r="D32" s="47">
        <f>+LQB!D$87</f>
        <v>74724</v>
      </c>
      <c r="E32" s="47">
        <f>+LQB!E$87</f>
        <v>72486</v>
      </c>
      <c r="F32" s="47">
        <f>+LQB!F$87</f>
        <v>85592</v>
      </c>
      <c r="G32" s="47">
        <f>+LQB!G$87</f>
        <v>77710</v>
      </c>
      <c r="H32" s="47">
        <f>+LQB!H$87</f>
        <v>84682</v>
      </c>
      <c r="I32" s="47">
        <f>+LQB!I$87</f>
        <v>84852</v>
      </c>
      <c r="J32" s="47">
        <f>+LQB!J$87</f>
        <v>72526</v>
      </c>
      <c r="K32" s="47">
        <f>+LQB!K$87</f>
        <v>82500</v>
      </c>
      <c r="L32" s="47">
        <f>+LQB!L$87</f>
        <v>78354</v>
      </c>
      <c r="M32" s="47">
        <f>+LQB!M$87</f>
        <v>80942</v>
      </c>
      <c r="N32" s="47">
        <f>+LQB!N$87</f>
        <v>77930</v>
      </c>
      <c r="O32" s="47">
        <f>+LQB!O$87</f>
        <v>69222</v>
      </c>
      <c r="P32" s="47">
        <f t="shared" si="2"/>
        <v>941520</v>
      </c>
      <c r="Q32" s="60"/>
      <c r="R32" s="60"/>
      <c r="S32" s="47">
        <f>SUM($D32:D32)</f>
        <v>74724</v>
      </c>
      <c r="T32" s="47">
        <f>SUM($D32:E32)</f>
        <v>147210</v>
      </c>
      <c r="U32" s="47">
        <f>SUM($D32:F32)</f>
        <v>232802</v>
      </c>
      <c r="V32" s="47">
        <f>SUM($D32:G32)</f>
        <v>310512</v>
      </c>
      <c r="W32" s="47">
        <f>SUM($D32:H32)</f>
        <v>395194</v>
      </c>
      <c r="X32" s="47">
        <f>SUM($D32:I32)</f>
        <v>480046</v>
      </c>
      <c r="Y32" s="47">
        <f>SUM($D32:J32)</f>
        <v>552572</v>
      </c>
      <c r="Z32" s="47">
        <f>SUM($D32:K32)</f>
        <v>635072</v>
      </c>
      <c r="AA32" s="47">
        <f>SUM($D32:L32)</f>
        <v>713426</v>
      </c>
      <c r="AB32" s="47">
        <f>SUM($D32:M32)</f>
        <v>794368</v>
      </c>
      <c r="AC32" s="47">
        <f>SUM($D32:N32)</f>
        <v>872298</v>
      </c>
      <c r="AD32" s="47">
        <f>SUM($D32:O32)</f>
        <v>941520</v>
      </c>
    </row>
    <row r="33" spans="1:30" s="62" customFormat="1" ht="15" customHeight="1">
      <c r="A33" s="74" t="s">
        <v>15</v>
      </c>
      <c r="B33" s="76" t="s">
        <v>69</v>
      </c>
      <c r="C33" s="55"/>
      <c r="D33" s="47">
        <f>+RBW!D$87</f>
        <v>5</v>
      </c>
      <c r="E33" s="47">
        <f>+RBW!E$87</f>
        <v>6</v>
      </c>
      <c r="F33" s="47">
        <f>+RBW!F$87</f>
        <v>13</v>
      </c>
      <c r="G33" s="47">
        <f>+RBW!G$87</f>
        <v>10</v>
      </c>
      <c r="H33" s="47">
        <f>+RBW!H$87</f>
        <v>9</v>
      </c>
      <c r="I33" s="47">
        <f>+RBW!I$87</f>
        <v>10</v>
      </c>
      <c r="J33" s="47">
        <f>+RBW!J$87</f>
        <v>16</v>
      </c>
      <c r="K33" s="47">
        <f>+RBW!K$87</f>
        <v>17</v>
      </c>
      <c r="L33" s="47">
        <f>+RBW!L$87</f>
        <v>8</v>
      </c>
      <c r="M33" s="47">
        <f>+RBW!M$87</f>
        <v>7</v>
      </c>
      <c r="N33" s="47">
        <f>+RBW!N$87</f>
        <v>8</v>
      </c>
      <c r="O33" s="47">
        <f>+RBW!O$87</f>
        <v>12</v>
      </c>
      <c r="P33" s="47">
        <f t="shared" si="2"/>
        <v>121</v>
      </c>
      <c r="Q33" s="44"/>
      <c r="R33" s="44"/>
      <c r="S33" s="47">
        <f>SUM($D33:D33)</f>
        <v>5</v>
      </c>
      <c r="T33" s="47">
        <f>SUM($D33:E33)</f>
        <v>11</v>
      </c>
      <c r="U33" s="47">
        <f>SUM($D33:F33)</f>
        <v>24</v>
      </c>
      <c r="V33" s="47">
        <f>SUM($D33:G33)</f>
        <v>34</v>
      </c>
      <c r="W33" s="47">
        <f>SUM($D33:H33)</f>
        <v>43</v>
      </c>
      <c r="X33" s="47">
        <f>SUM($D33:I33)</f>
        <v>53</v>
      </c>
      <c r="Y33" s="47">
        <f>SUM($D33:J33)</f>
        <v>69</v>
      </c>
      <c r="Z33" s="47">
        <f>SUM($D33:K33)</f>
        <v>86</v>
      </c>
      <c r="AA33" s="47">
        <f>SUM($D33:L33)</f>
        <v>94</v>
      </c>
      <c r="AB33" s="47">
        <f>SUM($D33:M33)</f>
        <v>101</v>
      </c>
      <c r="AC33" s="47">
        <f>SUM($D33:N33)</f>
        <v>109</v>
      </c>
      <c r="AD33" s="47">
        <f>SUM($D33:O33)</f>
        <v>121</v>
      </c>
    </row>
    <row r="34" spans="1:30" s="55" customFormat="1" ht="15" customHeight="1">
      <c r="A34" s="74" t="s">
        <v>18</v>
      </c>
      <c r="B34" s="76" t="s">
        <v>69</v>
      </c>
      <c r="D34" s="47">
        <f>+WPB!D$87</f>
        <v>0</v>
      </c>
      <c r="E34" s="47">
        <f>+WPB!E$87</f>
        <v>0</v>
      </c>
      <c r="F34" s="47">
        <f>+WPB!F$87</f>
        <v>0</v>
      </c>
      <c r="G34" s="47">
        <f>+WPB!G$87</f>
        <v>0</v>
      </c>
      <c r="H34" s="47">
        <f>+WPB!H$87</f>
        <v>0</v>
      </c>
      <c r="I34" s="47">
        <f>+WPB!I$87</f>
        <v>0</v>
      </c>
      <c r="J34" s="47">
        <f>+WPB!J$87</f>
        <v>0</v>
      </c>
      <c r="K34" s="47">
        <f>+WPB!K$87</f>
        <v>0</v>
      </c>
      <c r="L34" s="47">
        <f>+WPB!L$87</f>
        <v>0</v>
      </c>
      <c r="M34" s="47">
        <f>+WPB!M$87</f>
        <v>0</v>
      </c>
      <c r="N34" s="47">
        <f>+WPB!N$87</f>
        <v>0</v>
      </c>
      <c r="O34" s="47">
        <f>+WPB!O$87</f>
        <v>0</v>
      </c>
      <c r="P34" s="47">
        <f t="shared" si="2"/>
        <v>0</v>
      </c>
      <c r="Q34" s="59"/>
      <c r="R34" s="59"/>
      <c r="S34" s="47">
        <f>SUM($D34:D34)</f>
        <v>0</v>
      </c>
      <c r="T34" s="47">
        <f>SUM($D34:E34)</f>
        <v>0</v>
      </c>
      <c r="U34" s="47">
        <f>SUM($D34:F34)</f>
        <v>0</v>
      </c>
      <c r="V34" s="47">
        <f>SUM($D34:G34)</f>
        <v>0</v>
      </c>
      <c r="W34" s="47">
        <f>SUM($D34:H34)</f>
        <v>0</v>
      </c>
      <c r="X34" s="47">
        <f>SUM($D34:I34)</f>
        <v>0</v>
      </c>
      <c r="Y34" s="47">
        <f>SUM($D34:J34)</f>
        <v>0</v>
      </c>
      <c r="Z34" s="47">
        <f>SUM($D34:K34)</f>
        <v>0</v>
      </c>
      <c r="AA34" s="47">
        <f>SUM($D34:L34)</f>
        <v>0</v>
      </c>
      <c r="AB34" s="47">
        <f>SUM($D34:M34)</f>
        <v>0</v>
      </c>
      <c r="AC34" s="47">
        <f>SUM($D34:N34)</f>
        <v>0</v>
      </c>
      <c r="AD34" s="47">
        <f>SUM($D34:O34)</f>
        <v>0</v>
      </c>
    </row>
    <row r="35" spans="1:30" s="55" customFormat="1" ht="15" customHeight="1">
      <c r="A35" s="74"/>
      <c r="B35" s="79" t="s">
        <v>9</v>
      </c>
      <c r="D35" s="56">
        <f t="shared" ref="D35:P35" si="3">SUM(D24:D34)</f>
        <v>670341</v>
      </c>
      <c r="E35" s="56">
        <f t="shared" si="3"/>
        <v>658854</v>
      </c>
      <c r="F35" s="56">
        <f t="shared" si="3"/>
        <v>755381</v>
      </c>
      <c r="G35" s="56">
        <f t="shared" si="3"/>
        <v>676576</v>
      </c>
      <c r="H35" s="56">
        <f t="shared" si="3"/>
        <v>750065</v>
      </c>
      <c r="I35" s="56">
        <f t="shared" si="3"/>
        <v>750572</v>
      </c>
      <c r="J35" s="56">
        <f t="shared" si="3"/>
        <v>593252</v>
      </c>
      <c r="K35" s="56">
        <f t="shared" si="3"/>
        <v>735298</v>
      </c>
      <c r="L35" s="56">
        <f t="shared" si="3"/>
        <v>683556</v>
      </c>
      <c r="M35" s="56">
        <f t="shared" si="3"/>
        <v>705338</v>
      </c>
      <c r="N35" s="56">
        <f t="shared" si="3"/>
        <v>694215</v>
      </c>
      <c r="O35" s="56">
        <f t="shared" si="3"/>
        <v>594483</v>
      </c>
      <c r="P35" s="56">
        <f t="shared" si="3"/>
        <v>8267931</v>
      </c>
      <c r="Q35" s="60"/>
      <c r="R35" s="60"/>
      <c r="S35" s="47">
        <f>SUM($D35:D35)</f>
        <v>670341</v>
      </c>
      <c r="T35" s="47">
        <f>SUM($D35:E35)</f>
        <v>1329195</v>
      </c>
      <c r="U35" s="47">
        <f>SUM($D35:F35)</f>
        <v>2084576</v>
      </c>
      <c r="V35" s="47">
        <f>SUM($D35:G35)</f>
        <v>2761152</v>
      </c>
      <c r="W35" s="47">
        <f>SUM($D35:H35)</f>
        <v>3511217</v>
      </c>
      <c r="X35" s="47">
        <f>SUM($D35:I35)</f>
        <v>4261789</v>
      </c>
      <c r="Y35" s="47">
        <f>SUM($D35:J35)</f>
        <v>4855041</v>
      </c>
      <c r="Z35" s="47">
        <f>SUM($D35:K35)</f>
        <v>5590339</v>
      </c>
      <c r="AA35" s="47">
        <f>SUM($D35:L35)</f>
        <v>6273895</v>
      </c>
      <c r="AB35" s="47">
        <f>SUM($D35:M35)</f>
        <v>6979233</v>
      </c>
      <c r="AC35" s="47">
        <f>SUM($D35:N35)</f>
        <v>7673448</v>
      </c>
      <c r="AD35" s="47">
        <f>SUM($D35:O35)</f>
        <v>8267931</v>
      </c>
    </row>
    <row r="36" spans="1:30" s="62" customFormat="1" ht="15" customHeight="1">
      <c r="A36" s="42"/>
      <c r="B36" s="78"/>
      <c r="C36" s="44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4"/>
      <c r="R36" s="44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</row>
    <row r="37" spans="1:30" s="55" customFormat="1" ht="15" customHeight="1">
      <c r="A37" s="74" t="s">
        <v>5</v>
      </c>
      <c r="B37" s="76" t="s">
        <v>8</v>
      </c>
      <c r="C37" s="46"/>
      <c r="D37" s="47">
        <f>+AMB!D$101</f>
        <v>4014</v>
      </c>
      <c r="E37" s="47">
        <f>+AMB!E$101</f>
        <v>4328</v>
      </c>
      <c r="F37" s="47">
        <f>+AMB!F$101</f>
        <v>5492</v>
      </c>
      <c r="G37" s="47">
        <f>+AMB!G$101</f>
        <v>5722</v>
      </c>
      <c r="H37" s="47">
        <f>+AMB!H$101</f>
        <v>6251</v>
      </c>
      <c r="I37" s="47">
        <f>+AMB!I$101</f>
        <v>8139</v>
      </c>
      <c r="J37" s="47">
        <f>+AMB!J$101</f>
        <v>8670</v>
      </c>
      <c r="K37" s="47">
        <f>+AMB!K$101</f>
        <v>8563</v>
      </c>
      <c r="L37" s="47">
        <f>+AMB!L$101</f>
        <v>5681</v>
      </c>
      <c r="M37" s="47">
        <f>+AMB!M$101</f>
        <v>4998</v>
      </c>
      <c r="N37" s="47">
        <f>+AMB!N$101</f>
        <v>3696</v>
      </c>
      <c r="O37" s="47">
        <f>+AMB!O$101</f>
        <v>3437</v>
      </c>
      <c r="P37" s="47">
        <f t="shared" ref="P37:P47" si="4">SUM(D37:O37)</f>
        <v>68991</v>
      </c>
      <c r="Q37" s="59"/>
      <c r="R37" s="59"/>
      <c r="S37" s="47">
        <f>SUM($D37:D37)</f>
        <v>4014</v>
      </c>
      <c r="T37" s="47">
        <f>SUM($D37:E37)</f>
        <v>8342</v>
      </c>
      <c r="U37" s="47">
        <f>SUM($D37:F37)</f>
        <v>13834</v>
      </c>
      <c r="V37" s="47">
        <f>SUM($D37:G37)</f>
        <v>19556</v>
      </c>
      <c r="W37" s="47">
        <f>SUM($D37:H37)</f>
        <v>25807</v>
      </c>
      <c r="X37" s="47">
        <f>SUM($D37:I37)</f>
        <v>33946</v>
      </c>
      <c r="Y37" s="47">
        <f>SUM($D37:J37)</f>
        <v>42616</v>
      </c>
      <c r="Z37" s="47">
        <f>SUM($D37:K37)</f>
        <v>51179</v>
      </c>
      <c r="AA37" s="47">
        <f>SUM($D37:L37)</f>
        <v>56860</v>
      </c>
      <c r="AB37" s="47">
        <f>SUM($D37:M37)</f>
        <v>61858</v>
      </c>
      <c r="AC37" s="47">
        <f>SUM($D37:N37)</f>
        <v>65554</v>
      </c>
      <c r="AD37" s="47">
        <f>SUM($D37:O37)</f>
        <v>68991</v>
      </c>
    </row>
    <row r="38" spans="1:30" s="55" customFormat="1" ht="15" customHeight="1">
      <c r="A38" s="74" t="s">
        <v>10</v>
      </c>
      <c r="B38" s="76" t="s">
        <v>8</v>
      </c>
      <c r="D38" s="47">
        <f>+BWB!D$100</f>
        <v>538</v>
      </c>
      <c r="E38" s="47">
        <f>+BWB!E$100</f>
        <v>470</v>
      </c>
      <c r="F38" s="47">
        <f>+BWB!F$100</f>
        <v>572</v>
      </c>
      <c r="G38" s="47">
        <f>+BWB!G$100</f>
        <v>631</v>
      </c>
      <c r="H38" s="47">
        <f>+BWB!H$100</f>
        <v>913</v>
      </c>
      <c r="I38" s="47">
        <f>+BWB!I$100</f>
        <v>821</v>
      </c>
      <c r="J38" s="47">
        <f>+BWB!J$100</f>
        <v>877</v>
      </c>
      <c r="K38" s="47">
        <f>+BWB!K$100</f>
        <v>867</v>
      </c>
      <c r="L38" s="47">
        <f>+BWB!L$100</f>
        <v>794</v>
      </c>
      <c r="M38" s="47">
        <f>+BWB!M$100</f>
        <v>974</v>
      </c>
      <c r="N38" s="47">
        <f>+BWB!N$100</f>
        <v>770</v>
      </c>
      <c r="O38" s="47">
        <f>+BWB!O$100</f>
        <v>476</v>
      </c>
      <c r="P38" s="47">
        <f t="shared" si="4"/>
        <v>8703</v>
      </c>
      <c r="Q38" s="60"/>
      <c r="R38" s="60"/>
      <c r="S38" s="47">
        <f>SUM($D38:D38)</f>
        <v>538</v>
      </c>
      <c r="T38" s="47">
        <f>SUM($D38:E38)</f>
        <v>1008</v>
      </c>
      <c r="U38" s="47">
        <f>SUM($D38:F38)</f>
        <v>1580</v>
      </c>
      <c r="V38" s="47">
        <f>SUM($D38:G38)</f>
        <v>2211</v>
      </c>
      <c r="W38" s="47">
        <f>SUM($D38:H38)</f>
        <v>3124</v>
      </c>
      <c r="X38" s="47">
        <f>SUM($D38:I38)</f>
        <v>3945</v>
      </c>
      <c r="Y38" s="47">
        <f>SUM($D38:J38)</f>
        <v>4822</v>
      </c>
      <c r="Z38" s="47">
        <f>SUM($D38:K38)</f>
        <v>5689</v>
      </c>
      <c r="AA38" s="47">
        <f>SUM($D38:L38)</f>
        <v>6483</v>
      </c>
      <c r="AB38" s="47">
        <f>SUM($D38:M38)</f>
        <v>7457</v>
      </c>
      <c r="AC38" s="47">
        <f>SUM($D38:N38)</f>
        <v>8227</v>
      </c>
      <c r="AD38" s="47">
        <f>SUM($D38:O38)</f>
        <v>8703</v>
      </c>
    </row>
    <row r="39" spans="1:30" s="55" customFormat="1" ht="15" customHeight="1">
      <c r="A39" s="74" t="s">
        <v>11</v>
      </c>
      <c r="B39" s="76" t="s">
        <v>8</v>
      </c>
      <c r="D39" s="47">
        <f>+DWT!D$101</f>
        <v>5292</v>
      </c>
      <c r="E39" s="47">
        <f>+DWT!E$101</f>
        <v>4696</v>
      </c>
      <c r="F39" s="47">
        <f>+DWT!F$101</f>
        <v>5116</v>
      </c>
      <c r="G39" s="47">
        <f>+DWT!G$101</f>
        <v>4986</v>
      </c>
      <c r="H39" s="47">
        <f>+DWT!H$101</f>
        <v>5084</v>
      </c>
      <c r="I39" s="47">
        <f>+DWT!I$101</f>
        <v>4972</v>
      </c>
      <c r="J39" s="47">
        <f>+DWT!J$101</f>
        <v>5726</v>
      </c>
      <c r="K39" s="47">
        <f>+DWT!K$101</f>
        <v>4986</v>
      </c>
      <c r="L39" s="47">
        <f>+DWT!L$101</f>
        <v>4794</v>
      </c>
      <c r="M39" s="47">
        <f>+DWT!M$101</f>
        <v>4811</v>
      </c>
      <c r="N39" s="47">
        <f>+DWT!N$101</f>
        <v>4694</v>
      </c>
      <c r="O39" s="47">
        <f>+DWT!O$101</f>
        <v>4615</v>
      </c>
      <c r="P39" s="47">
        <f t="shared" si="4"/>
        <v>59772</v>
      </c>
      <c r="Q39" s="60"/>
      <c r="R39" s="60"/>
      <c r="S39" s="47">
        <f>SUM($D39:D39)</f>
        <v>5292</v>
      </c>
      <c r="T39" s="47">
        <f>SUM($D39:E39)</f>
        <v>9988</v>
      </c>
      <c r="U39" s="47">
        <f>SUM($D39:F39)</f>
        <v>15104</v>
      </c>
      <c r="V39" s="47">
        <f>SUM($D39:G39)</f>
        <v>20090</v>
      </c>
      <c r="W39" s="47">
        <f>SUM($D39:H39)</f>
        <v>25174</v>
      </c>
      <c r="X39" s="47">
        <f>SUM($D39:I39)</f>
        <v>30146</v>
      </c>
      <c r="Y39" s="47">
        <f>SUM($D39:J39)</f>
        <v>35872</v>
      </c>
      <c r="Z39" s="47">
        <f>SUM($D39:K39)</f>
        <v>40858</v>
      </c>
      <c r="AA39" s="47">
        <f>SUM($D39:L39)</f>
        <v>45652</v>
      </c>
      <c r="AB39" s="47">
        <f>SUM($D39:M39)</f>
        <v>50463</v>
      </c>
      <c r="AC39" s="47">
        <f>SUM($D39:N39)</f>
        <v>55157</v>
      </c>
      <c r="AD39" s="47">
        <f>SUM($D39:O39)</f>
        <v>59772</v>
      </c>
    </row>
    <row r="40" spans="1:30" s="55" customFormat="1" ht="15" customHeight="1">
      <c r="A40" s="74" t="s">
        <v>13</v>
      </c>
      <c r="B40" s="76" t="s">
        <v>8</v>
      </c>
      <c r="D40" s="47">
        <f>+OGB!D$101</f>
        <v>34</v>
      </c>
      <c r="E40" s="47">
        <f>+OGB!E$101</f>
        <v>49</v>
      </c>
      <c r="F40" s="47">
        <f>+OGB!F$101</f>
        <v>19</v>
      </c>
      <c r="G40" s="47">
        <f>+OGB!G$101</f>
        <v>26</v>
      </c>
      <c r="H40" s="47">
        <f>+OGB!H$101</f>
        <v>92</v>
      </c>
      <c r="I40" s="47">
        <f>+OGB!I$101</f>
        <v>98</v>
      </c>
      <c r="J40" s="47">
        <f>+OGB!J$101</f>
        <v>32</v>
      </c>
      <c r="K40" s="47">
        <f>+OGB!K$101</f>
        <v>31</v>
      </c>
      <c r="L40" s="47">
        <f>+OGB!L$101</f>
        <v>42</v>
      </c>
      <c r="M40" s="47">
        <f>+OGB!M$101</f>
        <v>46</v>
      </c>
      <c r="N40" s="47">
        <f>+OGB!N$101</f>
        <v>31</v>
      </c>
      <c r="O40" s="47">
        <f>+OGB!O$101</f>
        <v>18</v>
      </c>
      <c r="P40" s="47">
        <f t="shared" si="4"/>
        <v>518</v>
      </c>
      <c r="Q40" s="60"/>
      <c r="R40" s="60"/>
      <c r="S40" s="47">
        <f>SUM($D40:D40)</f>
        <v>34</v>
      </c>
      <c r="T40" s="47">
        <f>SUM($D40:E40)</f>
        <v>83</v>
      </c>
      <c r="U40" s="47">
        <f>SUM($D40:F40)</f>
        <v>102</v>
      </c>
      <c r="V40" s="47">
        <f>SUM($D40:G40)</f>
        <v>128</v>
      </c>
      <c r="W40" s="47">
        <f>SUM($D40:H40)</f>
        <v>220</v>
      </c>
      <c r="X40" s="47">
        <f>SUM($D40:I40)</f>
        <v>318</v>
      </c>
      <c r="Y40" s="47">
        <f>SUM($D40:J40)</f>
        <v>350</v>
      </c>
      <c r="Z40" s="47">
        <f>SUM($D40:K40)</f>
        <v>381</v>
      </c>
      <c r="AA40" s="47">
        <f>SUM($D40:L40)</f>
        <v>423</v>
      </c>
      <c r="AB40" s="47">
        <f>SUM($D40:M40)</f>
        <v>469</v>
      </c>
      <c r="AC40" s="47">
        <f>SUM($D40:N40)</f>
        <v>500</v>
      </c>
      <c r="AD40" s="47">
        <f>SUM($D40:O40)</f>
        <v>518</v>
      </c>
    </row>
    <row r="41" spans="1:30" s="62" customFormat="1" ht="15" customHeight="1">
      <c r="A41" s="74" t="s">
        <v>14</v>
      </c>
      <c r="B41" s="76" t="s">
        <v>8</v>
      </c>
      <c r="C41" s="55"/>
      <c r="D41" s="47">
        <f>+PB!D$101</f>
        <v>2282</v>
      </c>
      <c r="E41" s="47">
        <f>+PB!E$101</f>
        <v>2254</v>
      </c>
      <c r="F41" s="47">
        <f>+PB!F$101</f>
        <v>2516</v>
      </c>
      <c r="G41" s="47">
        <f>+PB!G$101</f>
        <v>2522</v>
      </c>
      <c r="H41" s="47">
        <f>+PB!H$101</f>
        <v>2688</v>
      </c>
      <c r="I41" s="47">
        <f>+PB!I$101</f>
        <v>2578</v>
      </c>
      <c r="J41" s="47">
        <f>+PB!J$101</f>
        <v>2680</v>
      </c>
      <c r="K41" s="47">
        <f>+PB!K$101</f>
        <v>2900</v>
      </c>
      <c r="L41" s="47">
        <f>+PB!L$101</f>
        <v>2620</v>
      </c>
      <c r="M41" s="47">
        <f>+PB!M$101</f>
        <v>2808</v>
      </c>
      <c r="N41" s="47">
        <f>+PB!N$101</f>
        <v>2994</v>
      </c>
      <c r="O41" s="47">
        <f>+PB!O$101</f>
        <v>2198</v>
      </c>
      <c r="P41" s="47">
        <f t="shared" si="4"/>
        <v>31040</v>
      </c>
      <c r="Q41" s="44"/>
      <c r="R41" s="44"/>
      <c r="S41" s="47">
        <f>SUM($D41:D41)</f>
        <v>2282</v>
      </c>
      <c r="T41" s="47">
        <f>SUM($D41:E41)</f>
        <v>4536</v>
      </c>
      <c r="U41" s="47">
        <f>SUM($D41:F41)</f>
        <v>7052</v>
      </c>
      <c r="V41" s="47">
        <f>SUM($D41:G41)</f>
        <v>9574</v>
      </c>
      <c r="W41" s="47">
        <f>SUM($D41:H41)</f>
        <v>12262</v>
      </c>
      <c r="X41" s="47">
        <f>SUM($D41:I41)</f>
        <v>14840</v>
      </c>
      <c r="Y41" s="47">
        <f>SUM($D41:J41)</f>
        <v>17520</v>
      </c>
      <c r="Z41" s="47">
        <f>SUM($D41:K41)</f>
        <v>20420</v>
      </c>
      <c r="AA41" s="47">
        <f>SUM($D41:L41)</f>
        <v>23040</v>
      </c>
      <c r="AB41" s="47">
        <f>SUM($D41:M41)</f>
        <v>25848</v>
      </c>
      <c r="AC41" s="47">
        <f>SUM($D41:N41)</f>
        <v>28842</v>
      </c>
      <c r="AD41" s="47">
        <f>SUM($D41:O41)</f>
        <v>31040</v>
      </c>
    </row>
    <row r="42" spans="1:30" s="55" customFormat="1" ht="15" customHeight="1">
      <c r="A42" s="74" t="s">
        <v>78</v>
      </c>
      <c r="B42" s="76" t="s">
        <v>8</v>
      </c>
      <c r="D42" s="47">
        <f>+IBA!D$101</f>
        <v>1892</v>
      </c>
      <c r="E42" s="47">
        <f>+IBA!E$101</f>
        <v>2823</v>
      </c>
      <c r="F42" s="47">
        <f>+IBA!F$101</f>
        <v>2587</v>
      </c>
      <c r="G42" s="47">
        <f>+IBA!G$101</f>
        <v>1826</v>
      </c>
      <c r="H42" s="47">
        <f>+IBA!H$101</f>
        <v>5368</v>
      </c>
      <c r="I42" s="47">
        <f>+IBA!I$101</f>
        <v>8269</v>
      </c>
      <c r="J42" s="47">
        <f>+IBA!J$101</f>
        <v>10311</v>
      </c>
      <c r="K42" s="47">
        <f>+IBA!K$101</f>
        <v>10219</v>
      </c>
      <c r="L42" s="47">
        <f>+IBA!L$101</f>
        <v>7509</v>
      </c>
      <c r="M42" s="47">
        <f>+IBA!M$101</f>
        <v>3358</v>
      </c>
      <c r="N42" s="47">
        <f>+IBA!N$101</f>
        <v>1766</v>
      </c>
      <c r="O42" s="47">
        <f>+IBA!O$101</f>
        <v>1282</v>
      </c>
      <c r="P42" s="47">
        <f t="shared" si="4"/>
        <v>57210</v>
      </c>
      <c r="Q42" s="59"/>
      <c r="R42" s="59"/>
      <c r="S42" s="47">
        <f>SUM($D42:D42)</f>
        <v>1892</v>
      </c>
      <c r="T42" s="47">
        <f>SUM($D42:E42)</f>
        <v>4715</v>
      </c>
      <c r="U42" s="47">
        <f>SUM($D42:F42)</f>
        <v>7302</v>
      </c>
      <c r="V42" s="47">
        <f>SUM($D42:G42)</f>
        <v>9128</v>
      </c>
      <c r="W42" s="47">
        <f>SUM($D42:H42)</f>
        <v>14496</v>
      </c>
      <c r="X42" s="47">
        <f>SUM($D42:I42)</f>
        <v>22765</v>
      </c>
      <c r="Y42" s="47">
        <f>SUM($D42:J42)</f>
        <v>33076</v>
      </c>
      <c r="Z42" s="47">
        <f>SUM($D42:K42)</f>
        <v>43295</v>
      </c>
      <c r="AA42" s="47">
        <f>SUM($D42:L42)</f>
        <v>50804</v>
      </c>
      <c r="AB42" s="47">
        <f>SUM($D42:M42)</f>
        <v>54162</v>
      </c>
      <c r="AC42" s="47">
        <f>SUM($D42:N42)</f>
        <v>55928</v>
      </c>
      <c r="AD42" s="47">
        <f>SUM($D42:O42)</f>
        <v>57210</v>
      </c>
    </row>
    <row r="43" spans="1:30" s="55" customFormat="1" ht="15" customHeight="1">
      <c r="A43" s="74" t="s">
        <v>16</v>
      </c>
      <c r="B43" s="76" t="s">
        <v>8</v>
      </c>
      <c r="D43" s="47">
        <f>+SIBC!D$101</f>
        <v>0</v>
      </c>
      <c r="E43" s="47">
        <f>+SIBC!E$101</f>
        <v>0</v>
      </c>
      <c r="F43" s="47">
        <f>+SIBC!F$101</f>
        <v>0</v>
      </c>
      <c r="G43" s="47">
        <f>+SIBC!G$101</f>
        <v>0</v>
      </c>
      <c r="H43" s="47">
        <f>+SIBC!H$101</f>
        <v>0</v>
      </c>
      <c r="I43" s="47">
        <f>+SIBC!I$101</f>
        <v>0</v>
      </c>
      <c r="J43" s="47">
        <f>+SIBC!J$101</f>
        <v>0</v>
      </c>
      <c r="K43" s="47">
        <f>+SIBC!K$101</f>
        <v>0</v>
      </c>
      <c r="L43" s="47">
        <f>+SIBC!L$101</f>
        <v>0</v>
      </c>
      <c r="M43" s="47">
        <f>+SIBC!M$101</f>
        <v>0</v>
      </c>
      <c r="N43" s="47">
        <f>+SIBC!N$101</f>
        <v>0</v>
      </c>
      <c r="O43" s="47">
        <f>+SIBC!O$101</f>
        <v>0</v>
      </c>
      <c r="P43" s="47">
        <f t="shared" si="4"/>
        <v>0</v>
      </c>
      <c r="Q43" s="60"/>
      <c r="R43" s="60"/>
      <c r="S43" s="47">
        <f>SUM($D43:D43)</f>
        <v>0</v>
      </c>
      <c r="T43" s="47">
        <f>SUM($D43:E43)</f>
        <v>0</v>
      </c>
      <c r="U43" s="47">
        <f>SUM($D43:F43)</f>
        <v>0</v>
      </c>
      <c r="V43" s="47">
        <f>SUM($D43:G43)</f>
        <v>0</v>
      </c>
      <c r="W43" s="47">
        <f>SUM($D43:H43)</f>
        <v>0</v>
      </c>
      <c r="X43" s="47">
        <f>SUM($D43:I43)</f>
        <v>0</v>
      </c>
      <c r="Y43" s="47">
        <f>SUM($D43:J43)</f>
        <v>0</v>
      </c>
      <c r="Z43" s="47">
        <f>SUM($D43:K43)</f>
        <v>0</v>
      </c>
      <c r="AA43" s="47">
        <f>SUM($D43:L43)</f>
        <v>0</v>
      </c>
      <c r="AB43" s="47">
        <f>SUM($D43:M43)</f>
        <v>0</v>
      </c>
      <c r="AC43" s="47">
        <f>SUM($D43:N43)</f>
        <v>0</v>
      </c>
      <c r="AD43" s="47">
        <f>SUM($D43:O43)</f>
        <v>0</v>
      </c>
    </row>
    <row r="44" spans="1:30" s="55" customFormat="1" ht="15" customHeight="1">
      <c r="A44" s="74" t="s">
        <v>17</v>
      </c>
      <c r="B44" s="76" t="s">
        <v>8</v>
      </c>
      <c r="D44" s="47">
        <f>+TIBA!D$101</f>
        <v>0</v>
      </c>
      <c r="E44" s="47">
        <f>+TIBA!E$101</f>
        <v>0</v>
      </c>
      <c r="F44" s="47">
        <f>+TIBA!F$101</f>
        <v>0</v>
      </c>
      <c r="G44" s="47">
        <f>+TIBA!G$101</f>
        <v>0</v>
      </c>
      <c r="H44" s="47">
        <f>+TIBA!H$101</f>
        <v>0</v>
      </c>
      <c r="I44" s="47">
        <f>+TIBA!I$101</f>
        <v>0</v>
      </c>
      <c r="J44" s="47">
        <f>+TIBA!J$101</f>
        <v>0</v>
      </c>
      <c r="K44" s="47">
        <f>+TIBA!K$101</f>
        <v>0</v>
      </c>
      <c r="L44" s="47">
        <f>+TIBA!L$101</f>
        <v>0</v>
      </c>
      <c r="M44" s="47">
        <f>+TIBA!M$101</f>
        <v>0</v>
      </c>
      <c r="N44" s="47">
        <f>+TIBA!N$101</f>
        <v>0</v>
      </c>
      <c r="O44" s="47">
        <f>+TIBA!O$101</f>
        <v>0</v>
      </c>
      <c r="P44" s="47">
        <f t="shared" si="4"/>
        <v>0</v>
      </c>
      <c r="Q44" s="60"/>
      <c r="R44" s="60"/>
      <c r="S44" s="47">
        <f>SUM($D44:D44)</f>
        <v>0</v>
      </c>
      <c r="T44" s="47">
        <f>SUM($D44:E44)</f>
        <v>0</v>
      </c>
      <c r="U44" s="47">
        <f>SUM($D44:F44)</f>
        <v>0</v>
      </c>
      <c r="V44" s="47">
        <f>SUM($D44:G44)</f>
        <v>0</v>
      </c>
      <c r="W44" s="47">
        <f>SUM($D44:H44)</f>
        <v>0</v>
      </c>
      <c r="X44" s="47">
        <f>SUM($D44:I44)</f>
        <v>0</v>
      </c>
      <c r="Y44" s="47">
        <f>SUM($D44:J44)</f>
        <v>0</v>
      </c>
      <c r="Z44" s="47">
        <f>SUM($D44:K44)</f>
        <v>0</v>
      </c>
      <c r="AA44" s="47">
        <f>SUM($D44:L44)</f>
        <v>0</v>
      </c>
      <c r="AB44" s="47">
        <f>SUM($D44:M44)</f>
        <v>0</v>
      </c>
      <c r="AC44" s="47">
        <f>SUM($D44:N44)</f>
        <v>0</v>
      </c>
      <c r="AD44" s="47">
        <f>SUM($D44:O44)</f>
        <v>0</v>
      </c>
    </row>
    <row r="45" spans="1:30" s="55" customFormat="1" ht="15" customHeight="1">
      <c r="A45" s="74" t="s">
        <v>12</v>
      </c>
      <c r="B45" s="76" t="s">
        <v>8</v>
      </c>
      <c r="D45" s="47">
        <f>+LQB!D$101</f>
        <v>366</v>
      </c>
      <c r="E45" s="47">
        <f>+LQB!E$101</f>
        <v>406</v>
      </c>
      <c r="F45" s="47">
        <f>+LQB!F$101</f>
        <v>660</v>
      </c>
      <c r="G45" s="47">
        <f>+LQB!G$101</f>
        <v>1296</v>
      </c>
      <c r="H45" s="47">
        <f>+LQB!H$101</f>
        <v>1302</v>
      </c>
      <c r="I45" s="47">
        <f>+LQB!I$101</f>
        <v>1046</v>
      </c>
      <c r="J45" s="47">
        <f>+LQB!J$101</f>
        <v>1348</v>
      </c>
      <c r="K45" s="47">
        <f>+LQB!K$101</f>
        <v>1068</v>
      </c>
      <c r="L45" s="47">
        <f>+LQB!L$101</f>
        <v>990</v>
      </c>
      <c r="M45" s="47">
        <f>+LQB!M$101</f>
        <v>1312</v>
      </c>
      <c r="N45" s="47">
        <f>+LQB!N$101</f>
        <v>1148</v>
      </c>
      <c r="O45" s="47">
        <f>+LQB!O$101</f>
        <v>776</v>
      </c>
      <c r="P45" s="47">
        <f t="shared" si="4"/>
        <v>11718</v>
      </c>
      <c r="Q45" s="60"/>
      <c r="R45" s="60"/>
      <c r="S45" s="47">
        <f>SUM($D45:D45)</f>
        <v>366</v>
      </c>
      <c r="T45" s="47">
        <f>SUM($D45:E45)</f>
        <v>772</v>
      </c>
      <c r="U45" s="47">
        <f>SUM($D45:F45)</f>
        <v>1432</v>
      </c>
      <c r="V45" s="47">
        <f>SUM($D45:G45)</f>
        <v>2728</v>
      </c>
      <c r="W45" s="47">
        <f>SUM($D45:H45)</f>
        <v>4030</v>
      </c>
      <c r="X45" s="47">
        <f>SUM($D45:I45)</f>
        <v>5076</v>
      </c>
      <c r="Y45" s="47">
        <f>SUM($D45:J45)</f>
        <v>6424</v>
      </c>
      <c r="Z45" s="47">
        <f>SUM($D45:K45)</f>
        <v>7492</v>
      </c>
      <c r="AA45" s="47">
        <f>SUM($D45:L45)</f>
        <v>8482</v>
      </c>
      <c r="AB45" s="47">
        <f>SUM($D45:M45)</f>
        <v>9794</v>
      </c>
      <c r="AC45" s="47">
        <f>SUM($D45:N45)</f>
        <v>10942</v>
      </c>
      <c r="AD45" s="47">
        <f>SUM($D45:O45)</f>
        <v>11718</v>
      </c>
    </row>
    <row r="46" spans="1:30" s="62" customFormat="1" ht="15" customHeight="1">
      <c r="A46" s="74" t="s">
        <v>15</v>
      </c>
      <c r="B46" s="76" t="s">
        <v>8</v>
      </c>
      <c r="C46" s="55"/>
      <c r="D46" s="47">
        <f>+RBW!D$101</f>
        <v>964</v>
      </c>
      <c r="E46" s="47">
        <f>+RBW!E$101</f>
        <v>976</v>
      </c>
      <c r="F46" s="47">
        <f>+RBW!F$101</f>
        <v>1450</v>
      </c>
      <c r="G46" s="47">
        <f>+RBW!G$101</f>
        <v>2212</v>
      </c>
      <c r="H46" s="47">
        <f>+RBW!H$101</f>
        <v>4066</v>
      </c>
      <c r="I46" s="47">
        <f>+RBW!I$101</f>
        <v>4748</v>
      </c>
      <c r="J46" s="47">
        <f>+RBW!J$101</f>
        <v>5202</v>
      </c>
      <c r="K46" s="47">
        <f>+RBW!K$101</f>
        <v>5286</v>
      </c>
      <c r="L46" s="47">
        <f>+RBW!L$101</f>
        <v>4690</v>
      </c>
      <c r="M46" s="47">
        <f>+RBW!M$101</f>
        <v>4236</v>
      </c>
      <c r="N46" s="47">
        <f>+RBW!N$101</f>
        <v>2252</v>
      </c>
      <c r="O46" s="47">
        <f>+RBW!O$101</f>
        <v>1552</v>
      </c>
      <c r="P46" s="47">
        <f t="shared" si="4"/>
        <v>37634</v>
      </c>
      <c r="Q46" s="44"/>
      <c r="R46" s="44"/>
      <c r="S46" s="47">
        <f>SUM($D46:D46)</f>
        <v>964</v>
      </c>
      <c r="T46" s="47">
        <f>SUM($D46:E46)</f>
        <v>1940</v>
      </c>
      <c r="U46" s="47">
        <f>SUM($D46:F46)</f>
        <v>3390</v>
      </c>
      <c r="V46" s="47">
        <f>SUM($D46:G46)</f>
        <v>5602</v>
      </c>
      <c r="W46" s="47">
        <f>SUM($D46:H46)</f>
        <v>9668</v>
      </c>
      <c r="X46" s="47">
        <f>SUM($D46:I46)</f>
        <v>14416</v>
      </c>
      <c r="Y46" s="47">
        <f>SUM($D46:J46)</f>
        <v>19618</v>
      </c>
      <c r="Z46" s="47">
        <f>SUM($D46:K46)</f>
        <v>24904</v>
      </c>
      <c r="AA46" s="47">
        <f>SUM($D46:L46)</f>
        <v>29594</v>
      </c>
      <c r="AB46" s="47">
        <f>SUM($D46:M46)</f>
        <v>33830</v>
      </c>
      <c r="AC46" s="47">
        <f>SUM($D46:N46)</f>
        <v>36082</v>
      </c>
      <c r="AD46" s="47">
        <f>SUM($D46:O46)</f>
        <v>37634</v>
      </c>
    </row>
    <row r="47" spans="1:30" s="55" customFormat="1" ht="15" customHeight="1">
      <c r="A47" s="74" t="s">
        <v>18</v>
      </c>
      <c r="B47" s="76" t="s">
        <v>8</v>
      </c>
      <c r="D47" s="47">
        <f>+WPB!D$101</f>
        <v>0</v>
      </c>
      <c r="E47" s="47">
        <f>+WPB!E$101</f>
        <v>0</v>
      </c>
      <c r="F47" s="47">
        <f>+WPB!F$101</f>
        <v>0</v>
      </c>
      <c r="G47" s="47">
        <f>+WPB!G$101</f>
        <v>0</v>
      </c>
      <c r="H47" s="47">
        <f>+WPB!H$101</f>
        <v>0</v>
      </c>
      <c r="I47" s="47">
        <f>+WPB!I$101</f>
        <v>0</v>
      </c>
      <c r="J47" s="47">
        <f>+WPB!J$101</f>
        <v>0</v>
      </c>
      <c r="K47" s="47">
        <f>+WPB!K$101</f>
        <v>0</v>
      </c>
      <c r="L47" s="47">
        <f>+WPB!L$101</f>
        <v>0</v>
      </c>
      <c r="M47" s="47">
        <f>+WPB!M$101</f>
        <v>0</v>
      </c>
      <c r="N47" s="47">
        <f>+WPB!N$101</f>
        <v>0</v>
      </c>
      <c r="O47" s="47">
        <f>+WPB!O$101</f>
        <v>0</v>
      </c>
      <c r="P47" s="47">
        <f t="shared" si="4"/>
        <v>0</v>
      </c>
      <c r="Q47" s="59"/>
      <c r="R47" s="59"/>
      <c r="S47" s="47">
        <f>SUM($D47:D47)</f>
        <v>0</v>
      </c>
      <c r="T47" s="47">
        <f>SUM($D47:E47)</f>
        <v>0</v>
      </c>
      <c r="U47" s="47">
        <f>SUM($D47:F47)</f>
        <v>0</v>
      </c>
      <c r="V47" s="47">
        <f>SUM($D47:G47)</f>
        <v>0</v>
      </c>
      <c r="W47" s="47">
        <f>SUM($D47:H47)</f>
        <v>0</v>
      </c>
      <c r="X47" s="47">
        <f>SUM($D47:I47)</f>
        <v>0</v>
      </c>
      <c r="Y47" s="47">
        <f>SUM($D47:J47)</f>
        <v>0</v>
      </c>
      <c r="Z47" s="47">
        <f>SUM($D47:K47)</f>
        <v>0</v>
      </c>
      <c r="AA47" s="47">
        <f>SUM($D47:L47)</f>
        <v>0</v>
      </c>
      <c r="AB47" s="47">
        <f>SUM($D47:M47)</f>
        <v>0</v>
      </c>
      <c r="AC47" s="47">
        <f>SUM($D47:N47)</f>
        <v>0</v>
      </c>
      <c r="AD47" s="47">
        <f>SUM($D47:O47)</f>
        <v>0</v>
      </c>
    </row>
    <row r="48" spans="1:30" s="55" customFormat="1" ht="15" customHeight="1">
      <c r="A48" s="74"/>
      <c r="B48" s="79" t="s">
        <v>9</v>
      </c>
      <c r="D48" s="56">
        <f t="shared" ref="D48:P48" si="5">SUM(D37:D47)</f>
        <v>15382</v>
      </c>
      <c r="E48" s="56">
        <f t="shared" si="5"/>
        <v>16002</v>
      </c>
      <c r="F48" s="56">
        <f t="shared" si="5"/>
        <v>18412</v>
      </c>
      <c r="G48" s="56">
        <f t="shared" si="5"/>
        <v>19221</v>
      </c>
      <c r="H48" s="56">
        <f t="shared" si="5"/>
        <v>25764</v>
      </c>
      <c r="I48" s="56">
        <f t="shared" si="5"/>
        <v>30671</v>
      </c>
      <c r="J48" s="56">
        <f t="shared" si="5"/>
        <v>34846</v>
      </c>
      <c r="K48" s="56">
        <f t="shared" si="5"/>
        <v>33920</v>
      </c>
      <c r="L48" s="56">
        <f t="shared" si="5"/>
        <v>27120</v>
      </c>
      <c r="M48" s="56">
        <f t="shared" si="5"/>
        <v>22543</v>
      </c>
      <c r="N48" s="56">
        <f t="shared" si="5"/>
        <v>17351</v>
      </c>
      <c r="O48" s="56">
        <f t="shared" si="5"/>
        <v>14354</v>
      </c>
      <c r="P48" s="56">
        <f t="shared" si="5"/>
        <v>275586</v>
      </c>
      <c r="Q48" s="60"/>
      <c r="R48" s="60"/>
      <c r="S48" s="47">
        <f>SUM($D48:D48)</f>
        <v>15382</v>
      </c>
      <c r="T48" s="47">
        <f>SUM($D48:E48)</f>
        <v>31384</v>
      </c>
      <c r="U48" s="47">
        <f>SUM($D48:F48)</f>
        <v>49796</v>
      </c>
      <c r="V48" s="47">
        <f>SUM($D48:G48)</f>
        <v>69017</v>
      </c>
      <c r="W48" s="47">
        <f>SUM($D48:H48)</f>
        <v>94781</v>
      </c>
      <c r="X48" s="47">
        <f>SUM($D48:I48)</f>
        <v>125452</v>
      </c>
      <c r="Y48" s="47">
        <f>SUM($D48:J48)</f>
        <v>160298</v>
      </c>
      <c r="Z48" s="47">
        <f>SUM($D48:K48)</f>
        <v>194218</v>
      </c>
      <c r="AA48" s="47">
        <f>SUM($D48:L48)</f>
        <v>221338</v>
      </c>
      <c r="AB48" s="47">
        <f>SUM($D48:M48)</f>
        <v>243881</v>
      </c>
      <c r="AC48" s="47">
        <f>SUM($D48:N48)</f>
        <v>261232</v>
      </c>
      <c r="AD48" s="47">
        <f>SUM($D48:O48)</f>
        <v>275586</v>
      </c>
    </row>
    <row r="49" spans="1:30" s="62" customFormat="1" ht="15" customHeight="1">
      <c r="A49" s="42"/>
      <c r="B49" s="78"/>
      <c r="C49" s="44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4"/>
      <c r="R49" s="44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</row>
    <row r="50" spans="1:30" s="55" customFormat="1" ht="15" customHeight="1">
      <c r="A50" s="74" t="s">
        <v>5</v>
      </c>
      <c r="B50" s="77" t="s">
        <v>70</v>
      </c>
      <c r="C50" s="46"/>
      <c r="D50" s="47">
        <f t="shared" ref="D50:O50" si="6">SUM(D11+D24+D37)</f>
        <v>788142</v>
      </c>
      <c r="E50" s="47">
        <f t="shared" si="6"/>
        <v>742686</v>
      </c>
      <c r="F50" s="47">
        <f t="shared" si="6"/>
        <v>866957</v>
      </c>
      <c r="G50" s="47">
        <f t="shared" si="6"/>
        <v>804144</v>
      </c>
      <c r="H50" s="47">
        <f t="shared" si="6"/>
        <v>851316</v>
      </c>
      <c r="I50" s="47">
        <f t="shared" si="6"/>
        <v>827614</v>
      </c>
      <c r="J50" s="47">
        <f t="shared" si="6"/>
        <v>781360</v>
      </c>
      <c r="K50" s="47">
        <f t="shared" si="6"/>
        <v>865957</v>
      </c>
      <c r="L50" s="47">
        <f t="shared" si="6"/>
        <v>800361</v>
      </c>
      <c r="M50" s="47">
        <f t="shared" si="6"/>
        <v>808847</v>
      </c>
      <c r="N50" s="47">
        <f t="shared" si="6"/>
        <v>805827</v>
      </c>
      <c r="O50" s="47">
        <f t="shared" si="6"/>
        <v>737021</v>
      </c>
      <c r="P50" s="47">
        <f t="shared" ref="P50:P60" si="7">SUM(D50:O50)</f>
        <v>9680232</v>
      </c>
      <c r="Q50" s="59"/>
      <c r="R50" s="59"/>
      <c r="S50" s="47">
        <f>SUM($D50:D50)</f>
        <v>788142</v>
      </c>
      <c r="T50" s="47">
        <f>SUM($D50:E50)</f>
        <v>1530828</v>
      </c>
      <c r="U50" s="47">
        <f>SUM($D50:F50)</f>
        <v>2397785</v>
      </c>
      <c r="V50" s="47">
        <f>SUM($D50:G50)</f>
        <v>3201929</v>
      </c>
      <c r="W50" s="47">
        <f>SUM($D50:H50)</f>
        <v>4053245</v>
      </c>
      <c r="X50" s="47">
        <f>SUM($D50:I50)</f>
        <v>4880859</v>
      </c>
      <c r="Y50" s="47">
        <f>SUM($D50:J50)</f>
        <v>5662219</v>
      </c>
      <c r="Z50" s="47">
        <f>SUM($D50:K50)</f>
        <v>6528176</v>
      </c>
      <c r="AA50" s="47">
        <f>SUM($D50:L50)</f>
        <v>7328537</v>
      </c>
      <c r="AB50" s="47">
        <f>SUM($D50:M50)</f>
        <v>8137384</v>
      </c>
      <c r="AC50" s="47">
        <f>SUM($D50:N50)</f>
        <v>8943211</v>
      </c>
      <c r="AD50" s="47">
        <f>SUM($D50:O50)</f>
        <v>9680232</v>
      </c>
    </row>
    <row r="51" spans="1:30" s="55" customFormat="1" ht="15" customHeight="1">
      <c r="A51" s="74" t="s">
        <v>10</v>
      </c>
      <c r="B51" s="77" t="s">
        <v>70</v>
      </c>
      <c r="D51" s="47">
        <f t="shared" ref="D51:O51" si="8">SUM(D12+D25+D38)</f>
        <v>396729</v>
      </c>
      <c r="E51" s="47">
        <f t="shared" si="8"/>
        <v>359788</v>
      </c>
      <c r="F51" s="47">
        <f t="shared" si="8"/>
        <v>437743</v>
      </c>
      <c r="G51" s="47">
        <f t="shared" si="8"/>
        <v>428038</v>
      </c>
      <c r="H51" s="47">
        <f t="shared" si="8"/>
        <v>474326</v>
      </c>
      <c r="I51" s="47">
        <f t="shared" si="8"/>
        <v>489232</v>
      </c>
      <c r="J51" s="47">
        <f t="shared" si="8"/>
        <v>516662</v>
      </c>
      <c r="K51" s="47">
        <f t="shared" si="8"/>
        <v>525475</v>
      </c>
      <c r="L51" s="47">
        <f t="shared" si="8"/>
        <v>447839</v>
      </c>
      <c r="M51" s="47">
        <f t="shared" si="8"/>
        <v>437948</v>
      </c>
      <c r="N51" s="47">
        <f t="shared" si="8"/>
        <v>421946</v>
      </c>
      <c r="O51" s="47">
        <f t="shared" si="8"/>
        <v>396025</v>
      </c>
      <c r="P51" s="47">
        <f t="shared" si="7"/>
        <v>5331751</v>
      </c>
      <c r="Q51" s="60"/>
      <c r="R51" s="60"/>
      <c r="S51" s="47">
        <f>SUM($D51:D51)</f>
        <v>396729</v>
      </c>
      <c r="T51" s="47">
        <f>SUM($D51:E51)</f>
        <v>756517</v>
      </c>
      <c r="U51" s="47">
        <f>SUM($D51:F51)</f>
        <v>1194260</v>
      </c>
      <c r="V51" s="47">
        <f>SUM($D51:G51)</f>
        <v>1622298</v>
      </c>
      <c r="W51" s="47">
        <f>SUM($D51:H51)</f>
        <v>2096624</v>
      </c>
      <c r="X51" s="47">
        <f>SUM($D51:I51)</f>
        <v>2585856</v>
      </c>
      <c r="Y51" s="47">
        <f>SUM($D51:J51)</f>
        <v>3102518</v>
      </c>
      <c r="Z51" s="47">
        <f>SUM($D51:K51)</f>
        <v>3627993</v>
      </c>
      <c r="AA51" s="47">
        <f>SUM($D51:L51)</f>
        <v>4075832</v>
      </c>
      <c r="AB51" s="47">
        <f>SUM($D51:M51)</f>
        <v>4513780</v>
      </c>
      <c r="AC51" s="47">
        <f>SUM($D51:N51)</f>
        <v>4935726</v>
      </c>
      <c r="AD51" s="47">
        <f>SUM($D51:O51)</f>
        <v>5331751</v>
      </c>
    </row>
    <row r="52" spans="1:30" s="55" customFormat="1" ht="15" customHeight="1">
      <c r="A52" s="74" t="s">
        <v>11</v>
      </c>
      <c r="B52" s="77" t="s">
        <v>70</v>
      </c>
      <c r="D52" s="47">
        <f t="shared" ref="D52:O52" si="9">SUM(D13+D26+D39)</f>
        <v>485424</v>
      </c>
      <c r="E52" s="47">
        <f t="shared" si="9"/>
        <v>432589</v>
      </c>
      <c r="F52" s="47">
        <f t="shared" si="9"/>
        <v>509263</v>
      </c>
      <c r="G52" s="47">
        <f t="shared" si="9"/>
        <v>485474</v>
      </c>
      <c r="H52" s="47">
        <f t="shared" si="9"/>
        <v>495478</v>
      </c>
      <c r="I52" s="47">
        <f t="shared" si="9"/>
        <v>471731</v>
      </c>
      <c r="J52" s="47">
        <f t="shared" si="9"/>
        <v>452115</v>
      </c>
      <c r="K52" s="47">
        <f t="shared" si="9"/>
        <v>436774</v>
      </c>
      <c r="L52" s="47">
        <f t="shared" si="9"/>
        <v>421492</v>
      </c>
      <c r="M52" s="47">
        <f t="shared" si="9"/>
        <v>425193</v>
      </c>
      <c r="N52" s="47">
        <f t="shared" si="9"/>
        <v>418538</v>
      </c>
      <c r="O52" s="47">
        <f t="shared" si="9"/>
        <v>423093</v>
      </c>
      <c r="P52" s="47">
        <f t="shared" si="7"/>
        <v>5457164</v>
      </c>
      <c r="Q52" s="60"/>
      <c r="R52" s="60"/>
      <c r="S52" s="47">
        <f>SUM($D52:D52)</f>
        <v>485424</v>
      </c>
      <c r="T52" s="47">
        <f>SUM($D52:E52)</f>
        <v>918013</v>
      </c>
      <c r="U52" s="47">
        <f>SUM($D52:F52)</f>
        <v>1427276</v>
      </c>
      <c r="V52" s="47">
        <f>SUM($D52:G52)</f>
        <v>1912750</v>
      </c>
      <c r="W52" s="47">
        <f>SUM($D52:H52)</f>
        <v>2408228</v>
      </c>
      <c r="X52" s="47">
        <f>SUM($D52:I52)</f>
        <v>2879959</v>
      </c>
      <c r="Y52" s="47">
        <f>SUM($D52:J52)</f>
        <v>3332074</v>
      </c>
      <c r="Z52" s="47">
        <f>SUM($D52:K52)</f>
        <v>3768848</v>
      </c>
      <c r="AA52" s="47">
        <f>SUM($D52:L52)</f>
        <v>4190340</v>
      </c>
      <c r="AB52" s="47">
        <f>SUM($D52:M52)</f>
        <v>4615533</v>
      </c>
      <c r="AC52" s="47">
        <f>SUM($D52:N52)</f>
        <v>5034071</v>
      </c>
      <c r="AD52" s="47">
        <f>SUM($D52:O52)</f>
        <v>5457164</v>
      </c>
    </row>
    <row r="53" spans="1:30" s="55" customFormat="1" ht="15" customHeight="1">
      <c r="A53" s="74" t="s">
        <v>13</v>
      </c>
      <c r="B53" s="77" t="s">
        <v>70</v>
      </c>
      <c r="D53" s="47">
        <f t="shared" ref="D53:O53" si="10">SUM(D14+D27+D40)</f>
        <v>32917</v>
      </c>
      <c r="E53" s="47">
        <f t="shared" si="10"/>
        <v>32017</v>
      </c>
      <c r="F53" s="47">
        <f t="shared" si="10"/>
        <v>38030</v>
      </c>
      <c r="G53" s="47">
        <f t="shared" si="10"/>
        <v>38791</v>
      </c>
      <c r="H53" s="47">
        <f t="shared" si="10"/>
        <v>44045</v>
      </c>
      <c r="I53" s="47">
        <f t="shared" si="10"/>
        <v>46185</v>
      </c>
      <c r="J53" s="47">
        <f t="shared" si="10"/>
        <v>53792</v>
      </c>
      <c r="K53" s="47">
        <f t="shared" si="10"/>
        <v>54230</v>
      </c>
      <c r="L53" s="47">
        <f t="shared" si="10"/>
        <v>45474</v>
      </c>
      <c r="M53" s="47">
        <f t="shared" si="10"/>
        <v>43390</v>
      </c>
      <c r="N53" s="47">
        <f t="shared" si="10"/>
        <v>44536</v>
      </c>
      <c r="O53" s="47">
        <f t="shared" si="10"/>
        <v>37397</v>
      </c>
      <c r="P53" s="47">
        <f t="shared" si="7"/>
        <v>510804</v>
      </c>
      <c r="Q53" s="60"/>
      <c r="R53" s="60"/>
      <c r="S53" s="47">
        <f>SUM($D53:D53)</f>
        <v>32917</v>
      </c>
      <c r="T53" s="47">
        <f>SUM($D53:E53)</f>
        <v>64934</v>
      </c>
      <c r="U53" s="47">
        <f>SUM($D53:F53)</f>
        <v>102964</v>
      </c>
      <c r="V53" s="47">
        <f>SUM($D53:G53)</f>
        <v>141755</v>
      </c>
      <c r="W53" s="47">
        <f>SUM($D53:H53)</f>
        <v>185800</v>
      </c>
      <c r="X53" s="47">
        <f>SUM($D53:I53)</f>
        <v>231985</v>
      </c>
      <c r="Y53" s="47">
        <f>SUM($D53:J53)</f>
        <v>285777</v>
      </c>
      <c r="Z53" s="47">
        <f>SUM($D53:K53)</f>
        <v>340007</v>
      </c>
      <c r="AA53" s="47">
        <f>SUM($D53:L53)</f>
        <v>385481</v>
      </c>
      <c r="AB53" s="47">
        <f>SUM($D53:M53)</f>
        <v>428871</v>
      </c>
      <c r="AC53" s="47">
        <f>SUM($D53:N53)</f>
        <v>473407</v>
      </c>
      <c r="AD53" s="47">
        <f>SUM($D53:O53)</f>
        <v>510804</v>
      </c>
    </row>
    <row r="54" spans="1:30" s="62" customFormat="1" ht="15" customHeight="1">
      <c r="A54" s="74" t="s">
        <v>14</v>
      </c>
      <c r="B54" s="77" t="s">
        <v>70</v>
      </c>
      <c r="C54" s="55"/>
      <c r="D54" s="47">
        <f t="shared" ref="D54:O54" si="11">SUM(D15+D28+D41)</f>
        <v>478382</v>
      </c>
      <c r="E54" s="47">
        <f t="shared" si="11"/>
        <v>450370</v>
      </c>
      <c r="F54" s="47">
        <f t="shared" si="11"/>
        <v>558863</v>
      </c>
      <c r="G54" s="47">
        <f t="shared" si="11"/>
        <v>541164</v>
      </c>
      <c r="H54" s="47">
        <f t="shared" si="11"/>
        <v>595229</v>
      </c>
      <c r="I54" s="47">
        <f t="shared" si="11"/>
        <v>622147</v>
      </c>
      <c r="J54" s="47">
        <f t="shared" si="11"/>
        <v>765865</v>
      </c>
      <c r="K54" s="47">
        <f t="shared" si="11"/>
        <v>771270</v>
      </c>
      <c r="L54" s="47">
        <f t="shared" si="11"/>
        <v>581385</v>
      </c>
      <c r="M54" s="47">
        <f t="shared" si="11"/>
        <v>523502</v>
      </c>
      <c r="N54" s="47">
        <f t="shared" si="11"/>
        <v>504243</v>
      </c>
      <c r="O54" s="47">
        <f t="shared" si="11"/>
        <v>483689</v>
      </c>
      <c r="P54" s="47">
        <f t="shared" si="7"/>
        <v>6876109</v>
      </c>
      <c r="Q54" s="44"/>
      <c r="R54" s="44"/>
      <c r="S54" s="47">
        <f>SUM($D54:D54)</f>
        <v>478382</v>
      </c>
      <c r="T54" s="47">
        <f>SUM($D54:E54)</f>
        <v>928752</v>
      </c>
      <c r="U54" s="47">
        <f>SUM($D54:F54)</f>
        <v>1487615</v>
      </c>
      <c r="V54" s="47">
        <f>SUM($D54:G54)</f>
        <v>2028779</v>
      </c>
      <c r="W54" s="47">
        <f>SUM($D54:H54)</f>
        <v>2624008</v>
      </c>
      <c r="X54" s="47">
        <f>SUM($D54:I54)</f>
        <v>3246155</v>
      </c>
      <c r="Y54" s="47">
        <f>SUM($D54:J54)</f>
        <v>4012020</v>
      </c>
      <c r="Z54" s="47">
        <f>SUM($D54:K54)</f>
        <v>4783290</v>
      </c>
      <c r="AA54" s="47">
        <f>SUM($D54:L54)</f>
        <v>5364675</v>
      </c>
      <c r="AB54" s="47">
        <f>SUM($D54:M54)</f>
        <v>5888177</v>
      </c>
      <c r="AC54" s="47">
        <f>SUM($D54:N54)</f>
        <v>6392420</v>
      </c>
      <c r="AD54" s="47">
        <f>SUM($D54:O54)</f>
        <v>6876109</v>
      </c>
    </row>
    <row r="55" spans="1:30" s="55" customFormat="1" ht="15" customHeight="1">
      <c r="A55" s="74" t="s">
        <v>78</v>
      </c>
      <c r="B55" s="77" t="s">
        <v>70</v>
      </c>
      <c r="D55" s="47">
        <f t="shared" ref="D55:O55" si="12">SUM(D16+D29+D42)</f>
        <v>135467</v>
      </c>
      <c r="E55" s="47">
        <f t="shared" si="12"/>
        <v>125246</v>
      </c>
      <c r="F55" s="47">
        <f t="shared" si="12"/>
        <v>149583</v>
      </c>
      <c r="G55" s="47">
        <f t="shared" si="12"/>
        <v>152870</v>
      </c>
      <c r="H55" s="47">
        <f t="shared" si="12"/>
        <v>161575</v>
      </c>
      <c r="I55" s="47">
        <f t="shared" si="12"/>
        <v>168688</v>
      </c>
      <c r="J55" s="47">
        <f t="shared" si="12"/>
        <v>202825</v>
      </c>
      <c r="K55" s="47">
        <f t="shared" si="12"/>
        <v>197036</v>
      </c>
      <c r="L55" s="47">
        <f t="shared" si="12"/>
        <v>172763</v>
      </c>
      <c r="M55" s="47">
        <f t="shared" si="12"/>
        <v>158494</v>
      </c>
      <c r="N55" s="47">
        <f t="shared" si="12"/>
        <v>141658</v>
      </c>
      <c r="O55" s="47">
        <f t="shared" si="12"/>
        <v>145134</v>
      </c>
      <c r="P55" s="47">
        <f t="shared" si="7"/>
        <v>1911339</v>
      </c>
      <c r="Q55" s="59"/>
      <c r="R55" s="59"/>
      <c r="S55" s="47">
        <f>SUM($D55:D55)</f>
        <v>135467</v>
      </c>
      <c r="T55" s="47">
        <f>SUM($D55:E55)</f>
        <v>260713</v>
      </c>
      <c r="U55" s="47">
        <f>SUM($D55:F55)</f>
        <v>410296</v>
      </c>
      <c r="V55" s="47">
        <f>SUM($D55:G55)</f>
        <v>563166</v>
      </c>
      <c r="W55" s="47">
        <f>SUM($D55:H55)</f>
        <v>724741</v>
      </c>
      <c r="X55" s="47">
        <f>SUM($D55:I55)</f>
        <v>893429</v>
      </c>
      <c r="Y55" s="47">
        <f>SUM($D55:J55)</f>
        <v>1096254</v>
      </c>
      <c r="Z55" s="47">
        <f>SUM($D55:K55)</f>
        <v>1293290</v>
      </c>
      <c r="AA55" s="47">
        <f>SUM($D55:L55)</f>
        <v>1466053</v>
      </c>
      <c r="AB55" s="47">
        <f>SUM($D55:M55)</f>
        <v>1624547</v>
      </c>
      <c r="AC55" s="47">
        <f>SUM($D55:N55)</f>
        <v>1766205</v>
      </c>
      <c r="AD55" s="47">
        <f>SUM($D55:O55)</f>
        <v>1911339</v>
      </c>
    </row>
    <row r="56" spans="1:30" s="55" customFormat="1" ht="15" customHeight="1">
      <c r="A56" s="74" t="s">
        <v>16</v>
      </c>
      <c r="B56" s="77" t="s">
        <v>70</v>
      </c>
      <c r="D56" s="47">
        <f t="shared" ref="D56:O56" si="13">SUM(D17+D30+D43)</f>
        <v>189980</v>
      </c>
      <c r="E56" s="47">
        <f t="shared" si="13"/>
        <v>178564</v>
      </c>
      <c r="F56" s="47">
        <f t="shared" si="13"/>
        <v>213059</v>
      </c>
      <c r="G56" s="47">
        <f t="shared" si="13"/>
        <v>205274</v>
      </c>
      <c r="H56" s="47">
        <f t="shared" si="13"/>
        <v>224424</v>
      </c>
      <c r="I56" s="47">
        <f t="shared" si="13"/>
        <v>227072</v>
      </c>
      <c r="J56" s="47">
        <f t="shared" si="13"/>
        <v>229408</v>
      </c>
      <c r="K56" s="47">
        <f t="shared" si="13"/>
        <v>229815</v>
      </c>
      <c r="L56" s="47">
        <f t="shared" si="13"/>
        <v>217682</v>
      </c>
      <c r="M56" s="47">
        <f t="shared" si="13"/>
        <v>217540</v>
      </c>
      <c r="N56" s="47">
        <f t="shared" si="13"/>
        <v>205979</v>
      </c>
      <c r="O56" s="47">
        <f t="shared" si="13"/>
        <v>204807</v>
      </c>
      <c r="P56" s="47">
        <f t="shared" si="7"/>
        <v>2543604</v>
      </c>
      <c r="Q56" s="60"/>
      <c r="R56" s="60"/>
      <c r="S56" s="47">
        <f>SUM($D56:D56)</f>
        <v>189980</v>
      </c>
      <c r="T56" s="47">
        <f>SUM($D56:E56)</f>
        <v>368544</v>
      </c>
      <c r="U56" s="47">
        <f>SUM($D56:F56)</f>
        <v>581603</v>
      </c>
      <c r="V56" s="47">
        <f>SUM($D56:G56)</f>
        <v>786877</v>
      </c>
      <c r="W56" s="47">
        <f>SUM($D56:H56)</f>
        <v>1011301</v>
      </c>
      <c r="X56" s="47">
        <f>SUM($D56:I56)</f>
        <v>1238373</v>
      </c>
      <c r="Y56" s="47">
        <f>SUM($D56:J56)</f>
        <v>1467781</v>
      </c>
      <c r="Z56" s="47">
        <f>SUM($D56:K56)</f>
        <v>1697596</v>
      </c>
      <c r="AA56" s="47">
        <f>SUM($D56:L56)</f>
        <v>1915278</v>
      </c>
      <c r="AB56" s="47">
        <f>SUM($D56:M56)</f>
        <v>2132818</v>
      </c>
      <c r="AC56" s="47">
        <f>SUM($D56:N56)</f>
        <v>2338797</v>
      </c>
      <c r="AD56" s="47">
        <f>SUM($D56:O56)</f>
        <v>2543604</v>
      </c>
    </row>
    <row r="57" spans="1:30" s="55" customFormat="1" ht="15" customHeight="1">
      <c r="A57" s="74" t="s">
        <v>17</v>
      </c>
      <c r="B57" s="77" t="s">
        <v>70</v>
      </c>
      <c r="D57" s="47">
        <f t="shared" ref="D57:O57" si="14">SUM(D18+D31+D44)</f>
        <v>116235</v>
      </c>
      <c r="E57" s="47">
        <f t="shared" si="14"/>
        <v>109031</v>
      </c>
      <c r="F57" s="47">
        <f t="shared" si="14"/>
        <v>143489</v>
      </c>
      <c r="G57" s="47">
        <f t="shared" si="14"/>
        <v>153179</v>
      </c>
      <c r="H57" s="47">
        <f t="shared" si="14"/>
        <v>178488</v>
      </c>
      <c r="I57" s="47">
        <f t="shared" si="14"/>
        <v>199076</v>
      </c>
      <c r="J57" s="47">
        <f t="shared" si="14"/>
        <v>268223</v>
      </c>
      <c r="K57" s="47">
        <f t="shared" si="14"/>
        <v>267726</v>
      </c>
      <c r="L57" s="47">
        <f t="shared" si="14"/>
        <v>190781</v>
      </c>
      <c r="M57" s="47">
        <f t="shared" si="14"/>
        <v>164231</v>
      </c>
      <c r="N57" s="47">
        <f t="shared" si="14"/>
        <v>139186</v>
      </c>
      <c r="O57" s="47">
        <f t="shared" si="14"/>
        <v>124183</v>
      </c>
      <c r="P57" s="47">
        <f t="shared" si="7"/>
        <v>2053828</v>
      </c>
      <c r="Q57" s="60"/>
      <c r="R57" s="60"/>
      <c r="S57" s="47">
        <f>SUM($D57:D57)</f>
        <v>116235</v>
      </c>
      <c r="T57" s="47">
        <f>SUM($D57:E57)</f>
        <v>225266</v>
      </c>
      <c r="U57" s="47">
        <f>SUM($D57:F57)</f>
        <v>368755</v>
      </c>
      <c r="V57" s="47">
        <f>SUM($D57:G57)</f>
        <v>521934</v>
      </c>
      <c r="W57" s="47">
        <f>SUM($D57:H57)</f>
        <v>700422</v>
      </c>
      <c r="X57" s="47">
        <f>SUM($D57:I57)</f>
        <v>899498</v>
      </c>
      <c r="Y57" s="47">
        <f>SUM($D57:J57)</f>
        <v>1167721</v>
      </c>
      <c r="Z57" s="47">
        <f>SUM($D57:K57)</f>
        <v>1435447</v>
      </c>
      <c r="AA57" s="47">
        <f>SUM($D57:L57)</f>
        <v>1626228</v>
      </c>
      <c r="AB57" s="47">
        <f>SUM($D57:M57)</f>
        <v>1790459</v>
      </c>
      <c r="AC57" s="47">
        <f>SUM($D57:N57)</f>
        <v>1929645</v>
      </c>
      <c r="AD57" s="47">
        <f>SUM($D57:O57)</f>
        <v>2053828</v>
      </c>
    </row>
    <row r="58" spans="1:30" s="55" customFormat="1" ht="15" customHeight="1">
      <c r="A58" s="74" t="s">
        <v>12</v>
      </c>
      <c r="B58" s="77" t="s">
        <v>70</v>
      </c>
      <c r="D58" s="47">
        <f t="shared" ref="D58:O58" si="15">SUM(D19+D32+D45)</f>
        <v>268017</v>
      </c>
      <c r="E58" s="47">
        <f t="shared" si="15"/>
        <v>248828</v>
      </c>
      <c r="F58" s="47">
        <f t="shared" si="15"/>
        <v>319238</v>
      </c>
      <c r="G58" s="47">
        <f t="shared" si="15"/>
        <v>338719</v>
      </c>
      <c r="H58" s="47">
        <f t="shared" si="15"/>
        <v>370763</v>
      </c>
      <c r="I58" s="47">
        <f t="shared" si="15"/>
        <v>370225</v>
      </c>
      <c r="J58" s="47">
        <f t="shared" si="15"/>
        <v>428938</v>
      </c>
      <c r="K58" s="47">
        <f t="shared" si="15"/>
        <v>440736</v>
      </c>
      <c r="L58" s="47">
        <f t="shared" si="15"/>
        <v>344802</v>
      </c>
      <c r="M58" s="47">
        <f t="shared" si="15"/>
        <v>322722</v>
      </c>
      <c r="N58" s="47">
        <f t="shared" si="15"/>
        <v>316519</v>
      </c>
      <c r="O58" s="47">
        <f t="shared" si="15"/>
        <v>307799</v>
      </c>
      <c r="P58" s="47">
        <f t="shared" si="7"/>
        <v>4077306</v>
      </c>
      <c r="Q58" s="60"/>
      <c r="R58" s="60"/>
      <c r="S58" s="47">
        <f>SUM($D58:D58)</f>
        <v>268017</v>
      </c>
      <c r="T58" s="47">
        <f>SUM($D58:E58)</f>
        <v>516845</v>
      </c>
      <c r="U58" s="47">
        <f>SUM($D58:F58)</f>
        <v>836083</v>
      </c>
      <c r="V58" s="47">
        <f>SUM($D58:G58)</f>
        <v>1174802</v>
      </c>
      <c r="W58" s="47">
        <f>SUM($D58:H58)</f>
        <v>1545565</v>
      </c>
      <c r="X58" s="47">
        <f>SUM($D58:I58)</f>
        <v>1915790</v>
      </c>
      <c r="Y58" s="47">
        <f>SUM($D58:J58)</f>
        <v>2344728</v>
      </c>
      <c r="Z58" s="47">
        <f>SUM($D58:K58)</f>
        <v>2785464</v>
      </c>
      <c r="AA58" s="47">
        <f>SUM($D58:L58)</f>
        <v>3130266</v>
      </c>
      <c r="AB58" s="47">
        <f>SUM($D58:M58)</f>
        <v>3452988</v>
      </c>
      <c r="AC58" s="47">
        <f>SUM($D58:N58)</f>
        <v>3769507</v>
      </c>
      <c r="AD58" s="47">
        <f>SUM($D58:O58)</f>
        <v>4077306</v>
      </c>
    </row>
    <row r="59" spans="1:30" s="62" customFormat="1" ht="15" customHeight="1">
      <c r="A59" s="74" t="s">
        <v>15</v>
      </c>
      <c r="B59" s="77" t="s">
        <v>70</v>
      </c>
      <c r="C59" s="55"/>
      <c r="D59" s="47">
        <f t="shared" ref="D59:O59" si="16">SUM(D20+D33+D46)</f>
        <v>209226</v>
      </c>
      <c r="E59" s="47">
        <f t="shared" si="16"/>
        <v>190741</v>
      </c>
      <c r="F59" s="47">
        <f t="shared" si="16"/>
        <v>238417</v>
      </c>
      <c r="G59" s="47">
        <f t="shared" si="16"/>
        <v>263176</v>
      </c>
      <c r="H59" s="47">
        <f t="shared" si="16"/>
        <v>286405</v>
      </c>
      <c r="I59" s="47">
        <f t="shared" si="16"/>
        <v>309634</v>
      </c>
      <c r="J59" s="47">
        <f t="shared" si="16"/>
        <v>404358</v>
      </c>
      <c r="K59" s="47">
        <f t="shared" si="16"/>
        <v>403420</v>
      </c>
      <c r="L59" s="47">
        <f t="shared" si="16"/>
        <v>297074</v>
      </c>
      <c r="M59" s="47">
        <f t="shared" si="16"/>
        <v>270190</v>
      </c>
      <c r="N59" s="47">
        <f t="shared" si="16"/>
        <v>244311</v>
      </c>
      <c r="O59" s="47">
        <f t="shared" si="16"/>
        <v>235082</v>
      </c>
      <c r="P59" s="47">
        <f t="shared" si="7"/>
        <v>3352034</v>
      </c>
      <c r="Q59" s="44"/>
      <c r="R59" s="44"/>
      <c r="S59" s="47">
        <f>SUM($D59:D59)</f>
        <v>209226</v>
      </c>
      <c r="T59" s="47">
        <f>SUM($D59:E59)</f>
        <v>399967</v>
      </c>
      <c r="U59" s="47">
        <f>SUM($D59:F59)</f>
        <v>638384</v>
      </c>
      <c r="V59" s="47">
        <f>SUM($D59:G59)</f>
        <v>901560</v>
      </c>
      <c r="W59" s="47">
        <f>SUM($D59:H59)</f>
        <v>1187965</v>
      </c>
      <c r="X59" s="47">
        <f>SUM($D59:I59)</f>
        <v>1497599</v>
      </c>
      <c r="Y59" s="47">
        <f>SUM($D59:J59)</f>
        <v>1901957</v>
      </c>
      <c r="Z59" s="47">
        <f>SUM($D59:K59)</f>
        <v>2305377</v>
      </c>
      <c r="AA59" s="47">
        <f>SUM($D59:L59)</f>
        <v>2602451</v>
      </c>
      <c r="AB59" s="47">
        <f>SUM($D59:M59)</f>
        <v>2872641</v>
      </c>
      <c r="AC59" s="47">
        <f>SUM($D59:N59)</f>
        <v>3116952</v>
      </c>
      <c r="AD59" s="47">
        <f>SUM($D59:O59)</f>
        <v>3352034</v>
      </c>
    </row>
    <row r="60" spans="1:30" s="55" customFormat="1" ht="15" customHeight="1">
      <c r="A60" s="74" t="s">
        <v>18</v>
      </c>
      <c r="B60" s="77" t="s">
        <v>70</v>
      </c>
      <c r="D60" s="47">
        <f t="shared" ref="D60:O60" si="17">SUM(D21+D34+D47)</f>
        <v>13128</v>
      </c>
      <c r="E60" s="47">
        <f t="shared" si="17"/>
        <v>12037</v>
      </c>
      <c r="F60" s="47">
        <f t="shared" si="17"/>
        <v>14169</v>
      </c>
      <c r="G60" s="47">
        <f t="shared" si="17"/>
        <v>14432</v>
      </c>
      <c r="H60" s="47">
        <f t="shared" si="17"/>
        <v>16100</v>
      </c>
      <c r="I60" s="47">
        <f t="shared" si="17"/>
        <v>16555</v>
      </c>
      <c r="J60" s="47">
        <f t="shared" si="17"/>
        <v>19773</v>
      </c>
      <c r="K60" s="47">
        <f t="shared" si="17"/>
        <v>21386</v>
      </c>
      <c r="L60" s="47">
        <f t="shared" si="17"/>
        <v>17562</v>
      </c>
      <c r="M60" s="47">
        <f t="shared" si="17"/>
        <v>17752</v>
      </c>
      <c r="N60" s="47">
        <f t="shared" si="17"/>
        <v>17257</v>
      </c>
      <c r="O60" s="47">
        <f t="shared" si="17"/>
        <v>17087</v>
      </c>
      <c r="P60" s="47">
        <f t="shared" si="7"/>
        <v>197238</v>
      </c>
      <c r="Q60" s="59"/>
      <c r="R60" s="59"/>
      <c r="S60" s="47">
        <f>SUM($D60:D60)</f>
        <v>13128</v>
      </c>
      <c r="T60" s="47">
        <f>SUM($D60:E60)</f>
        <v>25165</v>
      </c>
      <c r="U60" s="47">
        <f>SUM($D60:F60)</f>
        <v>39334</v>
      </c>
      <c r="V60" s="47">
        <f>SUM($D60:G60)</f>
        <v>53766</v>
      </c>
      <c r="W60" s="47">
        <f>SUM($D60:H60)</f>
        <v>69866</v>
      </c>
      <c r="X60" s="47">
        <f>SUM($D60:I60)</f>
        <v>86421</v>
      </c>
      <c r="Y60" s="47">
        <f>SUM($D60:J60)</f>
        <v>106194</v>
      </c>
      <c r="Z60" s="47">
        <f>SUM($D60:K60)</f>
        <v>127580</v>
      </c>
      <c r="AA60" s="47">
        <f>SUM($D60:L60)</f>
        <v>145142</v>
      </c>
      <c r="AB60" s="47">
        <f>SUM($D60:M60)</f>
        <v>162894</v>
      </c>
      <c r="AC60" s="47">
        <f>SUM($D60:N60)</f>
        <v>180151</v>
      </c>
      <c r="AD60" s="47">
        <f>SUM($D60:O60)</f>
        <v>197238</v>
      </c>
    </row>
    <row r="61" spans="1:30" s="55" customFormat="1" ht="15" customHeight="1">
      <c r="A61" s="74"/>
      <c r="B61" s="79" t="s">
        <v>9</v>
      </c>
      <c r="D61" s="56">
        <f t="shared" ref="D61:P61" si="18">SUM(D50:D60)</f>
        <v>3113647</v>
      </c>
      <c r="E61" s="56">
        <f t="shared" si="18"/>
        <v>2881897</v>
      </c>
      <c r="F61" s="56">
        <f t="shared" si="18"/>
        <v>3488811</v>
      </c>
      <c r="G61" s="56">
        <f t="shared" si="18"/>
        <v>3425261</v>
      </c>
      <c r="H61" s="56">
        <f t="shared" si="18"/>
        <v>3698149</v>
      </c>
      <c r="I61" s="56">
        <f t="shared" si="18"/>
        <v>3748159</v>
      </c>
      <c r="J61" s="56">
        <f t="shared" si="18"/>
        <v>4123319</v>
      </c>
      <c r="K61" s="56">
        <f t="shared" si="18"/>
        <v>4213825</v>
      </c>
      <c r="L61" s="56">
        <f t="shared" si="18"/>
        <v>3537215</v>
      </c>
      <c r="M61" s="56">
        <f t="shared" si="18"/>
        <v>3389809</v>
      </c>
      <c r="N61" s="56">
        <f t="shared" si="18"/>
        <v>3260000</v>
      </c>
      <c r="O61" s="56">
        <f t="shared" si="18"/>
        <v>3111317</v>
      </c>
      <c r="P61" s="56">
        <f t="shared" si="18"/>
        <v>41991409</v>
      </c>
      <c r="Q61" s="60"/>
      <c r="R61" s="60"/>
      <c r="S61" s="47">
        <f>SUM($D61:D61)</f>
        <v>3113647</v>
      </c>
      <c r="T61" s="47">
        <f>SUM($D61:E61)</f>
        <v>5995544</v>
      </c>
      <c r="U61" s="47">
        <f>SUM($D61:F61)</f>
        <v>9484355</v>
      </c>
      <c r="V61" s="47">
        <f>SUM($D61:G61)</f>
        <v>12909616</v>
      </c>
      <c r="W61" s="47">
        <f>SUM($D61:H61)</f>
        <v>16607765</v>
      </c>
      <c r="X61" s="47">
        <f>SUM($D61:I61)</f>
        <v>20355924</v>
      </c>
      <c r="Y61" s="47">
        <f>SUM($D61:J61)</f>
        <v>24479243</v>
      </c>
      <c r="Z61" s="47">
        <f>SUM($D61:K61)</f>
        <v>28693068</v>
      </c>
      <c r="AA61" s="47">
        <f>SUM($D61:L61)</f>
        <v>32230283</v>
      </c>
      <c r="AB61" s="47">
        <f>SUM($D61:M61)</f>
        <v>35620092</v>
      </c>
      <c r="AC61" s="47">
        <f>SUM($D61:N61)</f>
        <v>38880092</v>
      </c>
      <c r="AD61" s="47">
        <f>SUM($D61:O61)</f>
        <v>41991409</v>
      </c>
    </row>
    <row r="62" spans="1:30" s="62" customFormat="1" ht="15" customHeight="1">
      <c r="A62" s="42"/>
      <c r="B62" s="43"/>
      <c r="C62" s="44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4"/>
      <c r="R62" s="44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</row>
  </sheetData>
  <phoneticPr fontId="26" type="noConversion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indexed="10"/>
  </sheetPr>
  <dimension ref="A1:FL127"/>
  <sheetViews>
    <sheetView zoomScale="70" zoomScaleNormal="70" workbookViewId="0">
      <pane xSplit="2" ySplit="9" topLeftCell="ER92" activePane="bottomRight" state="frozen"/>
      <selection pane="topRight"/>
      <selection pane="bottomLeft"/>
      <selection pane="bottomRight" activeCell="FC102" sqref="FC102"/>
    </sheetView>
  </sheetViews>
  <sheetFormatPr defaultColWidth="6.1796875" defaultRowHeight="15" customHeight="1"/>
  <cols>
    <col min="1" max="1" width="7.6328125" style="32" customWidth="1"/>
    <col min="2" max="2" width="38.54296875" style="32" customWidth="1"/>
    <col min="3" max="3" width="0.90625" style="49" customWidth="1"/>
    <col min="4" max="4" width="9.81640625" style="36" customWidth="1"/>
    <col min="5" max="16" width="9.81640625" style="49" customWidth="1"/>
    <col min="17" max="18" width="1.54296875" style="48" customWidth="1"/>
    <col min="19" max="19" width="9.81640625" style="36" customWidth="1"/>
    <col min="20" max="31" width="9.81640625" style="49" customWidth="1"/>
    <col min="32" max="33" width="1.54296875" style="48" customWidth="1"/>
    <col min="34" max="34" width="9.81640625" style="36" customWidth="1"/>
    <col min="35" max="46" width="9.81640625" style="49" customWidth="1"/>
    <col min="47" max="48" width="1.54296875" style="48" customWidth="1"/>
    <col min="49" max="49" width="9.81640625" style="36" customWidth="1"/>
    <col min="50" max="61" width="9.81640625" style="49" customWidth="1"/>
    <col min="62" max="63" width="1.54296875" style="48" customWidth="1"/>
    <col min="64" max="64" width="9.81640625" style="36" customWidth="1"/>
    <col min="65" max="76" width="9.81640625" style="49" customWidth="1"/>
    <col min="77" max="78" width="1.54296875" style="48" customWidth="1"/>
    <col min="79" max="79" width="9.81640625" style="36" customWidth="1"/>
    <col min="80" max="91" width="9.81640625" style="49" customWidth="1"/>
    <col min="92" max="93" width="1.54296875" style="48" customWidth="1"/>
    <col min="94" max="94" width="9.81640625" style="36" customWidth="1"/>
    <col min="95" max="106" width="9.81640625" style="49" customWidth="1"/>
    <col min="107" max="108" width="1.54296875" style="48" customWidth="1"/>
    <col min="109" max="109" width="9.81640625" style="36" customWidth="1"/>
    <col min="110" max="121" width="9.81640625" style="49" customWidth="1"/>
    <col min="122" max="123" width="1.54296875" style="48" customWidth="1"/>
    <col min="124" max="124" width="9.81640625" style="36" customWidth="1"/>
    <col min="125" max="136" width="9.81640625" style="49" customWidth="1"/>
    <col min="137" max="138" width="1.54296875" style="48" customWidth="1"/>
    <col min="139" max="139" width="9.81640625" style="36" customWidth="1"/>
    <col min="140" max="151" width="9.81640625" style="49" customWidth="1"/>
    <col min="152" max="153" width="1.54296875" style="48" customWidth="1"/>
    <col min="154" max="154" width="9.81640625" style="36" customWidth="1"/>
    <col min="155" max="166" width="9.81640625" style="49" customWidth="1"/>
    <col min="167" max="168" width="1.54296875" style="48" customWidth="1"/>
    <col min="169" max="16384" width="6.1796875" style="61"/>
  </cols>
  <sheetData>
    <row r="1" spans="1:168" ht="15" customHeight="1">
      <c r="A1" s="6" t="s">
        <v>45</v>
      </c>
      <c r="B1" s="50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W1" s="51"/>
      <c r="AX1" s="51"/>
      <c r="AY1" s="51"/>
      <c r="AZ1" s="51"/>
      <c r="BA1" s="51"/>
      <c r="BB1" s="51"/>
      <c r="BC1" s="51"/>
      <c r="BD1" s="51"/>
      <c r="BE1" s="51"/>
      <c r="BF1" s="51"/>
      <c r="BG1" s="51"/>
      <c r="BH1" s="51"/>
      <c r="BI1" s="51"/>
      <c r="BL1" s="51"/>
      <c r="BM1" s="51"/>
      <c r="BN1" s="51"/>
      <c r="BO1" s="51"/>
      <c r="BP1" s="51"/>
      <c r="BQ1" s="51"/>
      <c r="BR1" s="51"/>
      <c r="BS1" s="51"/>
      <c r="BT1" s="51"/>
      <c r="BU1" s="51"/>
      <c r="BV1" s="51"/>
      <c r="BW1" s="51"/>
      <c r="BX1" s="51"/>
      <c r="CA1" s="51"/>
      <c r="CB1" s="51"/>
      <c r="CC1" s="51"/>
      <c r="CD1" s="51"/>
      <c r="CE1" s="51"/>
      <c r="CF1" s="51"/>
      <c r="CG1" s="51"/>
      <c r="CH1" s="51"/>
      <c r="CI1" s="51"/>
      <c r="CJ1" s="51"/>
      <c r="CK1" s="51"/>
      <c r="CL1" s="51"/>
      <c r="CM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E1" s="51"/>
      <c r="DF1" s="51"/>
      <c r="DG1" s="51"/>
      <c r="DH1" s="51"/>
      <c r="DI1" s="51"/>
      <c r="DJ1" s="51"/>
      <c r="DK1" s="51"/>
      <c r="DL1" s="51"/>
      <c r="DM1" s="51"/>
      <c r="DN1" s="51"/>
      <c r="DO1" s="51"/>
      <c r="DP1" s="51"/>
      <c r="DQ1" s="51"/>
      <c r="DT1" s="51"/>
      <c r="DU1" s="51"/>
      <c r="DV1" s="51"/>
      <c r="DW1" s="51"/>
      <c r="DX1" s="51"/>
      <c r="DY1" s="51"/>
      <c r="DZ1" s="51"/>
      <c r="EA1" s="51"/>
      <c r="EB1" s="51"/>
      <c r="EC1" s="51"/>
      <c r="ED1" s="51"/>
      <c r="EE1" s="51"/>
      <c r="EF1" s="51"/>
      <c r="EI1" s="51"/>
      <c r="EJ1" s="51"/>
      <c r="EK1" s="51"/>
      <c r="EL1" s="51"/>
      <c r="EM1" s="51"/>
      <c r="EN1" s="51"/>
      <c r="EO1" s="51"/>
      <c r="EP1" s="51"/>
      <c r="EQ1" s="51"/>
      <c r="ER1" s="51"/>
      <c r="ES1" s="51"/>
      <c r="ET1" s="51"/>
      <c r="EU1" s="51"/>
      <c r="EX1" s="51"/>
      <c r="EY1" s="51"/>
      <c r="EZ1" s="51"/>
      <c r="FA1" s="51"/>
      <c r="FB1" s="51"/>
      <c r="FC1" s="51"/>
      <c r="FD1" s="51"/>
      <c r="FE1" s="51"/>
      <c r="FF1" s="51"/>
      <c r="FG1" s="51"/>
      <c r="FH1" s="51"/>
      <c r="FI1" s="51"/>
      <c r="FJ1" s="51"/>
    </row>
    <row r="2" spans="1:168" ht="15" customHeight="1">
      <c r="A2" s="6" t="s">
        <v>46</v>
      </c>
      <c r="B2" s="52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5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5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5"/>
      <c r="AW2" s="34"/>
      <c r="AX2" s="34"/>
      <c r="AY2" s="34"/>
      <c r="AZ2" s="34"/>
      <c r="BA2" s="34"/>
      <c r="BB2" s="34"/>
      <c r="BC2" s="34"/>
      <c r="BD2" s="34"/>
      <c r="BE2" s="34"/>
      <c r="BF2" s="34"/>
      <c r="BG2" s="34"/>
      <c r="BH2" s="34"/>
      <c r="BI2" s="35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5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5"/>
      <c r="CP2" s="34"/>
      <c r="CQ2" s="34"/>
      <c r="CR2" s="34"/>
      <c r="CS2" s="34"/>
      <c r="CT2" s="34"/>
      <c r="CU2" s="34"/>
      <c r="CV2" s="34"/>
      <c r="CW2" s="34"/>
      <c r="CX2" s="34"/>
      <c r="CY2" s="34"/>
      <c r="CZ2" s="34"/>
      <c r="DA2" s="34"/>
      <c r="DB2" s="35"/>
      <c r="DE2" s="34"/>
      <c r="DF2" s="34"/>
      <c r="DG2" s="34"/>
      <c r="DH2" s="34"/>
      <c r="DI2" s="34"/>
      <c r="DJ2" s="34"/>
      <c r="DK2" s="34"/>
      <c r="DL2" s="34"/>
      <c r="DM2" s="34"/>
      <c r="DN2" s="34"/>
      <c r="DO2" s="34"/>
      <c r="DP2" s="34"/>
      <c r="DQ2" s="35"/>
      <c r="DT2" s="34"/>
      <c r="DU2" s="34"/>
      <c r="DV2" s="34"/>
      <c r="DW2" s="34"/>
      <c r="DX2" s="34"/>
      <c r="DY2" s="34"/>
      <c r="DZ2" s="34"/>
      <c r="EA2" s="34"/>
      <c r="EB2" s="34"/>
      <c r="EC2" s="34"/>
      <c r="ED2" s="34"/>
      <c r="EE2" s="34"/>
      <c r="EF2" s="35"/>
      <c r="EI2" s="34"/>
      <c r="EJ2" s="34"/>
      <c r="EK2" s="34"/>
      <c r="EL2" s="34"/>
      <c r="EM2" s="34"/>
      <c r="EN2" s="34"/>
      <c r="EO2" s="34"/>
      <c r="EP2" s="34"/>
      <c r="EQ2" s="34"/>
      <c r="ER2" s="34"/>
      <c r="ES2" s="34"/>
      <c r="ET2" s="34"/>
      <c r="EU2" s="35"/>
      <c r="EX2" s="34"/>
      <c r="EY2" s="34"/>
      <c r="EZ2" s="34"/>
      <c r="FA2" s="34"/>
      <c r="FB2" s="34"/>
      <c r="FC2" s="34"/>
      <c r="FD2" s="34"/>
      <c r="FE2" s="34"/>
      <c r="FF2" s="34"/>
      <c r="FG2" s="34"/>
      <c r="FH2" s="34"/>
      <c r="FI2" s="34"/>
      <c r="FJ2" s="35"/>
    </row>
    <row r="3" spans="1:168" ht="15" customHeight="1">
      <c r="A3" s="6" t="s">
        <v>0</v>
      </c>
      <c r="B3" s="53"/>
    </row>
    <row r="4" spans="1:168" ht="15" customHeight="1">
      <c r="A4" s="6"/>
      <c r="B4" s="52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5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5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5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5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5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5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5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5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5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5"/>
      <c r="EX4" s="34"/>
      <c r="EY4" s="34"/>
      <c r="EZ4" s="34"/>
      <c r="FA4" s="34"/>
      <c r="FB4" s="34"/>
      <c r="FC4" s="34"/>
      <c r="FD4" s="34"/>
      <c r="FE4" s="34"/>
      <c r="FF4" s="34"/>
      <c r="FG4" s="34"/>
      <c r="FH4" s="34"/>
      <c r="FI4" s="34"/>
      <c r="FJ4" s="35"/>
    </row>
    <row r="5" spans="1:168" ht="15" customHeight="1">
      <c r="A5" s="52"/>
      <c r="B5" s="52"/>
      <c r="D5" s="37"/>
      <c r="S5" s="37"/>
      <c r="AH5" s="37"/>
      <c r="AW5" s="37"/>
      <c r="BL5" s="37"/>
      <c r="CA5" s="37"/>
      <c r="CP5" s="37"/>
      <c r="DE5" s="37"/>
      <c r="DT5" s="37"/>
      <c r="EI5" s="37"/>
      <c r="EX5" s="37"/>
    </row>
    <row r="6" spans="1:168" ht="15" customHeight="1">
      <c r="A6" s="52"/>
      <c r="B6" s="52"/>
      <c r="D6" s="33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S6" s="33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H6" s="33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W6" s="33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L6" s="33"/>
      <c r="BM6" s="51"/>
      <c r="BN6" s="51"/>
      <c r="BO6" s="51"/>
      <c r="BP6" s="51"/>
      <c r="BQ6" s="51"/>
      <c r="BR6" s="51"/>
      <c r="BS6" s="51"/>
      <c r="BT6" s="51"/>
      <c r="BU6" s="51"/>
      <c r="BV6" s="51"/>
      <c r="BW6" s="51"/>
      <c r="BX6" s="51"/>
      <c r="CA6" s="33"/>
      <c r="CB6" s="51"/>
      <c r="CC6" s="51"/>
      <c r="CD6" s="51"/>
      <c r="CE6" s="51"/>
      <c r="CF6" s="51"/>
      <c r="CG6" s="51"/>
      <c r="CH6" s="51"/>
      <c r="CI6" s="51"/>
      <c r="CJ6" s="51"/>
      <c r="CK6" s="51"/>
      <c r="CL6" s="51"/>
      <c r="CM6" s="51"/>
      <c r="CP6" s="33"/>
      <c r="CQ6" s="51"/>
      <c r="CR6" s="51"/>
      <c r="CS6" s="51"/>
      <c r="CT6" s="51"/>
      <c r="CU6" s="51"/>
      <c r="CV6" s="51"/>
      <c r="CW6" s="51"/>
      <c r="CX6" s="51"/>
      <c r="CY6" s="51"/>
      <c r="CZ6" s="51"/>
      <c r="DA6" s="51"/>
      <c r="DB6" s="51"/>
      <c r="DE6" s="33"/>
      <c r="DF6" s="51"/>
      <c r="DG6" s="51"/>
      <c r="DH6" s="51"/>
      <c r="DI6" s="51"/>
      <c r="DJ6" s="51"/>
      <c r="DK6" s="51"/>
      <c r="DL6" s="51"/>
      <c r="DM6" s="51"/>
      <c r="DN6" s="51"/>
      <c r="DO6" s="51"/>
      <c r="DP6" s="51"/>
      <c r="DQ6" s="51"/>
      <c r="DT6" s="33"/>
      <c r="DU6" s="51"/>
      <c r="DV6" s="51"/>
      <c r="DW6" s="51"/>
      <c r="DX6" s="51"/>
      <c r="DY6" s="51"/>
      <c r="DZ6" s="51"/>
      <c r="EA6" s="51"/>
      <c r="EB6" s="51"/>
      <c r="EC6" s="51"/>
      <c r="ED6" s="51"/>
      <c r="EE6" s="51"/>
      <c r="EF6" s="51"/>
      <c r="EI6" s="33"/>
      <c r="EJ6" s="51"/>
      <c r="EK6" s="51"/>
      <c r="EL6" s="51"/>
      <c r="EM6" s="51"/>
      <c r="EN6" s="51"/>
      <c r="EO6" s="51"/>
      <c r="EP6" s="51"/>
      <c r="EQ6" s="51"/>
      <c r="ER6" s="51"/>
      <c r="ES6" s="51"/>
      <c r="ET6" s="51"/>
      <c r="EU6" s="51"/>
      <c r="EX6" s="33"/>
      <c r="EY6" s="51"/>
      <c r="EZ6" s="51"/>
      <c r="FA6" s="51"/>
      <c r="FB6" s="51"/>
      <c r="FC6" s="51"/>
      <c r="FD6" s="51"/>
      <c r="FE6" s="51"/>
      <c r="FF6" s="51"/>
      <c r="FG6" s="51"/>
      <c r="FH6" s="51"/>
      <c r="FI6" s="51"/>
      <c r="FJ6" s="51"/>
    </row>
    <row r="7" spans="1:168" s="73" customFormat="1" ht="15" customHeight="1">
      <c r="A7" s="69"/>
      <c r="B7" s="70"/>
      <c r="C7" s="69"/>
      <c r="D7" s="68" t="str">
        <f>+AMB!A4</f>
        <v>Ambassador Bridge</v>
      </c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2"/>
      <c r="R7" s="72"/>
      <c r="S7" s="68" t="str">
        <f>+BWB!A4</f>
        <v>Blue Water Bridge</v>
      </c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2"/>
      <c r="AG7" s="72"/>
      <c r="AH7" s="68" t="str">
        <f>+DWT!A4</f>
        <v>Detroit-Windsor Tunnel</v>
      </c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2"/>
      <c r="AV7" s="72"/>
      <c r="AW7" s="68" t="str">
        <f>+OGB!A4</f>
        <v>Ogdensburg Bridge</v>
      </c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2"/>
      <c r="BK7" s="72"/>
      <c r="BL7" s="68" t="str">
        <f>+PB!A4</f>
        <v>Peace Bridge</v>
      </c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2"/>
      <c r="BZ7" s="72"/>
      <c r="CA7" s="68" t="s">
        <v>78</v>
      </c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2"/>
      <c r="CO7" s="72"/>
      <c r="CP7" s="68" t="str">
        <f>+SIBC!A4</f>
        <v>Seaway International Bridge</v>
      </c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2"/>
      <c r="DD7" s="72"/>
      <c r="DE7" s="68" t="str">
        <f>+TIBA!A4</f>
        <v>Thousand Islands Bridge</v>
      </c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2"/>
      <c r="DS7" s="72"/>
      <c r="DT7" s="68" t="str">
        <f>+LQB!A4</f>
        <v>Lewiston-Queenston Bridge</v>
      </c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2"/>
      <c r="EH7" s="72"/>
      <c r="EI7" s="68" t="str">
        <f>+RBW!A4</f>
        <v>Rainbow Bridge</v>
      </c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2"/>
      <c r="EW7" s="72"/>
      <c r="EX7" s="68" t="str">
        <f>+WPB!A4</f>
        <v>Whirlpool Rapids Bridge</v>
      </c>
      <c r="EY7" s="71"/>
      <c r="EZ7" s="71"/>
      <c r="FA7" s="71"/>
      <c r="FB7" s="71"/>
      <c r="FC7" s="71"/>
      <c r="FD7" s="71"/>
      <c r="FE7" s="71"/>
      <c r="FF7" s="71"/>
      <c r="FG7" s="71"/>
      <c r="FH7" s="71"/>
      <c r="FI7" s="71"/>
      <c r="FJ7" s="71"/>
      <c r="FK7" s="72"/>
      <c r="FL7" s="72"/>
    </row>
    <row r="8" spans="1:168" ht="15" customHeight="1">
      <c r="D8" s="58" t="s">
        <v>61</v>
      </c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S8" s="58" t="s">
        <v>61</v>
      </c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  <c r="AH8" s="58" t="s">
        <v>61</v>
      </c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W8" s="58" t="s">
        <v>61</v>
      </c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L8" s="58" t="s">
        <v>61</v>
      </c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CA8" s="58" t="s">
        <v>61</v>
      </c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P8" s="58" t="s">
        <v>61</v>
      </c>
      <c r="CQ8" s="51"/>
      <c r="CR8" s="51"/>
      <c r="CS8" s="51"/>
      <c r="CT8" s="51"/>
      <c r="CU8" s="51"/>
      <c r="CV8" s="51"/>
      <c r="CW8" s="51"/>
      <c r="CX8" s="51"/>
      <c r="CY8" s="51"/>
      <c r="CZ8" s="51"/>
      <c r="DA8" s="51"/>
      <c r="DB8" s="51"/>
      <c r="DE8" s="58" t="s">
        <v>61</v>
      </c>
      <c r="DF8" s="51"/>
      <c r="DG8" s="51"/>
      <c r="DH8" s="51"/>
      <c r="DI8" s="51"/>
      <c r="DJ8" s="51"/>
      <c r="DK8" s="51"/>
      <c r="DL8" s="51"/>
      <c r="DM8" s="51"/>
      <c r="DN8" s="51"/>
      <c r="DO8" s="51"/>
      <c r="DP8" s="51"/>
      <c r="DQ8" s="51"/>
      <c r="DT8" s="58" t="s">
        <v>61</v>
      </c>
      <c r="DU8" s="51"/>
      <c r="DV8" s="51"/>
      <c r="DW8" s="51"/>
      <c r="DX8" s="51"/>
      <c r="DY8" s="51"/>
      <c r="DZ8" s="51"/>
      <c r="EA8" s="51"/>
      <c r="EB8" s="51"/>
      <c r="EC8" s="51"/>
      <c r="ED8" s="51"/>
      <c r="EE8" s="51"/>
      <c r="EF8" s="51"/>
      <c r="EI8" s="58" t="s">
        <v>61</v>
      </c>
      <c r="EJ8" s="51"/>
      <c r="EK8" s="51"/>
      <c r="EL8" s="51"/>
      <c r="EM8" s="51"/>
      <c r="EN8" s="51"/>
      <c r="EO8" s="51"/>
      <c r="EP8" s="51"/>
      <c r="EQ8" s="51"/>
      <c r="ER8" s="51"/>
      <c r="ES8" s="51"/>
      <c r="ET8" s="51"/>
      <c r="EU8" s="51"/>
      <c r="EX8" s="58" t="s">
        <v>61</v>
      </c>
      <c r="EY8" s="51"/>
      <c r="EZ8" s="51"/>
      <c r="FA8" s="51"/>
      <c r="FB8" s="51"/>
      <c r="FC8" s="51"/>
      <c r="FD8" s="51"/>
      <c r="FE8" s="51"/>
      <c r="FF8" s="51"/>
      <c r="FG8" s="51"/>
      <c r="FH8" s="51"/>
      <c r="FI8" s="51"/>
      <c r="FJ8" s="51"/>
    </row>
    <row r="9" spans="1:168" ht="15" customHeight="1">
      <c r="A9" s="38" t="s">
        <v>59</v>
      </c>
      <c r="B9" s="39" t="s">
        <v>60</v>
      </c>
      <c r="C9" s="49" t="s">
        <v>33</v>
      </c>
      <c r="D9" s="40" t="s">
        <v>47</v>
      </c>
      <c r="E9" s="40" t="s">
        <v>48</v>
      </c>
      <c r="F9" s="40" t="s">
        <v>49</v>
      </c>
      <c r="G9" s="40" t="s">
        <v>50</v>
      </c>
      <c r="H9" s="40" t="s">
        <v>51</v>
      </c>
      <c r="I9" s="40" t="s">
        <v>52</v>
      </c>
      <c r="J9" s="40" t="s">
        <v>53</v>
      </c>
      <c r="K9" s="40" t="s">
        <v>54</v>
      </c>
      <c r="L9" s="40" t="s">
        <v>55</v>
      </c>
      <c r="M9" s="40" t="s">
        <v>56</v>
      </c>
      <c r="N9" s="40" t="s">
        <v>57</v>
      </c>
      <c r="O9" s="40" t="s">
        <v>58</v>
      </c>
      <c r="P9" s="41" t="s">
        <v>9</v>
      </c>
      <c r="Q9" s="48" t="s">
        <v>33</v>
      </c>
      <c r="R9" s="48" t="s">
        <v>33</v>
      </c>
      <c r="S9" s="40" t="s">
        <v>47</v>
      </c>
      <c r="T9" s="40" t="s">
        <v>48</v>
      </c>
      <c r="U9" s="40" t="s">
        <v>49</v>
      </c>
      <c r="V9" s="40" t="s">
        <v>50</v>
      </c>
      <c r="W9" s="40" t="s">
        <v>51</v>
      </c>
      <c r="X9" s="40" t="s">
        <v>52</v>
      </c>
      <c r="Y9" s="40" t="s">
        <v>53</v>
      </c>
      <c r="Z9" s="40" t="s">
        <v>54</v>
      </c>
      <c r="AA9" s="40" t="s">
        <v>55</v>
      </c>
      <c r="AB9" s="40" t="s">
        <v>56</v>
      </c>
      <c r="AC9" s="40" t="s">
        <v>57</v>
      </c>
      <c r="AD9" s="40" t="s">
        <v>58</v>
      </c>
      <c r="AE9" s="41" t="s">
        <v>9</v>
      </c>
      <c r="AF9" s="48" t="s">
        <v>33</v>
      </c>
      <c r="AG9" s="48" t="s">
        <v>33</v>
      </c>
      <c r="AH9" s="40" t="s">
        <v>47</v>
      </c>
      <c r="AI9" s="40" t="s">
        <v>48</v>
      </c>
      <c r="AJ9" s="40" t="s">
        <v>49</v>
      </c>
      <c r="AK9" s="40" t="s">
        <v>50</v>
      </c>
      <c r="AL9" s="40" t="s">
        <v>51</v>
      </c>
      <c r="AM9" s="40" t="s">
        <v>52</v>
      </c>
      <c r="AN9" s="40" t="s">
        <v>53</v>
      </c>
      <c r="AO9" s="40" t="s">
        <v>54</v>
      </c>
      <c r="AP9" s="40" t="s">
        <v>55</v>
      </c>
      <c r="AQ9" s="40" t="s">
        <v>56</v>
      </c>
      <c r="AR9" s="40" t="s">
        <v>57</v>
      </c>
      <c r="AS9" s="40" t="s">
        <v>58</v>
      </c>
      <c r="AT9" s="41" t="s">
        <v>9</v>
      </c>
      <c r="AU9" s="48" t="s">
        <v>33</v>
      </c>
      <c r="AV9" s="48" t="s">
        <v>33</v>
      </c>
      <c r="AW9" s="40" t="s">
        <v>47</v>
      </c>
      <c r="AX9" s="40" t="s">
        <v>48</v>
      </c>
      <c r="AY9" s="40" t="s">
        <v>49</v>
      </c>
      <c r="AZ9" s="40" t="s">
        <v>50</v>
      </c>
      <c r="BA9" s="40" t="s">
        <v>51</v>
      </c>
      <c r="BB9" s="40" t="s">
        <v>52</v>
      </c>
      <c r="BC9" s="40" t="s">
        <v>53</v>
      </c>
      <c r="BD9" s="40" t="s">
        <v>54</v>
      </c>
      <c r="BE9" s="40" t="s">
        <v>55</v>
      </c>
      <c r="BF9" s="40" t="s">
        <v>56</v>
      </c>
      <c r="BG9" s="40" t="s">
        <v>57</v>
      </c>
      <c r="BH9" s="40" t="s">
        <v>58</v>
      </c>
      <c r="BI9" s="41" t="s">
        <v>9</v>
      </c>
      <c r="BJ9" s="48" t="s">
        <v>33</v>
      </c>
      <c r="BK9" s="48" t="s">
        <v>33</v>
      </c>
      <c r="BL9" s="40" t="s">
        <v>47</v>
      </c>
      <c r="BM9" s="40" t="s">
        <v>48</v>
      </c>
      <c r="BN9" s="40" t="s">
        <v>49</v>
      </c>
      <c r="BO9" s="40" t="s">
        <v>50</v>
      </c>
      <c r="BP9" s="40" t="s">
        <v>51</v>
      </c>
      <c r="BQ9" s="40" t="s">
        <v>52</v>
      </c>
      <c r="BR9" s="40" t="s">
        <v>53</v>
      </c>
      <c r="BS9" s="40" t="s">
        <v>54</v>
      </c>
      <c r="BT9" s="40" t="s">
        <v>55</v>
      </c>
      <c r="BU9" s="40" t="s">
        <v>56</v>
      </c>
      <c r="BV9" s="40" t="s">
        <v>57</v>
      </c>
      <c r="BW9" s="40" t="s">
        <v>58</v>
      </c>
      <c r="BX9" s="41" t="s">
        <v>9</v>
      </c>
      <c r="BY9" s="48" t="s">
        <v>33</v>
      </c>
      <c r="BZ9" s="48" t="s">
        <v>33</v>
      </c>
      <c r="CA9" s="40" t="s">
        <v>47</v>
      </c>
      <c r="CB9" s="40" t="s">
        <v>48</v>
      </c>
      <c r="CC9" s="40" t="s">
        <v>49</v>
      </c>
      <c r="CD9" s="40" t="s">
        <v>50</v>
      </c>
      <c r="CE9" s="40" t="s">
        <v>51</v>
      </c>
      <c r="CF9" s="40" t="s">
        <v>52</v>
      </c>
      <c r="CG9" s="40" t="s">
        <v>53</v>
      </c>
      <c r="CH9" s="40" t="s">
        <v>54</v>
      </c>
      <c r="CI9" s="40" t="s">
        <v>55</v>
      </c>
      <c r="CJ9" s="40" t="s">
        <v>56</v>
      </c>
      <c r="CK9" s="40" t="s">
        <v>57</v>
      </c>
      <c r="CL9" s="40" t="s">
        <v>58</v>
      </c>
      <c r="CM9" s="41" t="s">
        <v>9</v>
      </c>
      <c r="CN9" s="48" t="s">
        <v>33</v>
      </c>
      <c r="CO9" s="48" t="s">
        <v>33</v>
      </c>
      <c r="CP9" s="40" t="s">
        <v>47</v>
      </c>
      <c r="CQ9" s="40" t="s">
        <v>48</v>
      </c>
      <c r="CR9" s="40" t="s">
        <v>49</v>
      </c>
      <c r="CS9" s="40" t="s">
        <v>50</v>
      </c>
      <c r="CT9" s="40" t="s">
        <v>51</v>
      </c>
      <c r="CU9" s="40" t="s">
        <v>52</v>
      </c>
      <c r="CV9" s="40" t="s">
        <v>53</v>
      </c>
      <c r="CW9" s="40" t="s">
        <v>54</v>
      </c>
      <c r="CX9" s="40" t="s">
        <v>55</v>
      </c>
      <c r="CY9" s="40" t="s">
        <v>56</v>
      </c>
      <c r="CZ9" s="40" t="s">
        <v>57</v>
      </c>
      <c r="DA9" s="40" t="s">
        <v>58</v>
      </c>
      <c r="DB9" s="41" t="s">
        <v>9</v>
      </c>
      <c r="DC9" s="48" t="s">
        <v>33</v>
      </c>
      <c r="DD9" s="48" t="s">
        <v>33</v>
      </c>
      <c r="DE9" s="40" t="s">
        <v>47</v>
      </c>
      <c r="DF9" s="40" t="s">
        <v>48</v>
      </c>
      <c r="DG9" s="40" t="s">
        <v>49</v>
      </c>
      <c r="DH9" s="40" t="s">
        <v>50</v>
      </c>
      <c r="DI9" s="40" t="s">
        <v>51</v>
      </c>
      <c r="DJ9" s="40" t="s">
        <v>52</v>
      </c>
      <c r="DK9" s="40" t="s">
        <v>53</v>
      </c>
      <c r="DL9" s="40" t="s">
        <v>54</v>
      </c>
      <c r="DM9" s="40" t="s">
        <v>55</v>
      </c>
      <c r="DN9" s="40" t="s">
        <v>56</v>
      </c>
      <c r="DO9" s="40" t="s">
        <v>57</v>
      </c>
      <c r="DP9" s="40" t="s">
        <v>58</v>
      </c>
      <c r="DQ9" s="41" t="s">
        <v>9</v>
      </c>
      <c r="DR9" s="48" t="s">
        <v>33</v>
      </c>
      <c r="DS9" s="48" t="s">
        <v>33</v>
      </c>
      <c r="DT9" s="40" t="s">
        <v>47</v>
      </c>
      <c r="DU9" s="40" t="s">
        <v>48</v>
      </c>
      <c r="DV9" s="40" t="s">
        <v>49</v>
      </c>
      <c r="DW9" s="40" t="s">
        <v>50</v>
      </c>
      <c r="DX9" s="40" t="s">
        <v>51</v>
      </c>
      <c r="DY9" s="40" t="s">
        <v>52</v>
      </c>
      <c r="DZ9" s="40" t="s">
        <v>53</v>
      </c>
      <c r="EA9" s="40" t="s">
        <v>54</v>
      </c>
      <c r="EB9" s="40" t="s">
        <v>55</v>
      </c>
      <c r="EC9" s="40" t="s">
        <v>56</v>
      </c>
      <c r="ED9" s="40" t="s">
        <v>57</v>
      </c>
      <c r="EE9" s="40" t="s">
        <v>58</v>
      </c>
      <c r="EF9" s="41" t="s">
        <v>9</v>
      </c>
      <c r="EG9" s="48" t="s">
        <v>33</v>
      </c>
      <c r="EH9" s="48" t="s">
        <v>33</v>
      </c>
      <c r="EI9" s="40" t="s">
        <v>47</v>
      </c>
      <c r="EJ9" s="40" t="s">
        <v>48</v>
      </c>
      <c r="EK9" s="40" t="s">
        <v>49</v>
      </c>
      <c r="EL9" s="40" t="s">
        <v>50</v>
      </c>
      <c r="EM9" s="40" t="s">
        <v>51</v>
      </c>
      <c r="EN9" s="40" t="s">
        <v>52</v>
      </c>
      <c r="EO9" s="40" t="s">
        <v>53</v>
      </c>
      <c r="EP9" s="40" t="s">
        <v>54</v>
      </c>
      <c r="EQ9" s="40" t="s">
        <v>55</v>
      </c>
      <c r="ER9" s="40" t="s">
        <v>56</v>
      </c>
      <c r="ES9" s="40" t="s">
        <v>57</v>
      </c>
      <c r="ET9" s="40" t="s">
        <v>58</v>
      </c>
      <c r="EU9" s="41" t="s">
        <v>9</v>
      </c>
      <c r="EV9" s="48" t="s">
        <v>33</v>
      </c>
      <c r="EW9" s="48" t="s">
        <v>33</v>
      </c>
      <c r="EX9" s="40" t="s">
        <v>47</v>
      </c>
      <c r="EY9" s="40" t="s">
        <v>48</v>
      </c>
      <c r="EZ9" s="40" t="s">
        <v>49</v>
      </c>
      <c r="FA9" s="40" t="s">
        <v>50</v>
      </c>
      <c r="FB9" s="40" t="s">
        <v>51</v>
      </c>
      <c r="FC9" s="40" t="s">
        <v>52</v>
      </c>
      <c r="FD9" s="40" t="s">
        <v>53</v>
      </c>
      <c r="FE9" s="40" t="s">
        <v>54</v>
      </c>
      <c r="FF9" s="40" t="s">
        <v>55</v>
      </c>
      <c r="FG9" s="40" t="s">
        <v>56</v>
      </c>
      <c r="FH9" s="40" t="s">
        <v>57</v>
      </c>
      <c r="FI9" s="40" t="s">
        <v>58</v>
      </c>
      <c r="FJ9" s="41" t="s">
        <v>9</v>
      </c>
      <c r="FK9" s="48" t="s">
        <v>33</v>
      </c>
      <c r="FL9" s="48" t="s">
        <v>33</v>
      </c>
    </row>
    <row r="10" spans="1:168" s="62" customFormat="1" ht="15" customHeight="1">
      <c r="A10" s="42"/>
      <c r="B10" s="43"/>
      <c r="C10" s="44"/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4"/>
      <c r="R10" s="44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5"/>
      <c r="AF10" s="44"/>
      <c r="AG10" s="44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4"/>
      <c r="AV10" s="44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4"/>
      <c r="BK10" s="44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4"/>
      <c r="BZ10" s="44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4"/>
      <c r="CO10" s="44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4"/>
      <c r="DD10" s="44"/>
      <c r="DE10" s="45"/>
      <c r="DF10" s="45"/>
      <c r="DG10" s="45"/>
      <c r="DH10" s="45"/>
      <c r="DI10" s="45"/>
      <c r="DJ10" s="45"/>
      <c r="DK10" s="45"/>
      <c r="DL10" s="45"/>
      <c r="DM10" s="45"/>
      <c r="DN10" s="45"/>
      <c r="DO10" s="45"/>
      <c r="DP10" s="45"/>
      <c r="DQ10" s="45"/>
      <c r="DR10" s="44"/>
      <c r="DS10" s="44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4"/>
      <c r="EH10" s="44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5"/>
      <c r="EU10" s="45"/>
      <c r="EV10" s="44"/>
      <c r="EW10" s="44"/>
      <c r="EX10" s="45"/>
      <c r="EY10" s="45"/>
      <c r="EZ10" s="45"/>
      <c r="FA10" s="45"/>
      <c r="FB10" s="45"/>
      <c r="FC10" s="45"/>
      <c r="FD10" s="45"/>
      <c r="FE10" s="45"/>
      <c r="FF10" s="45"/>
      <c r="FG10" s="45"/>
      <c r="FH10" s="45"/>
      <c r="FI10" s="45"/>
      <c r="FJ10" s="45"/>
      <c r="FK10" s="44"/>
      <c r="FL10" s="44"/>
    </row>
    <row r="11" spans="1:168" s="55" customFormat="1" ht="15" customHeight="1">
      <c r="A11" s="67">
        <v>2006</v>
      </c>
      <c r="B11" s="63" t="s">
        <v>6</v>
      </c>
      <c r="C11" s="46"/>
      <c r="D11" s="47">
        <f>+AMB!$S11</f>
        <v>507870</v>
      </c>
      <c r="E11" s="47">
        <f>+AMB!$T11</f>
        <v>965586</v>
      </c>
      <c r="F11" s="47">
        <f>+AMB!$U11</f>
        <v>1507404</v>
      </c>
      <c r="G11" s="47">
        <f>+AMB!$V11</f>
        <v>2019740</v>
      </c>
      <c r="H11" s="47">
        <f>+AMB!$W11</f>
        <v>2546355</v>
      </c>
      <c r="I11" s="47">
        <f>+AMB!$X11</f>
        <v>3043717</v>
      </c>
      <c r="J11" s="47">
        <f>+AMB!$Y11</f>
        <v>3584639</v>
      </c>
      <c r="K11" s="47">
        <f>+AMB!$Z11</f>
        <v>4128619</v>
      </c>
      <c r="L11" s="47">
        <f>+AMB!$AA11</f>
        <v>4629452</v>
      </c>
      <c r="M11" s="47">
        <f>+AMB!$AB11</f>
        <v>5131925</v>
      </c>
      <c r="N11" s="47">
        <f>+AMB!$AC11</f>
        <v>5634398</v>
      </c>
      <c r="O11" s="47">
        <f>+AMB!$AD11</f>
        <v>6113114</v>
      </c>
      <c r="P11" s="47">
        <f>SUM(D11:O11)</f>
        <v>39812819</v>
      </c>
      <c r="Q11" s="59"/>
      <c r="R11" s="59"/>
      <c r="S11" s="47">
        <f>+BWB!$S11</f>
        <v>256702</v>
      </c>
      <c r="T11" s="47">
        <f>+BWB!$T11</f>
        <v>483040</v>
      </c>
      <c r="U11" s="47">
        <f>+BWB!$U11</f>
        <v>768652</v>
      </c>
      <c r="V11" s="47">
        <f>+BWB!$V11</f>
        <v>1060989</v>
      </c>
      <c r="W11" s="47">
        <f>+BWB!$W11</f>
        <v>1386219</v>
      </c>
      <c r="X11" s="47">
        <f>+BWB!$X11</f>
        <v>1725710</v>
      </c>
      <c r="Y11" s="47">
        <f>+BWB!$Y11</f>
        <v>2123360</v>
      </c>
      <c r="Z11" s="47">
        <f>+BWB!$Z11</f>
        <v>2504750</v>
      </c>
      <c r="AA11" s="47">
        <f>+BWB!$AA11</f>
        <v>2820842</v>
      </c>
      <c r="AB11" s="47">
        <f>+BWB!$AB11</f>
        <v>3119299</v>
      </c>
      <c r="AC11" s="47">
        <f>+BWB!$AC11</f>
        <v>3405436</v>
      </c>
      <c r="AD11" s="47">
        <f>+BWB!$AD11</f>
        <v>3686528</v>
      </c>
      <c r="AE11" s="47">
        <f>SUM(S11:AD11)</f>
        <v>23341527</v>
      </c>
      <c r="AF11" s="59"/>
      <c r="AG11" s="59"/>
      <c r="AH11" s="47">
        <f>+DWT!$S11</f>
        <v>469213</v>
      </c>
      <c r="AI11" s="47">
        <f>+DWT!$T11</f>
        <v>887218</v>
      </c>
      <c r="AJ11" s="47">
        <f>+DWT!$U11</f>
        <v>1379166</v>
      </c>
      <c r="AK11" s="47">
        <f>+DWT!$V11</f>
        <v>1849134</v>
      </c>
      <c r="AL11" s="47">
        <f>+DWT!$W11</f>
        <v>2327466</v>
      </c>
      <c r="AM11" s="47">
        <f>+DWT!$X11</f>
        <v>2781758</v>
      </c>
      <c r="AN11" s="47">
        <f>+DWT!$Y11</f>
        <v>3219801</v>
      </c>
      <c r="AO11" s="47">
        <f>+DWT!$Z11</f>
        <v>3640504</v>
      </c>
      <c r="AP11" s="47">
        <f>+DWT!$AA11</f>
        <v>4046583</v>
      </c>
      <c r="AQ11" s="47">
        <f>+DWT!$AB11</f>
        <v>4456076</v>
      </c>
      <c r="AR11" s="47">
        <f>+DWT!$AC11</f>
        <v>4859895</v>
      </c>
      <c r="AS11" s="47">
        <f>+DWT!$AD11</f>
        <v>5269959</v>
      </c>
      <c r="AT11" s="47">
        <f>SUM(AH11:AS11)</f>
        <v>35186773</v>
      </c>
      <c r="AU11" s="59"/>
      <c r="AV11" s="59"/>
      <c r="AW11" s="47">
        <f>+OGB!$S11</f>
        <v>25038</v>
      </c>
      <c r="AX11" s="47">
        <f>+OGB!$T11</f>
        <v>49352</v>
      </c>
      <c r="AY11" s="47">
        <f>+OGB!$U11</f>
        <v>79261</v>
      </c>
      <c r="AZ11" s="47">
        <f>+OGB!$V11</f>
        <v>110412</v>
      </c>
      <c r="BA11" s="47">
        <f>+OGB!$W11</f>
        <v>145682</v>
      </c>
      <c r="BB11" s="47">
        <f>+OGB!$X11</f>
        <v>183521</v>
      </c>
      <c r="BC11" s="47">
        <f>+OGB!$Y11</f>
        <v>229314</v>
      </c>
      <c r="BD11" s="47">
        <f>+OGB!$Z11</f>
        <v>274781</v>
      </c>
      <c r="BE11" s="47">
        <f>+OGB!$AA11</f>
        <v>312216</v>
      </c>
      <c r="BF11" s="47">
        <f>+OGB!$AB11</f>
        <v>347123</v>
      </c>
      <c r="BG11" s="47">
        <f>+OGB!$AC11</f>
        <v>383824</v>
      </c>
      <c r="BH11" s="47">
        <f>+OGB!$AD11</f>
        <v>414364</v>
      </c>
      <c r="BI11" s="47">
        <f>SUM(AW11:BH11)</f>
        <v>2554888</v>
      </c>
      <c r="BJ11" s="59"/>
      <c r="BK11" s="59"/>
      <c r="BL11" s="47">
        <f>+PB!$S11</f>
        <v>368663</v>
      </c>
      <c r="BM11" s="47">
        <f>+PB!$T11</f>
        <v>713334</v>
      </c>
      <c r="BN11" s="47">
        <f>+PB!$U11</f>
        <v>1150878</v>
      </c>
      <c r="BO11" s="47">
        <f>+PB!$V11</f>
        <v>1584780</v>
      </c>
      <c r="BP11" s="47">
        <f>+PB!$W11</f>
        <v>2060556</v>
      </c>
      <c r="BQ11" s="47">
        <f>+PB!$X11</f>
        <v>2565386</v>
      </c>
      <c r="BR11" s="47">
        <f>+PB!$Y11</f>
        <v>3228236</v>
      </c>
      <c r="BS11" s="47">
        <f>+PB!$Z11</f>
        <v>3880386</v>
      </c>
      <c r="BT11" s="47">
        <f>+PB!$AA11</f>
        <v>4352448</v>
      </c>
      <c r="BU11" s="47">
        <f>+PB!$AB11</f>
        <v>4766445</v>
      </c>
      <c r="BV11" s="47">
        <f>+PB!$AC11</f>
        <v>5158299</v>
      </c>
      <c r="BW11" s="47">
        <f>+PB!$AD11</f>
        <v>5543719</v>
      </c>
      <c r="BX11" s="47">
        <f>SUM(BL11:BW11)</f>
        <v>35373130</v>
      </c>
      <c r="BY11" s="59"/>
      <c r="BZ11" s="59"/>
      <c r="CA11" s="47">
        <f>+IBA!$S11</f>
        <v>123554</v>
      </c>
      <c r="CB11" s="47">
        <f>+IBA!$T11</f>
        <v>236583</v>
      </c>
      <c r="CC11" s="47">
        <f>+IBA!$U11</f>
        <v>372812</v>
      </c>
      <c r="CD11" s="47">
        <f>+IBA!$V11</f>
        <v>513589</v>
      </c>
      <c r="CE11" s="47">
        <f>+IBA!$W11</f>
        <v>658515</v>
      </c>
      <c r="CF11" s="47">
        <f>+IBA!$X11</f>
        <v>807845</v>
      </c>
      <c r="CG11" s="47">
        <f>+IBA!$Y11</f>
        <v>990334</v>
      </c>
      <c r="CH11" s="47">
        <f>+IBA!$Z11</f>
        <v>1165428</v>
      </c>
      <c r="CI11" s="47">
        <f>+IBA!$AA11</f>
        <v>1320237</v>
      </c>
      <c r="CJ11" s="47">
        <f>+IBA!$AB11</f>
        <v>1464698</v>
      </c>
      <c r="CK11" s="47">
        <f>+IBA!$AC11</f>
        <v>1595140</v>
      </c>
      <c r="CL11" s="47">
        <f>+IBA!$AD11</f>
        <v>1731325</v>
      </c>
      <c r="CM11" s="47">
        <f>SUM(CA11:CL11)</f>
        <v>10980060</v>
      </c>
      <c r="CN11" s="59"/>
      <c r="CO11" s="59"/>
      <c r="CP11" s="47">
        <f>+SIBC!$S11</f>
        <v>182429</v>
      </c>
      <c r="CQ11" s="47">
        <f>+SIBC!$T11</f>
        <v>352936</v>
      </c>
      <c r="CR11" s="47">
        <f>+SIBC!$U11</f>
        <v>556409</v>
      </c>
      <c r="CS11" s="47">
        <f>+SIBC!$V11</f>
        <v>753133</v>
      </c>
      <c r="CT11" s="47">
        <f>+SIBC!$W11</f>
        <v>966803</v>
      </c>
      <c r="CU11" s="47">
        <f>+SIBC!$X11</f>
        <v>1183637</v>
      </c>
      <c r="CV11" s="47">
        <f>+SIBC!$Y11</f>
        <v>1403583</v>
      </c>
      <c r="CW11" s="47">
        <f>+SIBC!$Z11</f>
        <v>1622978</v>
      </c>
      <c r="CX11" s="47">
        <f>+SIBC!$AA11</f>
        <v>1831124</v>
      </c>
      <c r="CY11" s="47">
        <f>+SIBC!$AB11</f>
        <v>2038525</v>
      </c>
      <c r="CZ11" s="47">
        <f>+SIBC!$AC11</f>
        <v>2235357</v>
      </c>
      <c r="DA11" s="47">
        <f>+SIBC!$AD11</f>
        <v>2432589</v>
      </c>
      <c r="DB11" s="47">
        <f>SUM(CP11:DA11)</f>
        <v>15559503</v>
      </c>
      <c r="DC11" s="59"/>
      <c r="DD11" s="59"/>
      <c r="DE11" s="47">
        <f>+TIBA!$S11</f>
        <v>80143</v>
      </c>
      <c r="DF11" s="47">
        <f>+TIBA!$T11</f>
        <v>154872</v>
      </c>
      <c r="DG11" s="47">
        <f>+TIBA!$U11</f>
        <v>259248</v>
      </c>
      <c r="DH11" s="47">
        <f>+TIBA!$V11</f>
        <v>376418</v>
      </c>
      <c r="DI11" s="47">
        <f>+TIBA!$W11</f>
        <v>515710</v>
      </c>
      <c r="DJ11" s="47">
        <f>+TIBA!$X11</f>
        <v>676890</v>
      </c>
      <c r="DK11" s="47">
        <f>+TIBA!$Y11</f>
        <v>910441</v>
      </c>
      <c r="DL11" s="47">
        <f>+TIBA!$Z11</f>
        <v>1140198</v>
      </c>
      <c r="DM11" s="47">
        <f>+TIBA!$AA11</f>
        <v>1295885</v>
      </c>
      <c r="DN11" s="47">
        <f>+TIBA!$AB11</f>
        <v>1422457</v>
      </c>
      <c r="DO11" s="47">
        <f>+TIBA!$AC11</f>
        <v>1525884</v>
      </c>
      <c r="DP11" s="47">
        <f>+TIBA!$AD11</f>
        <v>1620709</v>
      </c>
      <c r="DQ11" s="47">
        <f>SUM(DE11:DP11)</f>
        <v>9978855</v>
      </c>
      <c r="DR11" s="59"/>
      <c r="DS11" s="59"/>
      <c r="DT11" s="47">
        <f>+LQB!$S11</f>
        <v>192927</v>
      </c>
      <c r="DU11" s="47">
        <f>+LQB!$T11</f>
        <v>368863</v>
      </c>
      <c r="DV11" s="47">
        <f>+LQB!$U11</f>
        <v>601849</v>
      </c>
      <c r="DW11" s="47">
        <f>+LQB!$V11</f>
        <v>861562</v>
      </c>
      <c r="DX11" s="47">
        <f>+LQB!$W11</f>
        <v>1146341</v>
      </c>
      <c r="DY11" s="47">
        <f>+LQB!$X11</f>
        <v>1430668</v>
      </c>
      <c r="DZ11" s="47">
        <f>+LQB!$Y11</f>
        <v>1785732</v>
      </c>
      <c r="EA11" s="47">
        <f>+LQB!$Z11</f>
        <v>2142900</v>
      </c>
      <c r="EB11" s="47">
        <f>+LQB!$AA11</f>
        <v>2408358</v>
      </c>
      <c r="EC11" s="47">
        <f>+LQB!$AB11</f>
        <v>2648826</v>
      </c>
      <c r="ED11" s="47">
        <f>+LQB!$AC11</f>
        <v>2886267</v>
      </c>
      <c r="EE11" s="47">
        <f>+LQB!$AD11</f>
        <v>3124068</v>
      </c>
      <c r="EF11" s="47">
        <f>SUM(DT11:EE11)</f>
        <v>19598361</v>
      </c>
      <c r="EG11" s="59"/>
      <c r="EH11" s="59"/>
      <c r="EI11" s="47">
        <f>+RBW!$S11</f>
        <v>208257</v>
      </c>
      <c r="EJ11" s="47">
        <f>+RBW!$T11</f>
        <v>398016</v>
      </c>
      <c r="EK11" s="47">
        <f>+RBW!$U11</f>
        <v>634970</v>
      </c>
      <c r="EL11" s="47">
        <f>+RBW!$V11</f>
        <v>895924</v>
      </c>
      <c r="EM11" s="47">
        <f>+RBW!$W11</f>
        <v>1178254</v>
      </c>
      <c r="EN11" s="47">
        <f>+RBW!$X11</f>
        <v>1483130</v>
      </c>
      <c r="EO11" s="47">
        <f>+RBW!$Y11</f>
        <v>1882270</v>
      </c>
      <c r="EP11" s="47">
        <f>+RBW!$Z11</f>
        <v>2280387</v>
      </c>
      <c r="EQ11" s="47">
        <f>+RBW!$AA11</f>
        <v>2572763</v>
      </c>
      <c r="ER11" s="47">
        <f>+RBW!$AB11</f>
        <v>2838710</v>
      </c>
      <c r="ES11" s="47">
        <f>+RBW!$AC11</f>
        <v>3080761</v>
      </c>
      <c r="ET11" s="47">
        <f>+RBW!$AD11</f>
        <v>3314279</v>
      </c>
      <c r="EU11" s="47">
        <f>SUM(EI11:ET11)</f>
        <v>20767721</v>
      </c>
      <c r="EV11" s="59"/>
      <c r="EW11" s="59"/>
      <c r="EX11" s="47">
        <f>+WPB!$S11</f>
        <v>13128</v>
      </c>
      <c r="EY11" s="47">
        <f>+WPB!$T11</f>
        <v>25165</v>
      </c>
      <c r="EZ11" s="47">
        <f>+WPB!$U11</f>
        <v>39334</v>
      </c>
      <c r="FA11" s="47">
        <f>+WPB!$V11</f>
        <v>53766</v>
      </c>
      <c r="FB11" s="47">
        <f>+WPB!$W11</f>
        <v>69866</v>
      </c>
      <c r="FC11" s="47">
        <f>+WPB!$X11</f>
        <v>86421</v>
      </c>
      <c r="FD11" s="47">
        <f>+WPB!$Y11</f>
        <v>106194</v>
      </c>
      <c r="FE11" s="47">
        <f>+WPB!$Z11</f>
        <v>127580</v>
      </c>
      <c r="FF11" s="47">
        <f>+WPB!$AA11</f>
        <v>145142</v>
      </c>
      <c r="FG11" s="47">
        <f>+WPB!$AB11</f>
        <v>162894</v>
      </c>
      <c r="FH11" s="47">
        <f>+WPB!$AC11</f>
        <v>180151</v>
      </c>
      <c r="FI11" s="47">
        <f>+WPB!$AD11</f>
        <v>197238</v>
      </c>
      <c r="FJ11" s="47">
        <f>SUM(EX11:FI11)</f>
        <v>1206879</v>
      </c>
      <c r="FK11" s="59"/>
      <c r="FL11" s="59"/>
    </row>
    <row r="12" spans="1:168" s="55" customFormat="1" ht="15" customHeight="1">
      <c r="A12" s="67">
        <v>2006</v>
      </c>
      <c r="B12" s="64" t="s">
        <v>7</v>
      </c>
      <c r="D12" s="47">
        <f>+AMB!$S12</f>
        <v>276258</v>
      </c>
      <c r="E12" s="47">
        <f>+AMB!$T12</f>
        <v>556900</v>
      </c>
      <c r="F12" s="47">
        <f>+AMB!$U12</f>
        <v>876547</v>
      </c>
      <c r="G12" s="47">
        <f>+AMB!$V12</f>
        <v>1162633</v>
      </c>
      <c r="H12" s="47">
        <f>+AMB!$W12</f>
        <v>1481083</v>
      </c>
      <c r="I12" s="47">
        <f>+AMB!$X12</f>
        <v>1803196</v>
      </c>
      <c r="J12" s="47">
        <f>+AMB!$Y12</f>
        <v>2034964</v>
      </c>
      <c r="K12" s="47">
        <f>+AMB!$Z12</f>
        <v>2348378</v>
      </c>
      <c r="L12" s="47">
        <f>+AMB!$AA12</f>
        <v>2642225</v>
      </c>
      <c r="M12" s="47">
        <f>+AMB!$AB12</f>
        <v>2943601</v>
      </c>
      <c r="N12" s="47">
        <f>+AMB!$AC12</f>
        <v>3243259</v>
      </c>
      <c r="O12" s="47">
        <f>+AMB!$AD12</f>
        <v>3498127</v>
      </c>
      <c r="P12" s="47">
        <f>SUM(D12:O12)</f>
        <v>22867171</v>
      </c>
      <c r="Q12" s="60"/>
      <c r="R12" s="60"/>
      <c r="S12" s="47">
        <f>+BWB!$S12</f>
        <v>139489</v>
      </c>
      <c r="T12" s="47">
        <f>+BWB!$T12</f>
        <v>272469</v>
      </c>
      <c r="U12" s="47">
        <f>+BWB!$U12</f>
        <v>424028</v>
      </c>
      <c r="V12" s="47">
        <f>+BWB!$V12</f>
        <v>559098</v>
      </c>
      <c r="W12" s="47">
        <f>+BWB!$W12</f>
        <v>707281</v>
      </c>
      <c r="X12" s="47">
        <f>+BWB!$X12</f>
        <v>856201</v>
      </c>
      <c r="Y12" s="47">
        <f>+BWB!$Y12</f>
        <v>974336</v>
      </c>
      <c r="Z12" s="47">
        <f>+BWB!$Z12</f>
        <v>1117554</v>
      </c>
      <c r="AA12" s="47">
        <f>+BWB!$AA12</f>
        <v>1248507</v>
      </c>
      <c r="AB12" s="47">
        <f>+BWB!$AB12</f>
        <v>1387024</v>
      </c>
      <c r="AC12" s="47">
        <f>+BWB!$AC12</f>
        <v>1522063</v>
      </c>
      <c r="AD12" s="47">
        <f>+BWB!$AD12</f>
        <v>1636520</v>
      </c>
      <c r="AE12" s="47">
        <f>SUM(S12:AD12)</f>
        <v>10844570</v>
      </c>
      <c r="AF12" s="60"/>
      <c r="AG12" s="60"/>
      <c r="AH12" s="47">
        <f>+DWT!$S12</f>
        <v>10919</v>
      </c>
      <c r="AI12" s="47">
        <f>+DWT!$T12</f>
        <v>20807</v>
      </c>
      <c r="AJ12" s="47">
        <f>+DWT!$U12</f>
        <v>33006</v>
      </c>
      <c r="AK12" s="47">
        <f>+DWT!$V12</f>
        <v>43526</v>
      </c>
      <c r="AL12" s="47">
        <f>+DWT!$W12</f>
        <v>55588</v>
      </c>
      <c r="AM12" s="47">
        <f>+DWT!$X12</f>
        <v>68055</v>
      </c>
      <c r="AN12" s="47">
        <f>+DWT!$Y12</f>
        <v>76401</v>
      </c>
      <c r="AO12" s="47">
        <f>+DWT!$Z12</f>
        <v>87486</v>
      </c>
      <c r="AP12" s="47">
        <f>+DWT!$AA12</f>
        <v>98105</v>
      </c>
      <c r="AQ12" s="47">
        <f>+DWT!$AB12</f>
        <v>108994</v>
      </c>
      <c r="AR12" s="47">
        <f>+DWT!$AC12</f>
        <v>119019</v>
      </c>
      <c r="AS12" s="47">
        <f>+DWT!$AD12</f>
        <v>127433</v>
      </c>
      <c r="AT12" s="47">
        <f>SUM(AH12:AS12)</f>
        <v>849339</v>
      </c>
      <c r="AU12" s="60"/>
      <c r="AV12" s="60"/>
      <c r="AW12" s="47">
        <f>+OGB!$S12</f>
        <v>7845</v>
      </c>
      <c r="AX12" s="47">
        <f>+OGB!$T12</f>
        <v>15499</v>
      </c>
      <c r="AY12" s="47">
        <f>+OGB!$U12</f>
        <v>23601</v>
      </c>
      <c r="AZ12" s="47">
        <f>+OGB!$V12</f>
        <v>31215</v>
      </c>
      <c r="BA12" s="47">
        <f>+OGB!$W12</f>
        <v>39898</v>
      </c>
      <c r="BB12" s="47">
        <f>+OGB!$X12</f>
        <v>48146</v>
      </c>
      <c r="BC12" s="47">
        <f>+OGB!$Y12</f>
        <v>56113</v>
      </c>
      <c r="BD12" s="47">
        <f>+OGB!$Z12</f>
        <v>64845</v>
      </c>
      <c r="BE12" s="47">
        <f>+OGB!$AA12</f>
        <v>72842</v>
      </c>
      <c r="BF12" s="47">
        <f>+OGB!$AB12</f>
        <v>81279</v>
      </c>
      <c r="BG12" s="47">
        <f>+OGB!$AC12</f>
        <v>89083</v>
      </c>
      <c r="BH12" s="47">
        <f>+OGB!$AD12</f>
        <v>95922</v>
      </c>
      <c r="BI12" s="47">
        <f>SUM(AW12:BH12)</f>
        <v>626288</v>
      </c>
      <c r="BJ12" s="60"/>
      <c r="BK12" s="60"/>
      <c r="BL12" s="47">
        <f>+PB!$S12</f>
        <v>107437</v>
      </c>
      <c r="BM12" s="47">
        <f>+PB!$T12</f>
        <v>210882</v>
      </c>
      <c r="BN12" s="47">
        <f>+PB!$U12</f>
        <v>329685</v>
      </c>
      <c r="BO12" s="47">
        <f>+PB!$V12</f>
        <v>434425</v>
      </c>
      <c r="BP12" s="47">
        <f>+PB!$W12</f>
        <v>551190</v>
      </c>
      <c r="BQ12" s="47">
        <f>+PB!$X12</f>
        <v>665929</v>
      </c>
      <c r="BR12" s="47">
        <f>+PB!$Y12</f>
        <v>766264</v>
      </c>
      <c r="BS12" s="47">
        <f>+PB!$Z12</f>
        <v>882484</v>
      </c>
      <c r="BT12" s="47">
        <f>+PB!$AA12</f>
        <v>989187</v>
      </c>
      <c r="BU12" s="47">
        <f>+PB!$AB12</f>
        <v>1095884</v>
      </c>
      <c r="BV12" s="47">
        <f>+PB!$AC12</f>
        <v>1205279</v>
      </c>
      <c r="BW12" s="47">
        <f>+PB!$AD12</f>
        <v>1301350</v>
      </c>
      <c r="BX12" s="47">
        <f>SUM(BL12:BW12)</f>
        <v>8539996</v>
      </c>
      <c r="BY12" s="60"/>
      <c r="BZ12" s="60"/>
      <c r="CA12" s="47">
        <f>+IBA!$S12</f>
        <v>10021</v>
      </c>
      <c r="CB12" s="47">
        <f>+IBA!$T12</f>
        <v>19415</v>
      </c>
      <c r="CC12" s="47">
        <f>+IBA!$U12</f>
        <v>30182</v>
      </c>
      <c r="CD12" s="47">
        <f>+IBA!$V12</f>
        <v>40449</v>
      </c>
      <c r="CE12" s="47">
        <f>+IBA!$W12</f>
        <v>51730</v>
      </c>
      <c r="CF12" s="47">
        <f>+IBA!$X12</f>
        <v>62819</v>
      </c>
      <c r="CG12" s="47">
        <f>+IBA!$Y12</f>
        <v>72844</v>
      </c>
      <c r="CH12" s="47">
        <f>+IBA!$Z12</f>
        <v>84567</v>
      </c>
      <c r="CI12" s="47">
        <f>+IBA!$AA12</f>
        <v>95012</v>
      </c>
      <c r="CJ12" s="47">
        <f>+IBA!$AB12</f>
        <v>105687</v>
      </c>
      <c r="CK12" s="47">
        <f>+IBA!$AC12</f>
        <v>115137</v>
      </c>
      <c r="CL12" s="47">
        <f>+IBA!$AD12</f>
        <v>122804</v>
      </c>
      <c r="CM12" s="47">
        <f>SUM(CA12:CL12)</f>
        <v>810667</v>
      </c>
      <c r="CN12" s="60"/>
      <c r="CO12" s="60"/>
      <c r="CP12" s="47">
        <f>+SIBC!$S12</f>
        <v>7551</v>
      </c>
      <c r="CQ12" s="47">
        <f>+SIBC!$T12</f>
        <v>15608</v>
      </c>
      <c r="CR12" s="47">
        <f>+SIBC!$U12</f>
        <v>25194</v>
      </c>
      <c r="CS12" s="47">
        <f>+SIBC!$V12</f>
        <v>33744</v>
      </c>
      <c r="CT12" s="47">
        <f>+SIBC!$W12</f>
        <v>44498</v>
      </c>
      <c r="CU12" s="47">
        <f>+SIBC!$X12</f>
        <v>54736</v>
      </c>
      <c r="CV12" s="47">
        <f>+SIBC!$Y12</f>
        <v>64198</v>
      </c>
      <c r="CW12" s="47">
        <f>+SIBC!$Z12</f>
        <v>74618</v>
      </c>
      <c r="CX12" s="47">
        <f>+SIBC!$AA12</f>
        <v>84154</v>
      </c>
      <c r="CY12" s="47">
        <f>+SIBC!$AB12</f>
        <v>94293</v>
      </c>
      <c r="CZ12" s="47">
        <f>+SIBC!$AC12</f>
        <v>103440</v>
      </c>
      <c r="DA12" s="47">
        <f>+SIBC!$AD12</f>
        <v>111015</v>
      </c>
      <c r="DB12" s="47">
        <f>SUM(CP12:DA12)</f>
        <v>713049</v>
      </c>
      <c r="DC12" s="60"/>
      <c r="DD12" s="60"/>
      <c r="DE12" s="47">
        <f>+TIBA!$S12</f>
        <v>36092</v>
      </c>
      <c r="DF12" s="47">
        <f>+TIBA!$T12</f>
        <v>70394</v>
      </c>
      <c r="DG12" s="47">
        <f>+TIBA!$U12</f>
        <v>109507</v>
      </c>
      <c r="DH12" s="47">
        <f>+TIBA!$V12</f>
        <v>145516</v>
      </c>
      <c r="DI12" s="47">
        <f>+TIBA!$W12</f>
        <v>184712</v>
      </c>
      <c r="DJ12" s="47">
        <f>+TIBA!$X12</f>
        <v>222608</v>
      </c>
      <c r="DK12" s="47">
        <f>+TIBA!$Y12</f>
        <v>257280</v>
      </c>
      <c r="DL12" s="47">
        <f>+TIBA!$Z12</f>
        <v>295249</v>
      </c>
      <c r="DM12" s="47">
        <f>+TIBA!$AA12</f>
        <v>330343</v>
      </c>
      <c r="DN12" s="47">
        <f>+TIBA!$AB12</f>
        <v>368002</v>
      </c>
      <c r="DO12" s="47">
        <f>+TIBA!$AC12</f>
        <v>403761</v>
      </c>
      <c r="DP12" s="47">
        <f>+TIBA!$AD12</f>
        <v>433119</v>
      </c>
      <c r="DQ12" s="47">
        <f>SUM(DE12:DP12)</f>
        <v>2856583</v>
      </c>
      <c r="DR12" s="60"/>
      <c r="DS12" s="60"/>
      <c r="DT12" s="47">
        <f>+LQB!$S12</f>
        <v>74724</v>
      </c>
      <c r="DU12" s="47">
        <f>+LQB!$T12</f>
        <v>147210</v>
      </c>
      <c r="DV12" s="47">
        <f>+LQB!$U12</f>
        <v>232802</v>
      </c>
      <c r="DW12" s="47">
        <f>+LQB!$V12</f>
        <v>310512</v>
      </c>
      <c r="DX12" s="47">
        <f>+LQB!$W12</f>
        <v>395194</v>
      </c>
      <c r="DY12" s="47">
        <f>+LQB!$X12</f>
        <v>480046</v>
      </c>
      <c r="DZ12" s="47">
        <f>+LQB!$Y12</f>
        <v>552572</v>
      </c>
      <c r="EA12" s="47">
        <f>+LQB!$Z12</f>
        <v>635072</v>
      </c>
      <c r="EB12" s="47">
        <f>+LQB!$AA12</f>
        <v>713426</v>
      </c>
      <c r="EC12" s="47">
        <f>+LQB!$AB12</f>
        <v>794368</v>
      </c>
      <c r="ED12" s="47">
        <f>+LQB!$AC12</f>
        <v>872298</v>
      </c>
      <c r="EE12" s="47">
        <f>+LQB!$AD12</f>
        <v>941520</v>
      </c>
      <c r="EF12" s="47">
        <f>SUM(DT12:EE12)</f>
        <v>6149744</v>
      </c>
      <c r="EG12" s="60"/>
      <c r="EH12" s="60"/>
      <c r="EI12" s="47">
        <f>+RBW!$S12</f>
        <v>5</v>
      </c>
      <c r="EJ12" s="47">
        <f>+RBW!$T12</f>
        <v>11</v>
      </c>
      <c r="EK12" s="47">
        <f>+RBW!$U12</f>
        <v>24</v>
      </c>
      <c r="EL12" s="47">
        <f>+RBW!$V12</f>
        <v>34</v>
      </c>
      <c r="EM12" s="47">
        <f>+RBW!$W12</f>
        <v>43</v>
      </c>
      <c r="EN12" s="47">
        <f>+RBW!$X12</f>
        <v>53</v>
      </c>
      <c r="EO12" s="47">
        <f>+RBW!$Y12</f>
        <v>69</v>
      </c>
      <c r="EP12" s="47">
        <f>+RBW!$Z12</f>
        <v>86</v>
      </c>
      <c r="EQ12" s="47">
        <f>+RBW!$AA12</f>
        <v>94</v>
      </c>
      <c r="ER12" s="47">
        <f>+RBW!$AB12</f>
        <v>101</v>
      </c>
      <c r="ES12" s="47">
        <f>+RBW!$AC12</f>
        <v>109</v>
      </c>
      <c r="ET12" s="47">
        <f>+RBW!$AD12</f>
        <v>121</v>
      </c>
      <c r="EU12" s="47">
        <f>SUM(EI12:ET12)</f>
        <v>750</v>
      </c>
      <c r="EV12" s="60"/>
      <c r="EW12" s="60"/>
      <c r="EX12" s="47">
        <f>+WPB!$S12</f>
        <v>0</v>
      </c>
      <c r="EY12" s="47">
        <f>+WPB!$T12</f>
        <v>0</v>
      </c>
      <c r="EZ12" s="47">
        <f>+WPB!$U12</f>
        <v>0</v>
      </c>
      <c r="FA12" s="47">
        <f>+WPB!$V12</f>
        <v>0</v>
      </c>
      <c r="FB12" s="47">
        <f>+WPB!$W12</f>
        <v>0</v>
      </c>
      <c r="FC12" s="47">
        <f>+WPB!$X12</f>
        <v>0</v>
      </c>
      <c r="FD12" s="47">
        <f>+WPB!$Y12</f>
        <v>0</v>
      </c>
      <c r="FE12" s="47">
        <f>+WPB!$Z12</f>
        <v>0</v>
      </c>
      <c r="FF12" s="47">
        <f>+WPB!$AA12</f>
        <v>0</v>
      </c>
      <c r="FG12" s="47">
        <f>+WPB!$AB12</f>
        <v>0</v>
      </c>
      <c r="FH12" s="47">
        <f>+WPB!$AC12</f>
        <v>0</v>
      </c>
      <c r="FI12" s="47">
        <f>+WPB!$AD12</f>
        <v>0</v>
      </c>
      <c r="FJ12" s="47">
        <f>SUM(EX12:FI12)</f>
        <v>0</v>
      </c>
      <c r="FK12" s="60"/>
      <c r="FL12" s="60"/>
    </row>
    <row r="13" spans="1:168" s="55" customFormat="1" ht="15" customHeight="1">
      <c r="A13" s="67">
        <v>2006</v>
      </c>
      <c r="B13" s="64" t="s">
        <v>8</v>
      </c>
      <c r="D13" s="47">
        <f>+AMB!$S13</f>
        <v>4014</v>
      </c>
      <c r="E13" s="47">
        <f>+AMB!$T13</f>
        <v>8342</v>
      </c>
      <c r="F13" s="47">
        <f>+AMB!$U13</f>
        <v>13834</v>
      </c>
      <c r="G13" s="47">
        <f>+AMB!$V13</f>
        <v>19556</v>
      </c>
      <c r="H13" s="47">
        <f>+AMB!$W13</f>
        <v>25807</v>
      </c>
      <c r="I13" s="47">
        <f>+AMB!$X13</f>
        <v>33946</v>
      </c>
      <c r="J13" s="47">
        <f>+AMB!$Y13</f>
        <v>42616</v>
      </c>
      <c r="K13" s="47">
        <f>+AMB!$Z13</f>
        <v>51179</v>
      </c>
      <c r="L13" s="47">
        <f>+AMB!$AA13</f>
        <v>56860</v>
      </c>
      <c r="M13" s="47">
        <f>+AMB!$AB13</f>
        <v>61858</v>
      </c>
      <c r="N13" s="47">
        <f>+AMB!$AC13</f>
        <v>65554</v>
      </c>
      <c r="O13" s="47">
        <f>+AMB!$AD13</f>
        <v>68991</v>
      </c>
      <c r="P13" s="47">
        <f>SUM(D13:O13)</f>
        <v>452557</v>
      </c>
      <c r="Q13" s="60"/>
      <c r="R13" s="60"/>
      <c r="S13" s="47">
        <f>+BWB!$S13</f>
        <v>538</v>
      </c>
      <c r="T13" s="47">
        <f>+BWB!$T13</f>
        <v>1008</v>
      </c>
      <c r="U13" s="47">
        <f>+BWB!$U13</f>
        <v>1580</v>
      </c>
      <c r="V13" s="47">
        <f>+BWB!$V13</f>
        <v>2211</v>
      </c>
      <c r="W13" s="47">
        <f>+BWB!$W13</f>
        <v>3124</v>
      </c>
      <c r="X13" s="47">
        <f>+BWB!$X13</f>
        <v>3945</v>
      </c>
      <c r="Y13" s="47">
        <f>+BWB!$Y13</f>
        <v>4822</v>
      </c>
      <c r="Z13" s="47">
        <f>+BWB!$Z13</f>
        <v>5689</v>
      </c>
      <c r="AA13" s="47">
        <f>+BWB!$AA13</f>
        <v>6483</v>
      </c>
      <c r="AB13" s="47">
        <f>+BWB!$AB13</f>
        <v>7457</v>
      </c>
      <c r="AC13" s="47">
        <f>+BWB!$AC13</f>
        <v>8227</v>
      </c>
      <c r="AD13" s="47">
        <f>+BWB!$AD13</f>
        <v>8703</v>
      </c>
      <c r="AE13" s="47">
        <f>SUM(S13:AD13)</f>
        <v>53787</v>
      </c>
      <c r="AF13" s="60"/>
      <c r="AG13" s="60"/>
      <c r="AH13" s="47">
        <f>+DWT!$S13</f>
        <v>5292</v>
      </c>
      <c r="AI13" s="47">
        <f>+DWT!$T13</f>
        <v>9988</v>
      </c>
      <c r="AJ13" s="47">
        <f>+DWT!$U13</f>
        <v>15104</v>
      </c>
      <c r="AK13" s="47">
        <f>+DWT!$V13</f>
        <v>20090</v>
      </c>
      <c r="AL13" s="47">
        <f>+DWT!$W13</f>
        <v>25174</v>
      </c>
      <c r="AM13" s="47">
        <f>+DWT!$X13</f>
        <v>30146</v>
      </c>
      <c r="AN13" s="47">
        <f>+DWT!$Y13</f>
        <v>35872</v>
      </c>
      <c r="AO13" s="47">
        <f>+DWT!$Z13</f>
        <v>40858</v>
      </c>
      <c r="AP13" s="47">
        <f>+DWT!$AA13</f>
        <v>45652</v>
      </c>
      <c r="AQ13" s="47">
        <f>+DWT!$AB13</f>
        <v>50463</v>
      </c>
      <c r="AR13" s="47">
        <f>+DWT!$AC13</f>
        <v>55157</v>
      </c>
      <c r="AS13" s="47">
        <f>+DWT!$AD13</f>
        <v>59772</v>
      </c>
      <c r="AT13" s="47">
        <f>SUM(AH13:AS13)</f>
        <v>393568</v>
      </c>
      <c r="AU13" s="60"/>
      <c r="AV13" s="60"/>
      <c r="AW13" s="47">
        <f>+OGB!$S13</f>
        <v>34</v>
      </c>
      <c r="AX13" s="47">
        <f>+OGB!$T13</f>
        <v>83</v>
      </c>
      <c r="AY13" s="47">
        <f>+OGB!$U13</f>
        <v>102</v>
      </c>
      <c r="AZ13" s="47">
        <f>+OGB!$V13</f>
        <v>128</v>
      </c>
      <c r="BA13" s="47">
        <f>+OGB!$W13</f>
        <v>220</v>
      </c>
      <c r="BB13" s="47">
        <f>+OGB!$X13</f>
        <v>318</v>
      </c>
      <c r="BC13" s="47">
        <f>+OGB!$Y13</f>
        <v>350</v>
      </c>
      <c r="BD13" s="47">
        <f>+OGB!$Z13</f>
        <v>381</v>
      </c>
      <c r="BE13" s="47">
        <f>+OGB!$AA13</f>
        <v>423</v>
      </c>
      <c r="BF13" s="47">
        <f>+OGB!$AB13</f>
        <v>469</v>
      </c>
      <c r="BG13" s="47">
        <f>+OGB!$AC13</f>
        <v>500</v>
      </c>
      <c r="BH13" s="47">
        <f>+OGB!$AD13</f>
        <v>518</v>
      </c>
      <c r="BI13" s="47">
        <f>SUM(AW13:BH13)</f>
        <v>3526</v>
      </c>
      <c r="BJ13" s="60"/>
      <c r="BK13" s="60"/>
      <c r="BL13" s="47">
        <f>+PB!$S13</f>
        <v>2282</v>
      </c>
      <c r="BM13" s="47">
        <f>+PB!$T13</f>
        <v>4536</v>
      </c>
      <c r="BN13" s="47">
        <f>+PB!$U13</f>
        <v>7052</v>
      </c>
      <c r="BO13" s="47">
        <f>+PB!$V13</f>
        <v>9574</v>
      </c>
      <c r="BP13" s="47">
        <f>+PB!$W13</f>
        <v>12262</v>
      </c>
      <c r="BQ13" s="47">
        <f>+PB!$X13</f>
        <v>14840</v>
      </c>
      <c r="BR13" s="47">
        <f>+PB!$Y13</f>
        <v>17520</v>
      </c>
      <c r="BS13" s="47">
        <f>+PB!$Z13</f>
        <v>20420</v>
      </c>
      <c r="BT13" s="47">
        <f>+PB!$AA13</f>
        <v>23040</v>
      </c>
      <c r="BU13" s="47">
        <f>+PB!$AB13</f>
        <v>25848</v>
      </c>
      <c r="BV13" s="47">
        <f>+PB!$AC13</f>
        <v>28842</v>
      </c>
      <c r="BW13" s="47">
        <f>+PB!$AD13</f>
        <v>31040</v>
      </c>
      <c r="BX13" s="47">
        <f>SUM(BL13:BW13)</f>
        <v>197256</v>
      </c>
      <c r="BY13" s="60"/>
      <c r="BZ13" s="60"/>
      <c r="CA13" s="47">
        <f>+IBA!$S13</f>
        <v>1892</v>
      </c>
      <c r="CB13" s="47">
        <f>+IBA!$T13</f>
        <v>4715</v>
      </c>
      <c r="CC13" s="47">
        <f>+IBA!$U13</f>
        <v>7302</v>
      </c>
      <c r="CD13" s="47">
        <f>+IBA!$V13</f>
        <v>9128</v>
      </c>
      <c r="CE13" s="47">
        <f>+IBA!$W13</f>
        <v>14496</v>
      </c>
      <c r="CF13" s="47">
        <f>+IBA!$X13</f>
        <v>22765</v>
      </c>
      <c r="CG13" s="47">
        <f>+IBA!$Y13</f>
        <v>33076</v>
      </c>
      <c r="CH13" s="47">
        <f>+IBA!$Z13</f>
        <v>43295</v>
      </c>
      <c r="CI13" s="47">
        <f>+IBA!$AA13</f>
        <v>50804</v>
      </c>
      <c r="CJ13" s="47">
        <f>+IBA!$AB13</f>
        <v>54162</v>
      </c>
      <c r="CK13" s="47">
        <f>+IBA!$AC13</f>
        <v>55928</v>
      </c>
      <c r="CL13" s="47">
        <f>+IBA!$AD13</f>
        <v>57210</v>
      </c>
      <c r="CM13" s="47">
        <f>SUM(CA13:CL13)</f>
        <v>354773</v>
      </c>
      <c r="CN13" s="60"/>
      <c r="CO13" s="60"/>
      <c r="CP13" s="47">
        <f>+SIBC!$S13</f>
        <v>0</v>
      </c>
      <c r="CQ13" s="47">
        <f>+SIBC!$T13</f>
        <v>0</v>
      </c>
      <c r="CR13" s="47">
        <f>+SIBC!$U13</f>
        <v>0</v>
      </c>
      <c r="CS13" s="47">
        <f>+SIBC!$V13</f>
        <v>0</v>
      </c>
      <c r="CT13" s="47">
        <f>+SIBC!$W13</f>
        <v>0</v>
      </c>
      <c r="CU13" s="47">
        <f>+SIBC!$X13</f>
        <v>0</v>
      </c>
      <c r="CV13" s="47">
        <f>+SIBC!$Y13</f>
        <v>0</v>
      </c>
      <c r="CW13" s="47">
        <f>+SIBC!$Z13</f>
        <v>0</v>
      </c>
      <c r="CX13" s="47">
        <f>+SIBC!$AA13</f>
        <v>0</v>
      </c>
      <c r="CY13" s="47">
        <f>+SIBC!$AB13</f>
        <v>0</v>
      </c>
      <c r="CZ13" s="47">
        <f>+SIBC!$AC13</f>
        <v>0</v>
      </c>
      <c r="DA13" s="47">
        <f>+SIBC!$AD13</f>
        <v>0</v>
      </c>
      <c r="DB13" s="47">
        <f>SUM(CP13:DA13)</f>
        <v>0</v>
      </c>
      <c r="DC13" s="60"/>
      <c r="DD13" s="60"/>
      <c r="DE13" s="47">
        <f>+TIBA!$S13</f>
        <v>0</v>
      </c>
      <c r="DF13" s="47">
        <f>+TIBA!$T13</f>
        <v>0</v>
      </c>
      <c r="DG13" s="47">
        <f>+TIBA!$U13</f>
        <v>0</v>
      </c>
      <c r="DH13" s="47">
        <f>+TIBA!$V13</f>
        <v>0</v>
      </c>
      <c r="DI13" s="47">
        <f>+TIBA!$W13</f>
        <v>0</v>
      </c>
      <c r="DJ13" s="47">
        <f>+TIBA!$X13</f>
        <v>0</v>
      </c>
      <c r="DK13" s="47">
        <f>+TIBA!$Y13</f>
        <v>0</v>
      </c>
      <c r="DL13" s="47">
        <f>+TIBA!$Z13</f>
        <v>0</v>
      </c>
      <c r="DM13" s="47">
        <f>+TIBA!$AA13</f>
        <v>0</v>
      </c>
      <c r="DN13" s="47">
        <f>+TIBA!$AB13</f>
        <v>0</v>
      </c>
      <c r="DO13" s="47">
        <f>+TIBA!$AC13</f>
        <v>0</v>
      </c>
      <c r="DP13" s="47">
        <f>+TIBA!$AD13</f>
        <v>0</v>
      </c>
      <c r="DQ13" s="47">
        <f>SUM(DE13:DP13)</f>
        <v>0</v>
      </c>
      <c r="DR13" s="60"/>
      <c r="DS13" s="60"/>
      <c r="DT13" s="47">
        <f>+LQB!$S13</f>
        <v>366</v>
      </c>
      <c r="DU13" s="47">
        <f>+LQB!$T13</f>
        <v>772</v>
      </c>
      <c r="DV13" s="47">
        <f>+LQB!$U13</f>
        <v>1432</v>
      </c>
      <c r="DW13" s="47">
        <f>+LQB!$V13</f>
        <v>2728</v>
      </c>
      <c r="DX13" s="47">
        <f>+LQB!$W13</f>
        <v>4030</v>
      </c>
      <c r="DY13" s="47">
        <f>+LQB!$X13</f>
        <v>5076</v>
      </c>
      <c r="DZ13" s="47">
        <f>+LQB!$Y13</f>
        <v>6424</v>
      </c>
      <c r="EA13" s="47">
        <f>+LQB!$Z13</f>
        <v>7492</v>
      </c>
      <c r="EB13" s="47">
        <f>+LQB!$AA13</f>
        <v>8482</v>
      </c>
      <c r="EC13" s="47">
        <f>+LQB!$AB13</f>
        <v>9794</v>
      </c>
      <c r="ED13" s="47">
        <f>+LQB!$AC13</f>
        <v>10942</v>
      </c>
      <c r="EE13" s="47">
        <f>+LQB!$AD13</f>
        <v>11718</v>
      </c>
      <c r="EF13" s="47">
        <f>SUM(DT13:EE13)</f>
        <v>69256</v>
      </c>
      <c r="EG13" s="60"/>
      <c r="EH13" s="60"/>
      <c r="EI13" s="47">
        <f>+RBW!$S13</f>
        <v>964</v>
      </c>
      <c r="EJ13" s="47">
        <f>+RBW!$T13</f>
        <v>1940</v>
      </c>
      <c r="EK13" s="47">
        <f>+RBW!$U13</f>
        <v>3390</v>
      </c>
      <c r="EL13" s="47">
        <f>+RBW!$V13</f>
        <v>5602</v>
      </c>
      <c r="EM13" s="47">
        <f>+RBW!$W13</f>
        <v>9668</v>
      </c>
      <c r="EN13" s="47">
        <f>+RBW!$X13</f>
        <v>14416</v>
      </c>
      <c r="EO13" s="47">
        <f>+RBW!$Y13</f>
        <v>19618</v>
      </c>
      <c r="EP13" s="47">
        <f>+RBW!$Z13</f>
        <v>24904</v>
      </c>
      <c r="EQ13" s="47">
        <f>+RBW!$AA13</f>
        <v>29594</v>
      </c>
      <c r="ER13" s="47">
        <f>+RBW!$AB13</f>
        <v>33830</v>
      </c>
      <c r="ES13" s="47">
        <f>+RBW!$AC13</f>
        <v>36082</v>
      </c>
      <c r="ET13" s="47">
        <f>+RBW!$AD13</f>
        <v>37634</v>
      </c>
      <c r="EU13" s="47">
        <f>SUM(EI13:ET13)</f>
        <v>217642</v>
      </c>
      <c r="EV13" s="60"/>
      <c r="EW13" s="60"/>
      <c r="EX13" s="47">
        <f>+WPB!$S13</f>
        <v>0</v>
      </c>
      <c r="EY13" s="47">
        <f>+WPB!$T13</f>
        <v>0</v>
      </c>
      <c r="EZ13" s="47">
        <f>+WPB!$U13</f>
        <v>0</v>
      </c>
      <c r="FA13" s="47">
        <f>+WPB!$V13</f>
        <v>0</v>
      </c>
      <c r="FB13" s="47">
        <f>+WPB!$W13</f>
        <v>0</v>
      </c>
      <c r="FC13" s="47">
        <f>+WPB!$X13</f>
        <v>0</v>
      </c>
      <c r="FD13" s="47">
        <f>+WPB!$Y13</f>
        <v>0</v>
      </c>
      <c r="FE13" s="47">
        <f>+WPB!$Z13</f>
        <v>0</v>
      </c>
      <c r="FF13" s="47">
        <f>+WPB!$AA13</f>
        <v>0</v>
      </c>
      <c r="FG13" s="47">
        <f>+WPB!$AB13</f>
        <v>0</v>
      </c>
      <c r="FH13" s="47">
        <f>+WPB!$AC13</f>
        <v>0</v>
      </c>
      <c r="FI13" s="47">
        <f>+WPB!$AD13</f>
        <v>0</v>
      </c>
      <c r="FJ13" s="47">
        <f>SUM(EX13:FI13)</f>
        <v>0</v>
      </c>
      <c r="FK13" s="60"/>
      <c r="FL13" s="60"/>
    </row>
    <row r="14" spans="1:168" s="55" customFormat="1" ht="15" customHeight="1">
      <c r="A14" s="67">
        <v>2006</v>
      </c>
      <c r="B14" s="65" t="s">
        <v>9</v>
      </c>
      <c r="D14" s="56">
        <f t="shared" ref="D14:P14" si="0">SUM(D11:D13)</f>
        <v>788142</v>
      </c>
      <c r="E14" s="56">
        <f t="shared" si="0"/>
        <v>1530828</v>
      </c>
      <c r="F14" s="56">
        <f t="shared" si="0"/>
        <v>2397785</v>
      </c>
      <c r="G14" s="56">
        <f t="shared" si="0"/>
        <v>3201929</v>
      </c>
      <c r="H14" s="56">
        <f t="shared" si="0"/>
        <v>4053245</v>
      </c>
      <c r="I14" s="56">
        <f t="shared" si="0"/>
        <v>4880859</v>
      </c>
      <c r="J14" s="56">
        <f t="shared" si="0"/>
        <v>5662219</v>
      </c>
      <c r="K14" s="56">
        <f t="shared" si="0"/>
        <v>6528176</v>
      </c>
      <c r="L14" s="56">
        <f t="shared" si="0"/>
        <v>7328537</v>
      </c>
      <c r="M14" s="56">
        <f t="shared" si="0"/>
        <v>8137384</v>
      </c>
      <c r="N14" s="56">
        <f t="shared" si="0"/>
        <v>8943211</v>
      </c>
      <c r="O14" s="56">
        <f t="shared" si="0"/>
        <v>9680232</v>
      </c>
      <c r="P14" s="56">
        <f t="shared" si="0"/>
        <v>63132547</v>
      </c>
      <c r="Q14" s="60"/>
      <c r="R14" s="60"/>
      <c r="S14" s="56">
        <f t="shared" ref="S14:AE14" si="1">SUM(S11:S13)</f>
        <v>396729</v>
      </c>
      <c r="T14" s="56">
        <f t="shared" si="1"/>
        <v>756517</v>
      </c>
      <c r="U14" s="56">
        <f t="shared" si="1"/>
        <v>1194260</v>
      </c>
      <c r="V14" s="56">
        <f t="shared" si="1"/>
        <v>1622298</v>
      </c>
      <c r="W14" s="56">
        <f t="shared" si="1"/>
        <v>2096624</v>
      </c>
      <c r="X14" s="56">
        <f t="shared" si="1"/>
        <v>2585856</v>
      </c>
      <c r="Y14" s="56">
        <f t="shared" si="1"/>
        <v>3102518</v>
      </c>
      <c r="Z14" s="56">
        <f t="shared" si="1"/>
        <v>3627993</v>
      </c>
      <c r="AA14" s="56">
        <f t="shared" si="1"/>
        <v>4075832</v>
      </c>
      <c r="AB14" s="56">
        <f t="shared" si="1"/>
        <v>4513780</v>
      </c>
      <c r="AC14" s="56">
        <f t="shared" si="1"/>
        <v>4935726</v>
      </c>
      <c r="AD14" s="56">
        <f t="shared" si="1"/>
        <v>5331751</v>
      </c>
      <c r="AE14" s="56">
        <f t="shared" si="1"/>
        <v>34239884</v>
      </c>
      <c r="AF14" s="60"/>
      <c r="AG14" s="60"/>
      <c r="AH14" s="56">
        <f t="shared" ref="AH14:AT14" si="2">SUM(AH11:AH13)</f>
        <v>485424</v>
      </c>
      <c r="AI14" s="56">
        <f t="shared" si="2"/>
        <v>918013</v>
      </c>
      <c r="AJ14" s="56">
        <f t="shared" si="2"/>
        <v>1427276</v>
      </c>
      <c r="AK14" s="56">
        <f t="shared" si="2"/>
        <v>1912750</v>
      </c>
      <c r="AL14" s="56">
        <f t="shared" si="2"/>
        <v>2408228</v>
      </c>
      <c r="AM14" s="56">
        <f t="shared" si="2"/>
        <v>2879959</v>
      </c>
      <c r="AN14" s="56">
        <f t="shared" si="2"/>
        <v>3332074</v>
      </c>
      <c r="AO14" s="56">
        <f t="shared" si="2"/>
        <v>3768848</v>
      </c>
      <c r="AP14" s="56">
        <f t="shared" si="2"/>
        <v>4190340</v>
      </c>
      <c r="AQ14" s="56">
        <f t="shared" si="2"/>
        <v>4615533</v>
      </c>
      <c r="AR14" s="56">
        <f t="shared" si="2"/>
        <v>5034071</v>
      </c>
      <c r="AS14" s="56">
        <f t="shared" si="2"/>
        <v>5457164</v>
      </c>
      <c r="AT14" s="56">
        <f t="shared" si="2"/>
        <v>36429680</v>
      </c>
      <c r="AU14" s="60"/>
      <c r="AV14" s="60"/>
      <c r="AW14" s="56">
        <f t="shared" ref="AW14:BI14" si="3">SUM(AW11:AW13)</f>
        <v>32917</v>
      </c>
      <c r="AX14" s="56">
        <f t="shared" si="3"/>
        <v>64934</v>
      </c>
      <c r="AY14" s="56">
        <f t="shared" si="3"/>
        <v>102964</v>
      </c>
      <c r="AZ14" s="56">
        <f t="shared" si="3"/>
        <v>141755</v>
      </c>
      <c r="BA14" s="56">
        <f t="shared" si="3"/>
        <v>185800</v>
      </c>
      <c r="BB14" s="56">
        <f t="shared" si="3"/>
        <v>231985</v>
      </c>
      <c r="BC14" s="56">
        <f t="shared" si="3"/>
        <v>285777</v>
      </c>
      <c r="BD14" s="56">
        <f t="shared" si="3"/>
        <v>340007</v>
      </c>
      <c r="BE14" s="56">
        <f t="shared" si="3"/>
        <v>385481</v>
      </c>
      <c r="BF14" s="56">
        <f t="shared" si="3"/>
        <v>428871</v>
      </c>
      <c r="BG14" s="56">
        <f t="shared" si="3"/>
        <v>473407</v>
      </c>
      <c r="BH14" s="56">
        <f t="shared" si="3"/>
        <v>510804</v>
      </c>
      <c r="BI14" s="56">
        <f t="shared" si="3"/>
        <v>3184702</v>
      </c>
      <c r="BJ14" s="60"/>
      <c r="BK14" s="60"/>
      <c r="BL14" s="56">
        <f t="shared" ref="BL14:BX14" si="4">SUM(BL11:BL13)</f>
        <v>478382</v>
      </c>
      <c r="BM14" s="56">
        <f t="shared" si="4"/>
        <v>928752</v>
      </c>
      <c r="BN14" s="56">
        <f t="shared" si="4"/>
        <v>1487615</v>
      </c>
      <c r="BO14" s="56">
        <f t="shared" si="4"/>
        <v>2028779</v>
      </c>
      <c r="BP14" s="56">
        <f t="shared" si="4"/>
        <v>2624008</v>
      </c>
      <c r="BQ14" s="56">
        <f t="shared" si="4"/>
        <v>3246155</v>
      </c>
      <c r="BR14" s="56">
        <f t="shared" si="4"/>
        <v>4012020</v>
      </c>
      <c r="BS14" s="56">
        <f t="shared" si="4"/>
        <v>4783290</v>
      </c>
      <c r="BT14" s="56">
        <f t="shared" si="4"/>
        <v>5364675</v>
      </c>
      <c r="BU14" s="56">
        <f t="shared" si="4"/>
        <v>5888177</v>
      </c>
      <c r="BV14" s="56">
        <f t="shared" si="4"/>
        <v>6392420</v>
      </c>
      <c r="BW14" s="56">
        <f t="shared" si="4"/>
        <v>6876109</v>
      </c>
      <c r="BX14" s="56">
        <f t="shared" si="4"/>
        <v>44110382</v>
      </c>
      <c r="BY14" s="60"/>
      <c r="BZ14" s="60"/>
      <c r="CA14" s="56">
        <f t="shared" ref="CA14:CM14" si="5">SUM(CA11:CA13)</f>
        <v>135467</v>
      </c>
      <c r="CB14" s="56">
        <f t="shared" si="5"/>
        <v>260713</v>
      </c>
      <c r="CC14" s="56">
        <f t="shared" si="5"/>
        <v>410296</v>
      </c>
      <c r="CD14" s="56">
        <f t="shared" si="5"/>
        <v>563166</v>
      </c>
      <c r="CE14" s="56">
        <f t="shared" si="5"/>
        <v>724741</v>
      </c>
      <c r="CF14" s="56">
        <f t="shared" si="5"/>
        <v>893429</v>
      </c>
      <c r="CG14" s="56">
        <f t="shared" si="5"/>
        <v>1096254</v>
      </c>
      <c r="CH14" s="56">
        <f t="shared" si="5"/>
        <v>1293290</v>
      </c>
      <c r="CI14" s="56">
        <f t="shared" si="5"/>
        <v>1466053</v>
      </c>
      <c r="CJ14" s="56">
        <f t="shared" si="5"/>
        <v>1624547</v>
      </c>
      <c r="CK14" s="56">
        <f t="shared" si="5"/>
        <v>1766205</v>
      </c>
      <c r="CL14" s="56">
        <f t="shared" si="5"/>
        <v>1911339</v>
      </c>
      <c r="CM14" s="56">
        <f t="shared" si="5"/>
        <v>12145500</v>
      </c>
      <c r="CN14" s="60"/>
      <c r="CO14" s="60"/>
      <c r="CP14" s="56">
        <f t="shared" ref="CP14:DB14" si="6">SUM(CP11:CP13)</f>
        <v>189980</v>
      </c>
      <c r="CQ14" s="56">
        <f t="shared" si="6"/>
        <v>368544</v>
      </c>
      <c r="CR14" s="56">
        <f t="shared" si="6"/>
        <v>581603</v>
      </c>
      <c r="CS14" s="56">
        <f t="shared" si="6"/>
        <v>786877</v>
      </c>
      <c r="CT14" s="56">
        <f t="shared" si="6"/>
        <v>1011301</v>
      </c>
      <c r="CU14" s="56">
        <f t="shared" si="6"/>
        <v>1238373</v>
      </c>
      <c r="CV14" s="56">
        <f t="shared" si="6"/>
        <v>1467781</v>
      </c>
      <c r="CW14" s="56">
        <f t="shared" si="6"/>
        <v>1697596</v>
      </c>
      <c r="CX14" s="56">
        <f t="shared" si="6"/>
        <v>1915278</v>
      </c>
      <c r="CY14" s="56">
        <f t="shared" si="6"/>
        <v>2132818</v>
      </c>
      <c r="CZ14" s="56">
        <f t="shared" si="6"/>
        <v>2338797</v>
      </c>
      <c r="DA14" s="56">
        <f t="shared" si="6"/>
        <v>2543604</v>
      </c>
      <c r="DB14" s="56">
        <f t="shared" si="6"/>
        <v>16272552</v>
      </c>
      <c r="DC14" s="60"/>
      <c r="DD14" s="60"/>
      <c r="DE14" s="56">
        <f t="shared" ref="DE14:DQ14" si="7">SUM(DE11:DE13)</f>
        <v>116235</v>
      </c>
      <c r="DF14" s="56">
        <f t="shared" si="7"/>
        <v>225266</v>
      </c>
      <c r="DG14" s="56">
        <f t="shared" si="7"/>
        <v>368755</v>
      </c>
      <c r="DH14" s="56">
        <f t="shared" si="7"/>
        <v>521934</v>
      </c>
      <c r="DI14" s="56">
        <f t="shared" si="7"/>
        <v>700422</v>
      </c>
      <c r="DJ14" s="56">
        <f t="shared" si="7"/>
        <v>899498</v>
      </c>
      <c r="DK14" s="56">
        <f t="shared" si="7"/>
        <v>1167721</v>
      </c>
      <c r="DL14" s="56">
        <f t="shared" si="7"/>
        <v>1435447</v>
      </c>
      <c r="DM14" s="56">
        <f t="shared" si="7"/>
        <v>1626228</v>
      </c>
      <c r="DN14" s="56">
        <f t="shared" si="7"/>
        <v>1790459</v>
      </c>
      <c r="DO14" s="56">
        <f t="shared" si="7"/>
        <v>1929645</v>
      </c>
      <c r="DP14" s="56">
        <f t="shared" si="7"/>
        <v>2053828</v>
      </c>
      <c r="DQ14" s="56">
        <f t="shared" si="7"/>
        <v>12835438</v>
      </c>
      <c r="DR14" s="60"/>
      <c r="DS14" s="60"/>
      <c r="DT14" s="56">
        <f t="shared" ref="DT14:EF14" si="8">SUM(DT11:DT13)</f>
        <v>268017</v>
      </c>
      <c r="DU14" s="56">
        <f t="shared" si="8"/>
        <v>516845</v>
      </c>
      <c r="DV14" s="56">
        <f t="shared" si="8"/>
        <v>836083</v>
      </c>
      <c r="DW14" s="56">
        <f t="shared" si="8"/>
        <v>1174802</v>
      </c>
      <c r="DX14" s="56">
        <f t="shared" si="8"/>
        <v>1545565</v>
      </c>
      <c r="DY14" s="56">
        <f t="shared" si="8"/>
        <v>1915790</v>
      </c>
      <c r="DZ14" s="56">
        <f t="shared" si="8"/>
        <v>2344728</v>
      </c>
      <c r="EA14" s="56">
        <f t="shared" si="8"/>
        <v>2785464</v>
      </c>
      <c r="EB14" s="56">
        <f t="shared" si="8"/>
        <v>3130266</v>
      </c>
      <c r="EC14" s="56">
        <f t="shared" si="8"/>
        <v>3452988</v>
      </c>
      <c r="ED14" s="56">
        <f t="shared" si="8"/>
        <v>3769507</v>
      </c>
      <c r="EE14" s="56">
        <f t="shared" si="8"/>
        <v>4077306</v>
      </c>
      <c r="EF14" s="56">
        <f t="shared" si="8"/>
        <v>25817361</v>
      </c>
      <c r="EG14" s="60"/>
      <c r="EH14" s="60"/>
      <c r="EI14" s="56">
        <f t="shared" ref="EI14:EU14" si="9">SUM(EI11:EI13)</f>
        <v>209226</v>
      </c>
      <c r="EJ14" s="56">
        <f t="shared" si="9"/>
        <v>399967</v>
      </c>
      <c r="EK14" s="56">
        <f t="shared" si="9"/>
        <v>638384</v>
      </c>
      <c r="EL14" s="56">
        <f t="shared" si="9"/>
        <v>901560</v>
      </c>
      <c r="EM14" s="56">
        <f t="shared" si="9"/>
        <v>1187965</v>
      </c>
      <c r="EN14" s="56">
        <f t="shared" si="9"/>
        <v>1497599</v>
      </c>
      <c r="EO14" s="56">
        <f t="shared" si="9"/>
        <v>1901957</v>
      </c>
      <c r="EP14" s="56">
        <f t="shared" si="9"/>
        <v>2305377</v>
      </c>
      <c r="EQ14" s="56">
        <f t="shared" si="9"/>
        <v>2602451</v>
      </c>
      <c r="ER14" s="56">
        <f t="shared" si="9"/>
        <v>2872641</v>
      </c>
      <c r="ES14" s="56">
        <f t="shared" si="9"/>
        <v>3116952</v>
      </c>
      <c r="ET14" s="56">
        <f t="shared" si="9"/>
        <v>3352034</v>
      </c>
      <c r="EU14" s="56">
        <f t="shared" si="9"/>
        <v>20986113</v>
      </c>
      <c r="EV14" s="60"/>
      <c r="EW14" s="60"/>
      <c r="EX14" s="56">
        <f t="shared" ref="EX14:FJ14" si="10">SUM(EX11:EX13)</f>
        <v>13128</v>
      </c>
      <c r="EY14" s="56">
        <f t="shared" si="10"/>
        <v>25165</v>
      </c>
      <c r="EZ14" s="56">
        <f t="shared" si="10"/>
        <v>39334</v>
      </c>
      <c r="FA14" s="56">
        <f t="shared" si="10"/>
        <v>53766</v>
      </c>
      <c r="FB14" s="56">
        <f t="shared" si="10"/>
        <v>69866</v>
      </c>
      <c r="FC14" s="56">
        <f t="shared" si="10"/>
        <v>86421</v>
      </c>
      <c r="FD14" s="56">
        <f t="shared" si="10"/>
        <v>106194</v>
      </c>
      <c r="FE14" s="56">
        <f t="shared" si="10"/>
        <v>127580</v>
      </c>
      <c r="FF14" s="56">
        <f t="shared" si="10"/>
        <v>145142</v>
      </c>
      <c r="FG14" s="56">
        <f t="shared" si="10"/>
        <v>162894</v>
      </c>
      <c r="FH14" s="56">
        <f t="shared" si="10"/>
        <v>180151</v>
      </c>
      <c r="FI14" s="56">
        <f t="shared" si="10"/>
        <v>197238</v>
      </c>
      <c r="FJ14" s="56">
        <f t="shared" si="10"/>
        <v>1206879</v>
      </c>
      <c r="FK14" s="60"/>
      <c r="FL14" s="60"/>
    </row>
    <row r="15" spans="1:168" s="62" customFormat="1" ht="15" customHeight="1">
      <c r="A15" s="42"/>
      <c r="B15" s="43"/>
      <c r="C15" s="44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4"/>
      <c r="R15" s="44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4"/>
      <c r="AG15" s="44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5"/>
      <c r="AU15" s="44"/>
      <c r="AV15" s="44"/>
      <c r="AW15" s="45"/>
      <c r="AX15" s="45"/>
      <c r="AY15" s="45"/>
      <c r="AZ15" s="45"/>
      <c r="BA15" s="45"/>
      <c r="BB15" s="45"/>
      <c r="BC15" s="45"/>
      <c r="BD15" s="45"/>
      <c r="BE15" s="45"/>
      <c r="BF15" s="45"/>
      <c r="BG15" s="45"/>
      <c r="BH15" s="45"/>
      <c r="BI15" s="45"/>
      <c r="BJ15" s="44"/>
      <c r="BK15" s="44"/>
      <c r="BL15" s="45"/>
      <c r="BM15" s="45"/>
      <c r="BN15" s="45"/>
      <c r="BO15" s="45"/>
      <c r="BP15" s="45"/>
      <c r="BQ15" s="45"/>
      <c r="BR15" s="45"/>
      <c r="BS15" s="45"/>
      <c r="BT15" s="45"/>
      <c r="BU15" s="45"/>
      <c r="BV15" s="45"/>
      <c r="BW15" s="45"/>
      <c r="BX15" s="45"/>
      <c r="BY15" s="44"/>
      <c r="BZ15" s="44"/>
      <c r="CA15" s="45"/>
      <c r="CB15" s="45"/>
      <c r="CC15" s="45"/>
      <c r="CD15" s="45"/>
      <c r="CE15" s="45"/>
      <c r="CF15" s="45"/>
      <c r="CG15" s="45"/>
      <c r="CH15" s="45"/>
      <c r="CI15" s="45"/>
      <c r="CJ15" s="45"/>
      <c r="CK15" s="45"/>
      <c r="CL15" s="45"/>
      <c r="CM15" s="45"/>
      <c r="CN15" s="44"/>
      <c r="CO15" s="44"/>
      <c r="CP15" s="45"/>
      <c r="CQ15" s="45"/>
      <c r="CR15" s="45"/>
      <c r="CS15" s="45"/>
      <c r="CT15" s="45"/>
      <c r="CU15" s="45"/>
      <c r="CV15" s="45"/>
      <c r="CW15" s="45"/>
      <c r="CX15" s="45"/>
      <c r="CY15" s="45"/>
      <c r="CZ15" s="45"/>
      <c r="DA15" s="45"/>
      <c r="DB15" s="45"/>
      <c r="DC15" s="44"/>
      <c r="DD15" s="44"/>
      <c r="DE15" s="45"/>
      <c r="DF15" s="45"/>
      <c r="DG15" s="45"/>
      <c r="DH15" s="45"/>
      <c r="DI15" s="45"/>
      <c r="DJ15" s="45"/>
      <c r="DK15" s="45"/>
      <c r="DL15" s="45"/>
      <c r="DM15" s="45"/>
      <c r="DN15" s="45"/>
      <c r="DO15" s="45"/>
      <c r="DP15" s="45"/>
      <c r="DQ15" s="45"/>
      <c r="DR15" s="44"/>
      <c r="DS15" s="44"/>
      <c r="DT15" s="45"/>
      <c r="DU15" s="45"/>
      <c r="DV15" s="45"/>
      <c r="DW15" s="45"/>
      <c r="DX15" s="45"/>
      <c r="DY15" s="45"/>
      <c r="DZ15" s="45"/>
      <c r="EA15" s="45"/>
      <c r="EB15" s="45"/>
      <c r="EC15" s="45"/>
      <c r="ED15" s="45"/>
      <c r="EE15" s="45"/>
      <c r="EF15" s="45"/>
      <c r="EG15" s="44"/>
      <c r="EH15" s="44"/>
      <c r="EI15" s="45"/>
      <c r="EJ15" s="45"/>
      <c r="EK15" s="45"/>
      <c r="EL15" s="45"/>
      <c r="EM15" s="45"/>
      <c r="EN15" s="45"/>
      <c r="EO15" s="45"/>
      <c r="EP15" s="45"/>
      <c r="EQ15" s="45"/>
      <c r="ER15" s="45"/>
      <c r="ES15" s="45"/>
      <c r="ET15" s="45"/>
      <c r="EU15" s="45"/>
      <c r="EV15" s="44"/>
      <c r="EW15" s="44"/>
      <c r="EX15" s="45"/>
      <c r="EY15" s="45"/>
      <c r="EZ15" s="45"/>
      <c r="FA15" s="45"/>
      <c r="FB15" s="45"/>
      <c r="FC15" s="45"/>
      <c r="FD15" s="45"/>
      <c r="FE15" s="45"/>
      <c r="FF15" s="45"/>
      <c r="FG15" s="45"/>
      <c r="FH15" s="45"/>
      <c r="FI15" s="45"/>
      <c r="FJ15" s="45"/>
      <c r="FK15" s="44"/>
      <c r="FL15" s="44"/>
    </row>
    <row r="16" spans="1:168" s="55" customFormat="1" ht="15" customHeight="1">
      <c r="A16" s="57">
        <v>2007</v>
      </c>
      <c r="B16" s="63" t="s">
        <v>6</v>
      </c>
      <c r="C16" s="46"/>
      <c r="D16" s="47">
        <f>+AMB!$S16</f>
        <v>502473</v>
      </c>
      <c r="E16" s="47">
        <f>+AMB!$T16</f>
        <v>903839</v>
      </c>
      <c r="F16" s="47">
        <f>+AMB!$U16</f>
        <v>1401177</v>
      </c>
      <c r="G16" s="47">
        <f>+AMB!$V16</f>
        <v>1874191</v>
      </c>
      <c r="H16" s="47">
        <f>+AMB!$W16</f>
        <v>2363148</v>
      </c>
      <c r="I16" s="47">
        <f>+AMB!$X16</f>
        <v>2847730</v>
      </c>
      <c r="J16" s="47">
        <f>+AMB!$Y16</f>
        <v>3367463</v>
      </c>
      <c r="K16" s="47">
        <f>+AMB!$Z16</f>
        <v>3904358</v>
      </c>
      <c r="L16" s="47">
        <f>+AMB!$AA16</f>
        <v>4363922</v>
      </c>
      <c r="M16" s="47">
        <f>+AMB!$AB16</f>
        <v>4823581</v>
      </c>
      <c r="N16" s="47">
        <f>+AMB!$AC16</f>
        <v>5251483</v>
      </c>
      <c r="O16" s="47">
        <f>+AMB!$AD16</f>
        <v>5649619</v>
      </c>
      <c r="P16" s="47">
        <f>SUM(D16:O16)</f>
        <v>37252984</v>
      </c>
      <c r="Q16" s="59"/>
      <c r="R16" s="59"/>
      <c r="S16" s="47">
        <f>+BWB!$S16</f>
        <v>230203</v>
      </c>
      <c r="T16" s="47">
        <f>+BWB!$T16</f>
        <v>434166</v>
      </c>
      <c r="U16" s="47">
        <f>+BWB!$U16</f>
        <v>700391</v>
      </c>
      <c r="V16" s="47">
        <f>+BWB!$V16</f>
        <v>967883</v>
      </c>
      <c r="W16" s="47">
        <f>+BWB!$W16</f>
        <v>1265058</v>
      </c>
      <c r="X16" s="47">
        <f>+BWB!$X16</f>
        <v>1576404</v>
      </c>
      <c r="Y16" s="47">
        <f>+BWB!$Y16</f>
        <v>1937534</v>
      </c>
      <c r="Z16" s="47">
        <f>+BWB!$Z16</f>
        <v>2300445</v>
      </c>
      <c r="AA16" s="47">
        <f>+BWB!$AA16</f>
        <v>2589738</v>
      </c>
      <c r="AB16" s="47">
        <f>+BWB!$AB16</f>
        <v>2884293</v>
      </c>
      <c r="AC16" s="47">
        <f>+BWB!$AC16</f>
        <v>3168266</v>
      </c>
      <c r="AD16" s="47">
        <f>+BWB!$AD16</f>
        <v>3424048</v>
      </c>
      <c r="AE16" s="47">
        <f>SUM(S16:AD16)</f>
        <v>21478429</v>
      </c>
      <c r="AF16" s="59"/>
      <c r="AG16" s="59"/>
      <c r="AH16" s="47">
        <f>+DWT!$S16</f>
        <v>392208</v>
      </c>
      <c r="AI16" s="47">
        <f>+DWT!$T16</f>
        <v>739879</v>
      </c>
      <c r="AJ16" s="47">
        <f>+DWT!$U16</f>
        <v>1146254</v>
      </c>
      <c r="AK16" s="47">
        <f>+DWT!$V16</f>
        <v>1542304</v>
      </c>
      <c r="AL16" s="47">
        <f>+DWT!$W16</f>
        <v>1953157</v>
      </c>
      <c r="AM16" s="47">
        <f>+DWT!$X16</f>
        <v>2359267</v>
      </c>
      <c r="AN16" s="47">
        <f>+DWT!$Y16</f>
        <v>2766099</v>
      </c>
      <c r="AO16" s="47">
        <f>+DWT!$Z16</f>
        <v>3189404</v>
      </c>
      <c r="AP16" s="47">
        <f>+DWT!$AA16</f>
        <v>3582258</v>
      </c>
      <c r="AQ16" s="47">
        <f>+DWT!$AB16</f>
        <v>3991459</v>
      </c>
      <c r="AR16" s="47">
        <f>+DWT!$AC16</f>
        <v>4368292</v>
      </c>
      <c r="AS16" s="47">
        <f>+DWT!$AD16</f>
        <v>4732981</v>
      </c>
      <c r="AT16" s="47">
        <f>SUM(AH16:AS16)</f>
        <v>30763562</v>
      </c>
      <c r="AU16" s="59"/>
      <c r="AV16" s="59"/>
      <c r="AW16" s="47">
        <f>+OGB!$S16</f>
        <v>24465</v>
      </c>
      <c r="AX16" s="47">
        <f>+OGB!$T16</f>
        <v>48532</v>
      </c>
      <c r="AY16" s="47">
        <f>+OGB!$U16</f>
        <v>77217</v>
      </c>
      <c r="AZ16" s="47">
        <f>+OGB!$V16</f>
        <v>107876</v>
      </c>
      <c r="BA16" s="47">
        <f>+OGB!$W16</f>
        <v>143728</v>
      </c>
      <c r="BB16" s="47">
        <f>+OGB!$X16</f>
        <v>184701</v>
      </c>
      <c r="BC16" s="47">
        <f>+OGB!$Y16</f>
        <v>234571</v>
      </c>
      <c r="BD16" s="47">
        <f>+OGB!$Z16</f>
        <v>286571</v>
      </c>
      <c r="BE16" s="47">
        <f>+OGB!$AA16</f>
        <v>332322</v>
      </c>
      <c r="BF16" s="47">
        <f>+OGB!$AB16</f>
        <v>379020</v>
      </c>
      <c r="BG16" s="47">
        <f>+OGB!$AC16</f>
        <v>428639</v>
      </c>
      <c r="BH16" s="47">
        <f>+OGB!$AD16</f>
        <v>464793</v>
      </c>
      <c r="BI16" s="47">
        <f>SUM(AW16:BH16)</f>
        <v>2712435</v>
      </c>
      <c r="BJ16" s="59"/>
      <c r="BK16" s="59"/>
      <c r="BL16" s="47">
        <f>+PB!$S16</f>
        <v>331372</v>
      </c>
      <c r="BM16" s="47">
        <f>+PB!$T16</f>
        <v>626774</v>
      </c>
      <c r="BN16" s="47">
        <f>+PB!$U16</f>
        <v>1022413</v>
      </c>
      <c r="BO16" s="47">
        <f>+PB!$V16</f>
        <v>1397556</v>
      </c>
      <c r="BP16" s="47">
        <f>+PB!$W16</f>
        <v>1828289</v>
      </c>
      <c r="BQ16" s="47">
        <f>+PB!$X16</f>
        <v>2323535</v>
      </c>
      <c r="BR16" s="47">
        <f>+PB!$Y16</f>
        <v>2934729</v>
      </c>
      <c r="BS16" s="47">
        <f>+PB!$Z16</f>
        <v>3572647</v>
      </c>
      <c r="BT16" s="47">
        <f>+PB!$AA16</f>
        <v>4042627</v>
      </c>
      <c r="BU16" s="47">
        <f>+PB!$AB16</f>
        <v>4502452</v>
      </c>
      <c r="BV16" s="47">
        <f>+PB!$AC16</f>
        <v>4924630</v>
      </c>
      <c r="BW16" s="47">
        <f>+PB!$AD16</f>
        <v>5293772</v>
      </c>
      <c r="BX16" s="47">
        <f>SUM(BL16:BW16)</f>
        <v>32800796</v>
      </c>
      <c r="BY16" s="59"/>
      <c r="BZ16" s="59"/>
      <c r="CA16" s="47">
        <f>+IBA!$S16</f>
        <v>118036</v>
      </c>
      <c r="CB16" s="47">
        <f>+IBA!$T16</f>
        <v>229052</v>
      </c>
      <c r="CC16" s="47">
        <f>+IBA!$U16</f>
        <v>368625</v>
      </c>
      <c r="CD16" s="47">
        <f>+IBA!$V16</f>
        <v>500425</v>
      </c>
      <c r="CE16" s="47">
        <f>+IBA!$W16</f>
        <v>645869</v>
      </c>
      <c r="CF16" s="47">
        <f>+IBA!$X16</f>
        <v>801720</v>
      </c>
      <c r="CG16" s="47">
        <f>+IBA!$Y16</f>
        <v>980040</v>
      </c>
      <c r="CH16" s="47">
        <f>+IBA!$Z16</f>
        <v>1157115</v>
      </c>
      <c r="CI16" s="47">
        <f>+IBA!$AA16</f>
        <v>1314438</v>
      </c>
      <c r="CJ16" s="47">
        <f>+IBA!$AB16</f>
        <v>1468758</v>
      </c>
      <c r="CK16" s="47">
        <f>+IBA!$AC16</f>
        <v>1610412</v>
      </c>
      <c r="CL16" s="47">
        <f>+IBA!$AD16</f>
        <v>1752030</v>
      </c>
      <c r="CM16" s="47">
        <f>SUM(CA16:CL16)</f>
        <v>10946520</v>
      </c>
      <c r="CN16" s="59"/>
      <c r="CO16" s="59"/>
      <c r="CP16" s="47">
        <f>+SIBC!$S16</f>
        <v>189886</v>
      </c>
      <c r="CQ16" s="47">
        <f>+SIBC!$T16</f>
        <v>358782</v>
      </c>
      <c r="CR16" s="47">
        <f>+SIBC!$U16</f>
        <v>555582</v>
      </c>
      <c r="CS16" s="47">
        <f>+SIBC!$V16</f>
        <v>750129</v>
      </c>
      <c r="CT16" s="47">
        <f>+SIBC!$W16</f>
        <v>967468</v>
      </c>
      <c r="CU16" s="47">
        <f>+SIBC!$X16</f>
        <v>1187024</v>
      </c>
      <c r="CV16" s="47">
        <f>+SIBC!$Y16</f>
        <v>1419722</v>
      </c>
      <c r="CW16" s="47">
        <f>+SIBC!$Z16</f>
        <v>1651717</v>
      </c>
      <c r="CX16" s="47">
        <f>+SIBC!$AA16</f>
        <v>1867392</v>
      </c>
      <c r="CY16" s="47">
        <f>+SIBC!$AB16</f>
        <v>2090047</v>
      </c>
      <c r="CZ16" s="47">
        <f>+SIBC!$AC16</f>
        <v>2291858</v>
      </c>
      <c r="DA16" s="47">
        <f>+SIBC!$AD16</f>
        <v>2476513</v>
      </c>
      <c r="DB16" s="47">
        <f>SUM(CP16:DA16)</f>
        <v>15806120</v>
      </c>
      <c r="DC16" s="59"/>
      <c r="DD16" s="59"/>
      <c r="DE16" s="47">
        <f>+TIBA!$S16</f>
        <v>79667</v>
      </c>
      <c r="DF16" s="47">
        <f>+TIBA!$T16</f>
        <v>149113</v>
      </c>
      <c r="DG16" s="47">
        <f>+TIBA!$U16</f>
        <v>252249</v>
      </c>
      <c r="DH16" s="47">
        <f>+TIBA!$V16</f>
        <v>366057</v>
      </c>
      <c r="DI16" s="47">
        <f>+TIBA!$W16</f>
        <v>510477</v>
      </c>
      <c r="DJ16" s="47">
        <f>+TIBA!$X16</f>
        <v>679717</v>
      </c>
      <c r="DK16" s="47">
        <f>+TIBA!$Y16</f>
        <v>916462</v>
      </c>
      <c r="DL16" s="47">
        <f>+TIBA!$Z16</f>
        <v>1166883</v>
      </c>
      <c r="DM16" s="47">
        <f>+TIBA!$AA16</f>
        <v>1330177</v>
      </c>
      <c r="DN16" s="47">
        <f>+TIBA!$AB16</f>
        <v>1477046</v>
      </c>
      <c r="DO16" s="47">
        <f>+TIBA!$AC16</f>
        <v>1607421</v>
      </c>
      <c r="DP16" s="47">
        <f>+TIBA!$AD16</f>
        <v>1708234</v>
      </c>
      <c r="DQ16" s="47">
        <f>SUM(DE16:DP16)</f>
        <v>10243503</v>
      </c>
      <c r="DR16" s="59"/>
      <c r="DS16" s="59"/>
      <c r="DT16" s="47">
        <f>+LQB!$S16</f>
        <v>185181</v>
      </c>
      <c r="DU16" s="47">
        <f>+LQB!$T16</f>
        <v>343022</v>
      </c>
      <c r="DV16" s="47">
        <f>+LQB!$U16</f>
        <v>572001</v>
      </c>
      <c r="DW16" s="47">
        <f>+LQB!$V16</f>
        <v>806629</v>
      </c>
      <c r="DX16" s="47">
        <f>+LQB!$W16</f>
        <v>1080329</v>
      </c>
      <c r="DY16" s="47">
        <f>+LQB!$X16</f>
        <v>1362491</v>
      </c>
      <c r="DZ16" s="47">
        <f>+LQB!$Y16</f>
        <v>1698353</v>
      </c>
      <c r="EA16" s="47">
        <f>+LQB!$Z16</f>
        <v>2054774</v>
      </c>
      <c r="EB16" s="47">
        <f>+LQB!$AA16</f>
        <v>2334938</v>
      </c>
      <c r="EC16" s="47">
        <f>+LQB!$AB16</f>
        <v>2606386</v>
      </c>
      <c r="ED16" s="47">
        <f>+LQB!$AC16</f>
        <v>2859977</v>
      </c>
      <c r="EE16" s="47">
        <f>+LQB!$AD16</f>
        <v>3080352</v>
      </c>
      <c r="EF16" s="47">
        <f>SUM(DT16:EE16)</f>
        <v>18984433</v>
      </c>
      <c r="EG16" s="59"/>
      <c r="EH16" s="59"/>
      <c r="EI16" s="47">
        <f>+RBW!$S16</f>
        <v>185285</v>
      </c>
      <c r="EJ16" s="47">
        <f>+RBW!$T16</f>
        <v>347628</v>
      </c>
      <c r="EK16" s="47">
        <f>+RBW!$U16</f>
        <v>565353</v>
      </c>
      <c r="EL16" s="47">
        <f>+RBW!$V16</f>
        <v>796988</v>
      </c>
      <c r="EM16" s="47">
        <f>+RBW!$W16</f>
        <v>1065261</v>
      </c>
      <c r="EN16" s="47">
        <f>+RBW!$X16</f>
        <v>1368251</v>
      </c>
      <c r="EO16" s="47">
        <f>+RBW!$Y16</f>
        <v>1739598</v>
      </c>
      <c r="EP16" s="47">
        <f>+RBW!$Z16</f>
        <v>2126304</v>
      </c>
      <c r="EQ16" s="47">
        <f>+RBW!$AA16</f>
        <v>2424562</v>
      </c>
      <c r="ER16" s="47">
        <f>+RBW!$AB16</f>
        <v>2724130</v>
      </c>
      <c r="ES16" s="47">
        <f>+RBW!$AC16</f>
        <v>2996211</v>
      </c>
      <c r="ET16" s="47">
        <f>+RBW!$AD16</f>
        <v>3217840</v>
      </c>
      <c r="EU16" s="47">
        <f>SUM(EI16:ET16)</f>
        <v>19557411</v>
      </c>
      <c r="EV16" s="59"/>
      <c r="EW16" s="59"/>
      <c r="EX16" s="47">
        <f>+WPB!$S16</f>
        <v>17152</v>
      </c>
      <c r="EY16" s="47">
        <f>+WPB!$T16</f>
        <v>31217</v>
      </c>
      <c r="EZ16" s="47">
        <f>+WPB!$U16</f>
        <v>47627</v>
      </c>
      <c r="FA16" s="47">
        <f>+WPB!$V16</f>
        <v>64949</v>
      </c>
      <c r="FB16" s="47">
        <f>+WPB!$W16</f>
        <v>85725</v>
      </c>
      <c r="FC16" s="47">
        <f>+WPB!$X16</f>
        <v>107299</v>
      </c>
      <c r="FD16" s="47">
        <f>+WPB!$Y16</f>
        <v>132661</v>
      </c>
      <c r="FE16" s="47">
        <f>+WPB!$Z16</f>
        <v>162032</v>
      </c>
      <c r="FF16" s="47">
        <f>+WPB!$AA16</f>
        <v>186049</v>
      </c>
      <c r="FG16" s="47">
        <f>+WPB!$AB16</f>
        <v>212892</v>
      </c>
      <c r="FH16" s="47">
        <f>+WPB!$AC16</f>
        <v>238598</v>
      </c>
      <c r="FI16" s="47">
        <f>+WPB!$AD16</f>
        <v>260173</v>
      </c>
      <c r="FJ16" s="47">
        <f>SUM(EX16:FI16)</f>
        <v>1546374</v>
      </c>
      <c r="FK16" s="59"/>
      <c r="FL16" s="59"/>
    </row>
    <row r="17" spans="1:168" s="55" customFormat="1" ht="15" customHeight="1">
      <c r="A17" s="57">
        <v>2007</v>
      </c>
      <c r="B17" s="64" t="s">
        <v>7</v>
      </c>
      <c r="D17" s="47">
        <f>+AMB!$S17</f>
        <v>282652</v>
      </c>
      <c r="E17" s="47">
        <f>+AMB!$T17</f>
        <v>567178</v>
      </c>
      <c r="F17" s="47">
        <f>+AMB!$U17</f>
        <v>886740</v>
      </c>
      <c r="G17" s="47">
        <f>+AMB!$V17</f>
        <v>1176921</v>
      </c>
      <c r="H17" s="47">
        <f>+AMB!$W17</f>
        <v>1485877</v>
      </c>
      <c r="I17" s="47">
        <f>+AMB!$X17</f>
        <v>1774916</v>
      </c>
      <c r="J17" s="47">
        <f>+AMB!$Y17</f>
        <v>2008210</v>
      </c>
      <c r="K17" s="47">
        <f>+AMB!$Z17</f>
        <v>2306088</v>
      </c>
      <c r="L17" s="47">
        <f>+AMB!$AA17</f>
        <v>2584014</v>
      </c>
      <c r="M17" s="47">
        <f>+AMB!$AB17</f>
        <v>2889924</v>
      </c>
      <c r="N17" s="47">
        <f>+AMB!$AC17</f>
        <v>3177183</v>
      </c>
      <c r="O17" s="47">
        <f>+AMB!$AD17</f>
        <v>3398745</v>
      </c>
      <c r="P17" s="47">
        <f>SUM(D17:O17)</f>
        <v>22538448</v>
      </c>
      <c r="Q17" s="60"/>
      <c r="R17" s="60"/>
      <c r="S17" s="47">
        <f>+BWB!$S17</f>
        <v>128485</v>
      </c>
      <c r="T17" s="47">
        <f>+BWB!$T17</f>
        <v>247682</v>
      </c>
      <c r="U17" s="47">
        <f>+BWB!$U17</f>
        <v>384974</v>
      </c>
      <c r="V17" s="47">
        <f>+BWB!$V17</f>
        <v>517436</v>
      </c>
      <c r="W17" s="47">
        <f>+BWB!$W17</f>
        <v>666435</v>
      </c>
      <c r="X17" s="47">
        <f>+BWB!$X17</f>
        <v>808393</v>
      </c>
      <c r="Y17" s="47">
        <f>+BWB!$Y17</f>
        <v>933428</v>
      </c>
      <c r="Z17" s="47">
        <f>+BWB!$Z17</f>
        <v>1078008</v>
      </c>
      <c r="AA17" s="47">
        <f>+BWB!$AA17</f>
        <v>1210683</v>
      </c>
      <c r="AB17" s="47">
        <f>+BWB!$AB17</f>
        <v>1360771</v>
      </c>
      <c r="AC17" s="47">
        <f>+BWB!$AC17</f>
        <v>1502289</v>
      </c>
      <c r="AD17" s="47">
        <f>+BWB!$AD17</f>
        <v>1613997</v>
      </c>
      <c r="AE17" s="47">
        <f>SUM(S17:AD17)</f>
        <v>10452581</v>
      </c>
      <c r="AF17" s="60"/>
      <c r="AG17" s="60"/>
      <c r="AH17" s="47">
        <f>+DWT!$S17</f>
        <v>9096</v>
      </c>
      <c r="AI17" s="47">
        <f>+DWT!$T17</f>
        <v>18989</v>
      </c>
      <c r="AJ17" s="47">
        <f>+DWT!$U17</f>
        <v>31688</v>
      </c>
      <c r="AK17" s="47">
        <f>+DWT!$V17</f>
        <v>41474</v>
      </c>
      <c r="AL17" s="47">
        <f>+DWT!$W17</f>
        <v>51458</v>
      </c>
      <c r="AM17" s="47">
        <f>+DWT!$X17</f>
        <v>60139</v>
      </c>
      <c r="AN17" s="47">
        <f>+DWT!$Y17</f>
        <v>67313</v>
      </c>
      <c r="AO17" s="47">
        <f>+DWT!$Z17</f>
        <v>75992</v>
      </c>
      <c r="AP17" s="47">
        <f>+DWT!$AA17</f>
        <v>84119</v>
      </c>
      <c r="AQ17" s="47">
        <f>+DWT!$AB17</f>
        <v>93589</v>
      </c>
      <c r="AR17" s="47">
        <f>+DWT!$AC17</f>
        <v>102587</v>
      </c>
      <c r="AS17" s="47">
        <f>+DWT!$AD17</f>
        <v>111082</v>
      </c>
      <c r="AT17" s="47">
        <f>SUM(AH17:AS17)</f>
        <v>747526</v>
      </c>
      <c r="AU17" s="60"/>
      <c r="AV17" s="60"/>
      <c r="AW17" s="47">
        <f>+OGB!$S17</f>
        <v>7974</v>
      </c>
      <c r="AX17" s="47">
        <f>+OGB!$T17</f>
        <v>15055</v>
      </c>
      <c r="AY17" s="47">
        <f>+OGB!$U17</f>
        <v>22448</v>
      </c>
      <c r="AZ17" s="47">
        <f>+OGB!$V17</f>
        <v>29801</v>
      </c>
      <c r="BA17" s="47">
        <f>+OGB!$W17</f>
        <v>37423</v>
      </c>
      <c r="BB17" s="47">
        <f>+OGB!$X17</f>
        <v>44864</v>
      </c>
      <c r="BC17" s="47">
        <f>+OGB!$Y17</f>
        <v>52269</v>
      </c>
      <c r="BD17" s="47">
        <f>+OGB!$Z17</f>
        <v>60485</v>
      </c>
      <c r="BE17" s="47">
        <f>+OGB!$AA17</f>
        <v>67511</v>
      </c>
      <c r="BF17" s="47">
        <f>+OGB!$AB17</f>
        <v>75082</v>
      </c>
      <c r="BG17" s="47">
        <f>+OGB!$AC17</f>
        <v>81842</v>
      </c>
      <c r="BH17" s="47">
        <f>+OGB!$AD17</f>
        <v>87233</v>
      </c>
      <c r="BI17" s="47">
        <f>SUM(AW17:BH17)</f>
        <v>581987</v>
      </c>
      <c r="BJ17" s="60"/>
      <c r="BK17" s="60"/>
      <c r="BL17" s="47">
        <f>+PB!$S17</f>
        <v>109092</v>
      </c>
      <c r="BM17" s="47">
        <f>+PB!$T17</f>
        <v>211120</v>
      </c>
      <c r="BN17" s="47">
        <f>+PB!$U17</f>
        <v>327898</v>
      </c>
      <c r="BO17" s="47">
        <f>+PB!$V17</f>
        <v>437402</v>
      </c>
      <c r="BP17" s="47">
        <f>+PB!$W17</f>
        <v>555719</v>
      </c>
      <c r="BQ17" s="47">
        <f>+PB!$X17</f>
        <v>665716</v>
      </c>
      <c r="BR17" s="47">
        <f>+PB!$Y17</f>
        <v>771012</v>
      </c>
      <c r="BS17" s="47">
        <f>+PB!$Z17</f>
        <v>884479</v>
      </c>
      <c r="BT17" s="47">
        <f>+PB!$AA17</f>
        <v>988358</v>
      </c>
      <c r="BU17" s="47">
        <f>+PB!$AB17</f>
        <v>1108932</v>
      </c>
      <c r="BV17" s="47">
        <f>+PB!$AC17</f>
        <v>1218522</v>
      </c>
      <c r="BW17" s="47">
        <f>+PB!$AD17</f>
        <v>1310197</v>
      </c>
      <c r="BX17" s="47">
        <f>SUM(BL17:BW17)</f>
        <v>8588447</v>
      </c>
      <c r="BY17" s="60"/>
      <c r="BZ17" s="60"/>
      <c r="CA17" s="47">
        <f>+IBA!$S17</f>
        <v>9199</v>
      </c>
      <c r="CB17" s="47">
        <f>+IBA!$T17</f>
        <v>17977</v>
      </c>
      <c r="CC17" s="47">
        <f>+IBA!$U17</f>
        <v>27507</v>
      </c>
      <c r="CD17" s="47">
        <f>+IBA!$V17</f>
        <v>36606</v>
      </c>
      <c r="CE17" s="47">
        <f>+IBA!$W17</f>
        <v>46759</v>
      </c>
      <c r="CF17" s="47">
        <f>+IBA!$X17</f>
        <v>56275</v>
      </c>
      <c r="CG17" s="47">
        <f>+IBA!$Y17</f>
        <v>65469</v>
      </c>
      <c r="CH17" s="47">
        <f>+IBA!$Z17</f>
        <v>74778</v>
      </c>
      <c r="CI17" s="47">
        <f>+IBA!$AA17</f>
        <v>83873</v>
      </c>
      <c r="CJ17" s="47">
        <f>+IBA!$AB17</f>
        <v>94022</v>
      </c>
      <c r="CK17" s="47">
        <f>+IBA!$AC17</f>
        <v>103372</v>
      </c>
      <c r="CL17" s="47">
        <f>+IBA!$AD17</f>
        <v>111335</v>
      </c>
      <c r="CM17" s="47">
        <f>SUM(CA17:CL17)</f>
        <v>727172</v>
      </c>
      <c r="CN17" s="60"/>
      <c r="CO17" s="60"/>
      <c r="CP17" s="47">
        <f>+SIBC!$S17</f>
        <v>7858</v>
      </c>
      <c r="CQ17" s="47">
        <f>+SIBC!$T17</f>
        <v>14831</v>
      </c>
      <c r="CR17" s="47">
        <f>+SIBC!$U17</f>
        <v>22788</v>
      </c>
      <c r="CS17" s="47">
        <f>+SIBC!$V17</f>
        <v>31095</v>
      </c>
      <c r="CT17" s="47">
        <f>+SIBC!$W17</f>
        <v>41573</v>
      </c>
      <c r="CU17" s="47">
        <f>+SIBC!$X17</f>
        <v>52893</v>
      </c>
      <c r="CV17" s="47">
        <f>+SIBC!$Y17</f>
        <v>63720</v>
      </c>
      <c r="CW17" s="47">
        <f>+SIBC!$Z17</f>
        <v>74264</v>
      </c>
      <c r="CX17" s="47">
        <f>+SIBC!$AA17</f>
        <v>84062</v>
      </c>
      <c r="CY17" s="47">
        <f>+SIBC!$AB17</f>
        <v>93750</v>
      </c>
      <c r="CZ17" s="47">
        <f>+SIBC!$AC17</f>
        <v>102446</v>
      </c>
      <c r="DA17" s="47">
        <f>+SIBC!$AD17</f>
        <v>109386</v>
      </c>
      <c r="DB17" s="47">
        <f>SUM(CP17:DA17)</f>
        <v>698666</v>
      </c>
      <c r="DC17" s="60"/>
      <c r="DD17" s="60"/>
      <c r="DE17" s="47">
        <f>+TIBA!$S17</f>
        <v>33226</v>
      </c>
      <c r="DF17" s="47">
        <f>+TIBA!$T17</f>
        <v>63463</v>
      </c>
      <c r="DG17" s="47">
        <f>+TIBA!$U17</f>
        <v>99150</v>
      </c>
      <c r="DH17" s="47">
        <f>+TIBA!$V17</f>
        <v>134365</v>
      </c>
      <c r="DI17" s="47">
        <f>+TIBA!$W17</f>
        <v>171620</v>
      </c>
      <c r="DJ17" s="47">
        <f>+TIBA!$X17</f>
        <v>206229</v>
      </c>
      <c r="DK17" s="47">
        <f>+TIBA!$Y17</f>
        <v>240079</v>
      </c>
      <c r="DL17" s="47">
        <f>+TIBA!$Z17</f>
        <v>276652</v>
      </c>
      <c r="DM17" s="47">
        <f>+TIBA!$AA17</f>
        <v>311420</v>
      </c>
      <c r="DN17" s="47">
        <f>+TIBA!$AB17</f>
        <v>349649</v>
      </c>
      <c r="DO17" s="47">
        <f>+TIBA!$AC17</f>
        <v>384564</v>
      </c>
      <c r="DP17" s="47">
        <f>+TIBA!$AD17</f>
        <v>413432</v>
      </c>
      <c r="DQ17" s="47">
        <f>SUM(DE17:DP17)</f>
        <v>2683849</v>
      </c>
      <c r="DR17" s="60"/>
      <c r="DS17" s="60"/>
      <c r="DT17" s="47">
        <f>+LQB!$S17</f>
        <v>75246</v>
      </c>
      <c r="DU17" s="47">
        <f>+LQB!$T17</f>
        <v>144222</v>
      </c>
      <c r="DV17" s="47">
        <f>+LQB!$U17</f>
        <v>223942</v>
      </c>
      <c r="DW17" s="47">
        <f>+LQB!$V17</f>
        <v>299168</v>
      </c>
      <c r="DX17" s="47">
        <f>+LQB!$W17</f>
        <v>380584</v>
      </c>
      <c r="DY17" s="47">
        <f>+LQB!$X17</f>
        <v>457446</v>
      </c>
      <c r="DZ17" s="47">
        <f>+LQB!$Y17</f>
        <v>527870</v>
      </c>
      <c r="EA17" s="47">
        <f>+LQB!$Z17</f>
        <v>608240</v>
      </c>
      <c r="EB17" s="47">
        <f>+LQB!$AA17</f>
        <v>680204</v>
      </c>
      <c r="EC17" s="47">
        <f>+LQB!$AB17</f>
        <v>759030</v>
      </c>
      <c r="ED17" s="47">
        <f>+LQB!$AC17</f>
        <v>832408</v>
      </c>
      <c r="EE17" s="47">
        <f>+LQB!$AD17</f>
        <v>893586</v>
      </c>
      <c r="EF17" s="47">
        <f>SUM(DT17:EE17)</f>
        <v>5881946</v>
      </c>
      <c r="EG17" s="60"/>
      <c r="EH17" s="60"/>
      <c r="EI17" s="47">
        <f>+RBW!$S17</f>
        <v>4</v>
      </c>
      <c r="EJ17" s="47">
        <f>+RBW!$T17</f>
        <v>7</v>
      </c>
      <c r="EK17" s="47">
        <f>+RBW!$U17</f>
        <v>16</v>
      </c>
      <c r="EL17" s="47">
        <f>+RBW!$V17</f>
        <v>32</v>
      </c>
      <c r="EM17" s="47">
        <f>+RBW!$W17</f>
        <v>41</v>
      </c>
      <c r="EN17" s="47">
        <f>+RBW!$X17</f>
        <v>56</v>
      </c>
      <c r="EO17" s="47">
        <f>+RBW!$Y17</f>
        <v>65</v>
      </c>
      <c r="EP17" s="47">
        <f>+RBW!$Z17</f>
        <v>82</v>
      </c>
      <c r="EQ17" s="47">
        <f>+RBW!$AA17</f>
        <v>90</v>
      </c>
      <c r="ER17" s="47">
        <f>+RBW!$AB17</f>
        <v>98</v>
      </c>
      <c r="ES17" s="47">
        <f>+RBW!$AC17</f>
        <v>106</v>
      </c>
      <c r="ET17" s="47">
        <f>+RBW!$AD17</f>
        <v>143</v>
      </c>
      <c r="EU17" s="47">
        <f>SUM(EI17:ET17)</f>
        <v>740</v>
      </c>
      <c r="EV17" s="60"/>
      <c r="EW17" s="60"/>
      <c r="EX17" s="47">
        <f>+WPB!$S17</f>
        <v>0</v>
      </c>
      <c r="EY17" s="47">
        <f>+WPB!$T17</f>
        <v>0</v>
      </c>
      <c r="EZ17" s="47">
        <f>+WPB!$U17</f>
        <v>0</v>
      </c>
      <c r="FA17" s="47">
        <f>+WPB!$V17</f>
        <v>0</v>
      </c>
      <c r="FB17" s="47">
        <f>+WPB!$W17</f>
        <v>0</v>
      </c>
      <c r="FC17" s="47">
        <f>+WPB!$X17</f>
        <v>0</v>
      </c>
      <c r="FD17" s="47">
        <f>+WPB!$Y17</f>
        <v>0</v>
      </c>
      <c r="FE17" s="47">
        <f>+WPB!$Z17</f>
        <v>0</v>
      </c>
      <c r="FF17" s="47">
        <f>+WPB!$AA17</f>
        <v>0</v>
      </c>
      <c r="FG17" s="47">
        <f>+WPB!$AB17</f>
        <v>0</v>
      </c>
      <c r="FH17" s="47">
        <f>+WPB!$AC17</f>
        <v>0</v>
      </c>
      <c r="FI17" s="47">
        <f>+WPB!$AD17</f>
        <v>0</v>
      </c>
      <c r="FJ17" s="47">
        <f>SUM(EX17:FI17)</f>
        <v>0</v>
      </c>
      <c r="FK17" s="60"/>
      <c r="FL17" s="60"/>
    </row>
    <row r="18" spans="1:168" s="55" customFormat="1" ht="15" customHeight="1">
      <c r="A18" s="57">
        <v>2007</v>
      </c>
      <c r="B18" s="64" t="s">
        <v>8</v>
      </c>
      <c r="D18" s="47">
        <f>+AMB!$S18</f>
        <v>3785</v>
      </c>
      <c r="E18" s="47">
        <f>+AMB!$T18</f>
        <v>7642</v>
      </c>
      <c r="F18" s="47">
        <f>+AMB!$U18</f>
        <v>13439</v>
      </c>
      <c r="G18" s="47">
        <f>+AMB!$V18</f>
        <v>18907</v>
      </c>
      <c r="H18" s="47">
        <f>+AMB!$W18</f>
        <v>24080</v>
      </c>
      <c r="I18" s="47">
        <f>+AMB!$X18</f>
        <v>25527</v>
      </c>
      <c r="J18" s="47">
        <f>+AMB!$Y18</f>
        <v>27034</v>
      </c>
      <c r="K18" s="47">
        <f>+AMB!$Z18</f>
        <v>28223</v>
      </c>
      <c r="L18" s="47">
        <f>+AMB!$AA18</f>
        <v>29544</v>
      </c>
      <c r="M18" s="47">
        <f>+AMB!$AB18</f>
        <v>30965</v>
      </c>
      <c r="N18" s="47">
        <f>+AMB!$AC18</f>
        <v>32591</v>
      </c>
      <c r="O18" s="47">
        <f>+AMB!$AD18</f>
        <v>34071</v>
      </c>
      <c r="P18" s="47">
        <f>SUM(D18:O18)</f>
        <v>275808</v>
      </c>
      <c r="Q18" s="60"/>
      <c r="R18" s="60"/>
      <c r="S18" s="47">
        <f>+BWB!$S18</f>
        <v>573</v>
      </c>
      <c r="T18" s="47">
        <f>+BWB!$T18</f>
        <v>1026</v>
      </c>
      <c r="U18" s="47">
        <f>+BWB!$U18</f>
        <v>1655</v>
      </c>
      <c r="V18" s="47">
        <f>+BWB!$V18</f>
        <v>2510</v>
      </c>
      <c r="W18" s="47">
        <f>+BWB!$W18</f>
        <v>3376</v>
      </c>
      <c r="X18" s="47">
        <f>+BWB!$X18</f>
        <v>4209</v>
      </c>
      <c r="Y18" s="47">
        <f>+BWB!$Y18</f>
        <v>4962</v>
      </c>
      <c r="Z18" s="47">
        <f>+BWB!$Z18</f>
        <v>5699</v>
      </c>
      <c r="AA18" s="47">
        <f>+BWB!$AA18</f>
        <v>6503</v>
      </c>
      <c r="AB18" s="47">
        <f>+BWB!$AB18</f>
        <v>7461</v>
      </c>
      <c r="AC18" s="47">
        <f>+BWB!$AC18</f>
        <v>8173</v>
      </c>
      <c r="AD18" s="47">
        <f>+BWB!$AD18</f>
        <v>8655</v>
      </c>
      <c r="AE18" s="47">
        <f>SUM(S18:AD18)</f>
        <v>54802</v>
      </c>
      <c r="AF18" s="60"/>
      <c r="AG18" s="60"/>
      <c r="AH18" s="47">
        <f>+DWT!$S18</f>
        <v>5278</v>
      </c>
      <c r="AI18" s="47">
        <f>+DWT!$T18</f>
        <v>9338</v>
      </c>
      <c r="AJ18" s="47">
        <f>+DWT!$U18</f>
        <v>13843</v>
      </c>
      <c r="AK18" s="47">
        <f>+DWT!$V18</f>
        <v>18719</v>
      </c>
      <c r="AL18" s="47">
        <f>+DWT!$W18</f>
        <v>23490</v>
      </c>
      <c r="AM18" s="47">
        <f>+DWT!$X18</f>
        <v>28126</v>
      </c>
      <c r="AN18" s="47">
        <f>+DWT!$Y18</f>
        <v>32856</v>
      </c>
      <c r="AO18" s="47">
        <f>+DWT!$Z18</f>
        <v>37858</v>
      </c>
      <c r="AP18" s="47">
        <f>+DWT!$AA18</f>
        <v>42473</v>
      </c>
      <c r="AQ18" s="47">
        <f>+DWT!$AB18</f>
        <v>47055</v>
      </c>
      <c r="AR18" s="47">
        <f>+DWT!$AC18</f>
        <v>50199</v>
      </c>
      <c r="AS18" s="47">
        <f>+DWT!$AD18</f>
        <v>54362</v>
      </c>
      <c r="AT18" s="47">
        <f>SUM(AH18:AS18)</f>
        <v>363597</v>
      </c>
      <c r="AU18" s="60"/>
      <c r="AV18" s="60"/>
      <c r="AW18" s="47">
        <f>+OGB!$S18</f>
        <v>28</v>
      </c>
      <c r="AX18" s="47">
        <f>+OGB!$T18</f>
        <v>62</v>
      </c>
      <c r="AY18" s="47">
        <f>+OGB!$U18</f>
        <v>83</v>
      </c>
      <c r="AZ18" s="47">
        <f>+OGB!$V18</f>
        <v>111</v>
      </c>
      <c r="BA18" s="47">
        <f>+OGB!$W18</f>
        <v>208</v>
      </c>
      <c r="BB18" s="47">
        <f>+OGB!$X18</f>
        <v>290</v>
      </c>
      <c r="BC18" s="47">
        <f>+OGB!$Y18</f>
        <v>313</v>
      </c>
      <c r="BD18" s="47">
        <f>+OGB!$Z18</f>
        <v>369</v>
      </c>
      <c r="BE18" s="47">
        <f>+OGB!$AA18</f>
        <v>443</v>
      </c>
      <c r="BF18" s="47">
        <f>+OGB!$AB18</f>
        <v>492</v>
      </c>
      <c r="BG18" s="47">
        <f>+OGB!$AC18</f>
        <v>543</v>
      </c>
      <c r="BH18" s="47">
        <f>+OGB!$AD18</f>
        <v>570</v>
      </c>
      <c r="BI18" s="47">
        <f>SUM(AW18:BH18)</f>
        <v>3512</v>
      </c>
      <c r="BJ18" s="60"/>
      <c r="BK18" s="60"/>
      <c r="BL18" s="47">
        <f>+PB!$S18</f>
        <v>2330</v>
      </c>
      <c r="BM18" s="47">
        <f>+PB!$T18</f>
        <v>4778</v>
      </c>
      <c r="BN18" s="47">
        <f>+PB!$U18</f>
        <v>7284</v>
      </c>
      <c r="BO18" s="47">
        <f>+PB!$V18</f>
        <v>9640</v>
      </c>
      <c r="BP18" s="47">
        <f>+PB!$W18</f>
        <v>12230</v>
      </c>
      <c r="BQ18" s="47">
        <f>+PB!$X18</f>
        <v>14674</v>
      </c>
      <c r="BR18" s="47">
        <f>+PB!$Y18</f>
        <v>17230</v>
      </c>
      <c r="BS18" s="47">
        <f>+PB!$Z18</f>
        <v>20232</v>
      </c>
      <c r="BT18" s="47">
        <f>+PB!$AA18</f>
        <v>23054</v>
      </c>
      <c r="BU18" s="47">
        <f>+PB!$AB18</f>
        <v>26236</v>
      </c>
      <c r="BV18" s="47">
        <f>+PB!$AC18</f>
        <v>29324</v>
      </c>
      <c r="BW18" s="47">
        <f>+PB!$AD18</f>
        <v>31912</v>
      </c>
      <c r="BX18" s="47">
        <f>SUM(BL18:BW18)</f>
        <v>198924</v>
      </c>
      <c r="BY18" s="60"/>
      <c r="BZ18" s="60"/>
      <c r="CA18" s="47">
        <f>+IBA!$S18</f>
        <v>1538</v>
      </c>
      <c r="CB18" s="47">
        <f>+IBA!$T18</f>
        <v>3750</v>
      </c>
      <c r="CC18" s="47">
        <f>+IBA!$U18</f>
        <v>6159</v>
      </c>
      <c r="CD18" s="47">
        <f>+IBA!$V18</f>
        <v>7797</v>
      </c>
      <c r="CE18" s="47">
        <f>+IBA!$W18</f>
        <v>12541</v>
      </c>
      <c r="CF18" s="47">
        <f>+IBA!$X18</f>
        <v>19802</v>
      </c>
      <c r="CG18" s="47">
        <f>+IBA!$Y18</f>
        <v>29000</v>
      </c>
      <c r="CH18" s="47">
        <f>+IBA!$Z18</f>
        <v>39619</v>
      </c>
      <c r="CI18" s="47">
        <f>+IBA!$AA18</f>
        <v>46415</v>
      </c>
      <c r="CJ18" s="47">
        <f>+IBA!$AB18</f>
        <v>49749</v>
      </c>
      <c r="CK18" s="47">
        <f>+IBA!$AC18</f>
        <v>51381</v>
      </c>
      <c r="CL18" s="47">
        <f>+IBA!$AD18</f>
        <v>52460</v>
      </c>
      <c r="CM18" s="47">
        <f>SUM(CA18:CL18)</f>
        <v>320211</v>
      </c>
      <c r="CN18" s="60"/>
      <c r="CO18" s="60"/>
      <c r="CP18" s="47">
        <f>+SIBC!$S18</f>
        <v>0</v>
      </c>
      <c r="CQ18" s="47">
        <f>+SIBC!$T18</f>
        <v>0</v>
      </c>
      <c r="CR18" s="47">
        <f>+SIBC!$U18</f>
        <v>0</v>
      </c>
      <c r="CS18" s="47">
        <f>+SIBC!$V18</f>
        <v>0</v>
      </c>
      <c r="CT18" s="47">
        <f>+SIBC!$W18</f>
        <v>0</v>
      </c>
      <c r="CU18" s="47">
        <f>+SIBC!$X18</f>
        <v>0</v>
      </c>
      <c r="CV18" s="47">
        <f>+SIBC!$Y18</f>
        <v>0</v>
      </c>
      <c r="CW18" s="47">
        <f>+SIBC!$Z18</f>
        <v>0</v>
      </c>
      <c r="CX18" s="47">
        <f>+SIBC!$AA18</f>
        <v>0</v>
      </c>
      <c r="CY18" s="47">
        <f>+SIBC!$AB18</f>
        <v>0</v>
      </c>
      <c r="CZ18" s="47">
        <f>+SIBC!$AC18</f>
        <v>0</v>
      </c>
      <c r="DA18" s="47">
        <f>+SIBC!$AD18</f>
        <v>0</v>
      </c>
      <c r="DB18" s="47">
        <f>SUM(CP18:DA18)</f>
        <v>0</v>
      </c>
      <c r="DC18" s="60"/>
      <c r="DD18" s="60"/>
      <c r="DE18" s="47">
        <f>+TIBA!$S18</f>
        <v>0</v>
      </c>
      <c r="DF18" s="47">
        <f>+TIBA!$T18</f>
        <v>0</v>
      </c>
      <c r="DG18" s="47">
        <f>+TIBA!$U18</f>
        <v>0</v>
      </c>
      <c r="DH18" s="47">
        <f>+TIBA!$V18</f>
        <v>0</v>
      </c>
      <c r="DI18" s="47">
        <f>+TIBA!$W18</f>
        <v>0</v>
      </c>
      <c r="DJ18" s="47">
        <f>+TIBA!$X18</f>
        <v>0</v>
      </c>
      <c r="DK18" s="47">
        <f>+TIBA!$Y18</f>
        <v>0</v>
      </c>
      <c r="DL18" s="47">
        <f>+TIBA!$Z18</f>
        <v>0</v>
      </c>
      <c r="DM18" s="47">
        <f>+TIBA!$AA18</f>
        <v>0</v>
      </c>
      <c r="DN18" s="47">
        <f>+TIBA!$AB18</f>
        <v>0</v>
      </c>
      <c r="DO18" s="47">
        <f>+TIBA!$AC18</f>
        <v>0</v>
      </c>
      <c r="DP18" s="47">
        <f>+TIBA!$AD18</f>
        <v>0</v>
      </c>
      <c r="DQ18" s="47">
        <f>SUM(DE18:DP18)</f>
        <v>0</v>
      </c>
      <c r="DR18" s="60"/>
      <c r="DS18" s="60"/>
      <c r="DT18" s="47">
        <f>+LQB!$S18</f>
        <v>476</v>
      </c>
      <c r="DU18" s="47">
        <f>+LQB!$T18</f>
        <v>936</v>
      </c>
      <c r="DV18" s="47">
        <f>+LQB!$U18</f>
        <v>1650</v>
      </c>
      <c r="DW18" s="47">
        <f>+LQB!$V18</f>
        <v>2696</v>
      </c>
      <c r="DX18" s="47">
        <f>+LQB!$W18</f>
        <v>3932</v>
      </c>
      <c r="DY18" s="47">
        <f>+LQB!$X18</f>
        <v>4838</v>
      </c>
      <c r="DZ18" s="47">
        <f>+LQB!$Y18</f>
        <v>5802</v>
      </c>
      <c r="EA18" s="47">
        <f>+LQB!$Z18</f>
        <v>6750</v>
      </c>
      <c r="EB18" s="47">
        <f>+LQB!$AA18</f>
        <v>7484</v>
      </c>
      <c r="EC18" s="47">
        <f>+LQB!$AB18</f>
        <v>8248</v>
      </c>
      <c r="ED18" s="47">
        <f>+LQB!$AC18</f>
        <v>9028</v>
      </c>
      <c r="EE18" s="47">
        <f>+LQB!$AD18</f>
        <v>9718</v>
      </c>
      <c r="EF18" s="47">
        <f>SUM(DT18:EE18)</f>
        <v>61558</v>
      </c>
      <c r="EG18" s="60"/>
      <c r="EH18" s="60"/>
      <c r="EI18" s="47">
        <f>+RBW!$S18</f>
        <v>1058</v>
      </c>
      <c r="EJ18" s="47">
        <f>+RBW!$T18</f>
        <v>1864</v>
      </c>
      <c r="EK18" s="47">
        <f>+RBW!$U18</f>
        <v>3166</v>
      </c>
      <c r="EL18" s="47">
        <f>+RBW!$V18</f>
        <v>5276</v>
      </c>
      <c r="EM18" s="47">
        <f>+RBW!$W18</f>
        <v>8690</v>
      </c>
      <c r="EN18" s="47">
        <f>+RBW!$X18</f>
        <v>13054</v>
      </c>
      <c r="EO18" s="47">
        <f>+RBW!$Y18</f>
        <v>17304</v>
      </c>
      <c r="EP18" s="47">
        <f>+RBW!$Z18</f>
        <v>21814</v>
      </c>
      <c r="EQ18" s="47">
        <f>+RBW!$AA18</f>
        <v>25898</v>
      </c>
      <c r="ER18" s="47">
        <f>+RBW!$AB18</f>
        <v>29578</v>
      </c>
      <c r="ES18" s="47">
        <f>+RBW!$AC18</f>
        <v>31790</v>
      </c>
      <c r="ET18" s="47">
        <f>+RBW!$AD18</f>
        <v>33328</v>
      </c>
      <c r="EU18" s="47">
        <f>SUM(EI18:ET18)</f>
        <v>192820</v>
      </c>
      <c r="EV18" s="60"/>
      <c r="EW18" s="60"/>
      <c r="EX18" s="47">
        <f>+WPB!$S18</f>
        <v>0</v>
      </c>
      <c r="EY18" s="47">
        <f>+WPB!$T18</f>
        <v>0</v>
      </c>
      <c r="EZ18" s="47">
        <f>+WPB!$U18</f>
        <v>0</v>
      </c>
      <c r="FA18" s="47">
        <f>+WPB!$V18</f>
        <v>0</v>
      </c>
      <c r="FB18" s="47">
        <f>+WPB!$W18</f>
        <v>0</v>
      </c>
      <c r="FC18" s="47">
        <f>+WPB!$X18</f>
        <v>0</v>
      </c>
      <c r="FD18" s="47">
        <f>+WPB!$Y18</f>
        <v>0</v>
      </c>
      <c r="FE18" s="47">
        <f>+WPB!$Z18</f>
        <v>0</v>
      </c>
      <c r="FF18" s="47">
        <f>+WPB!$AA18</f>
        <v>0</v>
      </c>
      <c r="FG18" s="47">
        <f>+WPB!$AB18</f>
        <v>0</v>
      </c>
      <c r="FH18" s="47">
        <f>+WPB!$AC18</f>
        <v>0</v>
      </c>
      <c r="FI18" s="47">
        <f>+WPB!$AD18</f>
        <v>0</v>
      </c>
      <c r="FJ18" s="47">
        <f>SUM(EX18:FI18)</f>
        <v>0</v>
      </c>
      <c r="FK18" s="60"/>
      <c r="FL18" s="60"/>
    </row>
    <row r="19" spans="1:168" s="55" customFormat="1" ht="15" customHeight="1">
      <c r="A19" s="57">
        <v>2007</v>
      </c>
      <c r="B19" s="65" t="s">
        <v>9</v>
      </c>
      <c r="D19" s="56">
        <f t="shared" ref="D19:P19" si="11">SUM(D16:D18)</f>
        <v>788910</v>
      </c>
      <c r="E19" s="56">
        <f t="shared" si="11"/>
        <v>1478659</v>
      </c>
      <c r="F19" s="56">
        <f t="shared" si="11"/>
        <v>2301356</v>
      </c>
      <c r="G19" s="56">
        <f t="shared" si="11"/>
        <v>3070019</v>
      </c>
      <c r="H19" s="56">
        <f t="shared" si="11"/>
        <v>3873105</v>
      </c>
      <c r="I19" s="56">
        <f t="shared" si="11"/>
        <v>4648173</v>
      </c>
      <c r="J19" s="56">
        <f t="shared" si="11"/>
        <v>5402707</v>
      </c>
      <c r="K19" s="56">
        <f t="shared" si="11"/>
        <v>6238669</v>
      </c>
      <c r="L19" s="56">
        <f t="shared" si="11"/>
        <v>6977480</v>
      </c>
      <c r="M19" s="56">
        <f t="shared" si="11"/>
        <v>7744470</v>
      </c>
      <c r="N19" s="56">
        <f t="shared" si="11"/>
        <v>8461257</v>
      </c>
      <c r="O19" s="56">
        <f t="shared" si="11"/>
        <v>9082435</v>
      </c>
      <c r="P19" s="56">
        <f t="shared" si="11"/>
        <v>60067240</v>
      </c>
      <c r="Q19" s="60"/>
      <c r="R19" s="60"/>
      <c r="S19" s="56">
        <f t="shared" ref="S19:AE19" si="12">SUM(S16:S18)</f>
        <v>359261</v>
      </c>
      <c r="T19" s="56">
        <f t="shared" si="12"/>
        <v>682874</v>
      </c>
      <c r="U19" s="56">
        <f t="shared" si="12"/>
        <v>1087020</v>
      </c>
      <c r="V19" s="56">
        <f t="shared" si="12"/>
        <v>1487829</v>
      </c>
      <c r="W19" s="56">
        <f t="shared" si="12"/>
        <v>1934869</v>
      </c>
      <c r="X19" s="56">
        <f t="shared" si="12"/>
        <v>2389006</v>
      </c>
      <c r="Y19" s="56">
        <f t="shared" si="12"/>
        <v>2875924</v>
      </c>
      <c r="Z19" s="56">
        <f t="shared" si="12"/>
        <v>3384152</v>
      </c>
      <c r="AA19" s="56">
        <f t="shared" si="12"/>
        <v>3806924</v>
      </c>
      <c r="AB19" s="56">
        <f t="shared" si="12"/>
        <v>4252525</v>
      </c>
      <c r="AC19" s="56">
        <f t="shared" si="12"/>
        <v>4678728</v>
      </c>
      <c r="AD19" s="56">
        <f t="shared" si="12"/>
        <v>5046700</v>
      </c>
      <c r="AE19" s="56">
        <f t="shared" si="12"/>
        <v>31985812</v>
      </c>
      <c r="AF19" s="60"/>
      <c r="AG19" s="60"/>
      <c r="AH19" s="56">
        <f t="shared" ref="AH19:AT19" si="13">SUM(AH16:AH18)</f>
        <v>406582</v>
      </c>
      <c r="AI19" s="56">
        <f t="shared" si="13"/>
        <v>768206</v>
      </c>
      <c r="AJ19" s="56">
        <f t="shared" si="13"/>
        <v>1191785</v>
      </c>
      <c r="AK19" s="56">
        <f t="shared" si="13"/>
        <v>1602497</v>
      </c>
      <c r="AL19" s="56">
        <f t="shared" si="13"/>
        <v>2028105</v>
      </c>
      <c r="AM19" s="56">
        <f t="shared" si="13"/>
        <v>2447532</v>
      </c>
      <c r="AN19" s="56">
        <f t="shared" si="13"/>
        <v>2866268</v>
      </c>
      <c r="AO19" s="56">
        <f t="shared" si="13"/>
        <v>3303254</v>
      </c>
      <c r="AP19" s="56">
        <f t="shared" si="13"/>
        <v>3708850</v>
      </c>
      <c r="AQ19" s="56">
        <f t="shared" si="13"/>
        <v>4132103</v>
      </c>
      <c r="AR19" s="56">
        <f t="shared" si="13"/>
        <v>4521078</v>
      </c>
      <c r="AS19" s="56">
        <f t="shared" si="13"/>
        <v>4898425</v>
      </c>
      <c r="AT19" s="56">
        <f t="shared" si="13"/>
        <v>31874685</v>
      </c>
      <c r="AU19" s="60"/>
      <c r="AV19" s="60"/>
      <c r="AW19" s="56">
        <f t="shared" ref="AW19:BI19" si="14">SUM(AW16:AW18)</f>
        <v>32467</v>
      </c>
      <c r="AX19" s="56">
        <f t="shared" si="14"/>
        <v>63649</v>
      </c>
      <c r="AY19" s="56">
        <f t="shared" si="14"/>
        <v>99748</v>
      </c>
      <c r="AZ19" s="56">
        <f t="shared" si="14"/>
        <v>137788</v>
      </c>
      <c r="BA19" s="56">
        <f t="shared" si="14"/>
        <v>181359</v>
      </c>
      <c r="BB19" s="56">
        <f t="shared" si="14"/>
        <v>229855</v>
      </c>
      <c r="BC19" s="56">
        <f t="shared" si="14"/>
        <v>287153</v>
      </c>
      <c r="BD19" s="56">
        <f t="shared" si="14"/>
        <v>347425</v>
      </c>
      <c r="BE19" s="56">
        <f t="shared" si="14"/>
        <v>400276</v>
      </c>
      <c r="BF19" s="56">
        <f t="shared" si="14"/>
        <v>454594</v>
      </c>
      <c r="BG19" s="56">
        <f t="shared" si="14"/>
        <v>511024</v>
      </c>
      <c r="BH19" s="56">
        <f t="shared" si="14"/>
        <v>552596</v>
      </c>
      <c r="BI19" s="56">
        <f t="shared" si="14"/>
        <v>3297934</v>
      </c>
      <c r="BJ19" s="60"/>
      <c r="BK19" s="60"/>
      <c r="BL19" s="56">
        <f t="shared" ref="BL19:BX19" si="15">SUM(BL16:BL18)</f>
        <v>442794</v>
      </c>
      <c r="BM19" s="56">
        <f t="shared" si="15"/>
        <v>842672</v>
      </c>
      <c r="BN19" s="56">
        <f t="shared" si="15"/>
        <v>1357595</v>
      </c>
      <c r="BO19" s="56">
        <f t="shared" si="15"/>
        <v>1844598</v>
      </c>
      <c r="BP19" s="56">
        <f t="shared" si="15"/>
        <v>2396238</v>
      </c>
      <c r="BQ19" s="56">
        <f t="shared" si="15"/>
        <v>3003925</v>
      </c>
      <c r="BR19" s="56">
        <f t="shared" si="15"/>
        <v>3722971</v>
      </c>
      <c r="BS19" s="56">
        <f t="shared" si="15"/>
        <v>4477358</v>
      </c>
      <c r="BT19" s="56">
        <f t="shared" si="15"/>
        <v>5054039</v>
      </c>
      <c r="BU19" s="56">
        <f t="shared" si="15"/>
        <v>5637620</v>
      </c>
      <c r="BV19" s="56">
        <f t="shared" si="15"/>
        <v>6172476</v>
      </c>
      <c r="BW19" s="56">
        <f t="shared" si="15"/>
        <v>6635881</v>
      </c>
      <c r="BX19" s="56">
        <f t="shared" si="15"/>
        <v>41588167</v>
      </c>
      <c r="BY19" s="60"/>
      <c r="BZ19" s="60"/>
      <c r="CA19" s="56">
        <f t="shared" ref="CA19:CM19" si="16">SUM(CA16:CA18)</f>
        <v>128773</v>
      </c>
      <c r="CB19" s="56">
        <f t="shared" si="16"/>
        <v>250779</v>
      </c>
      <c r="CC19" s="56">
        <f t="shared" si="16"/>
        <v>402291</v>
      </c>
      <c r="CD19" s="56">
        <f t="shared" si="16"/>
        <v>544828</v>
      </c>
      <c r="CE19" s="56">
        <f t="shared" si="16"/>
        <v>705169</v>
      </c>
      <c r="CF19" s="56">
        <f t="shared" si="16"/>
        <v>877797</v>
      </c>
      <c r="CG19" s="56">
        <f t="shared" si="16"/>
        <v>1074509</v>
      </c>
      <c r="CH19" s="56">
        <f t="shared" si="16"/>
        <v>1271512</v>
      </c>
      <c r="CI19" s="56">
        <f t="shared" si="16"/>
        <v>1444726</v>
      </c>
      <c r="CJ19" s="56">
        <f t="shared" si="16"/>
        <v>1612529</v>
      </c>
      <c r="CK19" s="56">
        <f t="shared" si="16"/>
        <v>1765165</v>
      </c>
      <c r="CL19" s="56">
        <f t="shared" si="16"/>
        <v>1915825</v>
      </c>
      <c r="CM19" s="56">
        <f t="shared" si="16"/>
        <v>11993903</v>
      </c>
      <c r="CN19" s="60"/>
      <c r="CO19" s="60"/>
      <c r="CP19" s="56">
        <f t="shared" ref="CP19:DB19" si="17">SUM(CP16:CP18)</f>
        <v>197744</v>
      </c>
      <c r="CQ19" s="56">
        <f t="shared" si="17"/>
        <v>373613</v>
      </c>
      <c r="CR19" s="56">
        <f t="shared" si="17"/>
        <v>578370</v>
      </c>
      <c r="CS19" s="56">
        <f t="shared" si="17"/>
        <v>781224</v>
      </c>
      <c r="CT19" s="56">
        <f t="shared" si="17"/>
        <v>1009041</v>
      </c>
      <c r="CU19" s="56">
        <f t="shared" si="17"/>
        <v>1239917</v>
      </c>
      <c r="CV19" s="56">
        <f t="shared" si="17"/>
        <v>1483442</v>
      </c>
      <c r="CW19" s="56">
        <f t="shared" si="17"/>
        <v>1725981</v>
      </c>
      <c r="CX19" s="56">
        <f t="shared" si="17"/>
        <v>1951454</v>
      </c>
      <c r="CY19" s="56">
        <f t="shared" si="17"/>
        <v>2183797</v>
      </c>
      <c r="CZ19" s="56">
        <f t="shared" si="17"/>
        <v>2394304</v>
      </c>
      <c r="DA19" s="56">
        <f t="shared" si="17"/>
        <v>2585899</v>
      </c>
      <c r="DB19" s="56">
        <f t="shared" si="17"/>
        <v>16504786</v>
      </c>
      <c r="DC19" s="60"/>
      <c r="DD19" s="60"/>
      <c r="DE19" s="56">
        <f t="shared" ref="DE19:DQ19" si="18">SUM(DE16:DE18)</f>
        <v>112893</v>
      </c>
      <c r="DF19" s="56">
        <f t="shared" si="18"/>
        <v>212576</v>
      </c>
      <c r="DG19" s="56">
        <f t="shared" si="18"/>
        <v>351399</v>
      </c>
      <c r="DH19" s="56">
        <f t="shared" si="18"/>
        <v>500422</v>
      </c>
      <c r="DI19" s="56">
        <f t="shared" si="18"/>
        <v>682097</v>
      </c>
      <c r="DJ19" s="56">
        <f t="shared" si="18"/>
        <v>885946</v>
      </c>
      <c r="DK19" s="56">
        <f t="shared" si="18"/>
        <v>1156541</v>
      </c>
      <c r="DL19" s="56">
        <f t="shared" si="18"/>
        <v>1443535</v>
      </c>
      <c r="DM19" s="56">
        <f t="shared" si="18"/>
        <v>1641597</v>
      </c>
      <c r="DN19" s="56">
        <f t="shared" si="18"/>
        <v>1826695</v>
      </c>
      <c r="DO19" s="56">
        <f t="shared" si="18"/>
        <v>1991985</v>
      </c>
      <c r="DP19" s="56">
        <f t="shared" si="18"/>
        <v>2121666</v>
      </c>
      <c r="DQ19" s="56">
        <f t="shared" si="18"/>
        <v>12927352</v>
      </c>
      <c r="DR19" s="60"/>
      <c r="DS19" s="60"/>
      <c r="DT19" s="56">
        <f t="shared" ref="DT19:EF19" si="19">SUM(DT16:DT18)</f>
        <v>260903</v>
      </c>
      <c r="DU19" s="56">
        <f t="shared" si="19"/>
        <v>488180</v>
      </c>
      <c r="DV19" s="56">
        <f t="shared" si="19"/>
        <v>797593</v>
      </c>
      <c r="DW19" s="56">
        <f t="shared" si="19"/>
        <v>1108493</v>
      </c>
      <c r="DX19" s="56">
        <f t="shared" si="19"/>
        <v>1464845</v>
      </c>
      <c r="DY19" s="56">
        <f t="shared" si="19"/>
        <v>1824775</v>
      </c>
      <c r="DZ19" s="56">
        <f t="shared" si="19"/>
        <v>2232025</v>
      </c>
      <c r="EA19" s="56">
        <f t="shared" si="19"/>
        <v>2669764</v>
      </c>
      <c r="EB19" s="56">
        <f t="shared" si="19"/>
        <v>3022626</v>
      </c>
      <c r="EC19" s="56">
        <f t="shared" si="19"/>
        <v>3373664</v>
      </c>
      <c r="ED19" s="56">
        <f t="shared" si="19"/>
        <v>3701413</v>
      </c>
      <c r="EE19" s="56">
        <f t="shared" si="19"/>
        <v>3983656</v>
      </c>
      <c r="EF19" s="56">
        <f t="shared" si="19"/>
        <v>24927937</v>
      </c>
      <c r="EG19" s="60"/>
      <c r="EH19" s="60"/>
      <c r="EI19" s="56">
        <f t="shared" ref="EI19:EU19" si="20">SUM(EI16:EI18)</f>
        <v>186347</v>
      </c>
      <c r="EJ19" s="56">
        <f t="shared" si="20"/>
        <v>349499</v>
      </c>
      <c r="EK19" s="56">
        <f t="shared" si="20"/>
        <v>568535</v>
      </c>
      <c r="EL19" s="56">
        <f t="shared" si="20"/>
        <v>802296</v>
      </c>
      <c r="EM19" s="56">
        <f t="shared" si="20"/>
        <v>1073992</v>
      </c>
      <c r="EN19" s="56">
        <f t="shared" si="20"/>
        <v>1381361</v>
      </c>
      <c r="EO19" s="56">
        <f t="shared" si="20"/>
        <v>1756967</v>
      </c>
      <c r="EP19" s="56">
        <f t="shared" si="20"/>
        <v>2148200</v>
      </c>
      <c r="EQ19" s="56">
        <f t="shared" si="20"/>
        <v>2450550</v>
      </c>
      <c r="ER19" s="56">
        <f t="shared" si="20"/>
        <v>2753806</v>
      </c>
      <c r="ES19" s="56">
        <f t="shared" si="20"/>
        <v>3028107</v>
      </c>
      <c r="ET19" s="56">
        <f t="shared" si="20"/>
        <v>3251311</v>
      </c>
      <c r="EU19" s="56">
        <f t="shared" si="20"/>
        <v>19750971</v>
      </c>
      <c r="EV19" s="60"/>
      <c r="EW19" s="60"/>
      <c r="EX19" s="56">
        <f t="shared" ref="EX19:FJ19" si="21">SUM(EX16:EX18)</f>
        <v>17152</v>
      </c>
      <c r="EY19" s="56">
        <f t="shared" si="21"/>
        <v>31217</v>
      </c>
      <c r="EZ19" s="56">
        <f t="shared" si="21"/>
        <v>47627</v>
      </c>
      <c r="FA19" s="56">
        <f t="shared" si="21"/>
        <v>64949</v>
      </c>
      <c r="FB19" s="56">
        <f t="shared" si="21"/>
        <v>85725</v>
      </c>
      <c r="FC19" s="56">
        <f t="shared" si="21"/>
        <v>107299</v>
      </c>
      <c r="FD19" s="56">
        <f t="shared" si="21"/>
        <v>132661</v>
      </c>
      <c r="FE19" s="56">
        <f t="shared" si="21"/>
        <v>162032</v>
      </c>
      <c r="FF19" s="56">
        <f t="shared" si="21"/>
        <v>186049</v>
      </c>
      <c r="FG19" s="56">
        <f t="shared" si="21"/>
        <v>212892</v>
      </c>
      <c r="FH19" s="56">
        <f t="shared" si="21"/>
        <v>238598</v>
      </c>
      <c r="FI19" s="56">
        <f t="shared" si="21"/>
        <v>260173</v>
      </c>
      <c r="FJ19" s="56">
        <f t="shared" si="21"/>
        <v>1546374</v>
      </c>
      <c r="FK19" s="60"/>
      <c r="FL19" s="60"/>
    </row>
    <row r="20" spans="1:168" s="62" customFormat="1" ht="15" customHeight="1">
      <c r="A20" s="42"/>
      <c r="B20" s="43"/>
      <c r="C20" s="44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4"/>
      <c r="R20" s="44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5"/>
      <c r="AD20" s="45"/>
      <c r="AE20" s="45"/>
      <c r="AF20" s="44"/>
      <c r="AG20" s="44"/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4"/>
      <c r="AV20" s="44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4"/>
      <c r="BK20" s="44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4"/>
      <c r="BZ20" s="44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4"/>
      <c r="CO20" s="44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4"/>
      <c r="DD20" s="44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4"/>
      <c r="DS20" s="44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4"/>
      <c r="EH20" s="44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4"/>
      <c r="EW20" s="44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4"/>
      <c r="FL20" s="44"/>
    </row>
    <row r="21" spans="1:168" s="55" customFormat="1" ht="15" customHeight="1">
      <c r="A21" s="57">
        <v>2008</v>
      </c>
      <c r="B21" s="63" t="s">
        <v>6</v>
      </c>
      <c r="C21" s="46"/>
      <c r="D21" s="47">
        <f>+AMB!$S21</f>
        <v>389814</v>
      </c>
      <c r="E21" s="47">
        <f>+AMB!$T21</f>
        <v>735960</v>
      </c>
      <c r="F21" s="47">
        <f>+AMB!$U21</f>
        <v>1112969</v>
      </c>
      <c r="G21" s="47">
        <f>+AMB!$V21</f>
        <v>1483600</v>
      </c>
      <c r="H21" s="47">
        <f>+AMB!$W21</f>
        <v>1871009</v>
      </c>
      <c r="I21" s="47">
        <f>+AMB!$X21</f>
        <v>2250076</v>
      </c>
      <c r="J21" s="47">
        <f>+AMB!$Y21</f>
        <v>2651437</v>
      </c>
      <c r="K21" s="47">
        <f>+AMB!$Z21</f>
        <v>3087265</v>
      </c>
      <c r="L21" s="47">
        <f>+AMB!$AA21</f>
        <v>3435067</v>
      </c>
      <c r="M21" s="47">
        <f>+AMB!$AB21</f>
        <v>3794663</v>
      </c>
      <c r="N21" s="47">
        <f>+AMB!$AC21</f>
        <v>4129468</v>
      </c>
      <c r="O21" s="47">
        <f>+AMB!$AD21</f>
        <v>4447793</v>
      </c>
      <c r="P21" s="47">
        <f>SUM(D21:O21)</f>
        <v>29389121</v>
      </c>
      <c r="Q21" s="59"/>
      <c r="R21" s="59"/>
      <c r="S21" s="47">
        <f>+BWB!$S21</f>
        <v>223608</v>
      </c>
      <c r="T21" s="47">
        <f>+BWB!$T21</f>
        <v>428224</v>
      </c>
      <c r="U21" s="47">
        <f>+BWB!$U21</f>
        <v>692145</v>
      </c>
      <c r="V21" s="47">
        <f>+BWB!$V21</f>
        <v>955231</v>
      </c>
      <c r="W21" s="47">
        <f>+BWB!$W21</f>
        <v>1261698</v>
      </c>
      <c r="X21" s="47">
        <f>+BWB!$X21</f>
        <v>1569698</v>
      </c>
      <c r="Y21" s="47">
        <f>+BWB!$Y21</f>
        <v>1925557</v>
      </c>
      <c r="Z21" s="47">
        <f>+BWB!$Z21</f>
        <v>2310886</v>
      </c>
      <c r="AA21" s="47">
        <f>+BWB!$AA21</f>
        <v>2591169</v>
      </c>
      <c r="AB21" s="47">
        <f>+BWB!$AB21</f>
        <v>2868591</v>
      </c>
      <c r="AC21" s="47">
        <f>+BWB!$AC21</f>
        <v>3114359</v>
      </c>
      <c r="AD21" s="47">
        <f>+BWB!$AD21</f>
        <v>3339644</v>
      </c>
      <c r="AE21" s="47">
        <f>SUM(S21:AD21)</f>
        <v>21280810</v>
      </c>
      <c r="AF21" s="59"/>
      <c r="AG21" s="59"/>
      <c r="AH21" s="47">
        <f>+DWT!$S21</f>
        <v>349366</v>
      </c>
      <c r="AI21" s="47">
        <f>+DWT!$T21</f>
        <v>700510</v>
      </c>
      <c r="AJ21" s="47">
        <f>+DWT!$U21</f>
        <v>1098004</v>
      </c>
      <c r="AK21" s="47">
        <f>+DWT!$V21</f>
        <v>1500939</v>
      </c>
      <c r="AL21" s="47">
        <f>+DWT!$W21</f>
        <v>1910221</v>
      </c>
      <c r="AM21" s="47">
        <f>+DWT!$X21</f>
        <v>2309444</v>
      </c>
      <c r="AN21" s="47">
        <f>+DWT!$Y21</f>
        <v>2711375</v>
      </c>
      <c r="AO21" s="47">
        <f>+DWT!$Z21</f>
        <v>3127310</v>
      </c>
      <c r="AP21" s="47">
        <f>+DWT!$AA21</f>
        <v>3506690</v>
      </c>
      <c r="AQ21" s="47">
        <f>+DWT!$AB21</f>
        <v>3901747</v>
      </c>
      <c r="AR21" s="47">
        <f>+DWT!$AC21</f>
        <v>4270746</v>
      </c>
      <c r="AS21" s="47">
        <f>+DWT!$AD21</f>
        <v>4616730</v>
      </c>
      <c r="AT21" s="47">
        <f>SUM(AH21:AS21)</f>
        <v>30003082</v>
      </c>
      <c r="AU21" s="59"/>
      <c r="AV21" s="59"/>
      <c r="AW21" s="47">
        <f>+OGB!$S21</f>
        <v>30092</v>
      </c>
      <c r="AX21" s="47">
        <f>+OGB!$T21</f>
        <v>59933</v>
      </c>
      <c r="AY21" s="47">
        <f>+OGB!$U21</f>
        <v>94099</v>
      </c>
      <c r="AZ21" s="47">
        <f>+OGB!$V21</f>
        <v>131512</v>
      </c>
      <c r="BA21" s="47">
        <f>+OGB!$W21</f>
        <v>176531</v>
      </c>
      <c r="BB21" s="47">
        <f>+OGB!$X21</f>
        <v>220110</v>
      </c>
      <c r="BC21" s="47">
        <f>+OGB!$Y21</f>
        <v>272321</v>
      </c>
      <c r="BD21" s="47">
        <f>+OGB!$Z21</f>
        <v>328654</v>
      </c>
      <c r="BE21" s="47">
        <f>+OGB!$AA21</f>
        <v>370915</v>
      </c>
      <c r="BF21" s="47">
        <f>+OGB!$AB21</f>
        <v>411495</v>
      </c>
      <c r="BG21" s="47">
        <f>+OGB!$AC21</f>
        <v>447484</v>
      </c>
      <c r="BH21" s="47">
        <f>+OGB!$AD21</f>
        <v>477577</v>
      </c>
      <c r="BI21" s="47">
        <f>SUM(AW21:BH21)</f>
        <v>3020723</v>
      </c>
      <c r="BJ21" s="59"/>
      <c r="BK21" s="59"/>
      <c r="BL21" s="47">
        <f>+PB!$S21</f>
        <v>325280</v>
      </c>
      <c r="BM21" s="47">
        <f>+PB!$T21</f>
        <v>643086</v>
      </c>
      <c r="BN21" s="47">
        <f>+PB!$U21</f>
        <v>1046393</v>
      </c>
      <c r="BO21" s="47">
        <f>+PB!$V21</f>
        <v>1408647</v>
      </c>
      <c r="BP21" s="47">
        <f>+PB!$W21</f>
        <v>1842252</v>
      </c>
      <c r="BQ21" s="47">
        <f>+PB!$X21</f>
        <v>2295679</v>
      </c>
      <c r="BR21" s="47">
        <f>+PB!$Y21</f>
        <v>2873685</v>
      </c>
      <c r="BS21" s="47">
        <f>+PB!$Z21</f>
        <v>3503202</v>
      </c>
      <c r="BT21" s="47">
        <f>+PB!$AA21</f>
        <v>3923075</v>
      </c>
      <c r="BU21" s="47">
        <f>+PB!$AB21</f>
        <v>4338472</v>
      </c>
      <c r="BV21" s="47">
        <f>+PB!$AC21</f>
        <v>4705491</v>
      </c>
      <c r="BW21" s="47">
        <f>+PB!$AD21</f>
        <v>5035811</v>
      </c>
      <c r="BX21" s="47">
        <f>SUM(BL21:BW21)</f>
        <v>31941073</v>
      </c>
      <c r="BY21" s="59"/>
      <c r="BZ21" s="59"/>
      <c r="CA21" s="47">
        <f>+IBA!$S21</f>
        <v>126810</v>
      </c>
      <c r="CB21" s="47">
        <f>+IBA!$T21</f>
        <v>250026</v>
      </c>
      <c r="CC21" s="47">
        <f>+IBA!$U21</f>
        <v>390841</v>
      </c>
      <c r="CD21" s="47">
        <f>+IBA!$V21</f>
        <v>529174</v>
      </c>
      <c r="CE21" s="47">
        <f>+IBA!$W21</f>
        <v>687159</v>
      </c>
      <c r="CF21" s="47">
        <f>+IBA!$X21</f>
        <v>846818</v>
      </c>
      <c r="CG21" s="47">
        <f>+IBA!$Y21</f>
        <v>1027006</v>
      </c>
      <c r="CH21" s="47">
        <f>+IBA!$Z21</f>
        <v>1213306</v>
      </c>
      <c r="CI21" s="47">
        <f>+IBA!$AA21</f>
        <v>1369844</v>
      </c>
      <c r="CJ21" s="47">
        <f>+IBA!$AB21</f>
        <v>1512653</v>
      </c>
      <c r="CK21" s="47">
        <f>+IBA!$AC21</f>
        <v>1630444</v>
      </c>
      <c r="CL21" s="47">
        <f>+IBA!$AD21</f>
        <v>1746298</v>
      </c>
      <c r="CM21" s="47">
        <f>SUM(CA21:CL21)</f>
        <v>11330379</v>
      </c>
      <c r="CN21" s="59"/>
      <c r="CO21" s="59"/>
      <c r="CP21" s="47">
        <f>+SIBC!$S21</f>
        <v>188607</v>
      </c>
      <c r="CQ21" s="47">
        <f>+SIBC!$T21</f>
        <v>362839</v>
      </c>
      <c r="CR21" s="47">
        <f>+SIBC!$U21</f>
        <v>551946</v>
      </c>
      <c r="CS21" s="47">
        <f>+SIBC!$V21</f>
        <v>754374</v>
      </c>
      <c r="CT21" s="47">
        <f>+SIBC!$W21</f>
        <v>978892</v>
      </c>
      <c r="CU21" s="47">
        <f>+SIBC!$X21</f>
        <v>1202466</v>
      </c>
      <c r="CV21" s="47">
        <f>+SIBC!$Y21</f>
        <v>1434411</v>
      </c>
      <c r="CW21" s="47">
        <f>+SIBC!$Z21</f>
        <v>1665250</v>
      </c>
      <c r="CX21" s="47">
        <f>+SIBC!$AA21</f>
        <v>1876709</v>
      </c>
      <c r="CY21" s="47">
        <f>+SIBC!$AB21</f>
        <v>2086605</v>
      </c>
      <c r="CZ21" s="47">
        <f>+SIBC!$AC21</f>
        <v>2281426</v>
      </c>
      <c r="DA21" s="47">
        <f>+SIBC!$AD21</f>
        <v>2468507</v>
      </c>
      <c r="DB21" s="47">
        <f>SUM(CP21:DA21)</f>
        <v>15852032</v>
      </c>
      <c r="DC21" s="59"/>
      <c r="DD21" s="59"/>
      <c r="DE21" s="47">
        <f>+TIBA!$S21</f>
        <v>85048</v>
      </c>
      <c r="DF21" s="47">
        <f>+TIBA!$T21</f>
        <v>168275</v>
      </c>
      <c r="DG21" s="47">
        <f>+TIBA!$U21</f>
        <v>283774</v>
      </c>
      <c r="DH21" s="47">
        <f>+TIBA!$V21</f>
        <v>402295</v>
      </c>
      <c r="DI21" s="47">
        <f>+TIBA!$W21</f>
        <v>551249</v>
      </c>
      <c r="DJ21" s="47">
        <f>+TIBA!$X21</f>
        <v>711266</v>
      </c>
      <c r="DK21" s="47">
        <f>+TIBA!$Y21</f>
        <v>937503</v>
      </c>
      <c r="DL21" s="47">
        <f>+TIBA!$Z21</f>
        <v>1193898</v>
      </c>
      <c r="DM21" s="47">
        <f>+TIBA!$AA21</f>
        <v>1338611</v>
      </c>
      <c r="DN21" s="47">
        <f>+TIBA!$AB21</f>
        <v>1472184</v>
      </c>
      <c r="DO21" s="47">
        <f>+TIBA!$AC21</f>
        <v>1578336</v>
      </c>
      <c r="DP21" s="47">
        <f>+TIBA!$AD21</f>
        <v>1666416</v>
      </c>
      <c r="DQ21" s="47">
        <f>SUM(DE21:DP21)</f>
        <v>10388855</v>
      </c>
      <c r="DR21" s="59"/>
      <c r="DS21" s="59"/>
      <c r="DT21" s="47">
        <f>+LQB!$S21</f>
        <v>186021</v>
      </c>
      <c r="DU21" s="47">
        <f>+LQB!$T21</f>
        <v>360168</v>
      </c>
      <c r="DV21" s="47">
        <f>+LQB!$U21</f>
        <v>589271</v>
      </c>
      <c r="DW21" s="47">
        <f>+LQB!$V21</f>
        <v>817251</v>
      </c>
      <c r="DX21" s="47">
        <f>+LQB!$W21</f>
        <v>1083051</v>
      </c>
      <c r="DY21" s="47">
        <f>+LQB!$X21</f>
        <v>1344897</v>
      </c>
      <c r="DZ21" s="47">
        <f>+LQB!$Y21</f>
        <v>1659460</v>
      </c>
      <c r="EA21" s="47">
        <f>+LQB!$Z21</f>
        <v>2003408</v>
      </c>
      <c r="EB21" s="47">
        <f>+LQB!$AA21</f>
        <v>2239610</v>
      </c>
      <c r="EC21" s="47">
        <f>+LQB!$AB21</f>
        <v>2472878</v>
      </c>
      <c r="ED21" s="47">
        <f>+LQB!$AC21</f>
        <v>2685167</v>
      </c>
      <c r="EE21" s="47">
        <f>+LQB!$AD21</f>
        <v>2875114</v>
      </c>
      <c r="EF21" s="47">
        <f>SUM(DT21:EE21)</f>
        <v>18316296</v>
      </c>
      <c r="EG21" s="59"/>
      <c r="EH21" s="59"/>
      <c r="EI21" s="47">
        <f>+RBW!$S21</f>
        <v>190054</v>
      </c>
      <c r="EJ21" s="47">
        <f>+RBW!$T21</f>
        <v>365504</v>
      </c>
      <c r="EK21" s="47">
        <f>+RBW!$U21</f>
        <v>584371</v>
      </c>
      <c r="EL21" s="47">
        <f>+RBW!$V21</f>
        <v>812094</v>
      </c>
      <c r="EM21" s="47">
        <f>+RBW!$W21</f>
        <v>1090237</v>
      </c>
      <c r="EN21" s="47">
        <f>+RBW!$X21</f>
        <v>1379384</v>
      </c>
      <c r="EO21" s="47">
        <f>+RBW!$Y21</f>
        <v>1743078</v>
      </c>
      <c r="EP21" s="47">
        <f>+RBW!$Z21</f>
        <v>2156028</v>
      </c>
      <c r="EQ21" s="47">
        <f>+RBW!$AA21</f>
        <v>2431067</v>
      </c>
      <c r="ER21" s="47">
        <f>+RBW!$AB21</f>
        <v>2689847</v>
      </c>
      <c r="ES21" s="47">
        <f>+RBW!$AC21</f>
        <v>2909444</v>
      </c>
      <c r="ET21" s="47">
        <f>+RBW!$AD21</f>
        <v>3100696</v>
      </c>
      <c r="EU21" s="47">
        <f>SUM(EI21:ET21)</f>
        <v>19451804</v>
      </c>
      <c r="EV21" s="59"/>
      <c r="EW21" s="59"/>
      <c r="EX21" s="47">
        <f>+WPB!$S21</f>
        <v>20274</v>
      </c>
      <c r="EY21" s="47">
        <f>+WPB!$T21</f>
        <v>39226</v>
      </c>
      <c r="EZ21" s="47">
        <f>+WPB!$U21</f>
        <v>59833</v>
      </c>
      <c r="FA21" s="47">
        <f>+WPB!$V21</f>
        <v>82131</v>
      </c>
      <c r="FB21" s="47">
        <f>+WPB!$W21</f>
        <v>107296</v>
      </c>
      <c r="FC21" s="47">
        <f>+WPB!$X21</f>
        <v>132770</v>
      </c>
      <c r="FD21" s="47">
        <f>+WPB!$Y21</f>
        <v>162346</v>
      </c>
      <c r="FE21" s="47">
        <f>+WPB!$Z21</f>
        <v>195671</v>
      </c>
      <c r="FF21" s="47">
        <f>+WPB!$AA21</f>
        <v>224186</v>
      </c>
      <c r="FG21" s="47">
        <f>+WPB!$AB21</f>
        <v>252676</v>
      </c>
      <c r="FH21" s="47">
        <f>+WPB!$AC21</f>
        <v>276309</v>
      </c>
      <c r="FI21" s="47">
        <f>+WPB!$AD21</f>
        <v>297464</v>
      </c>
      <c r="FJ21" s="47">
        <f>SUM(EX21:FI21)</f>
        <v>1850182</v>
      </c>
      <c r="FK21" s="59"/>
      <c r="FL21" s="59"/>
    </row>
    <row r="22" spans="1:168" s="55" customFormat="1" ht="15" customHeight="1">
      <c r="A22" s="57">
        <v>2008</v>
      </c>
      <c r="B22" s="64" t="s">
        <v>7</v>
      </c>
      <c r="D22" s="47">
        <f>+AMB!$S22</f>
        <v>257507</v>
      </c>
      <c r="E22" s="47">
        <f>+AMB!$T22</f>
        <v>518596</v>
      </c>
      <c r="F22" s="47">
        <f>+AMB!$U22</f>
        <v>767256</v>
      </c>
      <c r="G22" s="47">
        <f>+AMB!$V22</f>
        <v>1033047</v>
      </c>
      <c r="H22" s="47">
        <f>+AMB!$W22</f>
        <v>1292797</v>
      </c>
      <c r="I22" s="47">
        <f>+AMB!$X22</f>
        <v>1550073</v>
      </c>
      <c r="J22" s="47">
        <f>+AMB!$Y22</f>
        <v>1762910</v>
      </c>
      <c r="K22" s="47">
        <f>+AMB!$Z22</f>
        <v>1994918</v>
      </c>
      <c r="L22" s="47">
        <f>+AMB!$AA22</f>
        <v>2241786</v>
      </c>
      <c r="M22" s="47">
        <f>+AMB!$AB22</f>
        <v>2485905</v>
      </c>
      <c r="N22" s="47">
        <f>+AMB!$AC22</f>
        <v>2703109</v>
      </c>
      <c r="O22" s="47">
        <f>+AMB!$AD22</f>
        <v>2885047</v>
      </c>
      <c r="P22" s="47">
        <f>SUM(D22:O22)</f>
        <v>19492951</v>
      </c>
      <c r="Q22" s="60"/>
      <c r="R22" s="60"/>
      <c r="S22" s="47">
        <f>+BWB!$S22</f>
        <v>132664</v>
      </c>
      <c r="T22" s="47">
        <f>+BWB!$T22</f>
        <v>263876</v>
      </c>
      <c r="U22" s="47">
        <f>+BWB!$U22</f>
        <v>394418</v>
      </c>
      <c r="V22" s="47">
        <f>+BWB!$V22</f>
        <v>535029</v>
      </c>
      <c r="W22" s="47">
        <f>+BWB!$W22</f>
        <v>677152</v>
      </c>
      <c r="X22" s="47">
        <f>+BWB!$X22</f>
        <v>822050</v>
      </c>
      <c r="Y22" s="47">
        <f>+BWB!$Y22</f>
        <v>953282</v>
      </c>
      <c r="Z22" s="47">
        <f>+BWB!$Z22</f>
        <v>1087227</v>
      </c>
      <c r="AA22" s="47">
        <f>+BWB!$AA22</f>
        <v>1224072</v>
      </c>
      <c r="AB22" s="47">
        <f>+BWB!$AB22</f>
        <v>1362474</v>
      </c>
      <c r="AC22" s="47">
        <f>+BWB!$AC22</f>
        <v>1475979</v>
      </c>
      <c r="AD22" s="47">
        <f>+BWB!$AD22</f>
        <v>1574428</v>
      </c>
      <c r="AE22" s="47">
        <f>SUM(S22:AD22)</f>
        <v>10502651</v>
      </c>
      <c r="AF22" s="60"/>
      <c r="AG22" s="60"/>
      <c r="AH22" s="47">
        <f>+DWT!$S22</f>
        <v>9022</v>
      </c>
      <c r="AI22" s="47">
        <f>+DWT!$T22</f>
        <v>19717</v>
      </c>
      <c r="AJ22" s="47">
        <f>+DWT!$U22</f>
        <v>29105</v>
      </c>
      <c r="AK22" s="47">
        <f>+DWT!$V22</f>
        <v>37905</v>
      </c>
      <c r="AL22" s="47">
        <f>+DWT!$W22</f>
        <v>45652</v>
      </c>
      <c r="AM22" s="47">
        <f>+DWT!$X22</f>
        <v>52727</v>
      </c>
      <c r="AN22" s="47">
        <f>+DWT!$Y22</f>
        <v>58041</v>
      </c>
      <c r="AO22" s="47">
        <f>+DWT!$Z22</f>
        <v>63851</v>
      </c>
      <c r="AP22" s="47">
        <f>+DWT!$AA22</f>
        <v>70922</v>
      </c>
      <c r="AQ22" s="47">
        <f>+DWT!$AB22</f>
        <v>77654</v>
      </c>
      <c r="AR22" s="47">
        <f>+DWT!$AC22</f>
        <v>83643</v>
      </c>
      <c r="AS22" s="47">
        <f>+DWT!$AD22</f>
        <v>90241</v>
      </c>
      <c r="AT22" s="47">
        <f>SUM(AH22:AS22)</f>
        <v>638480</v>
      </c>
      <c r="AU22" s="60"/>
      <c r="AV22" s="60"/>
      <c r="AW22" s="47">
        <f>+OGB!$S22</f>
        <v>6474</v>
      </c>
      <c r="AX22" s="47">
        <f>+OGB!$T22</f>
        <v>12599</v>
      </c>
      <c r="AY22" s="47">
        <f>+OGB!$U22</f>
        <v>18844</v>
      </c>
      <c r="AZ22" s="47">
        <f>+OGB!$V22</f>
        <v>25475</v>
      </c>
      <c r="BA22" s="47">
        <f>+OGB!$W22</f>
        <v>32249</v>
      </c>
      <c r="BB22" s="47">
        <f>+OGB!$X22</f>
        <v>38853</v>
      </c>
      <c r="BC22" s="47">
        <f>+OGB!$Y22</f>
        <v>45850</v>
      </c>
      <c r="BD22" s="47">
        <f>+OGB!$Z22</f>
        <v>52291</v>
      </c>
      <c r="BE22" s="47">
        <f>+OGB!$AA22</f>
        <v>59073</v>
      </c>
      <c r="BF22" s="47">
        <f>+OGB!$AB22</f>
        <v>65698</v>
      </c>
      <c r="BG22" s="47">
        <f>+OGB!$AC22</f>
        <v>70595</v>
      </c>
      <c r="BH22" s="47">
        <f>+OGB!$AD22</f>
        <v>76178</v>
      </c>
      <c r="BI22" s="47">
        <f>SUM(AW22:BH22)</f>
        <v>504179</v>
      </c>
      <c r="BJ22" s="60"/>
      <c r="BK22" s="60"/>
      <c r="BL22" s="47">
        <f>+PB!$S22</f>
        <v>109940</v>
      </c>
      <c r="BM22" s="47">
        <f>+PB!$T22</f>
        <v>214122</v>
      </c>
      <c r="BN22" s="47">
        <f>+PB!$U22</f>
        <v>323598</v>
      </c>
      <c r="BO22" s="47">
        <f>+PB!$V22</f>
        <v>437003</v>
      </c>
      <c r="BP22" s="47">
        <f>+PB!$W22</f>
        <v>548522</v>
      </c>
      <c r="BQ22" s="47">
        <f>+PB!$X22</f>
        <v>661377</v>
      </c>
      <c r="BR22" s="47">
        <f>+PB!$Y22</f>
        <v>769411</v>
      </c>
      <c r="BS22" s="47">
        <f>+PB!$Z22</f>
        <v>875348</v>
      </c>
      <c r="BT22" s="47">
        <f>+PB!$AA22</f>
        <v>989131</v>
      </c>
      <c r="BU22" s="47">
        <f>+PB!$AB22</f>
        <v>1101905</v>
      </c>
      <c r="BV22" s="47">
        <f>+PB!$AC22</f>
        <v>1195073</v>
      </c>
      <c r="BW22" s="47">
        <f>+PB!$AD22</f>
        <v>1283829</v>
      </c>
      <c r="BX22" s="47">
        <f>SUM(BL22:BW22)</f>
        <v>8509259</v>
      </c>
      <c r="BY22" s="60"/>
      <c r="BZ22" s="60"/>
      <c r="CA22" s="47">
        <f>+IBA!$S22</f>
        <v>9329</v>
      </c>
      <c r="CB22" s="47">
        <f>+IBA!$T22</f>
        <v>18548</v>
      </c>
      <c r="CC22" s="47">
        <f>+IBA!$U22</f>
        <v>28421</v>
      </c>
      <c r="CD22" s="47">
        <f>+IBA!$V22</f>
        <v>39528</v>
      </c>
      <c r="CE22" s="47">
        <f>+IBA!$W22</f>
        <v>50412</v>
      </c>
      <c r="CF22" s="47">
        <f>+IBA!$X22</f>
        <v>60981</v>
      </c>
      <c r="CG22" s="47">
        <f>+IBA!$Y22</f>
        <v>71801</v>
      </c>
      <c r="CH22" s="47">
        <f>+IBA!$Z22</f>
        <v>81499</v>
      </c>
      <c r="CI22" s="47">
        <f>+IBA!$AA22</f>
        <v>91475</v>
      </c>
      <c r="CJ22" s="47">
        <f>+IBA!$AB22</f>
        <v>101278</v>
      </c>
      <c r="CK22" s="47">
        <f>+IBA!$AC22</f>
        <v>108468</v>
      </c>
      <c r="CL22" s="47">
        <f>+IBA!$AD22</f>
        <v>115435</v>
      </c>
      <c r="CM22" s="47">
        <f>SUM(CA22:CL22)</f>
        <v>777175</v>
      </c>
      <c r="CN22" s="60"/>
      <c r="CO22" s="60"/>
      <c r="CP22" s="47">
        <f>+SIBC!$S22</f>
        <v>7949</v>
      </c>
      <c r="CQ22" s="47">
        <f>+SIBC!$T22</f>
        <v>14775</v>
      </c>
      <c r="CR22" s="47">
        <f>+SIBC!$U22</f>
        <v>22229</v>
      </c>
      <c r="CS22" s="47">
        <f>+SIBC!$V22</f>
        <v>30371</v>
      </c>
      <c r="CT22" s="47">
        <f>+SIBC!$W22</f>
        <v>39730</v>
      </c>
      <c r="CU22" s="47">
        <f>+SIBC!$X22</f>
        <v>49270</v>
      </c>
      <c r="CV22" s="47">
        <f>+SIBC!$Y22</f>
        <v>58779</v>
      </c>
      <c r="CW22" s="47">
        <f>+SIBC!$Z22</f>
        <v>67650</v>
      </c>
      <c r="CX22" s="47">
        <f>+SIBC!$AA22</f>
        <v>77130</v>
      </c>
      <c r="CY22" s="47">
        <f>+SIBC!$AB22</f>
        <v>86185</v>
      </c>
      <c r="CZ22" s="47">
        <f>+SIBC!$AC22</f>
        <v>92847</v>
      </c>
      <c r="DA22" s="47">
        <f>+SIBC!$AD22</f>
        <v>99295</v>
      </c>
      <c r="DB22" s="47">
        <f>SUM(CP22:DA22)</f>
        <v>646210</v>
      </c>
      <c r="DC22" s="60"/>
      <c r="DD22" s="60"/>
      <c r="DE22" s="47">
        <f>+TIBA!$S22</f>
        <v>34593</v>
      </c>
      <c r="DF22" s="47">
        <f>+TIBA!$T22</f>
        <v>67434</v>
      </c>
      <c r="DG22" s="47">
        <f>+TIBA!$U22</f>
        <v>101203</v>
      </c>
      <c r="DH22" s="47">
        <f>+TIBA!$V22</f>
        <v>137229</v>
      </c>
      <c r="DI22" s="47">
        <f>+TIBA!$W22</f>
        <v>173258</v>
      </c>
      <c r="DJ22" s="47">
        <f>+TIBA!$X22</f>
        <v>207542</v>
      </c>
      <c r="DK22" s="47">
        <f>+TIBA!$Y22</f>
        <v>241636</v>
      </c>
      <c r="DL22" s="47">
        <f>+TIBA!$Z22</f>
        <v>274555</v>
      </c>
      <c r="DM22" s="47">
        <f>+TIBA!$AA22</f>
        <v>308480</v>
      </c>
      <c r="DN22" s="47">
        <f>+TIBA!$AB22</f>
        <v>341823</v>
      </c>
      <c r="DO22" s="47">
        <f>+TIBA!$AC22</f>
        <v>370243</v>
      </c>
      <c r="DP22" s="47">
        <f>+TIBA!$AD22</f>
        <v>395809</v>
      </c>
      <c r="DQ22" s="47">
        <f>SUM(DE22:DP22)</f>
        <v>2653805</v>
      </c>
      <c r="DR22" s="60"/>
      <c r="DS22" s="60"/>
      <c r="DT22" s="47">
        <f>+LQB!$S22</f>
        <v>68426</v>
      </c>
      <c r="DU22" s="47">
        <f>+LQB!$T22</f>
        <v>134552</v>
      </c>
      <c r="DV22" s="47">
        <f>+LQB!$U22</f>
        <v>202266</v>
      </c>
      <c r="DW22" s="47">
        <f>+LQB!$V22</f>
        <v>275456</v>
      </c>
      <c r="DX22" s="47">
        <f>+LQB!$W22</f>
        <v>348592</v>
      </c>
      <c r="DY22" s="47">
        <f>+LQB!$X22</f>
        <v>415490</v>
      </c>
      <c r="DZ22" s="47">
        <f>+LQB!$Y22</f>
        <v>481112</v>
      </c>
      <c r="EA22" s="47">
        <f>+LQB!$Z22</f>
        <v>545380</v>
      </c>
      <c r="EB22" s="47">
        <f>+LQB!$AA22</f>
        <v>610460</v>
      </c>
      <c r="EC22" s="47">
        <f>+LQB!$AB22</f>
        <v>677430</v>
      </c>
      <c r="ED22" s="47">
        <f>+LQB!$AC22</f>
        <v>734620</v>
      </c>
      <c r="EE22" s="47">
        <f>+LQB!$AD22</f>
        <v>789894</v>
      </c>
      <c r="EF22" s="47">
        <f>SUM(DT22:EE22)</f>
        <v>5283678</v>
      </c>
      <c r="EG22" s="60"/>
      <c r="EH22" s="60"/>
      <c r="EI22" s="47">
        <f>+RBW!$S22</f>
        <v>31</v>
      </c>
      <c r="EJ22" s="47">
        <f>+RBW!$T22</f>
        <v>45</v>
      </c>
      <c r="EK22" s="47">
        <f>+RBW!$U22</f>
        <v>61</v>
      </c>
      <c r="EL22" s="47">
        <f>+RBW!$V22</f>
        <v>71</v>
      </c>
      <c r="EM22" s="47">
        <f>+RBW!$W22</f>
        <v>88</v>
      </c>
      <c r="EN22" s="47">
        <f>+RBW!$X22</f>
        <v>105</v>
      </c>
      <c r="EO22" s="47">
        <f>+RBW!$Y22</f>
        <v>124</v>
      </c>
      <c r="EP22" s="47">
        <f>+RBW!$Z22</f>
        <v>143</v>
      </c>
      <c r="EQ22" s="47">
        <f>+RBW!$AA22</f>
        <v>151</v>
      </c>
      <c r="ER22" s="47">
        <f>+RBW!$AB22</f>
        <v>157</v>
      </c>
      <c r="ES22" s="47">
        <f>+RBW!$AC22</f>
        <v>164</v>
      </c>
      <c r="ET22" s="47">
        <f>+RBW!$AD22</f>
        <v>174</v>
      </c>
      <c r="EU22" s="47">
        <f>SUM(EI22:ET22)</f>
        <v>1314</v>
      </c>
      <c r="EV22" s="60"/>
      <c r="EW22" s="60"/>
      <c r="EX22" s="47">
        <f>+WPB!$S22</f>
        <v>0</v>
      </c>
      <c r="EY22" s="47">
        <f>+WPB!$T22</f>
        <v>0</v>
      </c>
      <c r="EZ22" s="47">
        <f>+WPB!$U22</f>
        <v>0</v>
      </c>
      <c r="FA22" s="47">
        <f>+WPB!$V22</f>
        <v>0</v>
      </c>
      <c r="FB22" s="47">
        <f>+WPB!$W22</f>
        <v>0</v>
      </c>
      <c r="FC22" s="47">
        <f>+WPB!$X22</f>
        <v>0</v>
      </c>
      <c r="FD22" s="47">
        <f>+WPB!$Y22</f>
        <v>0</v>
      </c>
      <c r="FE22" s="47">
        <f>+WPB!$Z22</f>
        <v>0</v>
      </c>
      <c r="FF22" s="47">
        <f>+WPB!$AA22</f>
        <v>0</v>
      </c>
      <c r="FG22" s="47">
        <f>+WPB!$AB22</f>
        <v>0</v>
      </c>
      <c r="FH22" s="47">
        <f>+WPB!$AC22</f>
        <v>0</v>
      </c>
      <c r="FI22" s="47">
        <f>+WPB!$AD22</f>
        <v>0</v>
      </c>
      <c r="FJ22" s="47">
        <f>SUM(EX22:FI22)</f>
        <v>0</v>
      </c>
      <c r="FK22" s="60"/>
      <c r="FL22" s="60"/>
    </row>
    <row r="23" spans="1:168" s="55" customFormat="1" ht="15" customHeight="1">
      <c r="A23" s="57">
        <v>2008</v>
      </c>
      <c r="B23" s="64" t="s">
        <v>8</v>
      </c>
      <c r="D23" s="47">
        <f>+AMB!$S23</f>
        <v>1599</v>
      </c>
      <c r="E23" s="47">
        <f>+AMB!$T23</f>
        <v>3393</v>
      </c>
      <c r="F23" s="47">
        <f>+AMB!$U23</f>
        <v>5130</v>
      </c>
      <c r="G23" s="47">
        <f>+AMB!$V23</f>
        <v>6316</v>
      </c>
      <c r="H23" s="47">
        <f>+AMB!$W23</f>
        <v>9448</v>
      </c>
      <c r="I23" s="47">
        <f>+AMB!$X23</f>
        <v>10658</v>
      </c>
      <c r="J23" s="47">
        <f>+AMB!$Y23</f>
        <v>11698</v>
      </c>
      <c r="K23" s="47">
        <f>+AMB!$Z23</f>
        <v>12715</v>
      </c>
      <c r="L23" s="47">
        <f>+AMB!$AA23</f>
        <v>13546</v>
      </c>
      <c r="M23" s="47">
        <f>+AMB!$AB23</f>
        <v>14658</v>
      </c>
      <c r="N23" s="47">
        <f>+AMB!$AC23</f>
        <v>15648</v>
      </c>
      <c r="O23" s="47">
        <f>+AMB!$AD23</f>
        <v>16465</v>
      </c>
      <c r="P23" s="47">
        <f>SUM(D23:O23)</f>
        <v>121274</v>
      </c>
      <c r="Q23" s="60"/>
      <c r="R23" s="60"/>
      <c r="S23" s="47">
        <f>+BWB!$S23</f>
        <v>426</v>
      </c>
      <c r="T23" s="47">
        <f>+BWB!$T23</f>
        <v>773</v>
      </c>
      <c r="U23" s="47">
        <f>+BWB!$U23</f>
        <v>1297</v>
      </c>
      <c r="V23" s="47">
        <f>+BWB!$V23</f>
        <v>1925</v>
      </c>
      <c r="W23" s="47">
        <f>+BWB!$W23</f>
        <v>2658</v>
      </c>
      <c r="X23" s="47">
        <f>+BWB!$X23</f>
        <v>3371</v>
      </c>
      <c r="Y23" s="47">
        <f>+BWB!$Y23</f>
        <v>4079</v>
      </c>
      <c r="Z23" s="47">
        <f>+BWB!$Z23</f>
        <v>4994</v>
      </c>
      <c r="AA23" s="47">
        <f>+BWB!$AA23</f>
        <v>5925</v>
      </c>
      <c r="AB23" s="47">
        <f>+BWB!$AB23</f>
        <v>6896</v>
      </c>
      <c r="AC23" s="47">
        <f>+BWB!$AC23</f>
        <v>7526</v>
      </c>
      <c r="AD23" s="47">
        <f>+BWB!$AD23</f>
        <v>7882</v>
      </c>
      <c r="AE23" s="47">
        <f>SUM(S23:AD23)</f>
        <v>47752</v>
      </c>
      <c r="AF23" s="60"/>
      <c r="AG23" s="60"/>
      <c r="AH23" s="47">
        <f>+DWT!$S23</f>
        <v>4831</v>
      </c>
      <c r="AI23" s="47">
        <f>+DWT!$T23</f>
        <v>8942</v>
      </c>
      <c r="AJ23" s="47">
        <f>+DWT!$U23</f>
        <v>13256</v>
      </c>
      <c r="AK23" s="47">
        <f>+DWT!$V23</f>
        <v>18023</v>
      </c>
      <c r="AL23" s="47">
        <f>+DWT!$W23</f>
        <v>22795</v>
      </c>
      <c r="AM23" s="47">
        <f>+DWT!$X23</f>
        <v>27407</v>
      </c>
      <c r="AN23" s="47">
        <f>+DWT!$Y23</f>
        <v>32137</v>
      </c>
      <c r="AO23" s="47">
        <f>+DWT!$Z23</f>
        <v>37294</v>
      </c>
      <c r="AP23" s="47">
        <f>+DWT!$AA23</f>
        <v>41854</v>
      </c>
      <c r="AQ23" s="47">
        <f>+DWT!$AB23</f>
        <v>46869</v>
      </c>
      <c r="AR23" s="47">
        <f>+DWT!$AC23</f>
        <v>51423</v>
      </c>
      <c r="AS23" s="47">
        <f>+DWT!$AD23</f>
        <v>55751</v>
      </c>
      <c r="AT23" s="47">
        <f>SUM(AH23:AS23)</f>
        <v>360582</v>
      </c>
      <c r="AU23" s="60"/>
      <c r="AV23" s="60"/>
      <c r="AW23" s="47">
        <f>+OGB!$S23</f>
        <v>18</v>
      </c>
      <c r="AX23" s="47">
        <f>+OGB!$T23</f>
        <v>49</v>
      </c>
      <c r="AY23" s="47">
        <f>+OGB!$U23</f>
        <v>63</v>
      </c>
      <c r="AZ23" s="47">
        <f>+OGB!$V23</f>
        <v>106</v>
      </c>
      <c r="BA23" s="47">
        <f>+OGB!$W23</f>
        <v>184</v>
      </c>
      <c r="BB23" s="47">
        <f>+OGB!$X23</f>
        <v>269</v>
      </c>
      <c r="BC23" s="47">
        <f>+OGB!$Y23</f>
        <v>304</v>
      </c>
      <c r="BD23" s="47">
        <f>+OGB!$Z23</f>
        <v>355</v>
      </c>
      <c r="BE23" s="47">
        <f>+OGB!$AA23</f>
        <v>389</v>
      </c>
      <c r="BF23" s="47">
        <f>+OGB!$AB23</f>
        <v>427</v>
      </c>
      <c r="BG23" s="47">
        <f>+OGB!$AC23</f>
        <v>459</v>
      </c>
      <c r="BH23" s="47">
        <f>+OGB!$AD23</f>
        <v>484</v>
      </c>
      <c r="BI23" s="47">
        <f>SUM(AW23:BH23)</f>
        <v>3107</v>
      </c>
      <c r="BJ23" s="60"/>
      <c r="BK23" s="60"/>
      <c r="BL23" s="47">
        <f>+PB!$S23</f>
        <v>2248</v>
      </c>
      <c r="BM23" s="47">
        <f>+PB!$T23</f>
        <v>4532</v>
      </c>
      <c r="BN23" s="47">
        <f>+PB!$U23</f>
        <v>6972</v>
      </c>
      <c r="BO23" s="47">
        <f>+PB!$V23</f>
        <v>9116</v>
      </c>
      <c r="BP23" s="47">
        <f>+PB!$W23</f>
        <v>11900</v>
      </c>
      <c r="BQ23" s="47">
        <f>+PB!$X23</f>
        <v>14816</v>
      </c>
      <c r="BR23" s="47">
        <f>+PB!$Y23</f>
        <v>17914</v>
      </c>
      <c r="BS23" s="47">
        <f>+PB!$Z23</f>
        <v>21226</v>
      </c>
      <c r="BT23" s="47">
        <f>+PB!$AA23</f>
        <v>24140</v>
      </c>
      <c r="BU23" s="47">
        <f>+PB!$AB23</f>
        <v>27066</v>
      </c>
      <c r="BV23" s="47">
        <f>+PB!$AC23</f>
        <v>29866</v>
      </c>
      <c r="BW23" s="47">
        <f>+PB!$AD23</f>
        <v>32178</v>
      </c>
      <c r="BX23" s="47">
        <f>SUM(BL23:BW23)</f>
        <v>201974</v>
      </c>
      <c r="BY23" s="60"/>
      <c r="BZ23" s="60"/>
      <c r="CA23" s="47">
        <f>+IBA!$S23</f>
        <v>1162</v>
      </c>
      <c r="CB23" s="47">
        <f>+IBA!$T23</f>
        <v>2882</v>
      </c>
      <c r="CC23" s="47">
        <f>+IBA!$U23</f>
        <v>4556</v>
      </c>
      <c r="CD23" s="47">
        <f>+IBA!$V23</f>
        <v>6013</v>
      </c>
      <c r="CE23" s="47">
        <f>+IBA!$W23</f>
        <v>10795</v>
      </c>
      <c r="CF23" s="47">
        <f>+IBA!$X23</f>
        <v>17431</v>
      </c>
      <c r="CG23" s="47">
        <f>+IBA!$Y23</f>
        <v>25162</v>
      </c>
      <c r="CH23" s="47">
        <f>+IBA!$Z23</f>
        <v>35065</v>
      </c>
      <c r="CI23" s="47">
        <f>+IBA!$AA23</f>
        <v>40460</v>
      </c>
      <c r="CJ23" s="47">
        <f>+IBA!$AB23</f>
        <v>43148</v>
      </c>
      <c r="CK23" s="47">
        <f>+IBA!$AC23</f>
        <v>44268</v>
      </c>
      <c r="CL23" s="47">
        <f>+IBA!$AD23</f>
        <v>45002</v>
      </c>
      <c r="CM23" s="47">
        <f>SUM(CA23:CL23)</f>
        <v>275944</v>
      </c>
      <c r="CN23" s="60"/>
      <c r="CO23" s="60"/>
      <c r="CP23" s="47">
        <f>+SIBC!$S23</f>
        <v>0</v>
      </c>
      <c r="CQ23" s="47">
        <f>+SIBC!$T23</f>
        <v>0</v>
      </c>
      <c r="CR23" s="47">
        <f>+SIBC!$U23</f>
        <v>0</v>
      </c>
      <c r="CS23" s="47">
        <f>+SIBC!$V23</f>
        <v>0</v>
      </c>
      <c r="CT23" s="47">
        <f>+SIBC!$W23</f>
        <v>0</v>
      </c>
      <c r="CU23" s="47">
        <f>+SIBC!$X23</f>
        <v>0</v>
      </c>
      <c r="CV23" s="47">
        <f>+SIBC!$Y23</f>
        <v>0</v>
      </c>
      <c r="CW23" s="47">
        <f>+SIBC!$Z23</f>
        <v>0</v>
      </c>
      <c r="CX23" s="47">
        <f>+SIBC!$AA23</f>
        <v>0</v>
      </c>
      <c r="CY23" s="47">
        <f>+SIBC!$AB23</f>
        <v>0</v>
      </c>
      <c r="CZ23" s="47">
        <f>+SIBC!$AC23</f>
        <v>0</v>
      </c>
      <c r="DA23" s="47">
        <f>+SIBC!$AD23</f>
        <v>0</v>
      </c>
      <c r="DB23" s="47">
        <f>SUM(CP23:DA23)</f>
        <v>0</v>
      </c>
      <c r="DC23" s="60"/>
      <c r="DD23" s="60"/>
      <c r="DE23" s="47">
        <f>+TIBA!$S23</f>
        <v>0</v>
      </c>
      <c r="DF23" s="47">
        <f>+TIBA!$T23</f>
        <v>0</v>
      </c>
      <c r="DG23" s="47">
        <f>+TIBA!$U23</f>
        <v>0</v>
      </c>
      <c r="DH23" s="47">
        <f>+TIBA!$V23</f>
        <v>0</v>
      </c>
      <c r="DI23" s="47">
        <f>+TIBA!$W23</f>
        <v>0</v>
      </c>
      <c r="DJ23" s="47">
        <f>+TIBA!$X23</f>
        <v>0</v>
      </c>
      <c r="DK23" s="47">
        <f>+TIBA!$Y23</f>
        <v>0</v>
      </c>
      <c r="DL23" s="47">
        <f>+TIBA!$Z23</f>
        <v>0</v>
      </c>
      <c r="DM23" s="47">
        <f>+TIBA!$AA23</f>
        <v>0</v>
      </c>
      <c r="DN23" s="47">
        <f>+TIBA!$AB23</f>
        <v>0</v>
      </c>
      <c r="DO23" s="47">
        <f>+TIBA!$AC23</f>
        <v>0</v>
      </c>
      <c r="DP23" s="47">
        <f>+TIBA!$AD23</f>
        <v>0</v>
      </c>
      <c r="DQ23" s="47">
        <f>SUM(DE23:DP23)</f>
        <v>0</v>
      </c>
      <c r="DR23" s="60"/>
      <c r="DS23" s="60"/>
      <c r="DT23" s="47">
        <f>+LQB!$S23</f>
        <v>380</v>
      </c>
      <c r="DU23" s="47">
        <f>+LQB!$T23</f>
        <v>788</v>
      </c>
      <c r="DV23" s="47">
        <f>+LQB!$U23</f>
        <v>1334</v>
      </c>
      <c r="DW23" s="47">
        <f>+LQB!$V23</f>
        <v>2112</v>
      </c>
      <c r="DX23" s="47">
        <f>+LQB!$W23</f>
        <v>2912</v>
      </c>
      <c r="DY23" s="47">
        <f>+LQB!$X23</f>
        <v>3488</v>
      </c>
      <c r="DZ23" s="47">
        <f>+LQB!$Y23</f>
        <v>4278</v>
      </c>
      <c r="EA23" s="47">
        <f>+LQB!$Z23</f>
        <v>5000</v>
      </c>
      <c r="EB23" s="47">
        <f>+LQB!$AA23</f>
        <v>5646</v>
      </c>
      <c r="EC23" s="47">
        <f>+LQB!$AB23</f>
        <v>6410</v>
      </c>
      <c r="ED23" s="47">
        <f>+LQB!$AC23</f>
        <v>7116</v>
      </c>
      <c r="EE23" s="47">
        <f>+LQB!$AD23</f>
        <v>7524</v>
      </c>
      <c r="EF23" s="47">
        <f>SUM(DT23:EE23)</f>
        <v>46988</v>
      </c>
      <c r="EG23" s="60"/>
      <c r="EH23" s="60"/>
      <c r="EI23" s="47">
        <f>+RBW!$S23</f>
        <v>882</v>
      </c>
      <c r="EJ23" s="47">
        <f>+RBW!$T23</f>
        <v>1720</v>
      </c>
      <c r="EK23" s="47">
        <f>+RBW!$U23</f>
        <v>2900</v>
      </c>
      <c r="EL23" s="47">
        <f>+RBW!$V23</f>
        <v>4872</v>
      </c>
      <c r="EM23" s="47">
        <f>+RBW!$W23</f>
        <v>8230</v>
      </c>
      <c r="EN23" s="47">
        <f>+RBW!$X23</f>
        <v>12144</v>
      </c>
      <c r="EO23" s="47">
        <f>+RBW!$Y23</f>
        <v>16318</v>
      </c>
      <c r="EP23" s="47">
        <f>+RBW!$Z23</f>
        <v>20840</v>
      </c>
      <c r="EQ23" s="47">
        <f>+RBW!$AA23</f>
        <v>24906</v>
      </c>
      <c r="ER23" s="47">
        <f>+RBW!$AB23</f>
        <v>28408</v>
      </c>
      <c r="ES23" s="47">
        <f>+RBW!$AC23</f>
        <v>29966</v>
      </c>
      <c r="ET23" s="47">
        <f>+RBW!$AD23</f>
        <v>31292</v>
      </c>
      <c r="EU23" s="47">
        <f>SUM(EI23:ET23)</f>
        <v>182478</v>
      </c>
      <c r="EV23" s="60"/>
      <c r="EW23" s="60"/>
      <c r="EX23" s="47">
        <f>+WPB!$S23</f>
        <v>0</v>
      </c>
      <c r="EY23" s="47">
        <f>+WPB!$T23</f>
        <v>0</v>
      </c>
      <c r="EZ23" s="47">
        <f>+WPB!$U23</f>
        <v>0</v>
      </c>
      <c r="FA23" s="47">
        <f>+WPB!$V23</f>
        <v>0</v>
      </c>
      <c r="FB23" s="47">
        <f>+WPB!$W23</f>
        <v>0</v>
      </c>
      <c r="FC23" s="47">
        <f>+WPB!$X23</f>
        <v>0</v>
      </c>
      <c r="FD23" s="47">
        <f>+WPB!$Y23</f>
        <v>0</v>
      </c>
      <c r="FE23" s="47">
        <f>+WPB!$Z23</f>
        <v>0</v>
      </c>
      <c r="FF23" s="47">
        <f>+WPB!$AA23</f>
        <v>0</v>
      </c>
      <c r="FG23" s="47">
        <f>+WPB!$AB23</f>
        <v>0</v>
      </c>
      <c r="FH23" s="47">
        <f>+WPB!$AC23</f>
        <v>0</v>
      </c>
      <c r="FI23" s="47">
        <f>+WPB!$AD23</f>
        <v>0</v>
      </c>
      <c r="FJ23" s="47">
        <f>SUM(EX23:FI23)</f>
        <v>0</v>
      </c>
      <c r="FK23" s="60"/>
      <c r="FL23" s="60"/>
    </row>
    <row r="24" spans="1:168" s="55" customFormat="1" ht="15" customHeight="1">
      <c r="A24" s="57">
        <v>2008</v>
      </c>
      <c r="B24" s="65" t="s">
        <v>9</v>
      </c>
      <c r="D24" s="56">
        <f t="shared" ref="D24:P24" si="22">SUM(D21:D23)</f>
        <v>648920</v>
      </c>
      <c r="E24" s="56">
        <f t="shared" si="22"/>
        <v>1257949</v>
      </c>
      <c r="F24" s="56">
        <f t="shared" si="22"/>
        <v>1885355</v>
      </c>
      <c r="G24" s="56">
        <f t="shared" si="22"/>
        <v>2522963</v>
      </c>
      <c r="H24" s="56">
        <f t="shared" si="22"/>
        <v>3173254</v>
      </c>
      <c r="I24" s="56">
        <f t="shared" si="22"/>
        <v>3810807</v>
      </c>
      <c r="J24" s="56">
        <f t="shared" si="22"/>
        <v>4426045</v>
      </c>
      <c r="K24" s="56">
        <f t="shared" si="22"/>
        <v>5094898</v>
      </c>
      <c r="L24" s="56">
        <f t="shared" si="22"/>
        <v>5690399</v>
      </c>
      <c r="M24" s="56">
        <f t="shared" si="22"/>
        <v>6295226</v>
      </c>
      <c r="N24" s="56">
        <f t="shared" si="22"/>
        <v>6848225</v>
      </c>
      <c r="O24" s="56">
        <f t="shared" si="22"/>
        <v>7349305</v>
      </c>
      <c r="P24" s="56">
        <f t="shared" si="22"/>
        <v>49003346</v>
      </c>
      <c r="Q24" s="60"/>
      <c r="R24" s="60"/>
      <c r="S24" s="56">
        <f t="shared" ref="S24:AE24" si="23">SUM(S21:S23)</f>
        <v>356698</v>
      </c>
      <c r="T24" s="56">
        <f t="shared" si="23"/>
        <v>692873</v>
      </c>
      <c r="U24" s="56">
        <f t="shared" si="23"/>
        <v>1087860</v>
      </c>
      <c r="V24" s="56">
        <f t="shared" si="23"/>
        <v>1492185</v>
      </c>
      <c r="W24" s="56">
        <f t="shared" si="23"/>
        <v>1941508</v>
      </c>
      <c r="X24" s="56">
        <f t="shared" si="23"/>
        <v>2395119</v>
      </c>
      <c r="Y24" s="56">
        <f t="shared" si="23"/>
        <v>2882918</v>
      </c>
      <c r="Z24" s="56">
        <f t="shared" si="23"/>
        <v>3403107</v>
      </c>
      <c r="AA24" s="56">
        <f t="shared" si="23"/>
        <v>3821166</v>
      </c>
      <c r="AB24" s="56">
        <f t="shared" si="23"/>
        <v>4237961</v>
      </c>
      <c r="AC24" s="56">
        <f t="shared" si="23"/>
        <v>4597864</v>
      </c>
      <c r="AD24" s="56">
        <f t="shared" si="23"/>
        <v>4921954</v>
      </c>
      <c r="AE24" s="56">
        <f t="shared" si="23"/>
        <v>31831213</v>
      </c>
      <c r="AF24" s="60"/>
      <c r="AG24" s="60"/>
      <c r="AH24" s="56">
        <f t="shared" ref="AH24:AT24" si="24">SUM(AH21:AH23)</f>
        <v>363219</v>
      </c>
      <c r="AI24" s="56">
        <f t="shared" si="24"/>
        <v>729169</v>
      </c>
      <c r="AJ24" s="56">
        <f t="shared" si="24"/>
        <v>1140365</v>
      </c>
      <c r="AK24" s="56">
        <f t="shared" si="24"/>
        <v>1556867</v>
      </c>
      <c r="AL24" s="56">
        <f t="shared" si="24"/>
        <v>1978668</v>
      </c>
      <c r="AM24" s="56">
        <f t="shared" si="24"/>
        <v>2389578</v>
      </c>
      <c r="AN24" s="56">
        <f t="shared" si="24"/>
        <v>2801553</v>
      </c>
      <c r="AO24" s="56">
        <f t="shared" si="24"/>
        <v>3228455</v>
      </c>
      <c r="AP24" s="56">
        <f t="shared" si="24"/>
        <v>3619466</v>
      </c>
      <c r="AQ24" s="56">
        <f t="shared" si="24"/>
        <v>4026270</v>
      </c>
      <c r="AR24" s="56">
        <f t="shared" si="24"/>
        <v>4405812</v>
      </c>
      <c r="AS24" s="56">
        <f t="shared" si="24"/>
        <v>4762722</v>
      </c>
      <c r="AT24" s="56">
        <f t="shared" si="24"/>
        <v>31002144</v>
      </c>
      <c r="AU24" s="60"/>
      <c r="AV24" s="60"/>
      <c r="AW24" s="56">
        <f t="shared" ref="AW24:BI24" si="25">SUM(AW21:AW23)</f>
        <v>36584</v>
      </c>
      <c r="AX24" s="56">
        <f t="shared" si="25"/>
        <v>72581</v>
      </c>
      <c r="AY24" s="56">
        <f t="shared" si="25"/>
        <v>113006</v>
      </c>
      <c r="AZ24" s="56">
        <f t="shared" si="25"/>
        <v>157093</v>
      </c>
      <c r="BA24" s="56">
        <f t="shared" si="25"/>
        <v>208964</v>
      </c>
      <c r="BB24" s="56">
        <f t="shared" si="25"/>
        <v>259232</v>
      </c>
      <c r="BC24" s="56">
        <f t="shared" si="25"/>
        <v>318475</v>
      </c>
      <c r="BD24" s="56">
        <f t="shared" si="25"/>
        <v>381300</v>
      </c>
      <c r="BE24" s="56">
        <f t="shared" si="25"/>
        <v>430377</v>
      </c>
      <c r="BF24" s="56">
        <f t="shared" si="25"/>
        <v>477620</v>
      </c>
      <c r="BG24" s="56">
        <f t="shared" si="25"/>
        <v>518538</v>
      </c>
      <c r="BH24" s="56">
        <f t="shared" si="25"/>
        <v>554239</v>
      </c>
      <c r="BI24" s="56">
        <f t="shared" si="25"/>
        <v>3528009</v>
      </c>
      <c r="BJ24" s="60"/>
      <c r="BK24" s="60"/>
      <c r="BL24" s="56">
        <f t="shared" ref="BL24:BX24" si="26">SUM(BL21:BL23)</f>
        <v>437468</v>
      </c>
      <c r="BM24" s="56">
        <f t="shared" si="26"/>
        <v>861740</v>
      </c>
      <c r="BN24" s="56">
        <f t="shared" si="26"/>
        <v>1376963</v>
      </c>
      <c r="BO24" s="56">
        <f t="shared" si="26"/>
        <v>1854766</v>
      </c>
      <c r="BP24" s="56">
        <f t="shared" si="26"/>
        <v>2402674</v>
      </c>
      <c r="BQ24" s="56">
        <f t="shared" si="26"/>
        <v>2971872</v>
      </c>
      <c r="BR24" s="56">
        <f t="shared" si="26"/>
        <v>3661010</v>
      </c>
      <c r="BS24" s="56">
        <f t="shared" si="26"/>
        <v>4399776</v>
      </c>
      <c r="BT24" s="56">
        <f t="shared" si="26"/>
        <v>4936346</v>
      </c>
      <c r="BU24" s="56">
        <f t="shared" si="26"/>
        <v>5467443</v>
      </c>
      <c r="BV24" s="56">
        <f t="shared" si="26"/>
        <v>5930430</v>
      </c>
      <c r="BW24" s="56">
        <f t="shared" si="26"/>
        <v>6351818</v>
      </c>
      <c r="BX24" s="56">
        <f t="shared" si="26"/>
        <v>40652306</v>
      </c>
      <c r="BY24" s="60"/>
      <c r="BZ24" s="60"/>
      <c r="CA24" s="56">
        <f t="shared" ref="CA24:CM24" si="27">SUM(CA21:CA23)</f>
        <v>137301</v>
      </c>
      <c r="CB24" s="56">
        <f t="shared" si="27"/>
        <v>271456</v>
      </c>
      <c r="CC24" s="56">
        <f t="shared" si="27"/>
        <v>423818</v>
      </c>
      <c r="CD24" s="56">
        <f t="shared" si="27"/>
        <v>574715</v>
      </c>
      <c r="CE24" s="56">
        <f t="shared" si="27"/>
        <v>748366</v>
      </c>
      <c r="CF24" s="56">
        <f t="shared" si="27"/>
        <v>925230</v>
      </c>
      <c r="CG24" s="56">
        <f t="shared" si="27"/>
        <v>1123969</v>
      </c>
      <c r="CH24" s="56">
        <f t="shared" si="27"/>
        <v>1329870</v>
      </c>
      <c r="CI24" s="56">
        <f t="shared" si="27"/>
        <v>1501779</v>
      </c>
      <c r="CJ24" s="56">
        <f t="shared" si="27"/>
        <v>1657079</v>
      </c>
      <c r="CK24" s="56">
        <f t="shared" si="27"/>
        <v>1783180</v>
      </c>
      <c r="CL24" s="56">
        <f t="shared" si="27"/>
        <v>1906735</v>
      </c>
      <c r="CM24" s="56">
        <f t="shared" si="27"/>
        <v>12383498</v>
      </c>
      <c r="CN24" s="60"/>
      <c r="CO24" s="60"/>
      <c r="CP24" s="56">
        <f t="shared" ref="CP24:DB24" si="28">SUM(CP21:CP23)</f>
        <v>196556</v>
      </c>
      <c r="CQ24" s="56">
        <f t="shared" si="28"/>
        <v>377614</v>
      </c>
      <c r="CR24" s="56">
        <f t="shared" si="28"/>
        <v>574175</v>
      </c>
      <c r="CS24" s="56">
        <f t="shared" si="28"/>
        <v>784745</v>
      </c>
      <c r="CT24" s="56">
        <f t="shared" si="28"/>
        <v>1018622</v>
      </c>
      <c r="CU24" s="56">
        <f t="shared" si="28"/>
        <v>1251736</v>
      </c>
      <c r="CV24" s="56">
        <f t="shared" si="28"/>
        <v>1493190</v>
      </c>
      <c r="CW24" s="56">
        <f t="shared" si="28"/>
        <v>1732900</v>
      </c>
      <c r="CX24" s="56">
        <f t="shared" si="28"/>
        <v>1953839</v>
      </c>
      <c r="CY24" s="56">
        <f t="shared" si="28"/>
        <v>2172790</v>
      </c>
      <c r="CZ24" s="56">
        <f t="shared" si="28"/>
        <v>2374273</v>
      </c>
      <c r="DA24" s="56">
        <f t="shared" si="28"/>
        <v>2567802</v>
      </c>
      <c r="DB24" s="56">
        <f t="shared" si="28"/>
        <v>16498242</v>
      </c>
      <c r="DC24" s="60"/>
      <c r="DD24" s="60"/>
      <c r="DE24" s="56">
        <f t="shared" ref="DE24:DQ24" si="29">SUM(DE21:DE23)</f>
        <v>119641</v>
      </c>
      <c r="DF24" s="56">
        <f t="shared" si="29"/>
        <v>235709</v>
      </c>
      <c r="DG24" s="56">
        <f t="shared" si="29"/>
        <v>384977</v>
      </c>
      <c r="DH24" s="56">
        <f t="shared" si="29"/>
        <v>539524</v>
      </c>
      <c r="DI24" s="56">
        <f t="shared" si="29"/>
        <v>724507</v>
      </c>
      <c r="DJ24" s="56">
        <f t="shared" si="29"/>
        <v>918808</v>
      </c>
      <c r="DK24" s="56">
        <f t="shared" si="29"/>
        <v>1179139</v>
      </c>
      <c r="DL24" s="56">
        <f t="shared" si="29"/>
        <v>1468453</v>
      </c>
      <c r="DM24" s="56">
        <f t="shared" si="29"/>
        <v>1647091</v>
      </c>
      <c r="DN24" s="56">
        <f t="shared" si="29"/>
        <v>1814007</v>
      </c>
      <c r="DO24" s="56">
        <f t="shared" si="29"/>
        <v>1948579</v>
      </c>
      <c r="DP24" s="56">
        <f t="shared" si="29"/>
        <v>2062225</v>
      </c>
      <c r="DQ24" s="56">
        <f t="shared" si="29"/>
        <v>13042660</v>
      </c>
      <c r="DR24" s="60"/>
      <c r="DS24" s="60"/>
      <c r="DT24" s="56">
        <f t="shared" ref="DT24:EF24" si="30">SUM(DT21:DT23)</f>
        <v>254827</v>
      </c>
      <c r="DU24" s="56">
        <f t="shared" si="30"/>
        <v>495508</v>
      </c>
      <c r="DV24" s="56">
        <f t="shared" si="30"/>
        <v>792871</v>
      </c>
      <c r="DW24" s="56">
        <f t="shared" si="30"/>
        <v>1094819</v>
      </c>
      <c r="DX24" s="56">
        <f t="shared" si="30"/>
        <v>1434555</v>
      </c>
      <c r="DY24" s="56">
        <f t="shared" si="30"/>
        <v>1763875</v>
      </c>
      <c r="DZ24" s="56">
        <f t="shared" si="30"/>
        <v>2144850</v>
      </c>
      <c r="EA24" s="56">
        <f t="shared" si="30"/>
        <v>2553788</v>
      </c>
      <c r="EB24" s="56">
        <f t="shared" si="30"/>
        <v>2855716</v>
      </c>
      <c r="EC24" s="56">
        <f t="shared" si="30"/>
        <v>3156718</v>
      </c>
      <c r="ED24" s="56">
        <f t="shared" si="30"/>
        <v>3426903</v>
      </c>
      <c r="EE24" s="56">
        <f t="shared" si="30"/>
        <v>3672532</v>
      </c>
      <c r="EF24" s="56">
        <f t="shared" si="30"/>
        <v>23646962</v>
      </c>
      <c r="EG24" s="60"/>
      <c r="EH24" s="60"/>
      <c r="EI24" s="56">
        <f t="shared" ref="EI24:EU24" si="31">SUM(EI21:EI23)</f>
        <v>190967</v>
      </c>
      <c r="EJ24" s="56">
        <f t="shared" si="31"/>
        <v>367269</v>
      </c>
      <c r="EK24" s="56">
        <f t="shared" si="31"/>
        <v>587332</v>
      </c>
      <c r="EL24" s="56">
        <f t="shared" si="31"/>
        <v>817037</v>
      </c>
      <c r="EM24" s="56">
        <f t="shared" si="31"/>
        <v>1098555</v>
      </c>
      <c r="EN24" s="56">
        <f t="shared" si="31"/>
        <v>1391633</v>
      </c>
      <c r="EO24" s="56">
        <f t="shared" si="31"/>
        <v>1759520</v>
      </c>
      <c r="EP24" s="56">
        <f t="shared" si="31"/>
        <v>2177011</v>
      </c>
      <c r="EQ24" s="56">
        <f t="shared" si="31"/>
        <v>2456124</v>
      </c>
      <c r="ER24" s="56">
        <f t="shared" si="31"/>
        <v>2718412</v>
      </c>
      <c r="ES24" s="56">
        <f t="shared" si="31"/>
        <v>2939574</v>
      </c>
      <c r="ET24" s="56">
        <f t="shared" si="31"/>
        <v>3132162</v>
      </c>
      <c r="EU24" s="56">
        <f t="shared" si="31"/>
        <v>19635596</v>
      </c>
      <c r="EV24" s="60"/>
      <c r="EW24" s="60"/>
      <c r="EX24" s="56">
        <f t="shared" ref="EX24:FJ24" si="32">SUM(EX21:EX23)</f>
        <v>20274</v>
      </c>
      <c r="EY24" s="56">
        <f t="shared" si="32"/>
        <v>39226</v>
      </c>
      <c r="EZ24" s="56">
        <f t="shared" si="32"/>
        <v>59833</v>
      </c>
      <c r="FA24" s="56">
        <f t="shared" si="32"/>
        <v>82131</v>
      </c>
      <c r="FB24" s="56">
        <f t="shared" si="32"/>
        <v>107296</v>
      </c>
      <c r="FC24" s="56">
        <f t="shared" si="32"/>
        <v>132770</v>
      </c>
      <c r="FD24" s="56">
        <f t="shared" si="32"/>
        <v>162346</v>
      </c>
      <c r="FE24" s="56">
        <f t="shared" si="32"/>
        <v>195671</v>
      </c>
      <c r="FF24" s="56">
        <f t="shared" si="32"/>
        <v>224186</v>
      </c>
      <c r="FG24" s="56">
        <f t="shared" si="32"/>
        <v>252676</v>
      </c>
      <c r="FH24" s="56">
        <f t="shared" si="32"/>
        <v>276309</v>
      </c>
      <c r="FI24" s="56">
        <f t="shared" si="32"/>
        <v>297464</v>
      </c>
      <c r="FJ24" s="56">
        <f t="shared" si="32"/>
        <v>1850182</v>
      </c>
      <c r="FK24" s="60"/>
      <c r="FL24" s="60"/>
    </row>
    <row r="25" spans="1:168" s="62" customFormat="1" ht="15" customHeight="1">
      <c r="A25" s="42"/>
      <c r="B25" s="43"/>
      <c r="C25" s="44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4"/>
      <c r="R25" s="44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4"/>
      <c r="AG25" s="44"/>
      <c r="AH25" s="45"/>
      <c r="AI25" s="45"/>
      <c r="AJ25" s="45"/>
      <c r="AK25" s="45"/>
      <c r="AL25" s="45"/>
      <c r="AM25" s="45"/>
      <c r="AN25" s="45"/>
      <c r="AO25" s="45"/>
      <c r="AP25" s="45"/>
      <c r="AQ25" s="45"/>
      <c r="AR25" s="45"/>
      <c r="AS25" s="45"/>
      <c r="AT25" s="45"/>
      <c r="AU25" s="44"/>
      <c r="AV25" s="44"/>
      <c r="AW25" s="45"/>
      <c r="AX25" s="45"/>
      <c r="AY25" s="45"/>
      <c r="AZ25" s="45"/>
      <c r="BA25" s="45"/>
      <c r="BB25" s="45"/>
      <c r="BC25" s="45"/>
      <c r="BD25" s="45"/>
      <c r="BE25" s="45"/>
      <c r="BF25" s="45"/>
      <c r="BG25" s="45"/>
      <c r="BH25" s="45"/>
      <c r="BI25" s="45"/>
      <c r="BJ25" s="44"/>
      <c r="BK25" s="44"/>
      <c r="BL25" s="45"/>
      <c r="BM25" s="45"/>
      <c r="BN25" s="45"/>
      <c r="BO25" s="45"/>
      <c r="BP25" s="45"/>
      <c r="BQ25" s="45"/>
      <c r="BR25" s="45"/>
      <c r="BS25" s="45"/>
      <c r="BT25" s="45"/>
      <c r="BU25" s="45"/>
      <c r="BV25" s="45"/>
      <c r="BW25" s="45"/>
      <c r="BX25" s="45"/>
      <c r="BY25" s="44"/>
      <c r="BZ25" s="44"/>
      <c r="CA25" s="45"/>
      <c r="CB25" s="45"/>
      <c r="CC25" s="45"/>
      <c r="CD25" s="45"/>
      <c r="CE25" s="45"/>
      <c r="CF25" s="45"/>
      <c r="CG25" s="45"/>
      <c r="CH25" s="45"/>
      <c r="CI25" s="45"/>
      <c r="CJ25" s="45"/>
      <c r="CK25" s="45"/>
      <c r="CL25" s="45"/>
      <c r="CM25" s="45"/>
      <c r="CN25" s="44"/>
      <c r="CO25" s="44"/>
      <c r="CP25" s="45"/>
      <c r="CQ25" s="45"/>
      <c r="CR25" s="45"/>
      <c r="CS25" s="45"/>
      <c r="CT25" s="45"/>
      <c r="CU25" s="45"/>
      <c r="CV25" s="45"/>
      <c r="CW25" s="45"/>
      <c r="CX25" s="45"/>
      <c r="CY25" s="45"/>
      <c r="CZ25" s="45"/>
      <c r="DA25" s="45"/>
      <c r="DB25" s="45"/>
      <c r="DC25" s="44"/>
      <c r="DD25" s="44"/>
      <c r="DE25" s="45"/>
      <c r="DF25" s="45"/>
      <c r="DG25" s="45"/>
      <c r="DH25" s="45"/>
      <c r="DI25" s="45"/>
      <c r="DJ25" s="45"/>
      <c r="DK25" s="45"/>
      <c r="DL25" s="45"/>
      <c r="DM25" s="45"/>
      <c r="DN25" s="45"/>
      <c r="DO25" s="45"/>
      <c r="DP25" s="45"/>
      <c r="DQ25" s="45"/>
      <c r="DR25" s="44"/>
      <c r="DS25" s="44"/>
      <c r="DT25" s="45"/>
      <c r="DU25" s="45"/>
      <c r="DV25" s="45"/>
      <c r="DW25" s="45"/>
      <c r="DX25" s="45"/>
      <c r="DY25" s="45"/>
      <c r="DZ25" s="45"/>
      <c r="EA25" s="45"/>
      <c r="EB25" s="45"/>
      <c r="EC25" s="45"/>
      <c r="ED25" s="45"/>
      <c r="EE25" s="45"/>
      <c r="EF25" s="45"/>
      <c r="EG25" s="44"/>
      <c r="EH25" s="44"/>
      <c r="EI25" s="45"/>
      <c r="EJ25" s="45"/>
      <c r="EK25" s="45"/>
      <c r="EL25" s="45"/>
      <c r="EM25" s="45"/>
      <c r="EN25" s="45"/>
      <c r="EO25" s="45"/>
      <c r="EP25" s="45"/>
      <c r="EQ25" s="45"/>
      <c r="ER25" s="45"/>
      <c r="ES25" s="45"/>
      <c r="ET25" s="45"/>
      <c r="EU25" s="45"/>
      <c r="EV25" s="44"/>
      <c r="EW25" s="44"/>
      <c r="EX25" s="45"/>
      <c r="EY25" s="45"/>
      <c r="EZ25" s="45"/>
      <c r="FA25" s="45"/>
      <c r="FB25" s="45"/>
      <c r="FC25" s="45"/>
      <c r="FD25" s="45"/>
      <c r="FE25" s="45"/>
      <c r="FF25" s="45"/>
      <c r="FG25" s="45"/>
      <c r="FH25" s="45"/>
      <c r="FI25" s="45"/>
      <c r="FJ25" s="45"/>
      <c r="FK25" s="44"/>
      <c r="FL25" s="44"/>
    </row>
    <row r="26" spans="1:168" s="55" customFormat="1" ht="15" customHeight="1">
      <c r="A26" s="57">
        <v>2009</v>
      </c>
      <c r="B26" s="63" t="s">
        <v>6</v>
      </c>
      <c r="C26" s="46"/>
      <c r="D26" s="47">
        <f>+AMB!$S26</f>
        <v>302612</v>
      </c>
      <c r="E26" s="47">
        <f>+AMB!$T26</f>
        <v>595881</v>
      </c>
      <c r="F26" s="47">
        <f>+AMB!$U26</f>
        <v>960471</v>
      </c>
      <c r="G26" s="47">
        <f>+AMB!$V26</f>
        <v>1310958</v>
      </c>
      <c r="H26" s="47">
        <f>+AMB!$W26</f>
        <v>1674814</v>
      </c>
      <c r="I26" s="47">
        <f>+AMB!$X26</f>
        <v>2006844</v>
      </c>
      <c r="J26" s="47">
        <f>+AMB!$Y26</f>
        <v>2377681</v>
      </c>
      <c r="K26" s="47">
        <f>+AMB!$Z26</f>
        <v>2775929</v>
      </c>
      <c r="L26" s="47">
        <f>+AMB!$AA26</f>
        <v>3137000</v>
      </c>
      <c r="M26" s="47">
        <f>+AMB!$AB26</f>
        <v>3504404</v>
      </c>
      <c r="N26" s="47">
        <f>+AMB!$AC26</f>
        <v>3843050</v>
      </c>
      <c r="O26" s="47">
        <f>+AMB!$AD26</f>
        <v>4187568</v>
      </c>
      <c r="P26" s="47">
        <f>SUM(D26:O26)</f>
        <v>26677212</v>
      </c>
      <c r="Q26" s="59"/>
      <c r="R26" s="59"/>
      <c r="S26" s="47">
        <f>+BWB!$S26</f>
        <v>194505</v>
      </c>
      <c r="T26" s="47">
        <f>+BWB!$T26</f>
        <v>381540</v>
      </c>
      <c r="U26" s="47">
        <f>+BWB!$U26</f>
        <v>614558</v>
      </c>
      <c r="V26" s="47">
        <f>+BWB!$V26</f>
        <v>853792</v>
      </c>
      <c r="W26" s="47">
        <f>+BWB!$W26</f>
        <v>1137723</v>
      </c>
      <c r="X26" s="47">
        <f>+BWB!$X26</f>
        <v>1406514</v>
      </c>
      <c r="Y26" s="47">
        <f>+BWB!$Y26</f>
        <v>1737919</v>
      </c>
      <c r="Z26" s="47">
        <f>+BWB!$Z26</f>
        <v>2084837</v>
      </c>
      <c r="AA26" s="47">
        <f>+BWB!$AA26</f>
        <v>2358194</v>
      </c>
      <c r="AB26" s="47">
        <f>+BWB!$AB26</f>
        <v>2630084</v>
      </c>
      <c r="AC26" s="47">
        <f>+BWB!$AC26</f>
        <v>2885429</v>
      </c>
      <c r="AD26" s="47">
        <f>+BWB!$AD26</f>
        <v>3130384</v>
      </c>
      <c r="AE26" s="47">
        <f>SUM(S26:AD26)</f>
        <v>19415479</v>
      </c>
      <c r="AF26" s="59"/>
      <c r="AG26" s="59"/>
      <c r="AH26" s="47">
        <f>+DWT!$S26</f>
        <v>339431</v>
      </c>
      <c r="AI26" s="47">
        <f>+DWT!$T26</f>
        <v>662841</v>
      </c>
      <c r="AJ26" s="47">
        <f>+DWT!$U26</f>
        <v>1021021</v>
      </c>
      <c r="AK26" s="47">
        <f>+DWT!$V26</f>
        <v>1373246</v>
      </c>
      <c r="AL26" s="47">
        <f>+DWT!$W26</f>
        <v>1728225</v>
      </c>
      <c r="AM26" s="47">
        <f>+DWT!$X26</f>
        <v>2035090</v>
      </c>
      <c r="AN26" s="47">
        <f>+DWT!$Y26</f>
        <v>2353333</v>
      </c>
      <c r="AO26" s="47">
        <f>+DWT!$Z26</f>
        <v>2676722</v>
      </c>
      <c r="AP26" s="47">
        <f>+DWT!$AA26</f>
        <v>2982980</v>
      </c>
      <c r="AQ26" s="47">
        <f>+DWT!$AB26</f>
        <v>3290629</v>
      </c>
      <c r="AR26" s="47">
        <f>+DWT!$AC26</f>
        <v>3589083</v>
      </c>
      <c r="AS26" s="47">
        <f>+DWT!$AD26</f>
        <v>3891479</v>
      </c>
      <c r="AT26" s="47">
        <f>SUM(AH26:AS26)</f>
        <v>25944080</v>
      </c>
      <c r="AU26" s="59"/>
      <c r="AV26" s="59"/>
      <c r="AW26" s="47">
        <f>+OGB!$S26</f>
        <v>25162</v>
      </c>
      <c r="AX26" s="47">
        <f>+OGB!$T26</f>
        <v>51474</v>
      </c>
      <c r="AY26" s="47">
        <f>+OGB!$U26</f>
        <v>81205</v>
      </c>
      <c r="AZ26" s="47">
        <f>+OGB!$V26</f>
        <v>113711</v>
      </c>
      <c r="BA26" s="47">
        <f>+OGB!$W26</f>
        <v>153613</v>
      </c>
      <c r="BB26" s="47">
        <f>+OGB!$X26</f>
        <v>211973</v>
      </c>
      <c r="BC26" s="47">
        <f>+OGB!$Y26</f>
        <v>271626</v>
      </c>
      <c r="BD26" s="47">
        <f>+OGB!$Z26</f>
        <v>322956</v>
      </c>
      <c r="BE26" s="47">
        <f>+OGB!$AA26</f>
        <v>365572</v>
      </c>
      <c r="BF26" s="47">
        <f>+OGB!$AB26</f>
        <v>407675</v>
      </c>
      <c r="BG26" s="47">
        <f>+OGB!$AC26</f>
        <v>448270</v>
      </c>
      <c r="BH26" s="47">
        <f>+OGB!$AD26</f>
        <v>483674</v>
      </c>
      <c r="BI26" s="47">
        <f>SUM(AW26:BH26)</f>
        <v>2936911</v>
      </c>
      <c r="BJ26" s="59"/>
      <c r="BK26" s="59"/>
      <c r="BL26" s="47">
        <f>+PB!$S26</f>
        <v>291967</v>
      </c>
      <c r="BM26" s="47">
        <f>+PB!$T26</f>
        <v>592702</v>
      </c>
      <c r="BN26" s="47">
        <f>+PB!$U26</f>
        <v>967649</v>
      </c>
      <c r="BO26" s="47">
        <f>+PB!$V26</f>
        <v>1325498</v>
      </c>
      <c r="BP26" s="47">
        <f>+PB!$W26</f>
        <v>1745868</v>
      </c>
      <c r="BQ26" s="47">
        <f>+PB!$X26</f>
        <v>2142255</v>
      </c>
      <c r="BR26" s="47">
        <f>+PB!$Y26</f>
        <v>2667543</v>
      </c>
      <c r="BS26" s="47">
        <f>+PB!$Z26</f>
        <v>3236949</v>
      </c>
      <c r="BT26" s="47">
        <f>+PB!$AA26</f>
        <v>3659910</v>
      </c>
      <c r="BU26" s="47">
        <f>+PB!$AB26</f>
        <v>4052478</v>
      </c>
      <c r="BV26" s="47">
        <f>+PB!$AC26</f>
        <v>4416623</v>
      </c>
      <c r="BW26" s="47">
        <f>+PB!$AD26</f>
        <v>4762781</v>
      </c>
      <c r="BX26" s="47">
        <f>SUM(BL26:BW26)</f>
        <v>29862223</v>
      </c>
      <c r="BY26" s="59"/>
      <c r="BZ26" s="59"/>
      <c r="CA26" s="47">
        <f>+IBA!$S26</f>
        <v>109126</v>
      </c>
      <c r="CB26" s="47">
        <f>+IBA!$T26</f>
        <v>213341</v>
      </c>
      <c r="CC26" s="47">
        <f>+IBA!$U26</f>
        <v>328283</v>
      </c>
      <c r="CD26" s="47">
        <f>+IBA!$V26</f>
        <v>443770</v>
      </c>
      <c r="CE26" s="47">
        <f>+IBA!$W26</f>
        <v>572379</v>
      </c>
      <c r="CF26" s="47">
        <f>+IBA!$X26</f>
        <v>696958</v>
      </c>
      <c r="CG26" s="47">
        <f>+IBA!$Y26</f>
        <v>849086</v>
      </c>
      <c r="CH26" s="47">
        <f>+IBA!$Z26</f>
        <v>1006955</v>
      </c>
      <c r="CI26" s="47">
        <f>+IBA!$AA26</f>
        <v>1147157</v>
      </c>
      <c r="CJ26" s="47">
        <f>+IBA!$AB26</f>
        <v>1284657</v>
      </c>
      <c r="CK26" s="47">
        <f>+IBA!$AC26</f>
        <v>1411522</v>
      </c>
      <c r="CL26" s="47">
        <f>+IBA!$AD26</f>
        <v>1534785</v>
      </c>
      <c r="CM26" s="47">
        <f>SUM(CA26:CL26)</f>
        <v>9598019</v>
      </c>
      <c r="CN26" s="59"/>
      <c r="CO26" s="59"/>
      <c r="CP26" s="47">
        <f>+SIBC!$S26</f>
        <v>181267</v>
      </c>
      <c r="CQ26" s="47">
        <f>+SIBC!$T26</f>
        <v>358376</v>
      </c>
      <c r="CR26" s="47">
        <f>+SIBC!$U26</f>
        <v>556688</v>
      </c>
      <c r="CS26" s="47">
        <f>+SIBC!$V26</f>
        <v>752144</v>
      </c>
      <c r="CT26" s="47">
        <f>+SIBC!$W26</f>
        <v>975066</v>
      </c>
      <c r="CU26" s="47">
        <f>+SIBC!$X26</f>
        <v>975066</v>
      </c>
      <c r="CV26" s="47">
        <f>+SIBC!$Y26</f>
        <v>975066</v>
      </c>
      <c r="CW26" s="47">
        <f>+SIBC!$Z26</f>
        <v>1106900</v>
      </c>
      <c r="CX26" s="47">
        <f>+SIBC!$AA26</f>
        <v>1249928</v>
      </c>
      <c r="CY26" s="47">
        <f>+SIBC!$AB26</f>
        <v>1414160</v>
      </c>
      <c r="CZ26" s="47">
        <f>+SIBC!$AC26</f>
        <v>1581135</v>
      </c>
      <c r="DA26" s="47">
        <f>+SIBC!$AD26</f>
        <v>1743363</v>
      </c>
      <c r="DB26" s="47">
        <f>SUM(CP26:DA26)</f>
        <v>11869159</v>
      </c>
      <c r="DC26" s="59"/>
      <c r="DD26" s="59"/>
      <c r="DE26" s="47">
        <f>+TIBA!$S26</f>
        <v>76659</v>
      </c>
      <c r="DF26" s="47">
        <f>+TIBA!$T26</f>
        <v>156289</v>
      </c>
      <c r="DG26" s="47">
        <f>+TIBA!$U26</f>
        <v>263712</v>
      </c>
      <c r="DH26" s="47">
        <f>+TIBA!$V26</f>
        <v>383440</v>
      </c>
      <c r="DI26" s="47">
        <f>+TIBA!$W26</f>
        <v>529824</v>
      </c>
      <c r="DJ26" s="47">
        <f>+TIBA!$X26</f>
        <v>678973</v>
      </c>
      <c r="DK26" s="47">
        <f>+TIBA!$Y26</f>
        <v>906026</v>
      </c>
      <c r="DL26" s="47">
        <f>+TIBA!$Z26</f>
        <v>1141038</v>
      </c>
      <c r="DM26" s="47">
        <f>+TIBA!$AA26</f>
        <v>1296489</v>
      </c>
      <c r="DN26" s="47">
        <f>+TIBA!$AB26</f>
        <v>1429962</v>
      </c>
      <c r="DO26" s="47">
        <f>+TIBA!$AC26</f>
        <v>1544571</v>
      </c>
      <c r="DP26" s="47">
        <f>+TIBA!$AD26</f>
        <v>1640511</v>
      </c>
      <c r="DQ26" s="47">
        <f>SUM(DE26:DP26)</f>
        <v>10047494</v>
      </c>
      <c r="DR26" s="59"/>
      <c r="DS26" s="59"/>
      <c r="DT26" s="47">
        <f>+LQB!$S26</f>
        <v>153291</v>
      </c>
      <c r="DU26" s="47">
        <f>+LQB!$T26</f>
        <v>306086</v>
      </c>
      <c r="DV26" s="47">
        <f>+LQB!$U26</f>
        <v>506733</v>
      </c>
      <c r="DW26" s="47">
        <f>+LQB!$V26</f>
        <v>709202</v>
      </c>
      <c r="DX26" s="47">
        <f>+LQB!$W26</f>
        <v>948363</v>
      </c>
      <c r="DY26" s="47">
        <f>+LQB!$X26</f>
        <v>1167458</v>
      </c>
      <c r="DZ26" s="47">
        <f>+LQB!$Y26</f>
        <v>1441568</v>
      </c>
      <c r="EA26" s="47">
        <f>+LQB!$Z26</f>
        <v>1735782</v>
      </c>
      <c r="EB26" s="47">
        <f>+LQB!$AA26</f>
        <v>1963695</v>
      </c>
      <c r="EC26" s="47">
        <f>+LQB!$AB26</f>
        <v>2186730</v>
      </c>
      <c r="ED26" s="47">
        <f>+LQB!$AC26</f>
        <v>2405514</v>
      </c>
      <c r="EE26" s="47">
        <f>+LQB!$AD26</f>
        <v>2612951</v>
      </c>
      <c r="EF26" s="47">
        <f>SUM(DT26:EE26)</f>
        <v>16137373</v>
      </c>
      <c r="EG26" s="59"/>
      <c r="EH26" s="59"/>
      <c r="EI26" s="47">
        <f>+RBW!$S26</f>
        <v>166484</v>
      </c>
      <c r="EJ26" s="47">
        <f>+RBW!$T26</f>
        <v>336860</v>
      </c>
      <c r="EK26" s="47">
        <f>+RBW!$U26</f>
        <v>535585</v>
      </c>
      <c r="EL26" s="47">
        <f>+RBW!$V26</f>
        <v>755981</v>
      </c>
      <c r="EM26" s="47">
        <f>+RBW!$W26</f>
        <v>1016933</v>
      </c>
      <c r="EN26" s="47">
        <f>+RBW!$X26</f>
        <v>1247682</v>
      </c>
      <c r="EO26" s="47">
        <f>+RBW!$Y26</f>
        <v>1564862</v>
      </c>
      <c r="EP26" s="47">
        <f>+RBW!$Z26</f>
        <v>1916673</v>
      </c>
      <c r="EQ26" s="47">
        <f>+RBW!$AA26</f>
        <v>2176484</v>
      </c>
      <c r="ER26" s="47">
        <f>+RBW!$AB26</f>
        <v>2415988</v>
      </c>
      <c r="ES26" s="47">
        <f>+RBW!$AC26</f>
        <v>2632651</v>
      </c>
      <c r="ET26" s="47">
        <f>+RBW!$AD26</f>
        <v>2838609</v>
      </c>
      <c r="EU26" s="47">
        <f>SUM(EI26:ET26)</f>
        <v>17604792</v>
      </c>
      <c r="EV26" s="59"/>
      <c r="EW26" s="59"/>
      <c r="EX26" s="47">
        <f>+WPB!$S26</f>
        <v>19709</v>
      </c>
      <c r="EY26" s="47">
        <f>+WPB!$T26</f>
        <v>39579</v>
      </c>
      <c r="EZ26" s="47">
        <f>+WPB!$U26</f>
        <v>61836</v>
      </c>
      <c r="FA26" s="47">
        <f>+WPB!$V26</f>
        <v>85923</v>
      </c>
      <c r="FB26" s="47">
        <f>+WPB!$W26</f>
        <v>113387</v>
      </c>
      <c r="FC26" s="47">
        <f>+WPB!$X26</f>
        <v>139462</v>
      </c>
      <c r="FD26" s="47">
        <f>+WPB!$Y26</f>
        <v>169805</v>
      </c>
      <c r="FE26" s="47">
        <f>+WPB!$Z26</f>
        <v>203038</v>
      </c>
      <c r="FF26" s="47">
        <f>+WPB!$AA26</f>
        <v>234086</v>
      </c>
      <c r="FG26" s="47">
        <f>+WPB!$AB26</f>
        <v>264440</v>
      </c>
      <c r="FH26" s="47">
        <f>+WPB!$AC26</f>
        <v>292835</v>
      </c>
      <c r="FI26" s="47">
        <f>+WPB!$AD26</f>
        <v>319962</v>
      </c>
      <c r="FJ26" s="47">
        <f>SUM(EX26:FI26)</f>
        <v>1944062</v>
      </c>
      <c r="FK26" s="59"/>
      <c r="FL26" s="59"/>
    </row>
    <row r="27" spans="1:168" s="55" customFormat="1" ht="15" customHeight="1">
      <c r="A27" s="57">
        <v>2009</v>
      </c>
      <c r="B27" s="64" t="s">
        <v>7</v>
      </c>
      <c r="D27" s="47">
        <f>+AMB!$S27</f>
        <v>157731</v>
      </c>
      <c r="E27" s="47">
        <f>+AMB!$T27</f>
        <v>337794</v>
      </c>
      <c r="F27" s="47">
        <f>+AMB!$U27</f>
        <v>533228</v>
      </c>
      <c r="G27" s="47">
        <f>+AMB!$V27</f>
        <v>720862</v>
      </c>
      <c r="H27" s="47">
        <f>+AMB!$W27</f>
        <v>894667</v>
      </c>
      <c r="I27" s="47">
        <f>+AMB!$X27</f>
        <v>1067869</v>
      </c>
      <c r="J27" s="47">
        <f>+AMB!$Y27</f>
        <v>1242299</v>
      </c>
      <c r="K27" s="47">
        <f>+AMB!$Z27</f>
        <v>1445937</v>
      </c>
      <c r="L27" s="47">
        <f>+AMB!$AA27</f>
        <v>1667214</v>
      </c>
      <c r="M27" s="47">
        <f>+AMB!$AB27</f>
        <v>1891767</v>
      </c>
      <c r="N27" s="47">
        <f>+AMB!$AC27</f>
        <v>2100636</v>
      </c>
      <c r="O27" s="47">
        <f>+AMB!$AD27</f>
        <v>2294441</v>
      </c>
      <c r="P27" s="47">
        <f>SUM(D27:O27)</f>
        <v>14354445</v>
      </c>
      <c r="Q27" s="60"/>
      <c r="R27" s="60"/>
      <c r="S27" s="47">
        <f>+BWB!$S27</f>
        <v>92677</v>
      </c>
      <c r="T27" s="47">
        <f>+BWB!$T27</f>
        <v>189678</v>
      </c>
      <c r="U27" s="47">
        <f>+BWB!$U27</f>
        <v>298418</v>
      </c>
      <c r="V27" s="47">
        <f>+BWB!$V27</f>
        <v>405802</v>
      </c>
      <c r="W27" s="47">
        <f>+BWB!$W27</f>
        <v>511559</v>
      </c>
      <c r="X27" s="47">
        <f>+BWB!$X27</f>
        <v>621624</v>
      </c>
      <c r="Y27" s="47">
        <f>+BWB!$Y27</f>
        <v>730781</v>
      </c>
      <c r="Z27" s="47">
        <f>+BWB!$Z27</f>
        <v>846576</v>
      </c>
      <c r="AA27" s="47">
        <f>+BWB!$AA27</f>
        <v>973982</v>
      </c>
      <c r="AB27" s="47">
        <f>+BWB!$AB27</f>
        <v>1105073</v>
      </c>
      <c r="AC27" s="47">
        <f>+BWB!$AC27</f>
        <v>1228495</v>
      </c>
      <c r="AD27" s="47">
        <f>+BWB!$AD27</f>
        <v>1344182</v>
      </c>
      <c r="AE27" s="47">
        <f>SUM(S27:AD27)</f>
        <v>8348847</v>
      </c>
      <c r="AF27" s="60"/>
      <c r="AG27" s="60"/>
      <c r="AH27" s="47">
        <f>+DWT!$S27</f>
        <v>4566</v>
      </c>
      <c r="AI27" s="47">
        <f>+DWT!$T27</f>
        <v>9325</v>
      </c>
      <c r="AJ27" s="47">
        <f>+DWT!$U27</f>
        <v>15482</v>
      </c>
      <c r="AK27" s="47">
        <f>+DWT!$V27</f>
        <v>20177</v>
      </c>
      <c r="AL27" s="47">
        <f>+DWT!$W27</f>
        <v>23711</v>
      </c>
      <c r="AM27" s="47">
        <f>+DWT!$X27</f>
        <v>27751</v>
      </c>
      <c r="AN27" s="47">
        <f>+DWT!$Y27</f>
        <v>31806</v>
      </c>
      <c r="AO27" s="47">
        <f>+DWT!$Z27</f>
        <v>36495</v>
      </c>
      <c r="AP27" s="47">
        <f>+DWT!$AA27</f>
        <v>42013</v>
      </c>
      <c r="AQ27" s="47">
        <f>+DWT!$AB27</f>
        <v>48093</v>
      </c>
      <c r="AR27" s="47">
        <f>+DWT!$AC27</f>
        <v>52934</v>
      </c>
      <c r="AS27" s="47">
        <f>+DWT!$AD27</f>
        <v>57503</v>
      </c>
      <c r="AT27" s="47">
        <f>SUM(AH27:AS27)</f>
        <v>369856</v>
      </c>
      <c r="AU27" s="60"/>
      <c r="AV27" s="60"/>
      <c r="AW27" s="47">
        <f>+OGB!$S27</f>
        <v>5556</v>
      </c>
      <c r="AX27" s="47">
        <f>+OGB!$T27</f>
        <v>10543</v>
      </c>
      <c r="AY27" s="47">
        <f>+OGB!$U27</f>
        <v>16272</v>
      </c>
      <c r="AZ27" s="47">
        <f>+OGB!$V27</f>
        <v>21818</v>
      </c>
      <c r="BA27" s="47">
        <f>+OGB!$W27</f>
        <v>27363</v>
      </c>
      <c r="BB27" s="47">
        <f>+OGB!$X27</f>
        <v>35182</v>
      </c>
      <c r="BC27" s="47">
        <f>+OGB!$Y27</f>
        <v>42496</v>
      </c>
      <c r="BD27" s="47">
        <f>+OGB!$Z27</f>
        <v>48521</v>
      </c>
      <c r="BE27" s="47">
        <f>+OGB!$AA27</f>
        <v>54423</v>
      </c>
      <c r="BF27" s="47">
        <f>+OGB!$AB27</f>
        <v>60489</v>
      </c>
      <c r="BG27" s="47">
        <f>+OGB!$AC27</f>
        <v>66155</v>
      </c>
      <c r="BH27" s="47">
        <f>+OGB!$AD27</f>
        <v>71504</v>
      </c>
      <c r="BI27" s="47">
        <f>SUM(AW27:BH27)</f>
        <v>460322</v>
      </c>
      <c r="BJ27" s="60"/>
      <c r="BK27" s="60"/>
      <c r="BL27" s="47">
        <f>+PB!$S27</f>
        <v>88200</v>
      </c>
      <c r="BM27" s="47">
        <f>+PB!$T27</f>
        <v>174518</v>
      </c>
      <c r="BN27" s="47">
        <f>+PB!$U27</f>
        <v>268141</v>
      </c>
      <c r="BO27" s="47">
        <f>+PB!$V27</f>
        <v>360859</v>
      </c>
      <c r="BP27" s="47">
        <f>+PB!$W27</f>
        <v>452354</v>
      </c>
      <c r="BQ27" s="47">
        <f>+PB!$X27</f>
        <v>545461</v>
      </c>
      <c r="BR27" s="47">
        <f>+PB!$Y27</f>
        <v>638416</v>
      </c>
      <c r="BS27" s="47">
        <f>+PB!$Z27</f>
        <v>730115</v>
      </c>
      <c r="BT27" s="47">
        <f>+PB!$AA27</f>
        <v>829374</v>
      </c>
      <c r="BU27" s="47">
        <f>+PB!$AB27</f>
        <v>931055</v>
      </c>
      <c r="BV27" s="47">
        <f>+PB!$AC27</f>
        <v>1024533</v>
      </c>
      <c r="BW27" s="47">
        <f>+PB!$AD27</f>
        <v>1117312</v>
      </c>
      <c r="BX27" s="47">
        <f>SUM(BL27:BW27)</f>
        <v>7160338</v>
      </c>
      <c r="BY27" s="60"/>
      <c r="BZ27" s="60"/>
      <c r="CA27" s="47">
        <f>+IBA!$S27</f>
        <v>7679</v>
      </c>
      <c r="CB27" s="47">
        <f>+IBA!$T27</f>
        <v>15516</v>
      </c>
      <c r="CC27" s="47">
        <f>+IBA!$U27</f>
        <v>24114</v>
      </c>
      <c r="CD27" s="47">
        <f>+IBA!$V27</f>
        <v>31469</v>
      </c>
      <c r="CE27" s="47">
        <f>+IBA!$W27</f>
        <v>39098</v>
      </c>
      <c r="CF27" s="47">
        <f>+IBA!$X27</f>
        <v>46816</v>
      </c>
      <c r="CG27" s="47">
        <f>+IBA!$Y27</f>
        <v>54464</v>
      </c>
      <c r="CH27" s="47">
        <f>+IBA!$Z27</f>
        <v>62606</v>
      </c>
      <c r="CI27" s="47">
        <f>+IBA!$AA27</f>
        <v>71315</v>
      </c>
      <c r="CJ27" s="47">
        <f>+IBA!$AB27</f>
        <v>79803</v>
      </c>
      <c r="CK27" s="47">
        <f>+IBA!$AC27</f>
        <v>88354</v>
      </c>
      <c r="CL27" s="47">
        <f>+IBA!$AD27</f>
        <v>96377</v>
      </c>
      <c r="CM27" s="47">
        <f>SUM(CA27:CL27)</f>
        <v>617611</v>
      </c>
      <c r="CN27" s="60"/>
      <c r="CO27" s="60"/>
      <c r="CP27" s="47">
        <f>+SIBC!$S27</f>
        <v>6400</v>
      </c>
      <c r="CQ27" s="47">
        <f>+SIBC!$T27</f>
        <v>12392</v>
      </c>
      <c r="CR27" s="47">
        <f>+SIBC!$U27</f>
        <v>18917</v>
      </c>
      <c r="CS27" s="47">
        <f>+SIBC!$V27</f>
        <v>25598</v>
      </c>
      <c r="CT27" s="47">
        <f>+SIBC!$W27</f>
        <v>32812</v>
      </c>
      <c r="CU27" s="47">
        <f>+SIBC!$X27</f>
        <v>32812</v>
      </c>
      <c r="CV27" s="47">
        <f>+SIBC!$Y27</f>
        <v>32812</v>
      </c>
      <c r="CW27" s="47">
        <f>+SIBC!$Z27</f>
        <v>38460</v>
      </c>
      <c r="CX27" s="47">
        <f>+SIBC!$AA27</f>
        <v>45054</v>
      </c>
      <c r="CY27" s="47">
        <f>+SIBC!$AB27</f>
        <v>51555</v>
      </c>
      <c r="CZ27" s="47">
        <f>+SIBC!$AC27</f>
        <v>56997</v>
      </c>
      <c r="DA27" s="47">
        <f>+SIBC!$AD27</f>
        <v>62030</v>
      </c>
      <c r="DB27" s="47">
        <f>SUM(CP27:DA27)</f>
        <v>415839</v>
      </c>
      <c r="DC27" s="60"/>
      <c r="DD27" s="60"/>
      <c r="DE27" s="47">
        <f>+TIBA!$S27</f>
        <v>27121</v>
      </c>
      <c r="DF27" s="47">
        <f>+TIBA!$T27</f>
        <v>53253</v>
      </c>
      <c r="DG27" s="47">
        <f>+TIBA!$U27</f>
        <v>82558</v>
      </c>
      <c r="DH27" s="47">
        <f>+TIBA!$V27</f>
        <v>111626</v>
      </c>
      <c r="DI27" s="47">
        <f>+TIBA!$W27</f>
        <v>140651</v>
      </c>
      <c r="DJ27" s="47">
        <f>+TIBA!$X27</f>
        <v>171117</v>
      </c>
      <c r="DK27" s="47">
        <f>+TIBA!$Y27</f>
        <v>200747</v>
      </c>
      <c r="DL27" s="47">
        <f>+TIBA!$Z27</f>
        <v>230038</v>
      </c>
      <c r="DM27" s="47">
        <f>+TIBA!$AA27</f>
        <v>260733</v>
      </c>
      <c r="DN27" s="47">
        <f>+TIBA!$AB27</f>
        <v>292659</v>
      </c>
      <c r="DO27" s="47">
        <f>+TIBA!$AC27</f>
        <v>322392</v>
      </c>
      <c r="DP27" s="47">
        <f>+TIBA!$AD27</f>
        <v>348763</v>
      </c>
      <c r="DQ27" s="47">
        <f>SUM(DE27:DP27)</f>
        <v>2241658</v>
      </c>
      <c r="DR27" s="60"/>
      <c r="DS27" s="60"/>
      <c r="DT27" s="47">
        <f>+LQB!$S27</f>
        <v>52876</v>
      </c>
      <c r="DU27" s="47">
        <f>+LQB!$T27</f>
        <v>104152</v>
      </c>
      <c r="DV27" s="47">
        <f>+LQB!$U27</f>
        <v>159936</v>
      </c>
      <c r="DW27" s="47">
        <f>+LQB!$V27</f>
        <v>216460</v>
      </c>
      <c r="DX27" s="47">
        <f>+LQB!$W27</f>
        <v>272118</v>
      </c>
      <c r="DY27" s="47">
        <f>+LQB!$X27</f>
        <v>329150</v>
      </c>
      <c r="DZ27" s="47">
        <f>+LQB!$Y27</f>
        <v>386472</v>
      </c>
      <c r="EA27" s="47">
        <f>+LQB!$Z27</f>
        <v>444262</v>
      </c>
      <c r="EB27" s="47">
        <f>+LQB!$AA27</f>
        <v>504006</v>
      </c>
      <c r="EC27" s="47">
        <f>+LQB!$AB27</f>
        <v>564934</v>
      </c>
      <c r="ED27" s="47">
        <f>+LQB!$AC27</f>
        <v>620408</v>
      </c>
      <c r="EE27" s="47">
        <f>+LQB!$AD27</f>
        <v>674912</v>
      </c>
      <c r="EF27" s="47">
        <f>SUM(DT27:EE27)</f>
        <v>4329686</v>
      </c>
      <c r="EG27" s="60"/>
      <c r="EH27" s="60"/>
      <c r="EI27" s="47">
        <f>+RBW!$S27</f>
        <v>3</v>
      </c>
      <c r="EJ27" s="47">
        <f>+RBW!$T27</f>
        <v>4</v>
      </c>
      <c r="EK27" s="47">
        <f>+RBW!$U27</f>
        <v>15</v>
      </c>
      <c r="EL27" s="47">
        <f>+RBW!$V27</f>
        <v>24</v>
      </c>
      <c r="EM27" s="47">
        <f>+RBW!$W27</f>
        <v>34</v>
      </c>
      <c r="EN27" s="47">
        <f>+RBW!$X27</f>
        <v>37</v>
      </c>
      <c r="EO27" s="47">
        <f>+RBW!$Y27</f>
        <v>46</v>
      </c>
      <c r="EP27" s="47">
        <f>+RBW!$Z27</f>
        <v>54</v>
      </c>
      <c r="EQ27" s="47">
        <f>+RBW!$AA27</f>
        <v>59</v>
      </c>
      <c r="ER27" s="47">
        <f>+RBW!$AB27</f>
        <v>62</v>
      </c>
      <c r="ES27" s="47">
        <f>+RBW!$AC27</f>
        <v>68</v>
      </c>
      <c r="ET27" s="47">
        <f>+RBW!$AD27</f>
        <v>76</v>
      </c>
      <c r="EU27" s="47">
        <f>SUM(EI27:ET27)</f>
        <v>482</v>
      </c>
      <c r="EV27" s="60"/>
      <c r="EW27" s="60"/>
      <c r="EX27" s="47">
        <f>+WPB!$S27</f>
        <v>0</v>
      </c>
      <c r="EY27" s="47">
        <f>+WPB!$T27</f>
        <v>0</v>
      </c>
      <c r="EZ27" s="47">
        <f>+WPB!$U27</f>
        <v>0</v>
      </c>
      <c r="FA27" s="47">
        <f>+WPB!$V27</f>
        <v>0</v>
      </c>
      <c r="FB27" s="47">
        <f>+WPB!$W27</f>
        <v>0</v>
      </c>
      <c r="FC27" s="47">
        <f>+WPB!$X27</f>
        <v>0</v>
      </c>
      <c r="FD27" s="47">
        <f>+WPB!$Y27</f>
        <v>0</v>
      </c>
      <c r="FE27" s="47">
        <f>+WPB!$Z27</f>
        <v>0</v>
      </c>
      <c r="FF27" s="47">
        <f>+WPB!$AA27</f>
        <v>0</v>
      </c>
      <c r="FG27" s="47">
        <f>+WPB!$AB27</f>
        <v>0</v>
      </c>
      <c r="FH27" s="47">
        <f>+WPB!$AC27</f>
        <v>0</v>
      </c>
      <c r="FI27" s="47">
        <f>+WPB!$AD27</f>
        <v>0</v>
      </c>
      <c r="FJ27" s="47">
        <f>SUM(EX27:FI27)</f>
        <v>0</v>
      </c>
      <c r="FK27" s="60"/>
      <c r="FL27" s="60"/>
    </row>
    <row r="28" spans="1:168" s="55" customFormat="1" ht="15" customHeight="1">
      <c r="A28" s="57">
        <v>2009</v>
      </c>
      <c r="B28" s="64" t="s">
        <v>8</v>
      </c>
      <c r="D28" s="47">
        <f>+AMB!$S28</f>
        <v>855</v>
      </c>
      <c r="E28" s="47">
        <f>+AMB!$T28</f>
        <v>1811</v>
      </c>
      <c r="F28" s="47">
        <f>+AMB!$U28</f>
        <v>3074</v>
      </c>
      <c r="G28" s="47">
        <f>+AMB!$V28</f>
        <v>4297</v>
      </c>
      <c r="H28" s="47">
        <f>+AMB!$W28</f>
        <v>5483</v>
      </c>
      <c r="I28" s="47">
        <f>+AMB!$X28</f>
        <v>6427</v>
      </c>
      <c r="J28" s="47">
        <f>+AMB!$Y28</f>
        <v>7395</v>
      </c>
      <c r="K28" s="47">
        <f>+AMB!$Z28</f>
        <v>8510</v>
      </c>
      <c r="L28" s="47">
        <f>+AMB!$AA28</f>
        <v>9505</v>
      </c>
      <c r="M28" s="47">
        <f>+AMB!$AB28</f>
        <v>10533</v>
      </c>
      <c r="N28" s="47">
        <f>+AMB!$AC28</f>
        <v>11611</v>
      </c>
      <c r="O28" s="47">
        <f>+AMB!$AD28</f>
        <v>12611</v>
      </c>
      <c r="P28" s="47">
        <f>SUM(D28:O28)</f>
        <v>82112</v>
      </c>
      <c r="Q28" s="60"/>
      <c r="R28" s="60"/>
      <c r="S28" s="47">
        <f>+BWB!$S28</f>
        <v>364</v>
      </c>
      <c r="T28" s="47">
        <f>+BWB!$T28</f>
        <v>751</v>
      </c>
      <c r="U28" s="47">
        <f>+BWB!$U28</f>
        <v>1151</v>
      </c>
      <c r="V28" s="47">
        <f>+BWB!$V28</f>
        <v>1674</v>
      </c>
      <c r="W28" s="47">
        <f>+BWB!$W28</f>
        <v>2349</v>
      </c>
      <c r="X28" s="47">
        <f>+BWB!$X28</f>
        <v>2942</v>
      </c>
      <c r="Y28" s="47">
        <f>+BWB!$Y28</f>
        <v>3499</v>
      </c>
      <c r="Z28" s="47">
        <f>+BWB!$Z28</f>
        <v>4102</v>
      </c>
      <c r="AA28" s="47">
        <f>+BWB!$AA28</f>
        <v>4662</v>
      </c>
      <c r="AB28" s="47">
        <f>+BWB!$AB28</f>
        <v>5351</v>
      </c>
      <c r="AC28" s="47">
        <f>+BWB!$AC28</f>
        <v>5926</v>
      </c>
      <c r="AD28" s="47">
        <f>+BWB!$AD28</f>
        <v>6307</v>
      </c>
      <c r="AE28" s="47">
        <f>SUM(S28:AD28)</f>
        <v>39078</v>
      </c>
      <c r="AF28" s="60"/>
      <c r="AG28" s="60"/>
      <c r="AH28" s="47">
        <f>+DWT!$S28</f>
        <v>4812</v>
      </c>
      <c r="AI28" s="47">
        <f>+DWT!$T28</f>
        <v>9001</v>
      </c>
      <c r="AJ28" s="47">
        <f>+DWT!$U28</f>
        <v>13362</v>
      </c>
      <c r="AK28" s="47">
        <f>+DWT!$V28</f>
        <v>18523</v>
      </c>
      <c r="AL28" s="47">
        <f>+DWT!$W28</f>
        <v>23219</v>
      </c>
      <c r="AM28" s="47">
        <f>+DWT!$X28</f>
        <v>27491</v>
      </c>
      <c r="AN28" s="47">
        <f>+DWT!$Y28</f>
        <v>32007</v>
      </c>
      <c r="AO28" s="47">
        <f>+DWT!$Z28</f>
        <v>36336</v>
      </c>
      <c r="AP28" s="47">
        <f>+DWT!$AA28</f>
        <v>40556</v>
      </c>
      <c r="AQ28" s="47">
        <f>+DWT!$AB28</f>
        <v>44978</v>
      </c>
      <c r="AR28" s="47">
        <f>+DWT!$AC28</f>
        <v>49144</v>
      </c>
      <c r="AS28" s="47">
        <f>+DWT!$AD28</f>
        <v>53128</v>
      </c>
      <c r="AT28" s="47">
        <f>SUM(AH28:AS28)</f>
        <v>352557</v>
      </c>
      <c r="AU28" s="60"/>
      <c r="AV28" s="60"/>
      <c r="AW28" s="47">
        <f>+OGB!$S28</f>
        <v>19</v>
      </c>
      <c r="AX28" s="47">
        <f>+OGB!$T28</f>
        <v>32</v>
      </c>
      <c r="AY28" s="47">
        <f>+OGB!$U28</f>
        <v>51</v>
      </c>
      <c r="AZ28" s="47">
        <f>+OGB!$V28</f>
        <v>81</v>
      </c>
      <c r="BA28" s="47">
        <f>+OGB!$W28</f>
        <v>161</v>
      </c>
      <c r="BB28" s="47">
        <f>+OGB!$X28</f>
        <v>250</v>
      </c>
      <c r="BC28" s="47">
        <f>+OGB!$Y28</f>
        <v>288</v>
      </c>
      <c r="BD28" s="47">
        <f>+OGB!$Z28</f>
        <v>310</v>
      </c>
      <c r="BE28" s="47">
        <f>+OGB!$AA28</f>
        <v>336</v>
      </c>
      <c r="BF28" s="47">
        <f>+OGB!$AB28</f>
        <v>356</v>
      </c>
      <c r="BG28" s="47">
        <f>+OGB!$AC28</f>
        <v>392</v>
      </c>
      <c r="BH28" s="47">
        <f>+OGB!$AD28</f>
        <v>408</v>
      </c>
      <c r="BI28" s="47">
        <f>SUM(AW28:BH28)</f>
        <v>2684</v>
      </c>
      <c r="BJ28" s="60"/>
      <c r="BK28" s="60"/>
      <c r="BL28" s="47">
        <f>+PB!$S28</f>
        <v>2396</v>
      </c>
      <c r="BM28" s="47">
        <f>+PB!$T28</f>
        <v>4562</v>
      </c>
      <c r="BN28" s="47">
        <f>+PB!$U28</f>
        <v>6930</v>
      </c>
      <c r="BO28" s="47">
        <f>+PB!$V28</f>
        <v>9194</v>
      </c>
      <c r="BP28" s="47">
        <f>+PB!$W28</f>
        <v>11666</v>
      </c>
      <c r="BQ28" s="47">
        <f>+PB!$X28</f>
        <v>13528</v>
      </c>
      <c r="BR28" s="47">
        <f>+PB!$Y28</f>
        <v>15954</v>
      </c>
      <c r="BS28" s="47">
        <f>+PB!$Z28</f>
        <v>18608</v>
      </c>
      <c r="BT28" s="47">
        <f>+PB!$AA28</f>
        <v>21112</v>
      </c>
      <c r="BU28" s="47">
        <f>+PB!$AB28</f>
        <v>23482</v>
      </c>
      <c r="BV28" s="47">
        <f>+PB!$AC28</f>
        <v>26080</v>
      </c>
      <c r="BW28" s="47">
        <f>+PB!$AD28</f>
        <v>28142</v>
      </c>
      <c r="BX28" s="47">
        <f>SUM(BL28:BW28)</f>
        <v>181654</v>
      </c>
      <c r="BY28" s="60"/>
      <c r="BZ28" s="60"/>
      <c r="CA28" s="47">
        <f>+IBA!$S28</f>
        <v>1142</v>
      </c>
      <c r="CB28" s="47">
        <f>+IBA!$T28</f>
        <v>2432</v>
      </c>
      <c r="CC28" s="47">
        <f>+IBA!$U28</f>
        <v>3821</v>
      </c>
      <c r="CD28" s="47">
        <f>+IBA!$V28</f>
        <v>4856</v>
      </c>
      <c r="CE28" s="47">
        <f>+IBA!$W28</f>
        <v>9021</v>
      </c>
      <c r="CF28" s="47">
        <f>+IBA!$X28</f>
        <v>15001</v>
      </c>
      <c r="CG28" s="47">
        <f>+IBA!$Y28</f>
        <v>22733</v>
      </c>
      <c r="CH28" s="47">
        <f>+IBA!$Z28</f>
        <v>31833</v>
      </c>
      <c r="CI28" s="47">
        <f>+IBA!$AA28</f>
        <v>37772</v>
      </c>
      <c r="CJ28" s="47">
        <f>+IBA!$AB28</f>
        <v>40611</v>
      </c>
      <c r="CK28" s="47">
        <f>+IBA!$AC28</f>
        <v>41776</v>
      </c>
      <c r="CL28" s="47">
        <f>+IBA!$AD28</f>
        <v>42623</v>
      </c>
      <c r="CM28" s="47">
        <f>SUM(CA28:CL28)</f>
        <v>253621</v>
      </c>
      <c r="CN28" s="60"/>
      <c r="CO28" s="60"/>
      <c r="CP28" s="47">
        <f>+SIBC!$S28</f>
        <v>0</v>
      </c>
      <c r="CQ28" s="47">
        <f>+SIBC!$T28</f>
        <v>0</v>
      </c>
      <c r="CR28" s="47">
        <f>+SIBC!$U28</f>
        <v>0</v>
      </c>
      <c r="CS28" s="47">
        <f>+SIBC!$V28</f>
        <v>0</v>
      </c>
      <c r="CT28" s="47">
        <f>+SIBC!$W28</f>
        <v>0</v>
      </c>
      <c r="CU28" s="47">
        <f>+SIBC!$X28</f>
        <v>0</v>
      </c>
      <c r="CV28" s="47">
        <f>+SIBC!$Y28</f>
        <v>0</v>
      </c>
      <c r="CW28" s="47">
        <f>+SIBC!$Z28</f>
        <v>0</v>
      </c>
      <c r="CX28" s="47">
        <f>+SIBC!$AA28</f>
        <v>0</v>
      </c>
      <c r="CY28" s="47">
        <f>+SIBC!$AB28</f>
        <v>0</v>
      </c>
      <c r="CZ28" s="47">
        <f>+SIBC!$AC28</f>
        <v>0</v>
      </c>
      <c r="DA28" s="47">
        <f>+SIBC!$AD28</f>
        <v>0</v>
      </c>
      <c r="DB28" s="47">
        <f>SUM(CP28:DA28)</f>
        <v>0</v>
      </c>
      <c r="DC28" s="60"/>
      <c r="DD28" s="60"/>
      <c r="DE28" s="47">
        <f>+TIBA!$S28</f>
        <v>0</v>
      </c>
      <c r="DF28" s="47">
        <f>+TIBA!$T28</f>
        <v>0</v>
      </c>
      <c r="DG28" s="47">
        <f>+TIBA!$U28</f>
        <v>0</v>
      </c>
      <c r="DH28" s="47">
        <f>+TIBA!$V28</f>
        <v>0</v>
      </c>
      <c r="DI28" s="47">
        <f>+TIBA!$W28</f>
        <v>0</v>
      </c>
      <c r="DJ28" s="47">
        <f>+TIBA!$X28</f>
        <v>0</v>
      </c>
      <c r="DK28" s="47">
        <f>+TIBA!$Y28</f>
        <v>0</v>
      </c>
      <c r="DL28" s="47">
        <f>+TIBA!$Z28</f>
        <v>0</v>
      </c>
      <c r="DM28" s="47">
        <f>+TIBA!$AA28</f>
        <v>0</v>
      </c>
      <c r="DN28" s="47">
        <f>+TIBA!$AB28</f>
        <v>0</v>
      </c>
      <c r="DO28" s="47">
        <f>+TIBA!$AC28</f>
        <v>0</v>
      </c>
      <c r="DP28" s="47">
        <f>+TIBA!$AD28</f>
        <v>0</v>
      </c>
      <c r="DQ28" s="47">
        <f>SUM(DE28:DP28)</f>
        <v>0</v>
      </c>
      <c r="DR28" s="60"/>
      <c r="DS28" s="60"/>
      <c r="DT28" s="47">
        <f>+LQB!$S28</f>
        <v>334</v>
      </c>
      <c r="DU28" s="47">
        <f>+LQB!$T28</f>
        <v>698</v>
      </c>
      <c r="DV28" s="47">
        <f>+LQB!$U28</f>
        <v>1116</v>
      </c>
      <c r="DW28" s="47">
        <f>+LQB!$V28</f>
        <v>1698</v>
      </c>
      <c r="DX28" s="47">
        <f>+LQB!$W28</f>
        <v>2358</v>
      </c>
      <c r="DY28" s="47">
        <f>+LQB!$X28</f>
        <v>2740</v>
      </c>
      <c r="DZ28" s="47">
        <f>+LQB!$Y28</f>
        <v>3198</v>
      </c>
      <c r="EA28" s="47">
        <f>+LQB!$Z28</f>
        <v>3626</v>
      </c>
      <c r="EB28" s="47">
        <f>+LQB!$AA28</f>
        <v>4040</v>
      </c>
      <c r="EC28" s="47">
        <f>+LQB!$AB28</f>
        <v>4466</v>
      </c>
      <c r="ED28" s="47">
        <f>+LQB!$AC28</f>
        <v>4956</v>
      </c>
      <c r="EE28" s="47">
        <f>+LQB!$AD28</f>
        <v>5276</v>
      </c>
      <c r="EF28" s="47">
        <f>SUM(DT28:EE28)</f>
        <v>34506</v>
      </c>
      <c r="EG28" s="60"/>
      <c r="EH28" s="60"/>
      <c r="EI28" s="47">
        <f>+RBW!$S28</f>
        <v>818</v>
      </c>
      <c r="EJ28" s="47">
        <f>+RBW!$T28</f>
        <v>1512</v>
      </c>
      <c r="EK28" s="47">
        <f>+RBW!$U28</f>
        <v>2508</v>
      </c>
      <c r="EL28" s="47">
        <f>+RBW!$V28</f>
        <v>4172</v>
      </c>
      <c r="EM28" s="47">
        <f>+RBW!$W28</f>
        <v>7030</v>
      </c>
      <c r="EN28" s="47">
        <f>+RBW!$X28</f>
        <v>9916</v>
      </c>
      <c r="EO28" s="47">
        <f>+RBW!$Y28</f>
        <v>13442</v>
      </c>
      <c r="EP28" s="47">
        <f>+RBW!$Z28</f>
        <v>14914</v>
      </c>
      <c r="EQ28" s="47">
        <f>+RBW!$AA28</f>
        <v>18542</v>
      </c>
      <c r="ER28" s="47">
        <f>+RBW!$AB28</f>
        <v>21300</v>
      </c>
      <c r="ES28" s="47">
        <f>+RBW!$AC28</f>
        <v>22642</v>
      </c>
      <c r="ET28" s="47">
        <f>+RBW!$AD28</f>
        <v>23682</v>
      </c>
      <c r="EU28" s="47">
        <f>SUM(EI28:ET28)</f>
        <v>140478</v>
      </c>
      <c r="EV28" s="60"/>
      <c r="EW28" s="60"/>
      <c r="EX28" s="47">
        <f>+WPB!$S28</f>
        <v>0</v>
      </c>
      <c r="EY28" s="47">
        <f>+WPB!$T28</f>
        <v>0</v>
      </c>
      <c r="EZ28" s="47">
        <f>+WPB!$U28</f>
        <v>0</v>
      </c>
      <c r="FA28" s="47">
        <f>+WPB!$V28</f>
        <v>0</v>
      </c>
      <c r="FB28" s="47">
        <f>+WPB!$W28</f>
        <v>0</v>
      </c>
      <c r="FC28" s="47">
        <f>+WPB!$X28</f>
        <v>0</v>
      </c>
      <c r="FD28" s="47">
        <f>+WPB!$Y28</f>
        <v>0</v>
      </c>
      <c r="FE28" s="47">
        <f>+WPB!$Z28</f>
        <v>0</v>
      </c>
      <c r="FF28" s="47">
        <f>+WPB!$AA28</f>
        <v>0</v>
      </c>
      <c r="FG28" s="47">
        <f>+WPB!$AB28</f>
        <v>0</v>
      </c>
      <c r="FH28" s="47">
        <f>+WPB!$AC28</f>
        <v>0</v>
      </c>
      <c r="FI28" s="47">
        <f>+WPB!$AD28</f>
        <v>0</v>
      </c>
      <c r="FJ28" s="47">
        <f>SUM(EX28:FI28)</f>
        <v>0</v>
      </c>
      <c r="FK28" s="60"/>
      <c r="FL28" s="60"/>
    </row>
    <row r="29" spans="1:168" s="55" customFormat="1" ht="15" customHeight="1">
      <c r="A29" s="57">
        <v>2009</v>
      </c>
      <c r="B29" s="65" t="s">
        <v>9</v>
      </c>
      <c r="D29" s="56">
        <f t="shared" ref="D29:P29" si="33">SUM(D26:D28)</f>
        <v>461198</v>
      </c>
      <c r="E29" s="56">
        <f t="shared" si="33"/>
        <v>935486</v>
      </c>
      <c r="F29" s="56">
        <f t="shared" si="33"/>
        <v>1496773</v>
      </c>
      <c r="G29" s="56">
        <f t="shared" si="33"/>
        <v>2036117</v>
      </c>
      <c r="H29" s="56">
        <f t="shared" si="33"/>
        <v>2574964</v>
      </c>
      <c r="I29" s="56">
        <f t="shared" si="33"/>
        <v>3081140</v>
      </c>
      <c r="J29" s="56">
        <f t="shared" si="33"/>
        <v>3627375</v>
      </c>
      <c r="K29" s="56">
        <f t="shared" si="33"/>
        <v>4230376</v>
      </c>
      <c r="L29" s="56">
        <f t="shared" si="33"/>
        <v>4813719</v>
      </c>
      <c r="M29" s="56">
        <f t="shared" si="33"/>
        <v>5406704</v>
      </c>
      <c r="N29" s="56">
        <f t="shared" si="33"/>
        <v>5955297</v>
      </c>
      <c r="O29" s="56">
        <f t="shared" si="33"/>
        <v>6494620</v>
      </c>
      <c r="P29" s="56">
        <f t="shared" si="33"/>
        <v>41113769</v>
      </c>
      <c r="Q29" s="60"/>
      <c r="R29" s="60"/>
      <c r="S29" s="56">
        <f t="shared" ref="S29:AE29" si="34">SUM(S26:S28)</f>
        <v>287546</v>
      </c>
      <c r="T29" s="56">
        <f t="shared" si="34"/>
        <v>571969</v>
      </c>
      <c r="U29" s="56">
        <f t="shared" si="34"/>
        <v>914127</v>
      </c>
      <c r="V29" s="56">
        <f t="shared" si="34"/>
        <v>1261268</v>
      </c>
      <c r="W29" s="56">
        <f t="shared" si="34"/>
        <v>1651631</v>
      </c>
      <c r="X29" s="56">
        <f t="shared" si="34"/>
        <v>2031080</v>
      </c>
      <c r="Y29" s="56">
        <f t="shared" si="34"/>
        <v>2472199</v>
      </c>
      <c r="Z29" s="56">
        <f t="shared" si="34"/>
        <v>2935515</v>
      </c>
      <c r="AA29" s="56">
        <f t="shared" si="34"/>
        <v>3336838</v>
      </c>
      <c r="AB29" s="56">
        <f t="shared" si="34"/>
        <v>3740508</v>
      </c>
      <c r="AC29" s="56">
        <f t="shared" si="34"/>
        <v>4119850</v>
      </c>
      <c r="AD29" s="56">
        <f t="shared" si="34"/>
        <v>4480873</v>
      </c>
      <c r="AE29" s="56">
        <f t="shared" si="34"/>
        <v>27803404</v>
      </c>
      <c r="AF29" s="60"/>
      <c r="AG29" s="60"/>
      <c r="AH29" s="56">
        <f t="shared" ref="AH29:AT29" si="35">SUM(AH26:AH28)</f>
        <v>348809</v>
      </c>
      <c r="AI29" s="56">
        <f t="shared" si="35"/>
        <v>681167</v>
      </c>
      <c r="AJ29" s="56">
        <f t="shared" si="35"/>
        <v>1049865</v>
      </c>
      <c r="AK29" s="56">
        <f t="shared" si="35"/>
        <v>1411946</v>
      </c>
      <c r="AL29" s="56">
        <f t="shared" si="35"/>
        <v>1775155</v>
      </c>
      <c r="AM29" s="56">
        <f t="shared" si="35"/>
        <v>2090332</v>
      </c>
      <c r="AN29" s="56">
        <f t="shared" si="35"/>
        <v>2417146</v>
      </c>
      <c r="AO29" s="56">
        <f t="shared" si="35"/>
        <v>2749553</v>
      </c>
      <c r="AP29" s="56">
        <f t="shared" si="35"/>
        <v>3065549</v>
      </c>
      <c r="AQ29" s="56">
        <f t="shared" si="35"/>
        <v>3383700</v>
      </c>
      <c r="AR29" s="56">
        <f t="shared" si="35"/>
        <v>3691161</v>
      </c>
      <c r="AS29" s="56">
        <f t="shared" si="35"/>
        <v>4002110</v>
      </c>
      <c r="AT29" s="56">
        <f t="shared" si="35"/>
        <v>26666493</v>
      </c>
      <c r="AU29" s="60"/>
      <c r="AV29" s="60"/>
      <c r="AW29" s="56">
        <f t="shared" ref="AW29:BI29" si="36">SUM(AW26:AW28)</f>
        <v>30737</v>
      </c>
      <c r="AX29" s="56">
        <f t="shared" si="36"/>
        <v>62049</v>
      </c>
      <c r="AY29" s="56">
        <f t="shared" si="36"/>
        <v>97528</v>
      </c>
      <c r="AZ29" s="56">
        <f t="shared" si="36"/>
        <v>135610</v>
      </c>
      <c r="BA29" s="56">
        <f t="shared" si="36"/>
        <v>181137</v>
      </c>
      <c r="BB29" s="56">
        <f t="shared" si="36"/>
        <v>247405</v>
      </c>
      <c r="BC29" s="56">
        <f t="shared" si="36"/>
        <v>314410</v>
      </c>
      <c r="BD29" s="56">
        <f t="shared" si="36"/>
        <v>371787</v>
      </c>
      <c r="BE29" s="56">
        <f t="shared" si="36"/>
        <v>420331</v>
      </c>
      <c r="BF29" s="56">
        <f t="shared" si="36"/>
        <v>468520</v>
      </c>
      <c r="BG29" s="56">
        <f t="shared" si="36"/>
        <v>514817</v>
      </c>
      <c r="BH29" s="56">
        <f t="shared" si="36"/>
        <v>555586</v>
      </c>
      <c r="BI29" s="56">
        <f t="shared" si="36"/>
        <v>3399917</v>
      </c>
      <c r="BJ29" s="60"/>
      <c r="BK29" s="60"/>
      <c r="BL29" s="56">
        <f t="shared" ref="BL29:BX29" si="37">SUM(BL26:BL28)</f>
        <v>382563</v>
      </c>
      <c r="BM29" s="56">
        <f t="shared" si="37"/>
        <v>771782</v>
      </c>
      <c r="BN29" s="56">
        <f t="shared" si="37"/>
        <v>1242720</v>
      </c>
      <c r="BO29" s="56">
        <f t="shared" si="37"/>
        <v>1695551</v>
      </c>
      <c r="BP29" s="56">
        <f t="shared" si="37"/>
        <v>2209888</v>
      </c>
      <c r="BQ29" s="56">
        <f t="shared" si="37"/>
        <v>2701244</v>
      </c>
      <c r="BR29" s="56">
        <f t="shared" si="37"/>
        <v>3321913</v>
      </c>
      <c r="BS29" s="56">
        <f t="shared" si="37"/>
        <v>3985672</v>
      </c>
      <c r="BT29" s="56">
        <f t="shared" si="37"/>
        <v>4510396</v>
      </c>
      <c r="BU29" s="56">
        <f t="shared" si="37"/>
        <v>5007015</v>
      </c>
      <c r="BV29" s="56">
        <f t="shared" si="37"/>
        <v>5467236</v>
      </c>
      <c r="BW29" s="56">
        <f t="shared" si="37"/>
        <v>5908235</v>
      </c>
      <c r="BX29" s="56">
        <f t="shared" si="37"/>
        <v>37204215</v>
      </c>
      <c r="BY29" s="60"/>
      <c r="BZ29" s="60"/>
      <c r="CA29" s="56">
        <f t="shared" ref="CA29:CM29" si="38">SUM(CA26:CA28)</f>
        <v>117947</v>
      </c>
      <c r="CB29" s="56">
        <f t="shared" si="38"/>
        <v>231289</v>
      </c>
      <c r="CC29" s="56">
        <f t="shared" si="38"/>
        <v>356218</v>
      </c>
      <c r="CD29" s="56">
        <f t="shared" si="38"/>
        <v>480095</v>
      </c>
      <c r="CE29" s="56">
        <f t="shared" si="38"/>
        <v>620498</v>
      </c>
      <c r="CF29" s="56">
        <f t="shared" si="38"/>
        <v>758775</v>
      </c>
      <c r="CG29" s="56">
        <f t="shared" si="38"/>
        <v>926283</v>
      </c>
      <c r="CH29" s="56">
        <f t="shared" si="38"/>
        <v>1101394</v>
      </c>
      <c r="CI29" s="56">
        <f t="shared" si="38"/>
        <v>1256244</v>
      </c>
      <c r="CJ29" s="56">
        <f t="shared" si="38"/>
        <v>1405071</v>
      </c>
      <c r="CK29" s="56">
        <f t="shared" si="38"/>
        <v>1541652</v>
      </c>
      <c r="CL29" s="56">
        <f t="shared" si="38"/>
        <v>1673785</v>
      </c>
      <c r="CM29" s="56">
        <f t="shared" si="38"/>
        <v>10469251</v>
      </c>
      <c r="CN29" s="60"/>
      <c r="CO29" s="60"/>
      <c r="CP29" s="56">
        <f t="shared" ref="CP29:DB29" si="39">SUM(CP26:CP28)</f>
        <v>187667</v>
      </c>
      <c r="CQ29" s="56">
        <f t="shared" si="39"/>
        <v>370768</v>
      </c>
      <c r="CR29" s="56">
        <f t="shared" si="39"/>
        <v>575605</v>
      </c>
      <c r="CS29" s="56">
        <f t="shared" si="39"/>
        <v>777742</v>
      </c>
      <c r="CT29" s="56">
        <f t="shared" si="39"/>
        <v>1007878</v>
      </c>
      <c r="CU29" s="56">
        <f t="shared" si="39"/>
        <v>1007878</v>
      </c>
      <c r="CV29" s="56">
        <f t="shared" si="39"/>
        <v>1007878</v>
      </c>
      <c r="CW29" s="56">
        <f t="shared" si="39"/>
        <v>1145360</v>
      </c>
      <c r="CX29" s="56">
        <f t="shared" si="39"/>
        <v>1294982</v>
      </c>
      <c r="CY29" s="56">
        <f t="shared" si="39"/>
        <v>1465715</v>
      </c>
      <c r="CZ29" s="56">
        <f t="shared" si="39"/>
        <v>1638132</v>
      </c>
      <c r="DA29" s="56">
        <f t="shared" si="39"/>
        <v>1805393</v>
      </c>
      <c r="DB29" s="56">
        <f t="shared" si="39"/>
        <v>12284998</v>
      </c>
      <c r="DC29" s="60"/>
      <c r="DD29" s="60"/>
      <c r="DE29" s="56">
        <f t="shared" ref="DE29:DQ29" si="40">SUM(DE26:DE28)</f>
        <v>103780</v>
      </c>
      <c r="DF29" s="56">
        <f t="shared" si="40"/>
        <v>209542</v>
      </c>
      <c r="DG29" s="56">
        <f t="shared" si="40"/>
        <v>346270</v>
      </c>
      <c r="DH29" s="56">
        <f t="shared" si="40"/>
        <v>495066</v>
      </c>
      <c r="DI29" s="56">
        <f t="shared" si="40"/>
        <v>670475</v>
      </c>
      <c r="DJ29" s="56">
        <f t="shared" si="40"/>
        <v>850090</v>
      </c>
      <c r="DK29" s="56">
        <f t="shared" si="40"/>
        <v>1106773</v>
      </c>
      <c r="DL29" s="56">
        <f t="shared" si="40"/>
        <v>1371076</v>
      </c>
      <c r="DM29" s="56">
        <f t="shared" si="40"/>
        <v>1557222</v>
      </c>
      <c r="DN29" s="56">
        <f t="shared" si="40"/>
        <v>1722621</v>
      </c>
      <c r="DO29" s="56">
        <f t="shared" si="40"/>
        <v>1866963</v>
      </c>
      <c r="DP29" s="56">
        <f t="shared" si="40"/>
        <v>1989274</v>
      </c>
      <c r="DQ29" s="56">
        <f t="shared" si="40"/>
        <v>12289152</v>
      </c>
      <c r="DR29" s="60"/>
      <c r="DS29" s="60"/>
      <c r="DT29" s="56">
        <f t="shared" ref="DT29:EF29" si="41">SUM(DT26:DT28)</f>
        <v>206501</v>
      </c>
      <c r="DU29" s="56">
        <f t="shared" si="41"/>
        <v>410936</v>
      </c>
      <c r="DV29" s="56">
        <f t="shared" si="41"/>
        <v>667785</v>
      </c>
      <c r="DW29" s="56">
        <f t="shared" si="41"/>
        <v>927360</v>
      </c>
      <c r="DX29" s="56">
        <f t="shared" si="41"/>
        <v>1222839</v>
      </c>
      <c r="DY29" s="56">
        <f t="shared" si="41"/>
        <v>1499348</v>
      </c>
      <c r="DZ29" s="56">
        <f t="shared" si="41"/>
        <v>1831238</v>
      </c>
      <c r="EA29" s="56">
        <f t="shared" si="41"/>
        <v>2183670</v>
      </c>
      <c r="EB29" s="56">
        <f t="shared" si="41"/>
        <v>2471741</v>
      </c>
      <c r="EC29" s="56">
        <f t="shared" si="41"/>
        <v>2756130</v>
      </c>
      <c r="ED29" s="56">
        <f t="shared" si="41"/>
        <v>3030878</v>
      </c>
      <c r="EE29" s="56">
        <f t="shared" si="41"/>
        <v>3293139</v>
      </c>
      <c r="EF29" s="56">
        <f t="shared" si="41"/>
        <v>20501565</v>
      </c>
      <c r="EG29" s="60"/>
      <c r="EH29" s="60"/>
      <c r="EI29" s="56">
        <f t="shared" ref="EI29:EU29" si="42">SUM(EI26:EI28)</f>
        <v>167305</v>
      </c>
      <c r="EJ29" s="56">
        <f t="shared" si="42"/>
        <v>338376</v>
      </c>
      <c r="EK29" s="56">
        <f t="shared" si="42"/>
        <v>538108</v>
      </c>
      <c r="EL29" s="56">
        <f t="shared" si="42"/>
        <v>760177</v>
      </c>
      <c r="EM29" s="56">
        <f t="shared" si="42"/>
        <v>1023997</v>
      </c>
      <c r="EN29" s="56">
        <f t="shared" si="42"/>
        <v>1257635</v>
      </c>
      <c r="EO29" s="56">
        <f t="shared" si="42"/>
        <v>1578350</v>
      </c>
      <c r="EP29" s="56">
        <f t="shared" si="42"/>
        <v>1931641</v>
      </c>
      <c r="EQ29" s="56">
        <f t="shared" si="42"/>
        <v>2195085</v>
      </c>
      <c r="ER29" s="56">
        <f t="shared" si="42"/>
        <v>2437350</v>
      </c>
      <c r="ES29" s="56">
        <f t="shared" si="42"/>
        <v>2655361</v>
      </c>
      <c r="ET29" s="56">
        <f t="shared" si="42"/>
        <v>2862367</v>
      </c>
      <c r="EU29" s="56">
        <f t="shared" si="42"/>
        <v>17745752</v>
      </c>
      <c r="EV29" s="60"/>
      <c r="EW29" s="60"/>
      <c r="EX29" s="56">
        <f t="shared" ref="EX29:FJ29" si="43">SUM(EX26:EX28)</f>
        <v>19709</v>
      </c>
      <c r="EY29" s="56">
        <f t="shared" si="43"/>
        <v>39579</v>
      </c>
      <c r="EZ29" s="56">
        <f t="shared" si="43"/>
        <v>61836</v>
      </c>
      <c r="FA29" s="56">
        <f t="shared" si="43"/>
        <v>85923</v>
      </c>
      <c r="FB29" s="56">
        <f t="shared" si="43"/>
        <v>113387</v>
      </c>
      <c r="FC29" s="56">
        <f t="shared" si="43"/>
        <v>139462</v>
      </c>
      <c r="FD29" s="56">
        <f t="shared" si="43"/>
        <v>169805</v>
      </c>
      <c r="FE29" s="56">
        <f t="shared" si="43"/>
        <v>203038</v>
      </c>
      <c r="FF29" s="56">
        <f t="shared" si="43"/>
        <v>234086</v>
      </c>
      <c r="FG29" s="56">
        <f t="shared" si="43"/>
        <v>264440</v>
      </c>
      <c r="FH29" s="56">
        <f t="shared" si="43"/>
        <v>292835</v>
      </c>
      <c r="FI29" s="56">
        <f t="shared" si="43"/>
        <v>319962</v>
      </c>
      <c r="FJ29" s="56">
        <f t="shared" si="43"/>
        <v>1944062</v>
      </c>
      <c r="FK29" s="60"/>
      <c r="FL29" s="60"/>
    </row>
    <row r="30" spans="1:168" s="62" customFormat="1" ht="15" customHeight="1">
      <c r="A30" s="42"/>
      <c r="B30" s="43"/>
      <c r="C30" s="44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4"/>
      <c r="R30" s="44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4"/>
      <c r="AG30" s="44"/>
      <c r="AH30" s="45"/>
      <c r="AI30" s="45"/>
      <c r="AJ30" s="45"/>
      <c r="AK30" s="45"/>
      <c r="AL30" s="45"/>
      <c r="AM30" s="45"/>
      <c r="AN30" s="45"/>
      <c r="AO30" s="45"/>
      <c r="AP30" s="45"/>
      <c r="AQ30" s="45"/>
      <c r="AR30" s="45"/>
      <c r="AS30" s="45"/>
      <c r="AT30" s="45"/>
      <c r="AU30" s="44"/>
      <c r="AV30" s="44"/>
      <c r="AW30" s="45"/>
      <c r="AX30" s="45"/>
      <c r="AY30" s="45"/>
      <c r="AZ30" s="45"/>
      <c r="BA30" s="45"/>
      <c r="BB30" s="45"/>
      <c r="BC30" s="45"/>
      <c r="BD30" s="45"/>
      <c r="BE30" s="45"/>
      <c r="BF30" s="45"/>
      <c r="BG30" s="45"/>
      <c r="BH30" s="45"/>
      <c r="BI30" s="45"/>
      <c r="BJ30" s="44"/>
      <c r="BK30" s="44"/>
      <c r="BL30" s="45"/>
      <c r="BM30" s="45"/>
      <c r="BN30" s="45"/>
      <c r="BO30" s="45"/>
      <c r="BP30" s="45"/>
      <c r="BQ30" s="45"/>
      <c r="BR30" s="45"/>
      <c r="BS30" s="45"/>
      <c r="BT30" s="45"/>
      <c r="BU30" s="45"/>
      <c r="BV30" s="45"/>
      <c r="BW30" s="45"/>
      <c r="BX30" s="45"/>
      <c r="BY30" s="44"/>
      <c r="BZ30" s="44"/>
      <c r="CA30" s="45"/>
      <c r="CB30" s="45"/>
      <c r="CC30" s="45"/>
      <c r="CD30" s="45"/>
      <c r="CE30" s="45"/>
      <c r="CF30" s="45"/>
      <c r="CG30" s="45"/>
      <c r="CH30" s="45"/>
      <c r="CI30" s="45"/>
      <c r="CJ30" s="45"/>
      <c r="CK30" s="45"/>
      <c r="CL30" s="45"/>
      <c r="CM30" s="45"/>
      <c r="CN30" s="44"/>
      <c r="CO30" s="44"/>
      <c r="CP30" s="45"/>
      <c r="CQ30" s="45"/>
      <c r="CR30" s="45"/>
      <c r="CS30" s="45"/>
      <c r="CT30" s="45"/>
      <c r="CU30" s="45"/>
      <c r="CV30" s="45"/>
      <c r="CW30" s="45"/>
      <c r="CX30" s="45"/>
      <c r="CY30" s="45"/>
      <c r="CZ30" s="45"/>
      <c r="DA30" s="45"/>
      <c r="DB30" s="45"/>
      <c r="DC30" s="44"/>
      <c r="DD30" s="44"/>
      <c r="DE30" s="45"/>
      <c r="DF30" s="45"/>
      <c r="DG30" s="45"/>
      <c r="DH30" s="45"/>
      <c r="DI30" s="45"/>
      <c r="DJ30" s="45"/>
      <c r="DK30" s="45"/>
      <c r="DL30" s="45"/>
      <c r="DM30" s="45"/>
      <c r="DN30" s="45"/>
      <c r="DO30" s="45"/>
      <c r="DP30" s="45"/>
      <c r="DQ30" s="45"/>
      <c r="DR30" s="44"/>
      <c r="DS30" s="44"/>
      <c r="DT30" s="45"/>
      <c r="DU30" s="45"/>
      <c r="DV30" s="45"/>
      <c r="DW30" s="45"/>
      <c r="DX30" s="45"/>
      <c r="DY30" s="45"/>
      <c r="DZ30" s="45"/>
      <c r="EA30" s="45"/>
      <c r="EB30" s="45"/>
      <c r="EC30" s="45"/>
      <c r="ED30" s="45"/>
      <c r="EE30" s="45"/>
      <c r="EF30" s="45"/>
      <c r="EG30" s="44"/>
      <c r="EH30" s="44"/>
      <c r="EI30" s="45"/>
      <c r="EJ30" s="45"/>
      <c r="EK30" s="45"/>
      <c r="EL30" s="45"/>
      <c r="EM30" s="45"/>
      <c r="EN30" s="45"/>
      <c r="EO30" s="45"/>
      <c r="EP30" s="45"/>
      <c r="EQ30" s="45"/>
      <c r="ER30" s="45"/>
      <c r="ES30" s="45"/>
      <c r="ET30" s="45"/>
      <c r="EU30" s="45"/>
      <c r="EV30" s="44"/>
      <c r="EW30" s="44"/>
      <c r="EX30" s="45"/>
      <c r="EY30" s="45"/>
      <c r="EZ30" s="45"/>
      <c r="FA30" s="45"/>
      <c r="FB30" s="45"/>
      <c r="FC30" s="45"/>
      <c r="FD30" s="45"/>
      <c r="FE30" s="45"/>
      <c r="FF30" s="45"/>
      <c r="FG30" s="45"/>
      <c r="FH30" s="45"/>
      <c r="FI30" s="45"/>
      <c r="FJ30" s="45"/>
      <c r="FK30" s="44"/>
      <c r="FL30" s="44"/>
    </row>
    <row r="31" spans="1:168" s="55" customFormat="1" ht="15" customHeight="1">
      <c r="A31" s="57">
        <v>2010</v>
      </c>
      <c r="B31" s="63" t="s">
        <v>6</v>
      </c>
      <c r="C31" s="46"/>
      <c r="D31" s="47">
        <f>+AMB!$S31</f>
        <v>327701</v>
      </c>
      <c r="E31" s="47">
        <f>+AMB!$T31</f>
        <v>631561</v>
      </c>
      <c r="F31" s="47">
        <f>+AMB!$U31</f>
        <v>1010552</v>
      </c>
      <c r="G31" s="47">
        <f>+AMB!$V31</f>
        <v>1394031</v>
      </c>
      <c r="H31" s="47">
        <f>+AMB!$W31</f>
        <v>1789830</v>
      </c>
      <c r="I31" s="47">
        <f>+AMB!$X31</f>
        <v>2176781</v>
      </c>
      <c r="J31" s="47">
        <f>+AMB!$Y31</f>
        <v>2597665</v>
      </c>
      <c r="K31" s="47">
        <f>+AMB!$Z31</f>
        <v>3026400</v>
      </c>
      <c r="L31" s="47">
        <f>+AMB!$AA31</f>
        <v>3409263</v>
      </c>
      <c r="M31" s="47">
        <f>+AMB!$AB31</f>
        <v>3805721</v>
      </c>
      <c r="N31" s="47">
        <f>+AMB!$AC31</f>
        <v>4172789</v>
      </c>
      <c r="O31" s="47">
        <f>+AMB!$AD31</f>
        <v>4536678</v>
      </c>
      <c r="P31" s="47">
        <f>SUM(D31:O31)</f>
        <v>28878972</v>
      </c>
      <c r="Q31" s="59"/>
      <c r="R31" s="59"/>
      <c r="S31" s="47">
        <f>+BWB!$S31</f>
        <v>205603</v>
      </c>
      <c r="T31" s="47">
        <f>+BWB!$T31</f>
        <v>394402</v>
      </c>
      <c r="U31" s="47">
        <f>+BWB!$U31</f>
        <v>645648</v>
      </c>
      <c r="V31" s="47">
        <f>+BWB!$V31</f>
        <v>907154</v>
      </c>
      <c r="W31" s="47">
        <f>+BWB!$W31</f>
        <v>1191937</v>
      </c>
      <c r="X31" s="47">
        <f>+BWB!$X31</f>
        <v>1481331</v>
      </c>
      <c r="Y31" s="47">
        <f>+BWB!$Y31</f>
        <v>1832879</v>
      </c>
      <c r="Z31" s="47">
        <f>+BWB!$Z31</f>
        <v>2192117</v>
      </c>
      <c r="AA31" s="47">
        <f>+BWB!$AA31</f>
        <v>2481667</v>
      </c>
      <c r="AB31" s="47">
        <f>+BWB!$AB31</f>
        <v>2774316</v>
      </c>
      <c r="AC31" s="47">
        <f>+BWB!$AC31</f>
        <v>3058903</v>
      </c>
      <c r="AD31" s="47">
        <f>+BWB!$AD31</f>
        <v>3310247</v>
      </c>
      <c r="AE31" s="47">
        <f>SUM(S31:AD31)</f>
        <v>20476204</v>
      </c>
      <c r="AF31" s="59"/>
      <c r="AG31" s="59"/>
      <c r="AH31" s="47">
        <f>+DWT!$S31</f>
        <v>290557</v>
      </c>
      <c r="AI31" s="47">
        <f>+DWT!$T31</f>
        <v>550622</v>
      </c>
      <c r="AJ31" s="47">
        <f>+DWT!$U31</f>
        <v>858673</v>
      </c>
      <c r="AK31" s="47">
        <f>+DWT!$V31</f>
        <v>1141380</v>
      </c>
      <c r="AL31" s="47">
        <f>+DWT!$W31</f>
        <v>1412645</v>
      </c>
      <c r="AM31" s="47">
        <f>+DWT!$X31</f>
        <v>1685733</v>
      </c>
      <c r="AN31" s="47">
        <f>+DWT!$Y31</f>
        <v>1985621</v>
      </c>
      <c r="AO31" s="47">
        <f>+DWT!$Z31</f>
        <v>2295894</v>
      </c>
      <c r="AP31" s="47">
        <f>+DWT!$AA31</f>
        <v>2594814</v>
      </c>
      <c r="AQ31" s="47">
        <f>+DWT!$AB31</f>
        <v>2901541</v>
      </c>
      <c r="AR31" s="47">
        <f>+DWT!$AC31</f>
        <v>3197667</v>
      </c>
      <c r="AS31" s="47">
        <f>+DWT!$AD31</f>
        <v>3504517</v>
      </c>
      <c r="AT31" s="47">
        <f>SUM(AH31:AS31)</f>
        <v>22419664</v>
      </c>
      <c r="AU31" s="59"/>
      <c r="AV31" s="59"/>
      <c r="AW31" s="47">
        <f>+OGB!$S31</f>
        <v>29723</v>
      </c>
      <c r="AX31" s="47">
        <f>+OGB!$T31</f>
        <v>59020</v>
      </c>
      <c r="AY31" s="47">
        <f>+OGB!$U31</f>
        <v>97527</v>
      </c>
      <c r="AZ31" s="47">
        <f>+OGB!$V31</f>
        <v>139222</v>
      </c>
      <c r="BA31" s="47">
        <f>+OGB!$W31</f>
        <v>187085</v>
      </c>
      <c r="BB31" s="47">
        <f>+OGB!$X31</f>
        <v>235474</v>
      </c>
      <c r="BC31" s="47">
        <f>+OGB!$Y31</f>
        <v>299549</v>
      </c>
      <c r="BD31" s="47">
        <f>+OGB!$Z31</f>
        <v>361364</v>
      </c>
      <c r="BE31" s="47">
        <f>+OGB!$AA31</f>
        <v>411275</v>
      </c>
      <c r="BF31" s="47">
        <f>+OGB!$AB31</f>
        <v>462031</v>
      </c>
      <c r="BG31" s="47">
        <f>+OGB!$AC31</f>
        <v>508602</v>
      </c>
      <c r="BH31" s="47">
        <f>+OGB!$AD31</f>
        <v>554291</v>
      </c>
      <c r="BI31" s="47">
        <f>SUM(AW31:BH31)</f>
        <v>3345163</v>
      </c>
      <c r="BJ31" s="59"/>
      <c r="BK31" s="59"/>
      <c r="BL31" s="47">
        <f>+PB!$S31</f>
        <v>293457</v>
      </c>
      <c r="BM31" s="47">
        <f>+PB!$T31</f>
        <v>569158</v>
      </c>
      <c r="BN31" s="47">
        <f>+PB!$U31</f>
        <v>943381</v>
      </c>
      <c r="BO31" s="47">
        <f>+PB!$V31</f>
        <v>1307117</v>
      </c>
      <c r="BP31" s="47">
        <f>+PB!$W31</f>
        <v>1705424</v>
      </c>
      <c r="BQ31" s="47">
        <f>+PB!$X31</f>
        <v>2113566</v>
      </c>
      <c r="BR31" s="47">
        <f>+PB!$Y31</f>
        <v>2656785</v>
      </c>
      <c r="BS31" s="47">
        <f>+PB!$Z31</f>
        <v>3221641</v>
      </c>
      <c r="BT31" s="47">
        <f>+PB!$AA31</f>
        <v>3633915</v>
      </c>
      <c r="BU31" s="47">
        <f>+PB!$AB31</f>
        <v>4041146</v>
      </c>
      <c r="BV31" s="47">
        <f>+PB!$AC31</f>
        <v>4411418</v>
      </c>
      <c r="BW31" s="47">
        <f>+PB!$AD31</f>
        <v>4768254</v>
      </c>
      <c r="BX31" s="47">
        <f>SUM(BL31:BW31)</f>
        <v>29665262</v>
      </c>
      <c r="BY31" s="59"/>
      <c r="BZ31" s="59"/>
      <c r="CA31" s="47">
        <f>+IBA!$S31</f>
        <v>114697</v>
      </c>
      <c r="CB31" s="47">
        <f>+IBA!$T31</f>
        <v>223271</v>
      </c>
      <c r="CC31" s="47">
        <f>+IBA!$U31</f>
        <v>349831</v>
      </c>
      <c r="CD31" s="47">
        <f>+IBA!$V31</f>
        <v>479800</v>
      </c>
      <c r="CE31" s="47">
        <f>+IBA!$W31</f>
        <v>617845</v>
      </c>
      <c r="CF31" s="47">
        <f>+IBA!$X31</f>
        <v>761752</v>
      </c>
      <c r="CG31" s="47">
        <f>+IBA!$Y31</f>
        <v>928632</v>
      </c>
      <c r="CH31" s="47">
        <f>+IBA!$Z31</f>
        <v>1094741</v>
      </c>
      <c r="CI31" s="47">
        <f>+IBA!$AA31</f>
        <v>1245603</v>
      </c>
      <c r="CJ31" s="47">
        <f>+IBA!$AB31</f>
        <v>1396596</v>
      </c>
      <c r="CK31" s="47">
        <f>+IBA!$AC31</f>
        <v>1536239</v>
      </c>
      <c r="CL31" s="47">
        <f>+IBA!$AD31</f>
        <v>1682705</v>
      </c>
      <c r="CM31" s="47">
        <f>SUM(CA31:CL31)</f>
        <v>10431712</v>
      </c>
      <c r="CN31" s="59"/>
      <c r="CO31" s="59"/>
      <c r="CP31" s="47">
        <f>+SIBC!$S31</f>
        <v>159500</v>
      </c>
      <c r="CQ31" s="47">
        <f>+SIBC!$T31</f>
        <v>311295</v>
      </c>
      <c r="CR31" s="47">
        <f>+SIBC!$U31</f>
        <v>489589</v>
      </c>
      <c r="CS31" s="47">
        <f>+SIBC!$V31</f>
        <v>662585</v>
      </c>
      <c r="CT31" s="47">
        <f>+SIBC!$W31</f>
        <v>854306</v>
      </c>
      <c r="CU31" s="47">
        <f>+SIBC!$X31</f>
        <v>1045662</v>
      </c>
      <c r="CV31" s="47">
        <f>+SIBC!$Y31</f>
        <v>1245206</v>
      </c>
      <c r="CW31" s="47">
        <f>+SIBC!$Z31</f>
        <v>1439295</v>
      </c>
      <c r="CX31" s="47">
        <f>+SIBC!$AA31</f>
        <v>1623480</v>
      </c>
      <c r="CY31" s="47">
        <f>+SIBC!$AB31</f>
        <v>1822116</v>
      </c>
      <c r="CZ31" s="47">
        <f>+SIBC!$AC31</f>
        <v>2010752</v>
      </c>
      <c r="DA31" s="47">
        <f>+SIBC!$AD31</f>
        <v>2194423</v>
      </c>
      <c r="DB31" s="47">
        <f>SUM(CP31:DA31)</f>
        <v>13858209</v>
      </c>
      <c r="DC31" s="59"/>
      <c r="DD31" s="59"/>
      <c r="DE31" s="47">
        <f>+TIBA!$S31</f>
        <v>81566</v>
      </c>
      <c r="DF31" s="47">
        <f>+TIBA!$T31</f>
        <v>161320</v>
      </c>
      <c r="DG31" s="47">
        <f>+TIBA!$U31</f>
        <v>276238</v>
      </c>
      <c r="DH31" s="47">
        <f>+TIBA!$V31</f>
        <v>404821</v>
      </c>
      <c r="DI31" s="47">
        <f>+TIBA!$W31</f>
        <v>554426</v>
      </c>
      <c r="DJ31" s="47">
        <f>+TIBA!$X31</f>
        <v>714379</v>
      </c>
      <c r="DK31" s="47">
        <f>+TIBA!$Y31</f>
        <v>956870</v>
      </c>
      <c r="DL31" s="47">
        <f>+TIBA!$Z31</f>
        <v>1197496</v>
      </c>
      <c r="DM31" s="47">
        <f>+TIBA!$AA31</f>
        <v>1357599</v>
      </c>
      <c r="DN31" s="47">
        <f>+TIBA!$AB31</f>
        <v>1497103</v>
      </c>
      <c r="DO31" s="47">
        <f>+TIBA!$AC31</f>
        <v>1617898</v>
      </c>
      <c r="DP31" s="47">
        <f>+TIBA!$AD31</f>
        <v>1717938</v>
      </c>
      <c r="DQ31" s="47">
        <f>SUM(DE31:DP31)</f>
        <v>10537654</v>
      </c>
      <c r="DR31" s="59"/>
      <c r="DS31" s="59"/>
      <c r="DT31" s="47">
        <f>+LQB!$S31</f>
        <v>161021</v>
      </c>
      <c r="DU31" s="47">
        <f>+LQB!$T31</f>
        <v>309622</v>
      </c>
      <c r="DV31" s="47">
        <f>+LQB!$U31</f>
        <v>517116</v>
      </c>
      <c r="DW31" s="47">
        <f>+LQB!$V31</f>
        <v>728684</v>
      </c>
      <c r="DX31" s="47">
        <f>+LQB!$W31</f>
        <v>962688</v>
      </c>
      <c r="DY31" s="47">
        <f>+LQB!$X31</f>
        <v>1190602</v>
      </c>
      <c r="DZ31" s="47">
        <f>+LQB!$Y31</f>
        <v>1480667</v>
      </c>
      <c r="EA31" s="47">
        <f>+LQB!$Z31</f>
        <v>1786707</v>
      </c>
      <c r="EB31" s="47">
        <f>+LQB!$AA31</f>
        <v>2025670</v>
      </c>
      <c r="EC31" s="47">
        <f>+LQB!$AB31</f>
        <v>2257086</v>
      </c>
      <c r="ED31" s="47">
        <f>+LQB!$AC31</f>
        <v>2494655</v>
      </c>
      <c r="EE31" s="47">
        <f>+LQB!$AD31</f>
        <v>2715081</v>
      </c>
      <c r="EF31" s="47">
        <f>SUM(DT31:EE31)</f>
        <v>16629599</v>
      </c>
      <c r="EG31" s="59"/>
      <c r="EH31" s="59"/>
      <c r="EI31" s="47">
        <f>+RBW!$S31</f>
        <v>165185</v>
      </c>
      <c r="EJ31" s="47">
        <f>+RBW!$T31</f>
        <v>321798</v>
      </c>
      <c r="EK31" s="47">
        <f>+RBW!$U31</f>
        <v>532388</v>
      </c>
      <c r="EL31" s="47">
        <f>+RBW!$V31</f>
        <v>765118</v>
      </c>
      <c r="EM31" s="47">
        <f>+RBW!$W31</f>
        <v>1022501</v>
      </c>
      <c r="EN31" s="47">
        <f>+RBW!$X31</f>
        <v>1286170</v>
      </c>
      <c r="EO31" s="47">
        <f>+RBW!$Y31</f>
        <v>1648413</v>
      </c>
      <c r="EP31" s="47">
        <f>+RBW!$Z31</f>
        <v>2019249</v>
      </c>
      <c r="EQ31" s="47">
        <f>+RBW!$AA31</f>
        <v>2295486</v>
      </c>
      <c r="ER31" s="47">
        <f>+RBW!$AB31</f>
        <v>2566651</v>
      </c>
      <c r="ES31" s="47">
        <f>+RBW!$AC31</f>
        <v>2809120</v>
      </c>
      <c r="ET31" s="47">
        <f>+RBW!$AD31</f>
        <v>3052081</v>
      </c>
      <c r="EU31" s="47">
        <f>SUM(EI31:ET31)</f>
        <v>18484160</v>
      </c>
      <c r="EV31" s="59"/>
      <c r="EW31" s="59"/>
      <c r="EX31" s="47">
        <f>+WPB!$S31</f>
        <v>22918</v>
      </c>
      <c r="EY31" s="47">
        <f>+WPB!$T31</f>
        <v>44935</v>
      </c>
      <c r="EZ31" s="47">
        <f>+WPB!$U31</f>
        <v>71800</v>
      </c>
      <c r="FA31" s="47">
        <f>+WPB!$V31</f>
        <v>101196</v>
      </c>
      <c r="FB31" s="47">
        <f>+WPB!$W31</f>
        <v>133240</v>
      </c>
      <c r="FC31" s="47">
        <f>+WPB!$X31</f>
        <v>163956</v>
      </c>
      <c r="FD31" s="47">
        <f>+WPB!$Y31</f>
        <v>202805</v>
      </c>
      <c r="FE31" s="47">
        <f>+WPB!$Z31</f>
        <v>242244</v>
      </c>
      <c r="FF31" s="47">
        <f>+WPB!$AA31</f>
        <v>276045</v>
      </c>
      <c r="FG31" s="47">
        <f>+WPB!$AB31</f>
        <v>309800</v>
      </c>
      <c r="FH31" s="47">
        <f>+WPB!$AC31</f>
        <v>342439</v>
      </c>
      <c r="FI31" s="47">
        <f>+WPB!$AD31</f>
        <v>375025</v>
      </c>
      <c r="FJ31" s="47">
        <f>SUM(EX31:FI31)</f>
        <v>2286403</v>
      </c>
      <c r="FK31" s="59"/>
      <c r="FL31" s="59"/>
    </row>
    <row r="32" spans="1:168" s="55" customFormat="1" ht="15" customHeight="1">
      <c r="A32" s="57">
        <v>2010</v>
      </c>
      <c r="B32" s="64" t="s">
        <v>7</v>
      </c>
      <c r="D32" s="47">
        <f>+AMB!$S32</f>
        <v>193790</v>
      </c>
      <c r="E32" s="47">
        <f>+AMB!$T32</f>
        <v>404177</v>
      </c>
      <c r="F32" s="47">
        <f>+AMB!$U32</f>
        <v>650411</v>
      </c>
      <c r="G32" s="47">
        <f>+AMB!$V32</f>
        <v>875894</v>
      </c>
      <c r="H32" s="47">
        <f>+AMB!$W32</f>
        <v>1104969</v>
      </c>
      <c r="I32" s="47">
        <f>+AMB!$X32</f>
        <v>1348179</v>
      </c>
      <c r="J32" s="47">
        <f>+AMB!$Y32</f>
        <v>1548311</v>
      </c>
      <c r="K32" s="47">
        <f>+AMB!$Z32</f>
        <v>1788401</v>
      </c>
      <c r="L32" s="47">
        <f>+AMB!$AA32</f>
        <v>2024264</v>
      </c>
      <c r="M32" s="47">
        <f>+AMB!$AB32</f>
        <v>2258520</v>
      </c>
      <c r="N32" s="47">
        <f>+AMB!$AC32</f>
        <v>2475070</v>
      </c>
      <c r="O32" s="47">
        <f>+AMB!$AD32</f>
        <v>2683047</v>
      </c>
      <c r="P32" s="47">
        <f>SUM(D32:O32)</f>
        <v>17355033</v>
      </c>
      <c r="Q32" s="60"/>
      <c r="R32" s="60"/>
      <c r="S32" s="47">
        <f>+BWB!$S32</f>
        <v>111425</v>
      </c>
      <c r="T32" s="47">
        <f>+BWB!$T32</f>
        <v>222158</v>
      </c>
      <c r="U32" s="47">
        <f>+BWB!$U32</f>
        <v>352416</v>
      </c>
      <c r="V32" s="47">
        <f>+BWB!$V32</f>
        <v>477224</v>
      </c>
      <c r="W32" s="47">
        <f>+BWB!$W32</f>
        <v>603474</v>
      </c>
      <c r="X32" s="47">
        <f>+BWB!$X32</f>
        <v>737809</v>
      </c>
      <c r="Y32" s="47">
        <f>+BWB!$Y32</f>
        <v>851242</v>
      </c>
      <c r="Z32" s="47">
        <f>+BWB!$Z32</f>
        <v>972897</v>
      </c>
      <c r="AA32" s="47">
        <f>+BWB!$AA32</f>
        <v>1096158</v>
      </c>
      <c r="AB32" s="47">
        <f>+BWB!$AB32</f>
        <v>1219636</v>
      </c>
      <c r="AC32" s="47">
        <f>+BWB!$AC32</f>
        <v>1339357</v>
      </c>
      <c r="AD32" s="47">
        <f>+BWB!$AD32</f>
        <v>1429965</v>
      </c>
      <c r="AE32" s="47">
        <f>SUM(S32:AD32)</f>
        <v>9413761</v>
      </c>
      <c r="AF32" s="60"/>
      <c r="AG32" s="60"/>
      <c r="AH32" s="47">
        <f>+DWT!$S32</f>
        <v>3924</v>
      </c>
      <c r="AI32" s="47">
        <f>+DWT!$T32</f>
        <v>8530</v>
      </c>
      <c r="AJ32" s="47">
        <f>+DWT!$U32</f>
        <v>15249</v>
      </c>
      <c r="AK32" s="47">
        <f>+DWT!$V32</f>
        <v>19745</v>
      </c>
      <c r="AL32" s="47">
        <f>+DWT!$W32</f>
        <v>23923</v>
      </c>
      <c r="AM32" s="47">
        <f>+DWT!$X32</f>
        <v>29273</v>
      </c>
      <c r="AN32" s="47">
        <f>+DWT!$Y32</f>
        <v>33055</v>
      </c>
      <c r="AO32" s="47">
        <f>+DWT!$Z32</f>
        <v>38238</v>
      </c>
      <c r="AP32" s="47">
        <f>+DWT!$AA32</f>
        <v>43306</v>
      </c>
      <c r="AQ32" s="47">
        <f>+DWT!$AB32</f>
        <v>48061</v>
      </c>
      <c r="AR32" s="47">
        <f>+DWT!$AC32</f>
        <v>51871</v>
      </c>
      <c r="AS32" s="47">
        <f>+DWT!$AD32</f>
        <v>56457</v>
      </c>
      <c r="AT32" s="47">
        <f>SUM(AH32:AS32)</f>
        <v>371632</v>
      </c>
      <c r="AU32" s="60"/>
      <c r="AV32" s="60"/>
      <c r="AW32" s="47">
        <f>+OGB!$S32</f>
        <v>5481</v>
      </c>
      <c r="AX32" s="47">
        <f>+OGB!$T32</f>
        <v>10659</v>
      </c>
      <c r="AY32" s="47">
        <f>+OGB!$U32</f>
        <v>16452</v>
      </c>
      <c r="AZ32" s="47">
        <f>+OGB!$V32</f>
        <v>22353</v>
      </c>
      <c r="BA32" s="47">
        <f>+OGB!$W32</f>
        <v>28091</v>
      </c>
      <c r="BB32" s="47">
        <f>+OGB!$X32</f>
        <v>34049</v>
      </c>
      <c r="BC32" s="47">
        <f>+OGB!$Y32</f>
        <v>40068</v>
      </c>
      <c r="BD32" s="47">
        <f>+OGB!$Z32</f>
        <v>46109</v>
      </c>
      <c r="BE32" s="47">
        <f>+OGB!$AA32</f>
        <v>52116</v>
      </c>
      <c r="BF32" s="47">
        <f>+OGB!$AB32</f>
        <v>57855</v>
      </c>
      <c r="BG32" s="47">
        <f>+OGB!$AC32</f>
        <v>63880</v>
      </c>
      <c r="BH32" s="47">
        <f>+OGB!$AD32</f>
        <v>69723</v>
      </c>
      <c r="BI32" s="47">
        <f>SUM(AW32:BH32)</f>
        <v>446836</v>
      </c>
      <c r="BJ32" s="60"/>
      <c r="BK32" s="60"/>
      <c r="BL32" s="47">
        <f>+PB!$S32</f>
        <v>94196</v>
      </c>
      <c r="BM32" s="47">
        <f>+PB!$T32</f>
        <v>183974</v>
      </c>
      <c r="BN32" s="47">
        <f>+PB!$U32</f>
        <v>293625</v>
      </c>
      <c r="BO32" s="47">
        <f>+PB!$V32</f>
        <v>398858</v>
      </c>
      <c r="BP32" s="47">
        <f>+PB!$W32</f>
        <v>501907</v>
      </c>
      <c r="BQ32" s="47">
        <f>+PB!$X32</f>
        <v>612212</v>
      </c>
      <c r="BR32" s="47">
        <f>+PB!$Y32</f>
        <v>711875</v>
      </c>
      <c r="BS32" s="47">
        <f>+PB!$Z32</f>
        <v>817579</v>
      </c>
      <c r="BT32" s="47">
        <f>+PB!$AA32</f>
        <v>924032</v>
      </c>
      <c r="BU32" s="47">
        <f>+PB!$AB32</f>
        <v>1027975</v>
      </c>
      <c r="BV32" s="47">
        <f>+PB!$AC32</f>
        <v>1130652</v>
      </c>
      <c r="BW32" s="47">
        <f>+PB!$AD32</f>
        <v>1221197</v>
      </c>
      <c r="BX32" s="47">
        <f>SUM(BL32:BW32)</f>
        <v>7918082</v>
      </c>
      <c r="BY32" s="60"/>
      <c r="BZ32" s="60"/>
      <c r="CA32" s="47">
        <f>+IBA!$S32</f>
        <v>8341</v>
      </c>
      <c r="CB32" s="47">
        <f>+IBA!$T32</f>
        <v>16867</v>
      </c>
      <c r="CC32" s="47">
        <f>+IBA!$U32</f>
        <v>26487</v>
      </c>
      <c r="CD32" s="47">
        <f>+IBA!$V32</f>
        <v>35118</v>
      </c>
      <c r="CE32" s="47">
        <f>+IBA!$W32</f>
        <v>43942</v>
      </c>
      <c r="CF32" s="47">
        <f>+IBA!$X32</f>
        <v>52400</v>
      </c>
      <c r="CG32" s="47">
        <f>+IBA!$Y32</f>
        <v>60635</v>
      </c>
      <c r="CH32" s="47">
        <f>+IBA!$Z32</f>
        <v>68498</v>
      </c>
      <c r="CI32" s="47">
        <f>+IBA!$AA32</f>
        <v>76658</v>
      </c>
      <c r="CJ32" s="47">
        <f>+IBA!$AB32</f>
        <v>84857</v>
      </c>
      <c r="CK32" s="47">
        <f>+IBA!$AC32</f>
        <v>92303</v>
      </c>
      <c r="CL32" s="47">
        <f>+IBA!$AD32</f>
        <v>99551</v>
      </c>
      <c r="CM32" s="47">
        <f>SUM(CA32:CL32)</f>
        <v>665657</v>
      </c>
      <c r="CN32" s="60"/>
      <c r="CO32" s="60"/>
      <c r="CP32" s="47">
        <f>+SIBC!$S32</f>
        <v>5160</v>
      </c>
      <c r="CQ32" s="47">
        <f>+SIBC!$T32</f>
        <v>10199</v>
      </c>
      <c r="CR32" s="47">
        <f>+SIBC!$U32</f>
        <v>15896</v>
      </c>
      <c r="CS32" s="47">
        <f>+SIBC!$V32</f>
        <v>21549</v>
      </c>
      <c r="CT32" s="47">
        <f>+SIBC!$W32</f>
        <v>28159</v>
      </c>
      <c r="CU32" s="47">
        <f>+SIBC!$X32</f>
        <v>35558</v>
      </c>
      <c r="CV32" s="47">
        <f>+SIBC!$Y32</f>
        <v>42501</v>
      </c>
      <c r="CW32" s="47">
        <f>+SIBC!$Z32</f>
        <v>49395</v>
      </c>
      <c r="CX32" s="47">
        <f>+SIBC!$AA32</f>
        <v>56719</v>
      </c>
      <c r="CY32" s="47">
        <f>+SIBC!$AB32</f>
        <v>63245</v>
      </c>
      <c r="CZ32" s="47">
        <f>+SIBC!$AC32</f>
        <v>69028</v>
      </c>
      <c r="DA32" s="47">
        <f>+SIBC!$AD32</f>
        <v>74271</v>
      </c>
      <c r="DB32" s="47">
        <f>SUM(CP32:DA32)</f>
        <v>471680</v>
      </c>
      <c r="DC32" s="60"/>
      <c r="DD32" s="60"/>
      <c r="DE32" s="47">
        <f>+TIBA!$S32</f>
        <v>27974</v>
      </c>
      <c r="DF32" s="47">
        <f>+TIBA!$T32</f>
        <v>55454</v>
      </c>
      <c r="DG32" s="47">
        <f>+TIBA!$U32</f>
        <v>88416</v>
      </c>
      <c r="DH32" s="47">
        <f>+TIBA!$V32</f>
        <v>120203</v>
      </c>
      <c r="DI32" s="47">
        <f>+TIBA!$W32</f>
        <v>151616</v>
      </c>
      <c r="DJ32" s="47">
        <f>+TIBA!$X32</f>
        <v>184675</v>
      </c>
      <c r="DK32" s="47">
        <f>+TIBA!$Y32</f>
        <v>213482</v>
      </c>
      <c r="DL32" s="47">
        <f>+TIBA!$Z32</f>
        <v>243544</v>
      </c>
      <c r="DM32" s="47">
        <f>+TIBA!$AA32</f>
        <v>274477</v>
      </c>
      <c r="DN32" s="47">
        <f>+TIBA!$AB32</f>
        <v>304522</v>
      </c>
      <c r="DO32" s="47">
        <f>+TIBA!$AC32</f>
        <v>333599</v>
      </c>
      <c r="DP32" s="47">
        <f>+TIBA!$AD32</f>
        <v>359934</v>
      </c>
      <c r="DQ32" s="47">
        <f>SUM(DE32:DP32)</f>
        <v>2357896</v>
      </c>
      <c r="DR32" s="60"/>
      <c r="DS32" s="60"/>
      <c r="DT32" s="47">
        <f>+LQB!$S32</f>
        <v>52352</v>
      </c>
      <c r="DU32" s="47">
        <f>+LQB!$T32</f>
        <v>103512</v>
      </c>
      <c r="DV32" s="47">
        <f>+LQB!$U32</f>
        <v>164308</v>
      </c>
      <c r="DW32" s="47">
        <f>+LQB!$V32</f>
        <v>223298</v>
      </c>
      <c r="DX32" s="47">
        <f>+LQB!$W32</f>
        <v>281934</v>
      </c>
      <c r="DY32" s="47">
        <f>+LQB!$X32</f>
        <v>342468</v>
      </c>
      <c r="DZ32" s="47">
        <f>+LQB!$Y32</f>
        <v>397880</v>
      </c>
      <c r="EA32" s="47">
        <f>+LQB!$Z32</f>
        <v>454422</v>
      </c>
      <c r="EB32" s="47">
        <f>+LQB!$AA32</f>
        <v>512054</v>
      </c>
      <c r="EC32" s="47">
        <f>+LQB!$AB32</f>
        <v>569096</v>
      </c>
      <c r="ED32" s="47">
        <f>+LQB!$AC32</f>
        <v>626360</v>
      </c>
      <c r="EE32" s="47">
        <f>+LQB!$AD32</f>
        <v>679666</v>
      </c>
      <c r="EF32" s="47">
        <f>SUM(DT32:EE32)</f>
        <v>4407350</v>
      </c>
      <c r="EG32" s="60"/>
      <c r="EH32" s="60"/>
      <c r="EI32" s="47">
        <f>+RBW!$S32</f>
        <v>7</v>
      </c>
      <c r="EJ32" s="47">
        <f>+RBW!$T32</f>
        <v>11</v>
      </c>
      <c r="EK32" s="47">
        <f>+RBW!$U32</f>
        <v>24</v>
      </c>
      <c r="EL32" s="47">
        <f>+RBW!$V32</f>
        <v>28</v>
      </c>
      <c r="EM32" s="47">
        <f>+RBW!$W32</f>
        <v>40</v>
      </c>
      <c r="EN32" s="47">
        <f>+RBW!$X32</f>
        <v>51</v>
      </c>
      <c r="EO32" s="47">
        <f>+RBW!$Y32</f>
        <v>59</v>
      </c>
      <c r="EP32" s="47">
        <f>+RBW!$Z32</f>
        <v>76</v>
      </c>
      <c r="EQ32" s="47">
        <f>+RBW!$AA32</f>
        <v>88</v>
      </c>
      <c r="ER32" s="47">
        <f>+RBW!$AB32</f>
        <v>95</v>
      </c>
      <c r="ES32" s="47">
        <f>+RBW!$AC32</f>
        <v>109</v>
      </c>
      <c r="ET32" s="47">
        <f>+RBW!$AD32</f>
        <v>122</v>
      </c>
      <c r="EU32" s="47">
        <f>SUM(EI32:ET32)</f>
        <v>710</v>
      </c>
      <c r="EV32" s="60"/>
      <c r="EW32" s="60"/>
      <c r="EX32" s="47">
        <f>+WPB!$S32</f>
        <v>0</v>
      </c>
      <c r="EY32" s="47">
        <f>+WPB!$T32</f>
        <v>0</v>
      </c>
      <c r="EZ32" s="47">
        <f>+WPB!$U32</f>
        <v>0</v>
      </c>
      <c r="FA32" s="47">
        <f>+WPB!$V32</f>
        <v>0</v>
      </c>
      <c r="FB32" s="47">
        <f>+WPB!$W32</f>
        <v>0</v>
      </c>
      <c r="FC32" s="47">
        <f>+WPB!$X32</f>
        <v>0</v>
      </c>
      <c r="FD32" s="47">
        <f>+WPB!$Y32</f>
        <v>0</v>
      </c>
      <c r="FE32" s="47">
        <f>+WPB!$Z32</f>
        <v>0</v>
      </c>
      <c r="FF32" s="47">
        <f>+WPB!$AA32</f>
        <v>0</v>
      </c>
      <c r="FG32" s="47">
        <f>+WPB!$AB32</f>
        <v>0</v>
      </c>
      <c r="FH32" s="47">
        <f>+WPB!$AC32</f>
        <v>0</v>
      </c>
      <c r="FI32" s="47">
        <f>+WPB!$AD32</f>
        <v>0</v>
      </c>
      <c r="FJ32" s="47">
        <f>SUM(EX32:FI32)</f>
        <v>0</v>
      </c>
      <c r="FK32" s="60"/>
      <c r="FL32" s="60"/>
    </row>
    <row r="33" spans="1:168" s="55" customFormat="1" ht="15" customHeight="1">
      <c r="A33" s="57">
        <v>2010</v>
      </c>
      <c r="B33" s="64" t="s">
        <v>8</v>
      </c>
      <c r="D33" s="47">
        <f>+AMB!$S33</f>
        <v>986</v>
      </c>
      <c r="E33" s="47">
        <f>+AMB!$T33</f>
        <v>1928</v>
      </c>
      <c r="F33" s="47">
        <f>+AMB!$U33</f>
        <v>3002</v>
      </c>
      <c r="G33" s="47">
        <f>+AMB!$V33</f>
        <v>4249</v>
      </c>
      <c r="H33" s="47">
        <f>+AMB!$W33</f>
        <v>5526</v>
      </c>
      <c r="I33" s="47">
        <f>+AMB!$X33</f>
        <v>6632</v>
      </c>
      <c r="J33" s="47">
        <f>+AMB!$Y33</f>
        <v>7816</v>
      </c>
      <c r="K33" s="47">
        <f>+AMB!$Z33</f>
        <v>8921</v>
      </c>
      <c r="L33" s="47">
        <f>+AMB!$AA33</f>
        <v>9770</v>
      </c>
      <c r="M33" s="47">
        <f>+AMB!$AB33</f>
        <v>10752</v>
      </c>
      <c r="N33" s="47">
        <f>+AMB!$AC33</f>
        <v>11723</v>
      </c>
      <c r="O33" s="47">
        <f>+AMB!$AD33</f>
        <v>12641</v>
      </c>
      <c r="P33" s="47">
        <f>SUM(D33:O33)</f>
        <v>83946</v>
      </c>
      <c r="Q33" s="60"/>
      <c r="R33" s="60"/>
      <c r="S33" s="47">
        <f>+BWB!$S33</f>
        <v>425</v>
      </c>
      <c r="T33" s="47">
        <f>+BWB!$T33</f>
        <v>802</v>
      </c>
      <c r="U33" s="47">
        <f>+BWB!$U33</f>
        <v>1197</v>
      </c>
      <c r="V33" s="47">
        <f>+BWB!$V33</f>
        <v>1687</v>
      </c>
      <c r="W33" s="47">
        <f>+BWB!$W33</f>
        <v>2369</v>
      </c>
      <c r="X33" s="47">
        <f>+BWB!$X33</f>
        <v>3108</v>
      </c>
      <c r="Y33" s="47">
        <f>+BWB!$Y33</f>
        <v>3812</v>
      </c>
      <c r="Z33" s="47">
        <f>+BWB!$Z33</f>
        <v>4368</v>
      </c>
      <c r="AA33" s="47">
        <f>+BWB!$AA33</f>
        <v>5020</v>
      </c>
      <c r="AB33" s="47">
        <f>+BWB!$AB33</f>
        <v>5714</v>
      </c>
      <c r="AC33" s="47">
        <f>+BWB!$AC33</f>
        <v>6436</v>
      </c>
      <c r="AD33" s="47">
        <f>+BWB!$AD33</f>
        <v>6815</v>
      </c>
      <c r="AE33" s="47">
        <f>SUM(S33:AD33)</f>
        <v>41753</v>
      </c>
      <c r="AF33" s="60"/>
      <c r="AG33" s="60"/>
      <c r="AH33" s="47">
        <f>+DWT!$S33</f>
        <v>4549</v>
      </c>
      <c r="AI33" s="47">
        <f>+DWT!$T33</f>
        <v>8287</v>
      </c>
      <c r="AJ33" s="47">
        <f>+DWT!$U33</f>
        <v>12555</v>
      </c>
      <c r="AK33" s="47">
        <f>+DWT!$V33</f>
        <v>16405</v>
      </c>
      <c r="AL33" s="47">
        <f>+DWT!$W33</f>
        <v>20586</v>
      </c>
      <c r="AM33" s="47">
        <f>+DWT!$X33</f>
        <v>24582</v>
      </c>
      <c r="AN33" s="47">
        <f>+DWT!$Y33</f>
        <v>29176</v>
      </c>
      <c r="AO33" s="47">
        <f>+DWT!$Z33</f>
        <v>33593</v>
      </c>
      <c r="AP33" s="47">
        <f>+DWT!$AA33</f>
        <v>37885</v>
      </c>
      <c r="AQ33" s="47">
        <f>+DWT!$AB33</f>
        <v>42414</v>
      </c>
      <c r="AR33" s="47">
        <f>+DWT!$AC33</f>
        <v>46613</v>
      </c>
      <c r="AS33" s="47">
        <f>+DWT!$AD33</f>
        <v>50708</v>
      </c>
      <c r="AT33" s="47">
        <f>SUM(AH33:AS33)</f>
        <v>327353</v>
      </c>
      <c r="AU33" s="60"/>
      <c r="AV33" s="60"/>
      <c r="AW33" s="47">
        <f>+OGB!$S33</f>
        <v>25</v>
      </c>
      <c r="AX33" s="47">
        <f>+OGB!$T33</f>
        <v>54</v>
      </c>
      <c r="AY33" s="47">
        <f>+OGB!$U33</f>
        <v>71</v>
      </c>
      <c r="AZ33" s="47">
        <f>+OGB!$V33</f>
        <v>98</v>
      </c>
      <c r="BA33" s="47">
        <f>+OGB!$W33</f>
        <v>156</v>
      </c>
      <c r="BB33" s="47">
        <f>+OGB!$X33</f>
        <v>222</v>
      </c>
      <c r="BC33" s="47">
        <f>+OGB!$Y33</f>
        <v>237</v>
      </c>
      <c r="BD33" s="47">
        <f>+OGB!$Z33</f>
        <v>255</v>
      </c>
      <c r="BE33" s="47">
        <f>+OGB!$AA33</f>
        <v>275</v>
      </c>
      <c r="BF33" s="47">
        <f>+OGB!$AB33</f>
        <v>315</v>
      </c>
      <c r="BG33" s="47">
        <f>+OGB!$AC33</f>
        <v>338</v>
      </c>
      <c r="BH33" s="47">
        <f>+OGB!$AD33</f>
        <v>364</v>
      </c>
      <c r="BI33" s="47">
        <f>SUM(AW33:BH33)</f>
        <v>2410</v>
      </c>
      <c r="BJ33" s="60"/>
      <c r="BK33" s="60"/>
      <c r="BL33" s="47">
        <f>+PB!$S33</f>
        <v>2140</v>
      </c>
      <c r="BM33" s="47">
        <f>+PB!$T33</f>
        <v>4080</v>
      </c>
      <c r="BN33" s="47">
        <f>+PB!$U33</f>
        <v>6086</v>
      </c>
      <c r="BO33" s="47">
        <f>+PB!$V33</f>
        <v>8166</v>
      </c>
      <c r="BP33" s="47">
        <f>+PB!$W33</f>
        <v>10620</v>
      </c>
      <c r="BQ33" s="47">
        <f>+PB!$X33</f>
        <v>12720</v>
      </c>
      <c r="BR33" s="47">
        <f>+PB!$Y33</f>
        <v>15384</v>
      </c>
      <c r="BS33" s="47">
        <f>+PB!$Z33</f>
        <v>18222</v>
      </c>
      <c r="BT33" s="47">
        <f>+PB!$AA33</f>
        <v>20798</v>
      </c>
      <c r="BU33" s="47">
        <f>+PB!$AB33</f>
        <v>23428</v>
      </c>
      <c r="BV33" s="47">
        <f>+PB!$AC33</f>
        <v>25992</v>
      </c>
      <c r="BW33" s="47">
        <f>+PB!$AD33</f>
        <v>28274</v>
      </c>
      <c r="BX33" s="47">
        <f>SUM(BL33:BW33)</f>
        <v>175910</v>
      </c>
      <c r="BY33" s="60"/>
      <c r="BZ33" s="60"/>
      <c r="CA33" s="47">
        <f>+IBA!$S33</f>
        <v>1128</v>
      </c>
      <c r="CB33" s="47">
        <f>+IBA!$T33</f>
        <v>2421</v>
      </c>
      <c r="CC33" s="47">
        <f>+IBA!$U33</f>
        <v>3697</v>
      </c>
      <c r="CD33" s="47">
        <f>+IBA!$V33</f>
        <v>5467</v>
      </c>
      <c r="CE33" s="47">
        <f>+IBA!$W33</f>
        <v>9860</v>
      </c>
      <c r="CF33" s="47">
        <f>+IBA!$X33</f>
        <v>16491</v>
      </c>
      <c r="CG33" s="47">
        <f>+IBA!$Y33</f>
        <v>25834</v>
      </c>
      <c r="CH33" s="47">
        <f>+IBA!$Z33</f>
        <v>35043</v>
      </c>
      <c r="CI33" s="47">
        <f>+IBA!$AA33</f>
        <v>41210</v>
      </c>
      <c r="CJ33" s="47">
        <f>+IBA!$AB33</f>
        <v>44243</v>
      </c>
      <c r="CK33" s="47">
        <f>+IBA!$AC33</f>
        <v>45502</v>
      </c>
      <c r="CL33" s="47">
        <f>+IBA!$AD33</f>
        <v>46268</v>
      </c>
      <c r="CM33" s="47">
        <f>SUM(CA33:CL33)</f>
        <v>277164</v>
      </c>
      <c r="CN33" s="60"/>
      <c r="CO33" s="60"/>
      <c r="CP33" s="47">
        <f>+SIBC!$S33</f>
        <v>0</v>
      </c>
      <c r="CQ33" s="47">
        <f>+SIBC!$T33</f>
        <v>0</v>
      </c>
      <c r="CR33" s="47">
        <f>+SIBC!$U33</f>
        <v>0</v>
      </c>
      <c r="CS33" s="47">
        <f>+SIBC!$V33</f>
        <v>0</v>
      </c>
      <c r="CT33" s="47">
        <f>+SIBC!$W33</f>
        <v>0</v>
      </c>
      <c r="CU33" s="47">
        <f>+SIBC!$X33</f>
        <v>0</v>
      </c>
      <c r="CV33" s="47">
        <f>+SIBC!$Y33</f>
        <v>0</v>
      </c>
      <c r="CW33" s="47">
        <f>+SIBC!$Z33</f>
        <v>0</v>
      </c>
      <c r="CX33" s="47">
        <f>+SIBC!$AA33</f>
        <v>0</v>
      </c>
      <c r="CY33" s="47">
        <f>+SIBC!$AB33</f>
        <v>0</v>
      </c>
      <c r="CZ33" s="47">
        <f>+SIBC!$AC33</f>
        <v>0</v>
      </c>
      <c r="DA33" s="47">
        <f>+SIBC!$AD33</f>
        <v>0</v>
      </c>
      <c r="DB33" s="47">
        <f>SUM(CP33:DA33)</f>
        <v>0</v>
      </c>
      <c r="DC33" s="60"/>
      <c r="DD33" s="60"/>
      <c r="DE33" s="47">
        <f>+TIBA!$S33</f>
        <v>0</v>
      </c>
      <c r="DF33" s="47">
        <f>+TIBA!$T33</f>
        <v>0</v>
      </c>
      <c r="DG33" s="47">
        <f>+TIBA!$U33</f>
        <v>0</v>
      </c>
      <c r="DH33" s="47">
        <f>+TIBA!$V33</f>
        <v>0</v>
      </c>
      <c r="DI33" s="47">
        <f>+TIBA!$W33</f>
        <v>0</v>
      </c>
      <c r="DJ33" s="47">
        <f>+TIBA!$X33</f>
        <v>0</v>
      </c>
      <c r="DK33" s="47">
        <f>+TIBA!$Y33</f>
        <v>0</v>
      </c>
      <c r="DL33" s="47">
        <f>+TIBA!$Z33</f>
        <v>0</v>
      </c>
      <c r="DM33" s="47">
        <f>+TIBA!$AA33</f>
        <v>0</v>
      </c>
      <c r="DN33" s="47">
        <f>+TIBA!$AB33</f>
        <v>0</v>
      </c>
      <c r="DO33" s="47">
        <f>+TIBA!$AC33</f>
        <v>0</v>
      </c>
      <c r="DP33" s="47">
        <f>+TIBA!$AD33</f>
        <v>0</v>
      </c>
      <c r="DQ33" s="47">
        <f>SUM(DE33:DP33)</f>
        <v>0</v>
      </c>
      <c r="DR33" s="60"/>
      <c r="DS33" s="60"/>
      <c r="DT33" s="47">
        <f>+LQB!$S33</f>
        <v>212</v>
      </c>
      <c r="DU33" s="47">
        <f>+LQB!$T33</f>
        <v>390</v>
      </c>
      <c r="DV33" s="47">
        <f>+LQB!$U33</f>
        <v>706</v>
      </c>
      <c r="DW33" s="47">
        <f>+LQB!$V33</f>
        <v>1188</v>
      </c>
      <c r="DX33" s="47">
        <f>+LQB!$W33</f>
        <v>1700</v>
      </c>
      <c r="DY33" s="47">
        <f>+LQB!$X33</f>
        <v>2190</v>
      </c>
      <c r="DZ33" s="47">
        <f>+LQB!$Y33</f>
        <v>2704</v>
      </c>
      <c r="EA33" s="47">
        <f>+LQB!$Z33</f>
        <v>3296</v>
      </c>
      <c r="EB33" s="47">
        <f>+LQB!$AA33</f>
        <v>3768</v>
      </c>
      <c r="EC33" s="47">
        <f>+LQB!$AB33</f>
        <v>4246</v>
      </c>
      <c r="ED33" s="47">
        <f>+LQB!$AC33</f>
        <v>4726</v>
      </c>
      <c r="EE33" s="47">
        <f>+LQB!$AD33</f>
        <v>5102</v>
      </c>
      <c r="EF33" s="47">
        <f>SUM(DT33:EE33)</f>
        <v>30228</v>
      </c>
      <c r="EG33" s="60"/>
      <c r="EH33" s="60"/>
      <c r="EI33" s="47">
        <f>+RBW!$S33</f>
        <v>638</v>
      </c>
      <c r="EJ33" s="47">
        <f>+RBW!$T33</f>
        <v>1174</v>
      </c>
      <c r="EK33" s="47">
        <f>+RBW!$U33</f>
        <v>2154</v>
      </c>
      <c r="EL33" s="47">
        <f>+RBW!$V33</f>
        <v>3884</v>
      </c>
      <c r="EM33" s="47">
        <f>+RBW!$W33</f>
        <v>7068</v>
      </c>
      <c r="EN33" s="47">
        <f>+RBW!$X33</f>
        <v>10452</v>
      </c>
      <c r="EO33" s="47">
        <f>+RBW!$Y33</f>
        <v>14210</v>
      </c>
      <c r="EP33" s="47">
        <f>+RBW!$Z33</f>
        <v>18044</v>
      </c>
      <c r="EQ33" s="47">
        <f>+RBW!$AA33</f>
        <v>21740</v>
      </c>
      <c r="ER33" s="47">
        <f>+RBW!$AB33</f>
        <v>24758</v>
      </c>
      <c r="ES33" s="47">
        <f>+RBW!$AC33</f>
        <v>26374</v>
      </c>
      <c r="ET33" s="47">
        <f>+RBW!$AD33</f>
        <v>27450</v>
      </c>
      <c r="EU33" s="47">
        <f>SUM(EI33:ET33)</f>
        <v>157946</v>
      </c>
      <c r="EV33" s="60"/>
      <c r="EW33" s="60"/>
      <c r="EX33" s="47">
        <f>+WPB!$S33</f>
        <v>0</v>
      </c>
      <c r="EY33" s="47">
        <f>+WPB!$T33</f>
        <v>0</v>
      </c>
      <c r="EZ33" s="47">
        <f>+WPB!$U33</f>
        <v>0</v>
      </c>
      <c r="FA33" s="47">
        <f>+WPB!$V33</f>
        <v>0</v>
      </c>
      <c r="FB33" s="47">
        <f>+WPB!$W33</f>
        <v>0</v>
      </c>
      <c r="FC33" s="47">
        <f>+WPB!$X33</f>
        <v>0</v>
      </c>
      <c r="FD33" s="47">
        <f>+WPB!$Y33</f>
        <v>0</v>
      </c>
      <c r="FE33" s="47">
        <f>+WPB!$Z33</f>
        <v>0</v>
      </c>
      <c r="FF33" s="47">
        <f>+WPB!$AA33</f>
        <v>0</v>
      </c>
      <c r="FG33" s="47">
        <f>+WPB!$AB33</f>
        <v>0</v>
      </c>
      <c r="FH33" s="47">
        <f>+WPB!$AC33</f>
        <v>0</v>
      </c>
      <c r="FI33" s="47">
        <f>+WPB!$AD33</f>
        <v>0</v>
      </c>
      <c r="FJ33" s="47">
        <f>SUM(EX33:FI33)</f>
        <v>0</v>
      </c>
      <c r="FK33" s="60"/>
      <c r="FL33" s="60"/>
    </row>
    <row r="34" spans="1:168" s="55" customFormat="1" ht="15" customHeight="1">
      <c r="A34" s="57">
        <v>2010</v>
      </c>
      <c r="B34" s="65" t="s">
        <v>9</v>
      </c>
      <c r="D34" s="56">
        <f t="shared" ref="D34:P34" si="44">SUM(D31:D33)</f>
        <v>522477</v>
      </c>
      <c r="E34" s="56">
        <f t="shared" si="44"/>
        <v>1037666</v>
      </c>
      <c r="F34" s="56">
        <f t="shared" si="44"/>
        <v>1663965</v>
      </c>
      <c r="G34" s="56">
        <f t="shared" si="44"/>
        <v>2274174</v>
      </c>
      <c r="H34" s="56">
        <f t="shared" si="44"/>
        <v>2900325</v>
      </c>
      <c r="I34" s="56">
        <f t="shared" si="44"/>
        <v>3531592</v>
      </c>
      <c r="J34" s="56">
        <f t="shared" si="44"/>
        <v>4153792</v>
      </c>
      <c r="K34" s="56">
        <f t="shared" si="44"/>
        <v>4823722</v>
      </c>
      <c r="L34" s="56">
        <f t="shared" si="44"/>
        <v>5443297</v>
      </c>
      <c r="M34" s="56">
        <f t="shared" si="44"/>
        <v>6074993</v>
      </c>
      <c r="N34" s="56">
        <f t="shared" si="44"/>
        <v>6659582</v>
      </c>
      <c r="O34" s="56">
        <f t="shared" si="44"/>
        <v>7232366</v>
      </c>
      <c r="P34" s="56">
        <f t="shared" si="44"/>
        <v>46317951</v>
      </c>
      <c r="Q34" s="60"/>
      <c r="R34" s="60"/>
      <c r="S34" s="56">
        <f t="shared" ref="S34:AE34" si="45">SUM(S31:S33)</f>
        <v>317453</v>
      </c>
      <c r="T34" s="56">
        <f t="shared" si="45"/>
        <v>617362</v>
      </c>
      <c r="U34" s="56">
        <f t="shared" si="45"/>
        <v>999261</v>
      </c>
      <c r="V34" s="56">
        <f t="shared" si="45"/>
        <v>1386065</v>
      </c>
      <c r="W34" s="56">
        <f t="shared" si="45"/>
        <v>1797780</v>
      </c>
      <c r="X34" s="56">
        <f t="shared" si="45"/>
        <v>2222248</v>
      </c>
      <c r="Y34" s="56">
        <f t="shared" si="45"/>
        <v>2687933</v>
      </c>
      <c r="Z34" s="56">
        <f t="shared" si="45"/>
        <v>3169382</v>
      </c>
      <c r="AA34" s="56">
        <f t="shared" si="45"/>
        <v>3582845</v>
      </c>
      <c r="AB34" s="56">
        <f t="shared" si="45"/>
        <v>3999666</v>
      </c>
      <c r="AC34" s="56">
        <f t="shared" si="45"/>
        <v>4404696</v>
      </c>
      <c r="AD34" s="56">
        <f t="shared" si="45"/>
        <v>4747027</v>
      </c>
      <c r="AE34" s="56">
        <f t="shared" si="45"/>
        <v>29931718</v>
      </c>
      <c r="AF34" s="60"/>
      <c r="AG34" s="60"/>
      <c r="AH34" s="56">
        <f t="shared" ref="AH34:AT34" si="46">SUM(AH31:AH33)</f>
        <v>299030</v>
      </c>
      <c r="AI34" s="56">
        <f t="shared" si="46"/>
        <v>567439</v>
      </c>
      <c r="AJ34" s="56">
        <f t="shared" si="46"/>
        <v>886477</v>
      </c>
      <c r="AK34" s="56">
        <f t="shared" si="46"/>
        <v>1177530</v>
      </c>
      <c r="AL34" s="56">
        <f t="shared" si="46"/>
        <v>1457154</v>
      </c>
      <c r="AM34" s="56">
        <f t="shared" si="46"/>
        <v>1739588</v>
      </c>
      <c r="AN34" s="56">
        <f t="shared" si="46"/>
        <v>2047852</v>
      </c>
      <c r="AO34" s="56">
        <f t="shared" si="46"/>
        <v>2367725</v>
      </c>
      <c r="AP34" s="56">
        <f t="shared" si="46"/>
        <v>2676005</v>
      </c>
      <c r="AQ34" s="56">
        <f t="shared" si="46"/>
        <v>2992016</v>
      </c>
      <c r="AR34" s="56">
        <f t="shared" si="46"/>
        <v>3296151</v>
      </c>
      <c r="AS34" s="56">
        <f t="shared" si="46"/>
        <v>3611682</v>
      </c>
      <c r="AT34" s="56">
        <f t="shared" si="46"/>
        <v>23118649</v>
      </c>
      <c r="AU34" s="60"/>
      <c r="AV34" s="60"/>
      <c r="AW34" s="56">
        <f t="shared" ref="AW34:BI34" si="47">SUM(AW31:AW33)</f>
        <v>35229</v>
      </c>
      <c r="AX34" s="56">
        <f t="shared" si="47"/>
        <v>69733</v>
      </c>
      <c r="AY34" s="56">
        <f t="shared" si="47"/>
        <v>114050</v>
      </c>
      <c r="AZ34" s="56">
        <f t="shared" si="47"/>
        <v>161673</v>
      </c>
      <c r="BA34" s="56">
        <f t="shared" si="47"/>
        <v>215332</v>
      </c>
      <c r="BB34" s="56">
        <f t="shared" si="47"/>
        <v>269745</v>
      </c>
      <c r="BC34" s="56">
        <f t="shared" si="47"/>
        <v>339854</v>
      </c>
      <c r="BD34" s="56">
        <f t="shared" si="47"/>
        <v>407728</v>
      </c>
      <c r="BE34" s="56">
        <f t="shared" si="47"/>
        <v>463666</v>
      </c>
      <c r="BF34" s="56">
        <f t="shared" si="47"/>
        <v>520201</v>
      </c>
      <c r="BG34" s="56">
        <f t="shared" si="47"/>
        <v>572820</v>
      </c>
      <c r="BH34" s="56">
        <f t="shared" si="47"/>
        <v>624378</v>
      </c>
      <c r="BI34" s="56">
        <f t="shared" si="47"/>
        <v>3794409</v>
      </c>
      <c r="BJ34" s="60"/>
      <c r="BK34" s="60"/>
      <c r="BL34" s="56">
        <f t="shared" ref="BL34:BX34" si="48">SUM(BL31:BL33)</f>
        <v>389793</v>
      </c>
      <c r="BM34" s="56">
        <f t="shared" si="48"/>
        <v>757212</v>
      </c>
      <c r="BN34" s="56">
        <f t="shared" si="48"/>
        <v>1243092</v>
      </c>
      <c r="BO34" s="56">
        <f t="shared" si="48"/>
        <v>1714141</v>
      </c>
      <c r="BP34" s="56">
        <f t="shared" si="48"/>
        <v>2217951</v>
      </c>
      <c r="BQ34" s="56">
        <f t="shared" si="48"/>
        <v>2738498</v>
      </c>
      <c r="BR34" s="56">
        <f t="shared" si="48"/>
        <v>3384044</v>
      </c>
      <c r="BS34" s="56">
        <f t="shared" si="48"/>
        <v>4057442</v>
      </c>
      <c r="BT34" s="56">
        <f t="shared" si="48"/>
        <v>4578745</v>
      </c>
      <c r="BU34" s="56">
        <f t="shared" si="48"/>
        <v>5092549</v>
      </c>
      <c r="BV34" s="56">
        <f t="shared" si="48"/>
        <v>5568062</v>
      </c>
      <c r="BW34" s="56">
        <f t="shared" si="48"/>
        <v>6017725</v>
      </c>
      <c r="BX34" s="56">
        <f t="shared" si="48"/>
        <v>37759254</v>
      </c>
      <c r="BY34" s="60"/>
      <c r="BZ34" s="60"/>
      <c r="CA34" s="56">
        <f t="shared" ref="CA34:CM34" si="49">SUM(CA31:CA33)</f>
        <v>124166</v>
      </c>
      <c r="CB34" s="56">
        <f t="shared" si="49"/>
        <v>242559</v>
      </c>
      <c r="CC34" s="56">
        <f t="shared" si="49"/>
        <v>380015</v>
      </c>
      <c r="CD34" s="56">
        <f t="shared" si="49"/>
        <v>520385</v>
      </c>
      <c r="CE34" s="56">
        <f t="shared" si="49"/>
        <v>671647</v>
      </c>
      <c r="CF34" s="56">
        <f t="shared" si="49"/>
        <v>830643</v>
      </c>
      <c r="CG34" s="56">
        <f t="shared" si="49"/>
        <v>1015101</v>
      </c>
      <c r="CH34" s="56">
        <f t="shared" si="49"/>
        <v>1198282</v>
      </c>
      <c r="CI34" s="56">
        <f t="shared" si="49"/>
        <v>1363471</v>
      </c>
      <c r="CJ34" s="56">
        <f t="shared" si="49"/>
        <v>1525696</v>
      </c>
      <c r="CK34" s="56">
        <f t="shared" si="49"/>
        <v>1674044</v>
      </c>
      <c r="CL34" s="56">
        <f t="shared" si="49"/>
        <v>1828524</v>
      </c>
      <c r="CM34" s="56">
        <f t="shared" si="49"/>
        <v>11374533</v>
      </c>
      <c r="CN34" s="60"/>
      <c r="CO34" s="60"/>
      <c r="CP34" s="56">
        <f t="shared" ref="CP34:DB34" si="50">SUM(CP31:CP33)</f>
        <v>164660</v>
      </c>
      <c r="CQ34" s="56">
        <f t="shared" si="50"/>
        <v>321494</v>
      </c>
      <c r="CR34" s="56">
        <f t="shared" si="50"/>
        <v>505485</v>
      </c>
      <c r="CS34" s="56">
        <f t="shared" si="50"/>
        <v>684134</v>
      </c>
      <c r="CT34" s="56">
        <f t="shared" si="50"/>
        <v>882465</v>
      </c>
      <c r="CU34" s="56">
        <f t="shared" si="50"/>
        <v>1081220</v>
      </c>
      <c r="CV34" s="56">
        <f t="shared" si="50"/>
        <v>1287707</v>
      </c>
      <c r="CW34" s="56">
        <f t="shared" si="50"/>
        <v>1488690</v>
      </c>
      <c r="CX34" s="56">
        <f t="shared" si="50"/>
        <v>1680199</v>
      </c>
      <c r="CY34" s="56">
        <f t="shared" si="50"/>
        <v>1885361</v>
      </c>
      <c r="CZ34" s="56">
        <f t="shared" si="50"/>
        <v>2079780</v>
      </c>
      <c r="DA34" s="56">
        <f t="shared" si="50"/>
        <v>2268694</v>
      </c>
      <c r="DB34" s="56">
        <f t="shared" si="50"/>
        <v>14329889</v>
      </c>
      <c r="DC34" s="60"/>
      <c r="DD34" s="60"/>
      <c r="DE34" s="56">
        <f t="shared" ref="DE34:DQ34" si="51">SUM(DE31:DE33)</f>
        <v>109540</v>
      </c>
      <c r="DF34" s="56">
        <f t="shared" si="51"/>
        <v>216774</v>
      </c>
      <c r="DG34" s="56">
        <f t="shared" si="51"/>
        <v>364654</v>
      </c>
      <c r="DH34" s="56">
        <f t="shared" si="51"/>
        <v>525024</v>
      </c>
      <c r="DI34" s="56">
        <f t="shared" si="51"/>
        <v>706042</v>
      </c>
      <c r="DJ34" s="56">
        <f t="shared" si="51"/>
        <v>899054</v>
      </c>
      <c r="DK34" s="56">
        <f t="shared" si="51"/>
        <v>1170352</v>
      </c>
      <c r="DL34" s="56">
        <f t="shared" si="51"/>
        <v>1441040</v>
      </c>
      <c r="DM34" s="56">
        <f t="shared" si="51"/>
        <v>1632076</v>
      </c>
      <c r="DN34" s="56">
        <f t="shared" si="51"/>
        <v>1801625</v>
      </c>
      <c r="DO34" s="56">
        <f t="shared" si="51"/>
        <v>1951497</v>
      </c>
      <c r="DP34" s="56">
        <f t="shared" si="51"/>
        <v>2077872</v>
      </c>
      <c r="DQ34" s="56">
        <f t="shared" si="51"/>
        <v>12895550</v>
      </c>
      <c r="DR34" s="60"/>
      <c r="DS34" s="60"/>
      <c r="DT34" s="56">
        <f t="shared" ref="DT34:EF34" si="52">SUM(DT31:DT33)</f>
        <v>213585</v>
      </c>
      <c r="DU34" s="56">
        <f t="shared" si="52"/>
        <v>413524</v>
      </c>
      <c r="DV34" s="56">
        <f t="shared" si="52"/>
        <v>682130</v>
      </c>
      <c r="DW34" s="56">
        <f t="shared" si="52"/>
        <v>953170</v>
      </c>
      <c r="DX34" s="56">
        <f t="shared" si="52"/>
        <v>1246322</v>
      </c>
      <c r="DY34" s="56">
        <f t="shared" si="52"/>
        <v>1535260</v>
      </c>
      <c r="DZ34" s="56">
        <f t="shared" si="52"/>
        <v>1881251</v>
      </c>
      <c r="EA34" s="56">
        <f t="shared" si="52"/>
        <v>2244425</v>
      </c>
      <c r="EB34" s="56">
        <f t="shared" si="52"/>
        <v>2541492</v>
      </c>
      <c r="EC34" s="56">
        <f t="shared" si="52"/>
        <v>2830428</v>
      </c>
      <c r="ED34" s="56">
        <f t="shared" si="52"/>
        <v>3125741</v>
      </c>
      <c r="EE34" s="56">
        <f t="shared" si="52"/>
        <v>3399849</v>
      </c>
      <c r="EF34" s="56">
        <f t="shared" si="52"/>
        <v>21067177</v>
      </c>
      <c r="EG34" s="60"/>
      <c r="EH34" s="60"/>
      <c r="EI34" s="56">
        <f t="shared" ref="EI34:EU34" si="53">SUM(EI31:EI33)</f>
        <v>165830</v>
      </c>
      <c r="EJ34" s="56">
        <f t="shared" si="53"/>
        <v>322983</v>
      </c>
      <c r="EK34" s="56">
        <f t="shared" si="53"/>
        <v>534566</v>
      </c>
      <c r="EL34" s="56">
        <f t="shared" si="53"/>
        <v>769030</v>
      </c>
      <c r="EM34" s="56">
        <f t="shared" si="53"/>
        <v>1029609</v>
      </c>
      <c r="EN34" s="56">
        <f t="shared" si="53"/>
        <v>1296673</v>
      </c>
      <c r="EO34" s="56">
        <f t="shared" si="53"/>
        <v>1662682</v>
      </c>
      <c r="EP34" s="56">
        <f t="shared" si="53"/>
        <v>2037369</v>
      </c>
      <c r="EQ34" s="56">
        <f t="shared" si="53"/>
        <v>2317314</v>
      </c>
      <c r="ER34" s="56">
        <f t="shared" si="53"/>
        <v>2591504</v>
      </c>
      <c r="ES34" s="56">
        <f t="shared" si="53"/>
        <v>2835603</v>
      </c>
      <c r="ET34" s="56">
        <f t="shared" si="53"/>
        <v>3079653</v>
      </c>
      <c r="EU34" s="56">
        <f t="shared" si="53"/>
        <v>18642816</v>
      </c>
      <c r="EV34" s="60"/>
      <c r="EW34" s="60"/>
      <c r="EX34" s="56">
        <f t="shared" ref="EX34:FJ34" si="54">SUM(EX31:EX33)</f>
        <v>22918</v>
      </c>
      <c r="EY34" s="56">
        <f t="shared" si="54"/>
        <v>44935</v>
      </c>
      <c r="EZ34" s="56">
        <f t="shared" si="54"/>
        <v>71800</v>
      </c>
      <c r="FA34" s="56">
        <f t="shared" si="54"/>
        <v>101196</v>
      </c>
      <c r="FB34" s="56">
        <f t="shared" si="54"/>
        <v>133240</v>
      </c>
      <c r="FC34" s="56">
        <f t="shared" si="54"/>
        <v>163956</v>
      </c>
      <c r="FD34" s="56">
        <f t="shared" si="54"/>
        <v>202805</v>
      </c>
      <c r="FE34" s="56">
        <f t="shared" si="54"/>
        <v>242244</v>
      </c>
      <c r="FF34" s="56">
        <f t="shared" si="54"/>
        <v>276045</v>
      </c>
      <c r="FG34" s="56">
        <f t="shared" si="54"/>
        <v>309800</v>
      </c>
      <c r="FH34" s="56">
        <f t="shared" si="54"/>
        <v>342439</v>
      </c>
      <c r="FI34" s="56">
        <f t="shared" si="54"/>
        <v>375025</v>
      </c>
      <c r="FJ34" s="56">
        <f t="shared" si="54"/>
        <v>2286403</v>
      </c>
      <c r="FK34" s="60"/>
      <c r="FL34" s="60"/>
    </row>
    <row r="35" spans="1:168" s="62" customFormat="1" ht="15" customHeight="1">
      <c r="A35" s="42"/>
      <c r="B35" s="43"/>
      <c r="C35" s="44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4"/>
      <c r="R35" s="44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4"/>
      <c r="AG35" s="44"/>
      <c r="AH35" s="45"/>
      <c r="AI35" s="45"/>
      <c r="AJ35" s="45"/>
      <c r="AK35" s="45"/>
      <c r="AL35" s="45"/>
      <c r="AM35" s="45"/>
      <c r="AN35" s="45"/>
      <c r="AO35" s="45"/>
      <c r="AP35" s="45"/>
      <c r="AQ35" s="45"/>
      <c r="AR35" s="45"/>
      <c r="AS35" s="45"/>
      <c r="AT35" s="45"/>
      <c r="AU35" s="44"/>
      <c r="AV35" s="44"/>
      <c r="AW35" s="45"/>
      <c r="AX35" s="45"/>
      <c r="AY35" s="45"/>
      <c r="AZ35" s="45"/>
      <c r="BA35" s="45"/>
      <c r="BB35" s="45"/>
      <c r="BC35" s="45"/>
      <c r="BD35" s="45"/>
      <c r="BE35" s="45"/>
      <c r="BF35" s="45"/>
      <c r="BG35" s="45"/>
      <c r="BH35" s="45"/>
      <c r="BI35" s="45"/>
      <c r="BJ35" s="44"/>
      <c r="BK35" s="44"/>
      <c r="BL35" s="45"/>
      <c r="BM35" s="45"/>
      <c r="BN35" s="45"/>
      <c r="BO35" s="45"/>
      <c r="BP35" s="45"/>
      <c r="BQ35" s="45"/>
      <c r="BR35" s="45"/>
      <c r="BS35" s="45"/>
      <c r="BT35" s="45"/>
      <c r="BU35" s="45"/>
      <c r="BV35" s="45"/>
      <c r="BW35" s="45"/>
      <c r="BX35" s="45"/>
      <c r="BY35" s="44"/>
      <c r="BZ35" s="44"/>
      <c r="CA35" s="45"/>
      <c r="CB35" s="45"/>
      <c r="CC35" s="45"/>
      <c r="CD35" s="45"/>
      <c r="CE35" s="45"/>
      <c r="CF35" s="45"/>
      <c r="CG35" s="45"/>
      <c r="CH35" s="45"/>
      <c r="CI35" s="45"/>
      <c r="CJ35" s="45"/>
      <c r="CK35" s="45"/>
      <c r="CL35" s="45"/>
      <c r="CM35" s="45"/>
      <c r="CN35" s="44"/>
      <c r="CO35" s="44"/>
      <c r="CP35" s="45"/>
      <c r="CQ35" s="45"/>
      <c r="CR35" s="45"/>
      <c r="CS35" s="45"/>
      <c r="CT35" s="45"/>
      <c r="CU35" s="45"/>
      <c r="CV35" s="45"/>
      <c r="CW35" s="45"/>
      <c r="CX35" s="45"/>
      <c r="CY35" s="45"/>
      <c r="CZ35" s="45"/>
      <c r="DA35" s="45"/>
      <c r="DB35" s="45"/>
      <c r="DC35" s="44"/>
      <c r="DD35" s="44"/>
      <c r="DE35" s="45"/>
      <c r="DF35" s="45"/>
      <c r="DG35" s="45"/>
      <c r="DH35" s="45"/>
      <c r="DI35" s="45"/>
      <c r="DJ35" s="45"/>
      <c r="DK35" s="45"/>
      <c r="DL35" s="45"/>
      <c r="DM35" s="45"/>
      <c r="DN35" s="45"/>
      <c r="DO35" s="45"/>
      <c r="DP35" s="45"/>
      <c r="DQ35" s="45"/>
      <c r="DR35" s="44"/>
      <c r="DS35" s="44"/>
      <c r="DT35" s="45"/>
      <c r="DU35" s="45"/>
      <c r="DV35" s="45"/>
      <c r="DW35" s="45"/>
      <c r="DX35" s="45"/>
      <c r="DY35" s="45"/>
      <c r="DZ35" s="45"/>
      <c r="EA35" s="45"/>
      <c r="EB35" s="45"/>
      <c r="EC35" s="45"/>
      <c r="ED35" s="45"/>
      <c r="EE35" s="45"/>
      <c r="EF35" s="45"/>
      <c r="EG35" s="44"/>
      <c r="EH35" s="44"/>
      <c r="EI35" s="45"/>
      <c r="EJ35" s="45"/>
      <c r="EK35" s="45"/>
      <c r="EL35" s="45"/>
      <c r="EM35" s="45"/>
      <c r="EN35" s="45"/>
      <c r="EO35" s="45"/>
      <c r="EP35" s="45"/>
      <c r="EQ35" s="45"/>
      <c r="ER35" s="45"/>
      <c r="ES35" s="45"/>
      <c r="ET35" s="45"/>
      <c r="EU35" s="45"/>
      <c r="EV35" s="44"/>
      <c r="EW35" s="44"/>
      <c r="EX35" s="45"/>
      <c r="EY35" s="45"/>
      <c r="EZ35" s="45"/>
      <c r="FA35" s="45"/>
      <c r="FB35" s="45"/>
      <c r="FC35" s="45"/>
      <c r="FD35" s="45"/>
      <c r="FE35" s="45"/>
      <c r="FF35" s="45"/>
      <c r="FG35" s="45"/>
      <c r="FH35" s="45"/>
      <c r="FI35" s="45"/>
      <c r="FJ35" s="45"/>
      <c r="FK35" s="44"/>
      <c r="FL35" s="44"/>
    </row>
    <row r="36" spans="1:168" s="55" customFormat="1" ht="15" customHeight="1">
      <c r="A36" s="57">
        <v>2011</v>
      </c>
      <c r="B36" s="63" t="s">
        <v>6</v>
      </c>
      <c r="C36" s="46"/>
      <c r="D36" s="47">
        <f>+AMB!$S36</f>
        <v>339385</v>
      </c>
      <c r="E36" s="47">
        <f>+AMB!$T36</f>
        <v>657721</v>
      </c>
      <c r="F36" s="47">
        <f>+AMB!$U36</f>
        <v>1059819</v>
      </c>
      <c r="G36" s="47">
        <f>+AMB!$V36</f>
        <v>1451997</v>
      </c>
      <c r="H36" s="47">
        <f>+AMB!$W36</f>
        <v>1852330</v>
      </c>
      <c r="I36" s="47">
        <f>+AMB!$X36</f>
        <v>2246337</v>
      </c>
      <c r="J36" s="47">
        <f>+AMB!$Y36</f>
        <v>2669743</v>
      </c>
      <c r="K36" s="47">
        <f>+AMB!$Z36</f>
        <v>3093992</v>
      </c>
      <c r="L36" s="47">
        <f>+AMB!$AA36</f>
        <v>3470324</v>
      </c>
      <c r="M36" s="47">
        <f>+AMB!$AB36</f>
        <v>3870991</v>
      </c>
      <c r="N36" s="47">
        <f>+AMB!$AC36</f>
        <v>4244989</v>
      </c>
      <c r="O36" s="47">
        <f>+AMB!$AD36</f>
        <v>4625799</v>
      </c>
      <c r="P36" s="47">
        <f>SUM(D36:O36)</f>
        <v>29583427</v>
      </c>
      <c r="Q36" s="59"/>
      <c r="R36" s="59"/>
      <c r="S36" s="47">
        <f>+BWB!$S36</f>
        <v>224153</v>
      </c>
      <c r="T36" s="47">
        <f>+BWB!$T36</f>
        <v>433564</v>
      </c>
      <c r="U36" s="47">
        <f>+BWB!$U36</f>
        <v>703877</v>
      </c>
      <c r="V36" s="47">
        <f>+BWB!$V36</f>
        <v>1000249</v>
      </c>
      <c r="W36" s="47">
        <f>+BWB!$W36</f>
        <v>1320648</v>
      </c>
      <c r="X36" s="47">
        <f>+BWB!$X36</f>
        <v>1649352</v>
      </c>
      <c r="Y36" s="47">
        <f>+BWB!$Y36</f>
        <v>2042536</v>
      </c>
      <c r="Z36" s="47">
        <f>+BWB!$Z36</f>
        <v>2441709</v>
      </c>
      <c r="AA36" s="47">
        <f>+BWB!$AA36</f>
        <v>2763682</v>
      </c>
      <c r="AB36" s="47">
        <f>+BWB!$AB36</f>
        <v>3077170</v>
      </c>
      <c r="AC36" s="47">
        <f>+BWB!$AC36</f>
        <v>3367283</v>
      </c>
      <c r="AD36" s="47">
        <f>+BWB!$AD36</f>
        <v>3664756</v>
      </c>
      <c r="AE36" s="47">
        <f>SUM(S36:AD36)</f>
        <v>22688979</v>
      </c>
      <c r="AF36" s="59"/>
      <c r="AG36" s="59"/>
      <c r="AH36" s="47">
        <f>+DWT!$S36</f>
        <v>281330</v>
      </c>
      <c r="AI36" s="47">
        <f>+DWT!$T36</f>
        <v>533740</v>
      </c>
      <c r="AJ36" s="47">
        <f>+DWT!$U36</f>
        <v>841152</v>
      </c>
      <c r="AK36" s="47">
        <f>+DWT!$V36</f>
        <v>1147665</v>
      </c>
      <c r="AL36" s="47">
        <f>+DWT!$W36</f>
        <v>1456446</v>
      </c>
      <c r="AM36" s="47">
        <f>+DWT!$X36</f>
        <v>1764687</v>
      </c>
      <c r="AN36" s="47">
        <f>+DWT!$Y36</f>
        <v>2084762</v>
      </c>
      <c r="AO36" s="47">
        <f>+DWT!$Z36</f>
        <v>2425775</v>
      </c>
      <c r="AP36" s="47">
        <f>+DWT!$AA36</f>
        <v>2737077</v>
      </c>
      <c r="AQ36" s="47">
        <f>+DWT!$AB36</f>
        <v>3061786</v>
      </c>
      <c r="AR36" s="47">
        <f>+DWT!$AC36</f>
        <v>3374193</v>
      </c>
      <c r="AS36" s="47">
        <f>+DWT!$AD36</f>
        <v>3696635</v>
      </c>
      <c r="AT36" s="47">
        <f>SUM(AH36:AS36)</f>
        <v>23405248</v>
      </c>
      <c r="AU36" s="59"/>
      <c r="AV36" s="59"/>
      <c r="AW36" s="47">
        <f>+OGB!$S36</f>
        <v>36153</v>
      </c>
      <c r="AX36" s="47">
        <f>+OGB!$T36</f>
        <v>71279</v>
      </c>
      <c r="AY36" s="47">
        <f>+OGB!$U36</f>
        <v>114555</v>
      </c>
      <c r="AZ36" s="47">
        <f>+OGB!$V36</f>
        <v>165043</v>
      </c>
      <c r="BA36" s="47">
        <f>+OGB!$W36</f>
        <v>219911</v>
      </c>
      <c r="BB36" s="47">
        <f>+OGB!$X36</f>
        <v>277648</v>
      </c>
      <c r="BC36" s="47">
        <f>+OGB!$Y36</f>
        <v>350143</v>
      </c>
      <c r="BD36" s="47">
        <f>+OGB!$Z36</f>
        <v>421672</v>
      </c>
      <c r="BE36" s="47">
        <f>+OGB!$AA36</f>
        <v>480073</v>
      </c>
      <c r="BF36" s="47">
        <f>+OGB!$AB36</f>
        <v>535153</v>
      </c>
      <c r="BG36" s="47">
        <f>+OGB!$AC36</f>
        <v>586492</v>
      </c>
      <c r="BH36" s="47">
        <f>+OGB!$AD36</f>
        <v>639233</v>
      </c>
      <c r="BI36" s="47">
        <f>SUM(AW36:BH36)</f>
        <v>3897355</v>
      </c>
      <c r="BJ36" s="59"/>
      <c r="BK36" s="59"/>
      <c r="BL36" s="47">
        <f>+PB!$S36</f>
        <v>300023</v>
      </c>
      <c r="BM36" s="47">
        <f>+PB!$T36</f>
        <v>585009</v>
      </c>
      <c r="BN36" s="47">
        <f>+PB!$U36</f>
        <v>939732</v>
      </c>
      <c r="BO36" s="47">
        <f>+PB!$V36</f>
        <v>1307047</v>
      </c>
      <c r="BP36" s="47">
        <f>+PB!$W36</f>
        <v>1703551</v>
      </c>
      <c r="BQ36" s="47">
        <f>+PB!$X36</f>
        <v>2125456</v>
      </c>
      <c r="BR36" s="47">
        <f>+PB!$Y36</f>
        <v>2678859</v>
      </c>
      <c r="BS36" s="47">
        <f>+PB!$Z36</f>
        <v>3227468</v>
      </c>
      <c r="BT36" s="47">
        <f>+PB!$AA36</f>
        <v>3646187</v>
      </c>
      <c r="BU36" s="47">
        <f>+PB!$AB36</f>
        <v>4039313</v>
      </c>
      <c r="BV36" s="47">
        <f>+PB!$AC36</f>
        <v>4403365</v>
      </c>
      <c r="BW36" s="47">
        <f>+PB!$AD36</f>
        <v>4772064</v>
      </c>
      <c r="BX36" s="47">
        <f>SUM(BL36:BW36)</f>
        <v>29728074</v>
      </c>
      <c r="BY36" s="59"/>
      <c r="BZ36" s="59"/>
      <c r="CA36" s="47">
        <f>+IBA!$S36</f>
        <v>133940</v>
      </c>
      <c r="CB36" s="47">
        <f>+IBA!$T36</f>
        <v>258350</v>
      </c>
      <c r="CC36" s="47">
        <f>+IBA!$U36</f>
        <v>400954</v>
      </c>
      <c r="CD36" s="47">
        <f>+IBA!$V36</f>
        <v>551187</v>
      </c>
      <c r="CE36" s="47">
        <f>+IBA!$W36</f>
        <v>708578</v>
      </c>
      <c r="CF36" s="47">
        <f>+IBA!$X36</f>
        <v>869369</v>
      </c>
      <c r="CG36" s="47">
        <f>+IBA!$Y36</f>
        <v>1046231</v>
      </c>
      <c r="CH36" s="47">
        <f>+IBA!$Z36</f>
        <v>1227709</v>
      </c>
      <c r="CI36" s="47">
        <f>+IBA!$AA36</f>
        <v>1391096</v>
      </c>
      <c r="CJ36" s="47">
        <f>+IBA!$AB36</f>
        <v>1551474</v>
      </c>
      <c r="CK36" s="47">
        <f>+IBA!$AC36</f>
        <v>1699888</v>
      </c>
      <c r="CL36" s="47">
        <f>+IBA!$AD36</f>
        <v>1856329</v>
      </c>
      <c r="CM36" s="47">
        <f>SUM(CA36:CL36)</f>
        <v>11695105</v>
      </c>
      <c r="CN36" s="59"/>
      <c r="CO36" s="59"/>
      <c r="CP36" s="47">
        <f>+SIBC!$S36</f>
        <v>176625</v>
      </c>
      <c r="CQ36" s="47">
        <f>+SIBC!$T36</f>
        <v>337235</v>
      </c>
      <c r="CR36" s="47">
        <f>+SIBC!$U36</f>
        <v>523637</v>
      </c>
      <c r="CS36" s="47">
        <f>+SIBC!$V36</f>
        <v>716092</v>
      </c>
      <c r="CT36" s="47">
        <f>+SIBC!$W36</f>
        <v>920958</v>
      </c>
      <c r="CU36" s="47">
        <f>+SIBC!$X36</f>
        <v>1125247</v>
      </c>
      <c r="CV36" s="47">
        <f>+SIBC!$Y36</f>
        <v>1326557</v>
      </c>
      <c r="CW36" s="47">
        <f>+SIBC!$Z36</f>
        <v>1534511</v>
      </c>
      <c r="CX36" s="47">
        <f>+SIBC!$AA36</f>
        <v>1735089</v>
      </c>
      <c r="CY36" s="47">
        <f>+SIBC!$AB36</f>
        <v>1930076</v>
      </c>
      <c r="CZ36" s="47">
        <f>+SIBC!$AC36</f>
        <v>2115237</v>
      </c>
      <c r="DA36" s="47">
        <f>+SIBC!$AD36</f>
        <v>2296704</v>
      </c>
      <c r="DB36" s="47">
        <f>SUM(CP36:DA36)</f>
        <v>14737968</v>
      </c>
      <c r="DC36" s="59"/>
      <c r="DD36" s="59"/>
      <c r="DE36" s="47">
        <f>+TIBA!$S36</f>
        <v>79803</v>
      </c>
      <c r="DF36" s="47">
        <f>+TIBA!$T36</f>
        <v>158080</v>
      </c>
      <c r="DG36" s="47">
        <f>+TIBA!$U36</f>
        <v>267187</v>
      </c>
      <c r="DH36" s="47">
        <f>+TIBA!$V36</f>
        <v>396466</v>
      </c>
      <c r="DI36" s="47">
        <f>+TIBA!$W36</f>
        <v>543471</v>
      </c>
      <c r="DJ36" s="47">
        <f>+TIBA!$X36</f>
        <v>704685</v>
      </c>
      <c r="DK36" s="47">
        <f>+TIBA!$Y36</f>
        <v>948923</v>
      </c>
      <c r="DL36" s="47">
        <f>+TIBA!$Z36</f>
        <v>1187074</v>
      </c>
      <c r="DM36" s="47">
        <f>+TIBA!$AA36</f>
        <v>1347495</v>
      </c>
      <c r="DN36" s="47">
        <f>+TIBA!$AB36</f>
        <v>1485603</v>
      </c>
      <c r="DO36" s="47">
        <f>+TIBA!$AC36</f>
        <v>1608107</v>
      </c>
      <c r="DP36" s="47">
        <f>+TIBA!$AD36</f>
        <v>1713526</v>
      </c>
      <c r="DQ36" s="47">
        <f>SUM(DE36:DP36)</f>
        <v>10440420</v>
      </c>
      <c r="DR36" s="59"/>
      <c r="DS36" s="59"/>
      <c r="DT36" s="47">
        <f>+LQB!$S36</f>
        <v>174190</v>
      </c>
      <c r="DU36" s="47">
        <f>+LQB!$T36</f>
        <v>342535</v>
      </c>
      <c r="DV36" s="47">
        <f>+LQB!$U36</f>
        <v>569591</v>
      </c>
      <c r="DW36" s="47">
        <f>+LQB!$V36</f>
        <v>819149</v>
      </c>
      <c r="DX36" s="47">
        <f>+LQB!$W36</f>
        <v>1094263</v>
      </c>
      <c r="DY36" s="47">
        <f>+LQB!$X36</f>
        <v>1366219</v>
      </c>
      <c r="DZ36" s="47">
        <f>+LQB!$Y36</f>
        <v>1692415</v>
      </c>
      <c r="EA36" s="47">
        <f>+LQB!$Z36</f>
        <v>2022943</v>
      </c>
      <c r="EB36" s="47">
        <f>+LQB!$AA36</f>
        <v>2302385</v>
      </c>
      <c r="EC36" s="47">
        <f>+LQB!$AB36</f>
        <v>2573981</v>
      </c>
      <c r="ED36" s="47">
        <f>+LQB!$AC36</f>
        <v>2832210</v>
      </c>
      <c r="EE36" s="47">
        <f>+LQB!$AD36</f>
        <v>3091934</v>
      </c>
      <c r="EF36" s="47">
        <f>SUM(DT36:EE36)</f>
        <v>18881815</v>
      </c>
      <c r="EG36" s="59"/>
      <c r="EH36" s="59"/>
      <c r="EI36" s="47">
        <f>+RBW!$S36</f>
        <v>193078</v>
      </c>
      <c r="EJ36" s="47">
        <f>+RBW!$T36</f>
        <v>379815</v>
      </c>
      <c r="EK36" s="47">
        <f>+RBW!$U36</f>
        <v>613428</v>
      </c>
      <c r="EL36" s="47">
        <f>+RBW!$V36</f>
        <v>885967</v>
      </c>
      <c r="EM36" s="47">
        <f>+RBW!$W36</f>
        <v>1185065</v>
      </c>
      <c r="EN36" s="47">
        <f>+RBW!$X36</f>
        <v>1503695</v>
      </c>
      <c r="EO36" s="47">
        <f>+RBW!$Y36</f>
        <v>1908774</v>
      </c>
      <c r="EP36" s="47">
        <f>+RBW!$Z36</f>
        <v>2316389</v>
      </c>
      <c r="EQ36" s="47">
        <f>+RBW!$AA36</f>
        <v>2628480</v>
      </c>
      <c r="ER36" s="47">
        <f>+RBW!$AB36</f>
        <v>2920761</v>
      </c>
      <c r="ES36" s="47">
        <f>+RBW!$AC36</f>
        <v>3188135</v>
      </c>
      <c r="ET36" s="47">
        <f>+RBW!$AD36</f>
        <v>3461279</v>
      </c>
      <c r="EU36" s="47">
        <f>SUM(EI36:ET36)</f>
        <v>21184866</v>
      </c>
      <c r="EV36" s="59"/>
      <c r="EW36" s="59"/>
      <c r="EX36" s="47">
        <f>+WPB!$S36</f>
        <v>27084</v>
      </c>
      <c r="EY36" s="47">
        <f>+WPB!$T36</f>
        <v>52732</v>
      </c>
      <c r="EZ36" s="47">
        <f>+WPB!$U36</f>
        <v>84472</v>
      </c>
      <c r="FA36" s="47">
        <f>+WPB!$V36</f>
        <v>120870</v>
      </c>
      <c r="FB36" s="47">
        <f>+WPB!$W36</f>
        <v>161639</v>
      </c>
      <c r="FC36" s="47">
        <f>+WPB!$X36</f>
        <v>203201</v>
      </c>
      <c r="FD36" s="47">
        <f>+WPB!$Y36</f>
        <v>252868</v>
      </c>
      <c r="FE36" s="47">
        <f>+WPB!$Z36</f>
        <v>303445</v>
      </c>
      <c r="FF36" s="47">
        <f>+WPB!$AA36</f>
        <v>349816</v>
      </c>
      <c r="FG36" s="47">
        <f>+WPB!$AB36</f>
        <v>393346</v>
      </c>
      <c r="FH36" s="47">
        <f>+WPB!$AC36</f>
        <v>433961</v>
      </c>
      <c r="FI36" s="47">
        <f>+WPB!$AD36</f>
        <v>476285</v>
      </c>
      <c r="FJ36" s="47">
        <f>SUM(EX36:FI36)</f>
        <v>2859719</v>
      </c>
      <c r="FK36" s="59"/>
      <c r="FL36" s="59"/>
    </row>
    <row r="37" spans="1:168" s="55" customFormat="1" ht="15" customHeight="1">
      <c r="A37" s="57">
        <v>2011</v>
      </c>
      <c r="B37" s="64" t="s">
        <v>7</v>
      </c>
      <c r="D37" s="47">
        <f>+AMB!$S37</f>
        <v>219037</v>
      </c>
      <c r="E37" s="47">
        <f>+AMB!$T37</f>
        <v>419894</v>
      </c>
      <c r="F37" s="47">
        <f>+AMB!$U37</f>
        <v>662659</v>
      </c>
      <c r="G37" s="47">
        <f>+AMB!$V37</f>
        <v>868385</v>
      </c>
      <c r="H37" s="47">
        <f>+AMB!$W37</f>
        <v>1084854</v>
      </c>
      <c r="I37" s="47">
        <f>+AMB!$X37</f>
        <v>1312532</v>
      </c>
      <c r="J37" s="47">
        <f>+AMB!$Y37</f>
        <v>1497640</v>
      </c>
      <c r="K37" s="47">
        <f>+AMB!$Z37</f>
        <v>1733489</v>
      </c>
      <c r="L37" s="47">
        <f>+AMB!$AA37</f>
        <v>1960208</v>
      </c>
      <c r="M37" s="47">
        <f>+AMB!$AB37</f>
        <v>2185000</v>
      </c>
      <c r="N37" s="47">
        <f>+AMB!$AC37</f>
        <v>2412449</v>
      </c>
      <c r="O37" s="47">
        <f>+AMB!$AD37</f>
        <v>2614988</v>
      </c>
      <c r="P37" s="47">
        <f>SUM(D37:O37)</f>
        <v>16971135</v>
      </c>
      <c r="Q37" s="60"/>
      <c r="R37" s="60"/>
      <c r="S37" s="47">
        <f>+BWB!$S37</f>
        <v>111695</v>
      </c>
      <c r="T37" s="47">
        <f>+BWB!$T37</f>
        <v>218125</v>
      </c>
      <c r="U37" s="47">
        <f>+BWB!$U37</f>
        <v>349049</v>
      </c>
      <c r="V37" s="47">
        <f>+BWB!$V37</f>
        <v>470349</v>
      </c>
      <c r="W37" s="47">
        <f>+BWB!$W37</f>
        <v>596748</v>
      </c>
      <c r="X37" s="47">
        <f>+BWB!$X37</f>
        <v>726848</v>
      </c>
      <c r="Y37" s="47">
        <f>+BWB!$Y37</f>
        <v>840164</v>
      </c>
      <c r="Z37" s="47">
        <f>+BWB!$Z37</f>
        <v>971821</v>
      </c>
      <c r="AA37" s="47">
        <f>+BWB!$AA37</f>
        <v>1094240</v>
      </c>
      <c r="AB37" s="47">
        <f>+BWB!$AB37</f>
        <v>1219363</v>
      </c>
      <c r="AC37" s="47">
        <f>+BWB!$AC37</f>
        <v>1340320</v>
      </c>
      <c r="AD37" s="47">
        <f>+BWB!$AD37</f>
        <v>1448957</v>
      </c>
      <c r="AE37" s="47">
        <f>SUM(S37:AD37)</f>
        <v>9387679</v>
      </c>
      <c r="AF37" s="60"/>
      <c r="AG37" s="60"/>
      <c r="AH37" s="47">
        <f>+DWT!$S37</f>
        <v>4232</v>
      </c>
      <c r="AI37" s="47">
        <f>+DWT!$T37</f>
        <v>9157</v>
      </c>
      <c r="AJ37" s="47">
        <f>+DWT!$U37</f>
        <v>14292</v>
      </c>
      <c r="AK37" s="47">
        <f>+DWT!$V37</f>
        <v>17917</v>
      </c>
      <c r="AL37" s="47">
        <f>+DWT!$W37</f>
        <v>21194</v>
      </c>
      <c r="AM37" s="47">
        <f>+DWT!$X37</f>
        <v>24542</v>
      </c>
      <c r="AN37" s="47">
        <f>+DWT!$Y37</f>
        <v>27409</v>
      </c>
      <c r="AO37" s="47">
        <f>+DWT!$Z37</f>
        <v>31031</v>
      </c>
      <c r="AP37" s="47">
        <f>+DWT!$AA37</f>
        <v>34413</v>
      </c>
      <c r="AQ37" s="47">
        <f>+DWT!$AB37</f>
        <v>37846</v>
      </c>
      <c r="AR37" s="47">
        <f>+DWT!$AC37</f>
        <v>40914</v>
      </c>
      <c r="AS37" s="47">
        <f>+DWT!$AD37</f>
        <v>43590</v>
      </c>
      <c r="AT37" s="47">
        <f>SUM(AH37:AS37)</f>
        <v>306537</v>
      </c>
      <c r="AU37" s="60"/>
      <c r="AV37" s="60"/>
      <c r="AW37" s="47">
        <f>+OGB!$S37</f>
        <v>6141</v>
      </c>
      <c r="AX37" s="47">
        <f>+OGB!$T37</f>
        <v>11742</v>
      </c>
      <c r="AY37" s="47">
        <f>+OGB!$U37</f>
        <v>17975</v>
      </c>
      <c r="AZ37" s="47">
        <f>+OGB!$V37</f>
        <v>24042</v>
      </c>
      <c r="BA37" s="47">
        <f>+OGB!$W37</f>
        <v>30005</v>
      </c>
      <c r="BB37" s="47">
        <f>+OGB!$X37</f>
        <v>36303</v>
      </c>
      <c r="BC37" s="47">
        <f>+OGB!$Y37</f>
        <v>42304</v>
      </c>
      <c r="BD37" s="47">
        <f>+OGB!$Z37</f>
        <v>48756</v>
      </c>
      <c r="BE37" s="47">
        <f>+OGB!$AA37</f>
        <v>54877</v>
      </c>
      <c r="BF37" s="47">
        <f>+OGB!$AB37</f>
        <v>60978</v>
      </c>
      <c r="BG37" s="47">
        <f>+OGB!$AC37</f>
        <v>66822</v>
      </c>
      <c r="BH37" s="47">
        <f>+OGB!$AD37</f>
        <v>72279</v>
      </c>
      <c r="BI37" s="47">
        <f>SUM(AW37:BH37)</f>
        <v>472224</v>
      </c>
      <c r="BJ37" s="60"/>
      <c r="BK37" s="60"/>
      <c r="BL37" s="47">
        <f>+PB!$S37</f>
        <v>96938</v>
      </c>
      <c r="BM37" s="47">
        <f>+PB!$T37</f>
        <v>192091</v>
      </c>
      <c r="BN37" s="47">
        <f>+PB!$U37</f>
        <v>306117</v>
      </c>
      <c r="BO37" s="47">
        <f>+PB!$V37</f>
        <v>409057</v>
      </c>
      <c r="BP37" s="47">
        <f>+PB!$W37</f>
        <v>516204</v>
      </c>
      <c r="BQ37" s="47">
        <f>+PB!$X37</f>
        <v>628174</v>
      </c>
      <c r="BR37" s="47">
        <f>+PB!$Y37</f>
        <v>725786</v>
      </c>
      <c r="BS37" s="47">
        <f>+PB!$Z37</f>
        <v>837025</v>
      </c>
      <c r="BT37" s="47">
        <f>+PB!$AA37</f>
        <v>945047</v>
      </c>
      <c r="BU37" s="47">
        <f>+PB!$AB37</f>
        <v>1052247</v>
      </c>
      <c r="BV37" s="47">
        <f>+PB!$AC37</f>
        <v>1158068</v>
      </c>
      <c r="BW37" s="47">
        <f>+PB!$AD37</f>
        <v>1253058</v>
      </c>
      <c r="BX37" s="47">
        <f>SUM(BL37:BW37)</f>
        <v>8119812</v>
      </c>
      <c r="BY37" s="60"/>
      <c r="BZ37" s="60"/>
      <c r="CA37" s="47">
        <f>+IBA!$S37</f>
        <v>7521</v>
      </c>
      <c r="CB37" s="47">
        <f>+IBA!$T37</f>
        <v>15231</v>
      </c>
      <c r="CC37" s="47">
        <f>+IBA!$U37</f>
        <v>24742</v>
      </c>
      <c r="CD37" s="47">
        <f>+IBA!$V37</f>
        <v>33034</v>
      </c>
      <c r="CE37" s="47">
        <f>+IBA!$W37</f>
        <v>41177</v>
      </c>
      <c r="CF37" s="47">
        <f>+IBA!$X37</f>
        <v>49104</v>
      </c>
      <c r="CG37" s="47">
        <f>+IBA!$Y37</f>
        <v>56538</v>
      </c>
      <c r="CH37" s="47">
        <f>+IBA!$Z37</f>
        <v>64343</v>
      </c>
      <c r="CI37" s="47">
        <f>+IBA!$AA37</f>
        <v>72502</v>
      </c>
      <c r="CJ37" s="47">
        <f>+IBA!$AB37</f>
        <v>80780</v>
      </c>
      <c r="CK37" s="47">
        <f>+IBA!$AC37</f>
        <v>88674</v>
      </c>
      <c r="CL37" s="47">
        <f>+IBA!$AD37</f>
        <v>95900</v>
      </c>
      <c r="CM37" s="47">
        <f>SUM(CA37:CL37)</f>
        <v>629546</v>
      </c>
      <c r="CN37" s="60"/>
      <c r="CO37" s="60"/>
      <c r="CP37" s="47">
        <f>+SIBC!$S37</f>
        <v>5207</v>
      </c>
      <c r="CQ37" s="47">
        <f>+SIBC!$T37</f>
        <v>10266</v>
      </c>
      <c r="CR37" s="47">
        <f>+SIBC!$U37</f>
        <v>15720</v>
      </c>
      <c r="CS37" s="47">
        <f>+SIBC!$V37</f>
        <v>21005</v>
      </c>
      <c r="CT37" s="47">
        <f>+SIBC!$W37</f>
        <v>28255</v>
      </c>
      <c r="CU37" s="47">
        <f>+SIBC!$X37</f>
        <v>36071</v>
      </c>
      <c r="CV37" s="47">
        <f>+SIBC!$Y37</f>
        <v>43674</v>
      </c>
      <c r="CW37" s="47">
        <f>+SIBC!$Z37</f>
        <v>52369</v>
      </c>
      <c r="CX37" s="47">
        <f>+SIBC!$AA37</f>
        <v>60796</v>
      </c>
      <c r="CY37" s="47">
        <f>+SIBC!$AB37</f>
        <v>67964</v>
      </c>
      <c r="CZ37" s="47">
        <f>+SIBC!$AC37</f>
        <v>74212</v>
      </c>
      <c r="DA37" s="47">
        <f>+SIBC!$AD37</f>
        <v>79492</v>
      </c>
      <c r="DB37" s="47">
        <f>SUM(CP37:DA37)</f>
        <v>495031</v>
      </c>
      <c r="DC37" s="60"/>
      <c r="DD37" s="60"/>
      <c r="DE37" s="47">
        <f>+TIBA!$S37</f>
        <v>27777</v>
      </c>
      <c r="DF37" s="47">
        <f>+TIBA!$T37</f>
        <v>54619</v>
      </c>
      <c r="DG37" s="47">
        <f>+TIBA!$U37</f>
        <v>86919</v>
      </c>
      <c r="DH37" s="47">
        <f>+TIBA!$V37</f>
        <v>116821</v>
      </c>
      <c r="DI37" s="47">
        <f>+TIBA!$W37</f>
        <v>147982</v>
      </c>
      <c r="DJ37" s="47">
        <f>+TIBA!$X37</f>
        <v>178985</v>
      </c>
      <c r="DK37" s="47">
        <f>+TIBA!$Y37</f>
        <v>206833</v>
      </c>
      <c r="DL37" s="47">
        <f>+TIBA!$Z37</f>
        <v>237096</v>
      </c>
      <c r="DM37" s="47">
        <f>+TIBA!$AA37</f>
        <v>267087</v>
      </c>
      <c r="DN37" s="47">
        <f>+TIBA!$AB37</f>
        <v>296967</v>
      </c>
      <c r="DO37" s="47">
        <f>+TIBA!$AC37</f>
        <v>326148</v>
      </c>
      <c r="DP37" s="47">
        <f>+TIBA!$AD37</f>
        <v>351639</v>
      </c>
      <c r="DQ37" s="47">
        <f>SUM(DE37:DP37)</f>
        <v>2298873</v>
      </c>
      <c r="DR37" s="60"/>
      <c r="DS37" s="60"/>
      <c r="DT37" s="47">
        <f>+LQB!$S37</f>
        <v>53102</v>
      </c>
      <c r="DU37" s="47">
        <f>+LQB!$T37</f>
        <v>104642</v>
      </c>
      <c r="DV37" s="47">
        <f>+LQB!$U37</f>
        <v>167460</v>
      </c>
      <c r="DW37" s="47">
        <f>+LQB!$V37</f>
        <v>225554</v>
      </c>
      <c r="DX37" s="47">
        <f>+LQB!$W37</f>
        <v>286758</v>
      </c>
      <c r="DY37" s="47">
        <f>+LQB!$X37</f>
        <v>349874</v>
      </c>
      <c r="DZ37" s="47">
        <f>+LQB!$Y37</f>
        <v>405816</v>
      </c>
      <c r="EA37" s="47">
        <f>+LQB!$Z37</f>
        <v>467222</v>
      </c>
      <c r="EB37" s="47">
        <f>+LQB!$AA37</f>
        <v>527850</v>
      </c>
      <c r="EC37" s="47">
        <f>+LQB!$AB37</f>
        <v>586378</v>
      </c>
      <c r="ED37" s="47">
        <f>+LQB!$AC37</f>
        <v>645484</v>
      </c>
      <c r="EE37" s="47">
        <f>+LQB!$AD37</f>
        <v>699278</v>
      </c>
      <c r="EF37" s="47">
        <f>SUM(DT37:EE37)</f>
        <v>4519418</v>
      </c>
      <c r="EG37" s="60"/>
      <c r="EH37" s="60"/>
      <c r="EI37" s="47">
        <f>+RBW!$S37</f>
        <v>7</v>
      </c>
      <c r="EJ37" s="47">
        <f>+RBW!$T37</f>
        <v>11</v>
      </c>
      <c r="EK37" s="47">
        <f>+RBW!$U37</f>
        <v>20</v>
      </c>
      <c r="EL37" s="47">
        <f>+RBW!$V37</f>
        <v>29</v>
      </c>
      <c r="EM37" s="47">
        <f>+RBW!$W37</f>
        <v>42</v>
      </c>
      <c r="EN37" s="47">
        <f>+RBW!$X37</f>
        <v>55</v>
      </c>
      <c r="EO37" s="47">
        <f>+RBW!$Y37</f>
        <v>67</v>
      </c>
      <c r="EP37" s="47">
        <f>+RBW!$Z37</f>
        <v>77</v>
      </c>
      <c r="EQ37" s="47">
        <f>+RBW!$AA37</f>
        <v>93</v>
      </c>
      <c r="ER37" s="47">
        <f>+RBW!$AB37</f>
        <v>104</v>
      </c>
      <c r="ES37" s="47">
        <f>+RBW!$AC37</f>
        <v>117</v>
      </c>
      <c r="ET37" s="47">
        <f>+RBW!$AD37</f>
        <v>130</v>
      </c>
      <c r="EU37" s="47">
        <f>SUM(EI37:ET37)</f>
        <v>752</v>
      </c>
      <c r="EV37" s="60"/>
      <c r="EW37" s="60"/>
      <c r="EX37" s="47">
        <f>+WPB!$S37</f>
        <v>0</v>
      </c>
      <c r="EY37" s="47">
        <f>+WPB!$T37</f>
        <v>0</v>
      </c>
      <c r="EZ37" s="47">
        <f>+WPB!$U37</f>
        <v>0</v>
      </c>
      <c r="FA37" s="47">
        <f>+WPB!$V37</f>
        <v>0</v>
      </c>
      <c r="FB37" s="47">
        <f>+WPB!$W37</f>
        <v>0</v>
      </c>
      <c r="FC37" s="47">
        <f>+WPB!$X37</f>
        <v>0</v>
      </c>
      <c r="FD37" s="47">
        <f>+WPB!$Y37</f>
        <v>0</v>
      </c>
      <c r="FE37" s="47">
        <f>+WPB!$Z37</f>
        <v>0</v>
      </c>
      <c r="FF37" s="47">
        <f>+WPB!$AA37</f>
        <v>0</v>
      </c>
      <c r="FG37" s="47">
        <f>+WPB!$AB37</f>
        <v>0</v>
      </c>
      <c r="FH37" s="47">
        <f>+WPB!$AC37</f>
        <v>0</v>
      </c>
      <c r="FI37" s="47">
        <f>+WPB!$AD37</f>
        <v>0</v>
      </c>
      <c r="FJ37" s="47">
        <f>SUM(EX37:FI37)</f>
        <v>0</v>
      </c>
      <c r="FK37" s="60"/>
      <c r="FL37" s="60"/>
    </row>
    <row r="38" spans="1:168" s="55" customFormat="1" ht="15" customHeight="1">
      <c r="A38" s="57">
        <v>2011</v>
      </c>
      <c r="B38" s="64" t="s">
        <v>8</v>
      </c>
      <c r="D38" s="47">
        <f>+AMB!$S38</f>
        <v>916</v>
      </c>
      <c r="E38" s="47">
        <f>+AMB!$T38</f>
        <v>1834</v>
      </c>
      <c r="F38" s="47">
        <f>+AMB!$U38</f>
        <v>3006</v>
      </c>
      <c r="G38" s="47">
        <f>+AMB!$V38</f>
        <v>3948</v>
      </c>
      <c r="H38" s="47">
        <f>+AMB!$W38</f>
        <v>5073</v>
      </c>
      <c r="I38" s="47">
        <f>+AMB!$X38</f>
        <v>6106</v>
      </c>
      <c r="J38" s="47">
        <f>+AMB!$Y38</f>
        <v>7058</v>
      </c>
      <c r="K38" s="47">
        <f>+AMB!$Z38</f>
        <v>8154</v>
      </c>
      <c r="L38" s="47">
        <f>+AMB!$AA38</f>
        <v>9148</v>
      </c>
      <c r="M38" s="47">
        <f>+AMB!$AB38</f>
        <v>10192</v>
      </c>
      <c r="N38" s="47">
        <f>+AMB!$AC38</f>
        <v>11180</v>
      </c>
      <c r="O38" s="47">
        <f>+AMB!$AD38</f>
        <v>12129</v>
      </c>
      <c r="P38" s="47">
        <f>SUM(D38:O38)</f>
        <v>78744</v>
      </c>
      <c r="Q38" s="60"/>
      <c r="R38" s="60"/>
      <c r="S38" s="47">
        <f>+BWB!$S38</f>
        <v>345</v>
      </c>
      <c r="T38" s="47">
        <f>+BWB!$T38</f>
        <v>668</v>
      </c>
      <c r="U38" s="47">
        <f>+BWB!$U38</f>
        <v>1152</v>
      </c>
      <c r="V38" s="47">
        <f>+BWB!$V38</f>
        <v>1632</v>
      </c>
      <c r="W38" s="47">
        <f>+BWB!$W38</f>
        <v>2320</v>
      </c>
      <c r="X38" s="47">
        <f>+BWB!$X38</f>
        <v>3046</v>
      </c>
      <c r="Y38" s="47">
        <f>+BWB!$Y38</f>
        <v>3621</v>
      </c>
      <c r="Z38" s="47">
        <f>+BWB!$Z38</f>
        <v>4248</v>
      </c>
      <c r="AA38" s="47">
        <f>+BWB!$AA38</f>
        <v>4812</v>
      </c>
      <c r="AB38" s="47">
        <f>+BWB!$AB38</f>
        <v>5422</v>
      </c>
      <c r="AC38" s="47">
        <f>+BWB!$AC38</f>
        <v>5990</v>
      </c>
      <c r="AD38" s="47">
        <f>+BWB!$AD38</f>
        <v>6366</v>
      </c>
      <c r="AE38" s="47">
        <f>SUM(S38:AD38)</f>
        <v>39622</v>
      </c>
      <c r="AF38" s="60"/>
      <c r="AG38" s="60"/>
      <c r="AH38" s="47">
        <f>+DWT!$S38</f>
        <v>4462</v>
      </c>
      <c r="AI38" s="47">
        <f>+DWT!$T38</f>
        <v>8196</v>
      </c>
      <c r="AJ38" s="47">
        <f>+DWT!$U38</f>
        <v>12426</v>
      </c>
      <c r="AK38" s="47">
        <f>+DWT!$V38</f>
        <v>16493</v>
      </c>
      <c r="AL38" s="47">
        <f>+DWT!$W38</f>
        <v>20731</v>
      </c>
      <c r="AM38" s="47">
        <f>+DWT!$X38</f>
        <v>24827</v>
      </c>
      <c r="AN38" s="47">
        <f>+DWT!$Y38</f>
        <v>29167</v>
      </c>
      <c r="AO38" s="47">
        <f>+DWT!$Z38</f>
        <v>33417</v>
      </c>
      <c r="AP38" s="47">
        <f>+DWT!$AA38</f>
        <v>37477</v>
      </c>
      <c r="AQ38" s="47">
        <f>+DWT!$AB38</f>
        <v>41749</v>
      </c>
      <c r="AR38" s="47">
        <f>+DWT!$AC38</f>
        <v>45731</v>
      </c>
      <c r="AS38" s="47">
        <f>+DWT!$AD38</f>
        <v>49544</v>
      </c>
      <c r="AT38" s="47">
        <f>SUM(AH38:AS38)</f>
        <v>324220</v>
      </c>
      <c r="AU38" s="60"/>
      <c r="AV38" s="60"/>
      <c r="AW38" s="47">
        <f>+OGB!$S38</f>
        <v>37</v>
      </c>
      <c r="AX38" s="47">
        <f>+OGB!$T38</f>
        <v>66</v>
      </c>
      <c r="AY38" s="47">
        <f>+OGB!$U38</f>
        <v>81</v>
      </c>
      <c r="AZ38" s="47">
        <f>+OGB!$V38</f>
        <v>81</v>
      </c>
      <c r="BA38" s="47">
        <f>+OGB!$W38</f>
        <v>81</v>
      </c>
      <c r="BB38" s="47">
        <f>+OGB!$X38</f>
        <v>81</v>
      </c>
      <c r="BC38" s="47">
        <f>+OGB!$Y38</f>
        <v>81</v>
      </c>
      <c r="BD38" s="47">
        <f>+OGB!$Z38</f>
        <v>81</v>
      </c>
      <c r="BE38" s="47">
        <f>+OGB!$AA38</f>
        <v>81</v>
      </c>
      <c r="BF38" s="47">
        <f>+OGB!$AB38</f>
        <v>81</v>
      </c>
      <c r="BG38" s="47">
        <f>+OGB!$AC38</f>
        <v>81</v>
      </c>
      <c r="BH38" s="47">
        <f>+OGB!$AD38</f>
        <v>109</v>
      </c>
      <c r="BI38" s="47">
        <f>SUM(AW38:BH38)</f>
        <v>941</v>
      </c>
      <c r="BJ38" s="60"/>
      <c r="BK38" s="60"/>
      <c r="BL38" s="47">
        <f>+PB!$S38</f>
        <v>2260</v>
      </c>
      <c r="BM38" s="47">
        <f>+PB!$T38</f>
        <v>4494</v>
      </c>
      <c r="BN38" s="47">
        <f>+PB!$U38</f>
        <v>6828</v>
      </c>
      <c r="BO38" s="47">
        <f>+PB!$V38</f>
        <v>9150</v>
      </c>
      <c r="BP38" s="47">
        <f>+PB!$W38</f>
        <v>11814</v>
      </c>
      <c r="BQ38" s="47">
        <f>+PB!$X38</f>
        <v>14164</v>
      </c>
      <c r="BR38" s="47">
        <f>+PB!$Y38</f>
        <v>17032</v>
      </c>
      <c r="BS38" s="47">
        <f>+PB!$Z38</f>
        <v>20088</v>
      </c>
      <c r="BT38" s="47">
        <f>+PB!$AA38</f>
        <v>23184</v>
      </c>
      <c r="BU38" s="47">
        <f>+PB!$AB38</f>
        <v>26210</v>
      </c>
      <c r="BV38" s="47">
        <f>+PB!$AC38</f>
        <v>29198</v>
      </c>
      <c r="BW38" s="47">
        <f>+PB!$AD38</f>
        <v>31876</v>
      </c>
      <c r="BX38" s="47">
        <f>SUM(BL38:BW38)</f>
        <v>196298</v>
      </c>
      <c r="BY38" s="60"/>
      <c r="BZ38" s="60"/>
      <c r="CA38" s="47">
        <f>+IBA!$S38</f>
        <v>1104</v>
      </c>
      <c r="CB38" s="47">
        <f>+IBA!$T38</f>
        <v>2526</v>
      </c>
      <c r="CC38" s="47">
        <f>+IBA!$U38</f>
        <v>3954</v>
      </c>
      <c r="CD38" s="47">
        <f>+IBA!$V38</f>
        <v>5418</v>
      </c>
      <c r="CE38" s="47">
        <f>+IBA!$W38</f>
        <v>9575</v>
      </c>
      <c r="CF38" s="47">
        <f>+IBA!$X38</f>
        <v>16131</v>
      </c>
      <c r="CG38" s="47">
        <f>+IBA!$Y38</f>
        <v>25469</v>
      </c>
      <c r="CH38" s="47">
        <f>+IBA!$Z38</f>
        <v>34550</v>
      </c>
      <c r="CI38" s="47">
        <f>+IBA!$AA38</f>
        <v>40756</v>
      </c>
      <c r="CJ38" s="47">
        <f>+IBA!$AB38</f>
        <v>43714</v>
      </c>
      <c r="CK38" s="47">
        <f>+IBA!$AC38</f>
        <v>44983</v>
      </c>
      <c r="CL38" s="47">
        <f>+IBA!$AD38</f>
        <v>45839</v>
      </c>
      <c r="CM38" s="47">
        <f>SUM(CA38:CL38)</f>
        <v>274019</v>
      </c>
      <c r="CN38" s="60"/>
      <c r="CO38" s="60"/>
      <c r="CP38" s="47">
        <f>+SIBC!$S38</f>
        <v>0</v>
      </c>
      <c r="CQ38" s="47">
        <f>+SIBC!$T38</f>
        <v>0</v>
      </c>
      <c r="CR38" s="47">
        <f>+SIBC!$U38</f>
        <v>0</v>
      </c>
      <c r="CS38" s="47">
        <f>+SIBC!$V38</f>
        <v>0</v>
      </c>
      <c r="CT38" s="47">
        <f>+SIBC!$W38</f>
        <v>0</v>
      </c>
      <c r="CU38" s="47">
        <f>+SIBC!$X38</f>
        <v>0</v>
      </c>
      <c r="CV38" s="47">
        <f>+SIBC!$Y38</f>
        <v>0</v>
      </c>
      <c r="CW38" s="47">
        <f>+SIBC!$Z38</f>
        <v>0</v>
      </c>
      <c r="CX38" s="47">
        <f>+SIBC!$AA38</f>
        <v>0</v>
      </c>
      <c r="CY38" s="47">
        <f>+SIBC!$AB38</f>
        <v>0</v>
      </c>
      <c r="CZ38" s="47">
        <f>+SIBC!$AC38</f>
        <v>0</v>
      </c>
      <c r="DA38" s="47">
        <f>+SIBC!$AD38</f>
        <v>0</v>
      </c>
      <c r="DB38" s="47">
        <f>SUM(CP38:DA38)</f>
        <v>0</v>
      </c>
      <c r="DC38" s="60"/>
      <c r="DD38" s="60"/>
      <c r="DE38" s="47">
        <f>+TIBA!$S38</f>
        <v>0</v>
      </c>
      <c r="DF38" s="47">
        <f>+TIBA!$T38</f>
        <v>0</v>
      </c>
      <c r="DG38" s="47">
        <f>+TIBA!$U38</f>
        <v>0</v>
      </c>
      <c r="DH38" s="47">
        <f>+TIBA!$V38</f>
        <v>0</v>
      </c>
      <c r="DI38" s="47">
        <f>+TIBA!$W38</f>
        <v>0</v>
      </c>
      <c r="DJ38" s="47">
        <f>+TIBA!$X38</f>
        <v>0</v>
      </c>
      <c r="DK38" s="47">
        <f>+TIBA!$Y38</f>
        <v>0</v>
      </c>
      <c r="DL38" s="47">
        <f>+TIBA!$Z38</f>
        <v>0</v>
      </c>
      <c r="DM38" s="47">
        <f>+TIBA!$AA38</f>
        <v>0</v>
      </c>
      <c r="DN38" s="47">
        <f>+TIBA!$AB38</f>
        <v>0</v>
      </c>
      <c r="DO38" s="47">
        <f>+TIBA!$AC38</f>
        <v>0</v>
      </c>
      <c r="DP38" s="47">
        <f>+TIBA!$AD38</f>
        <v>0</v>
      </c>
      <c r="DQ38" s="47">
        <f>SUM(DE38:DP38)</f>
        <v>0</v>
      </c>
      <c r="DR38" s="60"/>
      <c r="DS38" s="60"/>
      <c r="DT38" s="47">
        <f>+LQB!$S38</f>
        <v>228</v>
      </c>
      <c r="DU38" s="47">
        <f>+LQB!$T38</f>
        <v>446</v>
      </c>
      <c r="DV38" s="47">
        <f>+LQB!$U38</f>
        <v>752</v>
      </c>
      <c r="DW38" s="47">
        <f>+LQB!$V38</f>
        <v>1196</v>
      </c>
      <c r="DX38" s="47">
        <f>+LQB!$W38</f>
        <v>1996</v>
      </c>
      <c r="DY38" s="47">
        <f>+LQB!$X38</f>
        <v>2554</v>
      </c>
      <c r="DZ38" s="47">
        <f>+LQB!$Y38</f>
        <v>3438</v>
      </c>
      <c r="EA38" s="47">
        <f>+LQB!$Z38</f>
        <v>4230</v>
      </c>
      <c r="EB38" s="47">
        <f>+LQB!$AA38</f>
        <v>4956</v>
      </c>
      <c r="EC38" s="47">
        <f>+LQB!$AB38</f>
        <v>5720</v>
      </c>
      <c r="ED38" s="47">
        <f>+LQB!$AC38</f>
        <v>6382</v>
      </c>
      <c r="EE38" s="47">
        <f>+LQB!$AD38</f>
        <v>6892</v>
      </c>
      <c r="EF38" s="47">
        <f>SUM(DT38:EE38)</f>
        <v>38790</v>
      </c>
      <c r="EG38" s="60"/>
      <c r="EH38" s="60"/>
      <c r="EI38" s="47">
        <f>+RBW!$S38</f>
        <v>748</v>
      </c>
      <c r="EJ38" s="47">
        <f>+RBW!$T38</f>
        <v>1460</v>
      </c>
      <c r="EK38" s="47">
        <f>+RBW!$U38</f>
        <v>2498</v>
      </c>
      <c r="EL38" s="47">
        <f>+RBW!$V38</f>
        <v>4274</v>
      </c>
      <c r="EM38" s="47">
        <f>+RBW!$W38</f>
        <v>7468</v>
      </c>
      <c r="EN38" s="47">
        <f>+RBW!$X38</f>
        <v>11170</v>
      </c>
      <c r="EO38" s="47">
        <f>+RBW!$Y38</f>
        <v>14884</v>
      </c>
      <c r="EP38" s="47">
        <f>+RBW!$Z38</f>
        <v>18464</v>
      </c>
      <c r="EQ38" s="47">
        <f>+RBW!$AA38</f>
        <v>22168</v>
      </c>
      <c r="ER38" s="47">
        <f>+RBW!$AB38</f>
        <v>25138</v>
      </c>
      <c r="ES38" s="47">
        <f>+RBW!$AC38</f>
        <v>26488</v>
      </c>
      <c r="ET38" s="47">
        <f>+RBW!$AD38</f>
        <v>27578</v>
      </c>
      <c r="EU38" s="47">
        <f>SUM(EI38:ET38)</f>
        <v>162338</v>
      </c>
      <c r="EV38" s="60"/>
      <c r="EW38" s="60"/>
      <c r="EX38" s="47">
        <f>+WPB!$S38</f>
        <v>0</v>
      </c>
      <c r="EY38" s="47">
        <f>+WPB!$T38</f>
        <v>0</v>
      </c>
      <c r="EZ38" s="47">
        <f>+WPB!$U38</f>
        <v>0</v>
      </c>
      <c r="FA38" s="47">
        <f>+WPB!$V38</f>
        <v>0</v>
      </c>
      <c r="FB38" s="47">
        <f>+WPB!$W38</f>
        <v>0</v>
      </c>
      <c r="FC38" s="47">
        <f>+WPB!$X38</f>
        <v>0</v>
      </c>
      <c r="FD38" s="47">
        <f>+WPB!$Y38</f>
        <v>0</v>
      </c>
      <c r="FE38" s="47">
        <f>+WPB!$Z38</f>
        <v>0</v>
      </c>
      <c r="FF38" s="47">
        <f>+WPB!$AA38</f>
        <v>0</v>
      </c>
      <c r="FG38" s="47">
        <f>+WPB!$AB38</f>
        <v>0</v>
      </c>
      <c r="FH38" s="47">
        <f>+WPB!$AC38</f>
        <v>0</v>
      </c>
      <c r="FI38" s="47">
        <f>+WPB!$AD38</f>
        <v>0</v>
      </c>
      <c r="FJ38" s="47">
        <f>SUM(EX38:FI38)</f>
        <v>0</v>
      </c>
      <c r="FK38" s="60"/>
      <c r="FL38" s="60"/>
    </row>
    <row r="39" spans="1:168" s="55" customFormat="1" ht="15" customHeight="1">
      <c r="A39" s="57">
        <v>2011</v>
      </c>
      <c r="B39" s="65" t="s">
        <v>9</v>
      </c>
      <c r="D39" s="56">
        <f t="shared" ref="D39:P39" si="55">SUM(D36:D38)</f>
        <v>559338</v>
      </c>
      <c r="E39" s="56">
        <f t="shared" si="55"/>
        <v>1079449</v>
      </c>
      <c r="F39" s="56">
        <f t="shared" si="55"/>
        <v>1725484</v>
      </c>
      <c r="G39" s="56">
        <f t="shared" si="55"/>
        <v>2324330</v>
      </c>
      <c r="H39" s="56">
        <f t="shared" si="55"/>
        <v>2942257</v>
      </c>
      <c r="I39" s="56">
        <f t="shared" si="55"/>
        <v>3564975</v>
      </c>
      <c r="J39" s="56">
        <f t="shared" si="55"/>
        <v>4174441</v>
      </c>
      <c r="K39" s="56">
        <f t="shared" si="55"/>
        <v>4835635</v>
      </c>
      <c r="L39" s="56">
        <f t="shared" si="55"/>
        <v>5439680</v>
      </c>
      <c r="M39" s="56">
        <f t="shared" si="55"/>
        <v>6066183</v>
      </c>
      <c r="N39" s="56">
        <f t="shared" si="55"/>
        <v>6668618</v>
      </c>
      <c r="O39" s="56">
        <f t="shared" si="55"/>
        <v>7252916</v>
      </c>
      <c r="P39" s="56">
        <f t="shared" si="55"/>
        <v>46633306</v>
      </c>
      <c r="Q39" s="60"/>
      <c r="R39" s="60"/>
      <c r="S39" s="56">
        <f t="shared" ref="S39:AE39" si="56">SUM(S36:S38)</f>
        <v>336193</v>
      </c>
      <c r="T39" s="56">
        <f t="shared" si="56"/>
        <v>652357</v>
      </c>
      <c r="U39" s="56">
        <f t="shared" si="56"/>
        <v>1054078</v>
      </c>
      <c r="V39" s="56">
        <f t="shared" si="56"/>
        <v>1472230</v>
      </c>
      <c r="W39" s="56">
        <f t="shared" si="56"/>
        <v>1919716</v>
      </c>
      <c r="X39" s="56">
        <f t="shared" si="56"/>
        <v>2379246</v>
      </c>
      <c r="Y39" s="56">
        <f t="shared" si="56"/>
        <v>2886321</v>
      </c>
      <c r="Z39" s="56">
        <f t="shared" si="56"/>
        <v>3417778</v>
      </c>
      <c r="AA39" s="56">
        <f t="shared" si="56"/>
        <v>3862734</v>
      </c>
      <c r="AB39" s="56">
        <f t="shared" si="56"/>
        <v>4301955</v>
      </c>
      <c r="AC39" s="56">
        <f t="shared" si="56"/>
        <v>4713593</v>
      </c>
      <c r="AD39" s="56">
        <f t="shared" si="56"/>
        <v>5120079</v>
      </c>
      <c r="AE39" s="56">
        <f t="shared" si="56"/>
        <v>32116280</v>
      </c>
      <c r="AF39" s="60"/>
      <c r="AG39" s="60"/>
      <c r="AH39" s="56">
        <f t="shared" ref="AH39:AT39" si="57">SUM(AH36:AH38)</f>
        <v>290024</v>
      </c>
      <c r="AI39" s="56">
        <f t="shared" si="57"/>
        <v>551093</v>
      </c>
      <c r="AJ39" s="56">
        <f t="shared" si="57"/>
        <v>867870</v>
      </c>
      <c r="AK39" s="56">
        <f t="shared" si="57"/>
        <v>1182075</v>
      </c>
      <c r="AL39" s="56">
        <f t="shared" si="57"/>
        <v>1498371</v>
      </c>
      <c r="AM39" s="56">
        <f t="shared" si="57"/>
        <v>1814056</v>
      </c>
      <c r="AN39" s="56">
        <f t="shared" si="57"/>
        <v>2141338</v>
      </c>
      <c r="AO39" s="56">
        <f t="shared" si="57"/>
        <v>2490223</v>
      </c>
      <c r="AP39" s="56">
        <f t="shared" si="57"/>
        <v>2808967</v>
      </c>
      <c r="AQ39" s="56">
        <f t="shared" si="57"/>
        <v>3141381</v>
      </c>
      <c r="AR39" s="56">
        <f t="shared" si="57"/>
        <v>3460838</v>
      </c>
      <c r="AS39" s="56">
        <f t="shared" si="57"/>
        <v>3789769</v>
      </c>
      <c r="AT39" s="56">
        <f t="shared" si="57"/>
        <v>24036005</v>
      </c>
      <c r="AU39" s="60"/>
      <c r="AV39" s="60"/>
      <c r="AW39" s="56">
        <f t="shared" ref="AW39:BI39" si="58">SUM(AW36:AW38)</f>
        <v>42331</v>
      </c>
      <c r="AX39" s="56">
        <f t="shared" si="58"/>
        <v>83087</v>
      </c>
      <c r="AY39" s="56">
        <f t="shared" si="58"/>
        <v>132611</v>
      </c>
      <c r="AZ39" s="56">
        <f t="shared" si="58"/>
        <v>189166</v>
      </c>
      <c r="BA39" s="56">
        <f t="shared" si="58"/>
        <v>249997</v>
      </c>
      <c r="BB39" s="56">
        <f t="shared" si="58"/>
        <v>314032</v>
      </c>
      <c r="BC39" s="56">
        <f t="shared" si="58"/>
        <v>392528</v>
      </c>
      <c r="BD39" s="56">
        <f t="shared" si="58"/>
        <v>470509</v>
      </c>
      <c r="BE39" s="56">
        <f t="shared" si="58"/>
        <v>535031</v>
      </c>
      <c r="BF39" s="56">
        <f t="shared" si="58"/>
        <v>596212</v>
      </c>
      <c r="BG39" s="56">
        <f t="shared" si="58"/>
        <v>653395</v>
      </c>
      <c r="BH39" s="56">
        <f t="shared" si="58"/>
        <v>711621</v>
      </c>
      <c r="BI39" s="56">
        <f t="shared" si="58"/>
        <v>4370520</v>
      </c>
      <c r="BJ39" s="60"/>
      <c r="BK39" s="60"/>
      <c r="BL39" s="56">
        <f t="shared" ref="BL39:BX39" si="59">SUM(BL36:BL38)</f>
        <v>399221</v>
      </c>
      <c r="BM39" s="56">
        <f t="shared" si="59"/>
        <v>781594</v>
      </c>
      <c r="BN39" s="56">
        <f t="shared" si="59"/>
        <v>1252677</v>
      </c>
      <c r="BO39" s="56">
        <f t="shared" si="59"/>
        <v>1725254</v>
      </c>
      <c r="BP39" s="56">
        <f t="shared" si="59"/>
        <v>2231569</v>
      </c>
      <c r="BQ39" s="56">
        <f t="shared" si="59"/>
        <v>2767794</v>
      </c>
      <c r="BR39" s="56">
        <f t="shared" si="59"/>
        <v>3421677</v>
      </c>
      <c r="BS39" s="56">
        <f t="shared" si="59"/>
        <v>4084581</v>
      </c>
      <c r="BT39" s="56">
        <f t="shared" si="59"/>
        <v>4614418</v>
      </c>
      <c r="BU39" s="56">
        <f t="shared" si="59"/>
        <v>5117770</v>
      </c>
      <c r="BV39" s="56">
        <f t="shared" si="59"/>
        <v>5590631</v>
      </c>
      <c r="BW39" s="56">
        <f t="shared" si="59"/>
        <v>6056998</v>
      </c>
      <c r="BX39" s="56">
        <f t="shared" si="59"/>
        <v>38044184</v>
      </c>
      <c r="BY39" s="60"/>
      <c r="BZ39" s="60"/>
      <c r="CA39" s="56">
        <f t="shared" ref="CA39:CM39" si="60">SUM(CA36:CA38)</f>
        <v>142565</v>
      </c>
      <c r="CB39" s="56">
        <f t="shared" si="60"/>
        <v>276107</v>
      </c>
      <c r="CC39" s="56">
        <f t="shared" si="60"/>
        <v>429650</v>
      </c>
      <c r="CD39" s="56">
        <f t="shared" si="60"/>
        <v>589639</v>
      </c>
      <c r="CE39" s="56">
        <f t="shared" si="60"/>
        <v>759330</v>
      </c>
      <c r="CF39" s="56">
        <f t="shared" si="60"/>
        <v>934604</v>
      </c>
      <c r="CG39" s="56">
        <f t="shared" si="60"/>
        <v>1128238</v>
      </c>
      <c r="CH39" s="56">
        <f t="shared" si="60"/>
        <v>1326602</v>
      </c>
      <c r="CI39" s="56">
        <f t="shared" si="60"/>
        <v>1504354</v>
      </c>
      <c r="CJ39" s="56">
        <f t="shared" si="60"/>
        <v>1675968</v>
      </c>
      <c r="CK39" s="56">
        <f t="shared" si="60"/>
        <v>1833545</v>
      </c>
      <c r="CL39" s="56">
        <f t="shared" si="60"/>
        <v>1998068</v>
      </c>
      <c r="CM39" s="56">
        <f t="shared" si="60"/>
        <v>12598670</v>
      </c>
      <c r="CN39" s="60"/>
      <c r="CO39" s="60"/>
      <c r="CP39" s="56">
        <f t="shared" ref="CP39:DB39" si="61">SUM(CP36:CP38)</f>
        <v>181832</v>
      </c>
      <c r="CQ39" s="56">
        <f t="shared" si="61"/>
        <v>347501</v>
      </c>
      <c r="CR39" s="56">
        <f t="shared" si="61"/>
        <v>539357</v>
      </c>
      <c r="CS39" s="56">
        <f t="shared" si="61"/>
        <v>737097</v>
      </c>
      <c r="CT39" s="56">
        <f t="shared" si="61"/>
        <v>949213</v>
      </c>
      <c r="CU39" s="56">
        <f t="shared" si="61"/>
        <v>1161318</v>
      </c>
      <c r="CV39" s="56">
        <f t="shared" si="61"/>
        <v>1370231</v>
      </c>
      <c r="CW39" s="56">
        <f t="shared" si="61"/>
        <v>1586880</v>
      </c>
      <c r="CX39" s="56">
        <f t="shared" si="61"/>
        <v>1795885</v>
      </c>
      <c r="CY39" s="56">
        <f t="shared" si="61"/>
        <v>1998040</v>
      </c>
      <c r="CZ39" s="56">
        <f t="shared" si="61"/>
        <v>2189449</v>
      </c>
      <c r="DA39" s="56">
        <f t="shared" si="61"/>
        <v>2376196</v>
      </c>
      <c r="DB39" s="56">
        <f t="shared" si="61"/>
        <v>15232999</v>
      </c>
      <c r="DC39" s="60"/>
      <c r="DD39" s="60"/>
      <c r="DE39" s="56">
        <f t="shared" ref="DE39:DQ39" si="62">SUM(DE36:DE38)</f>
        <v>107580</v>
      </c>
      <c r="DF39" s="56">
        <f t="shared" si="62"/>
        <v>212699</v>
      </c>
      <c r="DG39" s="56">
        <f t="shared" si="62"/>
        <v>354106</v>
      </c>
      <c r="DH39" s="56">
        <f t="shared" si="62"/>
        <v>513287</v>
      </c>
      <c r="DI39" s="56">
        <f t="shared" si="62"/>
        <v>691453</v>
      </c>
      <c r="DJ39" s="56">
        <f t="shared" si="62"/>
        <v>883670</v>
      </c>
      <c r="DK39" s="56">
        <f t="shared" si="62"/>
        <v>1155756</v>
      </c>
      <c r="DL39" s="56">
        <f t="shared" si="62"/>
        <v>1424170</v>
      </c>
      <c r="DM39" s="56">
        <f t="shared" si="62"/>
        <v>1614582</v>
      </c>
      <c r="DN39" s="56">
        <f t="shared" si="62"/>
        <v>1782570</v>
      </c>
      <c r="DO39" s="56">
        <f t="shared" si="62"/>
        <v>1934255</v>
      </c>
      <c r="DP39" s="56">
        <f t="shared" si="62"/>
        <v>2065165</v>
      </c>
      <c r="DQ39" s="56">
        <f t="shared" si="62"/>
        <v>12739293</v>
      </c>
      <c r="DR39" s="60"/>
      <c r="DS39" s="60"/>
      <c r="DT39" s="56">
        <f t="shared" ref="DT39:EF39" si="63">SUM(DT36:DT38)</f>
        <v>227520</v>
      </c>
      <c r="DU39" s="56">
        <f t="shared" si="63"/>
        <v>447623</v>
      </c>
      <c r="DV39" s="56">
        <f t="shared" si="63"/>
        <v>737803</v>
      </c>
      <c r="DW39" s="56">
        <f t="shared" si="63"/>
        <v>1045899</v>
      </c>
      <c r="DX39" s="56">
        <f t="shared" si="63"/>
        <v>1383017</v>
      </c>
      <c r="DY39" s="56">
        <f t="shared" si="63"/>
        <v>1718647</v>
      </c>
      <c r="DZ39" s="56">
        <f t="shared" si="63"/>
        <v>2101669</v>
      </c>
      <c r="EA39" s="56">
        <f t="shared" si="63"/>
        <v>2494395</v>
      </c>
      <c r="EB39" s="56">
        <f t="shared" si="63"/>
        <v>2835191</v>
      </c>
      <c r="EC39" s="56">
        <f t="shared" si="63"/>
        <v>3166079</v>
      </c>
      <c r="ED39" s="56">
        <f t="shared" si="63"/>
        <v>3484076</v>
      </c>
      <c r="EE39" s="56">
        <f t="shared" si="63"/>
        <v>3798104</v>
      </c>
      <c r="EF39" s="56">
        <f t="shared" si="63"/>
        <v>23440023</v>
      </c>
      <c r="EG39" s="60"/>
      <c r="EH39" s="60"/>
      <c r="EI39" s="56">
        <f t="shared" ref="EI39:EU39" si="64">SUM(EI36:EI38)</f>
        <v>193833</v>
      </c>
      <c r="EJ39" s="56">
        <f t="shared" si="64"/>
        <v>381286</v>
      </c>
      <c r="EK39" s="56">
        <f t="shared" si="64"/>
        <v>615946</v>
      </c>
      <c r="EL39" s="56">
        <f t="shared" si="64"/>
        <v>890270</v>
      </c>
      <c r="EM39" s="56">
        <f t="shared" si="64"/>
        <v>1192575</v>
      </c>
      <c r="EN39" s="56">
        <f t="shared" si="64"/>
        <v>1514920</v>
      </c>
      <c r="EO39" s="56">
        <f t="shared" si="64"/>
        <v>1923725</v>
      </c>
      <c r="EP39" s="56">
        <f t="shared" si="64"/>
        <v>2334930</v>
      </c>
      <c r="EQ39" s="56">
        <f t="shared" si="64"/>
        <v>2650741</v>
      </c>
      <c r="ER39" s="56">
        <f t="shared" si="64"/>
        <v>2946003</v>
      </c>
      <c r="ES39" s="56">
        <f t="shared" si="64"/>
        <v>3214740</v>
      </c>
      <c r="ET39" s="56">
        <f t="shared" si="64"/>
        <v>3488987</v>
      </c>
      <c r="EU39" s="56">
        <f t="shared" si="64"/>
        <v>21347956</v>
      </c>
      <c r="EV39" s="60"/>
      <c r="EW39" s="60"/>
      <c r="EX39" s="56">
        <f t="shared" ref="EX39:FJ39" si="65">SUM(EX36:EX38)</f>
        <v>27084</v>
      </c>
      <c r="EY39" s="56">
        <f t="shared" si="65"/>
        <v>52732</v>
      </c>
      <c r="EZ39" s="56">
        <f t="shared" si="65"/>
        <v>84472</v>
      </c>
      <c r="FA39" s="56">
        <f t="shared" si="65"/>
        <v>120870</v>
      </c>
      <c r="FB39" s="56">
        <f t="shared" si="65"/>
        <v>161639</v>
      </c>
      <c r="FC39" s="56">
        <f t="shared" si="65"/>
        <v>203201</v>
      </c>
      <c r="FD39" s="56">
        <f t="shared" si="65"/>
        <v>252868</v>
      </c>
      <c r="FE39" s="56">
        <f t="shared" si="65"/>
        <v>303445</v>
      </c>
      <c r="FF39" s="56">
        <f t="shared" si="65"/>
        <v>349816</v>
      </c>
      <c r="FG39" s="56">
        <f t="shared" si="65"/>
        <v>393346</v>
      </c>
      <c r="FH39" s="56">
        <f t="shared" si="65"/>
        <v>433961</v>
      </c>
      <c r="FI39" s="56">
        <f t="shared" si="65"/>
        <v>476285</v>
      </c>
      <c r="FJ39" s="56">
        <f t="shared" si="65"/>
        <v>2859719</v>
      </c>
      <c r="FK39" s="60"/>
      <c r="FL39" s="60"/>
    </row>
    <row r="40" spans="1:168" s="62" customFormat="1" ht="15" customHeight="1">
      <c r="A40" s="42"/>
      <c r="B40" s="43"/>
      <c r="C40" s="44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4"/>
      <c r="R40" s="44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4"/>
      <c r="AG40" s="44"/>
      <c r="AH40" s="45"/>
      <c r="AI40" s="45"/>
      <c r="AJ40" s="45"/>
      <c r="AK40" s="45"/>
      <c r="AL40" s="45"/>
      <c r="AM40" s="45"/>
      <c r="AN40" s="45"/>
      <c r="AO40" s="45"/>
      <c r="AP40" s="45"/>
      <c r="AQ40" s="45"/>
      <c r="AR40" s="45"/>
      <c r="AS40" s="45"/>
      <c r="AT40" s="45"/>
      <c r="AU40" s="44"/>
      <c r="AV40" s="44"/>
      <c r="AW40" s="45"/>
      <c r="AX40" s="45"/>
      <c r="AY40" s="45"/>
      <c r="AZ40" s="45"/>
      <c r="BA40" s="45"/>
      <c r="BB40" s="45"/>
      <c r="BC40" s="45"/>
      <c r="BD40" s="45"/>
      <c r="BE40" s="45"/>
      <c r="BF40" s="45"/>
      <c r="BG40" s="45"/>
      <c r="BH40" s="45"/>
      <c r="BI40" s="45"/>
      <c r="BJ40" s="44"/>
      <c r="BK40" s="44"/>
      <c r="BL40" s="45"/>
      <c r="BM40" s="45"/>
      <c r="BN40" s="45"/>
      <c r="BO40" s="45"/>
      <c r="BP40" s="45"/>
      <c r="BQ40" s="45"/>
      <c r="BR40" s="45"/>
      <c r="BS40" s="45"/>
      <c r="BT40" s="45"/>
      <c r="BU40" s="45"/>
      <c r="BV40" s="45"/>
      <c r="BW40" s="45"/>
      <c r="BX40" s="45"/>
      <c r="BY40" s="44"/>
      <c r="BZ40" s="44"/>
      <c r="CA40" s="45"/>
      <c r="CB40" s="45"/>
      <c r="CC40" s="45"/>
      <c r="CD40" s="45"/>
      <c r="CE40" s="45"/>
      <c r="CF40" s="45"/>
      <c r="CG40" s="45"/>
      <c r="CH40" s="45"/>
      <c r="CI40" s="45"/>
      <c r="CJ40" s="45"/>
      <c r="CK40" s="45"/>
      <c r="CL40" s="45"/>
      <c r="CM40" s="45"/>
      <c r="CN40" s="44"/>
      <c r="CO40" s="44"/>
      <c r="CP40" s="45"/>
      <c r="CQ40" s="45"/>
      <c r="CR40" s="45"/>
      <c r="CS40" s="45"/>
      <c r="CT40" s="45"/>
      <c r="CU40" s="45"/>
      <c r="CV40" s="45"/>
      <c r="CW40" s="45"/>
      <c r="CX40" s="45"/>
      <c r="CY40" s="45"/>
      <c r="CZ40" s="45"/>
      <c r="DA40" s="45"/>
      <c r="DB40" s="45"/>
      <c r="DC40" s="44"/>
      <c r="DD40" s="44"/>
      <c r="DE40" s="45"/>
      <c r="DF40" s="45"/>
      <c r="DG40" s="45"/>
      <c r="DH40" s="45"/>
      <c r="DI40" s="45"/>
      <c r="DJ40" s="45"/>
      <c r="DK40" s="45"/>
      <c r="DL40" s="45"/>
      <c r="DM40" s="45"/>
      <c r="DN40" s="45"/>
      <c r="DO40" s="45"/>
      <c r="DP40" s="45"/>
      <c r="DQ40" s="45"/>
      <c r="DR40" s="44"/>
      <c r="DS40" s="44"/>
      <c r="DT40" s="45"/>
      <c r="DU40" s="45"/>
      <c r="DV40" s="45"/>
      <c r="DW40" s="45"/>
      <c r="DX40" s="45"/>
      <c r="DY40" s="45"/>
      <c r="DZ40" s="45"/>
      <c r="EA40" s="45"/>
      <c r="EB40" s="45"/>
      <c r="EC40" s="45"/>
      <c r="ED40" s="45"/>
      <c r="EE40" s="45"/>
      <c r="EF40" s="45"/>
      <c r="EG40" s="44"/>
      <c r="EH40" s="44"/>
      <c r="EI40" s="45"/>
      <c r="EJ40" s="45"/>
      <c r="EK40" s="45"/>
      <c r="EL40" s="45"/>
      <c r="EM40" s="45"/>
      <c r="EN40" s="45"/>
      <c r="EO40" s="45"/>
      <c r="EP40" s="45"/>
      <c r="EQ40" s="45"/>
      <c r="ER40" s="45"/>
      <c r="ES40" s="45"/>
      <c r="ET40" s="45"/>
      <c r="EU40" s="45"/>
      <c r="EV40" s="44"/>
      <c r="EW40" s="44"/>
      <c r="EX40" s="45"/>
      <c r="EY40" s="45"/>
      <c r="EZ40" s="45"/>
      <c r="FA40" s="45"/>
      <c r="FB40" s="45"/>
      <c r="FC40" s="45"/>
      <c r="FD40" s="45"/>
      <c r="FE40" s="45"/>
      <c r="FF40" s="45"/>
      <c r="FG40" s="45"/>
      <c r="FH40" s="45"/>
      <c r="FI40" s="45"/>
      <c r="FJ40" s="45"/>
      <c r="FK40" s="44"/>
      <c r="FL40" s="44"/>
    </row>
    <row r="41" spans="1:168" s="55" customFormat="1" ht="15" customHeight="1">
      <c r="A41" s="57">
        <v>2012</v>
      </c>
      <c r="B41" s="63" t="s">
        <v>6</v>
      </c>
      <c r="C41" s="46"/>
      <c r="D41" s="47">
        <f>+AMB!$S41</f>
        <v>351181</v>
      </c>
      <c r="E41" s="47">
        <f>+AMB!$T41</f>
        <v>696000</v>
      </c>
      <c r="F41" s="47">
        <f>+AMB!$U41</f>
        <v>1099883</v>
      </c>
      <c r="G41" s="47">
        <f>+AMB!$V41</f>
        <v>1488958</v>
      </c>
      <c r="H41" s="47">
        <f>+AMB!$W41</f>
        <v>1908190</v>
      </c>
      <c r="I41" s="47">
        <f>+AMB!$X41</f>
        <v>2323272</v>
      </c>
      <c r="J41" s="47">
        <f>+AMB!$Y41</f>
        <v>2745160</v>
      </c>
      <c r="K41" s="47">
        <f>+AMB!$Z41</f>
        <v>3196731</v>
      </c>
      <c r="L41" s="47">
        <f>+AMB!$AA41</f>
        <v>3596230</v>
      </c>
      <c r="M41" s="47">
        <f>+AMB!$AB41</f>
        <v>4014745</v>
      </c>
      <c r="N41" s="47">
        <f>+AMB!$AC41</f>
        <v>4412649</v>
      </c>
      <c r="O41" s="47">
        <f>+AMB!$AD41</f>
        <v>4800491</v>
      </c>
      <c r="P41" s="47">
        <f>SUM(D41:O41)</f>
        <v>30633490</v>
      </c>
      <c r="Q41" s="59"/>
      <c r="R41" s="59"/>
      <c r="S41" s="47">
        <f>+BWB!$S41</f>
        <v>233413</v>
      </c>
      <c r="T41" s="47">
        <f>+BWB!$T41</f>
        <v>465689</v>
      </c>
      <c r="U41" s="47">
        <f>+BWB!$U41</f>
        <v>756032</v>
      </c>
      <c r="V41" s="47">
        <f>+BWB!$V41</f>
        <v>1049775</v>
      </c>
      <c r="W41" s="47">
        <f>+BWB!$W41</f>
        <v>1356961</v>
      </c>
      <c r="X41" s="47">
        <f>+BWB!$X41</f>
        <v>1691160</v>
      </c>
      <c r="Y41" s="47">
        <f>+BWB!$Y41</f>
        <v>2081460</v>
      </c>
      <c r="Z41" s="47">
        <f>+BWB!$Z41</f>
        <v>2506972</v>
      </c>
      <c r="AA41" s="47">
        <f>+BWB!$AA41</f>
        <v>2835595</v>
      </c>
      <c r="AB41" s="47">
        <f>+BWB!$AB41</f>
        <v>3151592</v>
      </c>
      <c r="AC41" s="47">
        <f>+BWB!$AC41</f>
        <v>3464563</v>
      </c>
      <c r="AD41" s="47">
        <f>+BWB!$AD41</f>
        <v>3774216</v>
      </c>
      <c r="AE41" s="47">
        <f>SUM(S41:AD41)</f>
        <v>23367428</v>
      </c>
      <c r="AF41" s="59"/>
      <c r="AG41" s="59"/>
      <c r="AH41" s="47">
        <f>+DWT!$S41</f>
        <v>300126</v>
      </c>
      <c r="AI41" s="47">
        <f>+DWT!$T41</f>
        <v>596085</v>
      </c>
      <c r="AJ41" s="47">
        <f>+DWT!$U41</f>
        <v>916496</v>
      </c>
      <c r="AK41" s="47">
        <f>+DWT!$V41</f>
        <v>1236980</v>
      </c>
      <c r="AL41" s="47">
        <f>+DWT!$W41</f>
        <v>1564714</v>
      </c>
      <c r="AM41" s="47">
        <f>+DWT!$X41</f>
        <v>1896282</v>
      </c>
      <c r="AN41" s="47">
        <f>+DWT!$Y41</f>
        <v>2227694</v>
      </c>
      <c r="AO41" s="47">
        <f>+DWT!$Z41</f>
        <v>2586452</v>
      </c>
      <c r="AP41" s="47">
        <f>+DWT!$AA41</f>
        <v>2913919</v>
      </c>
      <c r="AQ41" s="47">
        <f>+DWT!$AB41</f>
        <v>3246455</v>
      </c>
      <c r="AR41" s="47">
        <f>+DWT!$AC41</f>
        <v>3568587</v>
      </c>
      <c r="AS41" s="47">
        <f>+DWT!$AD41</f>
        <v>3890340</v>
      </c>
      <c r="AT41" s="47">
        <f>SUM(AH41:AS41)</f>
        <v>24944130</v>
      </c>
      <c r="AU41" s="59"/>
      <c r="AV41" s="59"/>
      <c r="AW41" s="47">
        <f>+OGB!$S41</f>
        <v>36841</v>
      </c>
      <c r="AX41" s="47">
        <f>+OGB!$T41</f>
        <v>78100</v>
      </c>
      <c r="AY41" s="47">
        <f>+OGB!$U41</f>
        <v>129795</v>
      </c>
      <c r="AZ41" s="47">
        <f>+OGB!$V41</f>
        <v>182661</v>
      </c>
      <c r="BA41" s="47">
        <f>+OGB!$W41</f>
        <v>243426</v>
      </c>
      <c r="BB41" s="47">
        <f>+OGB!$X41</f>
        <v>308343</v>
      </c>
      <c r="BC41" s="47">
        <f>+OGB!$Y41</f>
        <v>382599</v>
      </c>
      <c r="BD41" s="47">
        <f>+OGB!$Z41</f>
        <v>464355</v>
      </c>
      <c r="BE41" s="47">
        <f>+OGB!$AA41</f>
        <v>530627</v>
      </c>
      <c r="BF41" s="47">
        <f>+OGB!$AB41</f>
        <v>591722</v>
      </c>
      <c r="BG41" s="47">
        <f>+OGB!$AC41</f>
        <v>654613</v>
      </c>
      <c r="BH41" s="47">
        <f>+OGB!$AD41</f>
        <v>713704</v>
      </c>
      <c r="BI41" s="47">
        <f>SUM(AW41:BH41)</f>
        <v>4316786</v>
      </c>
      <c r="BJ41" s="59"/>
      <c r="BK41" s="59"/>
      <c r="BL41" s="47">
        <f>+PB!$S41</f>
        <v>298145</v>
      </c>
      <c r="BM41" s="47">
        <f>+PB!$T41</f>
        <v>604984</v>
      </c>
      <c r="BN41" s="47">
        <f>+PB!$U41</f>
        <v>985709</v>
      </c>
      <c r="BO41" s="47">
        <f>+PB!$V41</f>
        <v>1347645</v>
      </c>
      <c r="BP41" s="47">
        <f>+PB!$W41</f>
        <v>1738544</v>
      </c>
      <c r="BQ41" s="47">
        <f>+PB!$X41</f>
        <v>2169241</v>
      </c>
      <c r="BR41" s="47">
        <f>+PB!$Y41</f>
        <v>2700815</v>
      </c>
      <c r="BS41" s="47">
        <f>+PB!$Z41</f>
        <v>3259343</v>
      </c>
      <c r="BT41" s="47">
        <f>+PB!$AA41</f>
        <v>3663616</v>
      </c>
      <c r="BU41" s="47">
        <f>+PB!$AB41</f>
        <v>4043881</v>
      </c>
      <c r="BV41" s="47">
        <f>+PB!$AC41</f>
        <v>4395401</v>
      </c>
      <c r="BW41" s="47">
        <f>+PB!$AD41</f>
        <v>4747023</v>
      </c>
      <c r="BX41" s="47">
        <f>SUM(BL41:BW41)</f>
        <v>29954347</v>
      </c>
      <c r="BY41" s="59"/>
      <c r="BZ41" s="59"/>
      <c r="CA41" s="47">
        <f>+IBA!$S41</f>
        <v>135758</v>
      </c>
      <c r="CB41" s="47">
        <f>+IBA!$T41</f>
        <v>271927</v>
      </c>
      <c r="CC41" s="47">
        <f>+IBA!$U41</f>
        <v>426334</v>
      </c>
      <c r="CD41" s="47">
        <f>+IBA!$V41</f>
        <v>581888</v>
      </c>
      <c r="CE41" s="47">
        <f>+IBA!$W41</f>
        <v>744345</v>
      </c>
      <c r="CF41" s="47">
        <f>+IBA!$X41</f>
        <v>908863</v>
      </c>
      <c r="CG41" s="47">
        <f>+IBA!$Y41</f>
        <v>1092144</v>
      </c>
      <c r="CH41" s="47">
        <f>+IBA!$Z41</f>
        <v>1275563</v>
      </c>
      <c r="CI41" s="47">
        <f>+IBA!$AA41</f>
        <v>1445408</v>
      </c>
      <c r="CJ41" s="47">
        <f>+IBA!$AB41</f>
        <v>1611798</v>
      </c>
      <c r="CK41" s="47">
        <f>+IBA!$AC41</f>
        <v>1766867</v>
      </c>
      <c r="CL41" s="47">
        <f>+IBA!$AD41</f>
        <v>1928702</v>
      </c>
      <c r="CM41" s="47">
        <f>SUM(CA41:CL41)</f>
        <v>12189597</v>
      </c>
      <c r="CN41" s="59"/>
      <c r="CO41" s="59"/>
      <c r="CP41" s="47">
        <f>+SIBC!$S41</f>
        <v>163824</v>
      </c>
      <c r="CQ41" s="47">
        <f>+SIBC!$T41</f>
        <v>327282</v>
      </c>
      <c r="CR41" s="47">
        <f>+SIBC!$U41</f>
        <v>498151</v>
      </c>
      <c r="CS41" s="47">
        <f>+SIBC!$V41</f>
        <v>678410</v>
      </c>
      <c r="CT41" s="47">
        <f>+SIBC!$W41</f>
        <v>871170</v>
      </c>
      <c r="CU41" s="47">
        <f>+SIBC!$X41</f>
        <v>1066389</v>
      </c>
      <c r="CV41" s="47">
        <f>+SIBC!$Y41</f>
        <v>1260132</v>
      </c>
      <c r="CW41" s="47">
        <f>+SIBC!$Z41</f>
        <v>1464763</v>
      </c>
      <c r="CX41" s="47">
        <f>+SIBC!$AA41</f>
        <v>1653321</v>
      </c>
      <c r="CY41" s="47">
        <f>+SIBC!$AB41</f>
        <v>1846543</v>
      </c>
      <c r="CZ41" s="47">
        <f>+SIBC!$AC41</f>
        <v>2035214</v>
      </c>
      <c r="DA41" s="47">
        <f>+SIBC!$AD41</f>
        <v>2199454</v>
      </c>
      <c r="DB41" s="47">
        <f>SUM(CP41:DA41)</f>
        <v>14064653</v>
      </c>
      <c r="DC41" s="59"/>
      <c r="DD41" s="59"/>
      <c r="DE41" s="47">
        <f>+TIBA!$S41</f>
        <v>83414</v>
      </c>
      <c r="DF41" s="47">
        <f>+TIBA!$T41</f>
        <v>169270</v>
      </c>
      <c r="DG41" s="47">
        <f>+TIBA!$U41</f>
        <v>290153</v>
      </c>
      <c r="DH41" s="47">
        <f>+TIBA!$V41</f>
        <v>421169</v>
      </c>
      <c r="DI41" s="47">
        <f>+TIBA!$W41</f>
        <v>570612</v>
      </c>
      <c r="DJ41" s="47">
        <f>+TIBA!$X41</f>
        <v>740883</v>
      </c>
      <c r="DK41" s="47">
        <f>+TIBA!$Y41</f>
        <v>976010</v>
      </c>
      <c r="DL41" s="47">
        <f>+TIBA!$Z41</f>
        <v>1229875</v>
      </c>
      <c r="DM41" s="47">
        <f>+TIBA!$AA41</f>
        <v>1387396</v>
      </c>
      <c r="DN41" s="47">
        <f>+TIBA!$AB41</f>
        <v>1523041</v>
      </c>
      <c r="DO41" s="47">
        <f>+TIBA!$AC41</f>
        <v>1648876</v>
      </c>
      <c r="DP41" s="47">
        <f>+TIBA!$AD41</f>
        <v>1754828</v>
      </c>
      <c r="DQ41" s="47">
        <f>SUM(DE41:DP41)</f>
        <v>10795527</v>
      </c>
      <c r="DR41" s="59"/>
      <c r="DS41" s="59"/>
      <c r="DT41" s="47">
        <f>+LQB!$S41</f>
        <v>202929</v>
      </c>
      <c r="DU41" s="47">
        <f>+LQB!$T41</f>
        <v>402264</v>
      </c>
      <c r="DV41" s="47">
        <f>+LQB!$U41</f>
        <v>656183</v>
      </c>
      <c r="DW41" s="47">
        <f>+LQB!$V41</f>
        <v>914624</v>
      </c>
      <c r="DX41" s="47">
        <f>+LQB!$W41</f>
        <v>1191866</v>
      </c>
      <c r="DY41" s="47">
        <f>+LQB!$X41</f>
        <v>1468948</v>
      </c>
      <c r="DZ41" s="47">
        <f>+LQB!$Y41</f>
        <v>1797505</v>
      </c>
      <c r="EA41" s="47">
        <f>+LQB!$Z41</f>
        <v>2148035</v>
      </c>
      <c r="EB41" s="47">
        <f>+LQB!$AA41</f>
        <v>2430009</v>
      </c>
      <c r="EC41" s="47">
        <f>+LQB!$AB41</f>
        <v>2682895</v>
      </c>
      <c r="ED41" s="47">
        <f>+LQB!$AC41</f>
        <v>2931281</v>
      </c>
      <c r="EE41" s="47">
        <f>+LQB!$AD41</f>
        <v>3178793</v>
      </c>
      <c r="EF41" s="47">
        <f>SUM(DT41:EE41)</f>
        <v>20005332</v>
      </c>
      <c r="EG41" s="59"/>
      <c r="EH41" s="59"/>
      <c r="EI41" s="47">
        <f>+RBW!$S41</f>
        <v>215914</v>
      </c>
      <c r="EJ41" s="47">
        <f>+RBW!$T41</f>
        <v>437626</v>
      </c>
      <c r="EK41" s="47">
        <f>+RBW!$U41</f>
        <v>712561</v>
      </c>
      <c r="EL41" s="47">
        <f>+RBW!$V41</f>
        <v>1000439</v>
      </c>
      <c r="EM41" s="47">
        <f>+RBW!$W41</f>
        <v>1305306</v>
      </c>
      <c r="EN41" s="47">
        <f>+RBW!$X41</f>
        <v>1629404</v>
      </c>
      <c r="EO41" s="47">
        <f>+RBW!$Y41</f>
        <v>2026406</v>
      </c>
      <c r="EP41" s="47">
        <f>+RBW!$Z41</f>
        <v>2466616</v>
      </c>
      <c r="EQ41" s="47">
        <f>+RBW!$AA41</f>
        <v>2793786</v>
      </c>
      <c r="ER41" s="47">
        <f>+RBW!$AB41</f>
        <v>3089910</v>
      </c>
      <c r="ES41" s="47">
        <f>+RBW!$AC41</f>
        <v>3365367</v>
      </c>
      <c r="ET41" s="47">
        <f>+RBW!$AD41</f>
        <v>3634749</v>
      </c>
      <c r="EU41" s="47">
        <f>SUM(EI41:ET41)</f>
        <v>22678084</v>
      </c>
      <c r="EV41" s="59"/>
      <c r="EW41" s="59"/>
      <c r="EX41" s="47">
        <f>+WPB!$S41</f>
        <v>34382</v>
      </c>
      <c r="EY41" s="47">
        <f>+WPB!$T41</f>
        <v>69695</v>
      </c>
      <c r="EZ41" s="47">
        <f>+WPB!$U41</f>
        <v>111318</v>
      </c>
      <c r="FA41" s="47">
        <f>+WPB!$V41</f>
        <v>155753</v>
      </c>
      <c r="FB41" s="47">
        <f>+WPB!$W41</f>
        <v>203946</v>
      </c>
      <c r="FC41" s="47">
        <f>+WPB!$X41</f>
        <v>254363</v>
      </c>
      <c r="FD41" s="47">
        <f>+WPB!$Y41</f>
        <v>313616</v>
      </c>
      <c r="FE41" s="47">
        <f>+WPB!$Z41</f>
        <v>375301</v>
      </c>
      <c r="FF41" s="47">
        <f>+WPB!$AA41</f>
        <v>427627</v>
      </c>
      <c r="FG41" s="47">
        <f>+WPB!$AB41</f>
        <v>480269</v>
      </c>
      <c r="FH41" s="47">
        <f>+WPB!$AC41</f>
        <v>530915</v>
      </c>
      <c r="FI41" s="47">
        <f>+WPB!$AD41</f>
        <v>583505</v>
      </c>
      <c r="FJ41" s="47">
        <f>SUM(EX41:FI41)</f>
        <v>3540690</v>
      </c>
      <c r="FK41" s="59"/>
      <c r="FL41" s="59"/>
    </row>
    <row r="42" spans="1:168" s="55" customFormat="1" ht="15" customHeight="1">
      <c r="A42" s="57">
        <v>2012</v>
      </c>
      <c r="B42" s="64" t="s">
        <v>7</v>
      </c>
      <c r="D42" s="47">
        <f>+AMB!$S42</f>
        <v>222494</v>
      </c>
      <c r="E42" s="47">
        <f>+AMB!$T42</f>
        <v>447482</v>
      </c>
      <c r="F42" s="47">
        <f>+AMB!$U42</f>
        <v>692161</v>
      </c>
      <c r="G42" s="47">
        <f>+AMB!$V42</f>
        <v>923290</v>
      </c>
      <c r="H42" s="47">
        <f>+AMB!$W42</f>
        <v>1140750</v>
      </c>
      <c r="I42" s="47">
        <f>+AMB!$X42</f>
        <v>1351825</v>
      </c>
      <c r="J42" s="47">
        <f>+AMB!$Y42</f>
        <v>1524700</v>
      </c>
      <c r="K42" s="47">
        <f>+AMB!$Z42</f>
        <v>1739458</v>
      </c>
      <c r="L42" s="47">
        <f>+AMB!$AA42</f>
        <v>1933617</v>
      </c>
      <c r="M42" s="47">
        <f>+AMB!$AB42</f>
        <v>2145733</v>
      </c>
      <c r="N42" s="47">
        <f>+AMB!$AC42</f>
        <v>2347095</v>
      </c>
      <c r="O42" s="47">
        <f>+AMB!$AD42</f>
        <v>2506660</v>
      </c>
      <c r="P42" s="47">
        <f>SUM(D42:O42)</f>
        <v>16975265</v>
      </c>
      <c r="Q42" s="60"/>
      <c r="R42" s="60"/>
      <c r="S42" s="47">
        <f>+BWB!$S42</f>
        <v>113358</v>
      </c>
      <c r="T42" s="47">
        <f>+BWB!$T42</f>
        <v>228027</v>
      </c>
      <c r="U42" s="47">
        <f>+BWB!$U42</f>
        <v>354674</v>
      </c>
      <c r="V42" s="47">
        <f>+BWB!$V42</f>
        <v>478617</v>
      </c>
      <c r="W42" s="47">
        <f>+BWB!$W42</f>
        <v>611057</v>
      </c>
      <c r="X42" s="47">
        <f>+BWB!$X42</f>
        <v>739923</v>
      </c>
      <c r="Y42" s="47">
        <f>+BWB!$Y42</f>
        <v>858514</v>
      </c>
      <c r="Z42" s="47">
        <f>+BWB!$Z42</f>
        <v>990927</v>
      </c>
      <c r="AA42" s="47">
        <f>+BWB!$AA42</f>
        <v>1111595</v>
      </c>
      <c r="AB42" s="47">
        <f>+BWB!$AB42</f>
        <v>1244014</v>
      </c>
      <c r="AC42" s="47">
        <f>+BWB!$AC42</f>
        <v>1371681</v>
      </c>
      <c r="AD42" s="47">
        <f>+BWB!$AD42</f>
        <v>1477021</v>
      </c>
      <c r="AE42" s="47">
        <f>SUM(S42:AD42)</f>
        <v>9579408</v>
      </c>
      <c r="AF42" s="60"/>
      <c r="AG42" s="60"/>
      <c r="AH42" s="47">
        <f>+DWT!$S42</f>
        <v>2811</v>
      </c>
      <c r="AI42" s="47">
        <f>+DWT!$T42</f>
        <v>5561</v>
      </c>
      <c r="AJ42" s="47">
        <f>+DWT!$U42</f>
        <v>9336</v>
      </c>
      <c r="AK42" s="47">
        <f>+DWT!$V42</f>
        <v>12577</v>
      </c>
      <c r="AL42" s="47">
        <f>+DWT!$W42</f>
        <v>15962</v>
      </c>
      <c r="AM42" s="47">
        <f>+DWT!$X42</f>
        <v>19306</v>
      </c>
      <c r="AN42" s="47">
        <f>+DWT!$Y42</f>
        <v>21931</v>
      </c>
      <c r="AO42" s="47">
        <f>+DWT!$Z42</f>
        <v>25251</v>
      </c>
      <c r="AP42" s="47">
        <f>+DWT!$AA42</f>
        <v>27954</v>
      </c>
      <c r="AQ42" s="47">
        <f>+DWT!$AB42</f>
        <v>30946</v>
      </c>
      <c r="AR42" s="47">
        <f>+DWT!$AC42</f>
        <v>33633</v>
      </c>
      <c r="AS42" s="47">
        <f>+DWT!$AD42</f>
        <v>35821</v>
      </c>
      <c r="AT42" s="47">
        <f>SUM(AH42:AS42)</f>
        <v>241089</v>
      </c>
      <c r="AU42" s="60"/>
      <c r="AV42" s="60"/>
      <c r="AW42" s="47">
        <f>+OGB!$S42</f>
        <v>5566</v>
      </c>
      <c r="AX42" s="47">
        <f>+OGB!$T42</f>
        <v>10841</v>
      </c>
      <c r="AY42" s="47">
        <f>+OGB!$U42</f>
        <v>16402</v>
      </c>
      <c r="AZ42" s="47">
        <f>+OGB!$V42</f>
        <v>22397</v>
      </c>
      <c r="BA42" s="47">
        <f>+OGB!$W42</f>
        <v>28224</v>
      </c>
      <c r="BB42" s="47">
        <f>+OGB!$X42</f>
        <v>34114</v>
      </c>
      <c r="BC42" s="47">
        <f>+OGB!$Y42</f>
        <v>40302</v>
      </c>
      <c r="BD42" s="47">
        <f>+OGB!$Z42</f>
        <v>46950</v>
      </c>
      <c r="BE42" s="47">
        <f>+OGB!$AA42</f>
        <v>52957</v>
      </c>
      <c r="BF42" s="47">
        <f>+OGB!$AB42</f>
        <v>59157</v>
      </c>
      <c r="BG42" s="47">
        <f>+OGB!$AC42</f>
        <v>65110</v>
      </c>
      <c r="BH42" s="47">
        <f>+OGB!$AD42</f>
        <v>70562</v>
      </c>
      <c r="BI42" s="47">
        <f>SUM(AW42:BH42)</f>
        <v>452582</v>
      </c>
      <c r="BJ42" s="60"/>
      <c r="BK42" s="60"/>
      <c r="BL42" s="47">
        <f>+PB!$S42</f>
        <v>103727</v>
      </c>
      <c r="BM42" s="47">
        <f>+PB!$T42</f>
        <v>205479</v>
      </c>
      <c r="BN42" s="47">
        <f>+PB!$U42</f>
        <v>315027</v>
      </c>
      <c r="BO42" s="47">
        <f>+PB!$V42</f>
        <v>421894</v>
      </c>
      <c r="BP42" s="47">
        <f>+PB!$W42</f>
        <v>535730</v>
      </c>
      <c r="BQ42" s="47">
        <f>+PB!$X42</f>
        <v>644725</v>
      </c>
      <c r="BR42" s="47">
        <f>+PB!$Y42</f>
        <v>748151</v>
      </c>
      <c r="BS42" s="47">
        <f>+PB!$Z42</f>
        <v>858943</v>
      </c>
      <c r="BT42" s="47">
        <f>+PB!$AA42</f>
        <v>960951</v>
      </c>
      <c r="BU42" s="47">
        <f>+PB!$AB42</f>
        <v>1070942</v>
      </c>
      <c r="BV42" s="47">
        <f>+PB!$AC42</f>
        <v>1176724</v>
      </c>
      <c r="BW42" s="47">
        <f>+PB!$AD42</f>
        <v>1265351</v>
      </c>
      <c r="BX42" s="47">
        <f>SUM(BL42:BW42)</f>
        <v>8307644</v>
      </c>
      <c r="BY42" s="60"/>
      <c r="BZ42" s="60"/>
      <c r="CA42" s="47">
        <f>+IBA!$S42</f>
        <v>7606</v>
      </c>
      <c r="CB42" s="47">
        <f>+IBA!$T42</f>
        <v>15438</v>
      </c>
      <c r="CC42" s="47">
        <f>+IBA!$U42</f>
        <v>23956</v>
      </c>
      <c r="CD42" s="47">
        <f>+IBA!$V42</f>
        <v>32320</v>
      </c>
      <c r="CE42" s="47">
        <f>+IBA!$W42</f>
        <v>41242</v>
      </c>
      <c r="CF42" s="47">
        <f>+IBA!$X42</f>
        <v>49681</v>
      </c>
      <c r="CG42" s="47">
        <f>+IBA!$Y42</f>
        <v>57655</v>
      </c>
      <c r="CH42" s="47">
        <f>+IBA!$Z42</f>
        <v>65593</v>
      </c>
      <c r="CI42" s="47">
        <f>+IBA!$AA42</f>
        <v>73378</v>
      </c>
      <c r="CJ42" s="47">
        <f>+IBA!$AB42</f>
        <v>82185</v>
      </c>
      <c r="CK42" s="47">
        <f>+IBA!$AC42</f>
        <v>89810</v>
      </c>
      <c r="CL42" s="47">
        <f>+IBA!$AD42</f>
        <v>96545</v>
      </c>
      <c r="CM42" s="47">
        <f>SUM(CA42:CL42)</f>
        <v>635409</v>
      </c>
      <c r="CN42" s="60"/>
      <c r="CO42" s="60"/>
      <c r="CP42" s="47">
        <f>+SIBC!$S42</f>
        <v>5467</v>
      </c>
      <c r="CQ42" s="47">
        <f>+SIBC!$T42</f>
        <v>10722</v>
      </c>
      <c r="CR42" s="47">
        <f>+SIBC!$U42</f>
        <v>16344</v>
      </c>
      <c r="CS42" s="47">
        <f>+SIBC!$V42</f>
        <v>22225</v>
      </c>
      <c r="CT42" s="47">
        <f>+SIBC!$W42</f>
        <v>29506</v>
      </c>
      <c r="CU42" s="47">
        <f>+SIBC!$X42</f>
        <v>37314</v>
      </c>
      <c r="CV42" s="47">
        <f>+SIBC!$Y42</f>
        <v>45344</v>
      </c>
      <c r="CW42" s="47">
        <f>+SIBC!$Z42</f>
        <v>53514</v>
      </c>
      <c r="CX42" s="47">
        <f>+SIBC!$AA42</f>
        <v>60856</v>
      </c>
      <c r="CY42" s="47">
        <f>+SIBC!$AB42</f>
        <v>68209</v>
      </c>
      <c r="CZ42" s="47">
        <f>+SIBC!$AC42</f>
        <v>74293</v>
      </c>
      <c r="DA42" s="47">
        <f>+SIBC!$AD42</f>
        <v>79207</v>
      </c>
      <c r="DB42" s="47">
        <f>SUM(CP42:DA42)</f>
        <v>503001</v>
      </c>
      <c r="DC42" s="60"/>
      <c r="DD42" s="60"/>
      <c r="DE42" s="47">
        <f>+TIBA!$S42</f>
        <v>27804</v>
      </c>
      <c r="DF42" s="47">
        <f>+TIBA!$T42</f>
        <v>56886</v>
      </c>
      <c r="DG42" s="47">
        <f>+TIBA!$U42</f>
        <v>88690</v>
      </c>
      <c r="DH42" s="47">
        <f>+TIBA!$V42</f>
        <v>119537</v>
      </c>
      <c r="DI42" s="47">
        <f>+TIBA!$W42</f>
        <v>152086</v>
      </c>
      <c r="DJ42" s="47">
        <f>+TIBA!$X42</f>
        <v>181949</v>
      </c>
      <c r="DK42" s="47">
        <f>+TIBA!$Y42</f>
        <v>211135</v>
      </c>
      <c r="DL42" s="47">
        <f>+TIBA!$Z42</f>
        <v>241057</v>
      </c>
      <c r="DM42" s="47">
        <f>+TIBA!$AA42</f>
        <v>270198</v>
      </c>
      <c r="DN42" s="47">
        <f>+TIBA!$AB42</f>
        <v>301015</v>
      </c>
      <c r="DO42" s="47">
        <f>+TIBA!$AC42</f>
        <v>330696</v>
      </c>
      <c r="DP42" s="47">
        <f>+TIBA!$AD42</f>
        <v>355298</v>
      </c>
      <c r="DQ42" s="47">
        <f>SUM(DE42:DP42)</f>
        <v>2336351</v>
      </c>
      <c r="DR42" s="60"/>
      <c r="DS42" s="60"/>
      <c r="DT42" s="47">
        <f>+LQB!$S42</f>
        <v>54946</v>
      </c>
      <c r="DU42" s="47">
        <f>+LQB!$T42</f>
        <v>110414</v>
      </c>
      <c r="DV42" s="47">
        <f>+LQB!$U42</f>
        <v>171112</v>
      </c>
      <c r="DW42" s="47">
        <f>+LQB!$V42</f>
        <v>227862</v>
      </c>
      <c r="DX42" s="47">
        <f>+LQB!$W42</f>
        <v>290048</v>
      </c>
      <c r="DY42" s="47">
        <f>+LQB!$X42</f>
        <v>350882</v>
      </c>
      <c r="DZ42" s="47">
        <f>+LQB!$Y42</f>
        <v>407554</v>
      </c>
      <c r="EA42" s="47">
        <f>+LQB!$Z42</f>
        <v>467638</v>
      </c>
      <c r="EB42" s="47">
        <f>+LQB!$AA42</f>
        <v>522722</v>
      </c>
      <c r="EC42" s="47">
        <f>+LQB!$AB42</f>
        <v>581764</v>
      </c>
      <c r="ED42" s="47">
        <f>+LQB!$AC42</f>
        <v>640256</v>
      </c>
      <c r="EE42" s="47">
        <f>+LQB!$AD42</f>
        <v>689178</v>
      </c>
      <c r="EF42" s="47">
        <f>SUM(DT42:EE42)</f>
        <v>4514376</v>
      </c>
      <c r="EG42" s="60"/>
      <c r="EH42" s="60"/>
      <c r="EI42" s="47">
        <f>+RBW!$S42</f>
        <v>10</v>
      </c>
      <c r="EJ42" s="47">
        <f>+RBW!$T42</f>
        <v>21</v>
      </c>
      <c r="EK42" s="47">
        <f>+RBW!$U42</f>
        <v>30</v>
      </c>
      <c r="EL42" s="47">
        <f>+RBW!$V42</f>
        <v>37</v>
      </c>
      <c r="EM42" s="47">
        <f>+RBW!$W42</f>
        <v>45</v>
      </c>
      <c r="EN42" s="47">
        <f>+RBW!$X42</f>
        <v>49</v>
      </c>
      <c r="EO42" s="47">
        <f>+RBW!$Y42</f>
        <v>70</v>
      </c>
      <c r="EP42" s="47">
        <f>+RBW!$Z42</f>
        <v>92</v>
      </c>
      <c r="EQ42" s="47">
        <f>+RBW!$AA42</f>
        <v>98</v>
      </c>
      <c r="ER42" s="47">
        <f>+RBW!$AB42</f>
        <v>110</v>
      </c>
      <c r="ES42" s="47">
        <f>+RBW!$AC42</f>
        <v>121</v>
      </c>
      <c r="ET42" s="47">
        <f>+RBW!$AD42</f>
        <v>133</v>
      </c>
      <c r="EU42" s="47">
        <f>SUM(EI42:ET42)</f>
        <v>816</v>
      </c>
      <c r="EV42" s="60"/>
      <c r="EW42" s="60"/>
      <c r="EX42" s="47">
        <f>+WPB!$S42</f>
        <v>0</v>
      </c>
      <c r="EY42" s="47">
        <f>+WPB!$T42</f>
        <v>0</v>
      </c>
      <c r="EZ42" s="47">
        <f>+WPB!$U42</f>
        <v>0</v>
      </c>
      <c r="FA42" s="47">
        <f>+WPB!$V42</f>
        <v>0</v>
      </c>
      <c r="FB42" s="47">
        <f>+WPB!$W42</f>
        <v>0</v>
      </c>
      <c r="FC42" s="47">
        <f>+WPB!$X42</f>
        <v>0</v>
      </c>
      <c r="FD42" s="47">
        <f>+WPB!$Y42</f>
        <v>0</v>
      </c>
      <c r="FE42" s="47">
        <f>+WPB!$Z42</f>
        <v>0</v>
      </c>
      <c r="FF42" s="47">
        <f>+WPB!$AA42</f>
        <v>0</v>
      </c>
      <c r="FG42" s="47">
        <f>+WPB!$AB42</f>
        <v>0</v>
      </c>
      <c r="FH42" s="47">
        <f>+WPB!$AC42</f>
        <v>0</v>
      </c>
      <c r="FI42" s="47">
        <f>+WPB!$AD42</f>
        <v>0</v>
      </c>
      <c r="FJ42" s="47">
        <f>SUM(EX42:FI42)</f>
        <v>0</v>
      </c>
      <c r="FK42" s="60"/>
      <c r="FL42" s="60"/>
    </row>
    <row r="43" spans="1:168" s="55" customFormat="1" ht="15" customHeight="1">
      <c r="A43" s="57">
        <v>2012</v>
      </c>
      <c r="B43" s="64" t="s">
        <v>8</v>
      </c>
      <c r="D43" s="47">
        <f>+AMB!$S43</f>
        <v>1002</v>
      </c>
      <c r="E43" s="47">
        <f>+AMB!$T43</f>
        <v>2033</v>
      </c>
      <c r="F43" s="47">
        <f>+AMB!$U43</f>
        <v>3151</v>
      </c>
      <c r="G43" s="47">
        <f>+AMB!$V43</f>
        <v>3151</v>
      </c>
      <c r="H43" s="47">
        <f>+AMB!$W43</f>
        <v>3151</v>
      </c>
      <c r="I43" s="47">
        <f>+AMB!$X43</f>
        <v>3151</v>
      </c>
      <c r="J43" s="47">
        <f>+AMB!$Y43</f>
        <v>3151</v>
      </c>
      <c r="K43" s="47">
        <f>+AMB!$Z43</f>
        <v>3151</v>
      </c>
      <c r="L43" s="47">
        <f>+AMB!$AA43</f>
        <v>3151</v>
      </c>
      <c r="M43" s="47">
        <f>+AMB!$AB43</f>
        <v>3151</v>
      </c>
      <c r="N43" s="47">
        <f>+AMB!$AC43</f>
        <v>3151</v>
      </c>
      <c r="O43" s="47">
        <f>+AMB!$AD43</f>
        <v>3151</v>
      </c>
      <c r="P43" s="47">
        <f>SUM(D43:O43)</f>
        <v>34545</v>
      </c>
      <c r="Q43" s="60"/>
      <c r="R43" s="60"/>
      <c r="S43" s="47">
        <f>+BWB!$S43</f>
        <v>297</v>
      </c>
      <c r="T43" s="47">
        <f>+BWB!$T43</f>
        <v>651</v>
      </c>
      <c r="U43" s="47">
        <f>+BWB!$U43</f>
        <v>1107</v>
      </c>
      <c r="V43" s="47">
        <f>+BWB!$V43</f>
        <v>1648</v>
      </c>
      <c r="W43" s="47">
        <f>+BWB!$W43</f>
        <v>2501</v>
      </c>
      <c r="X43" s="47">
        <f>+BWB!$X43</f>
        <v>3361</v>
      </c>
      <c r="Y43" s="47">
        <f>+BWB!$Y43</f>
        <v>4199</v>
      </c>
      <c r="Z43" s="47">
        <f>+BWB!$Z43</f>
        <v>4881</v>
      </c>
      <c r="AA43" s="47">
        <f>+BWB!$AA43</f>
        <v>5467</v>
      </c>
      <c r="AB43" s="47">
        <f>+BWB!$AB43</f>
        <v>6078</v>
      </c>
      <c r="AC43" s="47">
        <f>+BWB!$AC43</f>
        <v>6772</v>
      </c>
      <c r="AD43" s="47">
        <f>+BWB!$AD43</f>
        <v>7127</v>
      </c>
      <c r="AE43" s="47">
        <f>SUM(S43:AD43)</f>
        <v>44089</v>
      </c>
      <c r="AF43" s="60"/>
      <c r="AG43" s="60"/>
      <c r="AH43" s="47">
        <f>+DWT!$S43</f>
        <v>4406</v>
      </c>
      <c r="AI43" s="47">
        <f>+DWT!$T43</f>
        <v>8344</v>
      </c>
      <c r="AJ43" s="47">
        <f>+DWT!$U43</f>
        <v>12287</v>
      </c>
      <c r="AK43" s="47">
        <f>+DWT!$V43</f>
        <v>16382</v>
      </c>
      <c r="AL43" s="47">
        <f>+DWT!$W43</f>
        <v>20478</v>
      </c>
      <c r="AM43" s="47">
        <f>+DWT!$X43</f>
        <v>24635</v>
      </c>
      <c r="AN43" s="47">
        <f>+DWT!$Y43</f>
        <v>28877</v>
      </c>
      <c r="AO43" s="47">
        <f>+DWT!$Z43</f>
        <v>33414</v>
      </c>
      <c r="AP43" s="47">
        <f>+DWT!$AA43</f>
        <v>37250</v>
      </c>
      <c r="AQ43" s="47">
        <f>+DWT!$AB43</f>
        <v>41295</v>
      </c>
      <c r="AR43" s="47">
        <f>+DWT!$AC43</f>
        <v>45004</v>
      </c>
      <c r="AS43" s="47">
        <f>+DWT!$AD43</f>
        <v>48678</v>
      </c>
      <c r="AT43" s="47">
        <f>SUM(AH43:AS43)</f>
        <v>321050</v>
      </c>
      <c r="AU43" s="60"/>
      <c r="AV43" s="60"/>
      <c r="AW43" s="47">
        <f>+OGB!$S43</f>
        <v>27</v>
      </c>
      <c r="AX43" s="47">
        <f>+OGB!$T43</f>
        <v>60</v>
      </c>
      <c r="AY43" s="47">
        <f>+OGB!$U43</f>
        <v>77</v>
      </c>
      <c r="AZ43" s="47">
        <f>+OGB!$V43</f>
        <v>77</v>
      </c>
      <c r="BA43" s="47">
        <f>+OGB!$W43</f>
        <v>113</v>
      </c>
      <c r="BB43" s="47">
        <f>+OGB!$X43</f>
        <v>177</v>
      </c>
      <c r="BC43" s="47">
        <f>+OGB!$Y43</f>
        <v>198</v>
      </c>
      <c r="BD43" s="47">
        <f>+OGB!$Z43</f>
        <v>198</v>
      </c>
      <c r="BE43" s="47">
        <f>+OGB!$AA43</f>
        <v>198</v>
      </c>
      <c r="BF43" s="47">
        <f>+OGB!$AB43</f>
        <v>198</v>
      </c>
      <c r="BG43" s="47">
        <f>+OGB!$AC43</f>
        <v>198</v>
      </c>
      <c r="BH43" s="47">
        <f>+OGB!$AD43</f>
        <v>198</v>
      </c>
      <c r="BI43" s="47">
        <f>SUM(AW43:BH43)</f>
        <v>1719</v>
      </c>
      <c r="BJ43" s="60"/>
      <c r="BK43" s="60"/>
      <c r="BL43" s="47">
        <f>+PB!$S43</f>
        <v>2398</v>
      </c>
      <c r="BM43" s="47">
        <f>+PB!$T43</f>
        <v>4872</v>
      </c>
      <c r="BN43" s="47">
        <f>+PB!$U43</f>
        <v>7284</v>
      </c>
      <c r="BO43" s="47">
        <f>+PB!$V43</f>
        <v>9658</v>
      </c>
      <c r="BP43" s="47">
        <f>+PB!$W43</f>
        <v>12212</v>
      </c>
      <c r="BQ43" s="47">
        <f>+PB!$X43</f>
        <v>14522</v>
      </c>
      <c r="BR43" s="47">
        <f>+PB!$Y43</f>
        <v>17086</v>
      </c>
      <c r="BS43" s="47">
        <f>+PB!$Z43</f>
        <v>20030</v>
      </c>
      <c r="BT43" s="47">
        <f>+PB!$AA43</f>
        <v>22786</v>
      </c>
      <c r="BU43" s="47">
        <f>+PB!$AB43</f>
        <v>25500</v>
      </c>
      <c r="BV43" s="47">
        <f>+PB!$AC43</f>
        <v>27790</v>
      </c>
      <c r="BW43" s="47">
        <f>+PB!$AD43</f>
        <v>30244</v>
      </c>
      <c r="BX43" s="47">
        <f>SUM(BL43:BW43)</f>
        <v>194382</v>
      </c>
      <c r="BY43" s="60"/>
      <c r="BZ43" s="60"/>
      <c r="CA43" s="47">
        <f>+IBA!$S43</f>
        <v>1119</v>
      </c>
      <c r="CB43" s="47">
        <f>+IBA!$T43</f>
        <v>2584</v>
      </c>
      <c r="CC43" s="47">
        <f>+IBA!$U43</f>
        <v>3876</v>
      </c>
      <c r="CD43" s="47">
        <f>+IBA!$V43</f>
        <v>5483</v>
      </c>
      <c r="CE43" s="47">
        <f>+IBA!$W43</f>
        <v>9861</v>
      </c>
      <c r="CF43" s="47">
        <f>+IBA!$X43</f>
        <v>16944</v>
      </c>
      <c r="CG43" s="47">
        <f>+IBA!$Y43</f>
        <v>25305</v>
      </c>
      <c r="CH43" s="47">
        <f>+IBA!$Z43</f>
        <v>34652</v>
      </c>
      <c r="CI43" s="47">
        <f>+IBA!$AA43</f>
        <v>40216</v>
      </c>
      <c r="CJ43" s="47">
        <f>+IBA!$AB43</f>
        <v>42958</v>
      </c>
      <c r="CK43" s="47">
        <f>+IBA!$AC43</f>
        <v>44230</v>
      </c>
      <c r="CL43" s="47">
        <f>+IBA!$AD43</f>
        <v>45202</v>
      </c>
      <c r="CM43" s="47">
        <f>SUM(CA43:CL43)</f>
        <v>272430</v>
      </c>
      <c r="CN43" s="60"/>
      <c r="CO43" s="60"/>
      <c r="CP43" s="47">
        <f>+SIBC!$S43</f>
        <v>0</v>
      </c>
      <c r="CQ43" s="47">
        <f>+SIBC!$T43</f>
        <v>0</v>
      </c>
      <c r="CR43" s="47">
        <f>+SIBC!$U43</f>
        <v>0</v>
      </c>
      <c r="CS43" s="47">
        <f>+SIBC!$V43</f>
        <v>0</v>
      </c>
      <c r="CT43" s="47">
        <f>+SIBC!$W43</f>
        <v>0</v>
      </c>
      <c r="CU43" s="47">
        <f>+SIBC!$X43</f>
        <v>0</v>
      </c>
      <c r="CV43" s="47">
        <f>+SIBC!$Y43</f>
        <v>0</v>
      </c>
      <c r="CW43" s="47">
        <f>+SIBC!$Z43</f>
        <v>0</v>
      </c>
      <c r="CX43" s="47">
        <f>+SIBC!$AA43</f>
        <v>0</v>
      </c>
      <c r="CY43" s="47">
        <f>+SIBC!$AB43</f>
        <v>0</v>
      </c>
      <c r="CZ43" s="47">
        <f>+SIBC!$AC43</f>
        <v>0</v>
      </c>
      <c r="DA43" s="47">
        <f>+SIBC!$AD43</f>
        <v>0</v>
      </c>
      <c r="DB43" s="47">
        <f>SUM(CP43:DA43)</f>
        <v>0</v>
      </c>
      <c r="DC43" s="60"/>
      <c r="DD43" s="60"/>
      <c r="DE43" s="47">
        <f>+TIBA!$S43</f>
        <v>0</v>
      </c>
      <c r="DF43" s="47">
        <f>+TIBA!$T43</f>
        <v>0</v>
      </c>
      <c r="DG43" s="47">
        <f>+TIBA!$U43</f>
        <v>0</v>
      </c>
      <c r="DH43" s="47">
        <f>+TIBA!$V43</f>
        <v>0</v>
      </c>
      <c r="DI43" s="47">
        <f>+TIBA!$W43</f>
        <v>0</v>
      </c>
      <c r="DJ43" s="47">
        <f>+TIBA!$X43</f>
        <v>0</v>
      </c>
      <c r="DK43" s="47">
        <f>+TIBA!$Y43</f>
        <v>0</v>
      </c>
      <c r="DL43" s="47">
        <f>+TIBA!$Z43</f>
        <v>0</v>
      </c>
      <c r="DM43" s="47">
        <f>+TIBA!$AA43</f>
        <v>0</v>
      </c>
      <c r="DN43" s="47">
        <f>+TIBA!$AB43</f>
        <v>0</v>
      </c>
      <c r="DO43" s="47">
        <f>+TIBA!$AC43</f>
        <v>0</v>
      </c>
      <c r="DP43" s="47">
        <f>+TIBA!$AD43</f>
        <v>0</v>
      </c>
      <c r="DQ43" s="47">
        <f>SUM(DE43:DP43)</f>
        <v>0</v>
      </c>
      <c r="DR43" s="60"/>
      <c r="DS43" s="60"/>
      <c r="DT43" s="47">
        <f>+LQB!$S43</f>
        <v>340</v>
      </c>
      <c r="DU43" s="47">
        <f>+LQB!$T43</f>
        <v>772</v>
      </c>
      <c r="DV43" s="47">
        <f>+LQB!$U43</f>
        <v>1296</v>
      </c>
      <c r="DW43" s="47">
        <f>+LQB!$V43</f>
        <v>1952</v>
      </c>
      <c r="DX43" s="47">
        <f>+LQB!$W43</f>
        <v>2824</v>
      </c>
      <c r="DY43" s="47">
        <f>+LQB!$X43</f>
        <v>3528</v>
      </c>
      <c r="DZ43" s="47">
        <f>+LQB!$Y43</f>
        <v>4396</v>
      </c>
      <c r="EA43" s="47">
        <f>+LQB!$Z43</f>
        <v>5228</v>
      </c>
      <c r="EB43" s="47">
        <f>+LQB!$AA43</f>
        <v>6068</v>
      </c>
      <c r="EC43" s="47">
        <f>+LQB!$AB43</f>
        <v>6890</v>
      </c>
      <c r="ED43" s="47">
        <f>+LQB!$AC43</f>
        <v>7484</v>
      </c>
      <c r="EE43" s="47">
        <f>+LQB!$AD43</f>
        <v>7926</v>
      </c>
      <c r="EF43" s="47">
        <f>SUM(DT43:EE43)</f>
        <v>48704</v>
      </c>
      <c r="EG43" s="60"/>
      <c r="EH43" s="60"/>
      <c r="EI43" s="47">
        <f>+RBW!$S43</f>
        <v>792</v>
      </c>
      <c r="EJ43" s="47">
        <f>+RBW!$T43</f>
        <v>1544</v>
      </c>
      <c r="EK43" s="47">
        <f>+RBW!$U43</f>
        <v>2600</v>
      </c>
      <c r="EL43" s="47">
        <f>+RBW!$V43</f>
        <v>4442</v>
      </c>
      <c r="EM43" s="47">
        <f>+RBW!$W43</f>
        <v>7580</v>
      </c>
      <c r="EN43" s="47">
        <f>+RBW!$X43</f>
        <v>11170</v>
      </c>
      <c r="EO43" s="47">
        <f>+RBW!$Y43</f>
        <v>14992</v>
      </c>
      <c r="EP43" s="47">
        <f>+RBW!$Z43</f>
        <v>18716</v>
      </c>
      <c r="EQ43" s="47">
        <f>+RBW!$AA43</f>
        <v>22390</v>
      </c>
      <c r="ER43" s="47">
        <f>+RBW!$AB43</f>
        <v>25528</v>
      </c>
      <c r="ES43" s="47">
        <f>+RBW!$AC43</f>
        <v>26778</v>
      </c>
      <c r="ET43" s="47">
        <f>+RBW!$AD43</f>
        <v>27892</v>
      </c>
      <c r="EU43" s="47">
        <f>SUM(EI43:ET43)</f>
        <v>164424</v>
      </c>
      <c r="EV43" s="60"/>
      <c r="EW43" s="60"/>
      <c r="EX43" s="47">
        <f>+WPB!$S43</f>
        <v>0</v>
      </c>
      <c r="EY43" s="47">
        <f>+WPB!$T43</f>
        <v>0</v>
      </c>
      <c r="EZ43" s="47">
        <f>+WPB!$U43</f>
        <v>0</v>
      </c>
      <c r="FA43" s="47">
        <f>+WPB!$V43</f>
        <v>0</v>
      </c>
      <c r="FB43" s="47">
        <f>+WPB!$W43</f>
        <v>0</v>
      </c>
      <c r="FC43" s="47">
        <f>+WPB!$X43</f>
        <v>0</v>
      </c>
      <c r="FD43" s="47">
        <f>+WPB!$Y43</f>
        <v>0</v>
      </c>
      <c r="FE43" s="47">
        <f>+WPB!$Z43</f>
        <v>0</v>
      </c>
      <c r="FF43" s="47">
        <f>+WPB!$AA43</f>
        <v>0</v>
      </c>
      <c r="FG43" s="47">
        <f>+WPB!$AB43</f>
        <v>0</v>
      </c>
      <c r="FH43" s="47">
        <f>+WPB!$AC43</f>
        <v>0</v>
      </c>
      <c r="FI43" s="47">
        <f>+WPB!$AD43</f>
        <v>0</v>
      </c>
      <c r="FJ43" s="47">
        <f>SUM(EX43:FI43)</f>
        <v>0</v>
      </c>
      <c r="FK43" s="60"/>
      <c r="FL43" s="60"/>
    </row>
    <row r="44" spans="1:168" s="55" customFormat="1" ht="15" customHeight="1">
      <c r="A44" s="57">
        <v>2012</v>
      </c>
      <c r="B44" s="65" t="s">
        <v>9</v>
      </c>
      <c r="D44" s="56">
        <f t="shared" ref="D44:P44" si="66">SUM(D41:D43)</f>
        <v>574677</v>
      </c>
      <c r="E44" s="56">
        <f t="shared" si="66"/>
        <v>1145515</v>
      </c>
      <c r="F44" s="56">
        <f t="shared" si="66"/>
        <v>1795195</v>
      </c>
      <c r="G44" s="56">
        <f t="shared" si="66"/>
        <v>2415399</v>
      </c>
      <c r="H44" s="56">
        <f t="shared" si="66"/>
        <v>3052091</v>
      </c>
      <c r="I44" s="56">
        <f t="shared" si="66"/>
        <v>3678248</v>
      </c>
      <c r="J44" s="56">
        <f t="shared" si="66"/>
        <v>4273011</v>
      </c>
      <c r="K44" s="56">
        <f t="shared" si="66"/>
        <v>4939340</v>
      </c>
      <c r="L44" s="56">
        <f t="shared" si="66"/>
        <v>5532998</v>
      </c>
      <c r="M44" s="56">
        <f t="shared" si="66"/>
        <v>6163629</v>
      </c>
      <c r="N44" s="56">
        <f t="shared" si="66"/>
        <v>6762895</v>
      </c>
      <c r="O44" s="56">
        <f t="shared" si="66"/>
        <v>7310302</v>
      </c>
      <c r="P44" s="56">
        <f t="shared" si="66"/>
        <v>47643300</v>
      </c>
      <c r="Q44" s="60"/>
      <c r="R44" s="60"/>
      <c r="S44" s="56">
        <f t="shared" ref="S44:AE44" si="67">SUM(S41:S43)</f>
        <v>347068</v>
      </c>
      <c r="T44" s="56">
        <f t="shared" si="67"/>
        <v>694367</v>
      </c>
      <c r="U44" s="56">
        <f t="shared" si="67"/>
        <v>1111813</v>
      </c>
      <c r="V44" s="56">
        <f t="shared" si="67"/>
        <v>1530040</v>
      </c>
      <c r="W44" s="56">
        <f t="shared" si="67"/>
        <v>1970519</v>
      </c>
      <c r="X44" s="56">
        <f t="shared" si="67"/>
        <v>2434444</v>
      </c>
      <c r="Y44" s="56">
        <f t="shared" si="67"/>
        <v>2944173</v>
      </c>
      <c r="Z44" s="56">
        <f t="shared" si="67"/>
        <v>3502780</v>
      </c>
      <c r="AA44" s="56">
        <f t="shared" si="67"/>
        <v>3952657</v>
      </c>
      <c r="AB44" s="56">
        <f t="shared" si="67"/>
        <v>4401684</v>
      </c>
      <c r="AC44" s="56">
        <f t="shared" si="67"/>
        <v>4843016</v>
      </c>
      <c r="AD44" s="56">
        <f t="shared" si="67"/>
        <v>5258364</v>
      </c>
      <c r="AE44" s="56">
        <f t="shared" si="67"/>
        <v>32990925</v>
      </c>
      <c r="AF44" s="60"/>
      <c r="AG44" s="60"/>
      <c r="AH44" s="56">
        <f t="shared" ref="AH44:AT44" si="68">SUM(AH41:AH43)</f>
        <v>307343</v>
      </c>
      <c r="AI44" s="56">
        <f t="shared" si="68"/>
        <v>609990</v>
      </c>
      <c r="AJ44" s="56">
        <f t="shared" si="68"/>
        <v>938119</v>
      </c>
      <c r="AK44" s="56">
        <f t="shared" si="68"/>
        <v>1265939</v>
      </c>
      <c r="AL44" s="56">
        <f t="shared" si="68"/>
        <v>1601154</v>
      </c>
      <c r="AM44" s="56">
        <f t="shared" si="68"/>
        <v>1940223</v>
      </c>
      <c r="AN44" s="56">
        <f t="shared" si="68"/>
        <v>2278502</v>
      </c>
      <c r="AO44" s="56">
        <f t="shared" si="68"/>
        <v>2645117</v>
      </c>
      <c r="AP44" s="56">
        <f t="shared" si="68"/>
        <v>2979123</v>
      </c>
      <c r="AQ44" s="56">
        <f t="shared" si="68"/>
        <v>3318696</v>
      </c>
      <c r="AR44" s="56">
        <f t="shared" si="68"/>
        <v>3647224</v>
      </c>
      <c r="AS44" s="56">
        <f t="shared" si="68"/>
        <v>3974839</v>
      </c>
      <c r="AT44" s="56">
        <f t="shared" si="68"/>
        <v>25506269</v>
      </c>
      <c r="AU44" s="60"/>
      <c r="AV44" s="60"/>
      <c r="AW44" s="56">
        <f t="shared" ref="AW44:BI44" si="69">SUM(AW41:AW43)</f>
        <v>42434</v>
      </c>
      <c r="AX44" s="56">
        <f t="shared" si="69"/>
        <v>89001</v>
      </c>
      <c r="AY44" s="56">
        <f t="shared" si="69"/>
        <v>146274</v>
      </c>
      <c r="AZ44" s="56">
        <f t="shared" si="69"/>
        <v>205135</v>
      </c>
      <c r="BA44" s="56">
        <f t="shared" si="69"/>
        <v>271763</v>
      </c>
      <c r="BB44" s="56">
        <f t="shared" si="69"/>
        <v>342634</v>
      </c>
      <c r="BC44" s="56">
        <f t="shared" si="69"/>
        <v>423099</v>
      </c>
      <c r="BD44" s="56">
        <f t="shared" si="69"/>
        <v>511503</v>
      </c>
      <c r="BE44" s="56">
        <f t="shared" si="69"/>
        <v>583782</v>
      </c>
      <c r="BF44" s="56">
        <f t="shared" si="69"/>
        <v>651077</v>
      </c>
      <c r="BG44" s="56">
        <f t="shared" si="69"/>
        <v>719921</v>
      </c>
      <c r="BH44" s="56">
        <f t="shared" si="69"/>
        <v>784464</v>
      </c>
      <c r="BI44" s="56">
        <f t="shared" si="69"/>
        <v>4771087</v>
      </c>
      <c r="BJ44" s="60"/>
      <c r="BK44" s="60"/>
      <c r="BL44" s="56">
        <f t="shared" ref="BL44:BX44" si="70">SUM(BL41:BL43)</f>
        <v>404270</v>
      </c>
      <c r="BM44" s="56">
        <f t="shared" si="70"/>
        <v>815335</v>
      </c>
      <c r="BN44" s="56">
        <f t="shared" si="70"/>
        <v>1308020</v>
      </c>
      <c r="BO44" s="56">
        <f t="shared" si="70"/>
        <v>1779197</v>
      </c>
      <c r="BP44" s="56">
        <f t="shared" si="70"/>
        <v>2286486</v>
      </c>
      <c r="BQ44" s="56">
        <f t="shared" si="70"/>
        <v>2828488</v>
      </c>
      <c r="BR44" s="56">
        <f t="shared" si="70"/>
        <v>3466052</v>
      </c>
      <c r="BS44" s="56">
        <f t="shared" si="70"/>
        <v>4138316</v>
      </c>
      <c r="BT44" s="56">
        <f t="shared" si="70"/>
        <v>4647353</v>
      </c>
      <c r="BU44" s="56">
        <f t="shared" si="70"/>
        <v>5140323</v>
      </c>
      <c r="BV44" s="56">
        <f t="shared" si="70"/>
        <v>5599915</v>
      </c>
      <c r="BW44" s="56">
        <f t="shared" si="70"/>
        <v>6042618</v>
      </c>
      <c r="BX44" s="56">
        <f t="shared" si="70"/>
        <v>38456373</v>
      </c>
      <c r="BY44" s="60"/>
      <c r="BZ44" s="60"/>
      <c r="CA44" s="56">
        <f t="shared" ref="CA44:CM44" si="71">SUM(CA41:CA43)</f>
        <v>144483</v>
      </c>
      <c r="CB44" s="56">
        <f t="shared" si="71"/>
        <v>289949</v>
      </c>
      <c r="CC44" s="56">
        <f t="shared" si="71"/>
        <v>454166</v>
      </c>
      <c r="CD44" s="56">
        <f t="shared" si="71"/>
        <v>619691</v>
      </c>
      <c r="CE44" s="56">
        <f t="shared" si="71"/>
        <v>795448</v>
      </c>
      <c r="CF44" s="56">
        <f t="shared" si="71"/>
        <v>975488</v>
      </c>
      <c r="CG44" s="56">
        <f t="shared" si="71"/>
        <v>1175104</v>
      </c>
      <c r="CH44" s="56">
        <f t="shared" si="71"/>
        <v>1375808</v>
      </c>
      <c r="CI44" s="56">
        <f t="shared" si="71"/>
        <v>1559002</v>
      </c>
      <c r="CJ44" s="56">
        <f t="shared" si="71"/>
        <v>1736941</v>
      </c>
      <c r="CK44" s="56">
        <f t="shared" si="71"/>
        <v>1900907</v>
      </c>
      <c r="CL44" s="56">
        <f t="shared" si="71"/>
        <v>2070449</v>
      </c>
      <c r="CM44" s="56">
        <f t="shared" si="71"/>
        <v>13097436</v>
      </c>
      <c r="CN44" s="60"/>
      <c r="CO44" s="60"/>
      <c r="CP44" s="56">
        <f t="shared" ref="CP44:DB44" si="72">SUM(CP41:CP43)</f>
        <v>169291</v>
      </c>
      <c r="CQ44" s="56">
        <f t="shared" si="72"/>
        <v>338004</v>
      </c>
      <c r="CR44" s="56">
        <f t="shared" si="72"/>
        <v>514495</v>
      </c>
      <c r="CS44" s="56">
        <f t="shared" si="72"/>
        <v>700635</v>
      </c>
      <c r="CT44" s="56">
        <f t="shared" si="72"/>
        <v>900676</v>
      </c>
      <c r="CU44" s="56">
        <f t="shared" si="72"/>
        <v>1103703</v>
      </c>
      <c r="CV44" s="56">
        <f t="shared" si="72"/>
        <v>1305476</v>
      </c>
      <c r="CW44" s="56">
        <f t="shared" si="72"/>
        <v>1518277</v>
      </c>
      <c r="CX44" s="56">
        <f t="shared" si="72"/>
        <v>1714177</v>
      </c>
      <c r="CY44" s="56">
        <f t="shared" si="72"/>
        <v>1914752</v>
      </c>
      <c r="CZ44" s="56">
        <f t="shared" si="72"/>
        <v>2109507</v>
      </c>
      <c r="DA44" s="56">
        <f t="shared" si="72"/>
        <v>2278661</v>
      </c>
      <c r="DB44" s="56">
        <f t="shared" si="72"/>
        <v>14567654</v>
      </c>
      <c r="DC44" s="60"/>
      <c r="DD44" s="60"/>
      <c r="DE44" s="56">
        <f t="shared" ref="DE44:DQ44" si="73">SUM(DE41:DE43)</f>
        <v>111218</v>
      </c>
      <c r="DF44" s="56">
        <f t="shared" si="73"/>
        <v>226156</v>
      </c>
      <c r="DG44" s="56">
        <f t="shared" si="73"/>
        <v>378843</v>
      </c>
      <c r="DH44" s="56">
        <f t="shared" si="73"/>
        <v>540706</v>
      </c>
      <c r="DI44" s="56">
        <f t="shared" si="73"/>
        <v>722698</v>
      </c>
      <c r="DJ44" s="56">
        <f t="shared" si="73"/>
        <v>922832</v>
      </c>
      <c r="DK44" s="56">
        <f t="shared" si="73"/>
        <v>1187145</v>
      </c>
      <c r="DL44" s="56">
        <f t="shared" si="73"/>
        <v>1470932</v>
      </c>
      <c r="DM44" s="56">
        <f t="shared" si="73"/>
        <v>1657594</v>
      </c>
      <c r="DN44" s="56">
        <f t="shared" si="73"/>
        <v>1824056</v>
      </c>
      <c r="DO44" s="56">
        <f t="shared" si="73"/>
        <v>1979572</v>
      </c>
      <c r="DP44" s="56">
        <f t="shared" si="73"/>
        <v>2110126</v>
      </c>
      <c r="DQ44" s="56">
        <f t="shared" si="73"/>
        <v>13131878</v>
      </c>
      <c r="DR44" s="60"/>
      <c r="DS44" s="60"/>
      <c r="DT44" s="56">
        <f t="shared" ref="DT44:EF44" si="74">SUM(DT41:DT43)</f>
        <v>258215</v>
      </c>
      <c r="DU44" s="56">
        <f t="shared" si="74"/>
        <v>513450</v>
      </c>
      <c r="DV44" s="56">
        <f t="shared" si="74"/>
        <v>828591</v>
      </c>
      <c r="DW44" s="56">
        <f t="shared" si="74"/>
        <v>1144438</v>
      </c>
      <c r="DX44" s="56">
        <f t="shared" si="74"/>
        <v>1484738</v>
      </c>
      <c r="DY44" s="56">
        <f t="shared" si="74"/>
        <v>1823358</v>
      </c>
      <c r="DZ44" s="56">
        <f t="shared" si="74"/>
        <v>2209455</v>
      </c>
      <c r="EA44" s="56">
        <f t="shared" si="74"/>
        <v>2620901</v>
      </c>
      <c r="EB44" s="56">
        <f t="shared" si="74"/>
        <v>2958799</v>
      </c>
      <c r="EC44" s="56">
        <f t="shared" si="74"/>
        <v>3271549</v>
      </c>
      <c r="ED44" s="56">
        <f t="shared" si="74"/>
        <v>3579021</v>
      </c>
      <c r="EE44" s="56">
        <f t="shared" si="74"/>
        <v>3875897</v>
      </c>
      <c r="EF44" s="56">
        <f t="shared" si="74"/>
        <v>24568412</v>
      </c>
      <c r="EG44" s="60"/>
      <c r="EH44" s="60"/>
      <c r="EI44" s="56">
        <f t="shared" ref="EI44:EU44" si="75">SUM(EI41:EI43)</f>
        <v>216716</v>
      </c>
      <c r="EJ44" s="56">
        <f t="shared" si="75"/>
        <v>439191</v>
      </c>
      <c r="EK44" s="56">
        <f t="shared" si="75"/>
        <v>715191</v>
      </c>
      <c r="EL44" s="56">
        <f t="shared" si="75"/>
        <v>1004918</v>
      </c>
      <c r="EM44" s="56">
        <f t="shared" si="75"/>
        <v>1312931</v>
      </c>
      <c r="EN44" s="56">
        <f t="shared" si="75"/>
        <v>1640623</v>
      </c>
      <c r="EO44" s="56">
        <f t="shared" si="75"/>
        <v>2041468</v>
      </c>
      <c r="EP44" s="56">
        <f t="shared" si="75"/>
        <v>2485424</v>
      </c>
      <c r="EQ44" s="56">
        <f t="shared" si="75"/>
        <v>2816274</v>
      </c>
      <c r="ER44" s="56">
        <f t="shared" si="75"/>
        <v>3115548</v>
      </c>
      <c r="ES44" s="56">
        <f t="shared" si="75"/>
        <v>3392266</v>
      </c>
      <c r="ET44" s="56">
        <f t="shared" si="75"/>
        <v>3662774</v>
      </c>
      <c r="EU44" s="56">
        <f t="shared" si="75"/>
        <v>22843324</v>
      </c>
      <c r="EV44" s="60"/>
      <c r="EW44" s="60"/>
      <c r="EX44" s="56">
        <f t="shared" ref="EX44:FJ44" si="76">SUM(EX41:EX43)</f>
        <v>34382</v>
      </c>
      <c r="EY44" s="56">
        <f t="shared" si="76"/>
        <v>69695</v>
      </c>
      <c r="EZ44" s="56">
        <f t="shared" si="76"/>
        <v>111318</v>
      </c>
      <c r="FA44" s="56">
        <f t="shared" si="76"/>
        <v>155753</v>
      </c>
      <c r="FB44" s="56">
        <f t="shared" si="76"/>
        <v>203946</v>
      </c>
      <c r="FC44" s="56">
        <f t="shared" si="76"/>
        <v>254363</v>
      </c>
      <c r="FD44" s="56">
        <f t="shared" si="76"/>
        <v>313616</v>
      </c>
      <c r="FE44" s="56">
        <f t="shared" si="76"/>
        <v>375301</v>
      </c>
      <c r="FF44" s="56">
        <f t="shared" si="76"/>
        <v>427627</v>
      </c>
      <c r="FG44" s="56">
        <f t="shared" si="76"/>
        <v>480269</v>
      </c>
      <c r="FH44" s="56">
        <f t="shared" si="76"/>
        <v>530915</v>
      </c>
      <c r="FI44" s="56">
        <f t="shared" si="76"/>
        <v>583505</v>
      </c>
      <c r="FJ44" s="56">
        <f t="shared" si="76"/>
        <v>3540690</v>
      </c>
      <c r="FK44" s="60"/>
      <c r="FL44" s="60"/>
    </row>
    <row r="45" spans="1:168" s="62" customFormat="1" ht="15" customHeight="1">
      <c r="A45" s="42"/>
      <c r="B45" s="43"/>
      <c r="C45" s="44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4"/>
      <c r="R45" s="44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4"/>
      <c r="AG45" s="44"/>
      <c r="AH45" s="45"/>
      <c r="AI45" s="45"/>
      <c r="AJ45" s="45"/>
      <c r="AK45" s="45"/>
      <c r="AL45" s="45"/>
      <c r="AM45" s="45"/>
      <c r="AN45" s="45"/>
      <c r="AO45" s="45"/>
      <c r="AP45" s="45"/>
      <c r="AQ45" s="45"/>
      <c r="AR45" s="45"/>
      <c r="AS45" s="45"/>
      <c r="AT45" s="45"/>
      <c r="AU45" s="44"/>
      <c r="AV45" s="44"/>
      <c r="AW45" s="45"/>
      <c r="AX45" s="45"/>
      <c r="AY45" s="45"/>
      <c r="AZ45" s="45"/>
      <c r="BA45" s="45"/>
      <c r="BB45" s="45"/>
      <c r="BC45" s="45"/>
      <c r="BD45" s="45"/>
      <c r="BE45" s="45"/>
      <c r="BF45" s="45"/>
      <c r="BG45" s="45"/>
      <c r="BH45" s="45"/>
      <c r="BI45" s="45"/>
      <c r="BJ45" s="44"/>
      <c r="BK45" s="44"/>
      <c r="BL45" s="45"/>
      <c r="BM45" s="45"/>
      <c r="BN45" s="45"/>
      <c r="BO45" s="45"/>
      <c r="BP45" s="45"/>
      <c r="BQ45" s="45"/>
      <c r="BR45" s="45"/>
      <c r="BS45" s="45"/>
      <c r="BT45" s="45"/>
      <c r="BU45" s="45"/>
      <c r="BV45" s="45"/>
      <c r="BW45" s="45"/>
      <c r="BX45" s="45"/>
      <c r="BY45" s="44"/>
      <c r="BZ45" s="44"/>
      <c r="CA45" s="45"/>
      <c r="CB45" s="45"/>
      <c r="CC45" s="45"/>
      <c r="CD45" s="45"/>
      <c r="CE45" s="45"/>
      <c r="CF45" s="45"/>
      <c r="CG45" s="45"/>
      <c r="CH45" s="45"/>
      <c r="CI45" s="45"/>
      <c r="CJ45" s="45"/>
      <c r="CK45" s="45"/>
      <c r="CL45" s="45"/>
      <c r="CM45" s="45"/>
      <c r="CN45" s="44"/>
      <c r="CO45" s="44"/>
      <c r="CP45" s="45"/>
      <c r="CQ45" s="45"/>
      <c r="CR45" s="45"/>
      <c r="CS45" s="45"/>
      <c r="CT45" s="45"/>
      <c r="CU45" s="45"/>
      <c r="CV45" s="45"/>
      <c r="CW45" s="45"/>
      <c r="CX45" s="45"/>
      <c r="CY45" s="45"/>
      <c r="CZ45" s="45"/>
      <c r="DA45" s="45"/>
      <c r="DB45" s="45"/>
      <c r="DC45" s="44"/>
      <c r="DD45" s="44"/>
      <c r="DE45" s="45"/>
      <c r="DF45" s="45"/>
      <c r="DG45" s="45"/>
      <c r="DH45" s="45"/>
      <c r="DI45" s="45"/>
      <c r="DJ45" s="45"/>
      <c r="DK45" s="45"/>
      <c r="DL45" s="45"/>
      <c r="DM45" s="45"/>
      <c r="DN45" s="45"/>
      <c r="DO45" s="45"/>
      <c r="DP45" s="45"/>
      <c r="DQ45" s="45"/>
      <c r="DR45" s="44"/>
      <c r="DS45" s="44"/>
      <c r="DT45" s="45"/>
      <c r="DU45" s="45"/>
      <c r="DV45" s="45"/>
      <c r="DW45" s="45"/>
      <c r="DX45" s="45"/>
      <c r="DY45" s="45"/>
      <c r="DZ45" s="45"/>
      <c r="EA45" s="45"/>
      <c r="EB45" s="45"/>
      <c r="EC45" s="45"/>
      <c r="ED45" s="45"/>
      <c r="EE45" s="45"/>
      <c r="EF45" s="45"/>
      <c r="EG45" s="44"/>
      <c r="EH45" s="44"/>
      <c r="EI45" s="45"/>
      <c r="EJ45" s="45"/>
      <c r="EK45" s="45"/>
      <c r="EL45" s="45"/>
      <c r="EM45" s="45"/>
      <c r="EN45" s="45"/>
      <c r="EO45" s="45"/>
      <c r="EP45" s="45"/>
      <c r="EQ45" s="45"/>
      <c r="ER45" s="45"/>
      <c r="ES45" s="45"/>
      <c r="ET45" s="45"/>
      <c r="EU45" s="45"/>
      <c r="EV45" s="44"/>
      <c r="EW45" s="44"/>
      <c r="EX45" s="45"/>
      <c r="EY45" s="45"/>
      <c r="EZ45" s="45"/>
      <c r="FA45" s="45"/>
      <c r="FB45" s="45"/>
      <c r="FC45" s="45"/>
      <c r="FD45" s="45"/>
      <c r="FE45" s="45"/>
      <c r="FF45" s="45"/>
      <c r="FG45" s="45"/>
      <c r="FH45" s="45"/>
      <c r="FI45" s="45"/>
      <c r="FJ45" s="45"/>
      <c r="FK45" s="44"/>
      <c r="FL45" s="44"/>
    </row>
    <row r="46" spans="1:168" s="55" customFormat="1" ht="15" customHeight="1">
      <c r="A46" s="57">
        <v>2013</v>
      </c>
      <c r="B46" s="63" t="s">
        <v>6</v>
      </c>
      <c r="C46" s="46"/>
      <c r="D46" s="47">
        <f>+AMB!$S46</f>
        <v>375332</v>
      </c>
      <c r="E46" s="47">
        <f>+AMB!$T46</f>
        <v>723784</v>
      </c>
      <c r="F46" s="47">
        <f>+AMB!$U46</f>
        <v>1147255</v>
      </c>
      <c r="G46" s="47">
        <f>+AMB!$V46</f>
        <v>1550021</v>
      </c>
      <c r="H46" s="47">
        <f>+AMB!$W46</f>
        <v>1972798</v>
      </c>
      <c r="I46" s="47">
        <f>+AMB!$X46</f>
        <v>2389943</v>
      </c>
      <c r="J46" s="47">
        <f>+AMB!$Y46</f>
        <v>2826915</v>
      </c>
      <c r="K46" s="47">
        <f>+AMB!$Z46</f>
        <v>3296611</v>
      </c>
      <c r="L46" s="47">
        <f>+AMB!$AA46</f>
        <v>3696535</v>
      </c>
      <c r="M46" s="47">
        <f>+AMB!$AB46</f>
        <v>4119387</v>
      </c>
      <c r="N46" s="47">
        <f>+AMB!$AC46</f>
        <v>4506503</v>
      </c>
      <c r="O46" s="47">
        <f>+AMB!$AD46</f>
        <v>4895539</v>
      </c>
      <c r="P46" s="47">
        <f>SUM(D46:O46)</f>
        <v>31500623</v>
      </c>
      <c r="Q46" s="59"/>
      <c r="R46" s="59"/>
      <c r="S46" s="47">
        <f>+BWB!$S46</f>
        <v>244896</v>
      </c>
      <c r="T46" s="47">
        <f>+BWB!$T46</f>
        <v>469349</v>
      </c>
      <c r="U46" s="47">
        <f>+BWB!$U46</f>
        <v>767488</v>
      </c>
      <c r="V46" s="47">
        <f>+BWB!$V46</f>
        <v>1053418</v>
      </c>
      <c r="W46" s="47">
        <f>+BWB!$W46</f>
        <v>1386136</v>
      </c>
      <c r="X46" s="47">
        <f>+BWB!$X46</f>
        <v>1732875</v>
      </c>
      <c r="Y46" s="47">
        <f>+BWB!$Y46</f>
        <v>2132660</v>
      </c>
      <c r="Z46" s="47">
        <f>+BWB!$Z46</f>
        <v>2575285</v>
      </c>
      <c r="AA46" s="47">
        <f>+BWB!$AA46</f>
        <v>2907376</v>
      </c>
      <c r="AB46" s="47">
        <f>+BWB!$AB46</f>
        <v>3236280</v>
      </c>
      <c r="AC46" s="47">
        <f>+BWB!$AC46</f>
        <v>3545220</v>
      </c>
      <c r="AD46" s="47">
        <f>+BWB!$AD46</f>
        <v>3861547</v>
      </c>
      <c r="AE46" s="47">
        <f>SUM(S46:AD46)</f>
        <v>23912530</v>
      </c>
      <c r="AF46" s="59"/>
      <c r="AG46" s="59"/>
      <c r="AH46" s="47">
        <f>+DWT!$S46</f>
        <v>311437</v>
      </c>
      <c r="AI46" s="47">
        <f>+DWT!$T46</f>
        <v>589816</v>
      </c>
      <c r="AJ46" s="47">
        <f>+DWT!$U46</f>
        <v>915293</v>
      </c>
      <c r="AK46" s="47">
        <f>+DWT!$V46</f>
        <v>1237282</v>
      </c>
      <c r="AL46" s="47">
        <f>+DWT!$W46</f>
        <v>1575162</v>
      </c>
      <c r="AM46" s="47">
        <f>+DWT!$X46</f>
        <v>1898875</v>
      </c>
      <c r="AN46" s="47">
        <f>+DWT!$Y46</f>
        <v>2232030</v>
      </c>
      <c r="AO46" s="47">
        <f>+DWT!$Z46</f>
        <v>2587015</v>
      </c>
      <c r="AP46" s="47">
        <f>+DWT!$AA46</f>
        <v>2912015</v>
      </c>
      <c r="AQ46" s="47">
        <f>+DWT!$AB46</f>
        <v>3256573</v>
      </c>
      <c r="AR46" s="47">
        <f>+DWT!$AC46</f>
        <v>3581798</v>
      </c>
      <c r="AS46" s="47">
        <f>+DWT!$AD46</f>
        <v>3906587</v>
      </c>
      <c r="AT46" s="47">
        <f>SUM(AH46:AS46)</f>
        <v>25003883</v>
      </c>
      <c r="AU46" s="59"/>
      <c r="AV46" s="59"/>
      <c r="AW46" s="47">
        <f>+OGB!$S46</f>
        <v>47312</v>
      </c>
      <c r="AX46" s="47">
        <f>+OGB!$T46</f>
        <v>92792</v>
      </c>
      <c r="AY46" s="47">
        <f>+OGB!$U46</f>
        <v>151279</v>
      </c>
      <c r="AZ46" s="47">
        <f>+OGB!$V46</f>
        <v>212441</v>
      </c>
      <c r="BA46" s="47">
        <f>+OGB!$W46</f>
        <v>279875</v>
      </c>
      <c r="BB46" s="47">
        <f>+OGB!$X46</f>
        <v>349262</v>
      </c>
      <c r="BC46" s="47">
        <f>+OGB!$Y46</f>
        <v>426262</v>
      </c>
      <c r="BD46" s="47">
        <f>+OGB!$Z46</f>
        <v>511661</v>
      </c>
      <c r="BE46" s="47">
        <f>+OGB!$AA46</f>
        <v>578764</v>
      </c>
      <c r="BF46" s="47">
        <f>+OGB!$AB46</f>
        <v>643494</v>
      </c>
      <c r="BG46" s="47">
        <f>+OGB!$AC46</f>
        <v>705634</v>
      </c>
      <c r="BH46" s="47">
        <f>+OGB!$AD46</f>
        <v>764391</v>
      </c>
      <c r="BI46" s="47">
        <f>SUM(AW46:BH46)</f>
        <v>4763167</v>
      </c>
      <c r="BJ46" s="59"/>
      <c r="BK46" s="59"/>
      <c r="BL46" s="47">
        <f>+PB!$S46</f>
        <v>295667</v>
      </c>
      <c r="BM46" s="47">
        <f>+PB!$T46</f>
        <v>584702</v>
      </c>
      <c r="BN46" s="47">
        <f>+PB!$U46</f>
        <v>965201</v>
      </c>
      <c r="BO46" s="47">
        <f>+PB!$V46</f>
        <v>1316891</v>
      </c>
      <c r="BP46" s="47">
        <f>+PB!$W46</f>
        <v>1713963</v>
      </c>
      <c r="BQ46" s="47">
        <f>+PB!$X46</f>
        <v>2136083</v>
      </c>
      <c r="BR46" s="47">
        <f>+PB!$Y46</f>
        <v>2652768</v>
      </c>
      <c r="BS46" s="47">
        <f>+PB!$Z46</f>
        <v>3195839</v>
      </c>
      <c r="BT46" s="47">
        <f>+PB!$AA46</f>
        <v>3589536</v>
      </c>
      <c r="BU46" s="47">
        <f>+PB!$AB46</f>
        <v>3969884</v>
      </c>
      <c r="BV46" s="47">
        <f>+PB!$AC46</f>
        <v>4319044</v>
      </c>
      <c r="BW46" s="47">
        <f>+PB!$AD46</f>
        <v>4653634</v>
      </c>
      <c r="BX46" s="47">
        <f>SUM(BL46:BW46)</f>
        <v>29393212</v>
      </c>
      <c r="BY46" s="59"/>
      <c r="BZ46" s="59"/>
      <c r="CA46" s="47">
        <f>+IBA!$S46</f>
        <v>140060</v>
      </c>
      <c r="CB46" s="47">
        <f>+IBA!$T46</f>
        <v>276821</v>
      </c>
      <c r="CC46" s="47">
        <f>+IBA!$U46</f>
        <v>436205</v>
      </c>
      <c r="CD46" s="47">
        <f>+IBA!$V46</f>
        <v>585809</v>
      </c>
      <c r="CE46" s="47">
        <f>+IBA!$W46</f>
        <v>750922</v>
      </c>
      <c r="CF46" s="47">
        <f>+IBA!$X46</f>
        <v>920282</v>
      </c>
      <c r="CG46" s="47">
        <f>+IBA!$Y46</f>
        <v>1110604</v>
      </c>
      <c r="CH46" s="47">
        <f>+IBA!$Z46</f>
        <v>1305502</v>
      </c>
      <c r="CI46" s="47">
        <f>+IBA!$AA46</f>
        <v>1479278</v>
      </c>
      <c r="CJ46" s="47">
        <f>+IBA!$AB46</f>
        <v>1649277</v>
      </c>
      <c r="CK46" s="47">
        <f>+IBA!$AC46</f>
        <v>1802834</v>
      </c>
      <c r="CL46" s="47">
        <f>+IBA!$AD46</f>
        <v>1963716</v>
      </c>
      <c r="CM46" s="47">
        <f>SUM(CA46:CL46)</f>
        <v>12421310</v>
      </c>
      <c r="CN46" s="59"/>
      <c r="CO46" s="59"/>
      <c r="CP46" s="47">
        <f>+SIBC!$S46</f>
        <v>170771</v>
      </c>
      <c r="CQ46" s="47">
        <f>+SIBC!$T46</f>
        <v>330542</v>
      </c>
      <c r="CR46" s="47">
        <f>+SIBC!$U46</f>
        <v>506535</v>
      </c>
      <c r="CS46" s="47">
        <f>+SIBC!$V46</f>
        <v>672251</v>
      </c>
      <c r="CT46" s="47">
        <f>+SIBC!$W46</f>
        <v>861105</v>
      </c>
      <c r="CU46" s="47">
        <f>+SIBC!$X46</f>
        <v>1039975</v>
      </c>
      <c r="CV46" s="47">
        <f>+SIBC!$Y46</f>
        <v>1240583</v>
      </c>
      <c r="CW46" s="47">
        <f>+SIBC!$Z46</f>
        <v>1435725</v>
      </c>
      <c r="CX46" s="47">
        <f>+SIBC!$AA46</f>
        <v>1623942</v>
      </c>
      <c r="CY46" s="47">
        <f>+SIBC!$AB46</f>
        <v>1814582</v>
      </c>
      <c r="CZ46" s="47">
        <f>+SIBC!$AC46</f>
        <v>1990084</v>
      </c>
      <c r="DA46" s="47">
        <f>+SIBC!$AD46</f>
        <v>2153991</v>
      </c>
      <c r="DB46" s="47">
        <f>SUM(CP46:DA46)</f>
        <v>13840086</v>
      </c>
      <c r="DC46" s="59"/>
      <c r="DD46" s="59"/>
      <c r="DE46" s="47">
        <f>+TIBA!$S46</f>
        <v>84204</v>
      </c>
      <c r="DF46" s="47">
        <f>+TIBA!$T46</f>
        <v>165996</v>
      </c>
      <c r="DG46" s="47">
        <f>+TIBA!$U46</f>
        <v>290449</v>
      </c>
      <c r="DH46" s="47">
        <f>+TIBA!$V46</f>
        <v>413300</v>
      </c>
      <c r="DI46" s="47">
        <f>+TIBA!$W46</f>
        <v>566793</v>
      </c>
      <c r="DJ46" s="47">
        <f>+TIBA!$X46</f>
        <v>736737</v>
      </c>
      <c r="DK46" s="47">
        <f>+TIBA!$Y46</f>
        <v>967786</v>
      </c>
      <c r="DL46" s="47">
        <f>+TIBA!$Z46</f>
        <v>1228305</v>
      </c>
      <c r="DM46" s="47">
        <f>+TIBA!$AA46</f>
        <v>1380266</v>
      </c>
      <c r="DN46" s="47">
        <f>+TIBA!$AB46</f>
        <v>1522481</v>
      </c>
      <c r="DO46" s="47">
        <f>+TIBA!$AC46</f>
        <v>1645455</v>
      </c>
      <c r="DP46" s="47">
        <f>+TIBA!$AD46</f>
        <v>1749272</v>
      </c>
      <c r="DQ46" s="47">
        <f>SUM(DE46:DP46)</f>
        <v>10751044</v>
      </c>
      <c r="DR46" s="59"/>
      <c r="DS46" s="59"/>
      <c r="DT46" s="47">
        <f>+LQB!$S46</f>
        <v>196473</v>
      </c>
      <c r="DU46" s="47">
        <f>+LQB!$T46</f>
        <v>381399</v>
      </c>
      <c r="DV46" s="47">
        <f>+LQB!$U46</f>
        <v>629277</v>
      </c>
      <c r="DW46" s="47">
        <f>+LQB!$V46</f>
        <v>856409</v>
      </c>
      <c r="DX46" s="47">
        <f>+LQB!$W46</f>
        <v>1108505</v>
      </c>
      <c r="DY46" s="47">
        <f>+LQB!$X46</f>
        <v>1360479</v>
      </c>
      <c r="DZ46" s="47">
        <f>+LQB!$Y46</f>
        <v>1656342</v>
      </c>
      <c r="EA46" s="47">
        <f>+LQB!$Z46</f>
        <v>1971274</v>
      </c>
      <c r="EB46" s="47">
        <f>+LQB!$AA46</f>
        <v>2206991</v>
      </c>
      <c r="EC46" s="47">
        <f>+LQB!$AB46</f>
        <v>2443654</v>
      </c>
      <c r="ED46" s="47">
        <f>+LQB!$AC46</f>
        <v>2676345</v>
      </c>
      <c r="EE46" s="47">
        <f>+LQB!$AD46</f>
        <v>2902182</v>
      </c>
      <c r="EF46" s="47">
        <f>SUM(DT46:EE46)</f>
        <v>18389330</v>
      </c>
      <c r="EG46" s="59"/>
      <c r="EH46" s="59"/>
      <c r="EI46" s="47">
        <f>+RBW!$S46</f>
        <v>222908</v>
      </c>
      <c r="EJ46" s="47">
        <f>+RBW!$T46</f>
        <v>432898</v>
      </c>
      <c r="EK46" s="47">
        <f>+RBW!$U46</f>
        <v>703484</v>
      </c>
      <c r="EL46" s="47">
        <f>+RBW!$V46</f>
        <v>960003</v>
      </c>
      <c r="EM46" s="47">
        <f>+RBW!$W46</f>
        <v>1254878</v>
      </c>
      <c r="EN46" s="47">
        <f>+RBW!$X46</f>
        <v>1568795</v>
      </c>
      <c r="EO46" s="47">
        <f>+RBW!$Y46</f>
        <v>1937091</v>
      </c>
      <c r="EP46" s="47">
        <f>+RBW!$Z46</f>
        <v>2336606</v>
      </c>
      <c r="EQ46" s="47">
        <f>+RBW!$AA46</f>
        <v>2623459</v>
      </c>
      <c r="ER46" s="47">
        <f>+RBW!$AB46</f>
        <v>2900758</v>
      </c>
      <c r="ES46" s="47">
        <f>+RBW!$AC46</f>
        <v>3155837</v>
      </c>
      <c r="ET46" s="47">
        <f>+RBW!$AD46</f>
        <v>3394578</v>
      </c>
      <c r="EU46" s="47">
        <f>SUM(EI46:ET46)</f>
        <v>21491295</v>
      </c>
      <c r="EV46" s="59"/>
      <c r="EW46" s="59"/>
      <c r="EX46" s="47">
        <f>+WPB!$S46</f>
        <v>45686</v>
      </c>
      <c r="EY46" s="47">
        <f>+WPB!$T46</f>
        <v>88634</v>
      </c>
      <c r="EZ46" s="47">
        <f>+WPB!$U46</f>
        <v>143979</v>
      </c>
      <c r="FA46" s="47">
        <f>+WPB!$V46</f>
        <v>200447</v>
      </c>
      <c r="FB46" s="47">
        <f>+WPB!$W46</f>
        <v>265923</v>
      </c>
      <c r="FC46" s="47">
        <f>+WPB!$X46</f>
        <v>333142</v>
      </c>
      <c r="FD46" s="47">
        <f>+WPB!$Y46</f>
        <v>408275</v>
      </c>
      <c r="FE46" s="47">
        <f>+WPB!$Z46</f>
        <v>490865</v>
      </c>
      <c r="FF46" s="47">
        <f>+WPB!$AA46</f>
        <v>558818</v>
      </c>
      <c r="FG46" s="47">
        <f>+WPB!$AB46</f>
        <v>625172</v>
      </c>
      <c r="FH46" s="47">
        <f>+WPB!$AC46</f>
        <v>687193</v>
      </c>
      <c r="FI46" s="47">
        <f>+WPB!$AD46</f>
        <v>750987</v>
      </c>
      <c r="FJ46" s="47">
        <f>SUM(EX46:FI46)</f>
        <v>4599121</v>
      </c>
      <c r="FK46" s="59"/>
      <c r="FL46" s="59"/>
    </row>
    <row r="47" spans="1:168" s="55" customFormat="1" ht="15" customHeight="1">
      <c r="A47" s="57">
        <v>2013</v>
      </c>
      <c r="B47" s="64" t="s">
        <v>7</v>
      </c>
      <c r="D47" s="47">
        <f>+AMB!$S47</f>
        <v>185163</v>
      </c>
      <c r="E47" s="47">
        <f>+AMB!$T47</f>
        <v>372259</v>
      </c>
      <c r="F47" s="47">
        <f>+AMB!$U47</f>
        <v>568095</v>
      </c>
      <c r="G47" s="47">
        <f>+AMB!$V47</f>
        <v>774374</v>
      </c>
      <c r="H47" s="47">
        <f>+AMB!$W47</f>
        <v>984338</v>
      </c>
      <c r="I47" s="47">
        <f>+AMB!$X47</f>
        <v>1187007</v>
      </c>
      <c r="J47" s="47">
        <f>+AMB!$Y47</f>
        <v>1362265</v>
      </c>
      <c r="K47" s="47">
        <f>+AMB!$Z47</f>
        <v>1565075</v>
      </c>
      <c r="L47" s="47">
        <f>+AMB!$AA47</f>
        <v>1766634</v>
      </c>
      <c r="M47" s="47">
        <f>+AMB!$AB47</f>
        <v>1980390</v>
      </c>
      <c r="N47" s="47">
        <f>+AMB!$AC47</f>
        <v>2181992</v>
      </c>
      <c r="O47" s="47">
        <f>+AMB!$AD47</f>
        <v>2351069</v>
      </c>
      <c r="P47" s="47">
        <f>SUM(D47:O47)</f>
        <v>15278661</v>
      </c>
      <c r="Q47" s="60"/>
      <c r="R47" s="60"/>
      <c r="S47" s="47">
        <f>+BWB!$S47</f>
        <v>124995</v>
      </c>
      <c r="T47" s="47">
        <f>+BWB!$T47</f>
        <v>237956</v>
      </c>
      <c r="U47" s="47">
        <f>+BWB!$U47</f>
        <v>362257</v>
      </c>
      <c r="V47" s="47">
        <f>+BWB!$V47</f>
        <v>493640</v>
      </c>
      <c r="W47" s="47">
        <f>+BWB!$W47</f>
        <v>631647</v>
      </c>
      <c r="X47" s="47">
        <f>+BWB!$X47</f>
        <v>764946</v>
      </c>
      <c r="Y47" s="47">
        <f>+BWB!$Y47</f>
        <v>890128</v>
      </c>
      <c r="Z47" s="47">
        <f>+BWB!$Z47</f>
        <v>1023604</v>
      </c>
      <c r="AA47" s="47">
        <f>+BWB!$AA47</f>
        <v>1153480</v>
      </c>
      <c r="AB47" s="47">
        <f>+BWB!$AB47</f>
        <v>1296077</v>
      </c>
      <c r="AC47" s="47">
        <f>+BWB!$AC47</f>
        <v>1426479</v>
      </c>
      <c r="AD47" s="47">
        <f>+BWB!$AD47</f>
        <v>1536951</v>
      </c>
      <c r="AE47" s="47">
        <f>SUM(S47:AD47)</f>
        <v>9942160</v>
      </c>
      <c r="AF47" s="60"/>
      <c r="AG47" s="60"/>
      <c r="AH47" s="47">
        <f>+DWT!$S47</f>
        <v>2400</v>
      </c>
      <c r="AI47" s="47">
        <f>+DWT!$T47</f>
        <v>4790</v>
      </c>
      <c r="AJ47" s="47">
        <f>+DWT!$U47</f>
        <v>6907</v>
      </c>
      <c r="AK47" s="47">
        <f>+DWT!$V47</f>
        <v>9608</v>
      </c>
      <c r="AL47" s="47">
        <f>+DWT!$W47</f>
        <v>12523</v>
      </c>
      <c r="AM47" s="47">
        <f>+DWT!$X47</f>
        <v>15133</v>
      </c>
      <c r="AN47" s="47">
        <f>+DWT!$Y47</f>
        <v>17677</v>
      </c>
      <c r="AO47" s="47">
        <f>+DWT!$Z47</f>
        <v>20366</v>
      </c>
      <c r="AP47" s="47">
        <f>+DWT!$AA47</f>
        <v>22834</v>
      </c>
      <c r="AQ47" s="47">
        <f>+DWT!$AB47</f>
        <v>25580</v>
      </c>
      <c r="AR47" s="47">
        <f>+DWT!$AC47</f>
        <v>28000</v>
      </c>
      <c r="AS47" s="47">
        <f>+DWT!$AD47</f>
        <v>30097</v>
      </c>
      <c r="AT47" s="47">
        <f>SUM(AH47:AS47)</f>
        <v>195915</v>
      </c>
      <c r="AU47" s="60"/>
      <c r="AV47" s="60"/>
      <c r="AW47" s="47">
        <f>+OGB!$S47</f>
        <v>6430</v>
      </c>
      <c r="AX47" s="47">
        <f>+OGB!$T47</f>
        <v>12241</v>
      </c>
      <c r="AY47" s="47">
        <f>+OGB!$U47</f>
        <v>17998</v>
      </c>
      <c r="AZ47" s="47">
        <f>+OGB!$V47</f>
        <v>23864</v>
      </c>
      <c r="BA47" s="47">
        <f>+OGB!$W47</f>
        <v>30178</v>
      </c>
      <c r="BB47" s="47">
        <f>+OGB!$X47</f>
        <v>35886</v>
      </c>
      <c r="BC47" s="47">
        <f>+OGB!$Y47</f>
        <v>41993</v>
      </c>
      <c r="BD47" s="47">
        <f>+OGB!$Z47</f>
        <v>48171</v>
      </c>
      <c r="BE47" s="47">
        <f>+OGB!$AA47</f>
        <v>54160</v>
      </c>
      <c r="BF47" s="47">
        <f>+OGB!$AB47</f>
        <v>60611</v>
      </c>
      <c r="BG47" s="47">
        <f>+OGB!$AC47</f>
        <v>66505</v>
      </c>
      <c r="BH47" s="47">
        <f>+OGB!$AD47</f>
        <v>72150</v>
      </c>
      <c r="BI47" s="47">
        <f>SUM(AW47:BH47)</f>
        <v>470187</v>
      </c>
      <c r="BJ47" s="60"/>
      <c r="BK47" s="60"/>
      <c r="BL47" s="47">
        <f>+PB!$S47</f>
        <v>105017</v>
      </c>
      <c r="BM47" s="47">
        <f>+PB!$T47</f>
        <v>200992</v>
      </c>
      <c r="BN47" s="47">
        <f>+PB!$U47</f>
        <v>301330</v>
      </c>
      <c r="BO47" s="47">
        <f>+PB!$V47</f>
        <v>409485</v>
      </c>
      <c r="BP47" s="47">
        <f>+PB!$W47</f>
        <v>521268</v>
      </c>
      <c r="BQ47" s="47">
        <f>+PB!$X47</f>
        <v>625104</v>
      </c>
      <c r="BR47" s="47">
        <f>+PB!$Y47</f>
        <v>729614</v>
      </c>
      <c r="BS47" s="47">
        <f>+PB!$Z47</f>
        <v>836254</v>
      </c>
      <c r="BT47" s="47">
        <f>+PB!$AA47</f>
        <v>940232</v>
      </c>
      <c r="BU47" s="47">
        <f>+PB!$AB47</f>
        <v>1052874</v>
      </c>
      <c r="BV47" s="47">
        <f>+PB!$AC47</f>
        <v>1153333</v>
      </c>
      <c r="BW47" s="47">
        <f>+PB!$AD47</f>
        <v>1244738</v>
      </c>
      <c r="BX47" s="47">
        <f>SUM(BL47:BW47)</f>
        <v>8120241</v>
      </c>
      <c r="BY47" s="60"/>
      <c r="BZ47" s="60"/>
      <c r="CA47" s="47">
        <f>+IBA!$S47</f>
        <v>8235</v>
      </c>
      <c r="CB47" s="47">
        <f>+IBA!$T47</f>
        <v>15958</v>
      </c>
      <c r="CC47" s="47">
        <f>+IBA!$U47</f>
        <v>24452</v>
      </c>
      <c r="CD47" s="47">
        <f>+IBA!$V47</f>
        <v>33084</v>
      </c>
      <c r="CE47" s="47">
        <f>+IBA!$W47</f>
        <v>41602</v>
      </c>
      <c r="CF47" s="47">
        <f>+IBA!$X47</f>
        <v>49638</v>
      </c>
      <c r="CG47" s="47">
        <f>+IBA!$Y47</f>
        <v>57739</v>
      </c>
      <c r="CH47" s="47">
        <f>+IBA!$Z47</f>
        <v>66027</v>
      </c>
      <c r="CI47" s="47">
        <f>+IBA!$AA47</f>
        <v>73727</v>
      </c>
      <c r="CJ47" s="47">
        <f>+IBA!$AB47</f>
        <v>82095</v>
      </c>
      <c r="CK47" s="47">
        <f>+IBA!$AC47</f>
        <v>89196</v>
      </c>
      <c r="CL47" s="47">
        <f>+IBA!$AD47</f>
        <v>95548</v>
      </c>
      <c r="CM47" s="47">
        <f>SUM(CA47:CL47)</f>
        <v>637301</v>
      </c>
      <c r="CN47" s="60"/>
      <c r="CO47" s="60"/>
      <c r="CP47" s="47">
        <f>+SIBC!$S47</f>
        <v>5504</v>
      </c>
      <c r="CQ47" s="47">
        <f>+SIBC!$T47</f>
        <v>10735</v>
      </c>
      <c r="CR47" s="47">
        <f>+SIBC!$U47</f>
        <v>15882</v>
      </c>
      <c r="CS47" s="47">
        <f>+SIBC!$V47</f>
        <v>21557</v>
      </c>
      <c r="CT47" s="47">
        <f>+SIBC!$W47</f>
        <v>28717</v>
      </c>
      <c r="CU47" s="47">
        <f>+SIBC!$X47</f>
        <v>35794</v>
      </c>
      <c r="CV47" s="47">
        <f>+SIBC!$Y47</f>
        <v>44139</v>
      </c>
      <c r="CW47" s="47">
        <f>+SIBC!$Z47</f>
        <v>51946</v>
      </c>
      <c r="CX47" s="47">
        <f>+SIBC!$AA47</f>
        <v>59358</v>
      </c>
      <c r="CY47" s="47">
        <f>+SIBC!$AB47</f>
        <v>66092</v>
      </c>
      <c r="CZ47" s="47">
        <f>+SIBC!$AC47</f>
        <v>71689</v>
      </c>
      <c r="DA47" s="47">
        <f>+SIBC!$AD47</f>
        <v>76513</v>
      </c>
      <c r="DB47" s="47">
        <f>SUM(CP47:DA47)</f>
        <v>487926</v>
      </c>
      <c r="DC47" s="60"/>
      <c r="DD47" s="60"/>
      <c r="DE47" s="47">
        <f>+TIBA!$S47</f>
        <v>30658</v>
      </c>
      <c r="DF47" s="47">
        <f>+TIBA!$T47</f>
        <v>58976</v>
      </c>
      <c r="DG47" s="47">
        <f>+TIBA!$U47</f>
        <v>90267</v>
      </c>
      <c r="DH47" s="47">
        <f>+TIBA!$V47</f>
        <v>122754</v>
      </c>
      <c r="DI47" s="47">
        <f>+TIBA!$W47</f>
        <v>155583</v>
      </c>
      <c r="DJ47" s="47">
        <f>+TIBA!$X47</f>
        <v>186183</v>
      </c>
      <c r="DK47" s="47">
        <f>+TIBA!$Y47</f>
        <v>217465</v>
      </c>
      <c r="DL47" s="47">
        <f>+TIBA!$Z47</f>
        <v>249065</v>
      </c>
      <c r="DM47" s="47">
        <f>+TIBA!$AA47</f>
        <v>279691</v>
      </c>
      <c r="DN47" s="47">
        <f>+TIBA!$AB47</f>
        <v>313643</v>
      </c>
      <c r="DO47" s="47">
        <f>+TIBA!$AC47</f>
        <v>343602</v>
      </c>
      <c r="DP47" s="47">
        <f>+TIBA!$AD47</f>
        <v>369759</v>
      </c>
      <c r="DQ47" s="47">
        <f>SUM(DE47:DP47)</f>
        <v>2417646</v>
      </c>
      <c r="DR47" s="60"/>
      <c r="DS47" s="60"/>
      <c r="DT47" s="47">
        <f>+LQB!$S47</f>
        <v>53676</v>
      </c>
      <c r="DU47" s="47">
        <f>+LQB!$T47</f>
        <v>102796</v>
      </c>
      <c r="DV47" s="47">
        <f>+LQB!$U47</f>
        <v>158588</v>
      </c>
      <c r="DW47" s="47">
        <f>+LQB!$V47</f>
        <v>216784</v>
      </c>
      <c r="DX47" s="47">
        <f>+LQB!$W47</f>
        <v>277242</v>
      </c>
      <c r="DY47" s="47">
        <f>+LQB!$X47</f>
        <v>333280</v>
      </c>
      <c r="DZ47" s="47">
        <f>+LQB!$Y47</f>
        <v>390096</v>
      </c>
      <c r="EA47" s="47">
        <f>+LQB!$Z47</f>
        <v>449370</v>
      </c>
      <c r="EB47" s="47">
        <f>+LQB!$AA47</f>
        <v>507196</v>
      </c>
      <c r="EC47" s="47">
        <f>+LQB!$AB47</f>
        <v>570826</v>
      </c>
      <c r="ED47" s="47">
        <f>+LQB!$AC47</f>
        <v>628756</v>
      </c>
      <c r="EE47" s="47">
        <f>+LQB!$AD47</f>
        <v>680688</v>
      </c>
      <c r="EF47" s="47">
        <f>SUM(DT47:EE47)</f>
        <v>4369298</v>
      </c>
      <c r="EG47" s="60"/>
      <c r="EH47" s="60"/>
      <c r="EI47" s="47">
        <f>+RBW!$S47</f>
        <v>4</v>
      </c>
      <c r="EJ47" s="47">
        <f>+RBW!$T47</f>
        <v>9</v>
      </c>
      <c r="EK47" s="47">
        <f>+RBW!$U47</f>
        <v>14</v>
      </c>
      <c r="EL47" s="47">
        <f>+RBW!$V47</f>
        <v>23</v>
      </c>
      <c r="EM47" s="47">
        <f>+RBW!$W47</f>
        <v>38</v>
      </c>
      <c r="EN47" s="47">
        <f>+RBW!$X47</f>
        <v>58</v>
      </c>
      <c r="EO47" s="47">
        <f>+RBW!$Y47</f>
        <v>86</v>
      </c>
      <c r="EP47" s="47">
        <f>+RBW!$Z47</f>
        <v>105</v>
      </c>
      <c r="EQ47" s="47">
        <f>+RBW!$AA47</f>
        <v>111</v>
      </c>
      <c r="ER47" s="47">
        <f>+RBW!$AB47</f>
        <v>114</v>
      </c>
      <c r="ES47" s="47">
        <f>+RBW!$AC47</f>
        <v>120</v>
      </c>
      <c r="ET47" s="47">
        <f>+RBW!$AD47</f>
        <v>124</v>
      </c>
      <c r="EU47" s="47">
        <f>SUM(EI47:ET47)</f>
        <v>806</v>
      </c>
      <c r="EV47" s="60"/>
      <c r="EW47" s="60"/>
      <c r="EX47" s="47">
        <f>+WPB!$S47</f>
        <v>0</v>
      </c>
      <c r="EY47" s="47">
        <f>+WPB!$T47</f>
        <v>0</v>
      </c>
      <c r="EZ47" s="47">
        <f>+WPB!$U47</f>
        <v>0</v>
      </c>
      <c r="FA47" s="47">
        <f>+WPB!$V47</f>
        <v>0</v>
      </c>
      <c r="FB47" s="47">
        <f>+WPB!$W47</f>
        <v>0</v>
      </c>
      <c r="FC47" s="47">
        <f>+WPB!$X47</f>
        <v>0</v>
      </c>
      <c r="FD47" s="47">
        <f>+WPB!$Y47</f>
        <v>0</v>
      </c>
      <c r="FE47" s="47">
        <f>+WPB!$Z47</f>
        <v>0</v>
      </c>
      <c r="FF47" s="47">
        <f>+WPB!$AA47</f>
        <v>0</v>
      </c>
      <c r="FG47" s="47">
        <f>+WPB!$AB47</f>
        <v>0</v>
      </c>
      <c r="FH47" s="47">
        <f>+WPB!$AC47</f>
        <v>0</v>
      </c>
      <c r="FI47" s="47">
        <f>+WPB!$AD47</f>
        <v>0</v>
      </c>
      <c r="FJ47" s="47">
        <f>SUM(EX47:FI47)</f>
        <v>0</v>
      </c>
      <c r="FK47" s="60"/>
      <c r="FL47" s="60"/>
    </row>
    <row r="48" spans="1:168" s="55" customFormat="1" ht="15" customHeight="1">
      <c r="A48" s="57">
        <v>2013</v>
      </c>
      <c r="B48" s="64" t="s">
        <v>8</v>
      </c>
      <c r="D48" s="47">
        <f>+AMB!$S48</f>
        <v>0</v>
      </c>
      <c r="E48" s="47">
        <f>+AMB!$T48</f>
        <v>0</v>
      </c>
      <c r="F48" s="47">
        <f>+AMB!$U48</f>
        <v>0</v>
      </c>
      <c r="G48" s="47">
        <f>+AMB!$V48</f>
        <v>0</v>
      </c>
      <c r="H48" s="47">
        <f>+AMB!$W48</f>
        <v>0</v>
      </c>
      <c r="I48" s="47">
        <f>+AMB!$X48</f>
        <v>0</v>
      </c>
      <c r="J48" s="47">
        <f>+AMB!$Y48</f>
        <v>0</v>
      </c>
      <c r="K48" s="47">
        <f>+AMB!$Z48</f>
        <v>0</v>
      </c>
      <c r="L48" s="47">
        <f>+AMB!$AA48</f>
        <v>0</v>
      </c>
      <c r="M48" s="47">
        <f>+AMB!$AB48</f>
        <v>0</v>
      </c>
      <c r="N48" s="47">
        <f>+AMB!$AC48</f>
        <v>0</v>
      </c>
      <c r="O48" s="47">
        <f>+AMB!$AD48</f>
        <v>0</v>
      </c>
      <c r="P48" s="47">
        <f>SUM(D48:O48)</f>
        <v>0</v>
      </c>
      <c r="Q48" s="60"/>
      <c r="R48" s="60"/>
      <c r="S48" s="47">
        <f>+BWB!$S48</f>
        <v>344</v>
      </c>
      <c r="T48" s="47">
        <f>+BWB!$T48</f>
        <v>696</v>
      </c>
      <c r="U48" s="47">
        <f>+BWB!$U48</f>
        <v>1107</v>
      </c>
      <c r="V48" s="47">
        <f>+BWB!$V48</f>
        <v>1645</v>
      </c>
      <c r="W48" s="47">
        <f>+BWB!$W48</f>
        <v>2430</v>
      </c>
      <c r="X48" s="47">
        <f>+BWB!$X48</f>
        <v>3255</v>
      </c>
      <c r="Y48" s="47">
        <f>+BWB!$Y48</f>
        <v>3794</v>
      </c>
      <c r="Z48" s="47">
        <f>+BWB!$Z48</f>
        <v>4469</v>
      </c>
      <c r="AA48" s="47">
        <f>+BWB!$AA48</f>
        <v>5163</v>
      </c>
      <c r="AB48" s="47">
        <f>+BWB!$AB48</f>
        <v>5774</v>
      </c>
      <c r="AC48" s="47">
        <f>+BWB!$AC48</f>
        <v>6350</v>
      </c>
      <c r="AD48" s="47">
        <f>+BWB!$AD48</f>
        <v>6710</v>
      </c>
      <c r="AE48" s="47">
        <f>SUM(S48:AD48)</f>
        <v>41737</v>
      </c>
      <c r="AF48" s="60"/>
      <c r="AG48" s="60"/>
      <c r="AH48" s="47">
        <f>+DWT!$S48</f>
        <v>4132</v>
      </c>
      <c r="AI48" s="47">
        <f>+DWT!$T48</f>
        <v>7609</v>
      </c>
      <c r="AJ48" s="47">
        <f>+DWT!$U48</f>
        <v>11242</v>
      </c>
      <c r="AK48" s="47">
        <f>+DWT!$V48</f>
        <v>14846</v>
      </c>
      <c r="AL48" s="47">
        <f>+DWT!$W48</f>
        <v>17547</v>
      </c>
      <c r="AM48" s="47">
        <f>+DWT!$X48</f>
        <v>20483</v>
      </c>
      <c r="AN48" s="47">
        <f>+DWT!$Y48</f>
        <v>24306</v>
      </c>
      <c r="AO48" s="47">
        <f>+DWT!$Z48</f>
        <v>28807</v>
      </c>
      <c r="AP48" s="47">
        <f>+DWT!$AA48</f>
        <v>32598</v>
      </c>
      <c r="AQ48" s="47">
        <f>+DWT!$AB48</f>
        <v>36390</v>
      </c>
      <c r="AR48" s="47">
        <f>+DWT!$AC48</f>
        <v>40025</v>
      </c>
      <c r="AS48" s="47">
        <f>+DWT!$AD48</f>
        <v>43510</v>
      </c>
      <c r="AT48" s="47">
        <f>SUM(AH48:AS48)</f>
        <v>281495</v>
      </c>
      <c r="AU48" s="60"/>
      <c r="AV48" s="60"/>
      <c r="AW48" s="47">
        <f>+OGB!$S48</f>
        <v>22</v>
      </c>
      <c r="AX48" s="47">
        <f>+OGB!$T48</f>
        <v>55</v>
      </c>
      <c r="AY48" s="47">
        <f>+OGB!$U48</f>
        <v>60</v>
      </c>
      <c r="AZ48" s="47">
        <f>+OGB!$V48</f>
        <v>83</v>
      </c>
      <c r="BA48" s="47">
        <f>+OGB!$W48</f>
        <v>106</v>
      </c>
      <c r="BB48" s="47">
        <f>+OGB!$X48</f>
        <v>153</v>
      </c>
      <c r="BC48" s="47">
        <f>+OGB!$Y48</f>
        <v>163</v>
      </c>
      <c r="BD48" s="47">
        <f>+OGB!$Z48</f>
        <v>188</v>
      </c>
      <c r="BE48" s="47">
        <f>+OGB!$AA48</f>
        <v>196</v>
      </c>
      <c r="BF48" s="47">
        <f>+OGB!$AB48</f>
        <v>224</v>
      </c>
      <c r="BG48" s="47">
        <f>+OGB!$AC48</f>
        <v>238</v>
      </c>
      <c r="BH48" s="47">
        <f>+OGB!$AD48</f>
        <v>262</v>
      </c>
      <c r="BI48" s="47">
        <f>SUM(AW48:BH48)</f>
        <v>1750</v>
      </c>
      <c r="BJ48" s="60"/>
      <c r="BK48" s="60"/>
      <c r="BL48" s="47">
        <f>+PB!$S48</f>
        <v>2220</v>
      </c>
      <c r="BM48" s="47">
        <f>+PB!$T48</f>
        <v>4424</v>
      </c>
      <c r="BN48" s="47">
        <f>+PB!$U48</f>
        <v>6756</v>
      </c>
      <c r="BO48" s="47">
        <f>+PB!$V48</f>
        <v>9128</v>
      </c>
      <c r="BP48" s="47">
        <f>+PB!$W48</f>
        <v>11594</v>
      </c>
      <c r="BQ48" s="47">
        <f>+PB!$X48</f>
        <v>13884</v>
      </c>
      <c r="BR48" s="47">
        <f>+PB!$Y48</f>
        <v>16550</v>
      </c>
      <c r="BS48" s="47">
        <f>+PB!$Z48</f>
        <v>19366</v>
      </c>
      <c r="BT48" s="47">
        <f>+PB!$AA48</f>
        <v>22206</v>
      </c>
      <c r="BU48" s="47">
        <f>+PB!$AB48</f>
        <v>24876</v>
      </c>
      <c r="BV48" s="47">
        <f>+PB!$AC48</f>
        <v>27296</v>
      </c>
      <c r="BW48" s="47">
        <f>+PB!$AD48</f>
        <v>29514</v>
      </c>
      <c r="BX48" s="47">
        <f>SUM(BL48:BW48)</f>
        <v>187814</v>
      </c>
      <c r="BY48" s="60"/>
      <c r="BZ48" s="60"/>
      <c r="CA48" s="47">
        <f>+IBA!$S48</f>
        <v>1178</v>
      </c>
      <c r="CB48" s="47">
        <f>+IBA!$T48</f>
        <v>2618</v>
      </c>
      <c r="CC48" s="47">
        <f>+IBA!$U48</f>
        <v>4114</v>
      </c>
      <c r="CD48" s="47">
        <f>+IBA!$V48</f>
        <v>5379</v>
      </c>
      <c r="CE48" s="47">
        <f>+IBA!$W48</f>
        <v>9560</v>
      </c>
      <c r="CF48" s="47">
        <f>+IBA!$X48</f>
        <v>16410</v>
      </c>
      <c r="CG48" s="47">
        <f>+IBA!$Y48</f>
        <v>24737</v>
      </c>
      <c r="CH48" s="47">
        <f>+IBA!$Z48</f>
        <v>34551</v>
      </c>
      <c r="CI48" s="47">
        <f>+IBA!$AA48</f>
        <v>40153</v>
      </c>
      <c r="CJ48" s="47">
        <f>+IBA!$AB48</f>
        <v>43085</v>
      </c>
      <c r="CK48" s="47">
        <f>+IBA!$AC48</f>
        <v>44303</v>
      </c>
      <c r="CL48" s="47">
        <f>+IBA!$AD48</f>
        <v>45194</v>
      </c>
      <c r="CM48" s="47">
        <f>SUM(CA48:CL48)</f>
        <v>271282</v>
      </c>
      <c r="CN48" s="60"/>
      <c r="CO48" s="60"/>
      <c r="CP48" s="47">
        <f>+SIBC!$S48</f>
        <v>0</v>
      </c>
      <c r="CQ48" s="47">
        <f>+SIBC!$T48</f>
        <v>0</v>
      </c>
      <c r="CR48" s="47">
        <f>+SIBC!$U48</f>
        <v>0</v>
      </c>
      <c r="CS48" s="47">
        <f>+SIBC!$V48</f>
        <v>0</v>
      </c>
      <c r="CT48" s="47">
        <f>+SIBC!$W48</f>
        <v>0</v>
      </c>
      <c r="CU48" s="47">
        <f>+SIBC!$X48</f>
        <v>0</v>
      </c>
      <c r="CV48" s="47">
        <f>+SIBC!$Y48</f>
        <v>0</v>
      </c>
      <c r="CW48" s="47">
        <f>+SIBC!$Z48</f>
        <v>0</v>
      </c>
      <c r="CX48" s="47">
        <f>+SIBC!$AA48</f>
        <v>0</v>
      </c>
      <c r="CY48" s="47">
        <f>+SIBC!$AB48</f>
        <v>0</v>
      </c>
      <c r="CZ48" s="47">
        <f>+SIBC!$AC48</f>
        <v>0</v>
      </c>
      <c r="DA48" s="47">
        <f>+SIBC!$AD48</f>
        <v>0</v>
      </c>
      <c r="DB48" s="47">
        <f>SUM(CP48:DA48)</f>
        <v>0</v>
      </c>
      <c r="DC48" s="60"/>
      <c r="DD48" s="60"/>
      <c r="DE48" s="47">
        <f>+TIBA!$S48</f>
        <v>0</v>
      </c>
      <c r="DF48" s="47">
        <f>+TIBA!$T48</f>
        <v>0</v>
      </c>
      <c r="DG48" s="47">
        <f>+TIBA!$U48</f>
        <v>0</v>
      </c>
      <c r="DH48" s="47">
        <f>+TIBA!$V48</f>
        <v>0</v>
      </c>
      <c r="DI48" s="47">
        <f>+TIBA!$W48</f>
        <v>0</v>
      </c>
      <c r="DJ48" s="47">
        <f>+TIBA!$X48</f>
        <v>0</v>
      </c>
      <c r="DK48" s="47">
        <f>+TIBA!$Y48</f>
        <v>0</v>
      </c>
      <c r="DL48" s="47">
        <f>+TIBA!$Z48</f>
        <v>0</v>
      </c>
      <c r="DM48" s="47">
        <f>+TIBA!$AA48</f>
        <v>0</v>
      </c>
      <c r="DN48" s="47">
        <f>+TIBA!$AB48</f>
        <v>0</v>
      </c>
      <c r="DO48" s="47">
        <f>+TIBA!$AC48</f>
        <v>0</v>
      </c>
      <c r="DP48" s="47">
        <f>+TIBA!$AD48</f>
        <v>0</v>
      </c>
      <c r="DQ48" s="47">
        <f>SUM(DE48:DP48)</f>
        <v>0</v>
      </c>
      <c r="DR48" s="60"/>
      <c r="DS48" s="60"/>
      <c r="DT48" s="47">
        <f>+LQB!$S48</f>
        <v>372</v>
      </c>
      <c r="DU48" s="47">
        <f>+LQB!$T48</f>
        <v>662</v>
      </c>
      <c r="DV48" s="47">
        <f>+LQB!$U48</f>
        <v>1122</v>
      </c>
      <c r="DW48" s="47">
        <f>+LQB!$V48</f>
        <v>1624</v>
      </c>
      <c r="DX48" s="47">
        <f>+LQB!$W48</f>
        <v>2362</v>
      </c>
      <c r="DY48" s="47">
        <f>+LQB!$X48</f>
        <v>2930</v>
      </c>
      <c r="DZ48" s="47">
        <f>+LQB!$Y48</f>
        <v>3842</v>
      </c>
      <c r="EA48" s="47">
        <f>+LQB!$Z48</f>
        <v>4896</v>
      </c>
      <c r="EB48" s="47">
        <f>+LQB!$AA48</f>
        <v>5664</v>
      </c>
      <c r="EC48" s="47">
        <f>+LQB!$AB48</f>
        <v>6436</v>
      </c>
      <c r="ED48" s="47">
        <f>+LQB!$AC48</f>
        <v>7108</v>
      </c>
      <c r="EE48" s="47">
        <f>+LQB!$AD48</f>
        <v>7658</v>
      </c>
      <c r="EF48" s="47">
        <f>SUM(DT48:EE48)</f>
        <v>44676</v>
      </c>
      <c r="EG48" s="60"/>
      <c r="EH48" s="60"/>
      <c r="EI48" s="47">
        <f>+RBW!$S48</f>
        <v>830</v>
      </c>
      <c r="EJ48" s="47">
        <f>+RBW!$T48</f>
        <v>1528</v>
      </c>
      <c r="EK48" s="47">
        <f>+RBW!$U48</f>
        <v>2648</v>
      </c>
      <c r="EL48" s="47">
        <f>+RBW!$V48</f>
        <v>4446</v>
      </c>
      <c r="EM48" s="47">
        <f>+RBW!$W48</f>
        <v>7338</v>
      </c>
      <c r="EN48" s="47">
        <f>+RBW!$X48</f>
        <v>10678</v>
      </c>
      <c r="EO48" s="47">
        <f>+RBW!$Y48</f>
        <v>13888</v>
      </c>
      <c r="EP48" s="47">
        <f>+RBW!$Z48</f>
        <v>17122</v>
      </c>
      <c r="EQ48" s="47">
        <f>+RBW!$AA48</f>
        <v>20534</v>
      </c>
      <c r="ER48" s="47">
        <f>+RBW!$AB48</f>
        <v>23264</v>
      </c>
      <c r="ES48" s="47">
        <f>+RBW!$AC48</f>
        <v>24364</v>
      </c>
      <c r="ET48" s="47">
        <f>+RBW!$AD48</f>
        <v>25302</v>
      </c>
      <c r="EU48" s="47">
        <f>SUM(EI48:ET48)</f>
        <v>151942</v>
      </c>
      <c r="EV48" s="60"/>
      <c r="EW48" s="60"/>
      <c r="EX48" s="47">
        <f>+WPB!$S48</f>
        <v>0</v>
      </c>
      <c r="EY48" s="47">
        <f>+WPB!$T48</f>
        <v>0</v>
      </c>
      <c r="EZ48" s="47">
        <f>+WPB!$U48</f>
        <v>0</v>
      </c>
      <c r="FA48" s="47">
        <f>+WPB!$V48</f>
        <v>0</v>
      </c>
      <c r="FB48" s="47">
        <f>+WPB!$W48</f>
        <v>0</v>
      </c>
      <c r="FC48" s="47">
        <f>+WPB!$X48</f>
        <v>0</v>
      </c>
      <c r="FD48" s="47">
        <f>+WPB!$Y48</f>
        <v>0</v>
      </c>
      <c r="FE48" s="47">
        <f>+WPB!$Z48</f>
        <v>0</v>
      </c>
      <c r="FF48" s="47">
        <f>+WPB!$AA48</f>
        <v>0</v>
      </c>
      <c r="FG48" s="47">
        <f>+WPB!$AB48</f>
        <v>0</v>
      </c>
      <c r="FH48" s="47">
        <f>+WPB!$AC48</f>
        <v>0</v>
      </c>
      <c r="FI48" s="47">
        <f>+WPB!$AD48</f>
        <v>0</v>
      </c>
      <c r="FJ48" s="47">
        <f>SUM(EX48:FI48)</f>
        <v>0</v>
      </c>
      <c r="FK48" s="60"/>
      <c r="FL48" s="60"/>
    </row>
    <row r="49" spans="1:168" s="55" customFormat="1" ht="15" customHeight="1">
      <c r="A49" s="57">
        <v>2013</v>
      </c>
      <c r="B49" s="65" t="s">
        <v>9</v>
      </c>
      <c r="D49" s="56">
        <f t="shared" ref="D49:P49" si="77">SUM(D46:D48)</f>
        <v>560495</v>
      </c>
      <c r="E49" s="56">
        <f t="shared" si="77"/>
        <v>1096043</v>
      </c>
      <c r="F49" s="56">
        <f t="shared" si="77"/>
        <v>1715350</v>
      </c>
      <c r="G49" s="56">
        <f t="shared" si="77"/>
        <v>2324395</v>
      </c>
      <c r="H49" s="56">
        <f t="shared" si="77"/>
        <v>2957136</v>
      </c>
      <c r="I49" s="56">
        <f t="shared" si="77"/>
        <v>3576950</v>
      </c>
      <c r="J49" s="56">
        <f t="shared" si="77"/>
        <v>4189180</v>
      </c>
      <c r="K49" s="56">
        <f t="shared" si="77"/>
        <v>4861686</v>
      </c>
      <c r="L49" s="56">
        <f t="shared" si="77"/>
        <v>5463169</v>
      </c>
      <c r="M49" s="56">
        <f t="shared" si="77"/>
        <v>6099777</v>
      </c>
      <c r="N49" s="56">
        <f t="shared" si="77"/>
        <v>6688495</v>
      </c>
      <c r="O49" s="56">
        <f t="shared" si="77"/>
        <v>7246608</v>
      </c>
      <c r="P49" s="56">
        <f t="shared" si="77"/>
        <v>46779284</v>
      </c>
      <c r="Q49" s="60"/>
      <c r="R49" s="60"/>
      <c r="S49" s="56">
        <f t="shared" ref="S49:AE49" si="78">SUM(S46:S48)</f>
        <v>370235</v>
      </c>
      <c r="T49" s="56">
        <f t="shared" si="78"/>
        <v>708001</v>
      </c>
      <c r="U49" s="56">
        <f t="shared" si="78"/>
        <v>1130852</v>
      </c>
      <c r="V49" s="56">
        <f t="shared" si="78"/>
        <v>1548703</v>
      </c>
      <c r="W49" s="56">
        <f t="shared" si="78"/>
        <v>2020213</v>
      </c>
      <c r="X49" s="56">
        <f t="shared" si="78"/>
        <v>2501076</v>
      </c>
      <c r="Y49" s="56">
        <f t="shared" si="78"/>
        <v>3026582</v>
      </c>
      <c r="Z49" s="56">
        <f t="shared" si="78"/>
        <v>3603358</v>
      </c>
      <c r="AA49" s="56">
        <f t="shared" si="78"/>
        <v>4066019</v>
      </c>
      <c r="AB49" s="56">
        <f t="shared" si="78"/>
        <v>4538131</v>
      </c>
      <c r="AC49" s="56">
        <f t="shared" si="78"/>
        <v>4978049</v>
      </c>
      <c r="AD49" s="56">
        <f t="shared" si="78"/>
        <v>5405208</v>
      </c>
      <c r="AE49" s="56">
        <f t="shared" si="78"/>
        <v>33896427</v>
      </c>
      <c r="AF49" s="60"/>
      <c r="AG49" s="60"/>
      <c r="AH49" s="56">
        <f t="shared" ref="AH49:AT49" si="79">SUM(AH46:AH48)</f>
        <v>317969</v>
      </c>
      <c r="AI49" s="56">
        <f t="shared" si="79"/>
        <v>602215</v>
      </c>
      <c r="AJ49" s="56">
        <f t="shared" si="79"/>
        <v>933442</v>
      </c>
      <c r="AK49" s="56">
        <f t="shared" si="79"/>
        <v>1261736</v>
      </c>
      <c r="AL49" s="56">
        <f t="shared" si="79"/>
        <v>1605232</v>
      </c>
      <c r="AM49" s="56">
        <f t="shared" si="79"/>
        <v>1934491</v>
      </c>
      <c r="AN49" s="56">
        <f t="shared" si="79"/>
        <v>2274013</v>
      </c>
      <c r="AO49" s="56">
        <f t="shared" si="79"/>
        <v>2636188</v>
      </c>
      <c r="AP49" s="56">
        <f t="shared" si="79"/>
        <v>2967447</v>
      </c>
      <c r="AQ49" s="56">
        <f t="shared" si="79"/>
        <v>3318543</v>
      </c>
      <c r="AR49" s="56">
        <f t="shared" si="79"/>
        <v>3649823</v>
      </c>
      <c r="AS49" s="56">
        <f t="shared" si="79"/>
        <v>3980194</v>
      </c>
      <c r="AT49" s="56">
        <f t="shared" si="79"/>
        <v>25481293</v>
      </c>
      <c r="AU49" s="60"/>
      <c r="AV49" s="60"/>
      <c r="AW49" s="56">
        <f t="shared" ref="AW49:BI49" si="80">SUM(AW46:AW48)</f>
        <v>53764</v>
      </c>
      <c r="AX49" s="56">
        <f t="shared" si="80"/>
        <v>105088</v>
      </c>
      <c r="AY49" s="56">
        <f t="shared" si="80"/>
        <v>169337</v>
      </c>
      <c r="AZ49" s="56">
        <f t="shared" si="80"/>
        <v>236388</v>
      </c>
      <c r="BA49" s="56">
        <f t="shared" si="80"/>
        <v>310159</v>
      </c>
      <c r="BB49" s="56">
        <f t="shared" si="80"/>
        <v>385301</v>
      </c>
      <c r="BC49" s="56">
        <f t="shared" si="80"/>
        <v>468418</v>
      </c>
      <c r="BD49" s="56">
        <f t="shared" si="80"/>
        <v>560020</v>
      </c>
      <c r="BE49" s="56">
        <f t="shared" si="80"/>
        <v>633120</v>
      </c>
      <c r="BF49" s="56">
        <f t="shared" si="80"/>
        <v>704329</v>
      </c>
      <c r="BG49" s="56">
        <f t="shared" si="80"/>
        <v>772377</v>
      </c>
      <c r="BH49" s="56">
        <f t="shared" si="80"/>
        <v>836803</v>
      </c>
      <c r="BI49" s="56">
        <f t="shared" si="80"/>
        <v>5235104</v>
      </c>
      <c r="BJ49" s="60"/>
      <c r="BK49" s="60"/>
      <c r="BL49" s="56">
        <f t="shared" ref="BL49:BX49" si="81">SUM(BL46:BL48)</f>
        <v>402904</v>
      </c>
      <c r="BM49" s="56">
        <f t="shared" si="81"/>
        <v>790118</v>
      </c>
      <c r="BN49" s="56">
        <f t="shared" si="81"/>
        <v>1273287</v>
      </c>
      <c r="BO49" s="56">
        <f t="shared" si="81"/>
        <v>1735504</v>
      </c>
      <c r="BP49" s="56">
        <f t="shared" si="81"/>
        <v>2246825</v>
      </c>
      <c r="BQ49" s="56">
        <f t="shared" si="81"/>
        <v>2775071</v>
      </c>
      <c r="BR49" s="56">
        <f t="shared" si="81"/>
        <v>3398932</v>
      </c>
      <c r="BS49" s="56">
        <f t="shared" si="81"/>
        <v>4051459</v>
      </c>
      <c r="BT49" s="56">
        <f t="shared" si="81"/>
        <v>4551974</v>
      </c>
      <c r="BU49" s="56">
        <f t="shared" si="81"/>
        <v>5047634</v>
      </c>
      <c r="BV49" s="56">
        <f t="shared" si="81"/>
        <v>5499673</v>
      </c>
      <c r="BW49" s="56">
        <f t="shared" si="81"/>
        <v>5927886</v>
      </c>
      <c r="BX49" s="56">
        <f t="shared" si="81"/>
        <v>37701267</v>
      </c>
      <c r="BY49" s="60"/>
      <c r="BZ49" s="60"/>
      <c r="CA49" s="56">
        <f t="shared" ref="CA49:CM49" si="82">SUM(CA46:CA48)</f>
        <v>149473</v>
      </c>
      <c r="CB49" s="56">
        <f t="shared" si="82"/>
        <v>295397</v>
      </c>
      <c r="CC49" s="56">
        <f t="shared" si="82"/>
        <v>464771</v>
      </c>
      <c r="CD49" s="56">
        <f t="shared" si="82"/>
        <v>624272</v>
      </c>
      <c r="CE49" s="56">
        <f t="shared" si="82"/>
        <v>802084</v>
      </c>
      <c r="CF49" s="56">
        <f t="shared" si="82"/>
        <v>986330</v>
      </c>
      <c r="CG49" s="56">
        <f t="shared" si="82"/>
        <v>1193080</v>
      </c>
      <c r="CH49" s="56">
        <f t="shared" si="82"/>
        <v>1406080</v>
      </c>
      <c r="CI49" s="56">
        <f t="shared" si="82"/>
        <v>1593158</v>
      </c>
      <c r="CJ49" s="56">
        <f t="shared" si="82"/>
        <v>1774457</v>
      </c>
      <c r="CK49" s="56">
        <f t="shared" si="82"/>
        <v>1936333</v>
      </c>
      <c r="CL49" s="56">
        <f t="shared" si="82"/>
        <v>2104458</v>
      </c>
      <c r="CM49" s="56">
        <f t="shared" si="82"/>
        <v>13329893</v>
      </c>
      <c r="CN49" s="60"/>
      <c r="CO49" s="60"/>
      <c r="CP49" s="56">
        <f t="shared" ref="CP49:DB49" si="83">SUM(CP46:CP48)</f>
        <v>176275</v>
      </c>
      <c r="CQ49" s="56">
        <f t="shared" si="83"/>
        <v>341277</v>
      </c>
      <c r="CR49" s="56">
        <f t="shared" si="83"/>
        <v>522417</v>
      </c>
      <c r="CS49" s="56">
        <f t="shared" si="83"/>
        <v>693808</v>
      </c>
      <c r="CT49" s="56">
        <f t="shared" si="83"/>
        <v>889822</v>
      </c>
      <c r="CU49" s="56">
        <f t="shared" si="83"/>
        <v>1075769</v>
      </c>
      <c r="CV49" s="56">
        <f t="shared" si="83"/>
        <v>1284722</v>
      </c>
      <c r="CW49" s="56">
        <f t="shared" si="83"/>
        <v>1487671</v>
      </c>
      <c r="CX49" s="56">
        <f t="shared" si="83"/>
        <v>1683300</v>
      </c>
      <c r="CY49" s="56">
        <f t="shared" si="83"/>
        <v>1880674</v>
      </c>
      <c r="CZ49" s="56">
        <f t="shared" si="83"/>
        <v>2061773</v>
      </c>
      <c r="DA49" s="56">
        <f t="shared" si="83"/>
        <v>2230504</v>
      </c>
      <c r="DB49" s="56">
        <f t="shared" si="83"/>
        <v>14328012</v>
      </c>
      <c r="DC49" s="60"/>
      <c r="DD49" s="60"/>
      <c r="DE49" s="56">
        <f t="shared" ref="DE49:DQ49" si="84">SUM(DE46:DE48)</f>
        <v>114862</v>
      </c>
      <c r="DF49" s="56">
        <f t="shared" si="84"/>
        <v>224972</v>
      </c>
      <c r="DG49" s="56">
        <f t="shared" si="84"/>
        <v>380716</v>
      </c>
      <c r="DH49" s="56">
        <f t="shared" si="84"/>
        <v>536054</v>
      </c>
      <c r="DI49" s="56">
        <f t="shared" si="84"/>
        <v>722376</v>
      </c>
      <c r="DJ49" s="56">
        <f t="shared" si="84"/>
        <v>922920</v>
      </c>
      <c r="DK49" s="56">
        <f t="shared" si="84"/>
        <v>1185251</v>
      </c>
      <c r="DL49" s="56">
        <f t="shared" si="84"/>
        <v>1477370</v>
      </c>
      <c r="DM49" s="56">
        <f t="shared" si="84"/>
        <v>1659957</v>
      </c>
      <c r="DN49" s="56">
        <f t="shared" si="84"/>
        <v>1836124</v>
      </c>
      <c r="DO49" s="56">
        <f t="shared" si="84"/>
        <v>1989057</v>
      </c>
      <c r="DP49" s="56">
        <f t="shared" si="84"/>
        <v>2119031</v>
      </c>
      <c r="DQ49" s="56">
        <f t="shared" si="84"/>
        <v>13168690</v>
      </c>
      <c r="DR49" s="60"/>
      <c r="DS49" s="60"/>
      <c r="DT49" s="56">
        <f t="shared" ref="DT49:EF49" si="85">SUM(DT46:DT48)</f>
        <v>250521</v>
      </c>
      <c r="DU49" s="56">
        <f t="shared" si="85"/>
        <v>484857</v>
      </c>
      <c r="DV49" s="56">
        <f t="shared" si="85"/>
        <v>788987</v>
      </c>
      <c r="DW49" s="56">
        <f t="shared" si="85"/>
        <v>1074817</v>
      </c>
      <c r="DX49" s="56">
        <f t="shared" si="85"/>
        <v>1388109</v>
      </c>
      <c r="DY49" s="56">
        <f t="shared" si="85"/>
        <v>1696689</v>
      </c>
      <c r="DZ49" s="56">
        <f t="shared" si="85"/>
        <v>2050280</v>
      </c>
      <c r="EA49" s="56">
        <f t="shared" si="85"/>
        <v>2425540</v>
      </c>
      <c r="EB49" s="56">
        <f t="shared" si="85"/>
        <v>2719851</v>
      </c>
      <c r="EC49" s="56">
        <f t="shared" si="85"/>
        <v>3020916</v>
      </c>
      <c r="ED49" s="56">
        <f t="shared" si="85"/>
        <v>3312209</v>
      </c>
      <c r="EE49" s="56">
        <f t="shared" si="85"/>
        <v>3590528</v>
      </c>
      <c r="EF49" s="56">
        <f t="shared" si="85"/>
        <v>22803304</v>
      </c>
      <c r="EG49" s="60"/>
      <c r="EH49" s="60"/>
      <c r="EI49" s="56">
        <f t="shared" ref="EI49:EU49" si="86">SUM(EI46:EI48)</f>
        <v>223742</v>
      </c>
      <c r="EJ49" s="56">
        <f t="shared" si="86"/>
        <v>434435</v>
      </c>
      <c r="EK49" s="56">
        <f t="shared" si="86"/>
        <v>706146</v>
      </c>
      <c r="EL49" s="56">
        <f t="shared" si="86"/>
        <v>964472</v>
      </c>
      <c r="EM49" s="56">
        <f t="shared" si="86"/>
        <v>1262254</v>
      </c>
      <c r="EN49" s="56">
        <f t="shared" si="86"/>
        <v>1579531</v>
      </c>
      <c r="EO49" s="56">
        <f t="shared" si="86"/>
        <v>1951065</v>
      </c>
      <c r="EP49" s="56">
        <f t="shared" si="86"/>
        <v>2353833</v>
      </c>
      <c r="EQ49" s="56">
        <f t="shared" si="86"/>
        <v>2644104</v>
      </c>
      <c r="ER49" s="56">
        <f t="shared" si="86"/>
        <v>2924136</v>
      </c>
      <c r="ES49" s="56">
        <f t="shared" si="86"/>
        <v>3180321</v>
      </c>
      <c r="ET49" s="56">
        <f t="shared" si="86"/>
        <v>3420004</v>
      </c>
      <c r="EU49" s="56">
        <f t="shared" si="86"/>
        <v>21644043</v>
      </c>
      <c r="EV49" s="60"/>
      <c r="EW49" s="60"/>
      <c r="EX49" s="56">
        <f t="shared" ref="EX49:FJ49" si="87">SUM(EX46:EX48)</f>
        <v>45686</v>
      </c>
      <c r="EY49" s="56">
        <f t="shared" si="87"/>
        <v>88634</v>
      </c>
      <c r="EZ49" s="56">
        <f t="shared" si="87"/>
        <v>143979</v>
      </c>
      <c r="FA49" s="56">
        <f t="shared" si="87"/>
        <v>200447</v>
      </c>
      <c r="FB49" s="56">
        <f t="shared" si="87"/>
        <v>265923</v>
      </c>
      <c r="FC49" s="56">
        <f t="shared" si="87"/>
        <v>333142</v>
      </c>
      <c r="FD49" s="56">
        <f t="shared" si="87"/>
        <v>408275</v>
      </c>
      <c r="FE49" s="56">
        <f t="shared" si="87"/>
        <v>490865</v>
      </c>
      <c r="FF49" s="56">
        <f t="shared" si="87"/>
        <v>558818</v>
      </c>
      <c r="FG49" s="56">
        <f t="shared" si="87"/>
        <v>625172</v>
      </c>
      <c r="FH49" s="56">
        <f t="shared" si="87"/>
        <v>687193</v>
      </c>
      <c r="FI49" s="56">
        <f t="shared" si="87"/>
        <v>750987</v>
      </c>
      <c r="FJ49" s="56">
        <f t="shared" si="87"/>
        <v>4599121</v>
      </c>
      <c r="FK49" s="60"/>
      <c r="FL49" s="60"/>
    </row>
    <row r="50" spans="1:168" s="62" customFormat="1" ht="15" customHeight="1">
      <c r="A50" s="42"/>
      <c r="B50" s="43"/>
      <c r="C50" s="44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4"/>
      <c r="R50" s="44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4"/>
      <c r="AG50" s="44"/>
      <c r="AH50" s="45"/>
      <c r="AI50" s="45"/>
      <c r="AJ50" s="45"/>
      <c r="AK50" s="45"/>
      <c r="AL50" s="45"/>
      <c r="AM50" s="45"/>
      <c r="AN50" s="45"/>
      <c r="AO50" s="45"/>
      <c r="AP50" s="45"/>
      <c r="AQ50" s="45"/>
      <c r="AR50" s="45"/>
      <c r="AS50" s="45"/>
      <c r="AT50" s="45"/>
      <c r="AU50" s="44"/>
      <c r="AV50" s="44"/>
      <c r="AW50" s="45"/>
      <c r="AX50" s="45"/>
      <c r="AY50" s="45"/>
      <c r="AZ50" s="45"/>
      <c r="BA50" s="45"/>
      <c r="BB50" s="45"/>
      <c r="BC50" s="45"/>
      <c r="BD50" s="45"/>
      <c r="BE50" s="45"/>
      <c r="BF50" s="45"/>
      <c r="BG50" s="45"/>
      <c r="BH50" s="45"/>
      <c r="BI50" s="45"/>
      <c r="BJ50" s="44"/>
      <c r="BK50" s="44"/>
      <c r="BL50" s="45"/>
      <c r="BM50" s="45"/>
      <c r="BN50" s="45"/>
      <c r="BO50" s="45"/>
      <c r="BP50" s="45"/>
      <c r="BQ50" s="45"/>
      <c r="BR50" s="45"/>
      <c r="BS50" s="45"/>
      <c r="BT50" s="45"/>
      <c r="BU50" s="45"/>
      <c r="BV50" s="45"/>
      <c r="BW50" s="45"/>
      <c r="BX50" s="45"/>
      <c r="BY50" s="44"/>
      <c r="BZ50" s="44"/>
      <c r="CA50" s="45"/>
      <c r="CB50" s="45"/>
      <c r="CC50" s="45"/>
      <c r="CD50" s="45"/>
      <c r="CE50" s="45"/>
      <c r="CF50" s="45"/>
      <c r="CG50" s="45"/>
      <c r="CH50" s="45"/>
      <c r="CI50" s="45"/>
      <c r="CJ50" s="45"/>
      <c r="CK50" s="45"/>
      <c r="CL50" s="45"/>
      <c r="CM50" s="45"/>
      <c r="CN50" s="44"/>
      <c r="CO50" s="44"/>
      <c r="CP50" s="45"/>
      <c r="CQ50" s="45"/>
      <c r="CR50" s="45"/>
      <c r="CS50" s="45"/>
      <c r="CT50" s="45"/>
      <c r="CU50" s="45"/>
      <c r="CV50" s="45"/>
      <c r="CW50" s="45"/>
      <c r="CX50" s="45"/>
      <c r="CY50" s="45"/>
      <c r="CZ50" s="45"/>
      <c r="DA50" s="45"/>
      <c r="DB50" s="45"/>
      <c r="DC50" s="44"/>
      <c r="DD50" s="44"/>
      <c r="DE50" s="45"/>
      <c r="DF50" s="45"/>
      <c r="DG50" s="45"/>
      <c r="DH50" s="45"/>
      <c r="DI50" s="45"/>
      <c r="DJ50" s="45"/>
      <c r="DK50" s="45"/>
      <c r="DL50" s="45"/>
      <c r="DM50" s="45"/>
      <c r="DN50" s="45"/>
      <c r="DO50" s="45"/>
      <c r="DP50" s="45"/>
      <c r="DQ50" s="45"/>
      <c r="DR50" s="44"/>
      <c r="DS50" s="44"/>
      <c r="DT50" s="45"/>
      <c r="DU50" s="45"/>
      <c r="DV50" s="45"/>
      <c r="DW50" s="45"/>
      <c r="DX50" s="45"/>
      <c r="DY50" s="45"/>
      <c r="DZ50" s="45"/>
      <c r="EA50" s="45"/>
      <c r="EB50" s="45"/>
      <c r="EC50" s="45"/>
      <c r="ED50" s="45"/>
      <c r="EE50" s="45"/>
      <c r="EF50" s="45"/>
      <c r="EG50" s="44"/>
      <c r="EH50" s="44"/>
      <c r="EI50" s="45"/>
      <c r="EJ50" s="45"/>
      <c r="EK50" s="45"/>
      <c r="EL50" s="45"/>
      <c r="EM50" s="45"/>
      <c r="EN50" s="45"/>
      <c r="EO50" s="45"/>
      <c r="EP50" s="45"/>
      <c r="EQ50" s="45"/>
      <c r="ER50" s="45"/>
      <c r="ES50" s="45"/>
      <c r="ET50" s="45"/>
      <c r="EU50" s="45"/>
      <c r="EV50" s="44"/>
      <c r="EW50" s="44"/>
      <c r="EX50" s="45"/>
      <c r="EY50" s="45"/>
      <c r="EZ50" s="45"/>
      <c r="FA50" s="45"/>
      <c r="FB50" s="45"/>
      <c r="FC50" s="45"/>
      <c r="FD50" s="45"/>
      <c r="FE50" s="45"/>
      <c r="FF50" s="45"/>
      <c r="FG50" s="45"/>
      <c r="FH50" s="45"/>
      <c r="FI50" s="45"/>
      <c r="FJ50" s="45"/>
      <c r="FK50" s="44"/>
      <c r="FL50" s="44"/>
    </row>
    <row r="51" spans="1:168" s="55" customFormat="1" ht="15" customHeight="1">
      <c r="A51" s="57">
        <v>2014</v>
      </c>
      <c r="B51" s="63" t="s">
        <v>6</v>
      </c>
      <c r="C51" s="46"/>
      <c r="D51" s="47">
        <f>+AMB!$S51</f>
        <v>349785</v>
      </c>
      <c r="E51" s="47">
        <f>+AMB!$T51</f>
        <v>678265</v>
      </c>
      <c r="F51" s="47">
        <f>+AMB!$U51</f>
        <v>1079471</v>
      </c>
      <c r="G51" s="47">
        <f>+AMB!$V51</f>
        <v>1462877</v>
      </c>
      <c r="H51" s="47">
        <f>+AMB!$W51</f>
        <v>1864343</v>
      </c>
      <c r="I51" s="47">
        <f>+AMB!$X51</f>
        <v>2266589</v>
      </c>
      <c r="J51" s="47">
        <f>+AMB!$Y51</f>
        <v>2687495</v>
      </c>
      <c r="K51" s="47">
        <f>+AMB!$Z51</f>
        <v>3137788</v>
      </c>
      <c r="L51" s="47">
        <f>+AMB!$AA51</f>
        <v>3519935</v>
      </c>
      <c r="M51" s="47">
        <f>+AMB!$AB51</f>
        <v>3934861</v>
      </c>
      <c r="N51" s="47">
        <f>+AMB!$AC51</f>
        <v>4308398</v>
      </c>
      <c r="O51" s="47">
        <f>+AMB!$AD51</f>
        <v>4691983</v>
      </c>
      <c r="P51" s="47">
        <f>SUM(D51:O51)</f>
        <v>29981790</v>
      </c>
      <c r="Q51" s="59"/>
      <c r="R51" s="59"/>
      <c r="S51" s="47">
        <f>+BWB!$S51</f>
        <v>237434</v>
      </c>
      <c r="T51" s="47">
        <f>+BWB!$T51</f>
        <v>454143</v>
      </c>
      <c r="U51" s="47">
        <f>+BWB!$U51</f>
        <v>728803</v>
      </c>
      <c r="V51" s="47">
        <f>+BWB!$V51</f>
        <v>1024074</v>
      </c>
      <c r="W51" s="47">
        <f>+BWB!$W51</f>
        <v>1358725</v>
      </c>
      <c r="X51" s="47">
        <f>+BWB!$X51</f>
        <v>1707510</v>
      </c>
      <c r="Y51" s="47">
        <f>+BWB!$Y51</f>
        <v>2105973</v>
      </c>
      <c r="Z51" s="47">
        <f>+BWB!$Z51</f>
        <v>2535022</v>
      </c>
      <c r="AA51" s="47">
        <f>+BWB!$AA51</f>
        <v>2853403</v>
      </c>
      <c r="AB51" s="47">
        <f>+BWB!$AB51</f>
        <v>3176262</v>
      </c>
      <c r="AC51" s="47">
        <f>+BWB!$AC51</f>
        <v>3465437</v>
      </c>
      <c r="AD51" s="47">
        <f>+BWB!$AD51</f>
        <v>3762632</v>
      </c>
      <c r="AE51" s="47">
        <f>SUM(S51:AD51)</f>
        <v>23409418</v>
      </c>
      <c r="AF51" s="59"/>
      <c r="AG51" s="59"/>
      <c r="AH51" s="47">
        <f>+DWT!$S51</f>
        <v>286184</v>
      </c>
      <c r="AI51" s="47">
        <f>+DWT!$T51</f>
        <v>556782</v>
      </c>
      <c r="AJ51" s="47">
        <f>+DWT!$U51</f>
        <v>877177</v>
      </c>
      <c r="AK51" s="47">
        <f>+DWT!$V51</f>
        <v>1199709</v>
      </c>
      <c r="AL51" s="47">
        <f>+DWT!$W51</f>
        <v>1529261</v>
      </c>
      <c r="AM51" s="47">
        <f>+DWT!$X51</f>
        <v>1852397</v>
      </c>
      <c r="AN51" s="47">
        <f>+DWT!$Y51</f>
        <v>2186089</v>
      </c>
      <c r="AO51" s="47">
        <f>+DWT!$Z51</f>
        <v>2530941</v>
      </c>
      <c r="AP51" s="47">
        <f>+DWT!$AA51</f>
        <v>2852840</v>
      </c>
      <c r="AQ51" s="47">
        <f>+DWT!$AB51</f>
        <v>3190362</v>
      </c>
      <c r="AR51" s="47">
        <f>+DWT!$AC51</f>
        <v>3506630</v>
      </c>
      <c r="AS51" s="47">
        <f>+DWT!$AD51</f>
        <v>3834421</v>
      </c>
      <c r="AT51" s="47">
        <f>SUM(AH51:AS51)</f>
        <v>24402793</v>
      </c>
      <c r="AU51" s="59"/>
      <c r="AV51" s="59"/>
      <c r="AW51" s="47">
        <f>+OGB!$S51</f>
        <v>44950</v>
      </c>
      <c r="AX51" s="47">
        <f>+OGB!$T51</f>
        <v>85555</v>
      </c>
      <c r="AY51" s="47">
        <f>+OGB!$U51</f>
        <v>137843</v>
      </c>
      <c r="AZ51" s="47">
        <f>+OGB!$V51</f>
        <v>191661</v>
      </c>
      <c r="BA51" s="47">
        <f>+OGB!$W51</f>
        <v>255819</v>
      </c>
      <c r="BB51" s="47">
        <f>+OGB!$X51</f>
        <v>320902</v>
      </c>
      <c r="BC51" s="47">
        <f>+OGB!$Y51</f>
        <v>395141</v>
      </c>
      <c r="BD51" s="47">
        <f>+OGB!$Z51</f>
        <v>474661</v>
      </c>
      <c r="BE51" s="47">
        <f>+OGB!$AA51</f>
        <v>534279</v>
      </c>
      <c r="BF51" s="47">
        <f>+OGB!$AB51</f>
        <v>593425</v>
      </c>
      <c r="BG51" s="47">
        <f>+OGB!$AC51</f>
        <v>648757</v>
      </c>
      <c r="BH51" s="47">
        <f>+OGB!$AD51</f>
        <v>704164</v>
      </c>
      <c r="BI51" s="47">
        <f>SUM(AW51:BH51)</f>
        <v>4387157</v>
      </c>
      <c r="BJ51" s="59"/>
      <c r="BK51" s="59"/>
      <c r="BL51" s="47">
        <f>+PB!$S51</f>
        <v>267431</v>
      </c>
      <c r="BM51" s="47">
        <f>+PB!$T51</f>
        <v>534551</v>
      </c>
      <c r="BN51" s="47">
        <f>+PB!$U51</f>
        <v>870657</v>
      </c>
      <c r="BO51" s="47">
        <f>+PB!$V51</f>
        <v>1203164</v>
      </c>
      <c r="BP51" s="47">
        <f>+PB!$W51</f>
        <v>1577230</v>
      </c>
      <c r="BQ51" s="47">
        <f>+PB!$X51</f>
        <v>1979560</v>
      </c>
      <c r="BR51" s="47">
        <f>+PB!$Y51</f>
        <v>2464233</v>
      </c>
      <c r="BS51" s="47">
        <f>+PB!$Z51</f>
        <v>2992271</v>
      </c>
      <c r="BT51" s="47">
        <f>+PB!$AA51</f>
        <v>3357936</v>
      </c>
      <c r="BU51" s="47">
        <f>+PB!$AB51</f>
        <v>3727876</v>
      </c>
      <c r="BV51" s="47">
        <f>+PB!$AC51</f>
        <v>4021570</v>
      </c>
      <c r="BW51" s="47">
        <f>+PB!$AD51</f>
        <v>4340338</v>
      </c>
      <c r="BX51" s="47">
        <f>SUM(BL51:BW51)</f>
        <v>27336817</v>
      </c>
      <c r="BY51" s="59"/>
      <c r="BZ51" s="59"/>
      <c r="CA51" s="47">
        <f>+IBA!$S51</f>
        <v>137190</v>
      </c>
      <c r="CB51" s="47">
        <f>+IBA!$T51</f>
        <v>265574</v>
      </c>
      <c r="CC51" s="47">
        <f>+IBA!$U51</f>
        <v>412540</v>
      </c>
      <c r="CD51" s="47">
        <f>+IBA!$V51</f>
        <v>556549</v>
      </c>
      <c r="CE51" s="47">
        <f>+IBA!$W51</f>
        <v>716644</v>
      </c>
      <c r="CF51" s="47">
        <f>+IBA!$X51</f>
        <v>883027</v>
      </c>
      <c r="CG51" s="47">
        <f>+IBA!$Y51</f>
        <v>1068430</v>
      </c>
      <c r="CH51" s="47">
        <f>+IBA!$Z51</f>
        <v>1255656</v>
      </c>
      <c r="CI51" s="47">
        <f>+IBA!$AA51</f>
        <v>1417295</v>
      </c>
      <c r="CJ51" s="47">
        <f>+IBA!$AB51</f>
        <v>1570570</v>
      </c>
      <c r="CK51" s="47">
        <f>+IBA!$AC51</f>
        <v>1702231</v>
      </c>
      <c r="CL51" s="47">
        <f>+IBA!$AD51</f>
        <v>1842417</v>
      </c>
      <c r="CM51" s="47">
        <f>SUM(CA51:CL51)</f>
        <v>11828123</v>
      </c>
      <c r="CN51" s="59"/>
      <c r="CO51" s="59"/>
      <c r="CP51" s="47">
        <f>+SIBC!$S51</f>
        <v>158816</v>
      </c>
      <c r="CQ51" s="47">
        <f>+SIBC!$T51</f>
        <v>308460</v>
      </c>
      <c r="CR51" s="47">
        <f>+SIBC!$U51</f>
        <v>486216</v>
      </c>
      <c r="CS51" s="47">
        <f>+SIBC!$V51</f>
        <v>666336</v>
      </c>
      <c r="CT51" s="47">
        <f>+SIBC!$W51</f>
        <v>865225</v>
      </c>
      <c r="CU51" s="47">
        <f>+SIBC!$X51</f>
        <v>1070180</v>
      </c>
      <c r="CV51" s="47">
        <f>+SIBC!$Y51</f>
        <v>1284319</v>
      </c>
      <c r="CW51" s="47">
        <f>+SIBC!$Z51</f>
        <v>1492984</v>
      </c>
      <c r="CX51" s="47">
        <f>+SIBC!$AA51</f>
        <v>1692566</v>
      </c>
      <c r="CY51" s="47">
        <f>+SIBC!$AB51</f>
        <v>1888845</v>
      </c>
      <c r="CZ51" s="47">
        <f>+SIBC!$AC51</f>
        <v>2071702</v>
      </c>
      <c r="DA51" s="47">
        <f>+SIBC!$AD51</f>
        <v>2254166</v>
      </c>
      <c r="DB51" s="47">
        <f>SUM(CP51:DA51)</f>
        <v>14239815</v>
      </c>
      <c r="DC51" s="59"/>
      <c r="DD51" s="59"/>
      <c r="DE51" s="47">
        <f>+TIBA!$S51</f>
        <v>78326</v>
      </c>
      <c r="DF51" s="47">
        <f>+TIBA!$T51</f>
        <v>154197</v>
      </c>
      <c r="DG51" s="47">
        <f>+TIBA!$U51</f>
        <v>261727</v>
      </c>
      <c r="DH51" s="47">
        <f>+TIBA!$V51</f>
        <v>387875</v>
      </c>
      <c r="DI51" s="47">
        <f>+TIBA!$W51</f>
        <v>539251</v>
      </c>
      <c r="DJ51" s="47">
        <f>+TIBA!$X51</f>
        <v>705491</v>
      </c>
      <c r="DK51" s="47">
        <f>+TIBA!$Y51</f>
        <v>935519</v>
      </c>
      <c r="DL51" s="47">
        <f>+TIBA!$Z51</f>
        <v>1192912</v>
      </c>
      <c r="DM51" s="47">
        <f>+TIBA!$AA51</f>
        <v>1339114</v>
      </c>
      <c r="DN51" s="47">
        <f>+TIBA!$AB51</f>
        <v>1479533</v>
      </c>
      <c r="DO51" s="47">
        <f>+TIBA!$AC51</f>
        <v>1596049</v>
      </c>
      <c r="DP51" s="47">
        <f>+TIBA!$AD51</f>
        <v>1696888</v>
      </c>
      <c r="DQ51" s="47">
        <f>SUM(DE51:DP51)</f>
        <v>10366882</v>
      </c>
      <c r="DR51" s="59"/>
      <c r="DS51" s="59"/>
      <c r="DT51" s="47">
        <f>+LQB!$S51</f>
        <v>165717</v>
      </c>
      <c r="DU51" s="47">
        <f>+LQB!$T51</f>
        <v>324173</v>
      </c>
      <c r="DV51" s="47">
        <f>+LQB!$U51</f>
        <v>534833</v>
      </c>
      <c r="DW51" s="47">
        <f>+LQB!$V51</f>
        <v>758388</v>
      </c>
      <c r="DX51" s="47">
        <f>+LQB!$W51</f>
        <v>1007254</v>
      </c>
      <c r="DY51" s="47">
        <f>+LQB!$X51</f>
        <v>1256346</v>
      </c>
      <c r="DZ51" s="47">
        <f>+LQB!$Y51</f>
        <v>1542603</v>
      </c>
      <c r="EA51" s="47">
        <f>+LQB!$Z51</f>
        <v>1859314</v>
      </c>
      <c r="EB51" s="47">
        <f>+LQB!$AA51</f>
        <v>2095089</v>
      </c>
      <c r="EC51" s="47">
        <f>+LQB!$AB51</f>
        <v>2329629</v>
      </c>
      <c r="ED51" s="47">
        <f>+LQB!$AC51</f>
        <v>2532655</v>
      </c>
      <c r="EE51" s="47">
        <f>+LQB!$AD51</f>
        <v>2742473</v>
      </c>
      <c r="EF51" s="47">
        <f>SUM(DT51:EE51)</f>
        <v>17148474</v>
      </c>
      <c r="EG51" s="59"/>
      <c r="EH51" s="59"/>
      <c r="EI51" s="47">
        <f>+RBW!$S51</f>
        <v>182762</v>
      </c>
      <c r="EJ51" s="47">
        <f>+RBW!$T51</f>
        <v>368491</v>
      </c>
      <c r="EK51" s="47">
        <f>+RBW!$U51</f>
        <v>598129</v>
      </c>
      <c r="EL51" s="47">
        <f>+RBW!$V51</f>
        <v>847347</v>
      </c>
      <c r="EM51" s="47">
        <f>+RBW!$W51</f>
        <v>1125447</v>
      </c>
      <c r="EN51" s="47">
        <f>+RBW!$X51</f>
        <v>1415186</v>
      </c>
      <c r="EO51" s="47">
        <f>+RBW!$Y51</f>
        <v>1758990</v>
      </c>
      <c r="EP51" s="47">
        <f>+RBW!$Z51</f>
        <v>2131446</v>
      </c>
      <c r="EQ51" s="47">
        <f>+RBW!$AA51</f>
        <v>2408264</v>
      </c>
      <c r="ER51" s="47">
        <f>+RBW!$AB51</f>
        <v>2668686</v>
      </c>
      <c r="ES51" s="47">
        <f>+RBW!$AC51</f>
        <v>2871866</v>
      </c>
      <c r="ET51" s="47">
        <f>+RBW!$AD51</f>
        <v>3083014</v>
      </c>
      <c r="EU51" s="47">
        <f>SUM(EI51:ET51)</f>
        <v>19459628</v>
      </c>
      <c r="EV51" s="59"/>
      <c r="EW51" s="59"/>
      <c r="EX51" s="47">
        <f>+WPB!$S51</f>
        <v>49327</v>
      </c>
      <c r="EY51" s="47">
        <f>+WPB!$T51</f>
        <v>96067</v>
      </c>
      <c r="EZ51" s="47">
        <f>+WPB!$U51</f>
        <v>150990</v>
      </c>
      <c r="FA51" s="47">
        <f>+WPB!$V51</f>
        <v>213416</v>
      </c>
      <c r="FB51" s="47">
        <f>+WPB!$W51</f>
        <v>280660</v>
      </c>
      <c r="FC51" s="47">
        <f>+WPB!$X51</f>
        <v>352587</v>
      </c>
      <c r="FD51" s="47">
        <f>+WPB!$Y51</f>
        <v>430948</v>
      </c>
      <c r="FE51" s="47">
        <f>+WPB!$Z51</f>
        <v>515259</v>
      </c>
      <c r="FF51" s="47">
        <f>+WPB!$AA51</f>
        <v>548583</v>
      </c>
      <c r="FG51" s="47">
        <f>+WPB!$AB51</f>
        <v>600877</v>
      </c>
      <c r="FH51" s="47">
        <f>+WPB!$AC51</f>
        <v>651835</v>
      </c>
      <c r="FI51" s="47">
        <f>+WPB!$AD51</f>
        <v>706690</v>
      </c>
      <c r="FJ51" s="47">
        <f>SUM(EX51:FI51)</f>
        <v>4597239</v>
      </c>
      <c r="FK51" s="59"/>
      <c r="FL51" s="59"/>
    </row>
    <row r="52" spans="1:168" s="55" customFormat="1" ht="15" customHeight="1">
      <c r="A52" s="57">
        <v>2014</v>
      </c>
      <c r="B52" s="64" t="s">
        <v>7</v>
      </c>
      <c r="D52" s="47">
        <f>+AMB!$S52</f>
        <v>191499</v>
      </c>
      <c r="E52" s="47">
        <f>+AMB!$T52</f>
        <v>379483</v>
      </c>
      <c r="F52" s="47">
        <f>+AMB!$U52</f>
        <v>583996</v>
      </c>
      <c r="G52" s="47">
        <f>+AMB!$V52</f>
        <v>794118</v>
      </c>
      <c r="H52" s="47">
        <f>+AMB!$W52</f>
        <v>1013116</v>
      </c>
      <c r="I52" s="47">
        <f>+AMB!$X52</f>
        <v>1229380</v>
      </c>
      <c r="J52" s="47">
        <f>+AMB!$Y52</f>
        <v>1430216</v>
      </c>
      <c r="K52" s="47">
        <f>+AMB!$Z52</f>
        <v>1629928</v>
      </c>
      <c r="L52" s="47">
        <f>+AMB!$AA52</f>
        <v>1846491</v>
      </c>
      <c r="M52" s="47">
        <f>+AMB!$AB52</f>
        <v>2070479</v>
      </c>
      <c r="N52" s="47">
        <f>+AMB!$AC52</f>
        <v>2278642</v>
      </c>
      <c r="O52" s="47">
        <f>+AMB!$AD52</f>
        <v>2470199</v>
      </c>
      <c r="P52" s="47">
        <f>SUM(D52:O52)</f>
        <v>15917547</v>
      </c>
      <c r="Q52" s="60"/>
      <c r="R52" s="60"/>
      <c r="S52" s="47">
        <f>+BWB!$S52</f>
        <v>117958</v>
      </c>
      <c r="T52" s="47">
        <f>+BWB!$T52</f>
        <v>233861</v>
      </c>
      <c r="U52" s="47">
        <f>+BWB!$U52</f>
        <v>363523</v>
      </c>
      <c r="V52" s="47">
        <f>+BWB!$V52</f>
        <v>495959</v>
      </c>
      <c r="W52" s="47">
        <f>+BWB!$W52</f>
        <v>634069</v>
      </c>
      <c r="X52" s="47">
        <f>+BWB!$X52</f>
        <v>771930</v>
      </c>
      <c r="Y52" s="47">
        <f>+BWB!$Y52</f>
        <v>905739</v>
      </c>
      <c r="Z52" s="47">
        <f>+BWB!$Z52</f>
        <v>1038036</v>
      </c>
      <c r="AA52" s="47">
        <f>+BWB!$AA52</f>
        <v>1180340</v>
      </c>
      <c r="AB52" s="47">
        <f>+BWB!$AB52</f>
        <v>1328895</v>
      </c>
      <c r="AC52" s="47">
        <f>+BWB!$AC52</f>
        <v>1460888</v>
      </c>
      <c r="AD52" s="47">
        <f>+BWB!$AD52</f>
        <v>1586161</v>
      </c>
      <c r="AE52" s="47">
        <f>SUM(S52:AD52)</f>
        <v>10117359</v>
      </c>
      <c r="AF52" s="60"/>
      <c r="AG52" s="60"/>
      <c r="AH52" s="47">
        <f>+DWT!$S52</f>
        <v>2312</v>
      </c>
      <c r="AI52" s="47">
        <f>+DWT!$T52</f>
        <v>4747</v>
      </c>
      <c r="AJ52" s="47">
        <f>+DWT!$U52</f>
        <v>7710</v>
      </c>
      <c r="AK52" s="47">
        <f>+DWT!$V52</f>
        <v>10545</v>
      </c>
      <c r="AL52" s="47">
        <f>+DWT!$W52</f>
        <v>13479</v>
      </c>
      <c r="AM52" s="47">
        <f>+DWT!$X52</f>
        <v>16172</v>
      </c>
      <c r="AN52" s="47">
        <f>+DWT!$Y52</f>
        <v>18368</v>
      </c>
      <c r="AO52" s="47">
        <f>+DWT!$Z52</f>
        <v>20263</v>
      </c>
      <c r="AP52" s="47">
        <f>+DWT!$AA52</f>
        <v>22472</v>
      </c>
      <c r="AQ52" s="47">
        <f>+DWT!$AB52</f>
        <v>24881</v>
      </c>
      <c r="AR52" s="47">
        <f>+DWT!$AC52</f>
        <v>28412</v>
      </c>
      <c r="AS52" s="47">
        <f>+DWT!$AD52</f>
        <v>30441</v>
      </c>
      <c r="AT52" s="47">
        <f>SUM(AH52:AS52)</f>
        <v>199802</v>
      </c>
      <c r="AU52" s="60"/>
      <c r="AV52" s="60"/>
      <c r="AW52" s="47">
        <f>+OGB!$S52</f>
        <v>6444</v>
      </c>
      <c r="AX52" s="47">
        <f>+OGB!$T52</f>
        <v>12409</v>
      </c>
      <c r="AY52" s="47">
        <f>+OGB!$U52</f>
        <v>18460</v>
      </c>
      <c r="AZ52" s="47">
        <f>+OGB!$V52</f>
        <v>24966</v>
      </c>
      <c r="BA52" s="47">
        <f>+OGB!$W52</f>
        <v>31534</v>
      </c>
      <c r="BB52" s="47">
        <f>+OGB!$X52</f>
        <v>38162</v>
      </c>
      <c r="BC52" s="47">
        <f>+OGB!$Y52</f>
        <v>44937</v>
      </c>
      <c r="BD52" s="47">
        <f>+OGB!$Z52</f>
        <v>51429</v>
      </c>
      <c r="BE52" s="47">
        <f>+OGB!$AA52</f>
        <v>58040</v>
      </c>
      <c r="BF52" s="47">
        <f>+OGB!$AB52</f>
        <v>64700</v>
      </c>
      <c r="BG52" s="47">
        <f>+OGB!$AC52</f>
        <v>70240</v>
      </c>
      <c r="BH52" s="47">
        <f>+OGB!$AD52</f>
        <v>76076</v>
      </c>
      <c r="BI52" s="47">
        <f>SUM(AW52:BH52)</f>
        <v>497397</v>
      </c>
      <c r="BJ52" s="60"/>
      <c r="BK52" s="60"/>
      <c r="BL52" s="47">
        <f>+PB!$S52</f>
        <v>101216</v>
      </c>
      <c r="BM52" s="47">
        <f>+PB!$T52</f>
        <v>197623</v>
      </c>
      <c r="BN52" s="47">
        <f>+PB!$U52</f>
        <v>302359</v>
      </c>
      <c r="BO52" s="47">
        <f>+PB!$V52</f>
        <v>410841</v>
      </c>
      <c r="BP52" s="47">
        <f>+PB!$W52</f>
        <v>521612</v>
      </c>
      <c r="BQ52" s="47">
        <f>+PB!$X52</f>
        <v>630439</v>
      </c>
      <c r="BR52" s="47">
        <f>+PB!$Y52</f>
        <v>739148</v>
      </c>
      <c r="BS52" s="47">
        <f>+PB!$Z52</f>
        <v>842420</v>
      </c>
      <c r="BT52" s="47">
        <f>+PB!$AA52</f>
        <v>953954</v>
      </c>
      <c r="BU52" s="47">
        <f>+PB!$AB52</f>
        <v>1066570</v>
      </c>
      <c r="BV52" s="47">
        <f>+PB!$AC52</f>
        <v>1151258</v>
      </c>
      <c r="BW52" s="47">
        <f>+PB!$AD52</f>
        <v>1250405</v>
      </c>
      <c r="BX52" s="47">
        <f>SUM(BL52:BW52)</f>
        <v>8167845</v>
      </c>
      <c r="BY52" s="60"/>
      <c r="BZ52" s="60"/>
      <c r="CA52" s="47">
        <f>+IBA!$S52</f>
        <v>8169</v>
      </c>
      <c r="CB52" s="47">
        <f>+IBA!$T52</f>
        <v>17485</v>
      </c>
      <c r="CC52" s="47">
        <f>+IBA!$U52</f>
        <v>27423</v>
      </c>
      <c r="CD52" s="47">
        <f>+IBA!$V52</f>
        <v>35569</v>
      </c>
      <c r="CE52" s="47">
        <f>+IBA!$W52</f>
        <v>43574</v>
      </c>
      <c r="CF52" s="47">
        <f>+IBA!$X52</f>
        <v>51242</v>
      </c>
      <c r="CG52" s="47">
        <f>+IBA!$Y52</f>
        <v>59255</v>
      </c>
      <c r="CH52" s="47">
        <f>+IBA!$Z52</f>
        <v>66698</v>
      </c>
      <c r="CI52" s="47">
        <f>+IBA!$AA52</f>
        <v>74548</v>
      </c>
      <c r="CJ52" s="47">
        <f>+IBA!$AB52</f>
        <v>82471</v>
      </c>
      <c r="CK52" s="47">
        <f>+IBA!$AC52</f>
        <v>89147</v>
      </c>
      <c r="CL52" s="47">
        <f>+IBA!$AD52</f>
        <v>95844</v>
      </c>
      <c r="CM52" s="47">
        <f>SUM(CA52:CL52)</f>
        <v>651425</v>
      </c>
      <c r="CN52" s="60"/>
      <c r="CO52" s="60"/>
      <c r="CP52" s="47">
        <f>+SIBC!$S52</f>
        <v>4984</v>
      </c>
      <c r="CQ52" s="47">
        <f>+SIBC!$T52</f>
        <v>9470</v>
      </c>
      <c r="CR52" s="47">
        <f>+SIBC!$U52</f>
        <v>13882</v>
      </c>
      <c r="CS52" s="47">
        <f>+SIBC!$V52</f>
        <v>19296</v>
      </c>
      <c r="CT52" s="47">
        <f>+SIBC!$W52</f>
        <v>25070</v>
      </c>
      <c r="CU52" s="47">
        <f>+SIBC!$X52</f>
        <v>31292</v>
      </c>
      <c r="CV52" s="47">
        <f>+SIBC!$Y52</f>
        <v>37741</v>
      </c>
      <c r="CW52" s="47">
        <f>+SIBC!$Z52</f>
        <v>44124</v>
      </c>
      <c r="CX52" s="47">
        <f>+SIBC!$AA52</f>
        <v>50671</v>
      </c>
      <c r="CY52" s="47">
        <f>+SIBC!$AB52</f>
        <v>56819</v>
      </c>
      <c r="CZ52" s="47">
        <f>+SIBC!$AC52</f>
        <v>61551</v>
      </c>
      <c r="DA52" s="47">
        <f>+SIBC!$AD52</f>
        <v>65991</v>
      </c>
      <c r="DB52" s="47">
        <f>SUM(CP52:DA52)</f>
        <v>420891</v>
      </c>
      <c r="DC52" s="60"/>
      <c r="DD52" s="60"/>
      <c r="DE52" s="47">
        <f>+TIBA!$S52</f>
        <v>28840</v>
      </c>
      <c r="DF52" s="47">
        <f>+TIBA!$T52</f>
        <v>57603</v>
      </c>
      <c r="DG52" s="47">
        <f>+TIBA!$U52</f>
        <v>90875</v>
      </c>
      <c r="DH52" s="47">
        <f>+TIBA!$V52</f>
        <v>125136</v>
      </c>
      <c r="DI52" s="47">
        <f>+TIBA!$W52</f>
        <v>159328</v>
      </c>
      <c r="DJ52" s="47">
        <f>+TIBA!$X52</f>
        <v>191364</v>
      </c>
      <c r="DK52" s="47">
        <f>+TIBA!$Y52</f>
        <v>224174</v>
      </c>
      <c r="DL52" s="47">
        <f>+TIBA!$Z52</f>
        <v>254696</v>
      </c>
      <c r="DM52" s="47">
        <f>+TIBA!$AA52</f>
        <v>287885</v>
      </c>
      <c r="DN52" s="47">
        <f>+TIBA!$AB52</f>
        <v>322680</v>
      </c>
      <c r="DO52" s="47">
        <f>+TIBA!$AC52</f>
        <v>354453</v>
      </c>
      <c r="DP52" s="47">
        <f>+TIBA!$AD52</f>
        <v>383094</v>
      </c>
      <c r="DQ52" s="47">
        <f>SUM(DE52:DP52)</f>
        <v>2480128</v>
      </c>
      <c r="DR52" s="60"/>
      <c r="DS52" s="60"/>
      <c r="DT52" s="47">
        <f>+LQB!$S52</f>
        <v>55648</v>
      </c>
      <c r="DU52" s="47">
        <f>+LQB!$T52</f>
        <v>108312</v>
      </c>
      <c r="DV52" s="47">
        <f>+LQB!$U52</f>
        <v>166746</v>
      </c>
      <c r="DW52" s="47">
        <f>+LQB!$V52</f>
        <v>227652</v>
      </c>
      <c r="DX52" s="47">
        <f>+LQB!$W52</f>
        <v>291852</v>
      </c>
      <c r="DY52" s="47">
        <f>+LQB!$X52</f>
        <v>352934</v>
      </c>
      <c r="DZ52" s="47">
        <f>+LQB!$Y52</f>
        <v>415062</v>
      </c>
      <c r="EA52" s="47">
        <f>+LQB!$Z52</f>
        <v>474934</v>
      </c>
      <c r="EB52" s="47">
        <f>+LQB!$AA52</f>
        <v>537026</v>
      </c>
      <c r="EC52" s="47">
        <f>+LQB!$AB52</f>
        <v>603104</v>
      </c>
      <c r="ED52" s="47">
        <f>+LQB!$AC52</f>
        <v>662908</v>
      </c>
      <c r="EE52" s="47">
        <f>+LQB!$AD52</f>
        <v>720588</v>
      </c>
      <c r="EF52" s="47">
        <f>SUM(DT52:EE52)</f>
        <v>4616766</v>
      </c>
      <c r="EG52" s="60"/>
      <c r="EH52" s="60"/>
      <c r="EI52" s="47">
        <f>+RBW!$S52</f>
        <v>2</v>
      </c>
      <c r="EJ52" s="47">
        <f>+RBW!$T52</f>
        <v>7</v>
      </c>
      <c r="EK52" s="47">
        <f>+RBW!$U52</f>
        <v>14</v>
      </c>
      <c r="EL52" s="47">
        <f>+RBW!$V52</f>
        <v>31</v>
      </c>
      <c r="EM52" s="47">
        <f>+RBW!$W52</f>
        <v>38</v>
      </c>
      <c r="EN52" s="47">
        <f>+RBW!$X52</f>
        <v>46</v>
      </c>
      <c r="EO52" s="47">
        <f>+RBW!$Y52</f>
        <v>54</v>
      </c>
      <c r="EP52" s="47">
        <f>+RBW!$Z52</f>
        <v>85</v>
      </c>
      <c r="EQ52" s="47">
        <f>+RBW!$AA52</f>
        <v>124</v>
      </c>
      <c r="ER52" s="47">
        <f>+RBW!$AB52</f>
        <v>157</v>
      </c>
      <c r="ES52" s="47">
        <f>+RBW!$AC52</f>
        <v>174</v>
      </c>
      <c r="ET52" s="47">
        <f>+RBW!$AD52</f>
        <v>186</v>
      </c>
      <c r="EU52" s="47">
        <f>SUM(EI52:ET52)</f>
        <v>918</v>
      </c>
      <c r="EV52" s="60"/>
      <c r="EW52" s="60"/>
      <c r="EX52" s="47">
        <f>+WPB!$S52</f>
        <v>0</v>
      </c>
      <c r="EY52" s="47">
        <f>+WPB!$T52</f>
        <v>0</v>
      </c>
      <c r="EZ52" s="47">
        <f>+WPB!$U52</f>
        <v>0</v>
      </c>
      <c r="FA52" s="47">
        <f>+WPB!$V52</f>
        <v>0</v>
      </c>
      <c r="FB52" s="47">
        <f>+WPB!$W52</f>
        <v>0</v>
      </c>
      <c r="FC52" s="47">
        <f>+WPB!$X52</f>
        <v>0</v>
      </c>
      <c r="FD52" s="47">
        <f>+WPB!$Y52</f>
        <v>0</v>
      </c>
      <c r="FE52" s="47">
        <f>+WPB!$Z52</f>
        <v>0</v>
      </c>
      <c r="FF52" s="47">
        <f>+WPB!$AA52</f>
        <v>0</v>
      </c>
      <c r="FG52" s="47">
        <f>+WPB!$AB52</f>
        <v>0</v>
      </c>
      <c r="FH52" s="47">
        <f>+WPB!$AC52</f>
        <v>0</v>
      </c>
      <c r="FI52" s="47">
        <f>+WPB!$AD52</f>
        <v>0</v>
      </c>
      <c r="FJ52" s="47">
        <f>SUM(EX52:FI52)</f>
        <v>0</v>
      </c>
      <c r="FK52" s="60"/>
      <c r="FL52" s="60"/>
    </row>
    <row r="53" spans="1:168" s="55" customFormat="1" ht="15" customHeight="1">
      <c r="A53" s="57">
        <v>2014</v>
      </c>
      <c r="B53" s="64" t="s">
        <v>8</v>
      </c>
      <c r="D53" s="47">
        <f>+AMB!$S53</f>
        <v>0</v>
      </c>
      <c r="E53" s="47">
        <f>+AMB!$T53</f>
        <v>0</v>
      </c>
      <c r="F53" s="47">
        <f>+AMB!$U53</f>
        <v>0</v>
      </c>
      <c r="G53" s="47">
        <f>+AMB!$V53</f>
        <v>0</v>
      </c>
      <c r="H53" s="47">
        <f>+AMB!$W53</f>
        <v>0</v>
      </c>
      <c r="I53" s="47">
        <f>+AMB!$X53</f>
        <v>0</v>
      </c>
      <c r="J53" s="47">
        <f>+AMB!$Y53</f>
        <v>0</v>
      </c>
      <c r="K53" s="47">
        <f>+AMB!$Z53</f>
        <v>0</v>
      </c>
      <c r="L53" s="47">
        <f>+AMB!$AA53</f>
        <v>0</v>
      </c>
      <c r="M53" s="47">
        <f>+AMB!$AB53</f>
        <v>0</v>
      </c>
      <c r="N53" s="47">
        <f>+AMB!$AC53</f>
        <v>0</v>
      </c>
      <c r="O53" s="47">
        <f>+AMB!$AD53</f>
        <v>0</v>
      </c>
      <c r="P53" s="47">
        <f>SUM(D53:O53)</f>
        <v>0</v>
      </c>
      <c r="Q53" s="60"/>
      <c r="R53" s="60"/>
      <c r="S53" s="47">
        <f>+BWB!$S53</f>
        <v>364</v>
      </c>
      <c r="T53" s="47">
        <f>+BWB!$T53</f>
        <v>664</v>
      </c>
      <c r="U53" s="47">
        <f>+BWB!$U53</f>
        <v>1067</v>
      </c>
      <c r="V53" s="47">
        <f>+BWB!$V53</f>
        <v>1525</v>
      </c>
      <c r="W53" s="47">
        <f>+BWB!$W53</f>
        <v>2162</v>
      </c>
      <c r="X53" s="47">
        <f>+BWB!$X53</f>
        <v>2826</v>
      </c>
      <c r="Y53" s="47">
        <f>+BWB!$Y53</f>
        <v>3567</v>
      </c>
      <c r="Z53" s="47">
        <f>+BWB!$Z53</f>
        <v>4408</v>
      </c>
      <c r="AA53" s="47">
        <f>+BWB!$AA53</f>
        <v>5145</v>
      </c>
      <c r="AB53" s="47">
        <f>+BWB!$AB53</f>
        <v>5855</v>
      </c>
      <c r="AC53" s="47">
        <f>+BWB!$AC53</f>
        <v>6518</v>
      </c>
      <c r="AD53" s="47">
        <f>+BWB!$AD53</f>
        <v>6871</v>
      </c>
      <c r="AE53" s="47">
        <f>SUM(S53:AD53)</f>
        <v>40972</v>
      </c>
      <c r="AF53" s="60"/>
      <c r="AG53" s="60"/>
      <c r="AH53" s="47">
        <f>+DWT!$S53</f>
        <v>3909</v>
      </c>
      <c r="AI53" s="47">
        <f>+DWT!$T53</f>
        <v>6930</v>
      </c>
      <c r="AJ53" s="47">
        <f>+DWT!$U53</f>
        <v>10586</v>
      </c>
      <c r="AK53" s="47">
        <f>+DWT!$V53</f>
        <v>14017</v>
      </c>
      <c r="AL53" s="47">
        <f>+DWT!$W53</f>
        <v>17800</v>
      </c>
      <c r="AM53" s="47">
        <f>+DWT!$X53</f>
        <v>21701</v>
      </c>
      <c r="AN53" s="47">
        <f>+DWT!$Y53</f>
        <v>25537</v>
      </c>
      <c r="AO53" s="47">
        <f>+DWT!$Z53</f>
        <v>29719</v>
      </c>
      <c r="AP53" s="47">
        <f>+DWT!$AA53</f>
        <v>33440</v>
      </c>
      <c r="AQ53" s="47">
        <f>+DWT!$AB53</f>
        <v>37189</v>
      </c>
      <c r="AR53" s="47">
        <f>+DWT!$AC53</f>
        <v>39252</v>
      </c>
      <c r="AS53" s="47">
        <f>+DWT!$AD53</f>
        <v>42531</v>
      </c>
      <c r="AT53" s="47">
        <f>SUM(AH53:AS53)</f>
        <v>282611</v>
      </c>
      <c r="AU53" s="60"/>
      <c r="AV53" s="60"/>
      <c r="AW53" s="47">
        <f>+OGB!$S53</f>
        <v>24</v>
      </c>
      <c r="AX53" s="47">
        <f>+OGB!$T53</f>
        <v>56</v>
      </c>
      <c r="AY53" s="47">
        <f>+OGB!$U53</f>
        <v>66</v>
      </c>
      <c r="AZ53" s="47">
        <f>+OGB!$V53</f>
        <v>81</v>
      </c>
      <c r="BA53" s="47">
        <f>+OGB!$W53</f>
        <v>127</v>
      </c>
      <c r="BB53" s="47">
        <f>+OGB!$X53</f>
        <v>182</v>
      </c>
      <c r="BC53" s="47">
        <f>+OGB!$Y53</f>
        <v>221</v>
      </c>
      <c r="BD53" s="47">
        <f>+OGB!$Z53</f>
        <v>249</v>
      </c>
      <c r="BE53" s="47">
        <f>+OGB!$AA53</f>
        <v>254</v>
      </c>
      <c r="BF53" s="47">
        <f>+OGB!$AB53</f>
        <v>286</v>
      </c>
      <c r="BG53" s="47">
        <f>+OGB!$AC53</f>
        <v>337</v>
      </c>
      <c r="BH53" s="47">
        <f>+OGB!$AD53</f>
        <v>363</v>
      </c>
      <c r="BI53" s="47">
        <f>SUM(AW53:BH53)</f>
        <v>2246</v>
      </c>
      <c r="BJ53" s="60"/>
      <c r="BK53" s="60"/>
      <c r="BL53" s="47">
        <f>+PB!$S53</f>
        <v>2086</v>
      </c>
      <c r="BM53" s="47">
        <f>+PB!$T53</f>
        <v>4138</v>
      </c>
      <c r="BN53" s="47">
        <f>+PB!$U53</f>
        <v>6252</v>
      </c>
      <c r="BO53" s="47">
        <f>+PB!$V53</f>
        <v>8384</v>
      </c>
      <c r="BP53" s="47">
        <f>+PB!$W53</f>
        <v>10836</v>
      </c>
      <c r="BQ53" s="47">
        <f>+PB!$X53</f>
        <v>12902</v>
      </c>
      <c r="BR53" s="47">
        <f>+PB!$Y53</f>
        <v>15436</v>
      </c>
      <c r="BS53" s="47">
        <f>+PB!$Z53</f>
        <v>18144</v>
      </c>
      <c r="BT53" s="47">
        <f>+PB!$AA53</f>
        <v>20478</v>
      </c>
      <c r="BU53" s="47">
        <f>+PB!$AB53</f>
        <v>23014</v>
      </c>
      <c r="BV53" s="47">
        <f>+PB!$AC53</f>
        <v>25186</v>
      </c>
      <c r="BW53" s="47">
        <f>+PB!$AD53</f>
        <v>27240</v>
      </c>
      <c r="BX53" s="47">
        <f>SUM(BL53:BW53)</f>
        <v>174096</v>
      </c>
      <c r="BY53" s="60"/>
      <c r="BZ53" s="60"/>
      <c r="CA53" s="47">
        <f>+IBA!$S53</f>
        <v>998</v>
      </c>
      <c r="CB53" s="47">
        <f>+IBA!$T53</f>
        <v>2191</v>
      </c>
      <c r="CC53" s="47">
        <f>+IBA!$U53</f>
        <v>3372</v>
      </c>
      <c r="CD53" s="47">
        <f>+IBA!$V53</f>
        <v>4430</v>
      </c>
      <c r="CE53" s="47">
        <f>+IBA!$W53</f>
        <v>8067</v>
      </c>
      <c r="CF53" s="47">
        <f>+IBA!$X53</f>
        <v>14691</v>
      </c>
      <c r="CG53" s="47">
        <f>+IBA!$Y53</f>
        <v>22993</v>
      </c>
      <c r="CH53" s="47">
        <f>+IBA!$Z53</f>
        <v>32692</v>
      </c>
      <c r="CI53" s="47">
        <f>+IBA!$AA53</f>
        <v>38134</v>
      </c>
      <c r="CJ53" s="47">
        <f>+IBA!$AB53</f>
        <v>40890</v>
      </c>
      <c r="CK53" s="47">
        <f>+IBA!$AC53</f>
        <v>41915</v>
      </c>
      <c r="CL53" s="47">
        <f>+IBA!$AD53</f>
        <v>42580</v>
      </c>
      <c r="CM53" s="47">
        <f>SUM(CA53:CL53)</f>
        <v>252953</v>
      </c>
      <c r="CN53" s="60"/>
      <c r="CO53" s="60"/>
      <c r="CP53" s="47">
        <f>+SIBC!$S53</f>
        <v>0</v>
      </c>
      <c r="CQ53" s="47">
        <f>+SIBC!$T53</f>
        <v>0</v>
      </c>
      <c r="CR53" s="47">
        <f>+SIBC!$U53</f>
        <v>0</v>
      </c>
      <c r="CS53" s="47">
        <f>+SIBC!$V53</f>
        <v>0</v>
      </c>
      <c r="CT53" s="47">
        <f>+SIBC!$W53</f>
        <v>0</v>
      </c>
      <c r="CU53" s="47">
        <f>+SIBC!$X53</f>
        <v>0</v>
      </c>
      <c r="CV53" s="47">
        <f>+SIBC!$Y53</f>
        <v>0</v>
      </c>
      <c r="CW53" s="47">
        <f>+SIBC!$Z53</f>
        <v>0</v>
      </c>
      <c r="CX53" s="47">
        <f>+SIBC!$AA53</f>
        <v>0</v>
      </c>
      <c r="CY53" s="47">
        <f>+SIBC!$AB53</f>
        <v>0</v>
      </c>
      <c r="CZ53" s="47">
        <f>+SIBC!$AC53</f>
        <v>0</v>
      </c>
      <c r="DA53" s="47">
        <f>+SIBC!$AD53</f>
        <v>0</v>
      </c>
      <c r="DB53" s="47">
        <f>SUM(CP53:DA53)</f>
        <v>0</v>
      </c>
      <c r="DC53" s="60"/>
      <c r="DD53" s="60"/>
      <c r="DE53" s="47">
        <f>+TIBA!$S53</f>
        <v>0</v>
      </c>
      <c r="DF53" s="47">
        <f>+TIBA!$T53</f>
        <v>0</v>
      </c>
      <c r="DG53" s="47">
        <f>+TIBA!$U53</f>
        <v>0</v>
      </c>
      <c r="DH53" s="47">
        <f>+TIBA!$V53</f>
        <v>0</v>
      </c>
      <c r="DI53" s="47">
        <f>+TIBA!$W53</f>
        <v>0</v>
      </c>
      <c r="DJ53" s="47">
        <f>+TIBA!$X53</f>
        <v>0</v>
      </c>
      <c r="DK53" s="47">
        <f>+TIBA!$Y53</f>
        <v>0</v>
      </c>
      <c r="DL53" s="47">
        <f>+TIBA!$Z53</f>
        <v>0</v>
      </c>
      <c r="DM53" s="47">
        <f>+TIBA!$AA53</f>
        <v>0</v>
      </c>
      <c r="DN53" s="47">
        <f>+TIBA!$AB53</f>
        <v>0</v>
      </c>
      <c r="DO53" s="47">
        <f>+TIBA!$AC53</f>
        <v>0</v>
      </c>
      <c r="DP53" s="47">
        <f>+TIBA!$AD53</f>
        <v>0</v>
      </c>
      <c r="DQ53" s="47">
        <f>SUM(DE53:DP53)</f>
        <v>0</v>
      </c>
      <c r="DR53" s="60"/>
      <c r="DS53" s="60"/>
      <c r="DT53" s="47">
        <f>+LQB!$S53</f>
        <v>314</v>
      </c>
      <c r="DU53" s="47">
        <f>+LQB!$T53</f>
        <v>658</v>
      </c>
      <c r="DV53" s="47">
        <f>+LQB!$U53</f>
        <v>1044</v>
      </c>
      <c r="DW53" s="47">
        <f>+LQB!$V53</f>
        <v>1816</v>
      </c>
      <c r="DX53" s="47">
        <f>+LQB!$W53</f>
        <v>2668</v>
      </c>
      <c r="DY53" s="47">
        <f>+LQB!$X53</f>
        <v>3310</v>
      </c>
      <c r="DZ53" s="47">
        <f>+LQB!$Y53</f>
        <v>4362</v>
      </c>
      <c r="EA53" s="47">
        <f>+LQB!$Z53</f>
        <v>5532</v>
      </c>
      <c r="EB53" s="47">
        <f>+LQB!$AA53</f>
        <v>6394</v>
      </c>
      <c r="EC53" s="47">
        <f>+LQB!$AB53</f>
        <v>7224</v>
      </c>
      <c r="ED53" s="47">
        <f>+LQB!$AC53</f>
        <v>7842</v>
      </c>
      <c r="EE53" s="47">
        <f>+LQB!$AD53</f>
        <v>8332</v>
      </c>
      <c r="EF53" s="47">
        <f>SUM(DT53:EE53)</f>
        <v>49496</v>
      </c>
      <c r="EG53" s="60"/>
      <c r="EH53" s="60"/>
      <c r="EI53" s="47">
        <f>+RBW!$S53</f>
        <v>602</v>
      </c>
      <c r="EJ53" s="47">
        <f>+RBW!$T53</f>
        <v>1190</v>
      </c>
      <c r="EK53" s="47">
        <f>+RBW!$U53</f>
        <v>2026</v>
      </c>
      <c r="EL53" s="47">
        <f>+RBW!$V53</f>
        <v>3610</v>
      </c>
      <c r="EM53" s="47">
        <f>+RBW!$W53</f>
        <v>6532</v>
      </c>
      <c r="EN53" s="47">
        <f>+RBW!$X53</f>
        <v>9902</v>
      </c>
      <c r="EO53" s="47">
        <f>+RBW!$Y53</f>
        <v>13314</v>
      </c>
      <c r="EP53" s="47">
        <f>+RBW!$Z53</f>
        <v>17760</v>
      </c>
      <c r="EQ53" s="47">
        <f>+RBW!$AA53</f>
        <v>20558</v>
      </c>
      <c r="ER53" s="47">
        <f>+RBW!$AB53</f>
        <v>22736</v>
      </c>
      <c r="ES53" s="47">
        <f>+RBW!$AC53</f>
        <v>23344</v>
      </c>
      <c r="ET53" s="47">
        <f>+RBW!$AD53</f>
        <v>23968</v>
      </c>
      <c r="EU53" s="47">
        <f>SUM(EI53:ET53)</f>
        <v>145542</v>
      </c>
      <c r="EV53" s="60"/>
      <c r="EW53" s="60"/>
      <c r="EX53" s="47">
        <f>+WPB!$S53</f>
        <v>0</v>
      </c>
      <c r="EY53" s="47">
        <f>+WPB!$T53</f>
        <v>0</v>
      </c>
      <c r="EZ53" s="47">
        <f>+WPB!$U53</f>
        <v>0</v>
      </c>
      <c r="FA53" s="47">
        <f>+WPB!$V53</f>
        <v>0</v>
      </c>
      <c r="FB53" s="47">
        <f>+WPB!$W53</f>
        <v>0</v>
      </c>
      <c r="FC53" s="47">
        <f>+WPB!$X53</f>
        <v>0</v>
      </c>
      <c r="FD53" s="47">
        <f>+WPB!$Y53</f>
        <v>0</v>
      </c>
      <c r="FE53" s="47">
        <f>+WPB!$Z53</f>
        <v>0</v>
      </c>
      <c r="FF53" s="47">
        <f>+WPB!$AA53</f>
        <v>0</v>
      </c>
      <c r="FG53" s="47">
        <f>+WPB!$AB53</f>
        <v>0</v>
      </c>
      <c r="FH53" s="47">
        <f>+WPB!$AC53</f>
        <v>0</v>
      </c>
      <c r="FI53" s="47">
        <f>+WPB!$AD53</f>
        <v>0</v>
      </c>
      <c r="FJ53" s="47">
        <f>SUM(EX53:FI53)</f>
        <v>0</v>
      </c>
      <c r="FK53" s="60"/>
      <c r="FL53" s="60"/>
    </row>
    <row r="54" spans="1:168" s="55" customFormat="1" ht="15" customHeight="1">
      <c r="A54" s="57">
        <v>2014</v>
      </c>
      <c r="B54" s="65" t="s">
        <v>9</v>
      </c>
      <c r="D54" s="56">
        <f t="shared" ref="D54:P54" si="88">SUM(D51:D53)</f>
        <v>541284</v>
      </c>
      <c r="E54" s="56">
        <f t="shared" si="88"/>
        <v>1057748</v>
      </c>
      <c r="F54" s="56">
        <f t="shared" si="88"/>
        <v>1663467</v>
      </c>
      <c r="G54" s="56">
        <f t="shared" si="88"/>
        <v>2256995</v>
      </c>
      <c r="H54" s="56">
        <f t="shared" si="88"/>
        <v>2877459</v>
      </c>
      <c r="I54" s="56">
        <f t="shared" si="88"/>
        <v>3495969</v>
      </c>
      <c r="J54" s="56">
        <f t="shared" si="88"/>
        <v>4117711</v>
      </c>
      <c r="K54" s="56">
        <f t="shared" si="88"/>
        <v>4767716</v>
      </c>
      <c r="L54" s="56">
        <f t="shared" si="88"/>
        <v>5366426</v>
      </c>
      <c r="M54" s="56">
        <f t="shared" si="88"/>
        <v>6005340</v>
      </c>
      <c r="N54" s="56">
        <f t="shared" si="88"/>
        <v>6587040</v>
      </c>
      <c r="O54" s="56">
        <f t="shared" si="88"/>
        <v>7162182</v>
      </c>
      <c r="P54" s="56">
        <f t="shared" si="88"/>
        <v>45899337</v>
      </c>
      <c r="Q54" s="60"/>
      <c r="R54" s="60"/>
      <c r="S54" s="56">
        <f t="shared" ref="S54:AE54" si="89">SUM(S51:S53)</f>
        <v>355756</v>
      </c>
      <c r="T54" s="56">
        <f t="shared" si="89"/>
        <v>688668</v>
      </c>
      <c r="U54" s="56">
        <f t="shared" si="89"/>
        <v>1093393</v>
      </c>
      <c r="V54" s="56">
        <f t="shared" si="89"/>
        <v>1521558</v>
      </c>
      <c r="W54" s="56">
        <f t="shared" si="89"/>
        <v>1994956</v>
      </c>
      <c r="X54" s="56">
        <f t="shared" si="89"/>
        <v>2482266</v>
      </c>
      <c r="Y54" s="56">
        <f t="shared" si="89"/>
        <v>3015279</v>
      </c>
      <c r="Z54" s="56">
        <f t="shared" si="89"/>
        <v>3577466</v>
      </c>
      <c r="AA54" s="56">
        <f t="shared" si="89"/>
        <v>4038888</v>
      </c>
      <c r="AB54" s="56">
        <f t="shared" si="89"/>
        <v>4511012</v>
      </c>
      <c r="AC54" s="56">
        <f t="shared" si="89"/>
        <v>4932843</v>
      </c>
      <c r="AD54" s="56">
        <f t="shared" si="89"/>
        <v>5355664</v>
      </c>
      <c r="AE54" s="56">
        <f t="shared" si="89"/>
        <v>33567749</v>
      </c>
      <c r="AF54" s="60"/>
      <c r="AG54" s="60"/>
      <c r="AH54" s="56">
        <f t="shared" ref="AH54:AT54" si="90">SUM(AH51:AH53)</f>
        <v>292405</v>
      </c>
      <c r="AI54" s="56">
        <f t="shared" si="90"/>
        <v>568459</v>
      </c>
      <c r="AJ54" s="56">
        <f t="shared" si="90"/>
        <v>895473</v>
      </c>
      <c r="AK54" s="56">
        <f t="shared" si="90"/>
        <v>1224271</v>
      </c>
      <c r="AL54" s="56">
        <f t="shared" si="90"/>
        <v>1560540</v>
      </c>
      <c r="AM54" s="56">
        <f t="shared" si="90"/>
        <v>1890270</v>
      </c>
      <c r="AN54" s="56">
        <f t="shared" si="90"/>
        <v>2229994</v>
      </c>
      <c r="AO54" s="56">
        <f t="shared" si="90"/>
        <v>2580923</v>
      </c>
      <c r="AP54" s="56">
        <f t="shared" si="90"/>
        <v>2908752</v>
      </c>
      <c r="AQ54" s="56">
        <f t="shared" si="90"/>
        <v>3252432</v>
      </c>
      <c r="AR54" s="56">
        <f t="shared" si="90"/>
        <v>3574294</v>
      </c>
      <c r="AS54" s="56">
        <f t="shared" si="90"/>
        <v>3907393</v>
      </c>
      <c r="AT54" s="56">
        <f t="shared" si="90"/>
        <v>24885206</v>
      </c>
      <c r="AU54" s="60"/>
      <c r="AV54" s="60"/>
      <c r="AW54" s="56">
        <f t="shared" ref="AW54:BI54" si="91">SUM(AW51:AW53)</f>
        <v>51418</v>
      </c>
      <c r="AX54" s="56">
        <f t="shared" si="91"/>
        <v>98020</v>
      </c>
      <c r="AY54" s="56">
        <f t="shared" si="91"/>
        <v>156369</v>
      </c>
      <c r="AZ54" s="56">
        <f t="shared" si="91"/>
        <v>216708</v>
      </c>
      <c r="BA54" s="56">
        <f t="shared" si="91"/>
        <v>287480</v>
      </c>
      <c r="BB54" s="56">
        <f t="shared" si="91"/>
        <v>359246</v>
      </c>
      <c r="BC54" s="56">
        <f t="shared" si="91"/>
        <v>440299</v>
      </c>
      <c r="BD54" s="56">
        <f t="shared" si="91"/>
        <v>526339</v>
      </c>
      <c r="BE54" s="56">
        <f t="shared" si="91"/>
        <v>592573</v>
      </c>
      <c r="BF54" s="56">
        <f t="shared" si="91"/>
        <v>658411</v>
      </c>
      <c r="BG54" s="56">
        <f t="shared" si="91"/>
        <v>719334</v>
      </c>
      <c r="BH54" s="56">
        <f t="shared" si="91"/>
        <v>780603</v>
      </c>
      <c r="BI54" s="56">
        <f t="shared" si="91"/>
        <v>4886800</v>
      </c>
      <c r="BJ54" s="60"/>
      <c r="BK54" s="60"/>
      <c r="BL54" s="56">
        <f t="shared" ref="BL54:BX54" si="92">SUM(BL51:BL53)</f>
        <v>370733</v>
      </c>
      <c r="BM54" s="56">
        <f t="shared" si="92"/>
        <v>736312</v>
      </c>
      <c r="BN54" s="56">
        <f t="shared" si="92"/>
        <v>1179268</v>
      </c>
      <c r="BO54" s="56">
        <f t="shared" si="92"/>
        <v>1622389</v>
      </c>
      <c r="BP54" s="56">
        <f t="shared" si="92"/>
        <v>2109678</v>
      </c>
      <c r="BQ54" s="56">
        <f t="shared" si="92"/>
        <v>2622901</v>
      </c>
      <c r="BR54" s="56">
        <f t="shared" si="92"/>
        <v>3218817</v>
      </c>
      <c r="BS54" s="56">
        <f t="shared" si="92"/>
        <v>3852835</v>
      </c>
      <c r="BT54" s="56">
        <f t="shared" si="92"/>
        <v>4332368</v>
      </c>
      <c r="BU54" s="56">
        <f t="shared" si="92"/>
        <v>4817460</v>
      </c>
      <c r="BV54" s="56">
        <f t="shared" si="92"/>
        <v>5198014</v>
      </c>
      <c r="BW54" s="56">
        <f t="shared" si="92"/>
        <v>5617983</v>
      </c>
      <c r="BX54" s="56">
        <f t="shared" si="92"/>
        <v>35678758</v>
      </c>
      <c r="BY54" s="60"/>
      <c r="BZ54" s="60"/>
      <c r="CA54" s="56">
        <f t="shared" ref="CA54:CM54" si="93">SUM(CA51:CA53)</f>
        <v>146357</v>
      </c>
      <c r="CB54" s="56">
        <f t="shared" si="93"/>
        <v>285250</v>
      </c>
      <c r="CC54" s="56">
        <f t="shared" si="93"/>
        <v>443335</v>
      </c>
      <c r="CD54" s="56">
        <f t="shared" si="93"/>
        <v>596548</v>
      </c>
      <c r="CE54" s="56">
        <f t="shared" si="93"/>
        <v>768285</v>
      </c>
      <c r="CF54" s="56">
        <f t="shared" si="93"/>
        <v>948960</v>
      </c>
      <c r="CG54" s="56">
        <f t="shared" si="93"/>
        <v>1150678</v>
      </c>
      <c r="CH54" s="56">
        <f t="shared" si="93"/>
        <v>1355046</v>
      </c>
      <c r="CI54" s="56">
        <f t="shared" si="93"/>
        <v>1529977</v>
      </c>
      <c r="CJ54" s="56">
        <f t="shared" si="93"/>
        <v>1693931</v>
      </c>
      <c r="CK54" s="56">
        <f t="shared" si="93"/>
        <v>1833293</v>
      </c>
      <c r="CL54" s="56">
        <f t="shared" si="93"/>
        <v>1980841</v>
      </c>
      <c r="CM54" s="56">
        <f t="shared" si="93"/>
        <v>12732501</v>
      </c>
      <c r="CN54" s="60"/>
      <c r="CO54" s="60"/>
      <c r="CP54" s="56">
        <f t="shared" ref="CP54:DB54" si="94">SUM(CP51:CP53)</f>
        <v>163800</v>
      </c>
      <c r="CQ54" s="56">
        <f t="shared" si="94"/>
        <v>317930</v>
      </c>
      <c r="CR54" s="56">
        <f t="shared" si="94"/>
        <v>500098</v>
      </c>
      <c r="CS54" s="56">
        <f t="shared" si="94"/>
        <v>685632</v>
      </c>
      <c r="CT54" s="56">
        <f t="shared" si="94"/>
        <v>890295</v>
      </c>
      <c r="CU54" s="56">
        <f t="shared" si="94"/>
        <v>1101472</v>
      </c>
      <c r="CV54" s="56">
        <f t="shared" si="94"/>
        <v>1322060</v>
      </c>
      <c r="CW54" s="56">
        <f t="shared" si="94"/>
        <v>1537108</v>
      </c>
      <c r="CX54" s="56">
        <f t="shared" si="94"/>
        <v>1743237</v>
      </c>
      <c r="CY54" s="56">
        <f t="shared" si="94"/>
        <v>1945664</v>
      </c>
      <c r="CZ54" s="56">
        <f t="shared" si="94"/>
        <v>2133253</v>
      </c>
      <c r="DA54" s="56">
        <f t="shared" si="94"/>
        <v>2320157</v>
      </c>
      <c r="DB54" s="56">
        <f t="shared" si="94"/>
        <v>14660706</v>
      </c>
      <c r="DC54" s="60"/>
      <c r="DD54" s="60"/>
      <c r="DE54" s="56">
        <f t="shared" ref="DE54:DQ54" si="95">SUM(DE51:DE53)</f>
        <v>107166</v>
      </c>
      <c r="DF54" s="56">
        <f t="shared" si="95"/>
        <v>211800</v>
      </c>
      <c r="DG54" s="56">
        <f t="shared" si="95"/>
        <v>352602</v>
      </c>
      <c r="DH54" s="56">
        <f t="shared" si="95"/>
        <v>513011</v>
      </c>
      <c r="DI54" s="56">
        <f t="shared" si="95"/>
        <v>698579</v>
      </c>
      <c r="DJ54" s="56">
        <f t="shared" si="95"/>
        <v>896855</v>
      </c>
      <c r="DK54" s="56">
        <f t="shared" si="95"/>
        <v>1159693</v>
      </c>
      <c r="DL54" s="56">
        <f t="shared" si="95"/>
        <v>1447608</v>
      </c>
      <c r="DM54" s="56">
        <f t="shared" si="95"/>
        <v>1626999</v>
      </c>
      <c r="DN54" s="56">
        <f t="shared" si="95"/>
        <v>1802213</v>
      </c>
      <c r="DO54" s="56">
        <f t="shared" si="95"/>
        <v>1950502</v>
      </c>
      <c r="DP54" s="56">
        <f t="shared" si="95"/>
        <v>2079982</v>
      </c>
      <c r="DQ54" s="56">
        <f t="shared" si="95"/>
        <v>12847010</v>
      </c>
      <c r="DR54" s="60"/>
      <c r="DS54" s="60"/>
      <c r="DT54" s="56">
        <f t="shared" ref="DT54:EF54" si="96">SUM(DT51:DT53)</f>
        <v>221679</v>
      </c>
      <c r="DU54" s="56">
        <f t="shared" si="96"/>
        <v>433143</v>
      </c>
      <c r="DV54" s="56">
        <f t="shared" si="96"/>
        <v>702623</v>
      </c>
      <c r="DW54" s="56">
        <f t="shared" si="96"/>
        <v>987856</v>
      </c>
      <c r="DX54" s="56">
        <f t="shared" si="96"/>
        <v>1301774</v>
      </c>
      <c r="DY54" s="56">
        <f t="shared" si="96"/>
        <v>1612590</v>
      </c>
      <c r="DZ54" s="56">
        <f t="shared" si="96"/>
        <v>1962027</v>
      </c>
      <c r="EA54" s="56">
        <f t="shared" si="96"/>
        <v>2339780</v>
      </c>
      <c r="EB54" s="56">
        <f t="shared" si="96"/>
        <v>2638509</v>
      </c>
      <c r="EC54" s="56">
        <f t="shared" si="96"/>
        <v>2939957</v>
      </c>
      <c r="ED54" s="56">
        <f t="shared" si="96"/>
        <v>3203405</v>
      </c>
      <c r="EE54" s="56">
        <f t="shared" si="96"/>
        <v>3471393</v>
      </c>
      <c r="EF54" s="56">
        <f t="shared" si="96"/>
        <v>21814736</v>
      </c>
      <c r="EG54" s="60"/>
      <c r="EH54" s="60"/>
      <c r="EI54" s="56">
        <f t="shared" ref="EI54:EU54" si="97">SUM(EI51:EI53)</f>
        <v>183366</v>
      </c>
      <c r="EJ54" s="56">
        <f t="shared" si="97"/>
        <v>369688</v>
      </c>
      <c r="EK54" s="56">
        <f t="shared" si="97"/>
        <v>600169</v>
      </c>
      <c r="EL54" s="56">
        <f t="shared" si="97"/>
        <v>850988</v>
      </c>
      <c r="EM54" s="56">
        <f t="shared" si="97"/>
        <v>1132017</v>
      </c>
      <c r="EN54" s="56">
        <f t="shared" si="97"/>
        <v>1425134</v>
      </c>
      <c r="EO54" s="56">
        <f t="shared" si="97"/>
        <v>1772358</v>
      </c>
      <c r="EP54" s="56">
        <f t="shared" si="97"/>
        <v>2149291</v>
      </c>
      <c r="EQ54" s="56">
        <f t="shared" si="97"/>
        <v>2428946</v>
      </c>
      <c r="ER54" s="56">
        <f t="shared" si="97"/>
        <v>2691579</v>
      </c>
      <c r="ES54" s="56">
        <f t="shared" si="97"/>
        <v>2895384</v>
      </c>
      <c r="ET54" s="56">
        <f t="shared" si="97"/>
        <v>3107168</v>
      </c>
      <c r="EU54" s="56">
        <f t="shared" si="97"/>
        <v>19606088</v>
      </c>
      <c r="EV54" s="60"/>
      <c r="EW54" s="60"/>
      <c r="EX54" s="56">
        <f t="shared" ref="EX54:FJ54" si="98">SUM(EX51:EX53)</f>
        <v>49327</v>
      </c>
      <c r="EY54" s="56">
        <f t="shared" si="98"/>
        <v>96067</v>
      </c>
      <c r="EZ54" s="56">
        <f t="shared" si="98"/>
        <v>150990</v>
      </c>
      <c r="FA54" s="56">
        <f t="shared" si="98"/>
        <v>213416</v>
      </c>
      <c r="FB54" s="56">
        <f t="shared" si="98"/>
        <v>280660</v>
      </c>
      <c r="FC54" s="56">
        <f t="shared" si="98"/>
        <v>352587</v>
      </c>
      <c r="FD54" s="56">
        <f t="shared" si="98"/>
        <v>430948</v>
      </c>
      <c r="FE54" s="56">
        <f t="shared" si="98"/>
        <v>515259</v>
      </c>
      <c r="FF54" s="56">
        <f t="shared" si="98"/>
        <v>548583</v>
      </c>
      <c r="FG54" s="56">
        <f t="shared" si="98"/>
        <v>600877</v>
      </c>
      <c r="FH54" s="56">
        <f t="shared" si="98"/>
        <v>651835</v>
      </c>
      <c r="FI54" s="56">
        <f t="shared" si="98"/>
        <v>706690</v>
      </c>
      <c r="FJ54" s="56">
        <f t="shared" si="98"/>
        <v>4597239</v>
      </c>
      <c r="FK54" s="60"/>
      <c r="FL54" s="60"/>
    </row>
    <row r="55" spans="1:168" s="62" customFormat="1" ht="15" customHeight="1">
      <c r="A55" s="42"/>
      <c r="B55" s="43"/>
      <c r="C55" s="44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4"/>
      <c r="R55" s="44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4"/>
      <c r="AG55" s="44"/>
      <c r="AH55" s="45"/>
      <c r="AI55" s="45"/>
      <c r="AJ55" s="45"/>
      <c r="AK55" s="45"/>
      <c r="AL55" s="45"/>
      <c r="AM55" s="45"/>
      <c r="AN55" s="45"/>
      <c r="AO55" s="45"/>
      <c r="AP55" s="45"/>
      <c r="AQ55" s="45"/>
      <c r="AR55" s="45"/>
      <c r="AS55" s="45"/>
      <c r="AT55" s="45"/>
      <c r="AU55" s="44"/>
      <c r="AV55" s="44"/>
      <c r="AW55" s="45"/>
      <c r="AX55" s="45"/>
      <c r="AY55" s="45"/>
      <c r="AZ55" s="45"/>
      <c r="BA55" s="45"/>
      <c r="BB55" s="45"/>
      <c r="BC55" s="45"/>
      <c r="BD55" s="45"/>
      <c r="BE55" s="45"/>
      <c r="BF55" s="45"/>
      <c r="BG55" s="45"/>
      <c r="BH55" s="45"/>
      <c r="BI55" s="45"/>
      <c r="BJ55" s="44"/>
      <c r="BK55" s="44"/>
      <c r="BL55" s="45"/>
      <c r="BM55" s="45"/>
      <c r="BN55" s="45"/>
      <c r="BO55" s="45"/>
      <c r="BP55" s="45"/>
      <c r="BQ55" s="45"/>
      <c r="BR55" s="45"/>
      <c r="BS55" s="45"/>
      <c r="BT55" s="45"/>
      <c r="BU55" s="45"/>
      <c r="BV55" s="45"/>
      <c r="BW55" s="45"/>
      <c r="BX55" s="45"/>
      <c r="BY55" s="44"/>
      <c r="BZ55" s="44"/>
      <c r="CA55" s="45"/>
      <c r="CB55" s="45"/>
      <c r="CC55" s="45"/>
      <c r="CD55" s="45"/>
      <c r="CE55" s="45"/>
      <c r="CF55" s="45"/>
      <c r="CG55" s="45"/>
      <c r="CH55" s="45"/>
      <c r="CI55" s="45"/>
      <c r="CJ55" s="45"/>
      <c r="CK55" s="45"/>
      <c r="CL55" s="45"/>
      <c r="CM55" s="45"/>
      <c r="CN55" s="44"/>
      <c r="CO55" s="44"/>
      <c r="CP55" s="45"/>
      <c r="CQ55" s="45"/>
      <c r="CR55" s="45"/>
      <c r="CS55" s="45"/>
      <c r="CT55" s="45"/>
      <c r="CU55" s="45"/>
      <c r="CV55" s="45"/>
      <c r="CW55" s="45"/>
      <c r="CX55" s="45"/>
      <c r="CY55" s="45"/>
      <c r="CZ55" s="45"/>
      <c r="DA55" s="45"/>
      <c r="DB55" s="45"/>
      <c r="DC55" s="44"/>
      <c r="DD55" s="44"/>
      <c r="DE55" s="45"/>
      <c r="DF55" s="45"/>
      <c r="DG55" s="45"/>
      <c r="DH55" s="45"/>
      <c r="DI55" s="45"/>
      <c r="DJ55" s="45"/>
      <c r="DK55" s="45"/>
      <c r="DL55" s="45"/>
      <c r="DM55" s="45"/>
      <c r="DN55" s="45"/>
      <c r="DO55" s="45"/>
      <c r="DP55" s="45"/>
      <c r="DQ55" s="45"/>
      <c r="DR55" s="44"/>
      <c r="DS55" s="44"/>
      <c r="DT55" s="45"/>
      <c r="DU55" s="45"/>
      <c r="DV55" s="45"/>
      <c r="DW55" s="45"/>
      <c r="DX55" s="45"/>
      <c r="DY55" s="45"/>
      <c r="DZ55" s="45"/>
      <c r="EA55" s="45"/>
      <c r="EB55" s="45"/>
      <c r="EC55" s="45"/>
      <c r="ED55" s="45"/>
      <c r="EE55" s="45"/>
      <c r="EF55" s="45"/>
      <c r="EG55" s="44"/>
      <c r="EH55" s="44"/>
      <c r="EI55" s="45"/>
      <c r="EJ55" s="45"/>
      <c r="EK55" s="45"/>
      <c r="EL55" s="45"/>
      <c r="EM55" s="45"/>
      <c r="EN55" s="45"/>
      <c r="EO55" s="45"/>
      <c r="EP55" s="45"/>
      <c r="EQ55" s="45"/>
      <c r="ER55" s="45"/>
      <c r="ES55" s="45"/>
      <c r="ET55" s="45"/>
      <c r="EU55" s="45"/>
      <c r="EV55" s="44"/>
      <c r="EW55" s="44"/>
      <c r="EX55" s="45"/>
      <c r="EY55" s="45"/>
      <c r="EZ55" s="45"/>
      <c r="FA55" s="45"/>
      <c r="FB55" s="45"/>
      <c r="FC55" s="45"/>
      <c r="FD55" s="45"/>
      <c r="FE55" s="45"/>
      <c r="FF55" s="45"/>
      <c r="FG55" s="45"/>
      <c r="FH55" s="45"/>
      <c r="FI55" s="45"/>
      <c r="FJ55" s="45"/>
      <c r="FK55" s="44"/>
      <c r="FL55" s="44"/>
    </row>
    <row r="56" spans="1:168" s="55" customFormat="1" ht="15" customHeight="1">
      <c r="A56" s="57">
        <v>2015</v>
      </c>
      <c r="B56" s="63" t="s">
        <v>6</v>
      </c>
      <c r="C56" s="46"/>
      <c r="D56" s="47">
        <f>+AMB!$S56</f>
        <v>355167</v>
      </c>
      <c r="E56" s="47">
        <f>+AMB!$T56</f>
        <v>673376</v>
      </c>
      <c r="F56" s="47">
        <f>+AMB!$U56</f>
        <v>1067322</v>
      </c>
      <c r="G56" s="47">
        <f>+AMB!$V56</f>
        <v>1446999</v>
      </c>
      <c r="H56" s="47">
        <f>+AMB!$W56</f>
        <v>1831432</v>
      </c>
      <c r="I56" s="47">
        <f>+AMB!$X56</f>
        <v>2213095</v>
      </c>
      <c r="J56" s="47">
        <f>+AMB!$Y56</f>
        <v>2630464</v>
      </c>
      <c r="K56" s="47">
        <f>+AMB!$Z56</f>
        <v>3043867</v>
      </c>
      <c r="L56" s="47">
        <f>+AMB!$AA56</f>
        <v>3413455</v>
      </c>
      <c r="M56" s="47">
        <f>+AMB!$AB56</f>
        <v>3788902</v>
      </c>
      <c r="N56" s="47">
        <f>+AMB!$AC56</f>
        <v>4128332</v>
      </c>
      <c r="O56" s="47">
        <f>+AMB!$AD56</f>
        <v>4466494</v>
      </c>
      <c r="P56" s="47">
        <f>SUM(D56:O56)</f>
        <v>29058905</v>
      </c>
      <c r="Q56" s="59"/>
      <c r="R56" s="59"/>
      <c r="S56" s="47">
        <f>+BWB!$S56</f>
        <v>224233</v>
      </c>
      <c r="T56" s="47">
        <f>+BWB!$T56</f>
        <v>406640</v>
      </c>
      <c r="U56" s="47">
        <f>+BWB!$U56</f>
        <v>650026</v>
      </c>
      <c r="V56" s="47">
        <f>+BWB!$V56</f>
        <v>888747</v>
      </c>
      <c r="W56" s="47">
        <f>+BWB!$W56</f>
        <v>1178498</v>
      </c>
      <c r="X56" s="47">
        <f>+BWB!$X56</f>
        <v>1473651</v>
      </c>
      <c r="Y56" s="47">
        <f>+BWB!$Y56</f>
        <v>1816827</v>
      </c>
      <c r="Z56" s="47">
        <f>+BWB!$Z56</f>
        <v>2164108</v>
      </c>
      <c r="AA56" s="47">
        <f>+BWB!$AA56</f>
        <v>2436660</v>
      </c>
      <c r="AB56" s="47">
        <f>+BWB!$AB56</f>
        <v>2698846</v>
      </c>
      <c r="AC56" s="47">
        <f>+BWB!$AC56</f>
        <v>2940650</v>
      </c>
      <c r="AD56" s="47">
        <f>+BWB!$AD56</f>
        <v>3182379</v>
      </c>
      <c r="AE56" s="47">
        <f>SUM(S56:AD56)</f>
        <v>20061265</v>
      </c>
      <c r="AF56" s="59"/>
      <c r="AG56" s="59"/>
      <c r="AH56" s="47">
        <f>+DWT!$S56</f>
        <v>298064</v>
      </c>
      <c r="AI56" s="47">
        <f>+DWT!$T56</f>
        <v>567772</v>
      </c>
      <c r="AJ56" s="47">
        <f>+DWT!$U56</f>
        <v>894482</v>
      </c>
      <c r="AK56" s="47">
        <f>+DWT!$V56</f>
        <v>1226159</v>
      </c>
      <c r="AL56" s="47">
        <f>+DWT!$W56</f>
        <v>1585994</v>
      </c>
      <c r="AM56" s="47">
        <f>+DWT!$X56</f>
        <v>1944650</v>
      </c>
      <c r="AN56" s="47">
        <f>+DWT!$Y56</f>
        <v>2315294</v>
      </c>
      <c r="AO56" s="47">
        <f>+DWT!$Z56</f>
        <v>2689269</v>
      </c>
      <c r="AP56" s="47">
        <f>+DWT!$AA56</f>
        <v>3047540</v>
      </c>
      <c r="AQ56" s="47">
        <f>+DWT!$AB56</f>
        <v>3416007</v>
      </c>
      <c r="AR56" s="47">
        <f>+DWT!$AC56</f>
        <v>3757977</v>
      </c>
      <c r="AS56" s="47">
        <f>+DWT!$AD56</f>
        <v>4107345</v>
      </c>
      <c r="AT56" s="47">
        <f>SUM(AH56:AS56)</f>
        <v>25850553</v>
      </c>
      <c r="AU56" s="59"/>
      <c r="AV56" s="59"/>
      <c r="AW56" s="47">
        <f>+OGB!$S56</f>
        <v>38140</v>
      </c>
      <c r="AX56" s="47">
        <f>+OGB!$T56</f>
        <v>70777</v>
      </c>
      <c r="AY56" s="47">
        <f>+OGB!$U56</f>
        <v>112037</v>
      </c>
      <c r="AZ56" s="47">
        <f>+OGB!$V56</f>
        <v>155907</v>
      </c>
      <c r="BA56" s="47">
        <f>+OGB!$W56</f>
        <v>211002</v>
      </c>
      <c r="BB56" s="47">
        <f>+OGB!$X56</f>
        <v>265896</v>
      </c>
      <c r="BC56" s="47">
        <f>+OGB!$Y56</f>
        <v>315862</v>
      </c>
      <c r="BD56" s="47">
        <f>+OGB!$Z56</f>
        <v>374367</v>
      </c>
      <c r="BE56" s="47">
        <f>+OGB!$AA56</f>
        <v>422392</v>
      </c>
      <c r="BF56" s="47">
        <f>+OGB!$AB56</f>
        <v>469289</v>
      </c>
      <c r="BG56" s="47">
        <f>+OGB!$AC56</f>
        <v>512946</v>
      </c>
      <c r="BH56" s="47">
        <f>+OGB!$AD56</f>
        <v>556847</v>
      </c>
      <c r="BI56" s="47">
        <f>SUM(AW56:BH56)</f>
        <v>3505462</v>
      </c>
      <c r="BJ56" s="59"/>
      <c r="BK56" s="59"/>
      <c r="BL56" s="47">
        <f>+PB!$S56</f>
        <v>258071</v>
      </c>
      <c r="BM56" s="47">
        <f>+PB!$T56</f>
        <v>492262</v>
      </c>
      <c r="BN56" s="47">
        <f>+PB!$U56</f>
        <v>810624</v>
      </c>
      <c r="BO56" s="47">
        <f>+PB!$V56</f>
        <v>1121820</v>
      </c>
      <c r="BP56" s="47">
        <f>+PB!$W56</f>
        <v>1478793</v>
      </c>
      <c r="BQ56" s="47">
        <f>+PB!$X56</f>
        <v>1854359</v>
      </c>
      <c r="BR56" s="47">
        <f>+PB!$Y56</f>
        <v>2343052</v>
      </c>
      <c r="BS56" s="47">
        <f>+PB!$Z56</f>
        <v>2839780</v>
      </c>
      <c r="BT56" s="47">
        <f>+PB!$AA56</f>
        <v>3211051</v>
      </c>
      <c r="BU56" s="47">
        <f>+PB!$AB56</f>
        <v>3559908</v>
      </c>
      <c r="BV56" s="47">
        <f>+PB!$AC56</f>
        <v>3858033</v>
      </c>
      <c r="BW56" s="47">
        <f>+PB!$AD56</f>
        <v>4155935</v>
      </c>
      <c r="BX56" s="47">
        <f>SUM(BL56:BW56)</f>
        <v>25983688</v>
      </c>
      <c r="BY56" s="59"/>
      <c r="BZ56" s="59"/>
      <c r="CA56" s="47">
        <f>+IBA!$S56</f>
        <v>113526</v>
      </c>
      <c r="CB56" s="47">
        <f>+IBA!$T56</f>
        <v>214581</v>
      </c>
      <c r="CC56" s="47">
        <f>+IBA!$U56</f>
        <v>326704</v>
      </c>
      <c r="CD56" s="47">
        <f>+IBA!$V56</f>
        <v>440194</v>
      </c>
      <c r="CE56" s="47">
        <f>+IBA!$W56</f>
        <v>570052</v>
      </c>
      <c r="CF56" s="47">
        <f>+IBA!$X56</f>
        <v>703640</v>
      </c>
      <c r="CG56" s="47">
        <f>+IBA!$Y56</f>
        <v>855137</v>
      </c>
      <c r="CH56" s="47">
        <f>+IBA!$Z56</f>
        <v>995256</v>
      </c>
      <c r="CI56" s="47">
        <f>+IBA!$AA56</f>
        <v>1118922</v>
      </c>
      <c r="CJ56" s="47">
        <f>+IBA!$AB56</f>
        <v>1233427</v>
      </c>
      <c r="CK56" s="47">
        <f>+IBA!$AC56</f>
        <v>1332290</v>
      </c>
      <c r="CL56" s="47">
        <f>+IBA!$AD56</f>
        <v>1439328</v>
      </c>
      <c r="CM56" s="47">
        <f>SUM(CA56:CL56)</f>
        <v>9343057</v>
      </c>
      <c r="CN56" s="59"/>
      <c r="CO56" s="59"/>
      <c r="CP56" s="47">
        <f>+SIBC!$S56</f>
        <v>168775</v>
      </c>
      <c r="CQ56" s="47">
        <f>+SIBC!$T56</f>
        <v>317638</v>
      </c>
      <c r="CR56" s="47">
        <f>+SIBC!$U56</f>
        <v>494300</v>
      </c>
      <c r="CS56" s="47">
        <f>+SIBC!$V56</f>
        <v>675486</v>
      </c>
      <c r="CT56" s="47">
        <f>+SIBC!$W56</f>
        <v>870245</v>
      </c>
      <c r="CU56" s="47">
        <f>+SIBC!$X56</f>
        <v>1066537</v>
      </c>
      <c r="CV56" s="47">
        <f>+SIBC!$Y56</f>
        <v>1271184</v>
      </c>
      <c r="CW56" s="47">
        <f>+SIBC!$Z56</f>
        <v>1468759</v>
      </c>
      <c r="CX56" s="47">
        <f>+SIBC!$AA56</f>
        <v>1655201</v>
      </c>
      <c r="CY56" s="47">
        <f>+SIBC!$AB56</f>
        <v>1846201</v>
      </c>
      <c r="CZ56" s="47">
        <f>+SIBC!$AC56</f>
        <v>2026094</v>
      </c>
      <c r="DA56" s="47">
        <f>+SIBC!$AD56</f>
        <v>2202158</v>
      </c>
      <c r="DB56" s="47">
        <f>SUM(CP56:DA56)</f>
        <v>14062578</v>
      </c>
      <c r="DC56" s="59"/>
      <c r="DD56" s="59"/>
      <c r="DE56" s="47">
        <f>+TIBA!$S56</f>
        <v>78571</v>
      </c>
      <c r="DF56" s="47">
        <f>+TIBA!$T56</f>
        <v>148795</v>
      </c>
      <c r="DG56" s="47">
        <f>+TIBA!$U56</f>
        <v>252288</v>
      </c>
      <c r="DH56" s="47">
        <f>+TIBA!$V56</f>
        <v>376161</v>
      </c>
      <c r="DI56" s="47">
        <f>+TIBA!$W56</f>
        <v>527502</v>
      </c>
      <c r="DJ56" s="47">
        <f>+TIBA!$X56</f>
        <v>690170</v>
      </c>
      <c r="DK56" s="47">
        <f>+TIBA!$Y56</f>
        <v>917868</v>
      </c>
      <c r="DL56" s="47">
        <f>+TIBA!$Z56</f>
        <v>1140715</v>
      </c>
      <c r="DM56" s="47">
        <f>+TIBA!$AA56</f>
        <v>1288516</v>
      </c>
      <c r="DN56" s="47">
        <f>+TIBA!$AB56</f>
        <v>1416937</v>
      </c>
      <c r="DO56" s="47">
        <f>+TIBA!$AC56</f>
        <v>1521168</v>
      </c>
      <c r="DP56" s="47">
        <f>+TIBA!$AD56</f>
        <v>1614794</v>
      </c>
      <c r="DQ56" s="47">
        <f>SUM(DE56:DP56)</f>
        <v>9973485</v>
      </c>
      <c r="DR56" s="59"/>
      <c r="DS56" s="59"/>
      <c r="DT56" s="47">
        <f>+LQB!$S56</f>
        <v>154893</v>
      </c>
      <c r="DU56" s="47">
        <f>+LQB!$T56</f>
        <v>288430</v>
      </c>
      <c r="DV56" s="47">
        <f>+LQB!$U56</f>
        <v>473095</v>
      </c>
      <c r="DW56" s="47">
        <f>+LQB!$V56</f>
        <v>664646</v>
      </c>
      <c r="DX56" s="47">
        <f>+LQB!$W56</f>
        <v>892447</v>
      </c>
      <c r="DY56" s="47">
        <f>+LQB!$X56</f>
        <v>1117436</v>
      </c>
      <c r="DZ56" s="47">
        <f>+LQB!$Y56</f>
        <v>1392858</v>
      </c>
      <c r="EA56" s="47">
        <f>+LQB!$Z56</f>
        <v>1675688</v>
      </c>
      <c r="EB56" s="47">
        <f>+LQB!$AA56</f>
        <v>1891004</v>
      </c>
      <c r="EC56" s="47">
        <f>+LQB!$AB56</f>
        <v>2093299</v>
      </c>
      <c r="ED56" s="47">
        <f>+LQB!$AC56</f>
        <v>2279914</v>
      </c>
      <c r="EE56" s="47">
        <f>+LQB!$AD56</f>
        <v>2462193</v>
      </c>
      <c r="EF56" s="47">
        <f>SUM(DT56:EE56)</f>
        <v>15385903</v>
      </c>
      <c r="EG56" s="59"/>
      <c r="EH56" s="59"/>
      <c r="EI56" s="47">
        <f>+RBW!$S56</f>
        <v>158355</v>
      </c>
      <c r="EJ56" s="47">
        <f>+RBW!$T56</f>
        <v>300194</v>
      </c>
      <c r="EK56" s="47">
        <f>+RBW!$U56</f>
        <v>486753</v>
      </c>
      <c r="EL56" s="47">
        <f>+RBW!$V56</f>
        <v>688118</v>
      </c>
      <c r="EM56" s="47">
        <f>+RBW!$W56</f>
        <v>925996</v>
      </c>
      <c r="EN56" s="47">
        <f>+RBW!$X56</f>
        <v>1178024</v>
      </c>
      <c r="EO56" s="47">
        <f>+RBW!$Y56</f>
        <v>1487493</v>
      </c>
      <c r="EP56" s="47">
        <f>+RBW!$Z56</f>
        <v>1798854</v>
      </c>
      <c r="EQ56" s="47">
        <f>+RBW!$AA56</f>
        <v>2023906</v>
      </c>
      <c r="ER56" s="47">
        <f>+RBW!$AB56</f>
        <v>2231155</v>
      </c>
      <c r="ES56" s="47">
        <f>+RBW!$AC56</f>
        <v>2402038</v>
      </c>
      <c r="ET56" s="47">
        <f>+RBW!$AD56</f>
        <v>2571339</v>
      </c>
      <c r="EU56" s="47">
        <f>SUM(EI56:ET56)</f>
        <v>16252225</v>
      </c>
      <c r="EV56" s="59"/>
      <c r="EW56" s="59"/>
      <c r="EX56" s="47">
        <f>+WPB!$S56</f>
        <v>40223</v>
      </c>
      <c r="EY56" s="47">
        <f>+WPB!$T56</f>
        <v>73674</v>
      </c>
      <c r="EZ56" s="47">
        <f>+WPB!$U56</f>
        <v>115914</v>
      </c>
      <c r="FA56" s="47">
        <f>+WPB!$V56</f>
        <v>161161</v>
      </c>
      <c r="FB56" s="47">
        <f>+WPB!$W56</f>
        <v>213973</v>
      </c>
      <c r="FC56" s="47">
        <f>+WPB!$X56</f>
        <v>267287</v>
      </c>
      <c r="FD56" s="47">
        <f>+WPB!$Y56</f>
        <v>326508</v>
      </c>
      <c r="FE56" s="47">
        <f>+WPB!$Z56</f>
        <v>382111</v>
      </c>
      <c r="FF56" s="47">
        <f>+WPB!$AA56</f>
        <v>428749</v>
      </c>
      <c r="FG56" s="47">
        <f>+WPB!$AB56</f>
        <v>472258</v>
      </c>
      <c r="FH56" s="47">
        <f>+WPB!$AC56</f>
        <v>513094</v>
      </c>
      <c r="FI56" s="47">
        <f>+WPB!$AD56</f>
        <v>554985</v>
      </c>
      <c r="FJ56" s="47">
        <f>SUM(EX56:FI56)</f>
        <v>3549937</v>
      </c>
      <c r="FK56" s="59"/>
      <c r="FL56" s="59"/>
    </row>
    <row r="57" spans="1:168" s="55" customFormat="1" ht="15" customHeight="1">
      <c r="A57" s="57">
        <v>2015</v>
      </c>
      <c r="B57" s="64" t="s">
        <v>7</v>
      </c>
      <c r="D57" s="47">
        <f>+AMB!$S57</f>
        <v>202515</v>
      </c>
      <c r="E57" s="47">
        <f>+AMB!$T57</f>
        <v>386785</v>
      </c>
      <c r="F57" s="47">
        <f>+AMB!$U57</f>
        <v>591778</v>
      </c>
      <c r="G57" s="47">
        <f>+AMB!$V57</f>
        <v>788871</v>
      </c>
      <c r="H57" s="47">
        <f>+AMB!$W57</f>
        <v>988239</v>
      </c>
      <c r="I57" s="47">
        <f>+AMB!$X57</f>
        <v>1200853</v>
      </c>
      <c r="J57" s="47">
        <f>+AMB!$Y57</f>
        <v>1397724</v>
      </c>
      <c r="K57" s="47">
        <f>+AMB!$Z57</f>
        <v>1613143</v>
      </c>
      <c r="L57" s="47">
        <f>+AMB!$AA57</f>
        <v>1831738</v>
      </c>
      <c r="M57" s="47">
        <f>+AMB!$AB57</f>
        <v>2057639</v>
      </c>
      <c r="N57" s="47">
        <f>+AMB!$AC57</f>
        <v>2271579</v>
      </c>
      <c r="O57" s="47">
        <f>+AMB!$AD57</f>
        <v>2462705</v>
      </c>
      <c r="P57" s="47">
        <f>SUM(D57:O57)</f>
        <v>15793569</v>
      </c>
      <c r="Q57" s="60"/>
      <c r="R57" s="60"/>
      <c r="S57" s="47">
        <f>+BWB!$S57</f>
        <v>121344</v>
      </c>
      <c r="T57" s="47">
        <f>+BWB!$T57</f>
        <v>239424</v>
      </c>
      <c r="U57" s="47">
        <f>+BWB!$U57</f>
        <v>378801</v>
      </c>
      <c r="V57" s="47">
        <f>+BWB!$V57</f>
        <v>513293</v>
      </c>
      <c r="W57" s="47">
        <f>+BWB!$W57</f>
        <v>648633</v>
      </c>
      <c r="X57" s="47">
        <f>+BWB!$X57</f>
        <v>789012</v>
      </c>
      <c r="Y57" s="47">
        <f>+BWB!$Y57</f>
        <v>917685</v>
      </c>
      <c r="Z57" s="47">
        <f>+BWB!$Z57</f>
        <v>1054975</v>
      </c>
      <c r="AA57" s="47">
        <f>+BWB!$AA57</f>
        <v>1194061</v>
      </c>
      <c r="AB57" s="47">
        <f>+BWB!$AB57</f>
        <v>1340276</v>
      </c>
      <c r="AC57" s="47">
        <f>+BWB!$AC57</f>
        <v>1477724</v>
      </c>
      <c r="AD57" s="47">
        <f>+BWB!$AD57</f>
        <v>1603410</v>
      </c>
      <c r="AE57" s="47">
        <f>SUM(S57:AD57)</f>
        <v>10278638</v>
      </c>
      <c r="AF57" s="60"/>
      <c r="AG57" s="60"/>
      <c r="AH57" s="47">
        <f>+DWT!$S57</f>
        <v>2294</v>
      </c>
      <c r="AI57" s="47">
        <f>+DWT!$T57</f>
        <v>4199</v>
      </c>
      <c r="AJ57" s="47">
        <f>+DWT!$U57</f>
        <v>6194</v>
      </c>
      <c r="AK57" s="47">
        <f>+DWT!$V57</f>
        <v>8445</v>
      </c>
      <c r="AL57" s="47">
        <f>+DWT!$W57</f>
        <v>10605</v>
      </c>
      <c r="AM57" s="47">
        <f>+DWT!$X57</f>
        <v>13237</v>
      </c>
      <c r="AN57" s="47">
        <f>+DWT!$Y57</f>
        <v>15449</v>
      </c>
      <c r="AO57" s="47">
        <f>+DWT!$Z57</f>
        <v>18250</v>
      </c>
      <c r="AP57" s="47">
        <f>+DWT!$AA57</f>
        <v>21063</v>
      </c>
      <c r="AQ57" s="47">
        <f>+DWT!$AB57</f>
        <v>24317</v>
      </c>
      <c r="AR57" s="47">
        <f>+DWT!$AC57</f>
        <v>27201</v>
      </c>
      <c r="AS57" s="47">
        <f>+DWT!$AD57</f>
        <v>29298</v>
      </c>
      <c r="AT57" s="47">
        <f>SUM(AH57:AS57)</f>
        <v>180552</v>
      </c>
      <c r="AU57" s="60"/>
      <c r="AV57" s="60"/>
      <c r="AW57" s="47">
        <f>+OGB!$S57</f>
        <v>6104</v>
      </c>
      <c r="AX57" s="47">
        <f>+OGB!$T57</f>
        <v>12146</v>
      </c>
      <c r="AY57" s="47">
        <f>+OGB!$U57</f>
        <v>18470</v>
      </c>
      <c r="AZ57" s="47">
        <f>+OGB!$V57</f>
        <v>24606</v>
      </c>
      <c r="BA57" s="47">
        <f>+OGB!$W57</f>
        <v>30861</v>
      </c>
      <c r="BB57" s="47">
        <f>+OGB!$X57</f>
        <v>37725</v>
      </c>
      <c r="BC57" s="47">
        <f>+OGB!$Y57</f>
        <v>43230</v>
      </c>
      <c r="BD57" s="47">
        <f>+OGB!$Z57</f>
        <v>50028</v>
      </c>
      <c r="BE57" s="47">
        <f>+OGB!$AA57</f>
        <v>56903</v>
      </c>
      <c r="BF57" s="47">
        <f>+OGB!$AB57</f>
        <v>63637</v>
      </c>
      <c r="BG57" s="47">
        <f>+OGB!$AC57</f>
        <v>69893</v>
      </c>
      <c r="BH57" s="47">
        <f>+OGB!$AD57</f>
        <v>75787</v>
      </c>
      <c r="BI57" s="47">
        <f>SUM(AW57:BH57)</f>
        <v>489390</v>
      </c>
      <c r="BJ57" s="60"/>
      <c r="BK57" s="60"/>
      <c r="BL57" s="47">
        <f>+PB!$S57</f>
        <v>97922</v>
      </c>
      <c r="BM57" s="47">
        <f>+PB!$T57</f>
        <v>191100</v>
      </c>
      <c r="BN57" s="47">
        <f>+PB!$U57</f>
        <v>300428</v>
      </c>
      <c r="BO57" s="47">
        <f>+PB!$V57</f>
        <v>405631</v>
      </c>
      <c r="BP57" s="47">
        <f>+PB!$W57</f>
        <v>508616</v>
      </c>
      <c r="BQ57" s="47">
        <f>+PB!$X57</f>
        <v>616529</v>
      </c>
      <c r="BR57" s="47">
        <f>+PB!$Y57</f>
        <v>718614</v>
      </c>
      <c r="BS57" s="47">
        <f>+PB!$Z57</f>
        <v>818412</v>
      </c>
      <c r="BT57" s="47">
        <f>+PB!$AA57</f>
        <v>922435</v>
      </c>
      <c r="BU57" s="47">
        <f>+PB!$AB57</f>
        <v>1029976</v>
      </c>
      <c r="BV57" s="47">
        <f>+PB!$AC57</f>
        <v>1132034</v>
      </c>
      <c r="BW57" s="47">
        <f>+PB!$AD57</f>
        <v>1228876</v>
      </c>
      <c r="BX57" s="47">
        <f>SUM(BL57:BW57)</f>
        <v>7970573</v>
      </c>
      <c r="BY57" s="60"/>
      <c r="BZ57" s="60"/>
      <c r="CA57" s="47">
        <f>+IBA!$S57</f>
        <v>7219</v>
      </c>
      <c r="CB57" s="47">
        <f>+IBA!$T57</f>
        <v>14450</v>
      </c>
      <c r="CC57" s="47">
        <f>+IBA!$U57</f>
        <v>22812</v>
      </c>
      <c r="CD57" s="47">
        <f>+IBA!$V57</f>
        <v>30921</v>
      </c>
      <c r="CE57" s="47">
        <f>+IBA!$W57</f>
        <v>38206</v>
      </c>
      <c r="CF57" s="47">
        <f>+IBA!$X57</f>
        <v>46069</v>
      </c>
      <c r="CG57" s="47">
        <f>+IBA!$Y57</f>
        <v>53547</v>
      </c>
      <c r="CH57" s="47">
        <f>+IBA!$Z57</f>
        <v>60942</v>
      </c>
      <c r="CI57" s="47">
        <f>+IBA!$AA57</f>
        <v>68439</v>
      </c>
      <c r="CJ57" s="47">
        <f>+IBA!$AB57</f>
        <v>75712</v>
      </c>
      <c r="CK57" s="47">
        <f>+IBA!$AC57</f>
        <v>82284</v>
      </c>
      <c r="CL57" s="47">
        <f>+IBA!$AD57</f>
        <v>88471</v>
      </c>
      <c r="CM57" s="47">
        <f>SUM(CA57:CL57)</f>
        <v>589072</v>
      </c>
      <c r="CN57" s="60"/>
      <c r="CO57" s="60"/>
      <c r="CP57" s="47">
        <f>+SIBC!$S57</f>
        <v>4351</v>
      </c>
      <c r="CQ57" s="47">
        <f>+SIBC!$T57</f>
        <v>8563</v>
      </c>
      <c r="CR57" s="47">
        <f>+SIBC!$U57</f>
        <v>13013</v>
      </c>
      <c r="CS57" s="47">
        <f>+SIBC!$V57</f>
        <v>17534</v>
      </c>
      <c r="CT57" s="47">
        <f>+SIBC!$W57</f>
        <v>23514</v>
      </c>
      <c r="CU57" s="47">
        <f>+SIBC!$X57</f>
        <v>29865</v>
      </c>
      <c r="CV57" s="47">
        <f>+SIBC!$Y57</f>
        <v>36136</v>
      </c>
      <c r="CW57" s="47">
        <f>+SIBC!$Z57</f>
        <v>42505</v>
      </c>
      <c r="CX57" s="47">
        <f>+SIBC!$AA57</f>
        <v>48980</v>
      </c>
      <c r="CY57" s="47">
        <f>+SIBC!$AB57</f>
        <v>55102</v>
      </c>
      <c r="CZ57" s="47">
        <f>+SIBC!$AC57</f>
        <v>60579</v>
      </c>
      <c r="DA57" s="47">
        <f>+SIBC!$AD57</f>
        <v>65791</v>
      </c>
      <c r="DB57" s="47">
        <f>SUM(CP57:DA57)</f>
        <v>405933</v>
      </c>
      <c r="DC57" s="60"/>
      <c r="DD57" s="60"/>
      <c r="DE57" s="47">
        <f>+TIBA!$S57</f>
        <v>30959</v>
      </c>
      <c r="DF57" s="47">
        <f>+TIBA!$T57</f>
        <v>60651</v>
      </c>
      <c r="DG57" s="47">
        <f>+TIBA!$U57</f>
        <v>95175</v>
      </c>
      <c r="DH57" s="47">
        <f>+TIBA!$V57</f>
        <v>132972</v>
      </c>
      <c r="DI57" s="47">
        <f>+TIBA!$W57</f>
        <v>169208</v>
      </c>
      <c r="DJ57" s="47">
        <f>+TIBA!$X57</f>
        <v>203972</v>
      </c>
      <c r="DK57" s="47">
        <f>+TIBA!$Y57</f>
        <v>236263</v>
      </c>
      <c r="DL57" s="47">
        <f>+TIBA!$Z57</f>
        <v>266785</v>
      </c>
      <c r="DM57" s="47">
        <f>+TIBA!$AA57</f>
        <v>301159</v>
      </c>
      <c r="DN57" s="47">
        <f>+TIBA!$AB57</f>
        <v>336239</v>
      </c>
      <c r="DO57" s="47">
        <f>+TIBA!$AC57</f>
        <v>369468</v>
      </c>
      <c r="DP57" s="47">
        <f>+TIBA!$AD57</f>
        <v>399931</v>
      </c>
      <c r="DQ57" s="47">
        <f>SUM(DE57:DP57)</f>
        <v>2602782</v>
      </c>
      <c r="DR57" s="60"/>
      <c r="DS57" s="60"/>
      <c r="DT57" s="47">
        <f>+LQB!$S57</f>
        <v>55740</v>
      </c>
      <c r="DU57" s="47">
        <f>+LQB!$T57</f>
        <v>107458</v>
      </c>
      <c r="DV57" s="47">
        <f>+LQB!$U57</f>
        <v>169568</v>
      </c>
      <c r="DW57" s="47">
        <f>+LQB!$V57</f>
        <v>232354</v>
      </c>
      <c r="DX57" s="47">
        <f>+LQB!$W57</f>
        <v>296002</v>
      </c>
      <c r="DY57" s="47">
        <f>+LQB!$X57</f>
        <v>359286</v>
      </c>
      <c r="DZ57" s="47">
        <f>+LQB!$Y57</f>
        <v>420778</v>
      </c>
      <c r="EA57" s="47">
        <f>+LQB!$Z57</f>
        <v>481758</v>
      </c>
      <c r="EB57" s="47">
        <f>+LQB!$AA57</f>
        <v>544154</v>
      </c>
      <c r="EC57" s="47">
        <f>+LQB!$AB57</f>
        <v>607092</v>
      </c>
      <c r="ED57" s="47">
        <f>+LQB!$AC57</f>
        <v>665884</v>
      </c>
      <c r="EE57" s="47">
        <f>+LQB!$AD57</f>
        <v>723744</v>
      </c>
      <c r="EF57" s="47">
        <f>SUM(DT57:EE57)</f>
        <v>4663818</v>
      </c>
      <c r="EG57" s="60"/>
      <c r="EH57" s="60"/>
      <c r="EI57" s="47">
        <f>+RBW!$S57</f>
        <v>10</v>
      </c>
      <c r="EJ57" s="47">
        <f>+RBW!$T57</f>
        <v>17</v>
      </c>
      <c r="EK57" s="47">
        <f>+RBW!$U57</f>
        <v>27</v>
      </c>
      <c r="EL57" s="47">
        <f>+RBW!$V57</f>
        <v>54</v>
      </c>
      <c r="EM57" s="47">
        <f>+RBW!$W57</f>
        <v>85</v>
      </c>
      <c r="EN57" s="47">
        <f>+RBW!$X57</f>
        <v>218</v>
      </c>
      <c r="EO57" s="47">
        <f>+RBW!$Y57</f>
        <v>325</v>
      </c>
      <c r="EP57" s="47">
        <f>+RBW!$Z57</f>
        <v>374</v>
      </c>
      <c r="EQ57" s="47">
        <f>+RBW!$AA57</f>
        <v>405</v>
      </c>
      <c r="ER57" s="47">
        <f>+RBW!$AB57</f>
        <v>425</v>
      </c>
      <c r="ES57" s="47">
        <f>+RBW!$AC57</f>
        <v>430</v>
      </c>
      <c r="ET57" s="47">
        <f>+RBW!$AD57</f>
        <v>439</v>
      </c>
      <c r="EU57" s="47">
        <f>SUM(EI57:ET57)</f>
        <v>2809</v>
      </c>
      <c r="EV57" s="60"/>
      <c r="EW57" s="60"/>
      <c r="EX57" s="47">
        <f>+WPB!$S57</f>
        <v>0</v>
      </c>
      <c r="EY57" s="47">
        <f>+WPB!$T57</f>
        <v>0</v>
      </c>
      <c r="EZ57" s="47">
        <f>+WPB!$U57</f>
        <v>0</v>
      </c>
      <c r="FA57" s="47">
        <f>+WPB!$V57</f>
        <v>0</v>
      </c>
      <c r="FB57" s="47">
        <f>+WPB!$W57</f>
        <v>0</v>
      </c>
      <c r="FC57" s="47">
        <f>+WPB!$X57</f>
        <v>0</v>
      </c>
      <c r="FD57" s="47">
        <f>+WPB!$Y57</f>
        <v>0</v>
      </c>
      <c r="FE57" s="47">
        <f>+WPB!$Z57</f>
        <v>0</v>
      </c>
      <c r="FF57" s="47">
        <f>+WPB!$AA57</f>
        <v>0</v>
      </c>
      <c r="FG57" s="47">
        <f>+WPB!$AB57</f>
        <v>0</v>
      </c>
      <c r="FH57" s="47">
        <f>+WPB!$AC57</f>
        <v>0</v>
      </c>
      <c r="FI57" s="47">
        <f>+WPB!$AD57</f>
        <v>0</v>
      </c>
      <c r="FJ57" s="47">
        <f>SUM(EX57:FI57)</f>
        <v>0</v>
      </c>
      <c r="FK57" s="60"/>
      <c r="FL57" s="60"/>
    </row>
    <row r="58" spans="1:168" s="55" customFormat="1" ht="15" customHeight="1">
      <c r="A58" s="57">
        <v>2015</v>
      </c>
      <c r="B58" s="64" t="s">
        <v>8</v>
      </c>
      <c r="D58" s="47">
        <f>+AMB!$S58</f>
        <v>0</v>
      </c>
      <c r="E58" s="47">
        <f>+AMB!$T58</f>
        <v>0</v>
      </c>
      <c r="F58" s="47">
        <f>+AMB!$U58</f>
        <v>0</v>
      </c>
      <c r="G58" s="47">
        <f>+AMB!$V58</f>
        <v>0</v>
      </c>
      <c r="H58" s="47">
        <f>+AMB!$W58</f>
        <v>0</v>
      </c>
      <c r="I58" s="47">
        <f>+AMB!$X58</f>
        <v>0</v>
      </c>
      <c r="J58" s="47">
        <f>+AMB!$Y58</f>
        <v>0</v>
      </c>
      <c r="K58" s="47">
        <f>+AMB!$Z58</f>
        <v>0</v>
      </c>
      <c r="L58" s="47">
        <f>+AMB!$AA58</f>
        <v>0</v>
      </c>
      <c r="M58" s="47">
        <f>+AMB!$AB58</f>
        <v>0</v>
      </c>
      <c r="N58" s="47">
        <f>+AMB!$AC58</f>
        <v>0</v>
      </c>
      <c r="O58" s="47">
        <f>+AMB!$AD58</f>
        <v>0</v>
      </c>
      <c r="P58" s="47">
        <f>SUM(D58:O58)</f>
        <v>0</v>
      </c>
      <c r="Q58" s="60"/>
      <c r="R58" s="60"/>
      <c r="S58" s="47">
        <f>+BWB!$S58</f>
        <v>462</v>
      </c>
      <c r="T58" s="47">
        <f>+BWB!$T58</f>
        <v>790</v>
      </c>
      <c r="U58" s="47">
        <f>+BWB!$U58</f>
        <v>1277</v>
      </c>
      <c r="V58" s="47">
        <f>+BWB!$V58</f>
        <v>1830</v>
      </c>
      <c r="W58" s="47">
        <f>+BWB!$W58</f>
        <v>2449</v>
      </c>
      <c r="X58" s="47">
        <f>+BWB!$X58</f>
        <v>3113</v>
      </c>
      <c r="Y58" s="47">
        <f>+BWB!$Y58</f>
        <v>3735</v>
      </c>
      <c r="Z58" s="47">
        <f>+BWB!$Z58</f>
        <v>4312</v>
      </c>
      <c r="AA58" s="47">
        <f>+BWB!$AA58</f>
        <v>4897</v>
      </c>
      <c r="AB58" s="47">
        <f>+BWB!$AB58</f>
        <v>5477</v>
      </c>
      <c r="AC58" s="47">
        <f>+BWB!$AC58</f>
        <v>5918</v>
      </c>
      <c r="AD58" s="47">
        <f>+BWB!$AD58</f>
        <v>6179</v>
      </c>
      <c r="AE58" s="47">
        <f>SUM(S58:AD58)</f>
        <v>40439</v>
      </c>
      <c r="AF58" s="60"/>
      <c r="AG58" s="60"/>
      <c r="AH58" s="47">
        <f>+DWT!$S58</f>
        <v>3773</v>
      </c>
      <c r="AI58" s="47">
        <f>+DWT!$T58</f>
        <v>6767</v>
      </c>
      <c r="AJ58" s="47">
        <f>+DWT!$U58</f>
        <v>10246</v>
      </c>
      <c r="AK58" s="47">
        <f>+DWT!$V58</f>
        <v>13708</v>
      </c>
      <c r="AL58" s="47">
        <f>+DWT!$W58</f>
        <v>17556</v>
      </c>
      <c r="AM58" s="47">
        <f>+DWT!$X58</f>
        <v>21280</v>
      </c>
      <c r="AN58" s="47">
        <f>+DWT!$Y58</f>
        <v>25500</v>
      </c>
      <c r="AO58" s="47">
        <f>+DWT!$Z58</f>
        <v>29692</v>
      </c>
      <c r="AP58" s="47">
        <f>+DWT!$AA58</f>
        <v>33681</v>
      </c>
      <c r="AQ58" s="47">
        <f>+DWT!$AB58</f>
        <v>37569</v>
      </c>
      <c r="AR58" s="47">
        <f>+DWT!$AC58</f>
        <v>41048</v>
      </c>
      <c r="AS58" s="47">
        <f>+DWT!$AD58</f>
        <v>44483</v>
      </c>
      <c r="AT58" s="47">
        <f>SUM(AH58:AS58)</f>
        <v>285303</v>
      </c>
      <c r="AU58" s="60"/>
      <c r="AV58" s="60"/>
      <c r="AW58" s="47">
        <f>+OGB!$S58</f>
        <v>26</v>
      </c>
      <c r="AX58" s="47">
        <f>+OGB!$T58</f>
        <v>42</v>
      </c>
      <c r="AY58" s="47">
        <f>+OGB!$U58</f>
        <v>58</v>
      </c>
      <c r="AZ58" s="47">
        <f>+OGB!$V58</f>
        <v>85</v>
      </c>
      <c r="BA58" s="47">
        <f>+OGB!$W58</f>
        <v>116</v>
      </c>
      <c r="BB58" s="47">
        <f>+OGB!$X58</f>
        <v>159</v>
      </c>
      <c r="BC58" s="47">
        <f>+OGB!$Y58</f>
        <v>169</v>
      </c>
      <c r="BD58" s="47">
        <f>+OGB!$Z58</f>
        <v>192</v>
      </c>
      <c r="BE58" s="47">
        <f>+OGB!$AA58</f>
        <v>200</v>
      </c>
      <c r="BF58" s="47">
        <f>+OGB!$AB58</f>
        <v>228</v>
      </c>
      <c r="BG58" s="47">
        <f>+OGB!$AC58</f>
        <v>256</v>
      </c>
      <c r="BH58" s="47">
        <f>+OGB!$AD58</f>
        <v>271</v>
      </c>
      <c r="BI58" s="47">
        <f>SUM(AW58:BH58)</f>
        <v>1802</v>
      </c>
      <c r="BJ58" s="60"/>
      <c r="BK58" s="60"/>
      <c r="BL58" s="47">
        <f>+PB!$S58</f>
        <v>1976</v>
      </c>
      <c r="BM58" s="47">
        <f>+PB!$T58</f>
        <v>3860</v>
      </c>
      <c r="BN58" s="47">
        <f>+PB!$U58</f>
        <v>5730</v>
      </c>
      <c r="BO58" s="47">
        <f>+PB!$V58</f>
        <v>7558</v>
      </c>
      <c r="BP58" s="47">
        <f>+PB!$W58</f>
        <v>9734</v>
      </c>
      <c r="BQ58" s="47">
        <f>+PB!$X58</f>
        <v>11780</v>
      </c>
      <c r="BR58" s="47">
        <f>+PB!$Y58</f>
        <v>14278</v>
      </c>
      <c r="BS58" s="47">
        <f>+PB!$Z58</f>
        <v>16830</v>
      </c>
      <c r="BT58" s="47">
        <f>+PB!$AA58</f>
        <v>19176</v>
      </c>
      <c r="BU58" s="47">
        <f>+PB!$AB58</f>
        <v>21550</v>
      </c>
      <c r="BV58" s="47">
        <f>+PB!$AC58</f>
        <v>23490</v>
      </c>
      <c r="BW58" s="47">
        <f>+PB!$AD58</f>
        <v>25436</v>
      </c>
      <c r="BX58" s="47">
        <f>SUM(BL58:BW58)</f>
        <v>161398</v>
      </c>
      <c r="BY58" s="60"/>
      <c r="BZ58" s="60"/>
      <c r="CA58" s="47">
        <f>+IBA!$S58</f>
        <v>1062</v>
      </c>
      <c r="CB58" s="47">
        <f>+IBA!$T58</f>
        <v>2094</v>
      </c>
      <c r="CC58" s="47">
        <f>+IBA!$U58</f>
        <v>3319</v>
      </c>
      <c r="CD58" s="47">
        <f>+IBA!$V58</f>
        <v>4353</v>
      </c>
      <c r="CE58" s="47">
        <f>+IBA!$W58</f>
        <v>8351</v>
      </c>
      <c r="CF58" s="47">
        <f>+IBA!$X58</f>
        <v>14670</v>
      </c>
      <c r="CG58" s="47">
        <f>+IBA!$Y58</f>
        <v>23478</v>
      </c>
      <c r="CH58" s="47">
        <f>+IBA!$Z58</f>
        <v>32702</v>
      </c>
      <c r="CI58" s="47">
        <f>+IBA!$AA58</f>
        <v>39364</v>
      </c>
      <c r="CJ58" s="47">
        <f>+IBA!$AB58</f>
        <v>42619</v>
      </c>
      <c r="CK58" s="47">
        <f>+IBA!$AC58</f>
        <v>43684</v>
      </c>
      <c r="CL58" s="47">
        <f>+IBA!$AD58</f>
        <v>44236</v>
      </c>
      <c r="CM58" s="47">
        <f>SUM(CA58:CL58)</f>
        <v>259932</v>
      </c>
      <c r="CN58" s="60"/>
      <c r="CO58" s="60"/>
      <c r="CP58" s="47">
        <f>+SIBC!$S58</f>
        <v>0</v>
      </c>
      <c r="CQ58" s="47">
        <f>+SIBC!$T58</f>
        <v>0</v>
      </c>
      <c r="CR58" s="47">
        <f>+SIBC!$U58</f>
        <v>0</v>
      </c>
      <c r="CS58" s="47">
        <f>+SIBC!$V58</f>
        <v>0</v>
      </c>
      <c r="CT58" s="47">
        <f>+SIBC!$W58</f>
        <v>0</v>
      </c>
      <c r="CU58" s="47">
        <f>+SIBC!$X58</f>
        <v>0</v>
      </c>
      <c r="CV58" s="47">
        <f>+SIBC!$Y58</f>
        <v>0</v>
      </c>
      <c r="CW58" s="47">
        <f>+SIBC!$Z58</f>
        <v>0</v>
      </c>
      <c r="CX58" s="47">
        <f>+SIBC!$AA58</f>
        <v>0</v>
      </c>
      <c r="CY58" s="47">
        <f>+SIBC!$AB58</f>
        <v>0</v>
      </c>
      <c r="CZ58" s="47">
        <f>+SIBC!$AC58</f>
        <v>0</v>
      </c>
      <c r="DA58" s="47">
        <f>+SIBC!$AD58</f>
        <v>0</v>
      </c>
      <c r="DB58" s="47">
        <f>SUM(CP58:DA58)</f>
        <v>0</v>
      </c>
      <c r="DC58" s="60"/>
      <c r="DD58" s="60"/>
      <c r="DE58" s="47">
        <f>+TIBA!$S58</f>
        <v>0</v>
      </c>
      <c r="DF58" s="47">
        <f>+TIBA!$T58</f>
        <v>0</v>
      </c>
      <c r="DG58" s="47">
        <f>+TIBA!$U58</f>
        <v>0</v>
      </c>
      <c r="DH58" s="47">
        <f>+TIBA!$V58</f>
        <v>0</v>
      </c>
      <c r="DI58" s="47">
        <f>+TIBA!$W58</f>
        <v>0</v>
      </c>
      <c r="DJ58" s="47">
        <f>+TIBA!$X58</f>
        <v>0</v>
      </c>
      <c r="DK58" s="47">
        <f>+TIBA!$Y58</f>
        <v>0</v>
      </c>
      <c r="DL58" s="47">
        <f>+TIBA!$Z58</f>
        <v>0</v>
      </c>
      <c r="DM58" s="47">
        <f>+TIBA!$AA58</f>
        <v>0</v>
      </c>
      <c r="DN58" s="47">
        <f>+TIBA!$AB58</f>
        <v>0</v>
      </c>
      <c r="DO58" s="47">
        <f>+TIBA!$AC58</f>
        <v>0</v>
      </c>
      <c r="DP58" s="47">
        <f>+TIBA!$AD58</f>
        <v>0</v>
      </c>
      <c r="DQ58" s="47">
        <f>SUM(DE58:DP58)</f>
        <v>0</v>
      </c>
      <c r="DR58" s="60"/>
      <c r="DS58" s="60"/>
      <c r="DT58" s="47">
        <f>+LQB!$S58</f>
        <v>300</v>
      </c>
      <c r="DU58" s="47">
        <f>+LQB!$T58</f>
        <v>602</v>
      </c>
      <c r="DV58" s="47">
        <f>+LQB!$U58</f>
        <v>1114</v>
      </c>
      <c r="DW58" s="47">
        <f>+LQB!$V58</f>
        <v>1772</v>
      </c>
      <c r="DX58" s="47">
        <f>+LQB!$W58</f>
        <v>2736</v>
      </c>
      <c r="DY58" s="47">
        <f>+LQB!$X58</f>
        <v>3486</v>
      </c>
      <c r="DZ58" s="47">
        <f>+LQB!$Y58</f>
        <v>4482</v>
      </c>
      <c r="EA58" s="47">
        <f>+LQB!$Z58</f>
        <v>5298</v>
      </c>
      <c r="EB58" s="47">
        <f>+LQB!$AA58</f>
        <v>6096</v>
      </c>
      <c r="EC58" s="47">
        <f>+LQB!$AB58</f>
        <v>6864</v>
      </c>
      <c r="ED58" s="47">
        <f>+LQB!$AC58</f>
        <v>7492</v>
      </c>
      <c r="EE58" s="47">
        <f>+LQB!$AD58</f>
        <v>7916</v>
      </c>
      <c r="EF58" s="47">
        <f>SUM(DT58:EE58)</f>
        <v>48158</v>
      </c>
      <c r="EG58" s="60"/>
      <c r="EH58" s="60"/>
      <c r="EI58" s="47">
        <f>+RBW!$S58</f>
        <v>430</v>
      </c>
      <c r="EJ58" s="47">
        <f>+RBW!$T58</f>
        <v>776</v>
      </c>
      <c r="EK58" s="47">
        <f>+RBW!$U58</f>
        <v>1396</v>
      </c>
      <c r="EL58" s="47">
        <f>+RBW!$V58</f>
        <v>2580</v>
      </c>
      <c r="EM58" s="47">
        <f>+RBW!$W58</f>
        <v>5012</v>
      </c>
      <c r="EN58" s="47">
        <f>+RBW!$X58</f>
        <v>7954</v>
      </c>
      <c r="EO58" s="47">
        <f>+RBW!$Y58</f>
        <v>10904</v>
      </c>
      <c r="EP58" s="47">
        <f>+RBW!$Z58</f>
        <v>13953</v>
      </c>
      <c r="EQ58" s="47">
        <f>+RBW!$AA58</f>
        <v>16919</v>
      </c>
      <c r="ER58" s="47">
        <f>+RBW!$AB58</f>
        <v>19407</v>
      </c>
      <c r="ES58" s="47">
        <f>+RBW!$AC58</f>
        <v>20203</v>
      </c>
      <c r="ET58" s="47">
        <f>+RBW!$AD58</f>
        <v>20827</v>
      </c>
      <c r="EU58" s="47">
        <f>SUM(EI58:ET58)</f>
        <v>120361</v>
      </c>
      <c r="EV58" s="60"/>
      <c r="EW58" s="60"/>
      <c r="EX58" s="47">
        <f>+WPB!$S58</f>
        <v>0</v>
      </c>
      <c r="EY58" s="47">
        <f>+WPB!$T58</f>
        <v>0</v>
      </c>
      <c r="EZ58" s="47">
        <f>+WPB!$U58</f>
        <v>0</v>
      </c>
      <c r="FA58" s="47">
        <f>+WPB!$V58</f>
        <v>0</v>
      </c>
      <c r="FB58" s="47">
        <f>+WPB!$W58</f>
        <v>0</v>
      </c>
      <c r="FC58" s="47">
        <f>+WPB!$X58</f>
        <v>0</v>
      </c>
      <c r="FD58" s="47">
        <f>+WPB!$Y58</f>
        <v>0</v>
      </c>
      <c r="FE58" s="47">
        <f>+WPB!$Z58</f>
        <v>0</v>
      </c>
      <c r="FF58" s="47">
        <f>+WPB!$AA58</f>
        <v>0</v>
      </c>
      <c r="FG58" s="47">
        <f>+WPB!$AB58</f>
        <v>0</v>
      </c>
      <c r="FH58" s="47">
        <f>+WPB!$AC58</f>
        <v>0</v>
      </c>
      <c r="FI58" s="47">
        <f>+WPB!$AD58</f>
        <v>0</v>
      </c>
      <c r="FJ58" s="47">
        <f>SUM(EX58:FI58)</f>
        <v>0</v>
      </c>
      <c r="FK58" s="60"/>
      <c r="FL58" s="60"/>
    </row>
    <row r="59" spans="1:168" s="55" customFormat="1" ht="15" customHeight="1">
      <c r="A59" s="57">
        <v>2015</v>
      </c>
      <c r="B59" s="65" t="s">
        <v>9</v>
      </c>
      <c r="D59" s="56">
        <f t="shared" ref="D59:P59" si="99">SUM(D56:D58)</f>
        <v>557682</v>
      </c>
      <c r="E59" s="56">
        <f t="shared" si="99"/>
        <v>1060161</v>
      </c>
      <c r="F59" s="56">
        <f t="shared" si="99"/>
        <v>1659100</v>
      </c>
      <c r="G59" s="56">
        <f t="shared" si="99"/>
        <v>2235870</v>
      </c>
      <c r="H59" s="56">
        <f t="shared" si="99"/>
        <v>2819671</v>
      </c>
      <c r="I59" s="56">
        <f t="shared" si="99"/>
        <v>3413948</v>
      </c>
      <c r="J59" s="56">
        <f t="shared" si="99"/>
        <v>4028188</v>
      </c>
      <c r="K59" s="56">
        <f t="shared" si="99"/>
        <v>4657010</v>
      </c>
      <c r="L59" s="56">
        <f t="shared" si="99"/>
        <v>5245193</v>
      </c>
      <c r="M59" s="56">
        <f t="shared" si="99"/>
        <v>5846541</v>
      </c>
      <c r="N59" s="56">
        <f t="shared" si="99"/>
        <v>6399911</v>
      </c>
      <c r="O59" s="56">
        <f t="shared" si="99"/>
        <v>6929199</v>
      </c>
      <c r="P59" s="56">
        <f t="shared" si="99"/>
        <v>44852474</v>
      </c>
      <c r="Q59" s="60"/>
      <c r="R59" s="60"/>
      <c r="S59" s="56">
        <f t="shared" ref="S59:AE59" si="100">SUM(S56:S58)</f>
        <v>346039</v>
      </c>
      <c r="T59" s="56">
        <f t="shared" si="100"/>
        <v>646854</v>
      </c>
      <c r="U59" s="56">
        <f t="shared" si="100"/>
        <v>1030104</v>
      </c>
      <c r="V59" s="56">
        <f t="shared" si="100"/>
        <v>1403870</v>
      </c>
      <c r="W59" s="56">
        <f t="shared" si="100"/>
        <v>1829580</v>
      </c>
      <c r="X59" s="56">
        <f t="shared" si="100"/>
        <v>2265776</v>
      </c>
      <c r="Y59" s="56">
        <f t="shared" si="100"/>
        <v>2738247</v>
      </c>
      <c r="Z59" s="56">
        <f t="shared" si="100"/>
        <v>3223395</v>
      </c>
      <c r="AA59" s="56">
        <f t="shared" si="100"/>
        <v>3635618</v>
      </c>
      <c r="AB59" s="56">
        <f t="shared" si="100"/>
        <v>4044599</v>
      </c>
      <c r="AC59" s="56">
        <f t="shared" si="100"/>
        <v>4424292</v>
      </c>
      <c r="AD59" s="56">
        <f t="shared" si="100"/>
        <v>4791968</v>
      </c>
      <c r="AE59" s="56">
        <f t="shared" si="100"/>
        <v>30380342</v>
      </c>
      <c r="AF59" s="60"/>
      <c r="AG59" s="60"/>
      <c r="AH59" s="56">
        <f t="shared" ref="AH59:AT59" si="101">SUM(AH56:AH58)</f>
        <v>304131</v>
      </c>
      <c r="AI59" s="56">
        <f t="shared" si="101"/>
        <v>578738</v>
      </c>
      <c r="AJ59" s="56">
        <f t="shared" si="101"/>
        <v>910922</v>
      </c>
      <c r="AK59" s="56">
        <f t="shared" si="101"/>
        <v>1248312</v>
      </c>
      <c r="AL59" s="56">
        <f t="shared" si="101"/>
        <v>1614155</v>
      </c>
      <c r="AM59" s="56">
        <f t="shared" si="101"/>
        <v>1979167</v>
      </c>
      <c r="AN59" s="56">
        <f t="shared" si="101"/>
        <v>2356243</v>
      </c>
      <c r="AO59" s="56">
        <f t="shared" si="101"/>
        <v>2737211</v>
      </c>
      <c r="AP59" s="56">
        <f t="shared" si="101"/>
        <v>3102284</v>
      </c>
      <c r="AQ59" s="56">
        <f t="shared" si="101"/>
        <v>3477893</v>
      </c>
      <c r="AR59" s="56">
        <f t="shared" si="101"/>
        <v>3826226</v>
      </c>
      <c r="AS59" s="56">
        <f t="shared" si="101"/>
        <v>4181126</v>
      </c>
      <c r="AT59" s="56">
        <f t="shared" si="101"/>
        <v>26316408</v>
      </c>
      <c r="AU59" s="60"/>
      <c r="AV59" s="60"/>
      <c r="AW59" s="56">
        <f t="shared" ref="AW59:BI59" si="102">SUM(AW56:AW58)</f>
        <v>44270</v>
      </c>
      <c r="AX59" s="56">
        <f t="shared" si="102"/>
        <v>82965</v>
      </c>
      <c r="AY59" s="56">
        <f t="shared" si="102"/>
        <v>130565</v>
      </c>
      <c r="AZ59" s="56">
        <f t="shared" si="102"/>
        <v>180598</v>
      </c>
      <c r="BA59" s="56">
        <f t="shared" si="102"/>
        <v>241979</v>
      </c>
      <c r="BB59" s="56">
        <f t="shared" si="102"/>
        <v>303780</v>
      </c>
      <c r="BC59" s="56">
        <f t="shared" si="102"/>
        <v>359261</v>
      </c>
      <c r="BD59" s="56">
        <f t="shared" si="102"/>
        <v>424587</v>
      </c>
      <c r="BE59" s="56">
        <f t="shared" si="102"/>
        <v>479495</v>
      </c>
      <c r="BF59" s="56">
        <f t="shared" si="102"/>
        <v>533154</v>
      </c>
      <c r="BG59" s="56">
        <f t="shared" si="102"/>
        <v>583095</v>
      </c>
      <c r="BH59" s="56">
        <f t="shared" si="102"/>
        <v>632905</v>
      </c>
      <c r="BI59" s="56">
        <f t="shared" si="102"/>
        <v>3996654</v>
      </c>
      <c r="BJ59" s="60"/>
      <c r="BK59" s="60"/>
      <c r="BL59" s="56">
        <f t="shared" ref="BL59:BX59" si="103">SUM(BL56:BL58)</f>
        <v>357969</v>
      </c>
      <c r="BM59" s="56">
        <f t="shared" si="103"/>
        <v>687222</v>
      </c>
      <c r="BN59" s="56">
        <f t="shared" si="103"/>
        <v>1116782</v>
      </c>
      <c r="BO59" s="56">
        <f t="shared" si="103"/>
        <v>1535009</v>
      </c>
      <c r="BP59" s="56">
        <f t="shared" si="103"/>
        <v>1997143</v>
      </c>
      <c r="BQ59" s="56">
        <f t="shared" si="103"/>
        <v>2482668</v>
      </c>
      <c r="BR59" s="56">
        <f t="shared" si="103"/>
        <v>3075944</v>
      </c>
      <c r="BS59" s="56">
        <f t="shared" si="103"/>
        <v>3675022</v>
      </c>
      <c r="BT59" s="56">
        <f t="shared" si="103"/>
        <v>4152662</v>
      </c>
      <c r="BU59" s="56">
        <f t="shared" si="103"/>
        <v>4611434</v>
      </c>
      <c r="BV59" s="56">
        <f t="shared" si="103"/>
        <v>5013557</v>
      </c>
      <c r="BW59" s="56">
        <f t="shared" si="103"/>
        <v>5410247</v>
      </c>
      <c r="BX59" s="56">
        <f t="shared" si="103"/>
        <v>34115659</v>
      </c>
      <c r="BY59" s="60"/>
      <c r="BZ59" s="60"/>
      <c r="CA59" s="56">
        <f t="shared" ref="CA59:CM59" si="104">SUM(CA56:CA58)</f>
        <v>121807</v>
      </c>
      <c r="CB59" s="56">
        <f t="shared" si="104"/>
        <v>231125</v>
      </c>
      <c r="CC59" s="56">
        <f t="shared" si="104"/>
        <v>352835</v>
      </c>
      <c r="CD59" s="56">
        <f t="shared" si="104"/>
        <v>475468</v>
      </c>
      <c r="CE59" s="56">
        <f t="shared" si="104"/>
        <v>616609</v>
      </c>
      <c r="CF59" s="56">
        <f t="shared" si="104"/>
        <v>764379</v>
      </c>
      <c r="CG59" s="56">
        <f t="shared" si="104"/>
        <v>932162</v>
      </c>
      <c r="CH59" s="56">
        <f t="shared" si="104"/>
        <v>1088900</v>
      </c>
      <c r="CI59" s="56">
        <f t="shared" si="104"/>
        <v>1226725</v>
      </c>
      <c r="CJ59" s="56">
        <f t="shared" si="104"/>
        <v>1351758</v>
      </c>
      <c r="CK59" s="56">
        <f t="shared" si="104"/>
        <v>1458258</v>
      </c>
      <c r="CL59" s="56">
        <f t="shared" si="104"/>
        <v>1572035</v>
      </c>
      <c r="CM59" s="56">
        <f t="shared" si="104"/>
        <v>10192061</v>
      </c>
      <c r="CN59" s="60"/>
      <c r="CO59" s="60"/>
      <c r="CP59" s="56">
        <f t="shared" ref="CP59:DB59" si="105">SUM(CP56:CP58)</f>
        <v>173126</v>
      </c>
      <c r="CQ59" s="56">
        <f t="shared" si="105"/>
        <v>326201</v>
      </c>
      <c r="CR59" s="56">
        <f t="shared" si="105"/>
        <v>507313</v>
      </c>
      <c r="CS59" s="56">
        <f t="shared" si="105"/>
        <v>693020</v>
      </c>
      <c r="CT59" s="56">
        <f t="shared" si="105"/>
        <v>893759</v>
      </c>
      <c r="CU59" s="56">
        <f t="shared" si="105"/>
        <v>1096402</v>
      </c>
      <c r="CV59" s="56">
        <f t="shared" si="105"/>
        <v>1307320</v>
      </c>
      <c r="CW59" s="56">
        <f t="shared" si="105"/>
        <v>1511264</v>
      </c>
      <c r="CX59" s="56">
        <f t="shared" si="105"/>
        <v>1704181</v>
      </c>
      <c r="CY59" s="56">
        <f t="shared" si="105"/>
        <v>1901303</v>
      </c>
      <c r="CZ59" s="56">
        <f t="shared" si="105"/>
        <v>2086673</v>
      </c>
      <c r="DA59" s="56">
        <f t="shared" si="105"/>
        <v>2267949</v>
      </c>
      <c r="DB59" s="56">
        <f t="shared" si="105"/>
        <v>14468511</v>
      </c>
      <c r="DC59" s="60"/>
      <c r="DD59" s="60"/>
      <c r="DE59" s="56">
        <f t="shared" ref="DE59:DQ59" si="106">SUM(DE56:DE58)</f>
        <v>109530</v>
      </c>
      <c r="DF59" s="56">
        <f t="shared" si="106"/>
        <v>209446</v>
      </c>
      <c r="DG59" s="56">
        <f t="shared" si="106"/>
        <v>347463</v>
      </c>
      <c r="DH59" s="56">
        <f t="shared" si="106"/>
        <v>509133</v>
      </c>
      <c r="DI59" s="56">
        <f t="shared" si="106"/>
        <v>696710</v>
      </c>
      <c r="DJ59" s="56">
        <f t="shared" si="106"/>
        <v>894142</v>
      </c>
      <c r="DK59" s="56">
        <f t="shared" si="106"/>
        <v>1154131</v>
      </c>
      <c r="DL59" s="56">
        <f t="shared" si="106"/>
        <v>1407500</v>
      </c>
      <c r="DM59" s="56">
        <f t="shared" si="106"/>
        <v>1589675</v>
      </c>
      <c r="DN59" s="56">
        <f t="shared" si="106"/>
        <v>1753176</v>
      </c>
      <c r="DO59" s="56">
        <f t="shared" si="106"/>
        <v>1890636</v>
      </c>
      <c r="DP59" s="56">
        <f t="shared" si="106"/>
        <v>2014725</v>
      </c>
      <c r="DQ59" s="56">
        <f t="shared" si="106"/>
        <v>12576267</v>
      </c>
      <c r="DR59" s="60"/>
      <c r="DS59" s="60"/>
      <c r="DT59" s="56">
        <f t="shared" ref="DT59:EF59" si="107">SUM(DT56:DT58)</f>
        <v>210933</v>
      </c>
      <c r="DU59" s="56">
        <f t="shared" si="107"/>
        <v>396490</v>
      </c>
      <c r="DV59" s="56">
        <f t="shared" si="107"/>
        <v>643777</v>
      </c>
      <c r="DW59" s="56">
        <f t="shared" si="107"/>
        <v>898772</v>
      </c>
      <c r="DX59" s="56">
        <f t="shared" si="107"/>
        <v>1191185</v>
      </c>
      <c r="DY59" s="56">
        <f t="shared" si="107"/>
        <v>1480208</v>
      </c>
      <c r="DZ59" s="56">
        <f t="shared" si="107"/>
        <v>1818118</v>
      </c>
      <c r="EA59" s="56">
        <f t="shared" si="107"/>
        <v>2162744</v>
      </c>
      <c r="EB59" s="56">
        <f t="shared" si="107"/>
        <v>2441254</v>
      </c>
      <c r="EC59" s="56">
        <f t="shared" si="107"/>
        <v>2707255</v>
      </c>
      <c r="ED59" s="56">
        <f t="shared" si="107"/>
        <v>2953290</v>
      </c>
      <c r="EE59" s="56">
        <f t="shared" si="107"/>
        <v>3193853</v>
      </c>
      <c r="EF59" s="56">
        <f t="shared" si="107"/>
        <v>20097879</v>
      </c>
      <c r="EG59" s="60"/>
      <c r="EH59" s="60"/>
      <c r="EI59" s="56">
        <f t="shared" ref="EI59:EU59" si="108">SUM(EI56:EI58)</f>
        <v>158795</v>
      </c>
      <c r="EJ59" s="56">
        <f t="shared" si="108"/>
        <v>300987</v>
      </c>
      <c r="EK59" s="56">
        <f t="shared" si="108"/>
        <v>488176</v>
      </c>
      <c r="EL59" s="56">
        <f t="shared" si="108"/>
        <v>690752</v>
      </c>
      <c r="EM59" s="56">
        <f t="shared" si="108"/>
        <v>931093</v>
      </c>
      <c r="EN59" s="56">
        <f t="shared" si="108"/>
        <v>1186196</v>
      </c>
      <c r="EO59" s="56">
        <f t="shared" si="108"/>
        <v>1498722</v>
      </c>
      <c r="EP59" s="56">
        <f t="shared" si="108"/>
        <v>1813181</v>
      </c>
      <c r="EQ59" s="56">
        <f t="shared" si="108"/>
        <v>2041230</v>
      </c>
      <c r="ER59" s="56">
        <f t="shared" si="108"/>
        <v>2250987</v>
      </c>
      <c r="ES59" s="56">
        <f t="shared" si="108"/>
        <v>2422671</v>
      </c>
      <c r="ET59" s="56">
        <f t="shared" si="108"/>
        <v>2592605</v>
      </c>
      <c r="EU59" s="56">
        <f t="shared" si="108"/>
        <v>16375395</v>
      </c>
      <c r="EV59" s="60"/>
      <c r="EW59" s="60"/>
      <c r="EX59" s="56">
        <f t="shared" ref="EX59:FJ59" si="109">SUM(EX56:EX58)</f>
        <v>40223</v>
      </c>
      <c r="EY59" s="56">
        <f t="shared" si="109"/>
        <v>73674</v>
      </c>
      <c r="EZ59" s="56">
        <f t="shared" si="109"/>
        <v>115914</v>
      </c>
      <c r="FA59" s="56">
        <f t="shared" si="109"/>
        <v>161161</v>
      </c>
      <c r="FB59" s="56">
        <f t="shared" si="109"/>
        <v>213973</v>
      </c>
      <c r="FC59" s="56">
        <f t="shared" si="109"/>
        <v>267287</v>
      </c>
      <c r="FD59" s="56">
        <f t="shared" si="109"/>
        <v>326508</v>
      </c>
      <c r="FE59" s="56">
        <f t="shared" si="109"/>
        <v>382111</v>
      </c>
      <c r="FF59" s="56">
        <f t="shared" si="109"/>
        <v>428749</v>
      </c>
      <c r="FG59" s="56">
        <f t="shared" si="109"/>
        <v>472258</v>
      </c>
      <c r="FH59" s="56">
        <f t="shared" si="109"/>
        <v>513094</v>
      </c>
      <c r="FI59" s="56">
        <f t="shared" si="109"/>
        <v>554985</v>
      </c>
      <c r="FJ59" s="56">
        <f t="shared" si="109"/>
        <v>3549937</v>
      </c>
      <c r="FK59" s="60"/>
      <c r="FL59" s="60"/>
    </row>
    <row r="60" spans="1:168" s="62" customFormat="1" ht="15" customHeight="1">
      <c r="A60" s="42"/>
      <c r="B60" s="43"/>
      <c r="C60" s="44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4"/>
      <c r="R60" s="44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4"/>
      <c r="AG60" s="44"/>
      <c r="AH60" s="45"/>
      <c r="AI60" s="45"/>
      <c r="AJ60" s="45"/>
      <c r="AK60" s="45"/>
      <c r="AL60" s="45"/>
      <c r="AM60" s="45"/>
      <c r="AN60" s="45"/>
      <c r="AO60" s="45"/>
      <c r="AP60" s="45"/>
      <c r="AQ60" s="45"/>
      <c r="AR60" s="45"/>
      <c r="AS60" s="45"/>
      <c r="AT60" s="45"/>
      <c r="AU60" s="44"/>
      <c r="AV60" s="44"/>
      <c r="AW60" s="45"/>
      <c r="AX60" s="45"/>
      <c r="AY60" s="45"/>
      <c r="AZ60" s="45"/>
      <c r="BA60" s="45"/>
      <c r="BB60" s="45"/>
      <c r="BC60" s="45"/>
      <c r="BD60" s="45"/>
      <c r="BE60" s="45"/>
      <c r="BF60" s="45"/>
      <c r="BG60" s="45"/>
      <c r="BH60" s="45"/>
      <c r="BI60" s="45"/>
      <c r="BJ60" s="44"/>
      <c r="BK60" s="44"/>
      <c r="BL60" s="45"/>
      <c r="BM60" s="45"/>
      <c r="BN60" s="45"/>
      <c r="BO60" s="45"/>
      <c r="BP60" s="45"/>
      <c r="BQ60" s="45"/>
      <c r="BR60" s="45"/>
      <c r="BS60" s="45"/>
      <c r="BT60" s="45"/>
      <c r="BU60" s="45"/>
      <c r="BV60" s="45"/>
      <c r="BW60" s="45"/>
      <c r="BX60" s="45"/>
      <c r="BY60" s="44"/>
      <c r="BZ60" s="44"/>
      <c r="CA60" s="45"/>
      <c r="CB60" s="45"/>
      <c r="CC60" s="45"/>
      <c r="CD60" s="45"/>
      <c r="CE60" s="45"/>
      <c r="CF60" s="45"/>
      <c r="CG60" s="45"/>
      <c r="CH60" s="45"/>
      <c r="CI60" s="45"/>
      <c r="CJ60" s="45"/>
      <c r="CK60" s="45"/>
      <c r="CL60" s="45"/>
      <c r="CM60" s="45"/>
      <c r="CN60" s="44"/>
      <c r="CO60" s="44"/>
      <c r="CP60" s="45"/>
      <c r="CQ60" s="45"/>
      <c r="CR60" s="45"/>
      <c r="CS60" s="45"/>
      <c r="CT60" s="45"/>
      <c r="CU60" s="45"/>
      <c r="CV60" s="45"/>
      <c r="CW60" s="45"/>
      <c r="CX60" s="45"/>
      <c r="CY60" s="45"/>
      <c r="CZ60" s="45"/>
      <c r="DA60" s="45"/>
      <c r="DB60" s="45"/>
      <c r="DC60" s="44"/>
      <c r="DD60" s="44"/>
      <c r="DE60" s="45"/>
      <c r="DF60" s="45"/>
      <c r="DG60" s="45"/>
      <c r="DH60" s="45"/>
      <c r="DI60" s="45"/>
      <c r="DJ60" s="45"/>
      <c r="DK60" s="45"/>
      <c r="DL60" s="45"/>
      <c r="DM60" s="45"/>
      <c r="DN60" s="45"/>
      <c r="DO60" s="45"/>
      <c r="DP60" s="45"/>
      <c r="DQ60" s="45"/>
      <c r="DR60" s="44"/>
      <c r="DS60" s="44"/>
      <c r="DT60" s="45"/>
      <c r="DU60" s="45"/>
      <c r="DV60" s="45"/>
      <c r="DW60" s="45"/>
      <c r="DX60" s="45"/>
      <c r="DY60" s="45"/>
      <c r="DZ60" s="45"/>
      <c r="EA60" s="45"/>
      <c r="EB60" s="45"/>
      <c r="EC60" s="45"/>
      <c r="ED60" s="45"/>
      <c r="EE60" s="45"/>
      <c r="EF60" s="45"/>
      <c r="EG60" s="44"/>
      <c r="EH60" s="44"/>
      <c r="EI60" s="45"/>
      <c r="EJ60" s="45"/>
      <c r="EK60" s="45"/>
      <c r="EL60" s="45"/>
      <c r="EM60" s="45"/>
      <c r="EN60" s="45"/>
      <c r="EO60" s="45"/>
      <c r="EP60" s="45"/>
      <c r="EQ60" s="45"/>
      <c r="ER60" s="45"/>
      <c r="ES60" s="45"/>
      <c r="ET60" s="45"/>
      <c r="EU60" s="45"/>
      <c r="EV60" s="44"/>
      <c r="EW60" s="44"/>
      <c r="EX60" s="45"/>
      <c r="EY60" s="45"/>
      <c r="EZ60" s="45"/>
      <c r="FA60" s="45"/>
      <c r="FB60" s="45"/>
      <c r="FC60" s="45"/>
      <c r="FD60" s="45"/>
      <c r="FE60" s="45"/>
      <c r="FF60" s="45"/>
      <c r="FG60" s="45"/>
      <c r="FH60" s="45"/>
      <c r="FI60" s="45"/>
      <c r="FJ60" s="45"/>
      <c r="FK60" s="44"/>
      <c r="FL60" s="44"/>
    </row>
    <row r="61" spans="1:168" s="55" customFormat="1" ht="15" customHeight="1">
      <c r="A61" s="57">
        <v>2016</v>
      </c>
      <c r="B61" s="63" t="s">
        <v>6</v>
      </c>
      <c r="C61" s="46"/>
      <c r="D61" s="47">
        <f>+AMB!$S61</f>
        <v>323675</v>
      </c>
      <c r="E61" s="47">
        <f>+AMB!$T61</f>
        <v>634435</v>
      </c>
      <c r="F61" s="47">
        <f>+AMB!$U61</f>
        <v>984467</v>
      </c>
      <c r="G61" s="47">
        <f>+AMB!$V61</f>
        <v>1333728</v>
      </c>
      <c r="H61" s="47">
        <f>+AMB!$W61</f>
        <v>1699675</v>
      </c>
      <c r="I61" s="47">
        <f>+AMB!$X61</f>
        <v>2062833</v>
      </c>
      <c r="J61" s="47">
        <f>+AMB!$Y61</f>
        <v>2445164</v>
      </c>
      <c r="K61" s="47">
        <f>+AMB!$Z61</f>
        <v>2842355</v>
      </c>
      <c r="L61" s="47">
        <f>+AMB!$AA61</f>
        <v>3189525</v>
      </c>
      <c r="M61" s="47">
        <f>+AMB!$AB61</f>
        <v>3549412</v>
      </c>
      <c r="N61" s="47">
        <f>+AMB!$AC61</f>
        <v>3880628</v>
      </c>
      <c r="O61" s="47">
        <f>+AMB!$AD61</f>
        <v>4203114</v>
      </c>
      <c r="P61" s="47">
        <f>SUM(D61:O61)</f>
        <v>27149011</v>
      </c>
      <c r="Q61" s="59"/>
      <c r="R61" s="59"/>
      <c r="S61" s="47">
        <f>+BWB!$S61</f>
        <v>191852</v>
      </c>
      <c r="T61" s="47">
        <f>+BWB!$T61</f>
        <v>357926</v>
      </c>
      <c r="U61" s="47">
        <f>+BWB!$U61</f>
        <v>574310</v>
      </c>
      <c r="V61" s="47">
        <f>+BWB!$V61</f>
        <v>795567</v>
      </c>
      <c r="W61" s="47">
        <f>+BWB!$W61</f>
        <v>1059045</v>
      </c>
      <c r="X61" s="47">
        <f>+BWB!$X61</f>
        <v>1336333</v>
      </c>
      <c r="Y61" s="47">
        <f>+BWB!$Y61</f>
        <v>1674502</v>
      </c>
      <c r="Z61" s="47">
        <f>+BWB!$Z61</f>
        <v>1998307</v>
      </c>
      <c r="AA61" s="47">
        <f>+BWB!$AA61</f>
        <v>2270596</v>
      </c>
      <c r="AB61" s="47">
        <f>+BWB!$AB61</f>
        <v>2535659</v>
      </c>
      <c r="AC61" s="47">
        <f>+BWB!$AC61</f>
        <v>2768714</v>
      </c>
      <c r="AD61" s="47">
        <f>+BWB!$AD61</f>
        <v>2986955</v>
      </c>
      <c r="AE61" s="47">
        <f>SUM(S61:AD61)</f>
        <v>18549766</v>
      </c>
      <c r="AF61" s="59"/>
      <c r="AG61" s="59"/>
      <c r="AH61" s="47">
        <f>+DWT!$S61</f>
        <v>338503</v>
      </c>
      <c r="AI61" s="47">
        <f>+DWT!$T61</f>
        <v>664691</v>
      </c>
      <c r="AJ61" s="47">
        <f>+DWT!$U61</f>
        <v>1024750</v>
      </c>
      <c r="AK61" s="47">
        <f>+DWT!$V61</f>
        <v>1378607</v>
      </c>
      <c r="AL61" s="47">
        <f>+DWT!$W61</f>
        <v>1741418</v>
      </c>
      <c r="AM61" s="47">
        <f>+DWT!$X61</f>
        <v>2111147</v>
      </c>
      <c r="AN61" s="47">
        <f>+DWT!$Y61</f>
        <v>2477733</v>
      </c>
      <c r="AO61" s="47">
        <f>+DWT!$Z61</f>
        <v>2856907</v>
      </c>
      <c r="AP61" s="47">
        <f>+DWT!$AA61</f>
        <v>3225918</v>
      </c>
      <c r="AQ61" s="47">
        <f>+DWT!$AB61</f>
        <v>3606686</v>
      </c>
      <c r="AR61" s="47">
        <f>+DWT!$AC61</f>
        <v>3961966</v>
      </c>
      <c r="AS61" s="47">
        <f>+DWT!$AD61</f>
        <v>4311179</v>
      </c>
      <c r="AT61" s="47">
        <f>SUM(AH61:AS61)</f>
        <v>27699505</v>
      </c>
      <c r="AU61" s="59"/>
      <c r="AV61" s="59"/>
      <c r="AW61" s="47">
        <f>+OGB!$S61</f>
        <v>38327</v>
      </c>
      <c r="AX61" s="47">
        <f>+OGB!$T61</f>
        <v>67213</v>
      </c>
      <c r="AY61" s="47">
        <f>+OGB!$U61</f>
        <v>103351</v>
      </c>
      <c r="AZ61" s="47">
        <f>+OGB!$V61</f>
        <v>144497</v>
      </c>
      <c r="BA61" s="47">
        <f>+OGB!$W61</f>
        <v>191744</v>
      </c>
      <c r="BB61" s="47">
        <f>+OGB!$X61</f>
        <v>241296</v>
      </c>
      <c r="BC61" s="47">
        <f>+OGB!$Y61</f>
        <v>300472</v>
      </c>
      <c r="BD61" s="47">
        <f>+OGB!$Z61</f>
        <v>358272</v>
      </c>
      <c r="BE61" s="47">
        <f>+OGB!$AA61</f>
        <v>408838</v>
      </c>
      <c r="BF61" s="47">
        <f>+OGB!$AB61</f>
        <v>457831</v>
      </c>
      <c r="BG61" s="47">
        <f>+OGB!$AC61</f>
        <v>501808</v>
      </c>
      <c r="BH61" s="47">
        <f>+OGB!$AD61</f>
        <v>547525</v>
      </c>
      <c r="BI61" s="47">
        <f>SUM(AW61:BH61)</f>
        <v>3361174</v>
      </c>
      <c r="BJ61" s="59"/>
      <c r="BK61" s="59"/>
      <c r="BL61" s="47">
        <f>+PB!$S61</f>
        <v>253355</v>
      </c>
      <c r="BM61" s="47">
        <f>+PB!$T61</f>
        <v>488229</v>
      </c>
      <c r="BN61" s="47">
        <f>+PB!$U61</f>
        <v>799239</v>
      </c>
      <c r="BO61" s="47">
        <f>+PB!$V61</f>
        <v>1088619</v>
      </c>
      <c r="BP61" s="47">
        <f>+PB!$W61</f>
        <v>1435237</v>
      </c>
      <c r="BQ61" s="47">
        <f>+PB!$X61</f>
        <v>1812331</v>
      </c>
      <c r="BR61" s="47">
        <f>+PB!$Y61</f>
        <v>2301529</v>
      </c>
      <c r="BS61" s="47">
        <f>+PB!$Z61</f>
        <v>2788995</v>
      </c>
      <c r="BT61" s="47">
        <f>+PB!$AA61</f>
        <v>3159327</v>
      </c>
      <c r="BU61" s="47">
        <f>+PB!$AB61</f>
        <v>3511221</v>
      </c>
      <c r="BV61" s="47">
        <f>+PB!$AC61</f>
        <v>3804331</v>
      </c>
      <c r="BW61" s="47">
        <f>+PB!$AD61</f>
        <v>4093669</v>
      </c>
      <c r="BX61" s="47">
        <f>SUM(BL61:BW61)</f>
        <v>25536082</v>
      </c>
      <c r="BY61" s="59"/>
      <c r="BZ61" s="59"/>
      <c r="CA61" s="47">
        <f>+IBA!$S61</f>
        <v>89247</v>
      </c>
      <c r="CB61" s="47">
        <f>+IBA!$T61</f>
        <v>169696</v>
      </c>
      <c r="CC61" s="47">
        <f>+IBA!$U61</f>
        <v>267381</v>
      </c>
      <c r="CD61" s="47">
        <f>+IBA!$V61</f>
        <v>365538</v>
      </c>
      <c r="CE61" s="47">
        <f>+IBA!$W61</f>
        <v>476812</v>
      </c>
      <c r="CF61" s="47">
        <f>+IBA!$X61</f>
        <v>596592</v>
      </c>
      <c r="CG61" s="47">
        <f>+IBA!$Y61</f>
        <v>735978</v>
      </c>
      <c r="CH61" s="47">
        <f>+IBA!$Z61</f>
        <v>872548</v>
      </c>
      <c r="CI61" s="47">
        <f>+IBA!$AA61</f>
        <v>995558</v>
      </c>
      <c r="CJ61" s="47">
        <f>+IBA!$AB61</f>
        <v>1108783</v>
      </c>
      <c r="CK61" s="47">
        <f>+IBA!$AC61</f>
        <v>1203108</v>
      </c>
      <c r="CL61" s="47">
        <f>+IBA!$AD61</f>
        <v>1297538</v>
      </c>
      <c r="CM61" s="47">
        <f>SUM(CA61:CL61)</f>
        <v>8178779</v>
      </c>
      <c r="CN61" s="59"/>
      <c r="CO61" s="59"/>
      <c r="CP61" s="47">
        <f>+SIBC!$S66</f>
        <v>175192</v>
      </c>
      <c r="CQ61" s="47">
        <f>+SIBC!$T66</f>
        <v>337907</v>
      </c>
      <c r="CR61" s="47">
        <f>+SIBC!$U66</f>
        <v>519819</v>
      </c>
      <c r="CS61" s="47">
        <f>+SIBC!$V66</f>
        <v>707011</v>
      </c>
      <c r="CT61" s="47">
        <f>+SIBC!$W66</f>
        <v>911693</v>
      </c>
      <c r="CU61" s="47">
        <f>+SIBC!$X66</f>
        <v>1116011</v>
      </c>
      <c r="CV61" s="47">
        <f>+SIBC!$Y66</f>
        <v>1322843</v>
      </c>
      <c r="CW61" s="47">
        <f>+SIBC!$Z66</f>
        <v>1529610</v>
      </c>
      <c r="CX61" s="47">
        <f>+SIBC!$AA66</f>
        <v>1730201</v>
      </c>
      <c r="CY61" s="47">
        <f>+SIBC!$AB66</f>
        <v>1932888</v>
      </c>
      <c r="CZ61" s="47">
        <f>+SIBC!$AC66</f>
        <v>1932888</v>
      </c>
      <c r="DA61" s="47">
        <f>+SIBC!$AD66</f>
        <v>1932888</v>
      </c>
      <c r="DB61" s="47">
        <f>SUM(CP61:DA61)</f>
        <v>14148951</v>
      </c>
      <c r="DC61" s="59"/>
      <c r="DD61" s="59"/>
      <c r="DE61" s="47">
        <f>+TIBA!$S61</f>
        <v>76902</v>
      </c>
      <c r="DF61" s="47">
        <f>+TIBA!$T61</f>
        <v>146781</v>
      </c>
      <c r="DG61" s="47">
        <f>+TIBA!$U61</f>
        <v>246988</v>
      </c>
      <c r="DH61" s="47">
        <f>+TIBA!$V61</f>
        <v>360108</v>
      </c>
      <c r="DI61" s="47">
        <f>+TIBA!$W61</f>
        <v>500411</v>
      </c>
      <c r="DJ61" s="47">
        <f>+TIBA!$X61</f>
        <v>657284</v>
      </c>
      <c r="DK61" s="47">
        <f>+TIBA!$Y61</f>
        <v>888402</v>
      </c>
      <c r="DL61" s="47">
        <f>+TIBA!$Z61</f>
        <v>1108361</v>
      </c>
      <c r="DM61" s="47">
        <f>+TIBA!$AA61</f>
        <v>1266147</v>
      </c>
      <c r="DN61" s="47">
        <f>+TIBA!$AB61</f>
        <v>1402488</v>
      </c>
      <c r="DO61" s="47">
        <f>+TIBA!$AC61</f>
        <v>1511007</v>
      </c>
      <c r="DP61" s="47">
        <f>+TIBA!$AD61</f>
        <v>1605192</v>
      </c>
      <c r="DQ61" s="47">
        <f>SUM(DE61:DP61)</f>
        <v>9770071</v>
      </c>
      <c r="DR61" s="59"/>
      <c r="DS61" s="59"/>
      <c r="DT61" s="47">
        <f>+LQB!$S61</f>
        <v>147822</v>
      </c>
      <c r="DU61" s="47">
        <f>+LQB!$T61</f>
        <v>277253</v>
      </c>
      <c r="DV61" s="47">
        <f>+LQB!$U61</f>
        <v>451607</v>
      </c>
      <c r="DW61" s="47">
        <f>+LQB!$V61</f>
        <v>625838</v>
      </c>
      <c r="DX61" s="47">
        <f>+LQB!$W61</f>
        <v>837847</v>
      </c>
      <c r="DY61" s="47">
        <f>+LQB!$X61</f>
        <v>1053062</v>
      </c>
      <c r="DZ61" s="47">
        <f>+LQB!$Y61</f>
        <v>1334166</v>
      </c>
      <c r="EA61" s="47">
        <f>+LQB!$Z61</f>
        <v>1608167</v>
      </c>
      <c r="EB61" s="47">
        <f>+LQB!$AA61</f>
        <v>1823979</v>
      </c>
      <c r="EC61" s="47">
        <f>+LQB!$AB61</f>
        <v>2037620</v>
      </c>
      <c r="ED61" s="47">
        <f>+LQB!$AC61</f>
        <v>2229362</v>
      </c>
      <c r="EE61" s="47">
        <f>+LQB!$AD61</f>
        <v>2416322</v>
      </c>
      <c r="EF61" s="47">
        <f>SUM(DT61:EE61)</f>
        <v>14843045</v>
      </c>
      <c r="EG61" s="59"/>
      <c r="EH61" s="59"/>
      <c r="EI61" s="47">
        <f>+RBW!$S61</f>
        <v>150927</v>
      </c>
      <c r="EJ61" s="47">
        <f>+RBW!$T61</f>
        <v>282076</v>
      </c>
      <c r="EK61" s="47">
        <f>+RBW!$U61</f>
        <v>452304</v>
      </c>
      <c r="EL61" s="47">
        <f>+RBW!$V61</f>
        <v>632283</v>
      </c>
      <c r="EM61" s="47">
        <f>+RBW!$W61</f>
        <v>846400</v>
      </c>
      <c r="EN61" s="47">
        <f>+RBW!$X61</f>
        <v>1081859</v>
      </c>
      <c r="EO61" s="47">
        <f>+RBW!$Y61</f>
        <v>1387095</v>
      </c>
      <c r="EP61" s="47">
        <f>+RBW!$Z61</f>
        <v>1684356</v>
      </c>
      <c r="EQ61" s="47">
        <f>+RBW!$AA61</f>
        <v>1912891</v>
      </c>
      <c r="ER61" s="47">
        <f>+RBW!$AB61</f>
        <v>2121776</v>
      </c>
      <c r="ES61" s="47">
        <f>+RBW!$AC61</f>
        <v>2293212</v>
      </c>
      <c r="ET61" s="47">
        <f>+RBW!$AD61</f>
        <v>2461206</v>
      </c>
      <c r="EU61" s="47">
        <f>SUM(EI61:ET61)</f>
        <v>15306385</v>
      </c>
      <c r="EV61" s="59"/>
      <c r="EW61" s="59"/>
      <c r="EX61" s="47">
        <f>+WPB!$S61</f>
        <v>33972</v>
      </c>
      <c r="EY61" s="47">
        <f>+WPB!$T61</f>
        <v>62904</v>
      </c>
      <c r="EZ61" s="47">
        <f>+WPB!$U61</f>
        <v>97499</v>
      </c>
      <c r="FA61" s="47">
        <f>+WPB!$V61</f>
        <v>136217</v>
      </c>
      <c r="FB61" s="47">
        <f>+WPB!$W61</f>
        <v>179711</v>
      </c>
      <c r="FC61" s="47">
        <f>+WPB!$X61</f>
        <v>226292</v>
      </c>
      <c r="FD61" s="47">
        <f>+WPB!$Y61</f>
        <v>281851</v>
      </c>
      <c r="FE61" s="47">
        <f>+WPB!$Z61</f>
        <v>337027</v>
      </c>
      <c r="FF61" s="47">
        <f>+WPB!$AA61</f>
        <v>384562</v>
      </c>
      <c r="FG61" s="47">
        <f>+WPB!$AB61</f>
        <v>429671</v>
      </c>
      <c r="FH61" s="47">
        <f>+WPB!$AC61</f>
        <v>471102</v>
      </c>
      <c r="FI61" s="47">
        <f>+WPB!$AD61</f>
        <v>512752</v>
      </c>
      <c r="FJ61" s="47">
        <f>SUM(EX61:FI61)</f>
        <v>3153560</v>
      </c>
      <c r="FK61" s="59"/>
      <c r="FL61" s="59"/>
    </row>
    <row r="62" spans="1:168" s="55" customFormat="1" ht="15" customHeight="1">
      <c r="A62" s="57">
        <v>2016</v>
      </c>
      <c r="B62" s="64" t="s">
        <v>7</v>
      </c>
      <c r="D62" s="47">
        <f>+AMB!$S62</f>
        <v>204600</v>
      </c>
      <c r="E62" s="47">
        <f>+AMB!$T62</f>
        <v>413195</v>
      </c>
      <c r="F62" s="47">
        <f>+AMB!$U62</f>
        <v>634403</v>
      </c>
      <c r="G62" s="47">
        <f>+AMB!$V62</f>
        <v>846456</v>
      </c>
      <c r="H62" s="47">
        <f>+AMB!$W62</f>
        <v>1062443</v>
      </c>
      <c r="I62" s="47">
        <f>+AMB!$X62</f>
        <v>1290438</v>
      </c>
      <c r="J62" s="47">
        <f>+AMB!$Y62</f>
        <v>1479956</v>
      </c>
      <c r="K62" s="47">
        <f>+AMB!$Z62</f>
        <v>1705679</v>
      </c>
      <c r="L62" s="47">
        <f>+AMB!$AA62</f>
        <v>1923484</v>
      </c>
      <c r="M62" s="47">
        <f>+AMB!$AB62</f>
        <v>2142184</v>
      </c>
      <c r="N62" s="47">
        <f>+AMB!$AC62</f>
        <v>2357046</v>
      </c>
      <c r="O62" s="47">
        <f>+AMB!$AD62</f>
        <v>2546977</v>
      </c>
      <c r="P62" s="47">
        <f>SUM(D62:O62)</f>
        <v>16606861</v>
      </c>
      <c r="Q62" s="60"/>
      <c r="R62" s="60"/>
      <c r="S62" s="47">
        <f>+BWB!$S62</f>
        <v>126932</v>
      </c>
      <c r="T62" s="47">
        <f>+BWB!$T62</f>
        <v>257595</v>
      </c>
      <c r="U62" s="47">
        <f>+BWB!$U62</f>
        <v>401403</v>
      </c>
      <c r="V62" s="47">
        <f>+BWB!$V62</f>
        <v>544597</v>
      </c>
      <c r="W62" s="47">
        <f>+BWB!$W62</f>
        <v>687910</v>
      </c>
      <c r="X62" s="47">
        <f>+BWB!$X62</f>
        <v>841938</v>
      </c>
      <c r="Y62" s="47">
        <f>+BWB!$Y62</f>
        <v>974171</v>
      </c>
      <c r="Z62" s="47">
        <f>+BWB!$Z62</f>
        <v>1120850</v>
      </c>
      <c r="AA62" s="47">
        <f>+BWB!$AA62</f>
        <v>1265324</v>
      </c>
      <c r="AB62" s="47">
        <f>+BWB!$AB62</f>
        <v>1412476</v>
      </c>
      <c r="AC62" s="47">
        <f>+BWB!$AC62</f>
        <v>1555967</v>
      </c>
      <c r="AD62" s="47">
        <f>+BWB!$AD62</f>
        <v>1680238</v>
      </c>
      <c r="AE62" s="47">
        <f>SUM(S62:AD62)</f>
        <v>10869401</v>
      </c>
      <c r="AF62" s="60"/>
      <c r="AG62" s="60"/>
      <c r="AH62" s="47">
        <f>+DWT!$S62</f>
        <v>1960</v>
      </c>
      <c r="AI62" s="47">
        <f>+DWT!$T62</f>
        <v>4305</v>
      </c>
      <c r="AJ62" s="47">
        <f>+DWT!$U62</f>
        <v>6614</v>
      </c>
      <c r="AK62" s="47">
        <f>+DWT!$V62</f>
        <v>9376</v>
      </c>
      <c r="AL62" s="47">
        <f>+DWT!$W62</f>
        <v>12367</v>
      </c>
      <c r="AM62" s="47">
        <f>+DWT!$X62</f>
        <v>15782</v>
      </c>
      <c r="AN62" s="47">
        <f>+DWT!$Y62</f>
        <v>18225</v>
      </c>
      <c r="AO62" s="47">
        <f>+DWT!$Z62</f>
        <v>20935</v>
      </c>
      <c r="AP62" s="47">
        <f>+DWT!$AA62</f>
        <v>24149</v>
      </c>
      <c r="AQ62" s="47">
        <f>+DWT!$AB62</f>
        <v>27727</v>
      </c>
      <c r="AR62" s="47">
        <f>+DWT!$AC62</f>
        <v>31126</v>
      </c>
      <c r="AS62" s="47">
        <f>+DWT!$AD62</f>
        <v>34377</v>
      </c>
      <c r="AT62" s="47">
        <f>SUM(AH62:AS62)</f>
        <v>206943</v>
      </c>
      <c r="AU62" s="60"/>
      <c r="AV62" s="60"/>
      <c r="AW62" s="47">
        <f>+OGB!$S62</f>
        <v>5676</v>
      </c>
      <c r="AX62" s="47">
        <f>+OGB!$T62</f>
        <v>11937</v>
      </c>
      <c r="AY62" s="47">
        <f>+OGB!$U62</f>
        <v>18458</v>
      </c>
      <c r="AZ62" s="47">
        <f>+OGB!$V62</f>
        <v>24932</v>
      </c>
      <c r="BA62" s="47">
        <f>+OGB!$W62</f>
        <v>31945</v>
      </c>
      <c r="BB62" s="47">
        <f>+OGB!$X62</f>
        <v>38881</v>
      </c>
      <c r="BC62" s="47">
        <f>+OGB!$Y62</f>
        <v>44415</v>
      </c>
      <c r="BD62" s="47">
        <f>+OGB!$Z62</f>
        <v>50966</v>
      </c>
      <c r="BE62" s="47">
        <f>+OGB!$AA62</f>
        <v>57637</v>
      </c>
      <c r="BF62" s="47">
        <f>+OGB!$AB62</f>
        <v>64150</v>
      </c>
      <c r="BG62" s="47">
        <f>+OGB!$AC62</f>
        <v>70393</v>
      </c>
      <c r="BH62" s="47">
        <f>+OGB!$AD62</f>
        <v>76181</v>
      </c>
      <c r="BI62" s="47">
        <f>SUM(AW62:BH62)</f>
        <v>495571</v>
      </c>
      <c r="BJ62" s="60"/>
      <c r="BK62" s="60"/>
      <c r="BL62" s="47">
        <f>+PB!$S62</f>
        <v>96953</v>
      </c>
      <c r="BM62" s="47">
        <f>+PB!$T62</f>
        <v>196684</v>
      </c>
      <c r="BN62" s="47">
        <f>+PB!$U62</f>
        <v>306373</v>
      </c>
      <c r="BO62" s="47">
        <f>+PB!$V62</f>
        <v>409733</v>
      </c>
      <c r="BP62" s="47">
        <f>+PB!$W62</f>
        <v>513361</v>
      </c>
      <c r="BQ62" s="47">
        <f>+PB!$X62</f>
        <v>619598</v>
      </c>
      <c r="BR62" s="47">
        <f>+PB!$Y62</f>
        <v>714598</v>
      </c>
      <c r="BS62" s="47">
        <f>+PB!$Z62</f>
        <v>821152</v>
      </c>
      <c r="BT62" s="47">
        <f>+PB!$AA62</f>
        <v>922991</v>
      </c>
      <c r="BU62" s="47">
        <f>+PB!$AB62</f>
        <v>1022961</v>
      </c>
      <c r="BV62" s="47">
        <f>+PB!$AC62</f>
        <v>1123207</v>
      </c>
      <c r="BW62" s="47">
        <f>+PB!$AD62</f>
        <v>1212268</v>
      </c>
      <c r="BX62" s="47">
        <f>SUM(BL62:BW62)</f>
        <v>7959879</v>
      </c>
      <c r="BY62" s="60"/>
      <c r="BZ62" s="60"/>
      <c r="CA62" s="47">
        <f>+IBA!$S62</f>
        <v>7291</v>
      </c>
      <c r="CB62" s="47">
        <f>+IBA!$T62</f>
        <v>14616</v>
      </c>
      <c r="CC62" s="47">
        <f>+IBA!$U62</f>
        <v>22894</v>
      </c>
      <c r="CD62" s="47">
        <f>+IBA!$V62</f>
        <v>30339</v>
      </c>
      <c r="CE62" s="47">
        <f>+IBA!$W62</f>
        <v>38099</v>
      </c>
      <c r="CF62" s="47">
        <f>+IBA!$X62</f>
        <v>45602</v>
      </c>
      <c r="CG62" s="47">
        <f>+IBA!$Y62</f>
        <v>52665</v>
      </c>
      <c r="CH62" s="47">
        <f>+IBA!$Z62</f>
        <v>60268</v>
      </c>
      <c r="CI62" s="47">
        <f>+IBA!$AA62</f>
        <v>67221</v>
      </c>
      <c r="CJ62" s="47">
        <f>+IBA!$AB62</f>
        <v>74833</v>
      </c>
      <c r="CK62" s="47">
        <f>+IBA!$AC62</f>
        <v>82877</v>
      </c>
      <c r="CL62" s="47">
        <f>+IBA!$AD62</f>
        <v>89160</v>
      </c>
      <c r="CM62" s="47">
        <f>SUM(CA62:CL62)</f>
        <v>585865</v>
      </c>
      <c r="CN62" s="60"/>
      <c r="CO62" s="60"/>
      <c r="CP62" s="47">
        <f>+SIBC!$S67</f>
        <v>4964</v>
      </c>
      <c r="CQ62" s="47">
        <f>+SIBC!$T67</f>
        <v>9780</v>
      </c>
      <c r="CR62" s="47">
        <f>+SIBC!$U67</f>
        <v>14888</v>
      </c>
      <c r="CS62" s="47">
        <f>+SIBC!$V67</f>
        <v>20192</v>
      </c>
      <c r="CT62" s="47">
        <f>+SIBC!$W67</f>
        <v>26591</v>
      </c>
      <c r="CU62" s="47">
        <f>+SIBC!$X67</f>
        <v>33520</v>
      </c>
      <c r="CV62" s="47">
        <f>+SIBC!$Y67</f>
        <v>40012</v>
      </c>
      <c r="CW62" s="47">
        <f>+SIBC!$Z67</f>
        <v>46595</v>
      </c>
      <c r="CX62" s="47">
        <f>+SIBC!$AA67</f>
        <v>53724</v>
      </c>
      <c r="CY62" s="47">
        <f>+SIBC!$AB67</f>
        <v>60642</v>
      </c>
      <c r="CZ62" s="47">
        <f>+SIBC!$AC67</f>
        <v>60642</v>
      </c>
      <c r="DA62" s="47">
        <f>+SIBC!$AD67</f>
        <v>60642</v>
      </c>
      <c r="DB62" s="47">
        <f>SUM(CP62:DA62)</f>
        <v>432192</v>
      </c>
      <c r="DC62" s="60"/>
      <c r="DD62" s="60"/>
      <c r="DE62" s="47">
        <f>+TIBA!$S62</f>
        <v>31663</v>
      </c>
      <c r="DF62" s="47">
        <f>+TIBA!$T62</f>
        <v>63667</v>
      </c>
      <c r="DG62" s="47">
        <f>+TIBA!$U62</f>
        <v>99876</v>
      </c>
      <c r="DH62" s="47">
        <f>+TIBA!$V62</f>
        <v>134187</v>
      </c>
      <c r="DI62" s="47">
        <f>+TIBA!$W62</f>
        <v>168963</v>
      </c>
      <c r="DJ62" s="47">
        <f>+TIBA!$X62</f>
        <v>203839</v>
      </c>
      <c r="DK62" s="47">
        <f>+TIBA!$Y62</f>
        <v>234953</v>
      </c>
      <c r="DL62" s="47">
        <f>+TIBA!$Z62</f>
        <v>268752</v>
      </c>
      <c r="DM62" s="47">
        <f>+TIBA!$AA62</f>
        <v>302155</v>
      </c>
      <c r="DN62" s="47">
        <f>+TIBA!$AB62</f>
        <v>336087</v>
      </c>
      <c r="DO62" s="47">
        <f>+TIBA!$AC62</f>
        <v>369945</v>
      </c>
      <c r="DP62" s="47">
        <f>+TIBA!$AD62</f>
        <v>398072</v>
      </c>
      <c r="DQ62" s="47">
        <f>SUM(DE62:DP62)</f>
        <v>2612159</v>
      </c>
      <c r="DR62" s="60"/>
      <c r="DS62" s="60"/>
      <c r="DT62" s="47">
        <f>+LQB!$S62</f>
        <v>55812</v>
      </c>
      <c r="DU62" s="47">
        <f>+LQB!$T62</f>
        <v>113122</v>
      </c>
      <c r="DV62" s="47">
        <f>+LQB!$U62</f>
        <v>176968</v>
      </c>
      <c r="DW62" s="47">
        <f>+LQB!$V62</f>
        <v>239826</v>
      </c>
      <c r="DX62" s="47">
        <f>+LQB!$W62</f>
        <v>302776</v>
      </c>
      <c r="DY62" s="47">
        <f>+LQB!$X62</f>
        <v>370890</v>
      </c>
      <c r="DZ62" s="47">
        <f>+LQB!$Y62</f>
        <v>432124</v>
      </c>
      <c r="EA62" s="47">
        <f>+LQB!$Z62</f>
        <v>499616</v>
      </c>
      <c r="EB62" s="47">
        <f>+LQB!$AA62</f>
        <v>564442</v>
      </c>
      <c r="EC62" s="47">
        <f>+LQB!$AB62</f>
        <v>628062</v>
      </c>
      <c r="ED62" s="47">
        <f>+LQB!$AC62</f>
        <v>693378</v>
      </c>
      <c r="EE62" s="47">
        <f>+LQB!$AD62</f>
        <v>753742</v>
      </c>
      <c r="EF62" s="47">
        <f>SUM(DT62:EE62)</f>
        <v>4830758</v>
      </c>
      <c r="EG62" s="60"/>
      <c r="EH62" s="60"/>
      <c r="EI62" s="47">
        <f>+RBW!$S62</f>
        <v>10</v>
      </c>
      <c r="EJ62" s="47">
        <f>+RBW!$T62</f>
        <v>21</v>
      </c>
      <c r="EK62" s="47">
        <f>+RBW!$U62</f>
        <v>21</v>
      </c>
      <c r="EL62" s="47">
        <f>+RBW!$V62</f>
        <v>21</v>
      </c>
      <c r="EM62" s="47">
        <f>+RBW!$W62</f>
        <v>21</v>
      </c>
      <c r="EN62" s="47">
        <f>+RBW!$X62</f>
        <v>21</v>
      </c>
      <c r="EO62" s="47">
        <f>+RBW!$Y62</f>
        <v>21</v>
      </c>
      <c r="EP62" s="47">
        <f>+RBW!$Z62</f>
        <v>21</v>
      </c>
      <c r="EQ62" s="47">
        <f>+RBW!$AA62</f>
        <v>21</v>
      </c>
      <c r="ER62" s="47">
        <f>+RBW!$AB62</f>
        <v>21</v>
      </c>
      <c r="ES62" s="47">
        <f>+RBW!$AC62</f>
        <v>21</v>
      </c>
      <c r="ET62" s="47">
        <f>+RBW!$AD62</f>
        <v>21</v>
      </c>
      <c r="EU62" s="47">
        <f>SUM(EI62:ET62)</f>
        <v>241</v>
      </c>
      <c r="EV62" s="60"/>
      <c r="EW62" s="60"/>
      <c r="EX62" s="47">
        <f>+WPB!$S62</f>
        <v>0</v>
      </c>
      <c r="EY62" s="47">
        <f>+WPB!$T62</f>
        <v>0</v>
      </c>
      <c r="EZ62" s="47">
        <f>+WPB!$U62</f>
        <v>0</v>
      </c>
      <c r="FA62" s="47">
        <f>+WPB!$V62</f>
        <v>0</v>
      </c>
      <c r="FB62" s="47">
        <f>+WPB!$W62</f>
        <v>0</v>
      </c>
      <c r="FC62" s="47">
        <f>+WPB!$X62</f>
        <v>0</v>
      </c>
      <c r="FD62" s="47">
        <f>+WPB!$Y62</f>
        <v>0</v>
      </c>
      <c r="FE62" s="47">
        <f>+WPB!$Z62</f>
        <v>0</v>
      </c>
      <c r="FF62" s="47">
        <f>+WPB!$AA62</f>
        <v>0</v>
      </c>
      <c r="FG62" s="47">
        <f>+WPB!$AB62</f>
        <v>0</v>
      </c>
      <c r="FH62" s="47">
        <f>+WPB!$AC62</f>
        <v>0</v>
      </c>
      <c r="FI62" s="47">
        <f>+WPB!$AD62</f>
        <v>0</v>
      </c>
      <c r="FJ62" s="47">
        <f>SUM(EX62:FI62)</f>
        <v>0</v>
      </c>
      <c r="FK62" s="60"/>
      <c r="FL62" s="60"/>
    </row>
    <row r="63" spans="1:168" s="55" customFormat="1" ht="15" customHeight="1">
      <c r="A63" s="57">
        <v>2016</v>
      </c>
      <c r="B63" s="64" t="s">
        <v>8</v>
      </c>
      <c r="D63" s="47">
        <f>+AMB!$S63</f>
        <v>0</v>
      </c>
      <c r="E63" s="47">
        <f>+AMB!$T63</f>
        <v>0</v>
      </c>
      <c r="F63" s="47">
        <f>+AMB!$U63</f>
        <v>0</v>
      </c>
      <c r="G63" s="47">
        <f>+AMB!$V63</f>
        <v>0</v>
      </c>
      <c r="H63" s="47">
        <f>+AMB!$W63</f>
        <v>0</v>
      </c>
      <c r="I63" s="47">
        <f>+AMB!$X63</f>
        <v>0</v>
      </c>
      <c r="J63" s="47">
        <f>+AMB!$Y63</f>
        <v>0</v>
      </c>
      <c r="K63" s="47">
        <f>+AMB!$Z63</f>
        <v>0</v>
      </c>
      <c r="L63" s="47">
        <f>+AMB!$AA63</f>
        <v>0</v>
      </c>
      <c r="M63" s="47">
        <f>+AMB!$AB63</f>
        <v>0</v>
      </c>
      <c r="N63" s="47">
        <f>+AMB!$AC63</f>
        <v>0</v>
      </c>
      <c r="O63" s="47">
        <f>+AMB!$AD63</f>
        <v>0</v>
      </c>
      <c r="P63" s="47">
        <f>SUM(D63:O63)</f>
        <v>0</v>
      </c>
      <c r="Q63" s="60"/>
      <c r="R63" s="60"/>
      <c r="S63" s="47">
        <f>+BWB!$S63</f>
        <v>297</v>
      </c>
      <c r="T63" s="47">
        <f>+BWB!$T63</f>
        <v>569</v>
      </c>
      <c r="U63" s="47">
        <f>+BWB!$U63</f>
        <v>851</v>
      </c>
      <c r="V63" s="47">
        <f>+BWB!$V63</f>
        <v>1336</v>
      </c>
      <c r="W63" s="47">
        <f>+BWB!$W63</f>
        <v>1940</v>
      </c>
      <c r="X63" s="47">
        <f>+BWB!$X63</f>
        <v>2502</v>
      </c>
      <c r="Y63" s="47">
        <f>+BWB!$Y63</f>
        <v>3082</v>
      </c>
      <c r="Z63" s="47">
        <f>+BWB!$Z63</f>
        <v>3551</v>
      </c>
      <c r="AA63" s="47">
        <f>+BWB!$AA63</f>
        <v>4069</v>
      </c>
      <c r="AB63" s="47">
        <f>+BWB!$AB63</f>
        <v>4642</v>
      </c>
      <c r="AC63" s="47">
        <f>+BWB!$AC63</f>
        <v>5142</v>
      </c>
      <c r="AD63" s="47">
        <f>+BWB!$AD63</f>
        <v>5385</v>
      </c>
      <c r="AE63" s="47">
        <f>SUM(S63:AD63)</f>
        <v>33366</v>
      </c>
      <c r="AF63" s="60"/>
      <c r="AG63" s="60"/>
      <c r="AH63" s="47">
        <f>+DWT!$S63</f>
        <v>3869</v>
      </c>
      <c r="AI63" s="47">
        <f>+DWT!$T63</f>
        <v>7083</v>
      </c>
      <c r="AJ63" s="47">
        <f>+DWT!$U63</f>
        <v>10452</v>
      </c>
      <c r="AK63" s="47">
        <f>+DWT!$V63</f>
        <v>13901</v>
      </c>
      <c r="AL63" s="47">
        <f>+DWT!$W63</f>
        <v>17505</v>
      </c>
      <c r="AM63" s="47">
        <f>+DWT!$X63</f>
        <v>21638</v>
      </c>
      <c r="AN63" s="47">
        <f>+DWT!$Y63</f>
        <v>25613</v>
      </c>
      <c r="AO63" s="47">
        <f>+DWT!$Z63</f>
        <v>29753</v>
      </c>
      <c r="AP63" s="47">
        <f>+DWT!$AA63</f>
        <v>33484</v>
      </c>
      <c r="AQ63" s="47">
        <f>+DWT!$AB63</f>
        <v>37374</v>
      </c>
      <c r="AR63" s="47">
        <f>+DWT!$AC63</f>
        <v>40892</v>
      </c>
      <c r="AS63" s="47">
        <f>+DWT!$AD63</f>
        <v>44502</v>
      </c>
      <c r="AT63" s="47">
        <f>SUM(AH63:AS63)</f>
        <v>286066</v>
      </c>
      <c r="AU63" s="60"/>
      <c r="AV63" s="60"/>
      <c r="AW63" s="47">
        <f>+OGB!$S63</f>
        <v>12</v>
      </c>
      <c r="AX63" s="47">
        <f>+OGB!$T63</f>
        <v>38</v>
      </c>
      <c r="AY63" s="47">
        <f>+OGB!$U63</f>
        <v>47</v>
      </c>
      <c r="AZ63" s="47">
        <f>+OGB!$V63</f>
        <v>61</v>
      </c>
      <c r="BA63" s="47">
        <f>+OGB!$W63</f>
        <v>88</v>
      </c>
      <c r="BB63" s="47">
        <f>+OGB!$X63</f>
        <v>122</v>
      </c>
      <c r="BC63" s="47">
        <f>+OGB!$Y63</f>
        <v>140</v>
      </c>
      <c r="BD63" s="47">
        <f>+OGB!$Z63</f>
        <v>168</v>
      </c>
      <c r="BE63" s="47">
        <f>+OGB!$AA63</f>
        <v>187</v>
      </c>
      <c r="BF63" s="47">
        <f>+OGB!$AB63</f>
        <v>207</v>
      </c>
      <c r="BG63" s="47">
        <f>+OGB!$AC63</f>
        <v>245</v>
      </c>
      <c r="BH63" s="47">
        <f>+OGB!$AD63</f>
        <v>265</v>
      </c>
      <c r="BI63" s="47">
        <f>SUM(AW63:BH63)</f>
        <v>1580</v>
      </c>
      <c r="BJ63" s="60"/>
      <c r="BK63" s="60"/>
      <c r="BL63" s="47">
        <f>+PB!$S63</f>
        <v>1930</v>
      </c>
      <c r="BM63" s="47">
        <f>+PB!$T63</f>
        <v>3646</v>
      </c>
      <c r="BN63" s="47">
        <f>+PB!$U63</f>
        <v>5396</v>
      </c>
      <c r="BO63" s="47">
        <f>+PB!$V63</f>
        <v>7058</v>
      </c>
      <c r="BP63" s="47">
        <f>+PB!$W63</f>
        <v>9086</v>
      </c>
      <c r="BQ63" s="47">
        <f>+PB!$X63</f>
        <v>11124</v>
      </c>
      <c r="BR63" s="47">
        <f>+PB!$Y63</f>
        <v>13526</v>
      </c>
      <c r="BS63" s="47">
        <f>+PB!$Z63</f>
        <v>15976</v>
      </c>
      <c r="BT63" s="47">
        <f>+PB!$AA63</f>
        <v>18224</v>
      </c>
      <c r="BU63" s="47">
        <f>+PB!$AB63</f>
        <v>20532</v>
      </c>
      <c r="BV63" s="47">
        <f>+PB!$AC63</f>
        <v>22406</v>
      </c>
      <c r="BW63" s="47">
        <f>+PB!$AD63</f>
        <v>24158</v>
      </c>
      <c r="BX63" s="47">
        <f>SUM(BL63:BW63)</f>
        <v>153062</v>
      </c>
      <c r="BY63" s="60"/>
      <c r="BZ63" s="60"/>
      <c r="CA63" s="47">
        <f>+IBA!$S63</f>
        <v>1141</v>
      </c>
      <c r="CB63" s="47">
        <f>+IBA!$T63</f>
        <v>2650</v>
      </c>
      <c r="CC63" s="47">
        <f>+IBA!$U63</f>
        <v>3885</v>
      </c>
      <c r="CD63" s="47">
        <f>+IBA!$V63</f>
        <v>5731</v>
      </c>
      <c r="CE63" s="47">
        <f>+IBA!$W63</f>
        <v>10447</v>
      </c>
      <c r="CF63" s="47">
        <f>+IBA!$X63</f>
        <v>17578</v>
      </c>
      <c r="CG63" s="47">
        <f>+IBA!$Y63</f>
        <v>27190</v>
      </c>
      <c r="CH63" s="47">
        <f>+IBA!$Z63</f>
        <v>35506</v>
      </c>
      <c r="CI63" s="47">
        <f>+IBA!$AA63</f>
        <v>42442</v>
      </c>
      <c r="CJ63" s="47">
        <f>+IBA!$AB63</f>
        <v>45842</v>
      </c>
      <c r="CK63" s="47">
        <f>+IBA!$AC63</f>
        <v>47508</v>
      </c>
      <c r="CL63" s="47">
        <f>+IBA!$AD63</f>
        <v>49063</v>
      </c>
      <c r="CM63" s="47">
        <f>SUM(CA63:CL63)</f>
        <v>288983</v>
      </c>
      <c r="CN63" s="60"/>
      <c r="CO63" s="60"/>
      <c r="CP63" s="47">
        <f>+SIBC!$S68</f>
        <v>0</v>
      </c>
      <c r="CQ63" s="47">
        <f>+SIBC!$T68</f>
        <v>0</v>
      </c>
      <c r="CR63" s="47">
        <f>+SIBC!$U68</f>
        <v>0</v>
      </c>
      <c r="CS63" s="47">
        <f>+SIBC!$V68</f>
        <v>0</v>
      </c>
      <c r="CT63" s="47">
        <f>+SIBC!$W68</f>
        <v>0</v>
      </c>
      <c r="CU63" s="47">
        <f>+SIBC!$X68</f>
        <v>0</v>
      </c>
      <c r="CV63" s="47">
        <f>+SIBC!$Y68</f>
        <v>0</v>
      </c>
      <c r="CW63" s="47">
        <f>+SIBC!$Z68</f>
        <v>0</v>
      </c>
      <c r="CX63" s="47">
        <f>+SIBC!$AA68</f>
        <v>0</v>
      </c>
      <c r="CY63" s="47">
        <f>+SIBC!$AB68</f>
        <v>0</v>
      </c>
      <c r="CZ63" s="47">
        <f>+SIBC!$AC68</f>
        <v>0</v>
      </c>
      <c r="DA63" s="47">
        <f>+SIBC!$AD68</f>
        <v>0</v>
      </c>
      <c r="DB63" s="47">
        <f>SUM(CP63:DA63)</f>
        <v>0</v>
      </c>
      <c r="DC63" s="60"/>
      <c r="DD63" s="60"/>
      <c r="DE63" s="47">
        <f>+TIBA!$S63</f>
        <v>0</v>
      </c>
      <c r="DF63" s="47">
        <f>+TIBA!$T63</f>
        <v>0</v>
      </c>
      <c r="DG63" s="47">
        <f>+TIBA!$U63</f>
        <v>0</v>
      </c>
      <c r="DH63" s="47">
        <f>+TIBA!$V63</f>
        <v>0</v>
      </c>
      <c r="DI63" s="47">
        <f>+TIBA!$W63</f>
        <v>0</v>
      </c>
      <c r="DJ63" s="47">
        <f>+TIBA!$X63</f>
        <v>0</v>
      </c>
      <c r="DK63" s="47">
        <f>+TIBA!$Y63</f>
        <v>0</v>
      </c>
      <c r="DL63" s="47">
        <f>+TIBA!$Z63</f>
        <v>0</v>
      </c>
      <c r="DM63" s="47">
        <f>+TIBA!$AA63</f>
        <v>0</v>
      </c>
      <c r="DN63" s="47">
        <f>+TIBA!$AB63</f>
        <v>0</v>
      </c>
      <c r="DO63" s="47">
        <f>+TIBA!$AC63</f>
        <v>0</v>
      </c>
      <c r="DP63" s="47">
        <f>+TIBA!$AD63</f>
        <v>0</v>
      </c>
      <c r="DQ63" s="47">
        <f>SUM(DE63:DP63)</f>
        <v>0</v>
      </c>
      <c r="DR63" s="60"/>
      <c r="DS63" s="60"/>
      <c r="DT63" s="47">
        <f>+LQB!$S63</f>
        <v>284</v>
      </c>
      <c r="DU63" s="47">
        <f>+LQB!$T63</f>
        <v>576</v>
      </c>
      <c r="DV63" s="47">
        <f>+LQB!$U63</f>
        <v>1056</v>
      </c>
      <c r="DW63" s="47">
        <f>+LQB!$V63</f>
        <v>1622</v>
      </c>
      <c r="DX63" s="47">
        <f>+LQB!$W63</f>
        <v>2432</v>
      </c>
      <c r="DY63" s="47">
        <f>+LQB!$X63</f>
        <v>3120</v>
      </c>
      <c r="DZ63" s="47">
        <f>+LQB!$Y63</f>
        <v>4078</v>
      </c>
      <c r="EA63" s="47">
        <f>+LQB!$Z63</f>
        <v>4914</v>
      </c>
      <c r="EB63" s="47">
        <f>+LQB!$AA63</f>
        <v>5678</v>
      </c>
      <c r="EC63" s="47">
        <f>+LQB!$AB63</f>
        <v>6430</v>
      </c>
      <c r="ED63" s="47">
        <f>+LQB!$AC63</f>
        <v>6978</v>
      </c>
      <c r="EE63" s="47">
        <f>+LQB!$AD63</f>
        <v>7416</v>
      </c>
      <c r="EF63" s="47">
        <f>SUM(DT63:EE63)</f>
        <v>44584</v>
      </c>
      <c r="EG63" s="60"/>
      <c r="EH63" s="60"/>
      <c r="EI63" s="47">
        <f>+RBW!$S63</f>
        <v>384</v>
      </c>
      <c r="EJ63" s="47">
        <f>+RBW!$T63</f>
        <v>804</v>
      </c>
      <c r="EK63" s="47">
        <f>+RBW!$U63</f>
        <v>1402</v>
      </c>
      <c r="EL63" s="47">
        <f>+RBW!$V63</f>
        <v>2640</v>
      </c>
      <c r="EM63" s="47">
        <f>+RBW!$W63</f>
        <v>5146</v>
      </c>
      <c r="EN63" s="47">
        <f>+RBW!$X63</f>
        <v>8228</v>
      </c>
      <c r="EO63" s="47">
        <f>+RBW!$Y63</f>
        <v>11356</v>
      </c>
      <c r="EP63" s="47">
        <f>+RBW!$Z63</f>
        <v>14324</v>
      </c>
      <c r="EQ63" s="47">
        <f>+RBW!$AA63</f>
        <v>17300</v>
      </c>
      <c r="ER63" s="47">
        <f>+RBW!$AB63</f>
        <v>19858</v>
      </c>
      <c r="ES63" s="47">
        <f>+RBW!$AC63</f>
        <v>20654</v>
      </c>
      <c r="ET63" s="47">
        <f>+RBW!$AD63</f>
        <v>21388</v>
      </c>
      <c r="EU63" s="47">
        <f>SUM(EI63:ET63)</f>
        <v>123484</v>
      </c>
      <c r="EV63" s="60"/>
      <c r="EW63" s="60"/>
      <c r="EX63" s="47">
        <f>+WPB!$S63</f>
        <v>0</v>
      </c>
      <c r="EY63" s="47">
        <f>+WPB!$T63</f>
        <v>0</v>
      </c>
      <c r="EZ63" s="47">
        <f>+WPB!$U63</f>
        <v>0</v>
      </c>
      <c r="FA63" s="47">
        <f>+WPB!$V63</f>
        <v>0</v>
      </c>
      <c r="FB63" s="47">
        <f>+WPB!$W63</f>
        <v>0</v>
      </c>
      <c r="FC63" s="47">
        <f>+WPB!$X63</f>
        <v>0</v>
      </c>
      <c r="FD63" s="47">
        <f>+WPB!$Y63</f>
        <v>0</v>
      </c>
      <c r="FE63" s="47">
        <f>+WPB!$Z63</f>
        <v>0</v>
      </c>
      <c r="FF63" s="47">
        <f>+WPB!$AA63</f>
        <v>0</v>
      </c>
      <c r="FG63" s="47">
        <f>+WPB!$AB63</f>
        <v>0</v>
      </c>
      <c r="FH63" s="47">
        <f>+WPB!$AC63</f>
        <v>0</v>
      </c>
      <c r="FI63" s="47">
        <f>+WPB!$AD63</f>
        <v>0</v>
      </c>
      <c r="FJ63" s="47">
        <f>SUM(EX63:FI63)</f>
        <v>0</v>
      </c>
      <c r="FK63" s="60"/>
      <c r="FL63" s="60"/>
    </row>
    <row r="64" spans="1:168" s="55" customFormat="1" ht="15" customHeight="1">
      <c r="A64" s="57">
        <v>2016</v>
      </c>
      <c r="B64" s="65" t="s">
        <v>9</v>
      </c>
      <c r="D64" s="56">
        <f t="shared" ref="D64:P64" si="110">SUM(D61:D63)</f>
        <v>528275</v>
      </c>
      <c r="E64" s="56">
        <f t="shared" si="110"/>
        <v>1047630</v>
      </c>
      <c r="F64" s="56">
        <f t="shared" si="110"/>
        <v>1618870</v>
      </c>
      <c r="G64" s="56">
        <f t="shared" si="110"/>
        <v>2180184</v>
      </c>
      <c r="H64" s="56">
        <f t="shared" si="110"/>
        <v>2762118</v>
      </c>
      <c r="I64" s="56">
        <f t="shared" si="110"/>
        <v>3353271</v>
      </c>
      <c r="J64" s="56">
        <f t="shared" si="110"/>
        <v>3925120</v>
      </c>
      <c r="K64" s="56">
        <f t="shared" si="110"/>
        <v>4548034</v>
      </c>
      <c r="L64" s="56">
        <f t="shared" si="110"/>
        <v>5113009</v>
      </c>
      <c r="M64" s="56">
        <f t="shared" si="110"/>
        <v>5691596</v>
      </c>
      <c r="N64" s="56">
        <f t="shared" si="110"/>
        <v>6237674</v>
      </c>
      <c r="O64" s="56">
        <f t="shared" si="110"/>
        <v>6750091</v>
      </c>
      <c r="P64" s="56">
        <f t="shared" si="110"/>
        <v>43755872</v>
      </c>
      <c r="Q64" s="60"/>
      <c r="R64" s="60"/>
      <c r="S64" s="56">
        <f t="shared" ref="S64:AE64" si="111">SUM(S61:S63)</f>
        <v>319081</v>
      </c>
      <c r="T64" s="56">
        <f t="shared" si="111"/>
        <v>616090</v>
      </c>
      <c r="U64" s="56">
        <f t="shared" si="111"/>
        <v>976564</v>
      </c>
      <c r="V64" s="56">
        <f t="shared" si="111"/>
        <v>1341500</v>
      </c>
      <c r="W64" s="56">
        <f t="shared" si="111"/>
        <v>1748895</v>
      </c>
      <c r="X64" s="56">
        <f t="shared" si="111"/>
        <v>2180773</v>
      </c>
      <c r="Y64" s="56">
        <f t="shared" si="111"/>
        <v>2651755</v>
      </c>
      <c r="Z64" s="56">
        <f t="shared" si="111"/>
        <v>3122708</v>
      </c>
      <c r="AA64" s="56">
        <f t="shared" si="111"/>
        <v>3539989</v>
      </c>
      <c r="AB64" s="56">
        <f t="shared" si="111"/>
        <v>3952777</v>
      </c>
      <c r="AC64" s="56">
        <f t="shared" si="111"/>
        <v>4329823</v>
      </c>
      <c r="AD64" s="56">
        <f t="shared" si="111"/>
        <v>4672578</v>
      </c>
      <c r="AE64" s="56">
        <f t="shared" si="111"/>
        <v>29452533</v>
      </c>
      <c r="AF64" s="60"/>
      <c r="AG64" s="60"/>
      <c r="AH64" s="56">
        <f t="shared" ref="AH64:AT64" si="112">SUM(AH61:AH63)</f>
        <v>344332</v>
      </c>
      <c r="AI64" s="56">
        <f t="shared" si="112"/>
        <v>676079</v>
      </c>
      <c r="AJ64" s="56">
        <f t="shared" si="112"/>
        <v>1041816</v>
      </c>
      <c r="AK64" s="56">
        <f t="shared" si="112"/>
        <v>1401884</v>
      </c>
      <c r="AL64" s="56">
        <f t="shared" si="112"/>
        <v>1771290</v>
      </c>
      <c r="AM64" s="56">
        <f t="shared" si="112"/>
        <v>2148567</v>
      </c>
      <c r="AN64" s="56">
        <f t="shared" si="112"/>
        <v>2521571</v>
      </c>
      <c r="AO64" s="56">
        <f t="shared" si="112"/>
        <v>2907595</v>
      </c>
      <c r="AP64" s="56">
        <f t="shared" si="112"/>
        <v>3283551</v>
      </c>
      <c r="AQ64" s="56">
        <f t="shared" si="112"/>
        <v>3671787</v>
      </c>
      <c r="AR64" s="56">
        <f t="shared" si="112"/>
        <v>4033984</v>
      </c>
      <c r="AS64" s="56">
        <f t="shared" si="112"/>
        <v>4390058</v>
      </c>
      <c r="AT64" s="56">
        <f t="shared" si="112"/>
        <v>28192514</v>
      </c>
      <c r="AU64" s="60"/>
      <c r="AV64" s="60"/>
      <c r="AW64" s="56">
        <f t="shared" ref="AW64:BI64" si="113">SUM(AW61:AW63)</f>
        <v>44015</v>
      </c>
      <c r="AX64" s="56">
        <f t="shared" si="113"/>
        <v>79188</v>
      </c>
      <c r="AY64" s="56">
        <f t="shared" si="113"/>
        <v>121856</v>
      </c>
      <c r="AZ64" s="56">
        <f t="shared" si="113"/>
        <v>169490</v>
      </c>
      <c r="BA64" s="56">
        <f t="shared" si="113"/>
        <v>223777</v>
      </c>
      <c r="BB64" s="56">
        <f t="shared" si="113"/>
        <v>280299</v>
      </c>
      <c r="BC64" s="56">
        <f t="shared" si="113"/>
        <v>345027</v>
      </c>
      <c r="BD64" s="56">
        <f t="shared" si="113"/>
        <v>409406</v>
      </c>
      <c r="BE64" s="56">
        <f t="shared" si="113"/>
        <v>466662</v>
      </c>
      <c r="BF64" s="56">
        <f t="shared" si="113"/>
        <v>522188</v>
      </c>
      <c r="BG64" s="56">
        <f t="shared" si="113"/>
        <v>572446</v>
      </c>
      <c r="BH64" s="56">
        <f t="shared" si="113"/>
        <v>623971</v>
      </c>
      <c r="BI64" s="56">
        <f t="shared" si="113"/>
        <v>3858325</v>
      </c>
      <c r="BJ64" s="60"/>
      <c r="BK64" s="60"/>
      <c r="BL64" s="56">
        <f t="shared" ref="BL64:BX64" si="114">SUM(BL61:BL63)</f>
        <v>352238</v>
      </c>
      <c r="BM64" s="56">
        <f t="shared" si="114"/>
        <v>688559</v>
      </c>
      <c r="BN64" s="56">
        <f t="shared" si="114"/>
        <v>1111008</v>
      </c>
      <c r="BO64" s="56">
        <f t="shared" si="114"/>
        <v>1505410</v>
      </c>
      <c r="BP64" s="56">
        <f t="shared" si="114"/>
        <v>1957684</v>
      </c>
      <c r="BQ64" s="56">
        <f t="shared" si="114"/>
        <v>2443053</v>
      </c>
      <c r="BR64" s="56">
        <f t="shared" si="114"/>
        <v>3029653</v>
      </c>
      <c r="BS64" s="56">
        <f t="shared" si="114"/>
        <v>3626123</v>
      </c>
      <c r="BT64" s="56">
        <f t="shared" si="114"/>
        <v>4100542</v>
      </c>
      <c r="BU64" s="56">
        <f t="shared" si="114"/>
        <v>4554714</v>
      </c>
      <c r="BV64" s="56">
        <f t="shared" si="114"/>
        <v>4949944</v>
      </c>
      <c r="BW64" s="56">
        <f t="shared" si="114"/>
        <v>5330095</v>
      </c>
      <c r="BX64" s="56">
        <f t="shared" si="114"/>
        <v>33649023</v>
      </c>
      <c r="BY64" s="60"/>
      <c r="BZ64" s="60"/>
      <c r="CA64" s="56">
        <f t="shared" ref="CA64:CM64" si="115">SUM(CA61:CA63)</f>
        <v>97679</v>
      </c>
      <c r="CB64" s="56">
        <f t="shared" si="115"/>
        <v>186962</v>
      </c>
      <c r="CC64" s="56">
        <f t="shared" si="115"/>
        <v>294160</v>
      </c>
      <c r="CD64" s="56">
        <f t="shared" si="115"/>
        <v>401608</v>
      </c>
      <c r="CE64" s="56">
        <f t="shared" si="115"/>
        <v>525358</v>
      </c>
      <c r="CF64" s="56">
        <f t="shared" si="115"/>
        <v>659772</v>
      </c>
      <c r="CG64" s="56">
        <f t="shared" si="115"/>
        <v>815833</v>
      </c>
      <c r="CH64" s="56">
        <f t="shared" si="115"/>
        <v>968322</v>
      </c>
      <c r="CI64" s="56">
        <f t="shared" si="115"/>
        <v>1105221</v>
      </c>
      <c r="CJ64" s="56">
        <f t="shared" si="115"/>
        <v>1229458</v>
      </c>
      <c r="CK64" s="56">
        <f t="shared" si="115"/>
        <v>1333493</v>
      </c>
      <c r="CL64" s="56">
        <f t="shared" si="115"/>
        <v>1435761</v>
      </c>
      <c r="CM64" s="56">
        <f t="shared" si="115"/>
        <v>9053627</v>
      </c>
      <c r="CN64" s="60"/>
      <c r="CO64" s="60"/>
      <c r="CP64" s="56">
        <f t="shared" ref="CP64:DB64" si="116">SUM(CP61:CP63)</f>
        <v>180156</v>
      </c>
      <c r="CQ64" s="56">
        <f t="shared" si="116"/>
        <v>347687</v>
      </c>
      <c r="CR64" s="56">
        <f t="shared" si="116"/>
        <v>534707</v>
      </c>
      <c r="CS64" s="56">
        <f t="shared" si="116"/>
        <v>727203</v>
      </c>
      <c r="CT64" s="56">
        <f t="shared" si="116"/>
        <v>938284</v>
      </c>
      <c r="CU64" s="56">
        <f t="shared" si="116"/>
        <v>1149531</v>
      </c>
      <c r="CV64" s="56">
        <f t="shared" si="116"/>
        <v>1362855</v>
      </c>
      <c r="CW64" s="56">
        <f t="shared" si="116"/>
        <v>1576205</v>
      </c>
      <c r="CX64" s="56">
        <f t="shared" si="116"/>
        <v>1783925</v>
      </c>
      <c r="CY64" s="56">
        <f t="shared" si="116"/>
        <v>1993530</v>
      </c>
      <c r="CZ64" s="56">
        <f t="shared" si="116"/>
        <v>1993530</v>
      </c>
      <c r="DA64" s="56">
        <f t="shared" si="116"/>
        <v>1993530</v>
      </c>
      <c r="DB64" s="56">
        <f t="shared" si="116"/>
        <v>14581143</v>
      </c>
      <c r="DC64" s="60"/>
      <c r="DD64" s="60"/>
      <c r="DE64" s="56">
        <f t="shared" ref="DE64:DQ64" si="117">SUM(DE61:DE63)</f>
        <v>108565</v>
      </c>
      <c r="DF64" s="56">
        <f t="shared" si="117"/>
        <v>210448</v>
      </c>
      <c r="DG64" s="56">
        <f t="shared" si="117"/>
        <v>346864</v>
      </c>
      <c r="DH64" s="56">
        <f t="shared" si="117"/>
        <v>494295</v>
      </c>
      <c r="DI64" s="56">
        <f t="shared" si="117"/>
        <v>669374</v>
      </c>
      <c r="DJ64" s="56">
        <f t="shared" si="117"/>
        <v>861123</v>
      </c>
      <c r="DK64" s="56">
        <f t="shared" si="117"/>
        <v>1123355</v>
      </c>
      <c r="DL64" s="56">
        <f t="shared" si="117"/>
        <v>1377113</v>
      </c>
      <c r="DM64" s="56">
        <f t="shared" si="117"/>
        <v>1568302</v>
      </c>
      <c r="DN64" s="56">
        <f t="shared" si="117"/>
        <v>1738575</v>
      </c>
      <c r="DO64" s="56">
        <f t="shared" si="117"/>
        <v>1880952</v>
      </c>
      <c r="DP64" s="56">
        <f t="shared" si="117"/>
        <v>2003264</v>
      </c>
      <c r="DQ64" s="56">
        <f t="shared" si="117"/>
        <v>12382230</v>
      </c>
      <c r="DR64" s="60"/>
      <c r="DS64" s="60"/>
      <c r="DT64" s="56">
        <f t="shared" ref="DT64:EF64" si="118">SUM(DT61:DT63)</f>
        <v>203918</v>
      </c>
      <c r="DU64" s="56">
        <f t="shared" si="118"/>
        <v>390951</v>
      </c>
      <c r="DV64" s="56">
        <f t="shared" si="118"/>
        <v>629631</v>
      </c>
      <c r="DW64" s="56">
        <f t="shared" si="118"/>
        <v>867286</v>
      </c>
      <c r="DX64" s="56">
        <f t="shared" si="118"/>
        <v>1143055</v>
      </c>
      <c r="DY64" s="56">
        <f t="shared" si="118"/>
        <v>1427072</v>
      </c>
      <c r="DZ64" s="56">
        <f t="shared" si="118"/>
        <v>1770368</v>
      </c>
      <c r="EA64" s="56">
        <f t="shared" si="118"/>
        <v>2112697</v>
      </c>
      <c r="EB64" s="56">
        <f t="shared" si="118"/>
        <v>2394099</v>
      </c>
      <c r="EC64" s="56">
        <f t="shared" si="118"/>
        <v>2672112</v>
      </c>
      <c r="ED64" s="56">
        <f t="shared" si="118"/>
        <v>2929718</v>
      </c>
      <c r="EE64" s="56">
        <f t="shared" si="118"/>
        <v>3177480</v>
      </c>
      <c r="EF64" s="56">
        <f t="shared" si="118"/>
        <v>19718387</v>
      </c>
      <c r="EG64" s="60"/>
      <c r="EH64" s="60"/>
      <c r="EI64" s="56">
        <f t="shared" ref="EI64:EU64" si="119">SUM(EI61:EI63)</f>
        <v>151321</v>
      </c>
      <c r="EJ64" s="56">
        <f t="shared" si="119"/>
        <v>282901</v>
      </c>
      <c r="EK64" s="56">
        <f t="shared" si="119"/>
        <v>453727</v>
      </c>
      <c r="EL64" s="56">
        <f t="shared" si="119"/>
        <v>634944</v>
      </c>
      <c r="EM64" s="56">
        <f t="shared" si="119"/>
        <v>851567</v>
      </c>
      <c r="EN64" s="56">
        <f t="shared" si="119"/>
        <v>1090108</v>
      </c>
      <c r="EO64" s="56">
        <f t="shared" si="119"/>
        <v>1398472</v>
      </c>
      <c r="EP64" s="56">
        <f t="shared" si="119"/>
        <v>1698701</v>
      </c>
      <c r="EQ64" s="56">
        <f t="shared" si="119"/>
        <v>1930212</v>
      </c>
      <c r="ER64" s="56">
        <f t="shared" si="119"/>
        <v>2141655</v>
      </c>
      <c r="ES64" s="56">
        <f t="shared" si="119"/>
        <v>2313887</v>
      </c>
      <c r="ET64" s="56">
        <f t="shared" si="119"/>
        <v>2482615</v>
      </c>
      <c r="EU64" s="56">
        <f t="shared" si="119"/>
        <v>15430110</v>
      </c>
      <c r="EV64" s="60"/>
      <c r="EW64" s="60"/>
      <c r="EX64" s="56">
        <f t="shared" ref="EX64:FJ64" si="120">SUM(EX61:EX63)</f>
        <v>33972</v>
      </c>
      <c r="EY64" s="56">
        <f t="shared" si="120"/>
        <v>62904</v>
      </c>
      <c r="EZ64" s="56">
        <f t="shared" si="120"/>
        <v>97499</v>
      </c>
      <c r="FA64" s="56">
        <f t="shared" si="120"/>
        <v>136217</v>
      </c>
      <c r="FB64" s="56">
        <f t="shared" si="120"/>
        <v>179711</v>
      </c>
      <c r="FC64" s="56">
        <f t="shared" si="120"/>
        <v>226292</v>
      </c>
      <c r="FD64" s="56">
        <f t="shared" si="120"/>
        <v>281851</v>
      </c>
      <c r="FE64" s="56">
        <f t="shared" si="120"/>
        <v>337027</v>
      </c>
      <c r="FF64" s="56">
        <f t="shared" si="120"/>
        <v>384562</v>
      </c>
      <c r="FG64" s="56">
        <f t="shared" si="120"/>
        <v>429671</v>
      </c>
      <c r="FH64" s="56">
        <f t="shared" si="120"/>
        <v>471102</v>
      </c>
      <c r="FI64" s="56">
        <f t="shared" si="120"/>
        <v>512752</v>
      </c>
      <c r="FJ64" s="56">
        <f t="shared" si="120"/>
        <v>3153560</v>
      </c>
      <c r="FK64" s="60"/>
      <c r="FL64" s="60"/>
    </row>
    <row r="65" spans="1:168" s="62" customFormat="1" ht="15" customHeight="1">
      <c r="A65" s="42"/>
      <c r="B65" s="43"/>
      <c r="C65" s="44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4"/>
      <c r="R65" s="44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4"/>
      <c r="AG65" s="44"/>
      <c r="AH65" s="45"/>
      <c r="AI65" s="45"/>
      <c r="AJ65" s="45"/>
      <c r="AK65" s="45"/>
      <c r="AL65" s="45"/>
      <c r="AM65" s="45"/>
      <c r="AN65" s="45"/>
      <c r="AO65" s="45"/>
      <c r="AP65" s="45"/>
      <c r="AQ65" s="45"/>
      <c r="AR65" s="45"/>
      <c r="AS65" s="45"/>
      <c r="AT65" s="45"/>
      <c r="AU65" s="44"/>
      <c r="AV65" s="44"/>
      <c r="AW65" s="45"/>
      <c r="AX65" s="45"/>
      <c r="AY65" s="45"/>
      <c r="AZ65" s="45"/>
      <c r="BA65" s="45"/>
      <c r="BB65" s="45"/>
      <c r="BC65" s="45"/>
      <c r="BD65" s="45"/>
      <c r="BE65" s="45"/>
      <c r="BF65" s="45"/>
      <c r="BG65" s="45"/>
      <c r="BH65" s="45"/>
      <c r="BI65" s="45"/>
      <c r="BJ65" s="44"/>
      <c r="BK65" s="44"/>
      <c r="BL65" s="45"/>
      <c r="BM65" s="45"/>
      <c r="BN65" s="45"/>
      <c r="BO65" s="45"/>
      <c r="BP65" s="45"/>
      <c r="BQ65" s="45"/>
      <c r="BR65" s="45"/>
      <c r="BS65" s="45"/>
      <c r="BT65" s="45"/>
      <c r="BU65" s="45"/>
      <c r="BV65" s="45"/>
      <c r="BW65" s="45"/>
      <c r="BX65" s="45"/>
      <c r="BY65" s="44"/>
      <c r="BZ65" s="44"/>
      <c r="CA65" s="45"/>
      <c r="CB65" s="45"/>
      <c r="CC65" s="45"/>
      <c r="CD65" s="45"/>
      <c r="CE65" s="45"/>
      <c r="CF65" s="45"/>
      <c r="CG65" s="45"/>
      <c r="CH65" s="45"/>
      <c r="CI65" s="45"/>
      <c r="CJ65" s="45"/>
      <c r="CK65" s="45"/>
      <c r="CL65" s="45"/>
      <c r="CM65" s="45"/>
      <c r="CN65" s="44"/>
      <c r="CO65" s="44"/>
      <c r="CP65" s="45"/>
      <c r="CQ65" s="45"/>
      <c r="CR65" s="45"/>
      <c r="CS65" s="45"/>
      <c r="CT65" s="45"/>
      <c r="CU65" s="45"/>
      <c r="CV65" s="45"/>
      <c r="CW65" s="45"/>
      <c r="CX65" s="45"/>
      <c r="CY65" s="45"/>
      <c r="CZ65" s="45"/>
      <c r="DA65" s="45"/>
      <c r="DB65" s="45"/>
      <c r="DC65" s="44"/>
      <c r="DD65" s="44"/>
      <c r="DE65" s="45"/>
      <c r="DF65" s="45"/>
      <c r="DG65" s="45"/>
      <c r="DH65" s="45"/>
      <c r="DI65" s="45"/>
      <c r="DJ65" s="45"/>
      <c r="DK65" s="45"/>
      <c r="DL65" s="45"/>
      <c r="DM65" s="45"/>
      <c r="DN65" s="45"/>
      <c r="DO65" s="45"/>
      <c r="DP65" s="45"/>
      <c r="DQ65" s="45"/>
      <c r="DR65" s="44"/>
      <c r="DS65" s="44"/>
      <c r="DT65" s="45"/>
      <c r="DU65" s="45"/>
      <c r="DV65" s="45"/>
      <c r="DW65" s="45"/>
      <c r="DX65" s="45"/>
      <c r="DY65" s="45"/>
      <c r="DZ65" s="45"/>
      <c r="EA65" s="45"/>
      <c r="EB65" s="45"/>
      <c r="EC65" s="45"/>
      <c r="ED65" s="45"/>
      <c r="EE65" s="45"/>
      <c r="EF65" s="45"/>
      <c r="EG65" s="44"/>
      <c r="EH65" s="44"/>
      <c r="EI65" s="45"/>
      <c r="EJ65" s="45"/>
      <c r="EK65" s="45"/>
      <c r="EL65" s="45"/>
      <c r="EM65" s="45"/>
      <c r="EN65" s="45"/>
      <c r="EO65" s="45"/>
      <c r="EP65" s="45"/>
      <c r="EQ65" s="45"/>
      <c r="ER65" s="45"/>
      <c r="ES65" s="45"/>
      <c r="ET65" s="45"/>
      <c r="EU65" s="45"/>
      <c r="EV65" s="44"/>
      <c r="EW65" s="44"/>
      <c r="EX65" s="45"/>
      <c r="EY65" s="45"/>
      <c r="EZ65" s="45"/>
      <c r="FA65" s="45"/>
      <c r="FB65" s="45"/>
      <c r="FC65" s="45"/>
      <c r="FD65" s="45"/>
      <c r="FE65" s="45"/>
      <c r="FF65" s="45"/>
      <c r="FG65" s="45"/>
      <c r="FH65" s="45"/>
      <c r="FI65" s="45"/>
      <c r="FJ65" s="45"/>
      <c r="FK65" s="44"/>
      <c r="FL65" s="44"/>
    </row>
    <row r="66" spans="1:168" s="55" customFormat="1" ht="15" customHeight="1">
      <c r="A66" s="57">
        <v>2017</v>
      </c>
      <c r="B66" s="63" t="s">
        <v>6</v>
      </c>
      <c r="C66" s="46"/>
      <c r="D66" s="47">
        <f>+AMB!$S66</f>
        <v>323221</v>
      </c>
      <c r="E66" s="47">
        <f>+AMB!$T66</f>
        <v>613699</v>
      </c>
      <c r="F66" s="47">
        <f>+AMB!$U66</f>
        <v>953790</v>
      </c>
      <c r="G66" s="47">
        <f>+AMB!$V66</f>
        <v>1288371</v>
      </c>
      <c r="H66" s="47">
        <f>+AMB!$W66</f>
        <v>1640643</v>
      </c>
      <c r="I66" s="47">
        <f>+AMB!$X66</f>
        <v>2002697</v>
      </c>
      <c r="J66" s="47">
        <f>+AMB!$Y66</f>
        <v>2384177</v>
      </c>
      <c r="K66" s="47">
        <f>+AMB!$Z66</f>
        <v>2781198</v>
      </c>
      <c r="L66" s="47">
        <f>+AMB!$AA66</f>
        <v>3139878</v>
      </c>
      <c r="M66" s="47">
        <f>+AMB!$AB66</f>
        <v>3598201</v>
      </c>
      <c r="N66" s="47">
        <f>+AMB!$AC66</f>
        <v>3598201</v>
      </c>
      <c r="O66" s="47">
        <f>+AMB!$AD66</f>
        <v>3598201</v>
      </c>
      <c r="P66" s="47">
        <f>SUM(D66:O66)</f>
        <v>25922277</v>
      </c>
      <c r="Q66" s="59"/>
      <c r="R66" s="59"/>
      <c r="S66" s="47">
        <f>+BWB!$S66</f>
        <v>186313</v>
      </c>
      <c r="T66" s="47">
        <f>+BWB!$T66</f>
        <v>356505</v>
      </c>
      <c r="U66" s="47">
        <f>+BWB!$U66</f>
        <v>562061</v>
      </c>
      <c r="V66" s="47">
        <f>+BWB!$V66</f>
        <v>788972</v>
      </c>
      <c r="W66" s="47">
        <f>+BWB!$W66</f>
        <v>1033098</v>
      </c>
      <c r="X66" s="47">
        <f>+BWB!$X66</f>
        <v>1298222</v>
      </c>
      <c r="Y66" s="47">
        <f>+BWB!$Y66</f>
        <v>1628726</v>
      </c>
      <c r="Z66" s="47">
        <f>+BWB!$Z66</f>
        <v>1968022</v>
      </c>
      <c r="AA66" s="47">
        <f>+BWB!$AA66</f>
        <v>2240159</v>
      </c>
      <c r="AB66" s="47">
        <f>+BWB!$AB66</f>
        <v>2503175</v>
      </c>
      <c r="AC66" s="47">
        <f>+BWB!$AC66</f>
        <v>2503175</v>
      </c>
      <c r="AD66" s="47">
        <f>+BWB!$AD66</f>
        <v>2503175</v>
      </c>
      <c r="AE66" s="47">
        <f>SUM(S66:AD66)</f>
        <v>17571603</v>
      </c>
      <c r="AF66" s="59"/>
      <c r="AG66" s="59"/>
      <c r="AH66" s="47">
        <f>+DWT!$S66</f>
        <v>350436</v>
      </c>
      <c r="AI66" s="47">
        <f>+DWT!$T66</f>
        <v>678986</v>
      </c>
      <c r="AJ66" s="47">
        <f>+DWT!$U66</f>
        <v>1053240</v>
      </c>
      <c r="AK66" s="47">
        <f>+DWT!$V66</f>
        <v>1417050</v>
      </c>
      <c r="AL66" s="47">
        <f>+DWT!$W66</f>
        <v>1796403</v>
      </c>
      <c r="AM66" s="47">
        <f>+DWT!$X66</f>
        <v>2166955</v>
      </c>
      <c r="AN66" s="47">
        <f>+DWT!$Y66</f>
        <v>2544245</v>
      </c>
      <c r="AO66" s="47">
        <f>+DWT!$Z66</f>
        <v>2937447</v>
      </c>
      <c r="AP66" s="47">
        <f>+DWT!$AA66</f>
        <v>3306849</v>
      </c>
      <c r="AQ66" s="47">
        <f>+DWT!$AB66</f>
        <v>3565006</v>
      </c>
      <c r="AR66" s="47">
        <f>+DWT!$AC66</f>
        <v>3565006</v>
      </c>
      <c r="AS66" s="47">
        <f>+DWT!$AD66</f>
        <v>3565006</v>
      </c>
      <c r="AT66" s="47">
        <f>SUM(AH66:AS66)</f>
        <v>26946629</v>
      </c>
      <c r="AU66" s="59"/>
      <c r="AV66" s="59"/>
      <c r="AW66" s="47">
        <f>+OGB!$S66</f>
        <v>38721</v>
      </c>
      <c r="AX66" s="47">
        <f>+OGB!$T66</f>
        <v>75331</v>
      </c>
      <c r="AY66" s="47">
        <f>+OGB!$U66</f>
        <v>115396</v>
      </c>
      <c r="AZ66" s="47">
        <f>+OGB!$V66</f>
        <v>161275</v>
      </c>
      <c r="BA66" s="47">
        <f>+OGB!$W66</f>
        <v>209795</v>
      </c>
      <c r="BB66" s="47">
        <f>+OGB!$X66</f>
        <v>261423</v>
      </c>
      <c r="BC66" s="47">
        <f>+OGB!$Y66</f>
        <v>318500</v>
      </c>
      <c r="BD66" s="47">
        <f>+OGB!$Z66</f>
        <v>383303</v>
      </c>
      <c r="BE66" s="47">
        <f>+OGB!$AA66</f>
        <v>437228</v>
      </c>
      <c r="BF66" s="47">
        <f>+OGB!$AB66</f>
        <v>491832</v>
      </c>
      <c r="BG66" s="47">
        <f>+OGB!$AC66</f>
        <v>491832</v>
      </c>
      <c r="BH66" s="47">
        <f>+OGB!$AD66</f>
        <v>491832</v>
      </c>
      <c r="BI66" s="47">
        <f>SUM(AW66:BH66)</f>
        <v>3476468</v>
      </c>
      <c r="BJ66" s="59"/>
      <c r="BK66" s="59"/>
      <c r="BL66" s="47">
        <f>+PB!$S66</f>
        <v>252975</v>
      </c>
      <c r="BM66" s="47">
        <f>+PB!$T66</f>
        <v>493376</v>
      </c>
      <c r="BN66" s="47">
        <f>+PB!$U66</f>
        <v>781473</v>
      </c>
      <c r="BO66" s="47">
        <f>+PB!$V66</f>
        <v>1091601</v>
      </c>
      <c r="BP66" s="47">
        <f>+PB!$W66</f>
        <v>1418313</v>
      </c>
      <c r="BQ66" s="47">
        <f>+PB!$X66</f>
        <v>1791326</v>
      </c>
      <c r="BR66" s="47">
        <f>+PB!$Y66</f>
        <v>2281243</v>
      </c>
      <c r="BS66" s="47">
        <f>+PB!$Z66</f>
        <v>2773403</v>
      </c>
      <c r="BT66" s="47">
        <f>+PB!$AA66</f>
        <v>3150874</v>
      </c>
      <c r="BU66" s="47">
        <f>+PB!$AB66</f>
        <v>3505846</v>
      </c>
      <c r="BV66" s="47">
        <f>+PB!$AC66</f>
        <v>3505846</v>
      </c>
      <c r="BW66" s="47">
        <f>+PB!$AD66</f>
        <v>3505846</v>
      </c>
      <c r="BX66" s="47">
        <f>SUM(BL66:BW66)</f>
        <v>24552122</v>
      </c>
      <c r="BY66" s="59"/>
      <c r="BZ66" s="59"/>
      <c r="CA66" s="47">
        <f>+IBA!$S66</f>
        <v>84279</v>
      </c>
      <c r="CB66" s="47">
        <f>+IBA!$T66</f>
        <v>162801</v>
      </c>
      <c r="CC66" s="47">
        <f>+IBA!$U66</f>
        <v>253871</v>
      </c>
      <c r="CD66" s="47">
        <f>+IBA!$V66</f>
        <v>349765</v>
      </c>
      <c r="CE66" s="47">
        <f>+IBA!$W66</f>
        <v>459714</v>
      </c>
      <c r="CF66" s="47">
        <f>+IBA!$X66</f>
        <v>571196</v>
      </c>
      <c r="CG66" s="47">
        <f>+IBA!$Y66</f>
        <v>703141</v>
      </c>
      <c r="CH66" s="47">
        <f>+IBA!$Z66</f>
        <v>836614</v>
      </c>
      <c r="CI66" s="47">
        <f>+IBA!$AA66</f>
        <v>959834</v>
      </c>
      <c r="CJ66" s="47">
        <f>+IBA!$AB66</f>
        <v>1075324</v>
      </c>
      <c r="CK66" s="47">
        <f>+IBA!$AC66</f>
        <v>1075324</v>
      </c>
      <c r="CL66" s="47">
        <f>+IBA!$AD66</f>
        <v>1075324</v>
      </c>
      <c r="CM66" s="47">
        <f>SUM(CA66:CL66)</f>
        <v>7607187</v>
      </c>
      <c r="CN66" s="59"/>
      <c r="CO66" s="59"/>
      <c r="CP66" s="47">
        <f>+SIBC!$S71</f>
        <v>0</v>
      </c>
      <c r="CQ66" s="47">
        <f>+SIBC!$T71</f>
        <v>0</v>
      </c>
      <c r="CR66" s="47">
        <f>+SIBC!$U71</f>
        <v>0</v>
      </c>
      <c r="CS66" s="47">
        <f>+SIBC!$V71</f>
        <v>0</v>
      </c>
      <c r="CT66" s="47">
        <f>+SIBC!$W71</f>
        <v>0</v>
      </c>
      <c r="CU66" s="47">
        <f>+SIBC!$X71</f>
        <v>0</v>
      </c>
      <c r="CV66" s="47">
        <f>+SIBC!$Y71</f>
        <v>0</v>
      </c>
      <c r="CW66" s="47">
        <f>+SIBC!$Z71</f>
        <v>0</v>
      </c>
      <c r="CX66" s="47">
        <f>+SIBC!$AA71</f>
        <v>0</v>
      </c>
      <c r="CY66" s="47">
        <f>+SIBC!$AB71</f>
        <v>0</v>
      </c>
      <c r="CZ66" s="47">
        <f>+SIBC!$AC71</f>
        <v>0</v>
      </c>
      <c r="DA66" s="47">
        <f>+SIBC!$AD71</f>
        <v>0</v>
      </c>
      <c r="DB66" s="47">
        <f>SUM(CP66:DA66)</f>
        <v>0</v>
      </c>
      <c r="DC66" s="59"/>
      <c r="DD66" s="59"/>
      <c r="DE66" s="47">
        <f>+TIBA!$S66</f>
        <v>81880</v>
      </c>
      <c r="DF66" s="47">
        <f>+TIBA!$T66</f>
        <v>158561</v>
      </c>
      <c r="DG66" s="47">
        <f>+TIBA!$U66</f>
        <v>254948</v>
      </c>
      <c r="DH66" s="47">
        <f>+TIBA!$V66</f>
        <v>377304</v>
      </c>
      <c r="DI66" s="47">
        <f>+TIBA!$W66</f>
        <v>512338</v>
      </c>
      <c r="DJ66" s="47">
        <f>+TIBA!$X66</f>
        <v>669901</v>
      </c>
      <c r="DK66" s="47">
        <f>+TIBA!$Y66</f>
        <v>891985</v>
      </c>
      <c r="DL66" s="47">
        <f>+TIBA!$Z66</f>
        <v>1112584</v>
      </c>
      <c r="DM66" s="47">
        <f>+TIBA!$AA66</f>
        <v>1265813</v>
      </c>
      <c r="DN66" s="47">
        <f>+TIBA!$AB66</f>
        <v>1399645</v>
      </c>
      <c r="DO66" s="47">
        <f>+TIBA!$AC66</f>
        <v>1399645</v>
      </c>
      <c r="DP66" s="47">
        <f>+TIBA!$AD66</f>
        <v>1399645</v>
      </c>
      <c r="DQ66" s="47">
        <f>SUM(DE66:DP66)</f>
        <v>9524249</v>
      </c>
      <c r="DR66" s="59"/>
      <c r="DS66" s="59"/>
      <c r="DT66" s="47">
        <f>+LQB!$S66</f>
        <v>155191</v>
      </c>
      <c r="DU66" s="47">
        <f>+LQB!$T66</f>
        <v>299872</v>
      </c>
      <c r="DV66" s="47">
        <f>+LQB!$U66</f>
        <v>469815</v>
      </c>
      <c r="DW66" s="47">
        <f>+LQB!$V66</f>
        <v>665495</v>
      </c>
      <c r="DX66" s="47">
        <f>+LQB!$W66</f>
        <v>872492</v>
      </c>
      <c r="DY66" s="47">
        <f>+LQB!$X66</f>
        <v>1092002</v>
      </c>
      <c r="DZ66" s="47">
        <f>+LQB!$Y66</f>
        <v>1366099</v>
      </c>
      <c r="EA66" s="47">
        <f>+LQB!$Z66</f>
        <v>1658387</v>
      </c>
      <c r="EB66" s="47">
        <f>+LQB!$AA66</f>
        <v>1882118</v>
      </c>
      <c r="EC66" s="47">
        <f>+LQB!$AB66</f>
        <v>2101508</v>
      </c>
      <c r="ED66" s="47">
        <f>+LQB!$AC66</f>
        <v>2101508</v>
      </c>
      <c r="EE66" s="47">
        <f>+LQB!$AD66</f>
        <v>2101508</v>
      </c>
      <c r="EF66" s="47">
        <f>SUM(DT66:EE66)</f>
        <v>14765995</v>
      </c>
      <c r="EG66" s="59"/>
      <c r="EH66" s="59"/>
      <c r="EI66" s="47">
        <f>+RBW!$S66</f>
        <v>146069</v>
      </c>
      <c r="EJ66" s="47">
        <f>+RBW!$T66</f>
        <v>285375</v>
      </c>
      <c r="EK66" s="47">
        <f>+RBW!$U66</f>
        <v>440693</v>
      </c>
      <c r="EL66" s="47">
        <f>+RBW!$V66</f>
        <v>636548</v>
      </c>
      <c r="EM66" s="47">
        <f>+RBW!$W66</f>
        <v>836670</v>
      </c>
      <c r="EN66" s="47">
        <f>+RBW!$X66</f>
        <v>1062714</v>
      </c>
      <c r="EO66" s="47">
        <f>+RBW!$Y66</f>
        <v>1354817</v>
      </c>
      <c r="EP66" s="47">
        <f>+RBW!$Z66</f>
        <v>1659606</v>
      </c>
      <c r="EQ66" s="47">
        <f>+RBW!$AA66</f>
        <v>1890493</v>
      </c>
      <c r="ER66" s="47">
        <f>+RBW!$AB66</f>
        <v>2105562</v>
      </c>
      <c r="ES66" s="47">
        <f>+RBW!$AC66</f>
        <v>2105562</v>
      </c>
      <c r="ET66" s="47">
        <f>+RBW!$AD66</f>
        <v>2105562</v>
      </c>
      <c r="EU66" s="47">
        <f>SUM(EI66:ET66)</f>
        <v>14629671</v>
      </c>
      <c r="EV66" s="59"/>
      <c r="EW66" s="59"/>
      <c r="EX66" s="47">
        <f>+WPB!$S66</f>
        <v>35939</v>
      </c>
      <c r="EY66" s="47">
        <f>+WPB!$T66</f>
        <v>69108</v>
      </c>
      <c r="EZ66" s="47">
        <f>+WPB!$U66</f>
        <v>105342</v>
      </c>
      <c r="FA66" s="47">
        <f>+WPB!$V66</f>
        <v>145521</v>
      </c>
      <c r="FB66" s="47">
        <f>+WPB!$W66</f>
        <v>187262</v>
      </c>
      <c r="FC66" s="47">
        <f>+WPB!$X66</f>
        <v>232342</v>
      </c>
      <c r="FD66" s="47">
        <f>+WPB!$Y66</f>
        <v>283499</v>
      </c>
      <c r="FE66" s="47">
        <f>+WPB!$Z66</f>
        <v>338463</v>
      </c>
      <c r="FF66" s="47">
        <f>+WPB!$AA66</f>
        <v>387450</v>
      </c>
      <c r="FG66" s="47">
        <f>+WPB!$AB66</f>
        <v>432569</v>
      </c>
      <c r="FH66" s="47">
        <f>+WPB!$AC66</f>
        <v>432569</v>
      </c>
      <c r="FI66" s="47">
        <f>+WPB!$AD66</f>
        <v>432569</v>
      </c>
      <c r="FJ66" s="47">
        <f>SUM(EX66:FI66)</f>
        <v>3082633</v>
      </c>
      <c r="FK66" s="59"/>
      <c r="FL66" s="59"/>
    </row>
    <row r="67" spans="1:168" s="55" customFormat="1" ht="15" customHeight="1">
      <c r="A67" s="57">
        <v>2017</v>
      </c>
      <c r="B67" s="64" t="s">
        <v>7</v>
      </c>
      <c r="D67" s="47">
        <f>+AMB!$S67</f>
        <v>210743</v>
      </c>
      <c r="E67" s="47">
        <f>+AMB!$T67</f>
        <v>414056</v>
      </c>
      <c r="F67" s="47">
        <f>+AMB!$U67</f>
        <v>648354</v>
      </c>
      <c r="G67" s="47">
        <f>+AMB!$V67</f>
        <v>854124</v>
      </c>
      <c r="H67" s="47">
        <f>+AMB!$W67</f>
        <v>1082512</v>
      </c>
      <c r="I67" s="47">
        <f>+AMB!$X67</f>
        <v>1310902</v>
      </c>
      <c r="J67" s="47">
        <f>+AMB!$Y67</f>
        <v>1495716</v>
      </c>
      <c r="K67" s="47">
        <f>+AMB!$Z67</f>
        <v>1720974</v>
      </c>
      <c r="L67" s="47">
        <f>+AMB!$AA67</f>
        <v>1931492</v>
      </c>
      <c r="M67" s="47">
        <f>+AMB!$AB67</f>
        <v>2137793</v>
      </c>
      <c r="N67" s="47">
        <f>+AMB!$AC67</f>
        <v>2137793</v>
      </c>
      <c r="O67" s="47">
        <f>+AMB!$AD67</f>
        <v>2137793</v>
      </c>
      <c r="P67" s="47">
        <f>SUM(D67:O67)</f>
        <v>16082252</v>
      </c>
      <c r="Q67" s="60"/>
      <c r="R67" s="60"/>
      <c r="S67" s="47">
        <f>+BWB!$S67</f>
        <v>131198</v>
      </c>
      <c r="T67" s="47">
        <f>+BWB!$T67</f>
        <v>260888</v>
      </c>
      <c r="U67" s="47">
        <f>+BWB!$U67</f>
        <v>409306</v>
      </c>
      <c r="V67" s="47">
        <f>+BWB!$V67</f>
        <v>543324</v>
      </c>
      <c r="W67" s="47">
        <f>+BWB!$W67</f>
        <v>692520</v>
      </c>
      <c r="X67" s="47">
        <f>+BWB!$X67</f>
        <v>838889</v>
      </c>
      <c r="Y67" s="47">
        <f>+BWB!$Y67</f>
        <v>965495</v>
      </c>
      <c r="Z67" s="47">
        <f>+BWB!$Z67</f>
        <v>1112368</v>
      </c>
      <c r="AA67" s="47">
        <f>+BWB!$AA67</f>
        <v>1248779</v>
      </c>
      <c r="AB67" s="47">
        <f>+BWB!$AB67</f>
        <v>1392226</v>
      </c>
      <c r="AC67" s="47">
        <f>+BWB!$AC67</f>
        <v>1392226</v>
      </c>
      <c r="AD67" s="47">
        <f>+BWB!$AD67</f>
        <v>1392226</v>
      </c>
      <c r="AE67" s="47">
        <f>SUM(S67:AD67)</f>
        <v>10379445</v>
      </c>
      <c r="AF67" s="60"/>
      <c r="AG67" s="60"/>
      <c r="AH67" s="47">
        <f>+DWT!$S67</f>
        <v>3475</v>
      </c>
      <c r="AI67" s="47">
        <f>+DWT!$T67</f>
        <v>6920</v>
      </c>
      <c r="AJ67" s="47">
        <f>+DWT!$U67</f>
        <v>10873</v>
      </c>
      <c r="AK67" s="47">
        <f>+DWT!$V67</f>
        <v>14082</v>
      </c>
      <c r="AL67" s="47">
        <f>+DWT!$W67</f>
        <v>17712</v>
      </c>
      <c r="AM67" s="47">
        <f>+DWT!$X67</f>
        <v>22030</v>
      </c>
      <c r="AN67" s="47">
        <f>+DWT!$Y67</f>
        <v>24786</v>
      </c>
      <c r="AO67" s="47">
        <f>+DWT!$Z67</f>
        <v>28568</v>
      </c>
      <c r="AP67" s="47">
        <f>+DWT!$AA67</f>
        <v>31762</v>
      </c>
      <c r="AQ67" s="47">
        <f>+DWT!$AB67</f>
        <v>33442</v>
      </c>
      <c r="AR67" s="47">
        <f>+DWT!$AC67</f>
        <v>33442</v>
      </c>
      <c r="AS67" s="47">
        <f>+DWT!$AD67</f>
        <v>33442</v>
      </c>
      <c r="AT67" s="47">
        <f>SUM(AH67:AS67)</f>
        <v>260534</v>
      </c>
      <c r="AU67" s="60"/>
      <c r="AV67" s="60"/>
      <c r="AW67" s="47">
        <f>+OGB!$S67</f>
        <v>6827</v>
      </c>
      <c r="AX67" s="47">
        <f>+OGB!$T67</f>
        <v>13535</v>
      </c>
      <c r="AY67" s="47">
        <f>+OGB!$U67</f>
        <v>20863</v>
      </c>
      <c r="AZ67" s="47">
        <f>+OGB!$V67</f>
        <v>27967</v>
      </c>
      <c r="BA67" s="47">
        <f>+OGB!$W67</f>
        <v>36149</v>
      </c>
      <c r="BB67" s="47">
        <f>+OGB!$X67</f>
        <v>44258</v>
      </c>
      <c r="BC67" s="47">
        <f>+OGB!$Y67</f>
        <v>51858</v>
      </c>
      <c r="BD67" s="47">
        <f>+OGB!$Z67</f>
        <v>59142</v>
      </c>
      <c r="BE67" s="47">
        <f>+OGB!$AA67</f>
        <v>65728</v>
      </c>
      <c r="BF67" s="47">
        <f>+OGB!$AB67</f>
        <v>72635</v>
      </c>
      <c r="BG67" s="47">
        <f>+OGB!$AC67</f>
        <v>72635</v>
      </c>
      <c r="BH67" s="47">
        <f>+OGB!$AD67</f>
        <v>72635</v>
      </c>
      <c r="BI67" s="47">
        <f>SUM(AW67:BH67)</f>
        <v>544232</v>
      </c>
      <c r="BJ67" s="60"/>
      <c r="BK67" s="60"/>
      <c r="BL67" s="47">
        <f>+PB!$S67</f>
        <v>95293</v>
      </c>
      <c r="BM67" s="47">
        <f>+PB!$T67</f>
        <v>184758</v>
      </c>
      <c r="BN67" s="47">
        <f>+PB!$U67</f>
        <v>288395</v>
      </c>
      <c r="BO67" s="47">
        <f>+PB!$V67</f>
        <v>382359</v>
      </c>
      <c r="BP67" s="47">
        <f>+PB!$W67</f>
        <v>486925</v>
      </c>
      <c r="BQ67" s="47">
        <f>+PB!$X67</f>
        <v>590503</v>
      </c>
      <c r="BR67" s="47">
        <f>+PB!$Y67</f>
        <v>681971</v>
      </c>
      <c r="BS67" s="47">
        <f>+PB!$Z67</f>
        <v>786345</v>
      </c>
      <c r="BT67" s="47">
        <f>+PB!$AA67</f>
        <v>882292</v>
      </c>
      <c r="BU67" s="47">
        <f>+PB!$AB67</f>
        <v>984127</v>
      </c>
      <c r="BV67" s="47">
        <f>+PB!$AC67</f>
        <v>984127</v>
      </c>
      <c r="BW67" s="47">
        <f>+PB!$AD67</f>
        <v>984127</v>
      </c>
      <c r="BX67" s="47">
        <f>SUM(BL67:BW67)</f>
        <v>7331222</v>
      </c>
      <c r="BY67" s="60"/>
      <c r="BZ67" s="60"/>
      <c r="CA67" s="47">
        <f>+IBA!$S67</f>
        <v>7597</v>
      </c>
      <c r="CB67" s="47">
        <f>+IBA!$T67</f>
        <v>15230</v>
      </c>
      <c r="CC67" s="47">
        <f>+IBA!$U67</f>
        <v>24164</v>
      </c>
      <c r="CD67" s="47">
        <f>+IBA!$V67</f>
        <v>31795</v>
      </c>
      <c r="CE67" s="47">
        <f>+IBA!$W67</f>
        <v>39611</v>
      </c>
      <c r="CF67" s="47">
        <f>+IBA!$X67</f>
        <v>47300</v>
      </c>
      <c r="CG67" s="47">
        <f>+IBA!$Y67</f>
        <v>54393</v>
      </c>
      <c r="CH67" s="47">
        <f>+IBA!$Z67</f>
        <v>62094</v>
      </c>
      <c r="CI67" s="47">
        <f>+IBA!$AA67</f>
        <v>69203</v>
      </c>
      <c r="CJ67" s="47">
        <f>+IBA!$AB67</f>
        <v>77175</v>
      </c>
      <c r="CK67" s="47">
        <f>+IBA!$AC67</f>
        <v>77175</v>
      </c>
      <c r="CL67" s="47">
        <f>+IBA!$AD67</f>
        <v>77175</v>
      </c>
      <c r="CM67" s="47">
        <f>SUM(CA67:CL67)</f>
        <v>582912</v>
      </c>
      <c r="CN67" s="60"/>
      <c r="CO67" s="60"/>
      <c r="CP67" s="47">
        <f>+SIBC!$S72</f>
        <v>0</v>
      </c>
      <c r="CQ67" s="47">
        <f>+SIBC!$T72</f>
        <v>0</v>
      </c>
      <c r="CR67" s="47">
        <f>+SIBC!$U72</f>
        <v>0</v>
      </c>
      <c r="CS67" s="47">
        <f>+SIBC!$V72</f>
        <v>0</v>
      </c>
      <c r="CT67" s="47">
        <f>+SIBC!$W72</f>
        <v>0</v>
      </c>
      <c r="CU67" s="47">
        <f>+SIBC!$X72</f>
        <v>0</v>
      </c>
      <c r="CV67" s="47">
        <f>+SIBC!$Y72</f>
        <v>0</v>
      </c>
      <c r="CW67" s="47">
        <f>+SIBC!$Z72</f>
        <v>0</v>
      </c>
      <c r="CX67" s="47">
        <f>+SIBC!$AA72</f>
        <v>0</v>
      </c>
      <c r="CY67" s="47">
        <f>+SIBC!$AB72</f>
        <v>0</v>
      </c>
      <c r="CZ67" s="47">
        <f>+SIBC!$AC72</f>
        <v>0</v>
      </c>
      <c r="DA67" s="47">
        <f>+SIBC!$AD72</f>
        <v>0</v>
      </c>
      <c r="DB67" s="47">
        <f>SUM(CP67:DA67)</f>
        <v>0</v>
      </c>
      <c r="DC67" s="60"/>
      <c r="DD67" s="60"/>
      <c r="DE67" s="47">
        <f>+TIBA!$S67</f>
        <v>31755</v>
      </c>
      <c r="DF67" s="47">
        <f>+TIBA!$T67</f>
        <v>62572</v>
      </c>
      <c r="DG67" s="47">
        <f>+TIBA!$U67</f>
        <v>97689</v>
      </c>
      <c r="DH67" s="47">
        <f>+TIBA!$V67</f>
        <v>131072</v>
      </c>
      <c r="DI67" s="47">
        <f>+TIBA!$W67</f>
        <v>166698</v>
      </c>
      <c r="DJ67" s="47">
        <f>+TIBA!$X67</f>
        <v>200575</v>
      </c>
      <c r="DK67" s="47">
        <f>+TIBA!$Y67</f>
        <v>232865</v>
      </c>
      <c r="DL67" s="47">
        <f>+TIBA!$Z67</f>
        <v>267129</v>
      </c>
      <c r="DM67" s="47">
        <f>+TIBA!$AA67</f>
        <v>299290</v>
      </c>
      <c r="DN67" s="47">
        <f>+TIBA!$AB67</f>
        <v>333894</v>
      </c>
      <c r="DO67" s="47">
        <f>+TIBA!$AC67</f>
        <v>333894</v>
      </c>
      <c r="DP67" s="47">
        <f>+TIBA!$AD67</f>
        <v>333894</v>
      </c>
      <c r="DQ67" s="47">
        <f>SUM(DE67:DP67)</f>
        <v>2491327</v>
      </c>
      <c r="DR67" s="60"/>
      <c r="DS67" s="60"/>
      <c r="DT67" s="47">
        <f>+LQB!$S67</f>
        <v>62612</v>
      </c>
      <c r="DU67" s="47">
        <f>+LQB!$T67</f>
        <v>123824</v>
      </c>
      <c r="DV67" s="47">
        <f>+LQB!$U67</f>
        <v>196192</v>
      </c>
      <c r="DW67" s="47">
        <f>+LQB!$V67</f>
        <v>261838</v>
      </c>
      <c r="DX67" s="47">
        <f>+LQB!$W67</f>
        <v>333944</v>
      </c>
      <c r="DY67" s="47">
        <f>+LQB!$X67</f>
        <v>405032</v>
      </c>
      <c r="DZ67" s="47">
        <f>+LQB!$Y67</f>
        <v>467420</v>
      </c>
      <c r="EA67" s="47">
        <f>+LQB!$Z67</f>
        <v>536168</v>
      </c>
      <c r="EB67" s="47">
        <f>+LQB!$AA67</f>
        <v>600574</v>
      </c>
      <c r="EC67" s="47">
        <f>+LQB!$AB67</f>
        <v>667072</v>
      </c>
      <c r="ED67" s="47">
        <f>+LQB!$AC67</f>
        <v>667072</v>
      </c>
      <c r="EE67" s="47">
        <f>+LQB!$AD67</f>
        <v>667072</v>
      </c>
      <c r="EF67" s="47">
        <f>SUM(DT67:EE67)</f>
        <v>4988820</v>
      </c>
      <c r="EG67" s="60"/>
      <c r="EH67" s="60"/>
      <c r="EI67" s="47">
        <f>+RBW!$S67</f>
        <v>0</v>
      </c>
      <c r="EJ67" s="47">
        <f>+RBW!$T67</f>
        <v>0</v>
      </c>
      <c r="EK67" s="47">
        <f>+RBW!$U67</f>
        <v>0</v>
      </c>
      <c r="EL67" s="47">
        <f>+RBW!$V67</f>
        <v>0</v>
      </c>
      <c r="EM67" s="47">
        <f>+RBW!$W67</f>
        <v>0</v>
      </c>
      <c r="EN67" s="47">
        <f>+RBW!$X67</f>
        <v>0</v>
      </c>
      <c r="EO67" s="47">
        <f>+RBW!$Y67</f>
        <v>0</v>
      </c>
      <c r="EP67" s="47">
        <f>+RBW!$Z67</f>
        <v>0</v>
      </c>
      <c r="EQ67" s="47">
        <f>+RBW!$AA67</f>
        <v>0</v>
      </c>
      <c r="ER67" s="47">
        <f>+RBW!$AB67</f>
        <v>0</v>
      </c>
      <c r="ES67" s="47">
        <f>+RBW!$AC67</f>
        <v>0</v>
      </c>
      <c r="ET67" s="47">
        <f>+RBW!$AD67</f>
        <v>0</v>
      </c>
      <c r="EU67" s="47">
        <f>SUM(EI67:ET67)</f>
        <v>0</v>
      </c>
      <c r="EV67" s="60"/>
      <c r="EW67" s="60"/>
      <c r="EX67" s="47">
        <f>+WPB!$S67</f>
        <v>0</v>
      </c>
      <c r="EY67" s="47">
        <f>+WPB!$T67</f>
        <v>0</v>
      </c>
      <c r="EZ67" s="47">
        <f>+WPB!$U67</f>
        <v>0</v>
      </c>
      <c r="FA67" s="47">
        <f>+WPB!$V67</f>
        <v>0</v>
      </c>
      <c r="FB67" s="47">
        <f>+WPB!$W67</f>
        <v>0</v>
      </c>
      <c r="FC67" s="47">
        <f>+WPB!$X67</f>
        <v>0</v>
      </c>
      <c r="FD67" s="47">
        <f>+WPB!$Y67</f>
        <v>0</v>
      </c>
      <c r="FE67" s="47">
        <f>+WPB!$Z67</f>
        <v>0</v>
      </c>
      <c r="FF67" s="47">
        <f>+WPB!$AA67</f>
        <v>0</v>
      </c>
      <c r="FG67" s="47">
        <f>+WPB!$AB67</f>
        <v>0</v>
      </c>
      <c r="FH67" s="47">
        <f>+WPB!$AC67</f>
        <v>0</v>
      </c>
      <c r="FI67" s="47">
        <f>+WPB!$AD67</f>
        <v>0</v>
      </c>
      <c r="FJ67" s="47">
        <f>SUM(EX67:FI67)</f>
        <v>0</v>
      </c>
      <c r="FK67" s="60"/>
      <c r="FL67" s="60"/>
    </row>
    <row r="68" spans="1:168" s="55" customFormat="1" ht="15" customHeight="1">
      <c r="A68" s="57">
        <v>2017</v>
      </c>
      <c r="B68" s="64" t="s">
        <v>8</v>
      </c>
      <c r="D68" s="47">
        <f>+AMB!$S68</f>
        <v>0</v>
      </c>
      <c r="E68" s="47">
        <f>+AMB!$T68</f>
        <v>0</v>
      </c>
      <c r="F68" s="47">
        <f>+AMB!$U68</f>
        <v>0</v>
      </c>
      <c r="G68" s="47">
        <f>+AMB!$V68</f>
        <v>0</v>
      </c>
      <c r="H68" s="47">
        <f>+AMB!$W68</f>
        <v>0</v>
      </c>
      <c r="I68" s="47">
        <f>+AMB!$X68</f>
        <v>0</v>
      </c>
      <c r="J68" s="47">
        <f>+AMB!$Y68</f>
        <v>0</v>
      </c>
      <c r="K68" s="47">
        <f>+AMB!$Z68</f>
        <v>0</v>
      </c>
      <c r="L68" s="47">
        <f>+AMB!$AA68</f>
        <v>0</v>
      </c>
      <c r="M68" s="47">
        <f>+AMB!$AB68</f>
        <v>0</v>
      </c>
      <c r="N68" s="47">
        <f>+AMB!$AC68</f>
        <v>0</v>
      </c>
      <c r="O68" s="47">
        <f>+AMB!$AD68</f>
        <v>0</v>
      </c>
      <c r="P68" s="47">
        <f>SUM(D68:O68)</f>
        <v>0</v>
      </c>
      <c r="Q68" s="60"/>
      <c r="R68" s="60"/>
      <c r="S68" s="47">
        <f>+BWB!$S68</f>
        <v>273</v>
      </c>
      <c r="T68" s="47">
        <f>+BWB!$T68</f>
        <v>561</v>
      </c>
      <c r="U68" s="47">
        <f>+BWB!$U68</f>
        <v>922</v>
      </c>
      <c r="V68" s="47">
        <f>+BWB!$V68</f>
        <v>1341</v>
      </c>
      <c r="W68" s="47">
        <f>+BWB!$W68</f>
        <v>1816</v>
      </c>
      <c r="X68" s="47">
        <f>+BWB!$X68</f>
        <v>2359</v>
      </c>
      <c r="Y68" s="47">
        <f>+BWB!$Y68</f>
        <v>2874</v>
      </c>
      <c r="Z68" s="47">
        <f>+BWB!$Z68</f>
        <v>3371</v>
      </c>
      <c r="AA68" s="47">
        <f>+BWB!$AA68</f>
        <v>3831</v>
      </c>
      <c r="AB68" s="47">
        <f>+BWB!$AB68</f>
        <v>4357</v>
      </c>
      <c r="AC68" s="47">
        <f>+BWB!$AC68</f>
        <v>4357</v>
      </c>
      <c r="AD68" s="47">
        <f>+BWB!$AD68</f>
        <v>4357</v>
      </c>
      <c r="AE68" s="47">
        <f>SUM(S68:AD68)</f>
        <v>30419</v>
      </c>
      <c r="AF68" s="60"/>
      <c r="AG68" s="60"/>
      <c r="AH68" s="47">
        <f>+DWT!$S68</f>
        <v>3882</v>
      </c>
      <c r="AI68" s="47">
        <f>+DWT!$T68</f>
        <v>6871</v>
      </c>
      <c r="AJ68" s="47">
        <f>+DWT!$U68</f>
        <v>10265</v>
      </c>
      <c r="AK68" s="47">
        <f>+DWT!$V68</f>
        <v>13811</v>
      </c>
      <c r="AL68" s="47">
        <f>+DWT!$W68</f>
        <v>17310</v>
      </c>
      <c r="AM68" s="47">
        <f>+DWT!$X68</f>
        <v>21066</v>
      </c>
      <c r="AN68" s="47">
        <f>+DWT!$Y68</f>
        <v>25308</v>
      </c>
      <c r="AO68" s="47">
        <f>+DWT!$Z68</f>
        <v>29227</v>
      </c>
      <c r="AP68" s="47">
        <f>+DWT!$AA68</f>
        <v>32978</v>
      </c>
      <c r="AQ68" s="47">
        <f>+DWT!$AB68</f>
        <v>35516</v>
      </c>
      <c r="AR68" s="47">
        <f>+DWT!$AC68</f>
        <v>35516</v>
      </c>
      <c r="AS68" s="47">
        <f>+DWT!$AD68</f>
        <v>35516</v>
      </c>
      <c r="AT68" s="47">
        <f>SUM(AH68:AS68)</f>
        <v>267266</v>
      </c>
      <c r="AU68" s="60"/>
      <c r="AV68" s="60"/>
      <c r="AW68" s="47">
        <f>+OGB!$S68</f>
        <v>21</v>
      </c>
      <c r="AX68" s="47">
        <f>+OGB!$T68</f>
        <v>33</v>
      </c>
      <c r="AY68" s="47">
        <f>+OGB!$U68</f>
        <v>39</v>
      </c>
      <c r="AZ68" s="47">
        <f>+OGB!$V68</f>
        <v>57</v>
      </c>
      <c r="BA68" s="47">
        <f>+OGB!$W68</f>
        <v>90</v>
      </c>
      <c r="BB68" s="47">
        <f>+OGB!$X68</f>
        <v>136</v>
      </c>
      <c r="BC68" s="47">
        <f>+OGB!$Y68</f>
        <v>153</v>
      </c>
      <c r="BD68" s="47">
        <f>+OGB!$Z68</f>
        <v>186</v>
      </c>
      <c r="BE68" s="47">
        <f>+OGB!$AA68</f>
        <v>199</v>
      </c>
      <c r="BF68" s="47">
        <f>+OGB!$AB68</f>
        <v>227</v>
      </c>
      <c r="BG68" s="47">
        <f>+OGB!$AC68</f>
        <v>227</v>
      </c>
      <c r="BH68" s="47">
        <f>+OGB!$AD68</f>
        <v>227</v>
      </c>
      <c r="BI68" s="47">
        <f>SUM(AW68:BH68)</f>
        <v>1595</v>
      </c>
      <c r="BJ68" s="60"/>
      <c r="BK68" s="60"/>
      <c r="BL68" s="47">
        <f>+PB!$S68</f>
        <v>1604</v>
      </c>
      <c r="BM68" s="47">
        <f>+PB!$T68</f>
        <v>3126</v>
      </c>
      <c r="BN68" s="47">
        <f>+PB!$U68</f>
        <v>4682</v>
      </c>
      <c r="BO68" s="47">
        <f>+PB!$V68</f>
        <v>6368</v>
      </c>
      <c r="BP68" s="47">
        <f>+PB!$W68</f>
        <v>8250</v>
      </c>
      <c r="BQ68" s="47">
        <f>+PB!$X68</f>
        <v>10462</v>
      </c>
      <c r="BR68" s="47">
        <f>+PB!$Y68</f>
        <v>12790</v>
      </c>
      <c r="BS68" s="47">
        <f>+PB!$Z68</f>
        <v>15264</v>
      </c>
      <c r="BT68" s="47">
        <f>+PB!$AA68</f>
        <v>17484</v>
      </c>
      <c r="BU68" s="47">
        <f>+PB!$AB68</f>
        <v>19858</v>
      </c>
      <c r="BV68" s="47">
        <f>+PB!$AC68</f>
        <v>19858</v>
      </c>
      <c r="BW68" s="47">
        <f>+PB!$AD68</f>
        <v>19858</v>
      </c>
      <c r="BX68" s="47">
        <f>SUM(BL68:BW68)</f>
        <v>139604</v>
      </c>
      <c r="BY68" s="60"/>
      <c r="BZ68" s="60"/>
      <c r="CA68" s="47">
        <f>+IBA!$S68</f>
        <v>1756</v>
      </c>
      <c r="CB68" s="47">
        <f>+IBA!$T68</f>
        <v>3786</v>
      </c>
      <c r="CC68" s="47">
        <f>+IBA!$U68</f>
        <v>5727</v>
      </c>
      <c r="CD68" s="47">
        <f>+IBA!$V68</f>
        <v>7367</v>
      </c>
      <c r="CE68" s="47">
        <f>+IBA!$W68</f>
        <v>11970</v>
      </c>
      <c r="CF68" s="47">
        <f>+IBA!$X68</f>
        <v>19465</v>
      </c>
      <c r="CG68" s="47">
        <f>+IBA!$Y68</f>
        <v>28779</v>
      </c>
      <c r="CH68" s="47">
        <f>+IBA!$Z68</f>
        <v>38389</v>
      </c>
      <c r="CI68" s="47">
        <f>+IBA!$AA68</f>
        <v>45400</v>
      </c>
      <c r="CJ68" s="47">
        <f>+IBA!$AB68</f>
        <v>48845</v>
      </c>
      <c r="CK68" s="47">
        <f>+IBA!$AC68</f>
        <v>48845</v>
      </c>
      <c r="CL68" s="47">
        <f>+IBA!$AD68</f>
        <v>48845</v>
      </c>
      <c r="CM68" s="47">
        <f>SUM(CA68:CL68)</f>
        <v>309174</v>
      </c>
      <c r="CN68" s="60"/>
      <c r="CO68" s="60"/>
      <c r="CP68" s="47">
        <f>+SIBC!$S84</f>
        <v>175192</v>
      </c>
      <c r="CQ68" s="47">
        <f>+SIBC!$S84</f>
        <v>175192</v>
      </c>
      <c r="CR68" s="47">
        <f>+SIBC!$S84</f>
        <v>175192</v>
      </c>
      <c r="CS68" s="47">
        <f>+SIBC!$S84</f>
        <v>175192</v>
      </c>
      <c r="CT68" s="47">
        <f>+SIBC!$S84</f>
        <v>175192</v>
      </c>
      <c r="CU68" s="47">
        <f>+SIBC!$S84</f>
        <v>175192</v>
      </c>
      <c r="CV68" s="47">
        <f>+SIBC!$S84</f>
        <v>175192</v>
      </c>
      <c r="CW68" s="47">
        <f>+SIBC!$S84</f>
        <v>175192</v>
      </c>
      <c r="CX68" s="47">
        <f>+SIBC!$S84</f>
        <v>175192</v>
      </c>
      <c r="CY68" s="47">
        <f>+SIBC!$S84</f>
        <v>175192</v>
      </c>
      <c r="CZ68" s="47">
        <f>+SIBC!$S84</f>
        <v>175192</v>
      </c>
      <c r="DA68" s="47">
        <f>+SIBC!$S84</f>
        <v>175192</v>
      </c>
      <c r="DB68" s="47">
        <f>SUM(CP68:DA68)</f>
        <v>2102304</v>
      </c>
      <c r="DC68" s="60"/>
      <c r="DD68" s="60"/>
      <c r="DE68" s="47">
        <f>+TIBA!$S68</f>
        <v>0</v>
      </c>
      <c r="DF68" s="47">
        <f>+TIBA!$T68</f>
        <v>0</v>
      </c>
      <c r="DG68" s="47">
        <f>+TIBA!$U68</f>
        <v>0</v>
      </c>
      <c r="DH68" s="47">
        <f>+TIBA!$V68</f>
        <v>0</v>
      </c>
      <c r="DI68" s="47">
        <f>+TIBA!$W68</f>
        <v>0</v>
      </c>
      <c r="DJ68" s="47">
        <f>+TIBA!$X68</f>
        <v>0</v>
      </c>
      <c r="DK68" s="47">
        <f>+TIBA!$Y68</f>
        <v>0</v>
      </c>
      <c r="DL68" s="47">
        <f>+TIBA!$Z68</f>
        <v>0</v>
      </c>
      <c r="DM68" s="47">
        <f>+TIBA!$AA68</f>
        <v>0</v>
      </c>
      <c r="DN68" s="47">
        <f>+TIBA!$AB68</f>
        <v>0</v>
      </c>
      <c r="DO68" s="47">
        <f>+TIBA!$AC68</f>
        <v>0</v>
      </c>
      <c r="DP68" s="47">
        <f>+TIBA!$AD68</f>
        <v>0</v>
      </c>
      <c r="DQ68" s="47">
        <f>SUM(DE68:DP68)</f>
        <v>0</v>
      </c>
      <c r="DR68" s="60"/>
      <c r="DS68" s="60"/>
      <c r="DT68" s="47">
        <f>+LQB!$S68</f>
        <v>294</v>
      </c>
      <c r="DU68" s="47">
        <f>+LQB!$T68</f>
        <v>616</v>
      </c>
      <c r="DV68" s="47">
        <f>+LQB!$U68</f>
        <v>1038</v>
      </c>
      <c r="DW68" s="47">
        <f>+LQB!$V68</f>
        <v>1644</v>
      </c>
      <c r="DX68" s="47">
        <f>+LQB!$W68</f>
        <v>2472</v>
      </c>
      <c r="DY68" s="47">
        <f>+LQB!$X68</f>
        <v>3114</v>
      </c>
      <c r="DZ68" s="47">
        <f>+LQB!$Y68</f>
        <v>3970</v>
      </c>
      <c r="EA68" s="47">
        <f>+LQB!$Z68</f>
        <v>4700</v>
      </c>
      <c r="EB68" s="47">
        <f>+LQB!$AA68</f>
        <v>5440</v>
      </c>
      <c r="EC68" s="47">
        <f>+LQB!$AB68</f>
        <v>6130</v>
      </c>
      <c r="ED68" s="47">
        <f>+LQB!$AC68</f>
        <v>6130</v>
      </c>
      <c r="EE68" s="47">
        <f>+LQB!$AD68</f>
        <v>6130</v>
      </c>
      <c r="EF68" s="47">
        <f>SUM(DT68:EE68)</f>
        <v>41678</v>
      </c>
      <c r="EG68" s="60"/>
      <c r="EH68" s="60"/>
      <c r="EI68" s="47">
        <f>+RBW!$S68</f>
        <v>396</v>
      </c>
      <c r="EJ68" s="47">
        <f>+RBW!$T68</f>
        <v>870</v>
      </c>
      <c r="EK68" s="47">
        <f>+RBW!$U68</f>
        <v>1524</v>
      </c>
      <c r="EL68" s="47">
        <f>+RBW!$V68</f>
        <v>2918</v>
      </c>
      <c r="EM68" s="47">
        <f>+RBW!$W68</f>
        <v>5318</v>
      </c>
      <c r="EN68" s="47">
        <f>+RBW!$X68</f>
        <v>8286</v>
      </c>
      <c r="EO68" s="47">
        <f>+RBW!$Y68</f>
        <v>11254</v>
      </c>
      <c r="EP68" s="47">
        <f>+RBW!$Z68</f>
        <v>14044</v>
      </c>
      <c r="EQ68" s="47">
        <f>+RBW!$AA68</f>
        <v>16946</v>
      </c>
      <c r="ER68" s="47">
        <f>+RBW!$AB68</f>
        <v>19600</v>
      </c>
      <c r="ES68" s="47">
        <f>+RBW!$AC68</f>
        <v>19600</v>
      </c>
      <c r="ET68" s="47">
        <f>+RBW!$AD68</f>
        <v>19600</v>
      </c>
      <c r="EU68" s="47">
        <f>SUM(EI68:ET68)</f>
        <v>120356</v>
      </c>
      <c r="EV68" s="60"/>
      <c r="EW68" s="60"/>
      <c r="EX68" s="47">
        <f>+WPB!$S68</f>
        <v>0</v>
      </c>
      <c r="EY68" s="47">
        <f>+WPB!$T68</f>
        <v>0</v>
      </c>
      <c r="EZ68" s="47">
        <f>+WPB!$U68</f>
        <v>0</v>
      </c>
      <c r="FA68" s="47">
        <f>+WPB!$V68</f>
        <v>0</v>
      </c>
      <c r="FB68" s="47">
        <f>+WPB!$W68</f>
        <v>0</v>
      </c>
      <c r="FC68" s="47">
        <f>+WPB!$X68</f>
        <v>0</v>
      </c>
      <c r="FD68" s="47">
        <f>+WPB!$Y68</f>
        <v>0</v>
      </c>
      <c r="FE68" s="47">
        <f>+WPB!$Z68</f>
        <v>0</v>
      </c>
      <c r="FF68" s="47">
        <f>+WPB!$AA68</f>
        <v>0</v>
      </c>
      <c r="FG68" s="47">
        <f>+WPB!$AB68</f>
        <v>0</v>
      </c>
      <c r="FH68" s="47">
        <f>+WPB!$AC68</f>
        <v>0</v>
      </c>
      <c r="FI68" s="47">
        <f>+WPB!$AD68</f>
        <v>0</v>
      </c>
      <c r="FJ68" s="47">
        <f>SUM(EX68:FI68)</f>
        <v>0</v>
      </c>
      <c r="FK68" s="60"/>
      <c r="FL68" s="60"/>
    </row>
    <row r="69" spans="1:168" s="55" customFormat="1" ht="15" customHeight="1">
      <c r="A69" s="57">
        <v>2017</v>
      </c>
      <c r="B69" s="65" t="s">
        <v>9</v>
      </c>
      <c r="D69" s="56">
        <f t="shared" ref="D69:P69" si="121">SUM(D66:D68)</f>
        <v>533964</v>
      </c>
      <c r="E69" s="56">
        <f t="shared" si="121"/>
        <v>1027755</v>
      </c>
      <c r="F69" s="56">
        <f t="shared" si="121"/>
        <v>1602144</v>
      </c>
      <c r="G69" s="56">
        <f t="shared" si="121"/>
        <v>2142495</v>
      </c>
      <c r="H69" s="56">
        <f t="shared" si="121"/>
        <v>2723155</v>
      </c>
      <c r="I69" s="56">
        <f t="shared" si="121"/>
        <v>3313599</v>
      </c>
      <c r="J69" s="56">
        <f t="shared" si="121"/>
        <v>3879893</v>
      </c>
      <c r="K69" s="56">
        <f t="shared" si="121"/>
        <v>4502172</v>
      </c>
      <c r="L69" s="56">
        <f t="shared" si="121"/>
        <v>5071370</v>
      </c>
      <c r="M69" s="56">
        <f t="shared" si="121"/>
        <v>5735994</v>
      </c>
      <c r="N69" s="56">
        <f t="shared" si="121"/>
        <v>5735994</v>
      </c>
      <c r="O69" s="56">
        <f t="shared" si="121"/>
        <v>5735994</v>
      </c>
      <c r="P69" s="56">
        <f t="shared" si="121"/>
        <v>42004529</v>
      </c>
      <c r="Q69" s="60"/>
      <c r="R69" s="60"/>
      <c r="S69" s="56">
        <f t="shared" ref="S69:AE69" si="122">SUM(S66:S68)</f>
        <v>317784</v>
      </c>
      <c r="T69" s="56">
        <f t="shared" si="122"/>
        <v>617954</v>
      </c>
      <c r="U69" s="56">
        <f t="shared" si="122"/>
        <v>972289</v>
      </c>
      <c r="V69" s="56">
        <f t="shared" si="122"/>
        <v>1333637</v>
      </c>
      <c r="W69" s="56">
        <f t="shared" si="122"/>
        <v>1727434</v>
      </c>
      <c r="X69" s="56">
        <f t="shared" si="122"/>
        <v>2139470</v>
      </c>
      <c r="Y69" s="56">
        <f t="shared" si="122"/>
        <v>2597095</v>
      </c>
      <c r="Z69" s="56">
        <f t="shared" si="122"/>
        <v>3083761</v>
      </c>
      <c r="AA69" s="56">
        <f t="shared" si="122"/>
        <v>3492769</v>
      </c>
      <c r="AB69" s="56">
        <f t="shared" si="122"/>
        <v>3899758</v>
      </c>
      <c r="AC69" s="56">
        <f t="shared" si="122"/>
        <v>3899758</v>
      </c>
      <c r="AD69" s="56">
        <f t="shared" si="122"/>
        <v>3899758</v>
      </c>
      <c r="AE69" s="56">
        <f t="shared" si="122"/>
        <v>27981467</v>
      </c>
      <c r="AF69" s="60"/>
      <c r="AG69" s="60"/>
      <c r="AH69" s="56">
        <f t="shared" ref="AH69:AT69" si="123">SUM(AH66:AH68)</f>
        <v>357793</v>
      </c>
      <c r="AI69" s="56">
        <f t="shared" si="123"/>
        <v>692777</v>
      </c>
      <c r="AJ69" s="56">
        <f t="shared" si="123"/>
        <v>1074378</v>
      </c>
      <c r="AK69" s="56">
        <f t="shared" si="123"/>
        <v>1444943</v>
      </c>
      <c r="AL69" s="56">
        <f t="shared" si="123"/>
        <v>1831425</v>
      </c>
      <c r="AM69" s="56">
        <f t="shared" si="123"/>
        <v>2210051</v>
      </c>
      <c r="AN69" s="56">
        <f t="shared" si="123"/>
        <v>2594339</v>
      </c>
      <c r="AO69" s="56">
        <f t="shared" si="123"/>
        <v>2995242</v>
      </c>
      <c r="AP69" s="56">
        <f t="shared" si="123"/>
        <v>3371589</v>
      </c>
      <c r="AQ69" s="56">
        <f t="shared" si="123"/>
        <v>3633964</v>
      </c>
      <c r="AR69" s="56">
        <f t="shared" si="123"/>
        <v>3633964</v>
      </c>
      <c r="AS69" s="56">
        <f t="shared" si="123"/>
        <v>3633964</v>
      </c>
      <c r="AT69" s="56">
        <f t="shared" si="123"/>
        <v>27474429</v>
      </c>
      <c r="AU69" s="60"/>
      <c r="AV69" s="60"/>
      <c r="AW69" s="56">
        <f t="shared" ref="AW69:BI69" si="124">SUM(AW66:AW68)</f>
        <v>45569</v>
      </c>
      <c r="AX69" s="56">
        <f t="shared" si="124"/>
        <v>88899</v>
      </c>
      <c r="AY69" s="56">
        <f t="shared" si="124"/>
        <v>136298</v>
      </c>
      <c r="AZ69" s="56">
        <f t="shared" si="124"/>
        <v>189299</v>
      </c>
      <c r="BA69" s="56">
        <f t="shared" si="124"/>
        <v>246034</v>
      </c>
      <c r="BB69" s="56">
        <f t="shared" si="124"/>
        <v>305817</v>
      </c>
      <c r="BC69" s="56">
        <f t="shared" si="124"/>
        <v>370511</v>
      </c>
      <c r="BD69" s="56">
        <f t="shared" si="124"/>
        <v>442631</v>
      </c>
      <c r="BE69" s="56">
        <f t="shared" si="124"/>
        <v>503155</v>
      </c>
      <c r="BF69" s="56">
        <f t="shared" si="124"/>
        <v>564694</v>
      </c>
      <c r="BG69" s="56">
        <f t="shared" si="124"/>
        <v>564694</v>
      </c>
      <c r="BH69" s="56">
        <f t="shared" si="124"/>
        <v>564694</v>
      </c>
      <c r="BI69" s="56">
        <f t="shared" si="124"/>
        <v>4022295</v>
      </c>
      <c r="BJ69" s="60"/>
      <c r="BK69" s="60"/>
      <c r="BL69" s="56">
        <f t="shared" ref="BL69:BX69" si="125">SUM(BL66:BL68)</f>
        <v>349872</v>
      </c>
      <c r="BM69" s="56">
        <f t="shared" si="125"/>
        <v>681260</v>
      </c>
      <c r="BN69" s="56">
        <f t="shared" si="125"/>
        <v>1074550</v>
      </c>
      <c r="BO69" s="56">
        <f t="shared" si="125"/>
        <v>1480328</v>
      </c>
      <c r="BP69" s="56">
        <f t="shared" si="125"/>
        <v>1913488</v>
      </c>
      <c r="BQ69" s="56">
        <f t="shared" si="125"/>
        <v>2392291</v>
      </c>
      <c r="BR69" s="56">
        <f t="shared" si="125"/>
        <v>2976004</v>
      </c>
      <c r="BS69" s="56">
        <f t="shared" si="125"/>
        <v>3575012</v>
      </c>
      <c r="BT69" s="56">
        <f t="shared" si="125"/>
        <v>4050650</v>
      </c>
      <c r="BU69" s="56">
        <f t="shared" si="125"/>
        <v>4509831</v>
      </c>
      <c r="BV69" s="56">
        <f t="shared" si="125"/>
        <v>4509831</v>
      </c>
      <c r="BW69" s="56">
        <f t="shared" si="125"/>
        <v>4509831</v>
      </c>
      <c r="BX69" s="56">
        <f t="shared" si="125"/>
        <v>32022948</v>
      </c>
      <c r="BY69" s="60"/>
      <c r="BZ69" s="60"/>
      <c r="CA69" s="56">
        <f t="shared" ref="CA69:CM69" si="126">SUM(CA66:CA68)</f>
        <v>93632</v>
      </c>
      <c r="CB69" s="56">
        <f t="shared" si="126"/>
        <v>181817</v>
      </c>
      <c r="CC69" s="56">
        <f t="shared" si="126"/>
        <v>283762</v>
      </c>
      <c r="CD69" s="56">
        <f t="shared" si="126"/>
        <v>388927</v>
      </c>
      <c r="CE69" s="56">
        <f t="shared" si="126"/>
        <v>511295</v>
      </c>
      <c r="CF69" s="56">
        <f t="shared" si="126"/>
        <v>637961</v>
      </c>
      <c r="CG69" s="56">
        <f t="shared" si="126"/>
        <v>786313</v>
      </c>
      <c r="CH69" s="56">
        <f t="shared" si="126"/>
        <v>937097</v>
      </c>
      <c r="CI69" s="56">
        <f t="shared" si="126"/>
        <v>1074437</v>
      </c>
      <c r="CJ69" s="56">
        <f t="shared" si="126"/>
        <v>1201344</v>
      </c>
      <c r="CK69" s="56">
        <f t="shared" si="126"/>
        <v>1201344</v>
      </c>
      <c r="CL69" s="56">
        <f t="shared" si="126"/>
        <v>1201344</v>
      </c>
      <c r="CM69" s="56">
        <f t="shared" si="126"/>
        <v>8499273</v>
      </c>
      <c r="CN69" s="60"/>
      <c r="CO69" s="60"/>
      <c r="CP69" s="56">
        <f t="shared" ref="CP69:DB69" si="127">SUM(CP66:CP68)</f>
        <v>175192</v>
      </c>
      <c r="CQ69" s="56">
        <f t="shared" si="127"/>
        <v>175192</v>
      </c>
      <c r="CR69" s="56">
        <f t="shared" si="127"/>
        <v>175192</v>
      </c>
      <c r="CS69" s="56">
        <f t="shared" si="127"/>
        <v>175192</v>
      </c>
      <c r="CT69" s="56">
        <f t="shared" si="127"/>
        <v>175192</v>
      </c>
      <c r="CU69" s="56">
        <f t="shared" si="127"/>
        <v>175192</v>
      </c>
      <c r="CV69" s="56">
        <f t="shared" si="127"/>
        <v>175192</v>
      </c>
      <c r="CW69" s="56">
        <f t="shared" si="127"/>
        <v>175192</v>
      </c>
      <c r="CX69" s="56">
        <f t="shared" si="127"/>
        <v>175192</v>
      </c>
      <c r="CY69" s="56">
        <f t="shared" si="127"/>
        <v>175192</v>
      </c>
      <c r="CZ69" s="56">
        <f t="shared" si="127"/>
        <v>175192</v>
      </c>
      <c r="DA69" s="56">
        <f t="shared" si="127"/>
        <v>175192</v>
      </c>
      <c r="DB69" s="56">
        <f t="shared" si="127"/>
        <v>2102304</v>
      </c>
      <c r="DC69" s="60"/>
      <c r="DD69" s="60"/>
      <c r="DE69" s="56">
        <f t="shared" ref="DE69:DQ69" si="128">SUM(DE66:DE68)</f>
        <v>113635</v>
      </c>
      <c r="DF69" s="56">
        <f t="shared" si="128"/>
        <v>221133</v>
      </c>
      <c r="DG69" s="56">
        <f t="shared" si="128"/>
        <v>352637</v>
      </c>
      <c r="DH69" s="56">
        <f t="shared" si="128"/>
        <v>508376</v>
      </c>
      <c r="DI69" s="56">
        <f t="shared" si="128"/>
        <v>679036</v>
      </c>
      <c r="DJ69" s="56">
        <f t="shared" si="128"/>
        <v>870476</v>
      </c>
      <c r="DK69" s="56">
        <f t="shared" si="128"/>
        <v>1124850</v>
      </c>
      <c r="DL69" s="56">
        <f t="shared" si="128"/>
        <v>1379713</v>
      </c>
      <c r="DM69" s="56">
        <f t="shared" si="128"/>
        <v>1565103</v>
      </c>
      <c r="DN69" s="56">
        <f t="shared" si="128"/>
        <v>1733539</v>
      </c>
      <c r="DO69" s="56">
        <f t="shared" si="128"/>
        <v>1733539</v>
      </c>
      <c r="DP69" s="56">
        <f t="shared" si="128"/>
        <v>1733539</v>
      </c>
      <c r="DQ69" s="56">
        <f t="shared" si="128"/>
        <v>12015576</v>
      </c>
      <c r="DR69" s="60"/>
      <c r="DS69" s="60"/>
      <c r="DT69" s="56">
        <f t="shared" ref="DT69:EF69" si="129">SUM(DT66:DT68)</f>
        <v>218097</v>
      </c>
      <c r="DU69" s="56">
        <f t="shared" si="129"/>
        <v>424312</v>
      </c>
      <c r="DV69" s="56">
        <f t="shared" si="129"/>
        <v>667045</v>
      </c>
      <c r="DW69" s="56">
        <f t="shared" si="129"/>
        <v>928977</v>
      </c>
      <c r="DX69" s="56">
        <f t="shared" si="129"/>
        <v>1208908</v>
      </c>
      <c r="DY69" s="56">
        <f t="shared" si="129"/>
        <v>1500148</v>
      </c>
      <c r="DZ69" s="56">
        <f t="shared" si="129"/>
        <v>1837489</v>
      </c>
      <c r="EA69" s="56">
        <f t="shared" si="129"/>
        <v>2199255</v>
      </c>
      <c r="EB69" s="56">
        <f t="shared" si="129"/>
        <v>2488132</v>
      </c>
      <c r="EC69" s="56">
        <f t="shared" si="129"/>
        <v>2774710</v>
      </c>
      <c r="ED69" s="56">
        <f t="shared" si="129"/>
        <v>2774710</v>
      </c>
      <c r="EE69" s="56">
        <f t="shared" si="129"/>
        <v>2774710</v>
      </c>
      <c r="EF69" s="56">
        <f t="shared" si="129"/>
        <v>19796493</v>
      </c>
      <c r="EG69" s="60"/>
      <c r="EH69" s="60"/>
      <c r="EI69" s="56">
        <f t="shared" ref="EI69:EU69" si="130">SUM(EI66:EI68)</f>
        <v>146465</v>
      </c>
      <c r="EJ69" s="56">
        <f t="shared" si="130"/>
        <v>286245</v>
      </c>
      <c r="EK69" s="56">
        <f t="shared" si="130"/>
        <v>442217</v>
      </c>
      <c r="EL69" s="56">
        <f t="shared" si="130"/>
        <v>639466</v>
      </c>
      <c r="EM69" s="56">
        <f t="shared" si="130"/>
        <v>841988</v>
      </c>
      <c r="EN69" s="56">
        <f t="shared" si="130"/>
        <v>1071000</v>
      </c>
      <c r="EO69" s="56">
        <f t="shared" si="130"/>
        <v>1366071</v>
      </c>
      <c r="EP69" s="56">
        <f t="shared" si="130"/>
        <v>1673650</v>
      </c>
      <c r="EQ69" s="56">
        <f t="shared" si="130"/>
        <v>1907439</v>
      </c>
      <c r="ER69" s="56">
        <f t="shared" si="130"/>
        <v>2125162</v>
      </c>
      <c r="ES69" s="56">
        <f t="shared" si="130"/>
        <v>2125162</v>
      </c>
      <c r="ET69" s="56">
        <f t="shared" si="130"/>
        <v>2125162</v>
      </c>
      <c r="EU69" s="56">
        <f t="shared" si="130"/>
        <v>14750027</v>
      </c>
      <c r="EV69" s="60"/>
      <c r="EW69" s="60"/>
      <c r="EX69" s="56">
        <f t="shared" ref="EX69:FJ69" si="131">SUM(EX66:EX68)</f>
        <v>35939</v>
      </c>
      <c r="EY69" s="56">
        <f t="shared" si="131"/>
        <v>69108</v>
      </c>
      <c r="EZ69" s="56">
        <f t="shared" si="131"/>
        <v>105342</v>
      </c>
      <c r="FA69" s="56">
        <f t="shared" si="131"/>
        <v>145521</v>
      </c>
      <c r="FB69" s="56">
        <f t="shared" si="131"/>
        <v>187262</v>
      </c>
      <c r="FC69" s="56">
        <f t="shared" si="131"/>
        <v>232342</v>
      </c>
      <c r="FD69" s="56">
        <f t="shared" si="131"/>
        <v>283499</v>
      </c>
      <c r="FE69" s="56">
        <f t="shared" si="131"/>
        <v>338463</v>
      </c>
      <c r="FF69" s="56">
        <f t="shared" si="131"/>
        <v>387450</v>
      </c>
      <c r="FG69" s="56">
        <f t="shared" si="131"/>
        <v>432569</v>
      </c>
      <c r="FH69" s="56">
        <f t="shared" si="131"/>
        <v>432569</v>
      </c>
      <c r="FI69" s="56">
        <f t="shared" si="131"/>
        <v>432569</v>
      </c>
      <c r="FJ69" s="56">
        <f t="shared" si="131"/>
        <v>3082633</v>
      </c>
      <c r="FK69" s="60"/>
      <c r="FL69" s="60"/>
    </row>
    <row r="70" spans="1:168" s="62" customFormat="1" ht="15" customHeight="1">
      <c r="A70" s="42"/>
      <c r="B70" s="43"/>
      <c r="C70" s="44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4"/>
      <c r="R70" s="44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4"/>
      <c r="AG70" s="44"/>
      <c r="AH70" s="45"/>
      <c r="AI70" s="45"/>
      <c r="AJ70" s="45"/>
      <c r="AK70" s="45"/>
      <c r="AL70" s="45"/>
      <c r="AM70" s="45"/>
      <c r="AN70" s="45"/>
      <c r="AO70" s="45"/>
      <c r="AP70" s="45"/>
      <c r="AQ70" s="45"/>
      <c r="AR70" s="45"/>
      <c r="AS70" s="45"/>
      <c r="AT70" s="45"/>
      <c r="AU70" s="44"/>
      <c r="AV70" s="44"/>
      <c r="AW70" s="45"/>
      <c r="AX70" s="45"/>
      <c r="AY70" s="45"/>
      <c r="AZ70" s="45"/>
      <c r="BA70" s="45"/>
      <c r="BB70" s="45"/>
      <c r="BC70" s="45"/>
      <c r="BD70" s="45"/>
      <c r="BE70" s="45"/>
      <c r="BF70" s="45"/>
      <c r="BG70" s="45"/>
      <c r="BH70" s="45"/>
      <c r="BI70" s="45"/>
      <c r="BJ70" s="44"/>
      <c r="BK70" s="44"/>
      <c r="BL70" s="45"/>
      <c r="BM70" s="45"/>
      <c r="BN70" s="45"/>
      <c r="BO70" s="45"/>
      <c r="BP70" s="45"/>
      <c r="BQ70" s="45"/>
      <c r="BR70" s="45"/>
      <c r="BS70" s="45"/>
      <c r="BT70" s="45"/>
      <c r="BU70" s="45"/>
      <c r="BV70" s="45"/>
      <c r="BW70" s="45"/>
      <c r="BX70" s="45"/>
      <c r="BY70" s="44"/>
      <c r="BZ70" s="44"/>
      <c r="CA70" s="45"/>
      <c r="CB70" s="45"/>
      <c r="CC70" s="45"/>
      <c r="CD70" s="45"/>
      <c r="CE70" s="45"/>
      <c r="CF70" s="45"/>
      <c r="CG70" s="45"/>
      <c r="CH70" s="45"/>
      <c r="CI70" s="45"/>
      <c r="CJ70" s="45"/>
      <c r="CK70" s="45"/>
      <c r="CL70" s="45"/>
      <c r="CM70" s="45"/>
      <c r="CN70" s="44"/>
      <c r="CO70" s="44"/>
      <c r="CP70" s="45"/>
      <c r="CQ70" s="45"/>
      <c r="CR70" s="45"/>
      <c r="CS70" s="45"/>
      <c r="CT70" s="45"/>
      <c r="CU70" s="45"/>
      <c r="CV70" s="45"/>
      <c r="CW70" s="45"/>
      <c r="CX70" s="45"/>
      <c r="CY70" s="45"/>
      <c r="CZ70" s="45"/>
      <c r="DA70" s="45"/>
      <c r="DB70" s="45"/>
      <c r="DC70" s="44"/>
      <c r="DD70" s="44"/>
      <c r="DE70" s="45"/>
      <c r="DF70" s="45"/>
      <c r="DG70" s="45"/>
      <c r="DH70" s="45"/>
      <c r="DI70" s="45"/>
      <c r="DJ70" s="45"/>
      <c r="DK70" s="45"/>
      <c r="DL70" s="45"/>
      <c r="DM70" s="45"/>
      <c r="DN70" s="45"/>
      <c r="DO70" s="45"/>
      <c r="DP70" s="45"/>
      <c r="DQ70" s="45"/>
      <c r="DR70" s="44"/>
      <c r="DS70" s="44"/>
      <c r="DT70" s="45"/>
      <c r="DU70" s="45"/>
      <c r="DV70" s="45"/>
      <c r="DW70" s="45"/>
      <c r="DX70" s="45"/>
      <c r="DY70" s="45"/>
      <c r="DZ70" s="45"/>
      <c r="EA70" s="45"/>
      <c r="EB70" s="45"/>
      <c r="EC70" s="45"/>
      <c r="ED70" s="45"/>
      <c r="EE70" s="45"/>
      <c r="EF70" s="45"/>
      <c r="EG70" s="44"/>
      <c r="EH70" s="44"/>
      <c r="EI70" s="45"/>
      <c r="EJ70" s="45"/>
      <c r="EK70" s="45"/>
      <c r="EL70" s="45"/>
      <c r="EM70" s="45"/>
      <c r="EN70" s="45"/>
      <c r="EO70" s="45"/>
      <c r="EP70" s="45"/>
      <c r="EQ70" s="45"/>
      <c r="ER70" s="45"/>
      <c r="ES70" s="45"/>
      <c r="ET70" s="45"/>
      <c r="EU70" s="45"/>
      <c r="EV70" s="44"/>
      <c r="EW70" s="44"/>
      <c r="EX70" s="45"/>
      <c r="EY70" s="45"/>
      <c r="EZ70" s="45"/>
      <c r="FA70" s="45"/>
      <c r="FB70" s="45"/>
      <c r="FC70" s="45"/>
      <c r="FD70" s="45"/>
      <c r="FE70" s="45"/>
      <c r="FF70" s="45"/>
      <c r="FG70" s="45"/>
      <c r="FH70" s="45"/>
      <c r="FI70" s="45"/>
      <c r="FJ70" s="45"/>
      <c r="FK70" s="44"/>
      <c r="FL70" s="44"/>
    </row>
    <row r="71" spans="1:168" ht="15" customHeight="1">
      <c r="Q71" s="45"/>
      <c r="R71" s="45"/>
      <c r="AF71" s="45"/>
      <c r="AG71" s="45"/>
      <c r="AU71" s="45"/>
      <c r="AV71" s="45"/>
      <c r="BJ71" s="45"/>
      <c r="BK71" s="45"/>
      <c r="BY71" s="45"/>
      <c r="BZ71" s="45"/>
      <c r="CN71" s="45"/>
      <c r="CO71" s="45"/>
      <c r="DC71" s="45"/>
      <c r="DD71" s="45"/>
      <c r="DR71" s="45"/>
      <c r="DS71" s="45"/>
      <c r="EG71" s="45"/>
      <c r="EH71" s="45"/>
      <c r="EV71" s="45"/>
      <c r="EW71" s="45"/>
      <c r="FK71" s="45"/>
      <c r="FL71" s="45"/>
    </row>
    <row r="72" spans="1:168" ht="15" customHeight="1">
      <c r="Q72" s="45"/>
      <c r="R72" s="45"/>
      <c r="AF72" s="45"/>
      <c r="AG72" s="45"/>
      <c r="AU72" s="45"/>
      <c r="AV72" s="45"/>
      <c r="BJ72" s="45"/>
      <c r="BK72" s="45"/>
      <c r="BY72" s="45"/>
      <c r="BZ72" s="45"/>
      <c r="CN72" s="45"/>
      <c r="CO72" s="45"/>
      <c r="DC72" s="45"/>
      <c r="DD72" s="45"/>
      <c r="DR72" s="45"/>
      <c r="DS72" s="45"/>
      <c r="EG72" s="45"/>
      <c r="EH72" s="45"/>
      <c r="EV72" s="45"/>
      <c r="EW72" s="45"/>
      <c r="FK72" s="45"/>
      <c r="FL72" s="45"/>
    </row>
    <row r="73" spans="1:168" s="55" customFormat="1" ht="15" customHeight="1">
      <c r="A73" s="57">
        <v>2006</v>
      </c>
      <c r="B73" s="63" t="s">
        <v>6</v>
      </c>
      <c r="C73" s="46"/>
      <c r="D73" s="47">
        <f t="shared" ref="D73:P83" si="132">SUMIFS(D$11:D$65,$A$11:$A$65,$A73,$B$11:$B$65,$B73)</f>
        <v>507870</v>
      </c>
      <c r="E73" s="47">
        <f t="shared" si="132"/>
        <v>965586</v>
      </c>
      <c r="F73" s="47">
        <f t="shared" si="132"/>
        <v>1507404</v>
      </c>
      <c r="G73" s="47">
        <f t="shared" si="132"/>
        <v>2019740</v>
      </c>
      <c r="H73" s="47">
        <f t="shared" si="132"/>
        <v>2546355</v>
      </c>
      <c r="I73" s="47">
        <f t="shared" si="132"/>
        <v>3043717</v>
      </c>
      <c r="J73" s="47">
        <f t="shared" si="132"/>
        <v>3584639</v>
      </c>
      <c r="K73" s="47">
        <f t="shared" si="132"/>
        <v>4128619</v>
      </c>
      <c r="L73" s="47">
        <f t="shared" si="132"/>
        <v>4629452</v>
      </c>
      <c r="M73" s="47">
        <f t="shared" si="132"/>
        <v>5131925</v>
      </c>
      <c r="N73" s="47">
        <f t="shared" si="132"/>
        <v>5634398</v>
      </c>
      <c r="O73" s="47">
        <f t="shared" si="132"/>
        <v>6113114</v>
      </c>
      <c r="P73" s="47">
        <f t="shared" si="132"/>
        <v>39812819</v>
      </c>
      <c r="Q73" s="45"/>
      <c r="R73" s="45"/>
      <c r="S73" s="47">
        <f t="shared" ref="S73:AE83" si="133">SUMIFS(S$11:S$65,$A$11:$A$65,$A73,$B$11:$B$65,$B73)</f>
        <v>256702</v>
      </c>
      <c r="T73" s="47">
        <f t="shared" si="133"/>
        <v>483040</v>
      </c>
      <c r="U73" s="47">
        <f t="shared" si="133"/>
        <v>768652</v>
      </c>
      <c r="V73" s="47">
        <f t="shared" si="133"/>
        <v>1060989</v>
      </c>
      <c r="W73" s="47">
        <f t="shared" si="133"/>
        <v>1386219</v>
      </c>
      <c r="X73" s="47">
        <f t="shared" si="133"/>
        <v>1725710</v>
      </c>
      <c r="Y73" s="47">
        <f t="shared" si="133"/>
        <v>2123360</v>
      </c>
      <c r="Z73" s="47">
        <f t="shared" si="133"/>
        <v>2504750</v>
      </c>
      <c r="AA73" s="47">
        <f t="shared" si="133"/>
        <v>2820842</v>
      </c>
      <c r="AB73" s="47">
        <f t="shared" si="133"/>
        <v>3119299</v>
      </c>
      <c r="AC73" s="47">
        <f t="shared" si="133"/>
        <v>3405436</v>
      </c>
      <c r="AD73" s="47">
        <f t="shared" si="133"/>
        <v>3686528</v>
      </c>
      <c r="AE73" s="47">
        <f t="shared" si="133"/>
        <v>23341527</v>
      </c>
      <c r="AF73" s="45"/>
      <c r="AG73" s="45"/>
      <c r="AH73" s="47">
        <f t="shared" ref="AH73:AT83" si="134">SUMIFS(AH$11:AH$65,$A$11:$A$65,$A73,$B$11:$B$65,$B73)</f>
        <v>469213</v>
      </c>
      <c r="AI73" s="47">
        <f t="shared" si="134"/>
        <v>887218</v>
      </c>
      <c r="AJ73" s="47">
        <f t="shared" si="134"/>
        <v>1379166</v>
      </c>
      <c r="AK73" s="47">
        <f t="shared" si="134"/>
        <v>1849134</v>
      </c>
      <c r="AL73" s="47">
        <f t="shared" si="134"/>
        <v>2327466</v>
      </c>
      <c r="AM73" s="47">
        <f t="shared" si="134"/>
        <v>2781758</v>
      </c>
      <c r="AN73" s="47">
        <f t="shared" si="134"/>
        <v>3219801</v>
      </c>
      <c r="AO73" s="47">
        <f t="shared" si="134"/>
        <v>3640504</v>
      </c>
      <c r="AP73" s="47">
        <f t="shared" si="134"/>
        <v>4046583</v>
      </c>
      <c r="AQ73" s="47">
        <f t="shared" si="134"/>
        <v>4456076</v>
      </c>
      <c r="AR73" s="47">
        <f t="shared" si="134"/>
        <v>4859895</v>
      </c>
      <c r="AS73" s="47">
        <f t="shared" si="134"/>
        <v>5269959</v>
      </c>
      <c r="AT73" s="47">
        <f t="shared" si="134"/>
        <v>35186773</v>
      </c>
      <c r="AU73" s="45"/>
      <c r="AV73" s="45"/>
      <c r="AW73" s="47">
        <f t="shared" ref="AW73:BI83" si="135">SUMIFS(AW$11:AW$65,$A$11:$A$65,$A73,$B$11:$B$65,$B73)</f>
        <v>25038</v>
      </c>
      <c r="AX73" s="47">
        <f t="shared" si="135"/>
        <v>49352</v>
      </c>
      <c r="AY73" s="47">
        <f t="shared" si="135"/>
        <v>79261</v>
      </c>
      <c r="AZ73" s="47">
        <f t="shared" si="135"/>
        <v>110412</v>
      </c>
      <c r="BA73" s="47">
        <f t="shared" si="135"/>
        <v>145682</v>
      </c>
      <c r="BB73" s="47">
        <f t="shared" si="135"/>
        <v>183521</v>
      </c>
      <c r="BC73" s="47">
        <f t="shared" si="135"/>
        <v>229314</v>
      </c>
      <c r="BD73" s="47">
        <f t="shared" si="135"/>
        <v>274781</v>
      </c>
      <c r="BE73" s="47">
        <f t="shared" si="135"/>
        <v>312216</v>
      </c>
      <c r="BF73" s="47">
        <f t="shared" si="135"/>
        <v>347123</v>
      </c>
      <c r="BG73" s="47">
        <f t="shared" si="135"/>
        <v>383824</v>
      </c>
      <c r="BH73" s="47">
        <f t="shared" si="135"/>
        <v>414364</v>
      </c>
      <c r="BI73" s="47">
        <f t="shared" si="135"/>
        <v>2554888</v>
      </c>
      <c r="BJ73" s="45"/>
      <c r="BK73" s="45"/>
      <c r="BL73" s="47">
        <f t="shared" ref="BL73:BX83" si="136">SUMIFS(BL$11:BL$65,$A$11:$A$65,$A73,$B$11:$B$65,$B73)</f>
        <v>368663</v>
      </c>
      <c r="BM73" s="47">
        <f t="shared" si="136"/>
        <v>713334</v>
      </c>
      <c r="BN73" s="47">
        <f t="shared" si="136"/>
        <v>1150878</v>
      </c>
      <c r="BO73" s="47">
        <f t="shared" si="136"/>
        <v>1584780</v>
      </c>
      <c r="BP73" s="47">
        <f t="shared" si="136"/>
        <v>2060556</v>
      </c>
      <c r="BQ73" s="47">
        <f t="shared" si="136"/>
        <v>2565386</v>
      </c>
      <c r="BR73" s="47">
        <f t="shared" si="136"/>
        <v>3228236</v>
      </c>
      <c r="BS73" s="47">
        <f t="shared" si="136"/>
        <v>3880386</v>
      </c>
      <c r="BT73" s="47">
        <f t="shared" si="136"/>
        <v>4352448</v>
      </c>
      <c r="BU73" s="47">
        <f t="shared" si="136"/>
        <v>4766445</v>
      </c>
      <c r="BV73" s="47">
        <f t="shared" si="136"/>
        <v>5158299</v>
      </c>
      <c r="BW73" s="47">
        <f t="shared" si="136"/>
        <v>5543719</v>
      </c>
      <c r="BX73" s="47">
        <f t="shared" si="136"/>
        <v>35373130</v>
      </c>
      <c r="BY73" s="45"/>
      <c r="BZ73" s="45"/>
      <c r="CA73" s="47">
        <f t="shared" ref="CA73:CM83" si="137">SUMIFS(CA$11:CA$65,$A$11:$A$65,$A73,$B$11:$B$65,$B73)</f>
        <v>123554</v>
      </c>
      <c r="CB73" s="47">
        <f t="shared" si="137"/>
        <v>236583</v>
      </c>
      <c r="CC73" s="47">
        <f t="shared" si="137"/>
        <v>372812</v>
      </c>
      <c r="CD73" s="47">
        <f t="shared" si="137"/>
        <v>513589</v>
      </c>
      <c r="CE73" s="47">
        <f t="shared" si="137"/>
        <v>658515</v>
      </c>
      <c r="CF73" s="47">
        <f t="shared" si="137"/>
        <v>807845</v>
      </c>
      <c r="CG73" s="47">
        <f t="shared" si="137"/>
        <v>990334</v>
      </c>
      <c r="CH73" s="47">
        <f t="shared" si="137"/>
        <v>1165428</v>
      </c>
      <c r="CI73" s="47">
        <f t="shared" si="137"/>
        <v>1320237</v>
      </c>
      <c r="CJ73" s="47">
        <f t="shared" si="137"/>
        <v>1464698</v>
      </c>
      <c r="CK73" s="47">
        <f t="shared" si="137"/>
        <v>1595140</v>
      </c>
      <c r="CL73" s="47">
        <f t="shared" si="137"/>
        <v>1731325</v>
      </c>
      <c r="CM73" s="47">
        <f t="shared" si="137"/>
        <v>10980060</v>
      </c>
      <c r="CN73" s="45"/>
      <c r="CO73" s="45"/>
      <c r="CP73" s="47">
        <f t="shared" ref="CP73:DB83" si="138">SUMIFS(CP$11:CP$65,$A$11:$A$65,$A73,$B$11:$B$65,$B73)</f>
        <v>182429</v>
      </c>
      <c r="CQ73" s="47">
        <f t="shared" si="138"/>
        <v>352936</v>
      </c>
      <c r="CR73" s="47">
        <f t="shared" si="138"/>
        <v>556409</v>
      </c>
      <c r="CS73" s="47">
        <f t="shared" si="138"/>
        <v>753133</v>
      </c>
      <c r="CT73" s="47">
        <f t="shared" si="138"/>
        <v>966803</v>
      </c>
      <c r="CU73" s="47">
        <f t="shared" si="138"/>
        <v>1183637</v>
      </c>
      <c r="CV73" s="47">
        <f t="shared" si="138"/>
        <v>1403583</v>
      </c>
      <c r="CW73" s="47">
        <f t="shared" si="138"/>
        <v>1622978</v>
      </c>
      <c r="CX73" s="47">
        <f t="shared" si="138"/>
        <v>1831124</v>
      </c>
      <c r="CY73" s="47">
        <f t="shared" si="138"/>
        <v>2038525</v>
      </c>
      <c r="CZ73" s="47">
        <f t="shared" si="138"/>
        <v>2235357</v>
      </c>
      <c r="DA73" s="47">
        <f t="shared" si="138"/>
        <v>2432589</v>
      </c>
      <c r="DB73" s="47">
        <f t="shared" si="138"/>
        <v>15559503</v>
      </c>
      <c r="DC73" s="45"/>
      <c r="DD73" s="45"/>
      <c r="DE73" s="47">
        <f t="shared" ref="DE73:DQ83" si="139">SUMIFS(DE$11:DE$65,$A$11:$A$65,$A73,$B$11:$B$65,$B73)</f>
        <v>80143</v>
      </c>
      <c r="DF73" s="47">
        <f t="shared" si="139"/>
        <v>154872</v>
      </c>
      <c r="DG73" s="47">
        <f t="shared" si="139"/>
        <v>259248</v>
      </c>
      <c r="DH73" s="47">
        <f t="shared" si="139"/>
        <v>376418</v>
      </c>
      <c r="DI73" s="47">
        <f t="shared" si="139"/>
        <v>515710</v>
      </c>
      <c r="DJ73" s="47">
        <f t="shared" si="139"/>
        <v>676890</v>
      </c>
      <c r="DK73" s="47">
        <f t="shared" si="139"/>
        <v>910441</v>
      </c>
      <c r="DL73" s="47">
        <f t="shared" si="139"/>
        <v>1140198</v>
      </c>
      <c r="DM73" s="47">
        <f t="shared" si="139"/>
        <v>1295885</v>
      </c>
      <c r="DN73" s="47">
        <f t="shared" si="139"/>
        <v>1422457</v>
      </c>
      <c r="DO73" s="47">
        <f t="shared" si="139"/>
        <v>1525884</v>
      </c>
      <c r="DP73" s="47">
        <f t="shared" si="139"/>
        <v>1620709</v>
      </c>
      <c r="DQ73" s="47">
        <f t="shared" si="139"/>
        <v>9978855</v>
      </c>
      <c r="DR73" s="45"/>
      <c r="DS73" s="45"/>
      <c r="DT73" s="47">
        <f t="shared" ref="DT73:EF83" si="140">SUMIFS(DT$11:DT$65,$A$11:$A$65,$A73,$B$11:$B$65,$B73)</f>
        <v>192927</v>
      </c>
      <c r="DU73" s="47">
        <f t="shared" si="140"/>
        <v>368863</v>
      </c>
      <c r="DV73" s="47">
        <f t="shared" si="140"/>
        <v>601849</v>
      </c>
      <c r="DW73" s="47">
        <f t="shared" si="140"/>
        <v>861562</v>
      </c>
      <c r="DX73" s="47">
        <f t="shared" si="140"/>
        <v>1146341</v>
      </c>
      <c r="DY73" s="47">
        <f t="shared" si="140"/>
        <v>1430668</v>
      </c>
      <c r="DZ73" s="47">
        <f t="shared" si="140"/>
        <v>1785732</v>
      </c>
      <c r="EA73" s="47">
        <f t="shared" si="140"/>
        <v>2142900</v>
      </c>
      <c r="EB73" s="47">
        <f t="shared" si="140"/>
        <v>2408358</v>
      </c>
      <c r="EC73" s="47">
        <f t="shared" si="140"/>
        <v>2648826</v>
      </c>
      <c r="ED73" s="47">
        <f t="shared" si="140"/>
        <v>2886267</v>
      </c>
      <c r="EE73" s="47">
        <f t="shared" si="140"/>
        <v>3124068</v>
      </c>
      <c r="EF73" s="47">
        <f t="shared" si="140"/>
        <v>19598361</v>
      </c>
      <c r="EG73" s="45"/>
      <c r="EH73" s="45"/>
      <c r="EI73" s="47">
        <f t="shared" ref="EI73:EU83" si="141">SUMIFS(EI$11:EI$65,$A$11:$A$65,$A73,$B$11:$B$65,$B73)</f>
        <v>208257</v>
      </c>
      <c r="EJ73" s="47">
        <f t="shared" si="141"/>
        <v>398016</v>
      </c>
      <c r="EK73" s="47">
        <f t="shared" si="141"/>
        <v>634970</v>
      </c>
      <c r="EL73" s="47">
        <f t="shared" si="141"/>
        <v>895924</v>
      </c>
      <c r="EM73" s="47">
        <f t="shared" si="141"/>
        <v>1178254</v>
      </c>
      <c r="EN73" s="47">
        <f t="shared" si="141"/>
        <v>1483130</v>
      </c>
      <c r="EO73" s="47">
        <f t="shared" si="141"/>
        <v>1882270</v>
      </c>
      <c r="EP73" s="47">
        <f t="shared" si="141"/>
        <v>2280387</v>
      </c>
      <c r="EQ73" s="47">
        <f t="shared" si="141"/>
        <v>2572763</v>
      </c>
      <c r="ER73" s="47">
        <f t="shared" si="141"/>
        <v>2838710</v>
      </c>
      <c r="ES73" s="47">
        <f t="shared" si="141"/>
        <v>3080761</v>
      </c>
      <c r="ET73" s="47">
        <f t="shared" si="141"/>
        <v>3314279</v>
      </c>
      <c r="EU73" s="47">
        <f t="shared" si="141"/>
        <v>20767721</v>
      </c>
      <c r="EV73" s="45"/>
      <c r="EW73" s="45"/>
      <c r="EX73" s="47">
        <f t="shared" ref="EX73:FJ83" si="142">SUMIFS(EX$11:EX$65,$A$11:$A$65,$A73,$B$11:$B$65,$B73)</f>
        <v>13128</v>
      </c>
      <c r="EY73" s="47">
        <f t="shared" si="142"/>
        <v>25165</v>
      </c>
      <c r="EZ73" s="47">
        <f t="shared" si="142"/>
        <v>39334</v>
      </c>
      <c r="FA73" s="47">
        <f t="shared" si="142"/>
        <v>53766</v>
      </c>
      <c r="FB73" s="47">
        <f t="shared" si="142"/>
        <v>69866</v>
      </c>
      <c r="FC73" s="47">
        <f t="shared" si="142"/>
        <v>86421</v>
      </c>
      <c r="FD73" s="47">
        <f t="shared" si="142"/>
        <v>106194</v>
      </c>
      <c r="FE73" s="47">
        <f t="shared" si="142"/>
        <v>127580</v>
      </c>
      <c r="FF73" s="47">
        <f t="shared" si="142"/>
        <v>145142</v>
      </c>
      <c r="FG73" s="47">
        <f t="shared" si="142"/>
        <v>162894</v>
      </c>
      <c r="FH73" s="47">
        <f t="shared" si="142"/>
        <v>180151</v>
      </c>
      <c r="FI73" s="47">
        <f t="shared" si="142"/>
        <v>197238</v>
      </c>
      <c r="FJ73" s="47">
        <f t="shared" si="142"/>
        <v>1206879</v>
      </c>
      <c r="FK73" s="45"/>
      <c r="FL73" s="45"/>
    </row>
    <row r="74" spans="1:168" s="55" customFormat="1" ht="15" customHeight="1">
      <c r="A74" s="57">
        <v>2007</v>
      </c>
      <c r="B74" s="63" t="s">
        <v>6</v>
      </c>
      <c r="C74" s="46"/>
      <c r="D74" s="47">
        <f t="shared" si="132"/>
        <v>502473</v>
      </c>
      <c r="E74" s="47">
        <f t="shared" si="132"/>
        <v>903839</v>
      </c>
      <c r="F74" s="47">
        <f t="shared" si="132"/>
        <v>1401177</v>
      </c>
      <c r="G74" s="47">
        <f t="shared" si="132"/>
        <v>1874191</v>
      </c>
      <c r="H74" s="47">
        <f t="shared" si="132"/>
        <v>2363148</v>
      </c>
      <c r="I74" s="47">
        <f t="shared" si="132"/>
        <v>2847730</v>
      </c>
      <c r="J74" s="47">
        <f t="shared" si="132"/>
        <v>3367463</v>
      </c>
      <c r="K74" s="47">
        <f t="shared" si="132"/>
        <v>3904358</v>
      </c>
      <c r="L74" s="47">
        <f t="shared" si="132"/>
        <v>4363922</v>
      </c>
      <c r="M74" s="47">
        <f t="shared" si="132"/>
        <v>4823581</v>
      </c>
      <c r="N74" s="47">
        <f t="shared" si="132"/>
        <v>5251483</v>
      </c>
      <c r="O74" s="47">
        <f t="shared" si="132"/>
        <v>5649619</v>
      </c>
      <c r="P74" s="47">
        <f t="shared" si="132"/>
        <v>37252984</v>
      </c>
      <c r="Q74" s="45"/>
      <c r="R74" s="45"/>
      <c r="S74" s="47">
        <f t="shared" si="133"/>
        <v>230203</v>
      </c>
      <c r="T74" s="47">
        <f t="shared" si="133"/>
        <v>434166</v>
      </c>
      <c r="U74" s="47">
        <f t="shared" si="133"/>
        <v>700391</v>
      </c>
      <c r="V74" s="47">
        <f t="shared" si="133"/>
        <v>967883</v>
      </c>
      <c r="W74" s="47">
        <f t="shared" si="133"/>
        <v>1265058</v>
      </c>
      <c r="X74" s="47">
        <f t="shared" si="133"/>
        <v>1576404</v>
      </c>
      <c r="Y74" s="47">
        <f t="shared" si="133"/>
        <v>1937534</v>
      </c>
      <c r="Z74" s="47">
        <f t="shared" si="133"/>
        <v>2300445</v>
      </c>
      <c r="AA74" s="47">
        <f t="shared" si="133"/>
        <v>2589738</v>
      </c>
      <c r="AB74" s="47">
        <f t="shared" si="133"/>
        <v>2884293</v>
      </c>
      <c r="AC74" s="47">
        <f t="shared" si="133"/>
        <v>3168266</v>
      </c>
      <c r="AD74" s="47">
        <f t="shared" si="133"/>
        <v>3424048</v>
      </c>
      <c r="AE74" s="47">
        <f t="shared" si="133"/>
        <v>21478429</v>
      </c>
      <c r="AF74" s="45"/>
      <c r="AG74" s="45"/>
      <c r="AH74" s="47">
        <f t="shared" si="134"/>
        <v>392208</v>
      </c>
      <c r="AI74" s="47">
        <f t="shared" si="134"/>
        <v>739879</v>
      </c>
      <c r="AJ74" s="47">
        <f t="shared" si="134"/>
        <v>1146254</v>
      </c>
      <c r="AK74" s="47">
        <f t="shared" si="134"/>
        <v>1542304</v>
      </c>
      <c r="AL74" s="47">
        <f t="shared" si="134"/>
        <v>1953157</v>
      </c>
      <c r="AM74" s="47">
        <f t="shared" si="134"/>
        <v>2359267</v>
      </c>
      <c r="AN74" s="47">
        <f t="shared" si="134"/>
        <v>2766099</v>
      </c>
      <c r="AO74" s="47">
        <f t="shared" si="134"/>
        <v>3189404</v>
      </c>
      <c r="AP74" s="47">
        <f t="shared" si="134"/>
        <v>3582258</v>
      </c>
      <c r="AQ74" s="47">
        <f t="shared" si="134"/>
        <v>3991459</v>
      </c>
      <c r="AR74" s="47">
        <f t="shared" si="134"/>
        <v>4368292</v>
      </c>
      <c r="AS74" s="47">
        <f t="shared" si="134"/>
        <v>4732981</v>
      </c>
      <c r="AT74" s="47">
        <f t="shared" si="134"/>
        <v>30763562</v>
      </c>
      <c r="AU74" s="45"/>
      <c r="AV74" s="45"/>
      <c r="AW74" s="47">
        <f t="shared" si="135"/>
        <v>24465</v>
      </c>
      <c r="AX74" s="47">
        <f t="shared" si="135"/>
        <v>48532</v>
      </c>
      <c r="AY74" s="47">
        <f t="shared" si="135"/>
        <v>77217</v>
      </c>
      <c r="AZ74" s="47">
        <f t="shared" si="135"/>
        <v>107876</v>
      </c>
      <c r="BA74" s="47">
        <f t="shared" si="135"/>
        <v>143728</v>
      </c>
      <c r="BB74" s="47">
        <f t="shared" si="135"/>
        <v>184701</v>
      </c>
      <c r="BC74" s="47">
        <f t="shared" si="135"/>
        <v>234571</v>
      </c>
      <c r="BD74" s="47">
        <f t="shared" si="135"/>
        <v>286571</v>
      </c>
      <c r="BE74" s="47">
        <f t="shared" si="135"/>
        <v>332322</v>
      </c>
      <c r="BF74" s="47">
        <f t="shared" si="135"/>
        <v>379020</v>
      </c>
      <c r="BG74" s="47">
        <f t="shared" si="135"/>
        <v>428639</v>
      </c>
      <c r="BH74" s="47">
        <f t="shared" si="135"/>
        <v>464793</v>
      </c>
      <c r="BI74" s="47">
        <f t="shared" si="135"/>
        <v>2712435</v>
      </c>
      <c r="BJ74" s="45"/>
      <c r="BK74" s="45"/>
      <c r="BL74" s="47">
        <f t="shared" si="136"/>
        <v>331372</v>
      </c>
      <c r="BM74" s="47">
        <f t="shared" si="136"/>
        <v>626774</v>
      </c>
      <c r="BN74" s="47">
        <f t="shared" si="136"/>
        <v>1022413</v>
      </c>
      <c r="BO74" s="47">
        <f t="shared" si="136"/>
        <v>1397556</v>
      </c>
      <c r="BP74" s="47">
        <f t="shared" si="136"/>
        <v>1828289</v>
      </c>
      <c r="BQ74" s="47">
        <f t="shared" si="136"/>
        <v>2323535</v>
      </c>
      <c r="BR74" s="47">
        <f t="shared" si="136"/>
        <v>2934729</v>
      </c>
      <c r="BS74" s="47">
        <f t="shared" si="136"/>
        <v>3572647</v>
      </c>
      <c r="BT74" s="47">
        <f t="shared" si="136"/>
        <v>4042627</v>
      </c>
      <c r="BU74" s="47">
        <f t="shared" si="136"/>
        <v>4502452</v>
      </c>
      <c r="BV74" s="47">
        <f t="shared" si="136"/>
        <v>4924630</v>
      </c>
      <c r="BW74" s="47">
        <f t="shared" si="136"/>
        <v>5293772</v>
      </c>
      <c r="BX74" s="47">
        <f t="shared" si="136"/>
        <v>32800796</v>
      </c>
      <c r="BY74" s="45"/>
      <c r="BZ74" s="45"/>
      <c r="CA74" s="47">
        <f t="shared" si="137"/>
        <v>118036</v>
      </c>
      <c r="CB74" s="47">
        <f t="shared" si="137"/>
        <v>229052</v>
      </c>
      <c r="CC74" s="47">
        <f t="shared" si="137"/>
        <v>368625</v>
      </c>
      <c r="CD74" s="47">
        <f t="shared" si="137"/>
        <v>500425</v>
      </c>
      <c r="CE74" s="47">
        <f t="shared" si="137"/>
        <v>645869</v>
      </c>
      <c r="CF74" s="47">
        <f t="shared" si="137"/>
        <v>801720</v>
      </c>
      <c r="CG74" s="47">
        <f t="shared" si="137"/>
        <v>980040</v>
      </c>
      <c r="CH74" s="47">
        <f t="shared" si="137"/>
        <v>1157115</v>
      </c>
      <c r="CI74" s="47">
        <f t="shared" si="137"/>
        <v>1314438</v>
      </c>
      <c r="CJ74" s="47">
        <f t="shared" si="137"/>
        <v>1468758</v>
      </c>
      <c r="CK74" s="47">
        <f t="shared" si="137"/>
        <v>1610412</v>
      </c>
      <c r="CL74" s="47">
        <f t="shared" si="137"/>
        <v>1752030</v>
      </c>
      <c r="CM74" s="47">
        <f t="shared" si="137"/>
        <v>10946520</v>
      </c>
      <c r="CN74" s="45"/>
      <c r="CO74" s="45"/>
      <c r="CP74" s="47">
        <f t="shared" si="138"/>
        <v>189886</v>
      </c>
      <c r="CQ74" s="47">
        <f t="shared" si="138"/>
        <v>358782</v>
      </c>
      <c r="CR74" s="47">
        <f t="shared" si="138"/>
        <v>555582</v>
      </c>
      <c r="CS74" s="47">
        <f t="shared" si="138"/>
        <v>750129</v>
      </c>
      <c r="CT74" s="47">
        <f t="shared" si="138"/>
        <v>967468</v>
      </c>
      <c r="CU74" s="47">
        <f t="shared" si="138"/>
        <v>1187024</v>
      </c>
      <c r="CV74" s="47">
        <f t="shared" si="138"/>
        <v>1419722</v>
      </c>
      <c r="CW74" s="47">
        <f t="shared" si="138"/>
        <v>1651717</v>
      </c>
      <c r="CX74" s="47">
        <f t="shared" si="138"/>
        <v>1867392</v>
      </c>
      <c r="CY74" s="47">
        <f t="shared" si="138"/>
        <v>2090047</v>
      </c>
      <c r="CZ74" s="47">
        <f t="shared" si="138"/>
        <v>2291858</v>
      </c>
      <c r="DA74" s="47">
        <f t="shared" si="138"/>
        <v>2476513</v>
      </c>
      <c r="DB74" s="47">
        <f t="shared" si="138"/>
        <v>15806120</v>
      </c>
      <c r="DC74" s="45"/>
      <c r="DD74" s="45"/>
      <c r="DE74" s="47">
        <f t="shared" si="139"/>
        <v>79667</v>
      </c>
      <c r="DF74" s="47">
        <f t="shared" si="139"/>
        <v>149113</v>
      </c>
      <c r="DG74" s="47">
        <f t="shared" si="139"/>
        <v>252249</v>
      </c>
      <c r="DH74" s="47">
        <f t="shared" si="139"/>
        <v>366057</v>
      </c>
      <c r="DI74" s="47">
        <f t="shared" si="139"/>
        <v>510477</v>
      </c>
      <c r="DJ74" s="47">
        <f t="shared" si="139"/>
        <v>679717</v>
      </c>
      <c r="DK74" s="47">
        <f t="shared" si="139"/>
        <v>916462</v>
      </c>
      <c r="DL74" s="47">
        <f t="shared" si="139"/>
        <v>1166883</v>
      </c>
      <c r="DM74" s="47">
        <f t="shared" si="139"/>
        <v>1330177</v>
      </c>
      <c r="DN74" s="47">
        <f t="shared" si="139"/>
        <v>1477046</v>
      </c>
      <c r="DO74" s="47">
        <f t="shared" si="139"/>
        <v>1607421</v>
      </c>
      <c r="DP74" s="47">
        <f t="shared" si="139"/>
        <v>1708234</v>
      </c>
      <c r="DQ74" s="47">
        <f t="shared" si="139"/>
        <v>10243503</v>
      </c>
      <c r="DR74" s="45"/>
      <c r="DS74" s="45"/>
      <c r="DT74" s="47">
        <f t="shared" si="140"/>
        <v>185181</v>
      </c>
      <c r="DU74" s="47">
        <f t="shared" si="140"/>
        <v>343022</v>
      </c>
      <c r="DV74" s="47">
        <f t="shared" si="140"/>
        <v>572001</v>
      </c>
      <c r="DW74" s="47">
        <f t="shared" si="140"/>
        <v>806629</v>
      </c>
      <c r="DX74" s="47">
        <f t="shared" si="140"/>
        <v>1080329</v>
      </c>
      <c r="DY74" s="47">
        <f t="shared" si="140"/>
        <v>1362491</v>
      </c>
      <c r="DZ74" s="47">
        <f t="shared" si="140"/>
        <v>1698353</v>
      </c>
      <c r="EA74" s="47">
        <f t="shared" si="140"/>
        <v>2054774</v>
      </c>
      <c r="EB74" s="47">
        <f t="shared" si="140"/>
        <v>2334938</v>
      </c>
      <c r="EC74" s="47">
        <f t="shared" si="140"/>
        <v>2606386</v>
      </c>
      <c r="ED74" s="47">
        <f t="shared" si="140"/>
        <v>2859977</v>
      </c>
      <c r="EE74" s="47">
        <f t="shared" si="140"/>
        <v>3080352</v>
      </c>
      <c r="EF74" s="47">
        <f t="shared" si="140"/>
        <v>18984433</v>
      </c>
      <c r="EG74" s="45"/>
      <c r="EH74" s="45"/>
      <c r="EI74" s="47">
        <f t="shared" si="141"/>
        <v>185285</v>
      </c>
      <c r="EJ74" s="47">
        <f t="shared" si="141"/>
        <v>347628</v>
      </c>
      <c r="EK74" s="47">
        <f t="shared" si="141"/>
        <v>565353</v>
      </c>
      <c r="EL74" s="47">
        <f t="shared" si="141"/>
        <v>796988</v>
      </c>
      <c r="EM74" s="47">
        <f t="shared" si="141"/>
        <v>1065261</v>
      </c>
      <c r="EN74" s="47">
        <f t="shared" si="141"/>
        <v>1368251</v>
      </c>
      <c r="EO74" s="47">
        <f t="shared" si="141"/>
        <v>1739598</v>
      </c>
      <c r="EP74" s="47">
        <f t="shared" si="141"/>
        <v>2126304</v>
      </c>
      <c r="EQ74" s="47">
        <f t="shared" si="141"/>
        <v>2424562</v>
      </c>
      <c r="ER74" s="47">
        <f t="shared" si="141"/>
        <v>2724130</v>
      </c>
      <c r="ES74" s="47">
        <f t="shared" si="141"/>
        <v>2996211</v>
      </c>
      <c r="ET74" s="47">
        <f t="shared" si="141"/>
        <v>3217840</v>
      </c>
      <c r="EU74" s="47">
        <f t="shared" si="141"/>
        <v>19557411</v>
      </c>
      <c r="EV74" s="45"/>
      <c r="EW74" s="45"/>
      <c r="EX74" s="47">
        <f t="shared" si="142"/>
        <v>17152</v>
      </c>
      <c r="EY74" s="47">
        <f t="shared" si="142"/>
        <v>31217</v>
      </c>
      <c r="EZ74" s="47">
        <f t="shared" si="142"/>
        <v>47627</v>
      </c>
      <c r="FA74" s="47">
        <f t="shared" si="142"/>
        <v>64949</v>
      </c>
      <c r="FB74" s="47">
        <f t="shared" si="142"/>
        <v>85725</v>
      </c>
      <c r="FC74" s="47">
        <f t="shared" si="142"/>
        <v>107299</v>
      </c>
      <c r="FD74" s="47">
        <f t="shared" si="142"/>
        <v>132661</v>
      </c>
      <c r="FE74" s="47">
        <f t="shared" si="142"/>
        <v>162032</v>
      </c>
      <c r="FF74" s="47">
        <f t="shared" si="142"/>
        <v>186049</v>
      </c>
      <c r="FG74" s="47">
        <f t="shared" si="142"/>
        <v>212892</v>
      </c>
      <c r="FH74" s="47">
        <f t="shared" si="142"/>
        <v>238598</v>
      </c>
      <c r="FI74" s="47">
        <f t="shared" si="142"/>
        <v>260173</v>
      </c>
      <c r="FJ74" s="47">
        <f t="shared" si="142"/>
        <v>1546374</v>
      </c>
      <c r="FK74" s="45"/>
      <c r="FL74" s="45"/>
    </row>
    <row r="75" spans="1:168" s="55" customFormat="1" ht="15" customHeight="1">
      <c r="A75" s="57">
        <v>2008</v>
      </c>
      <c r="B75" s="63" t="s">
        <v>6</v>
      </c>
      <c r="C75" s="46"/>
      <c r="D75" s="47">
        <f t="shared" si="132"/>
        <v>389814</v>
      </c>
      <c r="E75" s="47">
        <f t="shared" si="132"/>
        <v>735960</v>
      </c>
      <c r="F75" s="47">
        <f t="shared" si="132"/>
        <v>1112969</v>
      </c>
      <c r="G75" s="47">
        <f t="shared" si="132"/>
        <v>1483600</v>
      </c>
      <c r="H75" s="47">
        <f t="shared" si="132"/>
        <v>1871009</v>
      </c>
      <c r="I75" s="47">
        <f t="shared" si="132"/>
        <v>2250076</v>
      </c>
      <c r="J75" s="47">
        <f t="shared" si="132"/>
        <v>2651437</v>
      </c>
      <c r="K75" s="47">
        <f t="shared" si="132"/>
        <v>3087265</v>
      </c>
      <c r="L75" s="47">
        <f t="shared" si="132"/>
        <v>3435067</v>
      </c>
      <c r="M75" s="47">
        <f t="shared" si="132"/>
        <v>3794663</v>
      </c>
      <c r="N75" s="47">
        <f t="shared" si="132"/>
        <v>4129468</v>
      </c>
      <c r="O75" s="47">
        <f t="shared" si="132"/>
        <v>4447793</v>
      </c>
      <c r="P75" s="47">
        <f t="shared" si="132"/>
        <v>29389121</v>
      </c>
      <c r="Q75" s="45"/>
      <c r="R75" s="45"/>
      <c r="S75" s="47">
        <f t="shared" si="133"/>
        <v>223608</v>
      </c>
      <c r="T75" s="47">
        <f t="shared" si="133"/>
        <v>428224</v>
      </c>
      <c r="U75" s="47">
        <f t="shared" si="133"/>
        <v>692145</v>
      </c>
      <c r="V75" s="47">
        <f t="shared" si="133"/>
        <v>955231</v>
      </c>
      <c r="W75" s="47">
        <f t="shared" si="133"/>
        <v>1261698</v>
      </c>
      <c r="X75" s="47">
        <f t="shared" si="133"/>
        <v>1569698</v>
      </c>
      <c r="Y75" s="47">
        <f t="shared" si="133"/>
        <v>1925557</v>
      </c>
      <c r="Z75" s="47">
        <f t="shared" si="133"/>
        <v>2310886</v>
      </c>
      <c r="AA75" s="47">
        <f t="shared" si="133"/>
        <v>2591169</v>
      </c>
      <c r="AB75" s="47">
        <f t="shared" si="133"/>
        <v>2868591</v>
      </c>
      <c r="AC75" s="47">
        <f t="shared" si="133"/>
        <v>3114359</v>
      </c>
      <c r="AD75" s="47">
        <f t="shared" si="133"/>
        <v>3339644</v>
      </c>
      <c r="AE75" s="47">
        <f t="shared" si="133"/>
        <v>21280810</v>
      </c>
      <c r="AF75" s="45"/>
      <c r="AG75" s="45"/>
      <c r="AH75" s="47">
        <f t="shared" si="134"/>
        <v>349366</v>
      </c>
      <c r="AI75" s="47">
        <f t="shared" si="134"/>
        <v>700510</v>
      </c>
      <c r="AJ75" s="47">
        <f t="shared" si="134"/>
        <v>1098004</v>
      </c>
      <c r="AK75" s="47">
        <f t="shared" si="134"/>
        <v>1500939</v>
      </c>
      <c r="AL75" s="47">
        <f t="shared" si="134"/>
        <v>1910221</v>
      </c>
      <c r="AM75" s="47">
        <f t="shared" si="134"/>
        <v>2309444</v>
      </c>
      <c r="AN75" s="47">
        <f t="shared" si="134"/>
        <v>2711375</v>
      </c>
      <c r="AO75" s="47">
        <f t="shared" si="134"/>
        <v>3127310</v>
      </c>
      <c r="AP75" s="47">
        <f t="shared" si="134"/>
        <v>3506690</v>
      </c>
      <c r="AQ75" s="47">
        <f t="shared" si="134"/>
        <v>3901747</v>
      </c>
      <c r="AR75" s="47">
        <f t="shared" si="134"/>
        <v>4270746</v>
      </c>
      <c r="AS75" s="47">
        <f t="shared" si="134"/>
        <v>4616730</v>
      </c>
      <c r="AT75" s="47">
        <f t="shared" si="134"/>
        <v>30003082</v>
      </c>
      <c r="AU75" s="45"/>
      <c r="AV75" s="45"/>
      <c r="AW75" s="47">
        <f t="shared" si="135"/>
        <v>30092</v>
      </c>
      <c r="AX75" s="47">
        <f t="shared" si="135"/>
        <v>59933</v>
      </c>
      <c r="AY75" s="47">
        <f t="shared" si="135"/>
        <v>94099</v>
      </c>
      <c r="AZ75" s="47">
        <f t="shared" si="135"/>
        <v>131512</v>
      </c>
      <c r="BA75" s="47">
        <f t="shared" si="135"/>
        <v>176531</v>
      </c>
      <c r="BB75" s="47">
        <f t="shared" si="135"/>
        <v>220110</v>
      </c>
      <c r="BC75" s="47">
        <f t="shared" si="135"/>
        <v>272321</v>
      </c>
      <c r="BD75" s="47">
        <f t="shared" si="135"/>
        <v>328654</v>
      </c>
      <c r="BE75" s="47">
        <f t="shared" si="135"/>
        <v>370915</v>
      </c>
      <c r="BF75" s="47">
        <f t="shared" si="135"/>
        <v>411495</v>
      </c>
      <c r="BG75" s="47">
        <f t="shared" si="135"/>
        <v>447484</v>
      </c>
      <c r="BH75" s="47">
        <f t="shared" si="135"/>
        <v>477577</v>
      </c>
      <c r="BI75" s="47">
        <f t="shared" si="135"/>
        <v>3020723</v>
      </c>
      <c r="BJ75" s="45"/>
      <c r="BK75" s="45"/>
      <c r="BL75" s="47">
        <f t="shared" si="136"/>
        <v>325280</v>
      </c>
      <c r="BM75" s="47">
        <f t="shared" si="136"/>
        <v>643086</v>
      </c>
      <c r="BN75" s="47">
        <f t="shared" si="136"/>
        <v>1046393</v>
      </c>
      <c r="BO75" s="47">
        <f t="shared" si="136"/>
        <v>1408647</v>
      </c>
      <c r="BP75" s="47">
        <f t="shared" si="136"/>
        <v>1842252</v>
      </c>
      <c r="BQ75" s="47">
        <f t="shared" si="136"/>
        <v>2295679</v>
      </c>
      <c r="BR75" s="47">
        <f t="shared" si="136"/>
        <v>2873685</v>
      </c>
      <c r="BS75" s="47">
        <f t="shared" si="136"/>
        <v>3503202</v>
      </c>
      <c r="BT75" s="47">
        <f t="shared" si="136"/>
        <v>3923075</v>
      </c>
      <c r="BU75" s="47">
        <f t="shared" si="136"/>
        <v>4338472</v>
      </c>
      <c r="BV75" s="47">
        <f t="shared" si="136"/>
        <v>4705491</v>
      </c>
      <c r="BW75" s="47">
        <f t="shared" si="136"/>
        <v>5035811</v>
      </c>
      <c r="BX75" s="47">
        <f t="shared" si="136"/>
        <v>31941073</v>
      </c>
      <c r="BY75" s="45"/>
      <c r="BZ75" s="45"/>
      <c r="CA75" s="47">
        <f t="shared" si="137"/>
        <v>126810</v>
      </c>
      <c r="CB75" s="47">
        <f t="shared" si="137"/>
        <v>250026</v>
      </c>
      <c r="CC75" s="47">
        <f t="shared" si="137"/>
        <v>390841</v>
      </c>
      <c r="CD75" s="47">
        <f t="shared" si="137"/>
        <v>529174</v>
      </c>
      <c r="CE75" s="47">
        <f t="shared" si="137"/>
        <v>687159</v>
      </c>
      <c r="CF75" s="47">
        <f t="shared" si="137"/>
        <v>846818</v>
      </c>
      <c r="CG75" s="47">
        <f t="shared" si="137"/>
        <v>1027006</v>
      </c>
      <c r="CH75" s="47">
        <f t="shared" si="137"/>
        <v>1213306</v>
      </c>
      <c r="CI75" s="47">
        <f t="shared" si="137"/>
        <v>1369844</v>
      </c>
      <c r="CJ75" s="47">
        <f t="shared" si="137"/>
        <v>1512653</v>
      </c>
      <c r="CK75" s="47">
        <f t="shared" si="137"/>
        <v>1630444</v>
      </c>
      <c r="CL75" s="47">
        <f t="shared" si="137"/>
        <v>1746298</v>
      </c>
      <c r="CM75" s="47">
        <f t="shared" si="137"/>
        <v>11330379</v>
      </c>
      <c r="CN75" s="45"/>
      <c r="CO75" s="45"/>
      <c r="CP75" s="47">
        <f t="shared" si="138"/>
        <v>188607</v>
      </c>
      <c r="CQ75" s="47">
        <f t="shared" si="138"/>
        <v>362839</v>
      </c>
      <c r="CR75" s="47">
        <f t="shared" si="138"/>
        <v>551946</v>
      </c>
      <c r="CS75" s="47">
        <f t="shared" si="138"/>
        <v>754374</v>
      </c>
      <c r="CT75" s="47">
        <f t="shared" si="138"/>
        <v>978892</v>
      </c>
      <c r="CU75" s="47">
        <f t="shared" si="138"/>
        <v>1202466</v>
      </c>
      <c r="CV75" s="47">
        <f t="shared" si="138"/>
        <v>1434411</v>
      </c>
      <c r="CW75" s="47">
        <f t="shared" si="138"/>
        <v>1665250</v>
      </c>
      <c r="CX75" s="47">
        <f t="shared" si="138"/>
        <v>1876709</v>
      </c>
      <c r="CY75" s="47">
        <f t="shared" si="138"/>
        <v>2086605</v>
      </c>
      <c r="CZ75" s="47">
        <f t="shared" si="138"/>
        <v>2281426</v>
      </c>
      <c r="DA75" s="47">
        <f t="shared" si="138"/>
        <v>2468507</v>
      </c>
      <c r="DB75" s="47">
        <f t="shared" si="138"/>
        <v>15852032</v>
      </c>
      <c r="DC75" s="45"/>
      <c r="DD75" s="45"/>
      <c r="DE75" s="47">
        <f t="shared" si="139"/>
        <v>85048</v>
      </c>
      <c r="DF75" s="47">
        <f t="shared" si="139"/>
        <v>168275</v>
      </c>
      <c r="DG75" s="47">
        <f t="shared" si="139"/>
        <v>283774</v>
      </c>
      <c r="DH75" s="47">
        <f t="shared" si="139"/>
        <v>402295</v>
      </c>
      <c r="DI75" s="47">
        <f t="shared" si="139"/>
        <v>551249</v>
      </c>
      <c r="DJ75" s="47">
        <f t="shared" si="139"/>
        <v>711266</v>
      </c>
      <c r="DK75" s="47">
        <f t="shared" si="139"/>
        <v>937503</v>
      </c>
      <c r="DL75" s="47">
        <f t="shared" si="139"/>
        <v>1193898</v>
      </c>
      <c r="DM75" s="47">
        <f t="shared" si="139"/>
        <v>1338611</v>
      </c>
      <c r="DN75" s="47">
        <f t="shared" si="139"/>
        <v>1472184</v>
      </c>
      <c r="DO75" s="47">
        <f t="shared" si="139"/>
        <v>1578336</v>
      </c>
      <c r="DP75" s="47">
        <f t="shared" si="139"/>
        <v>1666416</v>
      </c>
      <c r="DQ75" s="47">
        <f t="shared" si="139"/>
        <v>10388855</v>
      </c>
      <c r="DR75" s="45"/>
      <c r="DS75" s="45"/>
      <c r="DT75" s="47">
        <f t="shared" si="140"/>
        <v>186021</v>
      </c>
      <c r="DU75" s="47">
        <f t="shared" si="140"/>
        <v>360168</v>
      </c>
      <c r="DV75" s="47">
        <f t="shared" si="140"/>
        <v>589271</v>
      </c>
      <c r="DW75" s="47">
        <f t="shared" si="140"/>
        <v>817251</v>
      </c>
      <c r="DX75" s="47">
        <f t="shared" si="140"/>
        <v>1083051</v>
      </c>
      <c r="DY75" s="47">
        <f t="shared" si="140"/>
        <v>1344897</v>
      </c>
      <c r="DZ75" s="47">
        <f t="shared" si="140"/>
        <v>1659460</v>
      </c>
      <c r="EA75" s="47">
        <f t="shared" si="140"/>
        <v>2003408</v>
      </c>
      <c r="EB75" s="47">
        <f t="shared" si="140"/>
        <v>2239610</v>
      </c>
      <c r="EC75" s="47">
        <f t="shared" si="140"/>
        <v>2472878</v>
      </c>
      <c r="ED75" s="47">
        <f t="shared" si="140"/>
        <v>2685167</v>
      </c>
      <c r="EE75" s="47">
        <f t="shared" si="140"/>
        <v>2875114</v>
      </c>
      <c r="EF75" s="47">
        <f t="shared" si="140"/>
        <v>18316296</v>
      </c>
      <c r="EG75" s="45"/>
      <c r="EH75" s="45"/>
      <c r="EI75" s="47">
        <f t="shared" si="141"/>
        <v>190054</v>
      </c>
      <c r="EJ75" s="47">
        <f t="shared" si="141"/>
        <v>365504</v>
      </c>
      <c r="EK75" s="47">
        <f t="shared" si="141"/>
        <v>584371</v>
      </c>
      <c r="EL75" s="47">
        <f t="shared" si="141"/>
        <v>812094</v>
      </c>
      <c r="EM75" s="47">
        <f t="shared" si="141"/>
        <v>1090237</v>
      </c>
      <c r="EN75" s="47">
        <f t="shared" si="141"/>
        <v>1379384</v>
      </c>
      <c r="EO75" s="47">
        <f t="shared" si="141"/>
        <v>1743078</v>
      </c>
      <c r="EP75" s="47">
        <f t="shared" si="141"/>
        <v>2156028</v>
      </c>
      <c r="EQ75" s="47">
        <f t="shared" si="141"/>
        <v>2431067</v>
      </c>
      <c r="ER75" s="47">
        <f t="shared" si="141"/>
        <v>2689847</v>
      </c>
      <c r="ES75" s="47">
        <f t="shared" si="141"/>
        <v>2909444</v>
      </c>
      <c r="ET75" s="47">
        <f t="shared" si="141"/>
        <v>3100696</v>
      </c>
      <c r="EU75" s="47">
        <f t="shared" si="141"/>
        <v>19451804</v>
      </c>
      <c r="EV75" s="45"/>
      <c r="EW75" s="45"/>
      <c r="EX75" s="47">
        <f t="shared" si="142"/>
        <v>20274</v>
      </c>
      <c r="EY75" s="47">
        <f t="shared" si="142"/>
        <v>39226</v>
      </c>
      <c r="EZ75" s="47">
        <f t="shared" si="142"/>
        <v>59833</v>
      </c>
      <c r="FA75" s="47">
        <f t="shared" si="142"/>
        <v>82131</v>
      </c>
      <c r="FB75" s="47">
        <f t="shared" si="142"/>
        <v>107296</v>
      </c>
      <c r="FC75" s="47">
        <f t="shared" si="142"/>
        <v>132770</v>
      </c>
      <c r="FD75" s="47">
        <f t="shared" si="142"/>
        <v>162346</v>
      </c>
      <c r="FE75" s="47">
        <f t="shared" si="142"/>
        <v>195671</v>
      </c>
      <c r="FF75" s="47">
        <f t="shared" si="142"/>
        <v>224186</v>
      </c>
      <c r="FG75" s="47">
        <f t="shared" si="142"/>
        <v>252676</v>
      </c>
      <c r="FH75" s="47">
        <f t="shared" si="142"/>
        <v>276309</v>
      </c>
      <c r="FI75" s="47">
        <f t="shared" si="142"/>
        <v>297464</v>
      </c>
      <c r="FJ75" s="47">
        <f t="shared" si="142"/>
        <v>1850182</v>
      </c>
      <c r="FK75" s="45"/>
      <c r="FL75" s="45"/>
    </row>
    <row r="76" spans="1:168" s="55" customFormat="1" ht="15" customHeight="1">
      <c r="A76" s="57">
        <v>2009</v>
      </c>
      <c r="B76" s="63" t="s">
        <v>6</v>
      </c>
      <c r="C76" s="46"/>
      <c r="D76" s="47">
        <f t="shared" si="132"/>
        <v>302612</v>
      </c>
      <c r="E76" s="47">
        <f t="shared" si="132"/>
        <v>595881</v>
      </c>
      <c r="F76" s="47">
        <f t="shared" si="132"/>
        <v>960471</v>
      </c>
      <c r="G76" s="47">
        <f t="shared" si="132"/>
        <v>1310958</v>
      </c>
      <c r="H76" s="47">
        <f t="shared" si="132"/>
        <v>1674814</v>
      </c>
      <c r="I76" s="47">
        <f t="shared" si="132"/>
        <v>2006844</v>
      </c>
      <c r="J76" s="47">
        <f t="shared" si="132"/>
        <v>2377681</v>
      </c>
      <c r="K76" s="47">
        <f t="shared" si="132"/>
        <v>2775929</v>
      </c>
      <c r="L76" s="47">
        <f t="shared" si="132"/>
        <v>3137000</v>
      </c>
      <c r="M76" s="47">
        <f t="shared" si="132"/>
        <v>3504404</v>
      </c>
      <c r="N76" s="47">
        <f t="shared" si="132"/>
        <v>3843050</v>
      </c>
      <c r="O76" s="47">
        <f t="shared" si="132"/>
        <v>4187568</v>
      </c>
      <c r="P76" s="47">
        <f t="shared" si="132"/>
        <v>26677212</v>
      </c>
      <c r="Q76" s="45"/>
      <c r="R76" s="45"/>
      <c r="S76" s="47">
        <f t="shared" si="133"/>
        <v>194505</v>
      </c>
      <c r="T76" s="47">
        <f t="shared" si="133"/>
        <v>381540</v>
      </c>
      <c r="U76" s="47">
        <f t="shared" si="133"/>
        <v>614558</v>
      </c>
      <c r="V76" s="47">
        <f t="shared" si="133"/>
        <v>853792</v>
      </c>
      <c r="W76" s="47">
        <f t="shared" si="133"/>
        <v>1137723</v>
      </c>
      <c r="X76" s="47">
        <f t="shared" si="133"/>
        <v>1406514</v>
      </c>
      <c r="Y76" s="47">
        <f t="shared" si="133"/>
        <v>1737919</v>
      </c>
      <c r="Z76" s="47">
        <f t="shared" si="133"/>
        <v>2084837</v>
      </c>
      <c r="AA76" s="47">
        <f t="shared" si="133"/>
        <v>2358194</v>
      </c>
      <c r="AB76" s="47">
        <f t="shared" si="133"/>
        <v>2630084</v>
      </c>
      <c r="AC76" s="47">
        <f t="shared" si="133"/>
        <v>2885429</v>
      </c>
      <c r="AD76" s="47">
        <f t="shared" si="133"/>
        <v>3130384</v>
      </c>
      <c r="AE76" s="47">
        <f t="shared" si="133"/>
        <v>19415479</v>
      </c>
      <c r="AF76" s="45"/>
      <c r="AG76" s="45"/>
      <c r="AH76" s="47">
        <f t="shared" si="134"/>
        <v>339431</v>
      </c>
      <c r="AI76" s="47">
        <f t="shared" si="134"/>
        <v>662841</v>
      </c>
      <c r="AJ76" s="47">
        <f t="shared" si="134"/>
        <v>1021021</v>
      </c>
      <c r="AK76" s="47">
        <f t="shared" si="134"/>
        <v>1373246</v>
      </c>
      <c r="AL76" s="47">
        <f t="shared" si="134"/>
        <v>1728225</v>
      </c>
      <c r="AM76" s="47">
        <f t="shared" si="134"/>
        <v>2035090</v>
      </c>
      <c r="AN76" s="47">
        <f t="shared" si="134"/>
        <v>2353333</v>
      </c>
      <c r="AO76" s="47">
        <f t="shared" si="134"/>
        <v>2676722</v>
      </c>
      <c r="AP76" s="47">
        <f t="shared" si="134"/>
        <v>2982980</v>
      </c>
      <c r="AQ76" s="47">
        <f t="shared" si="134"/>
        <v>3290629</v>
      </c>
      <c r="AR76" s="47">
        <f t="shared" si="134"/>
        <v>3589083</v>
      </c>
      <c r="AS76" s="47">
        <f t="shared" si="134"/>
        <v>3891479</v>
      </c>
      <c r="AT76" s="47">
        <f t="shared" si="134"/>
        <v>25944080</v>
      </c>
      <c r="AU76" s="45"/>
      <c r="AV76" s="45"/>
      <c r="AW76" s="47">
        <f t="shared" si="135"/>
        <v>25162</v>
      </c>
      <c r="AX76" s="47">
        <f t="shared" si="135"/>
        <v>51474</v>
      </c>
      <c r="AY76" s="47">
        <f t="shared" si="135"/>
        <v>81205</v>
      </c>
      <c r="AZ76" s="47">
        <f t="shared" si="135"/>
        <v>113711</v>
      </c>
      <c r="BA76" s="47">
        <f t="shared" si="135"/>
        <v>153613</v>
      </c>
      <c r="BB76" s="47">
        <f t="shared" si="135"/>
        <v>211973</v>
      </c>
      <c r="BC76" s="47">
        <f t="shared" si="135"/>
        <v>271626</v>
      </c>
      <c r="BD76" s="47">
        <f t="shared" si="135"/>
        <v>322956</v>
      </c>
      <c r="BE76" s="47">
        <f t="shared" si="135"/>
        <v>365572</v>
      </c>
      <c r="BF76" s="47">
        <f t="shared" si="135"/>
        <v>407675</v>
      </c>
      <c r="BG76" s="47">
        <f t="shared" si="135"/>
        <v>448270</v>
      </c>
      <c r="BH76" s="47">
        <f t="shared" si="135"/>
        <v>483674</v>
      </c>
      <c r="BI76" s="47">
        <f t="shared" si="135"/>
        <v>2936911</v>
      </c>
      <c r="BJ76" s="45"/>
      <c r="BK76" s="45"/>
      <c r="BL76" s="47">
        <f t="shared" si="136"/>
        <v>291967</v>
      </c>
      <c r="BM76" s="47">
        <f t="shared" si="136"/>
        <v>592702</v>
      </c>
      <c r="BN76" s="47">
        <f t="shared" si="136"/>
        <v>967649</v>
      </c>
      <c r="BO76" s="47">
        <f t="shared" si="136"/>
        <v>1325498</v>
      </c>
      <c r="BP76" s="47">
        <f t="shared" si="136"/>
        <v>1745868</v>
      </c>
      <c r="BQ76" s="47">
        <f t="shared" si="136"/>
        <v>2142255</v>
      </c>
      <c r="BR76" s="47">
        <f t="shared" si="136"/>
        <v>2667543</v>
      </c>
      <c r="BS76" s="47">
        <f t="shared" si="136"/>
        <v>3236949</v>
      </c>
      <c r="BT76" s="47">
        <f t="shared" si="136"/>
        <v>3659910</v>
      </c>
      <c r="BU76" s="47">
        <f t="shared" si="136"/>
        <v>4052478</v>
      </c>
      <c r="BV76" s="47">
        <f t="shared" si="136"/>
        <v>4416623</v>
      </c>
      <c r="BW76" s="47">
        <f t="shared" si="136"/>
        <v>4762781</v>
      </c>
      <c r="BX76" s="47">
        <f t="shared" si="136"/>
        <v>29862223</v>
      </c>
      <c r="BY76" s="45"/>
      <c r="BZ76" s="45"/>
      <c r="CA76" s="47">
        <f t="shared" si="137"/>
        <v>109126</v>
      </c>
      <c r="CB76" s="47">
        <f t="shared" si="137"/>
        <v>213341</v>
      </c>
      <c r="CC76" s="47">
        <f t="shared" si="137"/>
        <v>328283</v>
      </c>
      <c r="CD76" s="47">
        <f t="shared" si="137"/>
        <v>443770</v>
      </c>
      <c r="CE76" s="47">
        <f t="shared" si="137"/>
        <v>572379</v>
      </c>
      <c r="CF76" s="47">
        <f t="shared" si="137"/>
        <v>696958</v>
      </c>
      <c r="CG76" s="47">
        <f t="shared" si="137"/>
        <v>849086</v>
      </c>
      <c r="CH76" s="47">
        <f t="shared" si="137"/>
        <v>1006955</v>
      </c>
      <c r="CI76" s="47">
        <f t="shared" si="137"/>
        <v>1147157</v>
      </c>
      <c r="CJ76" s="47">
        <f t="shared" si="137"/>
        <v>1284657</v>
      </c>
      <c r="CK76" s="47">
        <f t="shared" si="137"/>
        <v>1411522</v>
      </c>
      <c r="CL76" s="47">
        <f t="shared" si="137"/>
        <v>1534785</v>
      </c>
      <c r="CM76" s="47">
        <f t="shared" si="137"/>
        <v>9598019</v>
      </c>
      <c r="CN76" s="45"/>
      <c r="CO76" s="45"/>
      <c r="CP76" s="47">
        <f t="shared" si="138"/>
        <v>181267</v>
      </c>
      <c r="CQ76" s="47">
        <f t="shared" si="138"/>
        <v>358376</v>
      </c>
      <c r="CR76" s="47">
        <f t="shared" si="138"/>
        <v>556688</v>
      </c>
      <c r="CS76" s="47">
        <f t="shared" si="138"/>
        <v>752144</v>
      </c>
      <c r="CT76" s="47">
        <f t="shared" si="138"/>
        <v>975066</v>
      </c>
      <c r="CU76" s="47">
        <f t="shared" si="138"/>
        <v>975066</v>
      </c>
      <c r="CV76" s="47">
        <f t="shared" si="138"/>
        <v>975066</v>
      </c>
      <c r="CW76" s="47">
        <f t="shared" si="138"/>
        <v>1106900</v>
      </c>
      <c r="CX76" s="47">
        <f t="shared" si="138"/>
        <v>1249928</v>
      </c>
      <c r="CY76" s="47">
        <f t="shared" si="138"/>
        <v>1414160</v>
      </c>
      <c r="CZ76" s="47">
        <f t="shared" si="138"/>
        <v>1581135</v>
      </c>
      <c r="DA76" s="47">
        <f t="shared" si="138"/>
        <v>1743363</v>
      </c>
      <c r="DB76" s="47">
        <f t="shared" si="138"/>
        <v>11869159</v>
      </c>
      <c r="DC76" s="45"/>
      <c r="DD76" s="45"/>
      <c r="DE76" s="47">
        <f t="shared" si="139"/>
        <v>76659</v>
      </c>
      <c r="DF76" s="47">
        <f t="shared" si="139"/>
        <v>156289</v>
      </c>
      <c r="DG76" s="47">
        <f t="shared" si="139"/>
        <v>263712</v>
      </c>
      <c r="DH76" s="47">
        <f t="shared" si="139"/>
        <v>383440</v>
      </c>
      <c r="DI76" s="47">
        <f t="shared" si="139"/>
        <v>529824</v>
      </c>
      <c r="DJ76" s="47">
        <f t="shared" si="139"/>
        <v>678973</v>
      </c>
      <c r="DK76" s="47">
        <f t="shared" si="139"/>
        <v>906026</v>
      </c>
      <c r="DL76" s="47">
        <f t="shared" si="139"/>
        <v>1141038</v>
      </c>
      <c r="DM76" s="47">
        <f t="shared" si="139"/>
        <v>1296489</v>
      </c>
      <c r="DN76" s="47">
        <f t="shared" si="139"/>
        <v>1429962</v>
      </c>
      <c r="DO76" s="47">
        <f t="shared" si="139"/>
        <v>1544571</v>
      </c>
      <c r="DP76" s="47">
        <f t="shared" si="139"/>
        <v>1640511</v>
      </c>
      <c r="DQ76" s="47">
        <f t="shared" si="139"/>
        <v>10047494</v>
      </c>
      <c r="DR76" s="45"/>
      <c r="DS76" s="45"/>
      <c r="DT76" s="47">
        <f t="shared" si="140"/>
        <v>153291</v>
      </c>
      <c r="DU76" s="47">
        <f t="shared" si="140"/>
        <v>306086</v>
      </c>
      <c r="DV76" s="47">
        <f t="shared" si="140"/>
        <v>506733</v>
      </c>
      <c r="DW76" s="47">
        <f t="shared" si="140"/>
        <v>709202</v>
      </c>
      <c r="DX76" s="47">
        <f t="shared" si="140"/>
        <v>948363</v>
      </c>
      <c r="DY76" s="47">
        <f t="shared" si="140"/>
        <v>1167458</v>
      </c>
      <c r="DZ76" s="47">
        <f t="shared" si="140"/>
        <v>1441568</v>
      </c>
      <c r="EA76" s="47">
        <f t="shared" si="140"/>
        <v>1735782</v>
      </c>
      <c r="EB76" s="47">
        <f t="shared" si="140"/>
        <v>1963695</v>
      </c>
      <c r="EC76" s="47">
        <f t="shared" si="140"/>
        <v>2186730</v>
      </c>
      <c r="ED76" s="47">
        <f t="shared" si="140"/>
        <v>2405514</v>
      </c>
      <c r="EE76" s="47">
        <f t="shared" si="140"/>
        <v>2612951</v>
      </c>
      <c r="EF76" s="47">
        <f t="shared" si="140"/>
        <v>16137373</v>
      </c>
      <c r="EG76" s="45"/>
      <c r="EH76" s="45"/>
      <c r="EI76" s="47">
        <f t="shared" si="141"/>
        <v>166484</v>
      </c>
      <c r="EJ76" s="47">
        <f t="shared" si="141"/>
        <v>336860</v>
      </c>
      <c r="EK76" s="47">
        <f t="shared" si="141"/>
        <v>535585</v>
      </c>
      <c r="EL76" s="47">
        <f t="shared" si="141"/>
        <v>755981</v>
      </c>
      <c r="EM76" s="47">
        <f t="shared" si="141"/>
        <v>1016933</v>
      </c>
      <c r="EN76" s="47">
        <f t="shared" si="141"/>
        <v>1247682</v>
      </c>
      <c r="EO76" s="47">
        <f t="shared" si="141"/>
        <v>1564862</v>
      </c>
      <c r="EP76" s="47">
        <f t="shared" si="141"/>
        <v>1916673</v>
      </c>
      <c r="EQ76" s="47">
        <f t="shared" si="141"/>
        <v>2176484</v>
      </c>
      <c r="ER76" s="47">
        <f t="shared" si="141"/>
        <v>2415988</v>
      </c>
      <c r="ES76" s="47">
        <f t="shared" si="141"/>
        <v>2632651</v>
      </c>
      <c r="ET76" s="47">
        <f t="shared" si="141"/>
        <v>2838609</v>
      </c>
      <c r="EU76" s="47">
        <f t="shared" si="141"/>
        <v>17604792</v>
      </c>
      <c r="EV76" s="45"/>
      <c r="EW76" s="45"/>
      <c r="EX76" s="47">
        <f t="shared" si="142"/>
        <v>19709</v>
      </c>
      <c r="EY76" s="47">
        <f t="shared" si="142"/>
        <v>39579</v>
      </c>
      <c r="EZ76" s="47">
        <f t="shared" si="142"/>
        <v>61836</v>
      </c>
      <c r="FA76" s="47">
        <f t="shared" si="142"/>
        <v>85923</v>
      </c>
      <c r="FB76" s="47">
        <f t="shared" si="142"/>
        <v>113387</v>
      </c>
      <c r="FC76" s="47">
        <f t="shared" si="142"/>
        <v>139462</v>
      </c>
      <c r="FD76" s="47">
        <f t="shared" si="142"/>
        <v>169805</v>
      </c>
      <c r="FE76" s="47">
        <f t="shared" si="142"/>
        <v>203038</v>
      </c>
      <c r="FF76" s="47">
        <f t="shared" si="142"/>
        <v>234086</v>
      </c>
      <c r="FG76" s="47">
        <f t="shared" si="142"/>
        <v>264440</v>
      </c>
      <c r="FH76" s="47">
        <f t="shared" si="142"/>
        <v>292835</v>
      </c>
      <c r="FI76" s="47">
        <f t="shared" si="142"/>
        <v>319962</v>
      </c>
      <c r="FJ76" s="47">
        <f t="shared" si="142"/>
        <v>1944062</v>
      </c>
      <c r="FK76" s="45"/>
      <c r="FL76" s="45"/>
    </row>
    <row r="77" spans="1:168" s="55" customFormat="1" ht="15" customHeight="1">
      <c r="A77" s="57">
        <v>2010</v>
      </c>
      <c r="B77" s="63" t="s">
        <v>6</v>
      </c>
      <c r="C77" s="46"/>
      <c r="D77" s="47">
        <f t="shared" si="132"/>
        <v>327701</v>
      </c>
      <c r="E77" s="47">
        <f t="shared" si="132"/>
        <v>631561</v>
      </c>
      <c r="F77" s="47">
        <f t="shared" si="132"/>
        <v>1010552</v>
      </c>
      <c r="G77" s="47">
        <f t="shared" si="132"/>
        <v>1394031</v>
      </c>
      <c r="H77" s="47">
        <f t="shared" si="132"/>
        <v>1789830</v>
      </c>
      <c r="I77" s="47">
        <f t="shared" si="132"/>
        <v>2176781</v>
      </c>
      <c r="J77" s="47">
        <f t="shared" si="132"/>
        <v>2597665</v>
      </c>
      <c r="K77" s="47">
        <f t="shared" si="132"/>
        <v>3026400</v>
      </c>
      <c r="L77" s="47">
        <f t="shared" si="132"/>
        <v>3409263</v>
      </c>
      <c r="M77" s="47">
        <f t="shared" si="132"/>
        <v>3805721</v>
      </c>
      <c r="N77" s="47">
        <f t="shared" si="132"/>
        <v>4172789</v>
      </c>
      <c r="O77" s="47">
        <f t="shared" si="132"/>
        <v>4536678</v>
      </c>
      <c r="P77" s="47">
        <f t="shared" si="132"/>
        <v>28878972</v>
      </c>
      <c r="Q77" s="45"/>
      <c r="R77" s="45"/>
      <c r="S77" s="47">
        <f t="shared" si="133"/>
        <v>205603</v>
      </c>
      <c r="T77" s="47">
        <f t="shared" si="133"/>
        <v>394402</v>
      </c>
      <c r="U77" s="47">
        <f t="shared" si="133"/>
        <v>645648</v>
      </c>
      <c r="V77" s="47">
        <f t="shared" si="133"/>
        <v>907154</v>
      </c>
      <c r="W77" s="47">
        <f t="shared" si="133"/>
        <v>1191937</v>
      </c>
      <c r="X77" s="47">
        <f t="shared" si="133"/>
        <v>1481331</v>
      </c>
      <c r="Y77" s="47">
        <f t="shared" si="133"/>
        <v>1832879</v>
      </c>
      <c r="Z77" s="47">
        <f t="shared" si="133"/>
        <v>2192117</v>
      </c>
      <c r="AA77" s="47">
        <f t="shared" si="133"/>
        <v>2481667</v>
      </c>
      <c r="AB77" s="47">
        <f t="shared" si="133"/>
        <v>2774316</v>
      </c>
      <c r="AC77" s="47">
        <f t="shared" si="133"/>
        <v>3058903</v>
      </c>
      <c r="AD77" s="47">
        <f t="shared" si="133"/>
        <v>3310247</v>
      </c>
      <c r="AE77" s="47">
        <f t="shared" si="133"/>
        <v>20476204</v>
      </c>
      <c r="AF77" s="45"/>
      <c r="AG77" s="45"/>
      <c r="AH77" s="47">
        <f t="shared" si="134"/>
        <v>290557</v>
      </c>
      <c r="AI77" s="47">
        <f t="shared" si="134"/>
        <v>550622</v>
      </c>
      <c r="AJ77" s="47">
        <f t="shared" si="134"/>
        <v>858673</v>
      </c>
      <c r="AK77" s="47">
        <f t="shared" si="134"/>
        <v>1141380</v>
      </c>
      <c r="AL77" s="47">
        <f t="shared" si="134"/>
        <v>1412645</v>
      </c>
      <c r="AM77" s="47">
        <f t="shared" si="134"/>
        <v>1685733</v>
      </c>
      <c r="AN77" s="47">
        <f t="shared" si="134"/>
        <v>1985621</v>
      </c>
      <c r="AO77" s="47">
        <f t="shared" si="134"/>
        <v>2295894</v>
      </c>
      <c r="AP77" s="47">
        <f t="shared" si="134"/>
        <v>2594814</v>
      </c>
      <c r="AQ77" s="47">
        <f t="shared" si="134"/>
        <v>2901541</v>
      </c>
      <c r="AR77" s="47">
        <f t="shared" si="134"/>
        <v>3197667</v>
      </c>
      <c r="AS77" s="47">
        <f t="shared" si="134"/>
        <v>3504517</v>
      </c>
      <c r="AT77" s="47">
        <f t="shared" si="134"/>
        <v>22419664</v>
      </c>
      <c r="AU77" s="45"/>
      <c r="AV77" s="45"/>
      <c r="AW77" s="47">
        <f t="shared" si="135"/>
        <v>29723</v>
      </c>
      <c r="AX77" s="47">
        <f t="shared" si="135"/>
        <v>59020</v>
      </c>
      <c r="AY77" s="47">
        <f t="shared" si="135"/>
        <v>97527</v>
      </c>
      <c r="AZ77" s="47">
        <f t="shared" si="135"/>
        <v>139222</v>
      </c>
      <c r="BA77" s="47">
        <f t="shared" si="135"/>
        <v>187085</v>
      </c>
      <c r="BB77" s="47">
        <f t="shared" si="135"/>
        <v>235474</v>
      </c>
      <c r="BC77" s="47">
        <f t="shared" si="135"/>
        <v>299549</v>
      </c>
      <c r="BD77" s="47">
        <f t="shared" si="135"/>
        <v>361364</v>
      </c>
      <c r="BE77" s="47">
        <f t="shared" si="135"/>
        <v>411275</v>
      </c>
      <c r="BF77" s="47">
        <f t="shared" si="135"/>
        <v>462031</v>
      </c>
      <c r="BG77" s="47">
        <f t="shared" si="135"/>
        <v>508602</v>
      </c>
      <c r="BH77" s="47">
        <f t="shared" si="135"/>
        <v>554291</v>
      </c>
      <c r="BI77" s="47">
        <f t="shared" si="135"/>
        <v>3345163</v>
      </c>
      <c r="BJ77" s="45"/>
      <c r="BK77" s="45"/>
      <c r="BL77" s="47">
        <f t="shared" si="136"/>
        <v>293457</v>
      </c>
      <c r="BM77" s="47">
        <f t="shared" si="136"/>
        <v>569158</v>
      </c>
      <c r="BN77" s="47">
        <f t="shared" si="136"/>
        <v>943381</v>
      </c>
      <c r="BO77" s="47">
        <f t="shared" si="136"/>
        <v>1307117</v>
      </c>
      <c r="BP77" s="47">
        <f t="shared" si="136"/>
        <v>1705424</v>
      </c>
      <c r="BQ77" s="47">
        <f t="shared" si="136"/>
        <v>2113566</v>
      </c>
      <c r="BR77" s="47">
        <f t="shared" si="136"/>
        <v>2656785</v>
      </c>
      <c r="BS77" s="47">
        <f t="shared" si="136"/>
        <v>3221641</v>
      </c>
      <c r="BT77" s="47">
        <f t="shared" si="136"/>
        <v>3633915</v>
      </c>
      <c r="BU77" s="47">
        <f t="shared" si="136"/>
        <v>4041146</v>
      </c>
      <c r="BV77" s="47">
        <f t="shared" si="136"/>
        <v>4411418</v>
      </c>
      <c r="BW77" s="47">
        <f t="shared" si="136"/>
        <v>4768254</v>
      </c>
      <c r="BX77" s="47">
        <f t="shared" si="136"/>
        <v>29665262</v>
      </c>
      <c r="BY77" s="45"/>
      <c r="BZ77" s="45"/>
      <c r="CA77" s="47">
        <f t="shared" si="137"/>
        <v>114697</v>
      </c>
      <c r="CB77" s="47">
        <f t="shared" si="137"/>
        <v>223271</v>
      </c>
      <c r="CC77" s="47">
        <f t="shared" si="137"/>
        <v>349831</v>
      </c>
      <c r="CD77" s="47">
        <f t="shared" si="137"/>
        <v>479800</v>
      </c>
      <c r="CE77" s="47">
        <f t="shared" si="137"/>
        <v>617845</v>
      </c>
      <c r="CF77" s="47">
        <f t="shared" si="137"/>
        <v>761752</v>
      </c>
      <c r="CG77" s="47">
        <f t="shared" si="137"/>
        <v>928632</v>
      </c>
      <c r="CH77" s="47">
        <f t="shared" si="137"/>
        <v>1094741</v>
      </c>
      <c r="CI77" s="47">
        <f t="shared" si="137"/>
        <v>1245603</v>
      </c>
      <c r="CJ77" s="47">
        <f t="shared" si="137"/>
        <v>1396596</v>
      </c>
      <c r="CK77" s="47">
        <f t="shared" si="137"/>
        <v>1536239</v>
      </c>
      <c r="CL77" s="47">
        <f t="shared" si="137"/>
        <v>1682705</v>
      </c>
      <c r="CM77" s="47">
        <f t="shared" si="137"/>
        <v>10431712</v>
      </c>
      <c r="CN77" s="45"/>
      <c r="CO77" s="45"/>
      <c r="CP77" s="47">
        <f t="shared" si="138"/>
        <v>159500</v>
      </c>
      <c r="CQ77" s="47">
        <f t="shared" si="138"/>
        <v>311295</v>
      </c>
      <c r="CR77" s="47">
        <f t="shared" si="138"/>
        <v>489589</v>
      </c>
      <c r="CS77" s="47">
        <f t="shared" si="138"/>
        <v>662585</v>
      </c>
      <c r="CT77" s="47">
        <f t="shared" si="138"/>
        <v>854306</v>
      </c>
      <c r="CU77" s="47">
        <f t="shared" si="138"/>
        <v>1045662</v>
      </c>
      <c r="CV77" s="47">
        <f t="shared" si="138"/>
        <v>1245206</v>
      </c>
      <c r="CW77" s="47">
        <f t="shared" si="138"/>
        <v>1439295</v>
      </c>
      <c r="CX77" s="47">
        <f t="shared" si="138"/>
        <v>1623480</v>
      </c>
      <c r="CY77" s="47">
        <f t="shared" si="138"/>
        <v>1822116</v>
      </c>
      <c r="CZ77" s="47">
        <f t="shared" si="138"/>
        <v>2010752</v>
      </c>
      <c r="DA77" s="47">
        <f t="shared" si="138"/>
        <v>2194423</v>
      </c>
      <c r="DB77" s="47">
        <f t="shared" si="138"/>
        <v>13858209</v>
      </c>
      <c r="DC77" s="45"/>
      <c r="DD77" s="45"/>
      <c r="DE77" s="47">
        <f t="shared" si="139"/>
        <v>81566</v>
      </c>
      <c r="DF77" s="47">
        <f t="shared" si="139"/>
        <v>161320</v>
      </c>
      <c r="DG77" s="47">
        <f t="shared" si="139"/>
        <v>276238</v>
      </c>
      <c r="DH77" s="47">
        <f t="shared" si="139"/>
        <v>404821</v>
      </c>
      <c r="DI77" s="47">
        <f t="shared" si="139"/>
        <v>554426</v>
      </c>
      <c r="DJ77" s="47">
        <f t="shared" si="139"/>
        <v>714379</v>
      </c>
      <c r="DK77" s="47">
        <f t="shared" si="139"/>
        <v>956870</v>
      </c>
      <c r="DL77" s="47">
        <f t="shared" si="139"/>
        <v>1197496</v>
      </c>
      <c r="DM77" s="47">
        <f t="shared" si="139"/>
        <v>1357599</v>
      </c>
      <c r="DN77" s="47">
        <f t="shared" si="139"/>
        <v>1497103</v>
      </c>
      <c r="DO77" s="47">
        <f t="shared" si="139"/>
        <v>1617898</v>
      </c>
      <c r="DP77" s="47">
        <f t="shared" si="139"/>
        <v>1717938</v>
      </c>
      <c r="DQ77" s="47">
        <f t="shared" si="139"/>
        <v>10537654</v>
      </c>
      <c r="DR77" s="45"/>
      <c r="DS77" s="45"/>
      <c r="DT77" s="47">
        <f t="shared" si="140"/>
        <v>161021</v>
      </c>
      <c r="DU77" s="47">
        <f t="shared" si="140"/>
        <v>309622</v>
      </c>
      <c r="DV77" s="47">
        <f t="shared" si="140"/>
        <v>517116</v>
      </c>
      <c r="DW77" s="47">
        <f t="shared" si="140"/>
        <v>728684</v>
      </c>
      <c r="DX77" s="47">
        <f t="shared" si="140"/>
        <v>962688</v>
      </c>
      <c r="DY77" s="47">
        <f t="shared" si="140"/>
        <v>1190602</v>
      </c>
      <c r="DZ77" s="47">
        <f t="shared" si="140"/>
        <v>1480667</v>
      </c>
      <c r="EA77" s="47">
        <f t="shared" si="140"/>
        <v>1786707</v>
      </c>
      <c r="EB77" s="47">
        <f t="shared" si="140"/>
        <v>2025670</v>
      </c>
      <c r="EC77" s="47">
        <f t="shared" si="140"/>
        <v>2257086</v>
      </c>
      <c r="ED77" s="47">
        <f t="shared" si="140"/>
        <v>2494655</v>
      </c>
      <c r="EE77" s="47">
        <f t="shared" si="140"/>
        <v>2715081</v>
      </c>
      <c r="EF77" s="47">
        <f t="shared" si="140"/>
        <v>16629599</v>
      </c>
      <c r="EG77" s="45"/>
      <c r="EH77" s="45"/>
      <c r="EI77" s="47">
        <f t="shared" si="141"/>
        <v>165185</v>
      </c>
      <c r="EJ77" s="47">
        <f t="shared" si="141"/>
        <v>321798</v>
      </c>
      <c r="EK77" s="47">
        <f t="shared" si="141"/>
        <v>532388</v>
      </c>
      <c r="EL77" s="47">
        <f t="shared" si="141"/>
        <v>765118</v>
      </c>
      <c r="EM77" s="47">
        <f t="shared" si="141"/>
        <v>1022501</v>
      </c>
      <c r="EN77" s="47">
        <f t="shared" si="141"/>
        <v>1286170</v>
      </c>
      <c r="EO77" s="47">
        <f t="shared" si="141"/>
        <v>1648413</v>
      </c>
      <c r="EP77" s="47">
        <f t="shared" si="141"/>
        <v>2019249</v>
      </c>
      <c r="EQ77" s="47">
        <f t="shared" si="141"/>
        <v>2295486</v>
      </c>
      <c r="ER77" s="47">
        <f t="shared" si="141"/>
        <v>2566651</v>
      </c>
      <c r="ES77" s="47">
        <f t="shared" si="141"/>
        <v>2809120</v>
      </c>
      <c r="ET77" s="47">
        <f t="shared" si="141"/>
        <v>3052081</v>
      </c>
      <c r="EU77" s="47">
        <f t="shared" si="141"/>
        <v>18484160</v>
      </c>
      <c r="EV77" s="45"/>
      <c r="EW77" s="45"/>
      <c r="EX77" s="47">
        <f t="shared" si="142"/>
        <v>22918</v>
      </c>
      <c r="EY77" s="47">
        <f t="shared" si="142"/>
        <v>44935</v>
      </c>
      <c r="EZ77" s="47">
        <f t="shared" si="142"/>
        <v>71800</v>
      </c>
      <c r="FA77" s="47">
        <f t="shared" si="142"/>
        <v>101196</v>
      </c>
      <c r="FB77" s="47">
        <f t="shared" si="142"/>
        <v>133240</v>
      </c>
      <c r="FC77" s="47">
        <f t="shared" si="142"/>
        <v>163956</v>
      </c>
      <c r="FD77" s="47">
        <f t="shared" si="142"/>
        <v>202805</v>
      </c>
      <c r="FE77" s="47">
        <f t="shared" si="142"/>
        <v>242244</v>
      </c>
      <c r="FF77" s="47">
        <f t="shared" si="142"/>
        <v>276045</v>
      </c>
      <c r="FG77" s="47">
        <f t="shared" si="142"/>
        <v>309800</v>
      </c>
      <c r="FH77" s="47">
        <f t="shared" si="142"/>
        <v>342439</v>
      </c>
      <c r="FI77" s="47">
        <f t="shared" si="142"/>
        <v>375025</v>
      </c>
      <c r="FJ77" s="47">
        <f t="shared" si="142"/>
        <v>2286403</v>
      </c>
      <c r="FK77" s="45"/>
      <c r="FL77" s="45"/>
    </row>
    <row r="78" spans="1:168" s="55" customFormat="1" ht="15" customHeight="1">
      <c r="A78" s="57">
        <v>2011</v>
      </c>
      <c r="B78" s="63" t="s">
        <v>6</v>
      </c>
      <c r="C78" s="46"/>
      <c r="D78" s="47">
        <f t="shared" si="132"/>
        <v>339385</v>
      </c>
      <c r="E78" s="47">
        <f t="shared" si="132"/>
        <v>657721</v>
      </c>
      <c r="F78" s="47">
        <f t="shared" si="132"/>
        <v>1059819</v>
      </c>
      <c r="G78" s="47">
        <f t="shared" si="132"/>
        <v>1451997</v>
      </c>
      <c r="H78" s="47">
        <f t="shared" si="132"/>
        <v>1852330</v>
      </c>
      <c r="I78" s="47">
        <f t="shared" si="132"/>
        <v>2246337</v>
      </c>
      <c r="J78" s="47">
        <f t="shared" si="132"/>
        <v>2669743</v>
      </c>
      <c r="K78" s="47">
        <f t="shared" si="132"/>
        <v>3093992</v>
      </c>
      <c r="L78" s="47">
        <f t="shared" si="132"/>
        <v>3470324</v>
      </c>
      <c r="M78" s="47">
        <f t="shared" si="132"/>
        <v>3870991</v>
      </c>
      <c r="N78" s="47">
        <f t="shared" si="132"/>
        <v>4244989</v>
      </c>
      <c r="O78" s="47">
        <f t="shared" si="132"/>
        <v>4625799</v>
      </c>
      <c r="P78" s="47">
        <f t="shared" si="132"/>
        <v>29583427</v>
      </c>
      <c r="Q78" s="45"/>
      <c r="R78" s="45"/>
      <c r="S78" s="47">
        <f t="shared" si="133"/>
        <v>224153</v>
      </c>
      <c r="T78" s="47">
        <f t="shared" si="133"/>
        <v>433564</v>
      </c>
      <c r="U78" s="47">
        <f t="shared" si="133"/>
        <v>703877</v>
      </c>
      <c r="V78" s="47">
        <f t="shared" si="133"/>
        <v>1000249</v>
      </c>
      <c r="W78" s="47">
        <f t="shared" si="133"/>
        <v>1320648</v>
      </c>
      <c r="X78" s="47">
        <f t="shared" si="133"/>
        <v>1649352</v>
      </c>
      <c r="Y78" s="47">
        <f t="shared" si="133"/>
        <v>2042536</v>
      </c>
      <c r="Z78" s="47">
        <f t="shared" si="133"/>
        <v>2441709</v>
      </c>
      <c r="AA78" s="47">
        <f t="shared" si="133"/>
        <v>2763682</v>
      </c>
      <c r="AB78" s="47">
        <f t="shared" si="133"/>
        <v>3077170</v>
      </c>
      <c r="AC78" s="47">
        <f t="shared" si="133"/>
        <v>3367283</v>
      </c>
      <c r="AD78" s="47">
        <f t="shared" si="133"/>
        <v>3664756</v>
      </c>
      <c r="AE78" s="47">
        <f t="shared" si="133"/>
        <v>22688979</v>
      </c>
      <c r="AF78" s="45"/>
      <c r="AG78" s="45"/>
      <c r="AH78" s="47">
        <f t="shared" si="134"/>
        <v>281330</v>
      </c>
      <c r="AI78" s="47">
        <f t="shared" si="134"/>
        <v>533740</v>
      </c>
      <c r="AJ78" s="47">
        <f t="shared" si="134"/>
        <v>841152</v>
      </c>
      <c r="AK78" s="47">
        <f t="shared" si="134"/>
        <v>1147665</v>
      </c>
      <c r="AL78" s="47">
        <f t="shared" si="134"/>
        <v>1456446</v>
      </c>
      <c r="AM78" s="47">
        <f t="shared" si="134"/>
        <v>1764687</v>
      </c>
      <c r="AN78" s="47">
        <f t="shared" si="134"/>
        <v>2084762</v>
      </c>
      <c r="AO78" s="47">
        <f t="shared" si="134"/>
        <v>2425775</v>
      </c>
      <c r="AP78" s="47">
        <f t="shared" si="134"/>
        <v>2737077</v>
      </c>
      <c r="AQ78" s="47">
        <f t="shared" si="134"/>
        <v>3061786</v>
      </c>
      <c r="AR78" s="47">
        <f t="shared" si="134"/>
        <v>3374193</v>
      </c>
      <c r="AS78" s="47">
        <f t="shared" si="134"/>
        <v>3696635</v>
      </c>
      <c r="AT78" s="47">
        <f t="shared" si="134"/>
        <v>23405248</v>
      </c>
      <c r="AU78" s="45"/>
      <c r="AV78" s="45"/>
      <c r="AW78" s="47">
        <f t="shared" si="135"/>
        <v>36153</v>
      </c>
      <c r="AX78" s="47">
        <f t="shared" si="135"/>
        <v>71279</v>
      </c>
      <c r="AY78" s="47">
        <f t="shared" si="135"/>
        <v>114555</v>
      </c>
      <c r="AZ78" s="47">
        <f t="shared" si="135"/>
        <v>165043</v>
      </c>
      <c r="BA78" s="47">
        <f t="shared" si="135"/>
        <v>219911</v>
      </c>
      <c r="BB78" s="47">
        <f t="shared" si="135"/>
        <v>277648</v>
      </c>
      <c r="BC78" s="47">
        <f t="shared" si="135"/>
        <v>350143</v>
      </c>
      <c r="BD78" s="47">
        <f t="shared" si="135"/>
        <v>421672</v>
      </c>
      <c r="BE78" s="47">
        <f t="shared" si="135"/>
        <v>480073</v>
      </c>
      <c r="BF78" s="47">
        <f t="shared" si="135"/>
        <v>535153</v>
      </c>
      <c r="BG78" s="47">
        <f t="shared" si="135"/>
        <v>586492</v>
      </c>
      <c r="BH78" s="47">
        <f t="shared" si="135"/>
        <v>639233</v>
      </c>
      <c r="BI78" s="47">
        <f t="shared" si="135"/>
        <v>3897355</v>
      </c>
      <c r="BJ78" s="45"/>
      <c r="BK78" s="45"/>
      <c r="BL78" s="47">
        <f t="shared" si="136"/>
        <v>300023</v>
      </c>
      <c r="BM78" s="47">
        <f t="shared" si="136"/>
        <v>585009</v>
      </c>
      <c r="BN78" s="47">
        <f t="shared" si="136"/>
        <v>939732</v>
      </c>
      <c r="BO78" s="47">
        <f t="shared" si="136"/>
        <v>1307047</v>
      </c>
      <c r="BP78" s="47">
        <f t="shared" si="136"/>
        <v>1703551</v>
      </c>
      <c r="BQ78" s="47">
        <f t="shared" si="136"/>
        <v>2125456</v>
      </c>
      <c r="BR78" s="47">
        <f t="shared" si="136"/>
        <v>2678859</v>
      </c>
      <c r="BS78" s="47">
        <f t="shared" si="136"/>
        <v>3227468</v>
      </c>
      <c r="BT78" s="47">
        <f t="shared" si="136"/>
        <v>3646187</v>
      </c>
      <c r="BU78" s="47">
        <f t="shared" si="136"/>
        <v>4039313</v>
      </c>
      <c r="BV78" s="47">
        <f t="shared" si="136"/>
        <v>4403365</v>
      </c>
      <c r="BW78" s="47">
        <f t="shared" si="136"/>
        <v>4772064</v>
      </c>
      <c r="BX78" s="47">
        <f t="shared" si="136"/>
        <v>29728074</v>
      </c>
      <c r="BY78" s="45"/>
      <c r="BZ78" s="45"/>
      <c r="CA78" s="47">
        <f t="shared" si="137"/>
        <v>133940</v>
      </c>
      <c r="CB78" s="47">
        <f t="shared" si="137"/>
        <v>258350</v>
      </c>
      <c r="CC78" s="47">
        <f t="shared" si="137"/>
        <v>400954</v>
      </c>
      <c r="CD78" s="47">
        <f t="shared" si="137"/>
        <v>551187</v>
      </c>
      <c r="CE78" s="47">
        <f t="shared" si="137"/>
        <v>708578</v>
      </c>
      <c r="CF78" s="47">
        <f t="shared" si="137"/>
        <v>869369</v>
      </c>
      <c r="CG78" s="47">
        <f t="shared" si="137"/>
        <v>1046231</v>
      </c>
      <c r="CH78" s="47">
        <f t="shared" si="137"/>
        <v>1227709</v>
      </c>
      <c r="CI78" s="47">
        <f t="shared" si="137"/>
        <v>1391096</v>
      </c>
      <c r="CJ78" s="47">
        <f t="shared" si="137"/>
        <v>1551474</v>
      </c>
      <c r="CK78" s="47">
        <f t="shared" si="137"/>
        <v>1699888</v>
      </c>
      <c r="CL78" s="47">
        <f t="shared" si="137"/>
        <v>1856329</v>
      </c>
      <c r="CM78" s="47">
        <f t="shared" si="137"/>
        <v>11695105</v>
      </c>
      <c r="CN78" s="45"/>
      <c r="CO78" s="45"/>
      <c r="CP78" s="47">
        <f t="shared" si="138"/>
        <v>176625</v>
      </c>
      <c r="CQ78" s="47">
        <f t="shared" si="138"/>
        <v>337235</v>
      </c>
      <c r="CR78" s="47">
        <f t="shared" si="138"/>
        <v>523637</v>
      </c>
      <c r="CS78" s="47">
        <f t="shared" si="138"/>
        <v>716092</v>
      </c>
      <c r="CT78" s="47">
        <f t="shared" si="138"/>
        <v>920958</v>
      </c>
      <c r="CU78" s="47">
        <f t="shared" si="138"/>
        <v>1125247</v>
      </c>
      <c r="CV78" s="47">
        <f t="shared" si="138"/>
        <v>1326557</v>
      </c>
      <c r="CW78" s="47">
        <f t="shared" si="138"/>
        <v>1534511</v>
      </c>
      <c r="CX78" s="47">
        <f t="shared" si="138"/>
        <v>1735089</v>
      </c>
      <c r="CY78" s="47">
        <f t="shared" si="138"/>
        <v>1930076</v>
      </c>
      <c r="CZ78" s="47">
        <f t="shared" si="138"/>
        <v>2115237</v>
      </c>
      <c r="DA78" s="47">
        <f t="shared" si="138"/>
        <v>2296704</v>
      </c>
      <c r="DB78" s="47">
        <f t="shared" si="138"/>
        <v>14737968</v>
      </c>
      <c r="DC78" s="45"/>
      <c r="DD78" s="45"/>
      <c r="DE78" s="47">
        <f t="shared" si="139"/>
        <v>79803</v>
      </c>
      <c r="DF78" s="47">
        <f t="shared" si="139"/>
        <v>158080</v>
      </c>
      <c r="DG78" s="47">
        <f t="shared" si="139"/>
        <v>267187</v>
      </c>
      <c r="DH78" s="47">
        <f t="shared" si="139"/>
        <v>396466</v>
      </c>
      <c r="DI78" s="47">
        <f t="shared" si="139"/>
        <v>543471</v>
      </c>
      <c r="DJ78" s="47">
        <f t="shared" si="139"/>
        <v>704685</v>
      </c>
      <c r="DK78" s="47">
        <f t="shared" si="139"/>
        <v>948923</v>
      </c>
      <c r="DL78" s="47">
        <f t="shared" si="139"/>
        <v>1187074</v>
      </c>
      <c r="DM78" s="47">
        <f t="shared" si="139"/>
        <v>1347495</v>
      </c>
      <c r="DN78" s="47">
        <f t="shared" si="139"/>
        <v>1485603</v>
      </c>
      <c r="DO78" s="47">
        <f t="shared" si="139"/>
        <v>1608107</v>
      </c>
      <c r="DP78" s="47">
        <f t="shared" si="139"/>
        <v>1713526</v>
      </c>
      <c r="DQ78" s="47">
        <f t="shared" si="139"/>
        <v>10440420</v>
      </c>
      <c r="DR78" s="45"/>
      <c r="DS78" s="45"/>
      <c r="DT78" s="47">
        <f t="shared" si="140"/>
        <v>174190</v>
      </c>
      <c r="DU78" s="47">
        <f t="shared" si="140"/>
        <v>342535</v>
      </c>
      <c r="DV78" s="47">
        <f t="shared" si="140"/>
        <v>569591</v>
      </c>
      <c r="DW78" s="47">
        <f t="shared" si="140"/>
        <v>819149</v>
      </c>
      <c r="DX78" s="47">
        <f t="shared" si="140"/>
        <v>1094263</v>
      </c>
      <c r="DY78" s="47">
        <f t="shared" si="140"/>
        <v>1366219</v>
      </c>
      <c r="DZ78" s="47">
        <f t="shared" si="140"/>
        <v>1692415</v>
      </c>
      <c r="EA78" s="47">
        <f t="shared" si="140"/>
        <v>2022943</v>
      </c>
      <c r="EB78" s="47">
        <f t="shared" si="140"/>
        <v>2302385</v>
      </c>
      <c r="EC78" s="47">
        <f t="shared" si="140"/>
        <v>2573981</v>
      </c>
      <c r="ED78" s="47">
        <f t="shared" si="140"/>
        <v>2832210</v>
      </c>
      <c r="EE78" s="47">
        <f t="shared" si="140"/>
        <v>3091934</v>
      </c>
      <c r="EF78" s="47">
        <f t="shared" si="140"/>
        <v>18881815</v>
      </c>
      <c r="EG78" s="45"/>
      <c r="EH78" s="45"/>
      <c r="EI78" s="47">
        <f t="shared" si="141"/>
        <v>193078</v>
      </c>
      <c r="EJ78" s="47">
        <f t="shared" si="141"/>
        <v>379815</v>
      </c>
      <c r="EK78" s="47">
        <f t="shared" si="141"/>
        <v>613428</v>
      </c>
      <c r="EL78" s="47">
        <f t="shared" si="141"/>
        <v>885967</v>
      </c>
      <c r="EM78" s="47">
        <f t="shared" si="141"/>
        <v>1185065</v>
      </c>
      <c r="EN78" s="47">
        <f t="shared" si="141"/>
        <v>1503695</v>
      </c>
      <c r="EO78" s="47">
        <f t="shared" si="141"/>
        <v>1908774</v>
      </c>
      <c r="EP78" s="47">
        <f t="shared" si="141"/>
        <v>2316389</v>
      </c>
      <c r="EQ78" s="47">
        <f t="shared" si="141"/>
        <v>2628480</v>
      </c>
      <c r="ER78" s="47">
        <f t="shared" si="141"/>
        <v>2920761</v>
      </c>
      <c r="ES78" s="47">
        <f t="shared" si="141"/>
        <v>3188135</v>
      </c>
      <c r="ET78" s="47">
        <f t="shared" si="141"/>
        <v>3461279</v>
      </c>
      <c r="EU78" s="47">
        <f t="shared" si="141"/>
        <v>21184866</v>
      </c>
      <c r="EV78" s="45"/>
      <c r="EW78" s="45"/>
      <c r="EX78" s="47">
        <f t="shared" si="142"/>
        <v>27084</v>
      </c>
      <c r="EY78" s="47">
        <f t="shared" si="142"/>
        <v>52732</v>
      </c>
      <c r="EZ78" s="47">
        <f t="shared" si="142"/>
        <v>84472</v>
      </c>
      <c r="FA78" s="47">
        <f t="shared" si="142"/>
        <v>120870</v>
      </c>
      <c r="FB78" s="47">
        <f t="shared" si="142"/>
        <v>161639</v>
      </c>
      <c r="FC78" s="47">
        <f t="shared" si="142"/>
        <v>203201</v>
      </c>
      <c r="FD78" s="47">
        <f t="shared" si="142"/>
        <v>252868</v>
      </c>
      <c r="FE78" s="47">
        <f t="shared" si="142"/>
        <v>303445</v>
      </c>
      <c r="FF78" s="47">
        <f t="shared" si="142"/>
        <v>349816</v>
      </c>
      <c r="FG78" s="47">
        <f t="shared" si="142"/>
        <v>393346</v>
      </c>
      <c r="FH78" s="47">
        <f t="shared" si="142"/>
        <v>433961</v>
      </c>
      <c r="FI78" s="47">
        <f t="shared" si="142"/>
        <v>476285</v>
      </c>
      <c r="FJ78" s="47">
        <f t="shared" si="142"/>
        <v>2859719</v>
      </c>
      <c r="FK78" s="45"/>
      <c r="FL78" s="45"/>
    </row>
    <row r="79" spans="1:168" s="55" customFormat="1" ht="15" customHeight="1">
      <c r="A79" s="57">
        <v>2012</v>
      </c>
      <c r="B79" s="63" t="s">
        <v>6</v>
      </c>
      <c r="C79" s="46"/>
      <c r="D79" s="47">
        <f t="shared" ref="D79:H83" si="143">SUMIFS(D$11:D$65,$A$11:$A$65,$A79,$B$11:$B$65,$B79)</f>
        <v>351181</v>
      </c>
      <c r="E79" s="47">
        <f t="shared" si="143"/>
        <v>696000</v>
      </c>
      <c r="F79" s="47">
        <f t="shared" si="143"/>
        <v>1099883</v>
      </c>
      <c r="G79" s="47">
        <f t="shared" si="143"/>
        <v>1488958</v>
      </c>
      <c r="H79" s="47">
        <f t="shared" si="143"/>
        <v>1908190</v>
      </c>
      <c r="I79" s="47">
        <f t="shared" si="132"/>
        <v>2323272</v>
      </c>
      <c r="J79" s="47">
        <f t="shared" si="132"/>
        <v>2745160</v>
      </c>
      <c r="K79" s="47">
        <f t="shared" si="132"/>
        <v>3196731</v>
      </c>
      <c r="L79" s="47">
        <f t="shared" si="132"/>
        <v>3596230</v>
      </c>
      <c r="M79" s="47">
        <f t="shared" si="132"/>
        <v>4014745</v>
      </c>
      <c r="N79" s="47">
        <f t="shared" si="132"/>
        <v>4412649</v>
      </c>
      <c r="O79" s="47">
        <f t="shared" si="132"/>
        <v>4800491</v>
      </c>
      <c r="P79" s="47">
        <f t="shared" ref="P79:P83" si="144">SUMIFS(P$11:P$65,$A$11:$A$65,$A79,$B$11:$B$65,$B79)</f>
        <v>30633490</v>
      </c>
      <c r="Q79" s="45"/>
      <c r="R79" s="45"/>
      <c r="S79" s="47">
        <f t="shared" ref="S79:S83" si="145">SUMIFS(S$11:S$65,$A$11:$A$65,$A79,$B$11:$B$65,$B79)</f>
        <v>233413</v>
      </c>
      <c r="T79" s="47">
        <f t="shared" si="133"/>
        <v>465689</v>
      </c>
      <c r="U79" s="47">
        <f t="shared" si="133"/>
        <v>756032</v>
      </c>
      <c r="V79" s="47">
        <f t="shared" si="133"/>
        <v>1049775</v>
      </c>
      <c r="W79" s="47">
        <f t="shared" si="133"/>
        <v>1356961</v>
      </c>
      <c r="X79" s="47">
        <f t="shared" si="133"/>
        <v>1691160</v>
      </c>
      <c r="Y79" s="47">
        <f t="shared" si="133"/>
        <v>2081460</v>
      </c>
      <c r="Z79" s="47">
        <f t="shared" si="133"/>
        <v>2506972</v>
      </c>
      <c r="AA79" s="47">
        <f t="shared" si="133"/>
        <v>2835595</v>
      </c>
      <c r="AB79" s="47">
        <f t="shared" si="133"/>
        <v>3151592</v>
      </c>
      <c r="AC79" s="47">
        <f t="shared" si="133"/>
        <v>3464563</v>
      </c>
      <c r="AD79" s="47">
        <f t="shared" si="133"/>
        <v>3774216</v>
      </c>
      <c r="AE79" s="47">
        <f t="shared" si="133"/>
        <v>23367428</v>
      </c>
      <c r="AF79" s="45"/>
      <c r="AG79" s="45"/>
      <c r="AH79" s="47">
        <f t="shared" si="134"/>
        <v>300126</v>
      </c>
      <c r="AI79" s="47">
        <f t="shared" si="134"/>
        <v>596085</v>
      </c>
      <c r="AJ79" s="47">
        <f t="shared" si="134"/>
        <v>916496</v>
      </c>
      <c r="AK79" s="47">
        <f t="shared" si="134"/>
        <v>1236980</v>
      </c>
      <c r="AL79" s="47">
        <f t="shared" si="134"/>
        <v>1564714</v>
      </c>
      <c r="AM79" s="47">
        <f t="shared" si="134"/>
        <v>1896282</v>
      </c>
      <c r="AN79" s="47">
        <f t="shared" si="134"/>
        <v>2227694</v>
      </c>
      <c r="AO79" s="47">
        <f t="shared" si="134"/>
        <v>2586452</v>
      </c>
      <c r="AP79" s="47">
        <f t="shared" si="134"/>
        <v>2913919</v>
      </c>
      <c r="AQ79" s="47">
        <f t="shared" si="134"/>
        <v>3246455</v>
      </c>
      <c r="AR79" s="47">
        <f t="shared" si="134"/>
        <v>3568587</v>
      </c>
      <c r="AS79" s="47">
        <f t="shared" si="134"/>
        <v>3890340</v>
      </c>
      <c r="AT79" s="47">
        <f t="shared" si="134"/>
        <v>24944130</v>
      </c>
      <c r="AU79" s="45"/>
      <c r="AV79" s="45"/>
      <c r="AW79" s="47">
        <f t="shared" si="135"/>
        <v>36841</v>
      </c>
      <c r="AX79" s="47">
        <f t="shared" si="135"/>
        <v>78100</v>
      </c>
      <c r="AY79" s="47">
        <f t="shared" si="135"/>
        <v>129795</v>
      </c>
      <c r="AZ79" s="47">
        <f t="shared" si="135"/>
        <v>182661</v>
      </c>
      <c r="BA79" s="47">
        <f t="shared" si="135"/>
        <v>243426</v>
      </c>
      <c r="BB79" s="47">
        <f t="shared" si="135"/>
        <v>308343</v>
      </c>
      <c r="BC79" s="47">
        <f t="shared" si="135"/>
        <v>382599</v>
      </c>
      <c r="BD79" s="47">
        <f t="shared" si="135"/>
        <v>464355</v>
      </c>
      <c r="BE79" s="47">
        <f t="shared" si="135"/>
        <v>530627</v>
      </c>
      <c r="BF79" s="47">
        <f t="shared" si="135"/>
        <v>591722</v>
      </c>
      <c r="BG79" s="47">
        <f t="shared" si="135"/>
        <v>654613</v>
      </c>
      <c r="BH79" s="47">
        <f t="shared" si="135"/>
        <v>713704</v>
      </c>
      <c r="BI79" s="47">
        <f t="shared" si="135"/>
        <v>4316786</v>
      </c>
      <c r="BJ79" s="45"/>
      <c r="BK79" s="45"/>
      <c r="BL79" s="47">
        <f t="shared" si="136"/>
        <v>298145</v>
      </c>
      <c r="BM79" s="47">
        <f t="shared" si="136"/>
        <v>604984</v>
      </c>
      <c r="BN79" s="47">
        <f t="shared" si="136"/>
        <v>985709</v>
      </c>
      <c r="BO79" s="47">
        <f t="shared" si="136"/>
        <v>1347645</v>
      </c>
      <c r="BP79" s="47">
        <f t="shared" si="136"/>
        <v>1738544</v>
      </c>
      <c r="BQ79" s="47">
        <f t="shared" si="136"/>
        <v>2169241</v>
      </c>
      <c r="BR79" s="47">
        <f t="shared" si="136"/>
        <v>2700815</v>
      </c>
      <c r="BS79" s="47">
        <f t="shared" si="136"/>
        <v>3259343</v>
      </c>
      <c r="BT79" s="47">
        <f t="shared" si="136"/>
        <v>3663616</v>
      </c>
      <c r="BU79" s="47">
        <f t="shared" si="136"/>
        <v>4043881</v>
      </c>
      <c r="BV79" s="47">
        <f t="shared" si="136"/>
        <v>4395401</v>
      </c>
      <c r="BW79" s="47">
        <f t="shared" si="136"/>
        <v>4747023</v>
      </c>
      <c r="BX79" s="47">
        <f t="shared" si="136"/>
        <v>29954347</v>
      </c>
      <c r="BY79" s="45"/>
      <c r="BZ79" s="45"/>
      <c r="CA79" s="47">
        <f t="shared" si="137"/>
        <v>135758</v>
      </c>
      <c r="CB79" s="47">
        <f t="shared" si="137"/>
        <v>271927</v>
      </c>
      <c r="CC79" s="47">
        <f t="shared" si="137"/>
        <v>426334</v>
      </c>
      <c r="CD79" s="47">
        <f t="shared" si="137"/>
        <v>581888</v>
      </c>
      <c r="CE79" s="47">
        <f t="shared" si="137"/>
        <v>744345</v>
      </c>
      <c r="CF79" s="47">
        <f t="shared" si="137"/>
        <v>908863</v>
      </c>
      <c r="CG79" s="47">
        <f t="shared" si="137"/>
        <v>1092144</v>
      </c>
      <c r="CH79" s="47">
        <f t="shared" si="137"/>
        <v>1275563</v>
      </c>
      <c r="CI79" s="47">
        <f t="shared" si="137"/>
        <v>1445408</v>
      </c>
      <c r="CJ79" s="47">
        <f t="shared" si="137"/>
        <v>1611798</v>
      </c>
      <c r="CK79" s="47">
        <f t="shared" si="137"/>
        <v>1766867</v>
      </c>
      <c r="CL79" s="47">
        <f t="shared" si="137"/>
        <v>1928702</v>
      </c>
      <c r="CM79" s="47">
        <f t="shared" si="137"/>
        <v>12189597</v>
      </c>
      <c r="CN79" s="45"/>
      <c r="CO79" s="45"/>
      <c r="CP79" s="47">
        <f t="shared" si="138"/>
        <v>163824</v>
      </c>
      <c r="CQ79" s="47">
        <f t="shared" si="138"/>
        <v>327282</v>
      </c>
      <c r="CR79" s="47">
        <f t="shared" si="138"/>
        <v>498151</v>
      </c>
      <c r="CS79" s="47">
        <f t="shared" si="138"/>
        <v>678410</v>
      </c>
      <c r="CT79" s="47">
        <f t="shared" si="138"/>
        <v>871170</v>
      </c>
      <c r="CU79" s="47">
        <f t="shared" si="138"/>
        <v>1066389</v>
      </c>
      <c r="CV79" s="47">
        <f t="shared" si="138"/>
        <v>1260132</v>
      </c>
      <c r="CW79" s="47">
        <f t="shared" si="138"/>
        <v>1464763</v>
      </c>
      <c r="CX79" s="47">
        <f t="shared" si="138"/>
        <v>1653321</v>
      </c>
      <c r="CY79" s="47">
        <f t="shared" si="138"/>
        <v>1846543</v>
      </c>
      <c r="CZ79" s="47">
        <f t="shared" si="138"/>
        <v>2035214</v>
      </c>
      <c r="DA79" s="47">
        <f t="shared" si="138"/>
        <v>2199454</v>
      </c>
      <c r="DB79" s="47">
        <f t="shared" si="138"/>
        <v>14064653</v>
      </c>
      <c r="DC79" s="45"/>
      <c r="DD79" s="45"/>
      <c r="DE79" s="47">
        <f t="shared" si="139"/>
        <v>83414</v>
      </c>
      <c r="DF79" s="47">
        <f t="shared" si="139"/>
        <v>169270</v>
      </c>
      <c r="DG79" s="47">
        <f t="shared" si="139"/>
        <v>290153</v>
      </c>
      <c r="DH79" s="47">
        <f t="shared" si="139"/>
        <v>421169</v>
      </c>
      <c r="DI79" s="47">
        <f t="shared" si="139"/>
        <v>570612</v>
      </c>
      <c r="DJ79" s="47">
        <f t="shared" si="139"/>
        <v>740883</v>
      </c>
      <c r="DK79" s="47">
        <f t="shared" si="139"/>
        <v>976010</v>
      </c>
      <c r="DL79" s="47">
        <f t="shared" si="139"/>
        <v>1229875</v>
      </c>
      <c r="DM79" s="47">
        <f t="shared" si="139"/>
        <v>1387396</v>
      </c>
      <c r="DN79" s="47">
        <f t="shared" si="139"/>
        <v>1523041</v>
      </c>
      <c r="DO79" s="47">
        <f t="shared" si="139"/>
        <v>1648876</v>
      </c>
      <c r="DP79" s="47">
        <f t="shared" si="139"/>
        <v>1754828</v>
      </c>
      <c r="DQ79" s="47">
        <f t="shared" si="139"/>
        <v>10795527</v>
      </c>
      <c r="DR79" s="45"/>
      <c r="DS79" s="45"/>
      <c r="DT79" s="47">
        <f t="shared" si="140"/>
        <v>202929</v>
      </c>
      <c r="DU79" s="47">
        <f t="shared" si="140"/>
        <v>402264</v>
      </c>
      <c r="DV79" s="47">
        <f t="shared" si="140"/>
        <v>656183</v>
      </c>
      <c r="DW79" s="47">
        <f t="shared" si="140"/>
        <v>914624</v>
      </c>
      <c r="DX79" s="47">
        <f t="shared" si="140"/>
        <v>1191866</v>
      </c>
      <c r="DY79" s="47">
        <f t="shared" si="140"/>
        <v>1468948</v>
      </c>
      <c r="DZ79" s="47">
        <f t="shared" si="140"/>
        <v>1797505</v>
      </c>
      <c r="EA79" s="47">
        <f t="shared" si="140"/>
        <v>2148035</v>
      </c>
      <c r="EB79" s="47">
        <f t="shared" si="140"/>
        <v>2430009</v>
      </c>
      <c r="EC79" s="47">
        <f t="shared" si="140"/>
        <v>2682895</v>
      </c>
      <c r="ED79" s="47">
        <f t="shared" si="140"/>
        <v>2931281</v>
      </c>
      <c r="EE79" s="47">
        <f t="shared" si="140"/>
        <v>3178793</v>
      </c>
      <c r="EF79" s="47">
        <f t="shared" si="140"/>
        <v>20005332</v>
      </c>
      <c r="EG79" s="45"/>
      <c r="EH79" s="45"/>
      <c r="EI79" s="47">
        <f t="shared" si="141"/>
        <v>215914</v>
      </c>
      <c r="EJ79" s="47">
        <f t="shared" si="141"/>
        <v>437626</v>
      </c>
      <c r="EK79" s="47">
        <f t="shared" si="141"/>
        <v>712561</v>
      </c>
      <c r="EL79" s="47">
        <f t="shared" si="141"/>
        <v>1000439</v>
      </c>
      <c r="EM79" s="47">
        <f t="shared" si="141"/>
        <v>1305306</v>
      </c>
      <c r="EN79" s="47">
        <f t="shared" si="141"/>
        <v>1629404</v>
      </c>
      <c r="EO79" s="47">
        <f t="shared" si="141"/>
        <v>2026406</v>
      </c>
      <c r="EP79" s="47">
        <f t="shared" si="141"/>
        <v>2466616</v>
      </c>
      <c r="EQ79" s="47">
        <f t="shared" si="141"/>
        <v>2793786</v>
      </c>
      <c r="ER79" s="47">
        <f t="shared" si="141"/>
        <v>3089910</v>
      </c>
      <c r="ES79" s="47">
        <f t="shared" si="141"/>
        <v>3365367</v>
      </c>
      <c r="ET79" s="47">
        <f t="shared" si="141"/>
        <v>3634749</v>
      </c>
      <c r="EU79" s="47">
        <f t="shared" si="141"/>
        <v>22678084</v>
      </c>
      <c r="EV79" s="45"/>
      <c r="EW79" s="45"/>
      <c r="EX79" s="47">
        <f t="shared" si="142"/>
        <v>34382</v>
      </c>
      <c r="EY79" s="47">
        <f t="shared" si="142"/>
        <v>69695</v>
      </c>
      <c r="EZ79" s="47">
        <f t="shared" si="142"/>
        <v>111318</v>
      </c>
      <c r="FA79" s="47">
        <f t="shared" si="142"/>
        <v>155753</v>
      </c>
      <c r="FB79" s="47">
        <f t="shared" si="142"/>
        <v>203946</v>
      </c>
      <c r="FC79" s="47">
        <f t="shared" si="142"/>
        <v>254363</v>
      </c>
      <c r="FD79" s="47">
        <f t="shared" si="142"/>
        <v>313616</v>
      </c>
      <c r="FE79" s="47">
        <f t="shared" si="142"/>
        <v>375301</v>
      </c>
      <c r="FF79" s="47">
        <f t="shared" si="142"/>
        <v>427627</v>
      </c>
      <c r="FG79" s="47">
        <f t="shared" si="142"/>
        <v>480269</v>
      </c>
      <c r="FH79" s="47">
        <f t="shared" si="142"/>
        <v>530915</v>
      </c>
      <c r="FI79" s="47">
        <f t="shared" si="142"/>
        <v>583505</v>
      </c>
      <c r="FJ79" s="47">
        <f t="shared" si="142"/>
        <v>3540690</v>
      </c>
      <c r="FK79" s="45"/>
      <c r="FL79" s="45"/>
    </row>
    <row r="80" spans="1:168" s="55" customFormat="1" ht="15" customHeight="1">
      <c r="A80" s="57">
        <v>2013</v>
      </c>
      <c r="B80" s="63" t="s">
        <v>6</v>
      </c>
      <c r="C80" s="46"/>
      <c r="D80" s="47">
        <f>SUMIFS(D$11:D$65,$A$11:$A$65,$A80,$B$11:$B$65,$B80)</f>
        <v>375332</v>
      </c>
      <c r="E80" s="47">
        <f t="shared" si="143"/>
        <v>723784</v>
      </c>
      <c r="F80" s="47">
        <f t="shared" si="143"/>
        <v>1147255</v>
      </c>
      <c r="G80" s="47">
        <f t="shared" si="143"/>
        <v>1550021</v>
      </c>
      <c r="H80" s="47">
        <f t="shared" si="143"/>
        <v>1972798</v>
      </c>
      <c r="I80" s="47">
        <f t="shared" si="132"/>
        <v>2389943</v>
      </c>
      <c r="J80" s="47">
        <f t="shared" si="132"/>
        <v>2826915</v>
      </c>
      <c r="K80" s="47">
        <f t="shared" si="132"/>
        <v>3296611</v>
      </c>
      <c r="L80" s="47">
        <f t="shared" si="132"/>
        <v>3696535</v>
      </c>
      <c r="M80" s="47">
        <f t="shared" si="132"/>
        <v>4119387</v>
      </c>
      <c r="N80" s="47">
        <f t="shared" si="132"/>
        <v>4506503</v>
      </c>
      <c r="O80" s="47">
        <f t="shared" si="132"/>
        <v>4895539</v>
      </c>
      <c r="P80" s="47">
        <f t="shared" si="144"/>
        <v>31500623</v>
      </c>
      <c r="Q80" s="45"/>
      <c r="R80" s="45"/>
      <c r="S80" s="47">
        <f t="shared" si="145"/>
        <v>244896</v>
      </c>
      <c r="T80" s="47">
        <f t="shared" si="133"/>
        <v>469349</v>
      </c>
      <c r="U80" s="47">
        <f t="shared" si="133"/>
        <v>767488</v>
      </c>
      <c r="V80" s="47">
        <f t="shared" si="133"/>
        <v>1053418</v>
      </c>
      <c r="W80" s="47">
        <f t="shared" si="133"/>
        <v>1386136</v>
      </c>
      <c r="X80" s="47">
        <f t="shared" si="133"/>
        <v>1732875</v>
      </c>
      <c r="Y80" s="47">
        <f t="shared" si="133"/>
        <v>2132660</v>
      </c>
      <c r="Z80" s="47">
        <f t="shared" si="133"/>
        <v>2575285</v>
      </c>
      <c r="AA80" s="47">
        <f t="shared" si="133"/>
        <v>2907376</v>
      </c>
      <c r="AB80" s="47">
        <f t="shared" si="133"/>
        <v>3236280</v>
      </c>
      <c r="AC80" s="47">
        <f t="shared" si="133"/>
        <v>3545220</v>
      </c>
      <c r="AD80" s="47">
        <f t="shared" si="133"/>
        <v>3861547</v>
      </c>
      <c r="AE80" s="47">
        <f t="shared" si="133"/>
        <v>23912530</v>
      </c>
      <c r="AF80" s="45"/>
      <c r="AG80" s="45"/>
      <c r="AH80" s="47">
        <f t="shared" si="134"/>
        <v>311437</v>
      </c>
      <c r="AI80" s="47">
        <f t="shared" si="134"/>
        <v>589816</v>
      </c>
      <c r="AJ80" s="47">
        <f t="shared" si="134"/>
        <v>915293</v>
      </c>
      <c r="AK80" s="47">
        <f t="shared" si="134"/>
        <v>1237282</v>
      </c>
      <c r="AL80" s="47">
        <f t="shared" si="134"/>
        <v>1575162</v>
      </c>
      <c r="AM80" s="47">
        <f t="shared" si="134"/>
        <v>1898875</v>
      </c>
      <c r="AN80" s="47">
        <f t="shared" si="134"/>
        <v>2232030</v>
      </c>
      <c r="AO80" s="47">
        <f t="shared" si="134"/>
        <v>2587015</v>
      </c>
      <c r="AP80" s="47">
        <f t="shared" si="134"/>
        <v>2912015</v>
      </c>
      <c r="AQ80" s="47">
        <f t="shared" si="134"/>
        <v>3256573</v>
      </c>
      <c r="AR80" s="47">
        <f t="shared" si="134"/>
        <v>3581798</v>
      </c>
      <c r="AS80" s="47">
        <f t="shared" si="134"/>
        <v>3906587</v>
      </c>
      <c r="AT80" s="47">
        <f t="shared" si="134"/>
        <v>25003883</v>
      </c>
      <c r="AU80" s="45"/>
      <c r="AV80" s="45"/>
      <c r="AW80" s="47">
        <f t="shared" si="135"/>
        <v>47312</v>
      </c>
      <c r="AX80" s="47">
        <f t="shared" si="135"/>
        <v>92792</v>
      </c>
      <c r="AY80" s="47">
        <f t="shared" si="135"/>
        <v>151279</v>
      </c>
      <c r="AZ80" s="47">
        <f t="shared" si="135"/>
        <v>212441</v>
      </c>
      <c r="BA80" s="47">
        <f t="shared" si="135"/>
        <v>279875</v>
      </c>
      <c r="BB80" s="47">
        <f t="shared" si="135"/>
        <v>349262</v>
      </c>
      <c r="BC80" s="47">
        <f t="shared" si="135"/>
        <v>426262</v>
      </c>
      <c r="BD80" s="47">
        <f t="shared" si="135"/>
        <v>511661</v>
      </c>
      <c r="BE80" s="47">
        <f t="shared" si="135"/>
        <v>578764</v>
      </c>
      <c r="BF80" s="47">
        <f t="shared" si="135"/>
        <v>643494</v>
      </c>
      <c r="BG80" s="47">
        <f t="shared" si="135"/>
        <v>705634</v>
      </c>
      <c r="BH80" s="47">
        <f t="shared" si="135"/>
        <v>764391</v>
      </c>
      <c r="BI80" s="47">
        <f t="shared" si="135"/>
        <v>4763167</v>
      </c>
      <c r="BJ80" s="45"/>
      <c r="BK80" s="45"/>
      <c r="BL80" s="47">
        <f t="shared" si="136"/>
        <v>295667</v>
      </c>
      <c r="BM80" s="47">
        <f t="shared" si="136"/>
        <v>584702</v>
      </c>
      <c r="BN80" s="47">
        <f t="shared" si="136"/>
        <v>965201</v>
      </c>
      <c r="BO80" s="47">
        <f t="shared" si="136"/>
        <v>1316891</v>
      </c>
      <c r="BP80" s="47">
        <f t="shared" si="136"/>
        <v>1713963</v>
      </c>
      <c r="BQ80" s="47">
        <f t="shared" si="136"/>
        <v>2136083</v>
      </c>
      <c r="BR80" s="47">
        <f t="shared" si="136"/>
        <v>2652768</v>
      </c>
      <c r="BS80" s="47">
        <f t="shared" si="136"/>
        <v>3195839</v>
      </c>
      <c r="BT80" s="47">
        <f t="shared" si="136"/>
        <v>3589536</v>
      </c>
      <c r="BU80" s="47">
        <f t="shared" si="136"/>
        <v>3969884</v>
      </c>
      <c r="BV80" s="47">
        <f t="shared" si="136"/>
        <v>4319044</v>
      </c>
      <c r="BW80" s="47">
        <f t="shared" si="136"/>
        <v>4653634</v>
      </c>
      <c r="BX80" s="47">
        <f t="shared" si="136"/>
        <v>29393212</v>
      </c>
      <c r="BY80" s="45"/>
      <c r="BZ80" s="45"/>
      <c r="CA80" s="47">
        <f t="shared" si="137"/>
        <v>140060</v>
      </c>
      <c r="CB80" s="47">
        <f t="shared" si="137"/>
        <v>276821</v>
      </c>
      <c r="CC80" s="47">
        <f t="shared" si="137"/>
        <v>436205</v>
      </c>
      <c r="CD80" s="47">
        <f t="shared" si="137"/>
        <v>585809</v>
      </c>
      <c r="CE80" s="47">
        <f t="shared" si="137"/>
        <v>750922</v>
      </c>
      <c r="CF80" s="47">
        <f t="shared" si="137"/>
        <v>920282</v>
      </c>
      <c r="CG80" s="47">
        <f t="shared" si="137"/>
        <v>1110604</v>
      </c>
      <c r="CH80" s="47">
        <f t="shared" si="137"/>
        <v>1305502</v>
      </c>
      <c r="CI80" s="47">
        <f t="shared" si="137"/>
        <v>1479278</v>
      </c>
      <c r="CJ80" s="47">
        <f t="shared" si="137"/>
        <v>1649277</v>
      </c>
      <c r="CK80" s="47">
        <f t="shared" si="137"/>
        <v>1802834</v>
      </c>
      <c r="CL80" s="47">
        <f t="shared" si="137"/>
        <v>1963716</v>
      </c>
      <c r="CM80" s="47">
        <f t="shared" si="137"/>
        <v>12421310</v>
      </c>
      <c r="CN80" s="45"/>
      <c r="CO80" s="45"/>
      <c r="CP80" s="47">
        <f t="shared" si="138"/>
        <v>170771</v>
      </c>
      <c r="CQ80" s="47">
        <f t="shared" si="138"/>
        <v>330542</v>
      </c>
      <c r="CR80" s="47">
        <f t="shared" si="138"/>
        <v>506535</v>
      </c>
      <c r="CS80" s="47">
        <f t="shared" si="138"/>
        <v>672251</v>
      </c>
      <c r="CT80" s="47">
        <f t="shared" si="138"/>
        <v>861105</v>
      </c>
      <c r="CU80" s="47">
        <f t="shared" si="138"/>
        <v>1039975</v>
      </c>
      <c r="CV80" s="47">
        <f t="shared" si="138"/>
        <v>1240583</v>
      </c>
      <c r="CW80" s="47">
        <f t="shared" si="138"/>
        <v>1435725</v>
      </c>
      <c r="CX80" s="47">
        <f t="shared" si="138"/>
        <v>1623942</v>
      </c>
      <c r="CY80" s="47">
        <f t="shared" si="138"/>
        <v>1814582</v>
      </c>
      <c r="CZ80" s="47">
        <f t="shared" si="138"/>
        <v>1990084</v>
      </c>
      <c r="DA80" s="47">
        <f t="shared" si="138"/>
        <v>2153991</v>
      </c>
      <c r="DB80" s="47">
        <f t="shared" si="138"/>
        <v>13840086</v>
      </c>
      <c r="DC80" s="45"/>
      <c r="DD80" s="45"/>
      <c r="DE80" s="47">
        <f t="shared" si="139"/>
        <v>84204</v>
      </c>
      <c r="DF80" s="47">
        <f t="shared" si="139"/>
        <v>165996</v>
      </c>
      <c r="DG80" s="47">
        <f t="shared" si="139"/>
        <v>290449</v>
      </c>
      <c r="DH80" s="47">
        <f t="shared" si="139"/>
        <v>413300</v>
      </c>
      <c r="DI80" s="47">
        <f t="shared" si="139"/>
        <v>566793</v>
      </c>
      <c r="DJ80" s="47">
        <f t="shared" si="139"/>
        <v>736737</v>
      </c>
      <c r="DK80" s="47">
        <f t="shared" si="139"/>
        <v>967786</v>
      </c>
      <c r="DL80" s="47">
        <f t="shared" si="139"/>
        <v>1228305</v>
      </c>
      <c r="DM80" s="47">
        <f t="shared" si="139"/>
        <v>1380266</v>
      </c>
      <c r="DN80" s="47">
        <f t="shared" si="139"/>
        <v>1522481</v>
      </c>
      <c r="DO80" s="47">
        <f t="shared" si="139"/>
        <v>1645455</v>
      </c>
      <c r="DP80" s="47">
        <f t="shared" si="139"/>
        <v>1749272</v>
      </c>
      <c r="DQ80" s="47">
        <f t="shared" si="139"/>
        <v>10751044</v>
      </c>
      <c r="DR80" s="45"/>
      <c r="DS80" s="45"/>
      <c r="DT80" s="47">
        <f t="shared" si="140"/>
        <v>196473</v>
      </c>
      <c r="DU80" s="47">
        <f t="shared" si="140"/>
        <v>381399</v>
      </c>
      <c r="DV80" s="47">
        <f t="shared" si="140"/>
        <v>629277</v>
      </c>
      <c r="DW80" s="47">
        <f t="shared" si="140"/>
        <v>856409</v>
      </c>
      <c r="DX80" s="47">
        <f t="shared" si="140"/>
        <v>1108505</v>
      </c>
      <c r="DY80" s="47">
        <f t="shared" si="140"/>
        <v>1360479</v>
      </c>
      <c r="DZ80" s="47">
        <f t="shared" si="140"/>
        <v>1656342</v>
      </c>
      <c r="EA80" s="47">
        <f t="shared" si="140"/>
        <v>1971274</v>
      </c>
      <c r="EB80" s="47">
        <f t="shared" si="140"/>
        <v>2206991</v>
      </c>
      <c r="EC80" s="47">
        <f t="shared" si="140"/>
        <v>2443654</v>
      </c>
      <c r="ED80" s="47">
        <f t="shared" si="140"/>
        <v>2676345</v>
      </c>
      <c r="EE80" s="47">
        <f t="shared" si="140"/>
        <v>2902182</v>
      </c>
      <c r="EF80" s="47">
        <f t="shared" si="140"/>
        <v>18389330</v>
      </c>
      <c r="EG80" s="45"/>
      <c r="EH80" s="45"/>
      <c r="EI80" s="47">
        <f t="shared" si="141"/>
        <v>222908</v>
      </c>
      <c r="EJ80" s="47">
        <f t="shared" si="141"/>
        <v>432898</v>
      </c>
      <c r="EK80" s="47">
        <f t="shared" si="141"/>
        <v>703484</v>
      </c>
      <c r="EL80" s="47">
        <f t="shared" si="141"/>
        <v>960003</v>
      </c>
      <c r="EM80" s="47">
        <f t="shared" si="141"/>
        <v>1254878</v>
      </c>
      <c r="EN80" s="47">
        <f t="shared" si="141"/>
        <v>1568795</v>
      </c>
      <c r="EO80" s="47">
        <f t="shared" si="141"/>
        <v>1937091</v>
      </c>
      <c r="EP80" s="47">
        <f t="shared" si="141"/>
        <v>2336606</v>
      </c>
      <c r="EQ80" s="47">
        <f t="shared" si="141"/>
        <v>2623459</v>
      </c>
      <c r="ER80" s="47">
        <f t="shared" si="141"/>
        <v>2900758</v>
      </c>
      <c r="ES80" s="47">
        <f t="shared" si="141"/>
        <v>3155837</v>
      </c>
      <c r="ET80" s="47">
        <f t="shared" si="141"/>
        <v>3394578</v>
      </c>
      <c r="EU80" s="47">
        <f t="shared" si="141"/>
        <v>21491295</v>
      </c>
      <c r="EV80" s="45"/>
      <c r="EW80" s="45"/>
      <c r="EX80" s="47">
        <f t="shared" si="142"/>
        <v>45686</v>
      </c>
      <c r="EY80" s="47">
        <f t="shared" si="142"/>
        <v>88634</v>
      </c>
      <c r="EZ80" s="47">
        <f t="shared" si="142"/>
        <v>143979</v>
      </c>
      <c r="FA80" s="47">
        <f t="shared" si="142"/>
        <v>200447</v>
      </c>
      <c r="FB80" s="47">
        <f t="shared" si="142"/>
        <v>265923</v>
      </c>
      <c r="FC80" s="47">
        <f t="shared" si="142"/>
        <v>333142</v>
      </c>
      <c r="FD80" s="47">
        <f t="shared" si="142"/>
        <v>408275</v>
      </c>
      <c r="FE80" s="47">
        <f t="shared" si="142"/>
        <v>490865</v>
      </c>
      <c r="FF80" s="47">
        <f t="shared" si="142"/>
        <v>558818</v>
      </c>
      <c r="FG80" s="47">
        <f t="shared" si="142"/>
        <v>625172</v>
      </c>
      <c r="FH80" s="47">
        <f t="shared" si="142"/>
        <v>687193</v>
      </c>
      <c r="FI80" s="47">
        <f t="shared" si="142"/>
        <v>750987</v>
      </c>
      <c r="FJ80" s="47">
        <f t="shared" si="142"/>
        <v>4599121</v>
      </c>
      <c r="FK80" s="45"/>
      <c r="FL80" s="45"/>
    </row>
    <row r="81" spans="1:168" s="55" customFormat="1" ht="15" customHeight="1">
      <c r="A81" s="57">
        <v>2014</v>
      </c>
      <c r="B81" s="63" t="s">
        <v>6</v>
      </c>
      <c r="C81" s="46"/>
      <c r="D81" s="47">
        <f>SUMIFS(D$11:D$65,$A$11:$A$65,$A81,$B$11:$B$65,$B81)</f>
        <v>349785</v>
      </c>
      <c r="E81" s="47">
        <f t="shared" si="143"/>
        <v>678265</v>
      </c>
      <c r="F81" s="47">
        <f t="shared" si="143"/>
        <v>1079471</v>
      </c>
      <c r="G81" s="47">
        <f t="shared" si="143"/>
        <v>1462877</v>
      </c>
      <c r="H81" s="47">
        <f t="shared" si="143"/>
        <v>1864343</v>
      </c>
      <c r="I81" s="47">
        <f t="shared" si="132"/>
        <v>2266589</v>
      </c>
      <c r="J81" s="47">
        <f t="shared" si="132"/>
        <v>2687495</v>
      </c>
      <c r="K81" s="47">
        <f t="shared" si="132"/>
        <v>3137788</v>
      </c>
      <c r="L81" s="47">
        <f t="shared" si="132"/>
        <v>3519935</v>
      </c>
      <c r="M81" s="47">
        <f t="shared" si="132"/>
        <v>3934861</v>
      </c>
      <c r="N81" s="47">
        <f t="shared" si="132"/>
        <v>4308398</v>
      </c>
      <c r="O81" s="47">
        <f t="shared" si="132"/>
        <v>4691983</v>
      </c>
      <c r="P81" s="47">
        <f t="shared" si="144"/>
        <v>29981790</v>
      </c>
      <c r="Q81" s="45"/>
      <c r="R81" s="45"/>
      <c r="S81" s="47">
        <f t="shared" si="145"/>
        <v>237434</v>
      </c>
      <c r="T81" s="47">
        <f t="shared" si="133"/>
        <v>454143</v>
      </c>
      <c r="U81" s="47">
        <f t="shared" si="133"/>
        <v>728803</v>
      </c>
      <c r="V81" s="47">
        <f t="shared" si="133"/>
        <v>1024074</v>
      </c>
      <c r="W81" s="47">
        <f t="shared" si="133"/>
        <v>1358725</v>
      </c>
      <c r="X81" s="47">
        <f t="shared" si="133"/>
        <v>1707510</v>
      </c>
      <c r="Y81" s="47">
        <f t="shared" si="133"/>
        <v>2105973</v>
      </c>
      <c r="Z81" s="47">
        <f t="shared" si="133"/>
        <v>2535022</v>
      </c>
      <c r="AA81" s="47">
        <f t="shared" si="133"/>
        <v>2853403</v>
      </c>
      <c r="AB81" s="47">
        <f t="shared" si="133"/>
        <v>3176262</v>
      </c>
      <c r="AC81" s="47">
        <f t="shared" si="133"/>
        <v>3465437</v>
      </c>
      <c r="AD81" s="47">
        <f t="shared" si="133"/>
        <v>3762632</v>
      </c>
      <c r="AE81" s="47">
        <f t="shared" si="133"/>
        <v>23409418</v>
      </c>
      <c r="AF81" s="45"/>
      <c r="AG81" s="45"/>
      <c r="AH81" s="47">
        <f t="shared" si="134"/>
        <v>286184</v>
      </c>
      <c r="AI81" s="47">
        <f t="shared" si="134"/>
        <v>556782</v>
      </c>
      <c r="AJ81" s="47">
        <f t="shared" si="134"/>
        <v>877177</v>
      </c>
      <c r="AK81" s="47">
        <f t="shared" si="134"/>
        <v>1199709</v>
      </c>
      <c r="AL81" s="47">
        <f t="shared" si="134"/>
        <v>1529261</v>
      </c>
      <c r="AM81" s="47">
        <f t="shared" si="134"/>
        <v>1852397</v>
      </c>
      <c r="AN81" s="47">
        <f t="shared" si="134"/>
        <v>2186089</v>
      </c>
      <c r="AO81" s="47">
        <f t="shared" si="134"/>
        <v>2530941</v>
      </c>
      <c r="AP81" s="47">
        <f t="shared" si="134"/>
        <v>2852840</v>
      </c>
      <c r="AQ81" s="47">
        <f t="shared" si="134"/>
        <v>3190362</v>
      </c>
      <c r="AR81" s="47">
        <f t="shared" si="134"/>
        <v>3506630</v>
      </c>
      <c r="AS81" s="47">
        <f t="shared" si="134"/>
        <v>3834421</v>
      </c>
      <c r="AT81" s="47">
        <f t="shared" si="134"/>
        <v>24402793</v>
      </c>
      <c r="AU81" s="45"/>
      <c r="AV81" s="45"/>
      <c r="AW81" s="47">
        <f t="shared" si="135"/>
        <v>44950</v>
      </c>
      <c r="AX81" s="47">
        <f t="shared" si="135"/>
        <v>85555</v>
      </c>
      <c r="AY81" s="47">
        <f t="shared" si="135"/>
        <v>137843</v>
      </c>
      <c r="AZ81" s="47">
        <f t="shared" si="135"/>
        <v>191661</v>
      </c>
      <c r="BA81" s="47">
        <f t="shared" si="135"/>
        <v>255819</v>
      </c>
      <c r="BB81" s="47">
        <f t="shared" si="135"/>
        <v>320902</v>
      </c>
      <c r="BC81" s="47">
        <f t="shared" si="135"/>
        <v>395141</v>
      </c>
      <c r="BD81" s="47">
        <f t="shared" si="135"/>
        <v>474661</v>
      </c>
      <c r="BE81" s="47">
        <f t="shared" si="135"/>
        <v>534279</v>
      </c>
      <c r="BF81" s="47">
        <f t="shared" si="135"/>
        <v>593425</v>
      </c>
      <c r="BG81" s="47">
        <f t="shared" si="135"/>
        <v>648757</v>
      </c>
      <c r="BH81" s="47">
        <f t="shared" si="135"/>
        <v>704164</v>
      </c>
      <c r="BI81" s="47">
        <f t="shared" si="135"/>
        <v>4387157</v>
      </c>
      <c r="BJ81" s="45"/>
      <c r="BK81" s="45"/>
      <c r="BL81" s="47">
        <f t="shared" si="136"/>
        <v>267431</v>
      </c>
      <c r="BM81" s="47">
        <f t="shared" si="136"/>
        <v>534551</v>
      </c>
      <c r="BN81" s="47">
        <f t="shared" si="136"/>
        <v>870657</v>
      </c>
      <c r="BO81" s="47">
        <f t="shared" si="136"/>
        <v>1203164</v>
      </c>
      <c r="BP81" s="47">
        <f t="shared" si="136"/>
        <v>1577230</v>
      </c>
      <c r="BQ81" s="47">
        <f t="shared" si="136"/>
        <v>1979560</v>
      </c>
      <c r="BR81" s="47">
        <f t="shared" si="136"/>
        <v>2464233</v>
      </c>
      <c r="BS81" s="47">
        <f t="shared" si="136"/>
        <v>2992271</v>
      </c>
      <c r="BT81" s="47">
        <f t="shared" si="136"/>
        <v>3357936</v>
      </c>
      <c r="BU81" s="47">
        <f t="shared" si="136"/>
        <v>3727876</v>
      </c>
      <c r="BV81" s="47">
        <f t="shared" si="136"/>
        <v>4021570</v>
      </c>
      <c r="BW81" s="47">
        <f t="shared" si="136"/>
        <v>4340338</v>
      </c>
      <c r="BX81" s="47">
        <f t="shared" si="136"/>
        <v>27336817</v>
      </c>
      <c r="BY81" s="45"/>
      <c r="BZ81" s="45"/>
      <c r="CA81" s="47">
        <f t="shared" si="137"/>
        <v>137190</v>
      </c>
      <c r="CB81" s="47">
        <f t="shared" si="137"/>
        <v>265574</v>
      </c>
      <c r="CC81" s="47">
        <f t="shared" si="137"/>
        <v>412540</v>
      </c>
      <c r="CD81" s="47">
        <f t="shared" si="137"/>
        <v>556549</v>
      </c>
      <c r="CE81" s="47">
        <f t="shared" si="137"/>
        <v>716644</v>
      </c>
      <c r="CF81" s="47">
        <f t="shared" si="137"/>
        <v>883027</v>
      </c>
      <c r="CG81" s="47">
        <f t="shared" si="137"/>
        <v>1068430</v>
      </c>
      <c r="CH81" s="47">
        <f t="shared" si="137"/>
        <v>1255656</v>
      </c>
      <c r="CI81" s="47">
        <f t="shared" si="137"/>
        <v>1417295</v>
      </c>
      <c r="CJ81" s="47">
        <f t="shared" si="137"/>
        <v>1570570</v>
      </c>
      <c r="CK81" s="47">
        <f t="shared" si="137"/>
        <v>1702231</v>
      </c>
      <c r="CL81" s="47">
        <f t="shared" si="137"/>
        <v>1842417</v>
      </c>
      <c r="CM81" s="47">
        <f t="shared" si="137"/>
        <v>11828123</v>
      </c>
      <c r="CN81" s="45"/>
      <c r="CO81" s="45"/>
      <c r="CP81" s="47">
        <f t="shared" si="138"/>
        <v>158816</v>
      </c>
      <c r="CQ81" s="47">
        <f t="shared" si="138"/>
        <v>308460</v>
      </c>
      <c r="CR81" s="47">
        <f t="shared" si="138"/>
        <v>486216</v>
      </c>
      <c r="CS81" s="47">
        <f t="shared" si="138"/>
        <v>666336</v>
      </c>
      <c r="CT81" s="47">
        <f t="shared" si="138"/>
        <v>865225</v>
      </c>
      <c r="CU81" s="47">
        <f t="shared" si="138"/>
        <v>1070180</v>
      </c>
      <c r="CV81" s="47">
        <f t="shared" si="138"/>
        <v>1284319</v>
      </c>
      <c r="CW81" s="47">
        <f t="shared" si="138"/>
        <v>1492984</v>
      </c>
      <c r="CX81" s="47">
        <f t="shared" si="138"/>
        <v>1692566</v>
      </c>
      <c r="CY81" s="47">
        <f t="shared" si="138"/>
        <v>1888845</v>
      </c>
      <c r="CZ81" s="47">
        <f t="shared" si="138"/>
        <v>2071702</v>
      </c>
      <c r="DA81" s="47">
        <f t="shared" si="138"/>
        <v>2254166</v>
      </c>
      <c r="DB81" s="47">
        <f t="shared" si="138"/>
        <v>14239815</v>
      </c>
      <c r="DC81" s="45"/>
      <c r="DD81" s="45"/>
      <c r="DE81" s="47">
        <f t="shared" si="139"/>
        <v>78326</v>
      </c>
      <c r="DF81" s="47">
        <f t="shared" si="139"/>
        <v>154197</v>
      </c>
      <c r="DG81" s="47">
        <f t="shared" si="139"/>
        <v>261727</v>
      </c>
      <c r="DH81" s="47">
        <f t="shared" si="139"/>
        <v>387875</v>
      </c>
      <c r="DI81" s="47">
        <f t="shared" si="139"/>
        <v>539251</v>
      </c>
      <c r="DJ81" s="47">
        <f t="shared" si="139"/>
        <v>705491</v>
      </c>
      <c r="DK81" s="47">
        <f t="shared" si="139"/>
        <v>935519</v>
      </c>
      <c r="DL81" s="47">
        <f t="shared" si="139"/>
        <v>1192912</v>
      </c>
      <c r="DM81" s="47">
        <f t="shared" si="139"/>
        <v>1339114</v>
      </c>
      <c r="DN81" s="47">
        <f t="shared" si="139"/>
        <v>1479533</v>
      </c>
      <c r="DO81" s="47">
        <f t="shared" si="139"/>
        <v>1596049</v>
      </c>
      <c r="DP81" s="47">
        <f t="shared" si="139"/>
        <v>1696888</v>
      </c>
      <c r="DQ81" s="47">
        <f t="shared" si="139"/>
        <v>10366882</v>
      </c>
      <c r="DR81" s="45"/>
      <c r="DS81" s="45"/>
      <c r="DT81" s="47">
        <f t="shared" si="140"/>
        <v>165717</v>
      </c>
      <c r="DU81" s="47">
        <f t="shared" si="140"/>
        <v>324173</v>
      </c>
      <c r="DV81" s="47">
        <f t="shared" si="140"/>
        <v>534833</v>
      </c>
      <c r="DW81" s="47">
        <f t="shared" si="140"/>
        <v>758388</v>
      </c>
      <c r="DX81" s="47">
        <f t="shared" si="140"/>
        <v>1007254</v>
      </c>
      <c r="DY81" s="47">
        <f t="shared" si="140"/>
        <v>1256346</v>
      </c>
      <c r="DZ81" s="47">
        <f t="shared" si="140"/>
        <v>1542603</v>
      </c>
      <c r="EA81" s="47">
        <f t="shared" si="140"/>
        <v>1859314</v>
      </c>
      <c r="EB81" s="47">
        <f t="shared" si="140"/>
        <v>2095089</v>
      </c>
      <c r="EC81" s="47">
        <f t="shared" si="140"/>
        <v>2329629</v>
      </c>
      <c r="ED81" s="47">
        <f t="shared" si="140"/>
        <v>2532655</v>
      </c>
      <c r="EE81" s="47">
        <f t="shared" si="140"/>
        <v>2742473</v>
      </c>
      <c r="EF81" s="47">
        <f t="shared" si="140"/>
        <v>17148474</v>
      </c>
      <c r="EG81" s="45"/>
      <c r="EH81" s="45"/>
      <c r="EI81" s="47">
        <f t="shared" si="141"/>
        <v>182762</v>
      </c>
      <c r="EJ81" s="47">
        <f t="shared" si="141"/>
        <v>368491</v>
      </c>
      <c r="EK81" s="47">
        <f t="shared" si="141"/>
        <v>598129</v>
      </c>
      <c r="EL81" s="47">
        <f t="shared" si="141"/>
        <v>847347</v>
      </c>
      <c r="EM81" s="47">
        <f t="shared" si="141"/>
        <v>1125447</v>
      </c>
      <c r="EN81" s="47">
        <f t="shared" si="141"/>
        <v>1415186</v>
      </c>
      <c r="EO81" s="47">
        <f t="shared" si="141"/>
        <v>1758990</v>
      </c>
      <c r="EP81" s="47">
        <f t="shared" si="141"/>
        <v>2131446</v>
      </c>
      <c r="EQ81" s="47">
        <f t="shared" si="141"/>
        <v>2408264</v>
      </c>
      <c r="ER81" s="47">
        <f t="shared" si="141"/>
        <v>2668686</v>
      </c>
      <c r="ES81" s="47">
        <f t="shared" si="141"/>
        <v>2871866</v>
      </c>
      <c r="ET81" s="47">
        <f t="shared" si="141"/>
        <v>3083014</v>
      </c>
      <c r="EU81" s="47">
        <f t="shared" si="141"/>
        <v>19459628</v>
      </c>
      <c r="EV81" s="45"/>
      <c r="EW81" s="45"/>
      <c r="EX81" s="47">
        <f t="shared" si="142"/>
        <v>49327</v>
      </c>
      <c r="EY81" s="47">
        <f t="shared" si="142"/>
        <v>96067</v>
      </c>
      <c r="EZ81" s="47">
        <f t="shared" si="142"/>
        <v>150990</v>
      </c>
      <c r="FA81" s="47">
        <f t="shared" si="142"/>
        <v>213416</v>
      </c>
      <c r="FB81" s="47">
        <f t="shared" si="142"/>
        <v>280660</v>
      </c>
      <c r="FC81" s="47">
        <f t="shared" si="142"/>
        <v>352587</v>
      </c>
      <c r="FD81" s="47">
        <f t="shared" si="142"/>
        <v>430948</v>
      </c>
      <c r="FE81" s="47">
        <f t="shared" si="142"/>
        <v>515259</v>
      </c>
      <c r="FF81" s="47">
        <f t="shared" si="142"/>
        <v>548583</v>
      </c>
      <c r="FG81" s="47">
        <f t="shared" si="142"/>
        <v>600877</v>
      </c>
      <c r="FH81" s="47">
        <f t="shared" si="142"/>
        <v>651835</v>
      </c>
      <c r="FI81" s="47">
        <f t="shared" si="142"/>
        <v>706690</v>
      </c>
      <c r="FJ81" s="47">
        <f t="shared" si="142"/>
        <v>4597239</v>
      </c>
      <c r="FK81" s="45"/>
      <c r="FL81" s="45"/>
    </row>
    <row r="82" spans="1:168" s="55" customFormat="1" ht="15" customHeight="1">
      <c r="A82" s="57">
        <v>2015</v>
      </c>
      <c r="B82" s="63" t="s">
        <v>6</v>
      </c>
      <c r="C82" s="46"/>
      <c r="D82" s="47">
        <f t="shared" si="143"/>
        <v>355167</v>
      </c>
      <c r="E82" s="47">
        <f t="shared" si="143"/>
        <v>673376</v>
      </c>
      <c r="F82" s="47">
        <f t="shared" si="143"/>
        <v>1067322</v>
      </c>
      <c r="G82" s="47">
        <f t="shared" si="143"/>
        <v>1446999</v>
      </c>
      <c r="H82" s="47">
        <f t="shared" si="143"/>
        <v>1831432</v>
      </c>
      <c r="I82" s="47">
        <f t="shared" si="132"/>
        <v>2213095</v>
      </c>
      <c r="J82" s="47">
        <f t="shared" si="132"/>
        <v>2630464</v>
      </c>
      <c r="K82" s="47">
        <f t="shared" si="132"/>
        <v>3043867</v>
      </c>
      <c r="L82" s="47">
        <f t="shared" si="132"/>
        <v>3413455</v>
      </c>
      <c r="M82" s="47">
        <f t="shared" si="132"/>
        <v>3788902</v>
      </c>
      <c r="N82" s="47">
        <f t="shared" si="132"/>
        <v>4128332</v>
      </c>
      <c r="O82" s="47">
        <f t="shared" si="132"/>
        <v>4466494</v>
      </c>
      <c r="P82" s="47">
        <f t="shared" si="144"/>
        <v>29058905</v>
      </c>
      <c r="Q82" s="45"/>
      <c r="R82" s="45"/>
      <c r="S82" s="47">
        <f t="shared" si="145"/>
        <v>224233</v>
      </c>
      <c r="T82" s="47">
        <f t="shared" si="133"/>
        <v>406640</v>
      </c>
      <c r="U82" s="47">
        <f t="shared" si="133"/>
        <v>650026</v>
      </c>
      <c r="V82" s="47">
        <f t="shared" si="133"/>
        <v>888747</v>
      </c>
      <c r="W82" s="47">
        <f t="shared" si="133"/>
        <v>1178498</v>
      </c>
      <c r="X82" s="47">
        <f t="shared" si="133"/>
        <v>1473651</v>
      </c>
      <c r="Y82" s="47">
        <f t="shared" si="133"/>
        <v>1816827</v>
      </c>
      <c r="Z82" s="47">
        <f t="shared" si="133"/>
        <v>2164108</v>
      </c>
      <c r="AA82" s="47">
        <f t="shared" si="133"/>
        <v>2436660</v>
      </c>
      <c r="AB82" s="47">
        <f t="shared" si="133"/>
        <v>2698846</v>
      </c>
      <c r="AC82" s="47">
        <f t="shared" si="133"/>
        <v>2940650</v>
      </c>
      <c r="AD82" s="47">
        <f t="shared" si="133"/>
        <v>3182379</v>
      </c>
      <c r="AE82" s="47">
        <f t="shared" si="133"/>
        <v>20061265</v>
      </c>
      <c r="AF82" s="45"/>
      <c r="AG82" s="45"/>
      <c r="AH82" s="47">
        <f t="shared" si="134"/>
        <v>298064</v>
      </c>
      <c r="AI82" s="47">
        <f t="shared" si="134"/>
        <v>567772</v>
      </c>
      <c r="AJ82" s="47">
        <f t="shared" si="134"/>
        <v>894482</v>
      </c>
      <c r="AK82" s="47">
        <f t="shared" si="134"/>
        <v>1226159</v>
      </c>
      <c r="AL82" s="47">
        <f t="shared" si="134"/>
        <v>1585994</v>
      </c>
      <c r="AM82" s="47">
        <f t="shared" si="134"/>
        <v>1944650</v>
      </c>
      <c r="AN82" s="47">
        <f t="shared" si="134"/>
        <v>2315294</v>
      </c>
      <c r="AO82" s="47">
        <f t="shared" si="134"/>
        <v>2689269</v>
      </c>
      <c r="AP82" s="47">
        <f t="shared" si="134"/>
        <v>3047540</v>
      </c>
      <c r="AQ82" s="47">
        <f t="shared" si="134"/>
        <v>3416007</v>
      </c>
      <c r="AR82" s="47">
        <f t="shared" si="134"/>
        <v>3757977</v>
      </c>
      <c r="AS82" s="47">
        <f t="shared" si="134"/>
        <v>4107345</v>
      </c>
      <c r="AT82" s="47">
        <f t="shared" si="134"/>
        <v>25850553</v>
      </c>
      <c r="AU82" s="45"/>
      <c r="AV82" s="45"/>
      <c r="AW82" s="47">
        <f t="shared" si="135"/>
        <v>38140</v>
      </c>
      <c r="AX82" s="47">
        <f t="shared" si="135"/>
        <v>70777</v>
      </c>
      <c r="AY82" s="47">
        <f t="shared" si="135"/>
        <v>112037</v>
      </c>
      <c r="AZ82" s="47">
        <f t="shared" si="135"/>
        <v>155907</v>
      </c>
      <c r="BA82" s="47">
        <f t="shared" si="135"/>
        <v>211002</v>
      </c>
      <c r="BB82" s="47">
        <f t="shared" si="135"/>
        <v>265896</v>
      </c>
      <c r="BC82" s="47">
        <f t="shared" si="135"/>
        <v>315862</v>
      </c>
      <c r="BD82" s="47">
        <f t="shared" si="135"/>
        <v>374367</v>
      </c>
      <c r="BE82" s="47">
        <f t="shared" si="135"/>
        <v>422392</v>
      </c>
      <c r="BF82" s="47">
        <f t="shared" si="135"/>
        <v>469289</v>
      </c>
      <c r="BG82" s="47">
        <f t="shared" si="135"/>
        <v>512946</v>
      </c>
      <c r="BH82" s="47">
        <f t="shared" si="135"/>
        <v>556847</v>
      </c>
      <c r="BI82" s="47">
        <f t="shared" si="135"/>
        <v>3505462</v>
      </c>
      <c r="BJ82" s="45"/>
      <c r="BK82" s="45"/>
      <c r="BL82" s="47">
        <f t="shared" si="136"/>
        <v>258071</v>
      </c>
      <c r="BM82" s="47">
        <f t="shared" si="136"/>
        <v>492262</v>
      </c>
      <c r="BN82" s="47">
        <f t="shared" si="136"/>
        <v>810624</v>
      </c>
      <c r="BO82" s="47">
        <f t="shared" si="136"/>
        <v>1121820</v>
      </c>
      <c r="BP82" s="47">
        <f t="shared" si="136"/>
        <v>1478793</v>
      </c>
      <c r="BQ82" s="47">
        <f t="shared" si="136"/>
        <v>1854359</v>
      </c>
      <c r="BR82" s="47">
        <f t="shared" si="136"/>
        <v>2343052</v>
      </c>
      <c r="BS82" s="47">
        <f t="shared" si="136"/>
        <v>2839780</v>
      </c>
      <c r="BT82" s="47">
        <f t="shared" si="136"/>
        <v>3211051</v>
      </c>
      <c r="BU82" s="47">
        <f t="shared" si="136"/>
        <v>3559908</v>
      </c>
      <c r="BV82" s="47">
        <f t="shared" si="136"/>
        <v>3858033</v>
      </c>
      <c r="BW82" s="47">
        <f t="shared" si="136"/>
        <v>4155935</v>
      </c>
      <c r="BX82" s="47">
        <f t="shared" si="136"/>
        <v>25983688</v>
      </c>
      <c r="BY82" s="45"/>
      <c r="BZ82" s="45"/>
      <c r="CA82" s="47">
        <f t="shared" si="137"/>
        <v>113526</v>
      </c>
      <c r="CB82" s="47">
        <f t="shared" si="137"/>
        <v>214581</v>
      </c>
      <c r="CC82" s="47">
        <f t="shared" si="137"/>
        <v>326704</v>
      </c>
      <c r="CD82" s="47">
        <f t="shared" si="137"/>
        <v>440194</v>
      </c>
      <c r="CE82" s="47">
        <f t="shared" si="137"/>
        <v>570052</v>
      </c>
      <c r="CF82" s="47">
        <f t="shared" si="137"/>
        <v>703640</v>
      </c>
      <c r="CG82" s="47">
        <f t="shared" si="137"/>
        <v>855137</v>
      </c>
      <c r="CH82" s="47">
        <f t="shared" si="137"/>
        <v>995256</v>
      </c>
      <c r="CI82" s="47">
        <f t="shared" si="137"/>
        <v>1118922</v>
      </c>
      <c r="CJ82" s="47">
        <f t="shared" si="137"/>
        <v>1233427</v>
      </c>
      <c r="CK82" s="47">
        <f t="shared" si="137"/>
        <v>1332290</v>
      </c>
      <c r="CL82" s="47">
        <f t="shared" si="137"/>
        <v>1439328</v>
      </c>
      <c r="CM82" s="47">
        <f t="shared" si="137"/>
        <v>9343057</v>
      </c>
      <c r="CN82" s="45"/>
      <c r="CO82" s="45"/>
      <c r="CP82" s="47">
        <f t="shared" si="138"/>
        <v>168775</v>
      </c>
      <c r="CQ82" s="47">
        <f t="shared" si="138"/>
        <v>317638</v>
      </c>
      <c r="CR82" s="47">
        <f t="shared" si="138"/>
        <v>494300</v>
      </c>
      <c r="CS82" s="47">
        <f t="shared" si="138"/>
        <v>675486</v>
      </c>
      <c r="CT82" s="47">
        <f t="shared" si="138"/>
        <v>870245</v>
      </c>
      <c r="CU82" s="47">
        <f t="shared" si="138"/>
        <v>1066537</v>
      </c>
      <c r="CV82" s="47">
        <f t="shared" si="138"/>
        <v>1271184</v>
      </c>
      <c r="CW82" s="47">
        <f t="shared" si="138"/>
        <v>1468759</v>
      </c>
      <c r="CX82" s="47">
        <f t="shared" si="138"/>
        <v>1655201</v>
      </c>
      <c r="CY82" s="47">
        <f t="shared" si="138"/>
        <v>1846201</v>
      </c>
      <c r="CZ82" s="47">
        <f t="shared" si="138"/>
        <v>2026094</v>
      </c>
      <c r="DA82" s="47">
        <f t="shared" si="138"/>
        <v>2202158</v>
      </c>
      <c r="DB82" s="47">
        <f t="shared" si="138"/>
        <v>14062578</v>
      </c>
      <c r="DC82" s="45"/>
      <c r="DD82" s="45"/>
      <c r="DE82" s="47">
        <f t="shared" si="139"/>
        <v>78571</v>
      </c>
      <c r="DF82" s="47">
        <f t="shared" si="139"/>
        <v>148795</v>
      </c>
      <c r="DG82" s="47">
        <f t="shared" si="139"/>
        <v>252288</v>
      </c>
      <c r="DH82" s="47">
        <f t="shared" si="139"/>
        <v>376161</v>
      </c>
      <c r="DI82" s="47">
        <f t="shared" si="139"/>
        <v>527502</v>
      </c>
      <c r="DJ82" s="47">
        <f t="shared" si="139"/>
        <v>690170</v>
      </c>
      <c r="DK82" s="47">
        <f t="shared" si="139"/>
        <v>917868</v>
      </c>
      <c r="DL82" s="47">
        <f t="shared" si="139"/>
        <v>1140715</v>
      </c>
      <c r="DM82" s="47">
        <f t="shared" si="139"/>
        <v>1288516</v>
      </c>
      <c r="DN82" s="47">
        <f t="shared" si="139"/>
        <v>1416937</v>
      </c>
      <c r="DO82" s="47">
        <f t="shared" si="139"/>
        <v>1521168</v>
      </c>
      <c r="DP82" s="47">
        <f t="shared" si="139"/>
        <v>1614794</v>
      </c>
      <c r="DQ82" s="47">
        <f t="shared" si="139"/>
        <v>9973485</v>
      </c>
      <c r="DR82" s="45"/>
      <c r="DS82" s="45"/>
      <c r="DT82" s="47">
        <f t="shared" si="140"/>
        <v>154893</v>
      </c>
      <c r="DU82" s="47">
        <f t="shared" si="140"/>
        <v>288430</v>
      </c>
      <c r="DV82" s="47">
        <f t="shared" si="140"/>
        <v>473095</v>
      </c>
      <c r="DW82" s="47">
        <f t="shared" si="140"/>
        <v>664646</v>
      </c>
      <c r="DX82" s="47">
        <f t="shared" si="140"/>
        <v>892447</v>
      </c>
      <c r="DY82" s="47">
        <f t="shared" si="140"/>
        <v>1117436</v>
      </c>
      <c r="DZ82" s="47">
        <f t="shared" si="140"/>
        <v>1392858</v>
      </c>
      <c r="EA82" s="47">
        <f t="shared" si="140"/>
        <v>1675688</v>
      </c>
      <c r="EB82" s="47">
        <f t="shared" si="140"/>
        <v>1891004</v>
      </c>
      <c r="EC82" s="47">
        <f t="shared" si="140"/>
        <v>2093299</v>
      </c>
      <c r="ED82" s="47">
        <f t="shared" si="140"/>
        <v>2279914</v>
      </c>
      <c r="EE82" s="47">
        <f t="shared" si="140"/>
        <v>2462193</v>
      </c>
      <c r="EF82" s="47">
        <f t="shared" si="140"/>
        <v>15385903</v>
      </c>
      <c r="EG82" s="45"/>
      <c r="EH82" s="45"/>
      <c r="EI82" s="47">
        <f t="shared" si="141"/>
        <v>158355</v>
      </c>
      <c r="EJ82" s="47">
        <f t="shared" si="141"/>
        <v>300194</v>
      </c>
      <c r="EK82" s="47">
        <f t="shared" si="141"/>
        <v>486753</v>
      </c>
      <c r="EL82" s="47">
        <f t="shared" si="141"/>
        <v>688118</v>
      </c>
      <c r="EM82" s="47">
        <f t="shared" si="141"/>
        <v>925996</v>
      </c>
      <c r="EN82" s="47">
        <f t="shared" si="141"/>
        <v>1178024</v>
      </c>
      <c r="EO82" s="47">
        <f t="shared" si="141"/>
        <v>1487493</v>
      </c>
      <c r="EP82" s="47">
        <f t="shared" si="141"/>
        <v>1798854</v>
      </c>
      <c r="EQ82" s="47">
        <f t="shared" si="141"/>
        <v>2023906</v>
      </c>
      <c r="ER82" s="47">
        <f t="shared" si="141"/>
        <v>2231155</v>
      </c>
      <c r="ES82" s="47">
        <f t="shared" si="141"/>
        <v>2402038</v>
      </c>
      <c r="ET82" s="47">
        <f t="shared" si="141"/>
        <v>2571339</v>
      </c>
      <c r="EU82" s="47">
        <f t="shared" si="141"/>
        <v>16252225</v>
      </c>
      <c r="EV82" s="45"/>
      <c r="EW82" s="45"/>
      <c r="EX82" s="47">
        <f t="shared" si="142"/>
        <v>40223</v>
      </c>
      <c r="EY82" s="47">
        <f t="shared" si="142"/>
        <v>73674</v>
      </c>
      <c r="EZ82" s="47">
        <f t="shared" si="142"/>
        <v>115914</v>
      </c>
      <c r="FA82" s="47">
        <f t="shared" si="142"/>
        <v>161161</v>
      </c>
      <c r="FB82" s="47">
        <f t="shared" si="142"/>
        <v>213973</v>
      </c>
      <c r="FC82" s="47">
        <f t="shared" si="142"/>
        <v>267287</v>
      </c>
      <c r="FD82" s="47">
        <f t="shared" si="142"/>
        <v>326508</v>
      </c>
      <c r="FE82" s="47">
        <f t="shared" si="142"/>
        <v>382111</v>
      </c>
      <c r="FF82" s="47">
        <f t="shared" si="142"/>
        <v>428749</v>
      </c>
      <c r="FG82" s="47">
        <f t="shared" si="142"/>
        <v>472258</v>
      </c>
      <c r="FH82" s="47">
        <f t="shared" si="142"/>
        <v>513094</v>
      </c>
      <c r="FI82" s="47">
        <f t="shared" si="142"/>
        <v>554985</v>
      </c>
      <c r="FJ82" s="47">
        <f t="shared" si="142"/>
        <v>3549937</v>
      </c>
      <c r="FK82" s="45"/>
      <c r="FL82" s="45"/>
    </row>
    <row r="83" spans="1:168" s="55" customFormat="1" ht="15" customHeight="1">
      <c r="A83" s="57">
        <v>2016</v>
      </c>
      <c r="B83" s="63" t="s">
        <v>6</v>
      </c>
      <c r="C83" s="46"/>
      <c r="D83" s="47">
        <f t="shared" si="143"/>
        <v>323675</v>
      </c>
      <c r="E83" s="47">
        <f t="shared" si="143"/>
        <v>634435</v>
      </c>
      <c r="F83" s="47">
        <f t="shared" si="143"/>
        <v>984467</v>
      </c>
      <c r="G83" s="47">
        <f t="shared" si="143"/>
        <v>1333728</v>
      </c>
      <c r="H83" s="47">
        <f t="shared" si="143"/>
        <v>1699675</v>
      </c>
      <c r="I83" s="47">
        <f t="shared" si="132"/>
        <v>2062833</v>
      </c>
      <c r="J83" s="47">
        <f t="shared" si="132"/>
        <v>2445164</v>
      </c>
      <c r="K83" s="47">
        <f t="shared" si="132"/>
        <v>2842355</v>
      </c>
      <c r="L83" s="47">
        <f t="shared" si="132"/>
        <v>3189525</v>
      </c>
      <c r="M83" s="47">
        <f t="shared" si="132"/>
        <v>3549412</v>
      </c>
      <c r="N83" s="47">
        <f t="shared" si="132"/>
        <v>3880628</v>
      </c>
      <c r="O83" s="47">
        <f t="shared" si="132"/>
        <v>4203114</v>
      </c>
      <c r="P83" s="47">
        <f t="shared" si="144"/>
        <v>27149011</v>
      </c>
      <c r="Q83" s="45"/>
      <c r="R83" s="45"/>
      <c r="S83" s="47">
        <f t="shared" si="145"/>
        <v>191852</v>
      </c>
      <c r="T83" s="47">
        <f t="shared" si="133"/>
        <v>357926</v>
      </c>
      <c r="U83" s="47">
        <f t="shared" si="133"/>
        <v>574310</v>
      </c>
      <c r="V83" s="47">
        <f t="shared" si="133"/>
        <v>795567</v>
      </c>
      <c r="W83" s="47">
        <f t="shared" si="133"/>
        <v>1059045</v>
      </c>
      <c r="X83" s="47">
        <f t="shared" si="133"/>
        <v>1336333</v>
      </c>
      <c r="Y83" s="47">
        <f t="shared" si="133"/>
        <v>1674502</v>
      </c>
      <c r="Z83" s="47">
        <f t="shared" si="133"/>
        <v>1998307</v>
      </c>
      <c r="AA83" s="47">
        <f t="shared" si="133"/>
        <v>2270596</v>
      </c>
      <c r="AB83" s="47">
        <f t="shared" si="133"/>
        <v>2535659</v>
      </c>
      <c r="AC83" s="47">
        <f t="shared" si="133"/>
        <v>2768714</v>
      </c>
      <c r="AD83" s="47">
        <f t="shared" si="133"/>
        <v>2986955</v>
      </c>
      <c r="AE83" s="47">
        <f t="shared" si="133"/>
        <v>18549766</v>
      </c>
      <c r="AF83" s="45"/>
      <c r="AG83" s="45"/>
      <c r="AH83" s="47">
        <f t="shared" si="134"/>
        <v>338503</v>
      </c>
      <c r="AI83" s="47">
        <f t="shared" si="134"/>
        <v>664691</v>
      </c>
      <c r="AJ83" s="47">
        <f t="shared" si="134"/>
        <v>1024750</v>
      </c>
      <c r="AK83" s="47">
        <f t="shared" si="134"/>
        <v>1378607</v>
      </c>
      <c r="AL83" s="47">
        <f t="shared" si="134"/>
        <v>1741418</v>
      </c>
      <c r="AM83" s="47">
        <f t="shared" si="134"/>
        <v>2111147</v>
      </c>
      <c r="AN83" s="47">
        <f t="shared" si="134"/>
        <v>2477733</v>
      </c>
      <c r="AO83" s="47">
        <f t="shared" si="134"/>
        <v>2856907</v>
      </c>
      <c r="AP83" s="47">
        <f t="shared" si="134"/>
        <v>3225918</v>
      </c>
      <c r="AQ83" s="47">
        <f t="shared" si="134"/>
        <v>3606686</v>
      </c>
      <c r="AR83" s="47">
        <f t="shared" si="134"/>
        <v>3961966</v>
      </c>
      <c r="AS83" s="47">
        <f t="shared" si="134"/>
        <v>4311179</v>
      </c>
      <c r="AT83" s="47">
        <f t="shared" si="134"/>
        <v>27699505</v>
      </c>
      <c r="AU83" s="45"/>
      <c r="AV83" s="45"/>
      <c r="AW83" s="47">
        <f t="shared" si="135"/>
        <v>38327</v>
      </c>
      <c r="AX83" s="47">
        <f t="shared" si="135"/>
        <v>67213</v>
      </c>
      <c r="AY83" s="47">
        <f t="shared" si="135"/>
        <v>103351</v>
      </c>
      <c r="AZ83" s="47">
        <f t="shared" si="135"/>
        <v>144497</v>
      </c>
      <c r="BA83" s="47">
        <f t="shared" si="135"/>
        <v>191744</v>
      </c>
      <c r="BB83" s="47">
        <f t="shared" si="135"/>
        <v>241296</v>
      </c>
      <c r="BC83" s="47">
        <f t="shared" si="135"/>
        <v>300472</v>
      </c>
      <c r="BD83" s="47">
        <f t="shared" si="135"/>
        <v>358272</v>
      </c>
      <c r="BE83" s="47">
        <f t="shared" si="135"/>
        <v>408838</v>
      </c>
      <c r="BF83" s="47">
        <f t="shared" si="135"/>
        <v>457831</v>
      </c>
      <c r="BG83" s="47">
        <f t="shared" si="135"/>
        <v>501808</v>
      </c>
      <c r="BH83" s="47">
        <f t="shared" si="135"/>
        <v>547525</v>
      </c>
      <c r="BI83" s="47">
        <f t="shared" si="135"/>
        <v>3361174</v>
      </c>
      <c r="BJ83" s="45"/>
      <c r="BK83" s="45"/>
      <c r="BL83" s="47">
        <f t="shared" si="136"/>
        <v>253355</v>
      </c>
      <c r="BM83" s="47">
        <f t="shared" si="136"/>
        <v>488229</v>
      </c>
      <c r="BN83" s="47">
        <f t="shared" si="136"/>
        <v>799239</v>
      </c>
      <c r="BO83" s="47">
        <f t="shared" si="136"/>
        <v>1088619</v>
      </c>
      <c r="BP83" s="47">
        <f t="shared" si="136"/>
        <v>1435237</v>
      </c>
      <c r="BQ83" s="47">
        <f t="shared" si="136"/>
        <v>1812331</v>
      </c>
      <c r="BR83" s="47">
        <f t="shared" si="136"/>
        <v>2301529</v>
      </c>
      <c r="BS83" s="47">
        <f t="shared" si="136"/>
        <v>2788995</v>
      </c>
      <c r="BT83" s="47">
        <f t="shared" si="136"/>
        <v>3159327</v>
      </c>
      <c r="BU83" s="47">
        <f t="shared" si="136"/>
        <v>3511221</v>
      </c>
      <c r="BV83" s="47">
        <f t="shared" si="136"/>
        <v>3804331</v>
      </c>
      <c r="BW83" s="47">
        <f t="shared" si="136"/>
        <v>4093669</v>
      </c>
      <c r="BX83" s="47">
        <f t="shared" si="136"/>
        <v>25536082</v>
      </c>
      <c r="BY83" s="45"/>
      <c r="BZ83" s="45"/>
      <c r="CA83" s="47">
        <f t="shared" si="137"/>
        <v>89247</v>
      </c>
      <c r="CB83" s="47">
        <f t="shared" si="137"/>
        <v>169696</v>
      </c>
      <c r="CC83" s="47">
        <f t="shared" si="137"/>
        <v>267381</v>
      </c>
      <c r="CD83" s="47">
        <f t="shared" si="137"/>
        <v>365538</v>
      </c>
      <c r="CE83" s="47">
        <f t="shared" si="137"/>
        <v>476812</v>
      </c>
      <c r="CF83" s="47">
        <f t="shared" si="137"/>
        <v>596592</v>
      </c>
      <c r="CG83" s="47">
        <f t="shared" si="137"/>
        <v>735978</v>
      </c>
      <c r="CH83" s="47">
        <f t="shared" si="137"/>
        <v>872548</v>
      </c>
      <c r="CI83" s="47">
        <f t="shared" si="137"/>
        <v>995558</v>
      </c>
      <c r="CJ83" s="47">
        <f t="shared" si="137"/>
        <v>1108783</v>
      </c>
      <c r="CK83" s="47">
        <f t="shared" si="137"/>
        <v>1203108</v>
      </c>
      <c r="CL83" s="47">
        <f t="shared" si="137"/>
        <v>1297538</v>
      </c>
      <c r="CM83" s="47">
        <f t="shared" si="137"/>
        <v>8178779</v>
      </c>
      <c r="CN83" s="45"/>
      <c r="CO83" s="45"/>
      <c r="CP83" s="47">
        <f t="shared" si="138"/>
        <v>175192</v>
      </c>
      <c r="CQ83" s="47">
        <f t="shared" si="138"/>
        <v>337907</v>
      </c>
      <c r="CR83" s="47">
        <f t="shared" si="138"/>
        <v>519819</v>
      </c>
      <c r="CS83" s="47">
        <f t="shared" si="138"/>
        <v>707011</v>
      </c>
      <c r="CT83" s="47">
        <f t="shared" si="138"/>
        <v>911693</v>
      </c>
      <c r="CU83" s="47">
        <f t="shared" si="138"/>
        <v>1116011</v>
      </c>
      <c r="CV83" s="47">
        <f t="shared" si="138"/>
        <v>1322843</v>
      </c>
      <c r="CW83" s="47">
        <f t="shared" si="138"/>
        <v>1529610</v>
      </c>
      <c r="CX83" s="47">
        <f t="shared" si="138"/>
        <v>1730201</v>
      </c>
      <c r="CY83" s="47">
        <f t="shared" si="138"/>
        <v>1932888</v>
      </c>
      <c r="CZ83" s="47">
        <f t="shared" si="138"/>
        <v>1932888</v>
      </c>
      <c r="DA83" s="47">
        <f t="shared" si="138"/>
        <v>1932888</v>
      </c>
      <c r="DB83" s="47">
        <f t="shared" si="138"/>
        <v>14148951</v>
      </c>
      <c r="DC83" s="45"/>
      <c r="DD83" s="45"/>
      <c r="DE83" s="47">
        <f t="shared" si="139"/>
        <v>76902</v>
      </c>
      <c r="DF83" s="47">
        <f t="shared" si="139"/>
        <v>146781</v>
      </c>
      <c r="DG83" s="47">
        <f t="shared" si="139"/>
        <v>246988</v>
      </c>
      <c r="DH83" s="47">
        <f t="shared" si="139"/>
        <v>360108</v>
      </c>
      <c r="DI83" s="47">
        <f t="shared" si="139"/>
        <v>500411</v>
      </c>
      <c r="DJ83" s="47">
        <f t="shared" si="139"/>
        <v>657284</v>
      </c>
      <c r="DK83" s="47">
        <f t="shared" si="139"/>
        <v>888402</v>
      </c>
      <c r="DL83" s="47">
        <f t="shared" si="139"/>
        <v>1108361</v>
      </c>
      <c r="DM83" s="47">
        <f t="shared" si="139"/>
        <v>1266147</v>
      </c>
      <c r="DN83" s="47">
        <f t="shared" si="139"/>
        <v>1402488</v>
      </c>
      <c r="DO83" s="47">
        <f t="shared" si="139"/>
        <v>1511007</v>
      </c>
      <c r="DP83" s="47">
        <f t="shared" si="139"/>
        <v>1605192</v>
      </c>
      <c r="DQ83" s="47">
        <f t="shared" si="139"/>
        <v>9770071</v>
      </c>
      <c r="DR83" s="45"/>
      <c r="DS83" s="45"/>
      <c r="DT83" s="47">
        <f t="shared" si="140"/>
        <v>147822</v>
      </c>
      <c r="DU83" s="47">
        <f t="shared" si="140"/>
        <v>277253</v>
      </c>
      <c r="DV83" s="47">
        <f t="shared" si="140"/>
        <v>451607</v>
      </c>
      <c r="DW83" s="47">
        <f t="shared" si="140"/>
        <v>625838</v>
      </c>
      <c r="DX83" s="47">
        <f t="shared" si="140"/>
        <v>837847</v>
      </c>
      <c r="DY83" s="47">
        <f t="shared" si="140"/>
        <v>1053062</v>
      </c>
      <c r="DZ83" s="47">
        <f t="shared" si="140"/>
        <v>1334166</v>
      </c>
      <c r="EA83" s="47">
        <f t="shared" si="140"/>
        <v>1608167</v>
      </c>
      <c r="EB83" s="47">
        <f t="shared" si="140"/>
        <v>1823979</v>
      </c>
      <c r="EC83" s="47">
        <f t="shared" si="140"/>
        <v>2037620</v>
      </c>
      <c r="ED83" s="47">
        <f t="shared" si="140"/>
        <v>2229362</v>
      </c>
      <c r="EE83" s="47">
        <f t="shared" si="140"/>
        <v>2416322</v>
      </c>
      <c r="EF83" s="47">
        <f t="shared" si="140"/>
        <v>14843045</v>
      </c>
      <c r="EG83" s="45"/>
      <c r="EH83" s="45"/>
      <c r="EI83" s="47">
        <f t="shared" si="141"/>
        <v>150927</v>
      </c>
      <c r="EJ83" s="47">
        <f t="shared" si="141"/>
        <v>282076</v>
      </c>
      <c r="EK83" s="47">
        <f t="shared" si="141"/>
        <v>452304</v>
      </c>
      <c r="EL83" s="47">
        <f t="shared" si="141"/>
        <v>632283</v>
      </c>
      <c r="EM83" s="47">
        <f t="shared" si="141"/>
        <v>846400</v>
      </c>
      <c r="EN83" s="47">
        <f t="shared" si="141"/>
        <v>1081859</v>
      </c>
      <c r="EO83" s="47">
        <f t="shared" si="141"/>
        <v>1387095</v>
      </c>
      <c r="EP83" s="47">
        <f t="shared" si="141"/>
        <v>1684356</v>
      </c>
      <c r="EQ83" s="47">
        <f t="shared" si="141"/>
        <v>1912891</v>
      </c>
      <c r="ER83" s="47">
        <f t="shared" si="141"/>
        <v>2121776</v>
      </c>
      <c r="ES83" s="47">
        <f t="shared" si="141"/>
        <v>2293212</v>
      </c>
      <c r="ET83" s="47">
        <f t="shared" si="141"/>
        <v>2461206</v>
      </c>
      <c r="EU83" s="47">
        <f t="shared" si="141"/>
        <v>15306385</v>
      </c>
      <c r="EV83" s="45"/>
      <c r="EW83" s="45"/>
      <c r="EX83" s="47">
        <f t="shared" si="142"/>
        <v>33972</v>
      </c>
      <c r="EY83" s="47">
        <f t="shared" si="142"/>
        <v>62904</v>
      </c>
      <c r="EZ83" s="47">
        <f t="shared" si="142"/>
        <v>97499</v>
      </c>
      <c r="FA83" s="47">
        <f t="shared" si="142"/>
        <v>136217</v>
      </c>
      <c r="FB83" s="47">
        <f t="shared" si="142"/>
        <v>179711</v>
      </c>
      <c r="FC83" s="47">
        <f t="shared" si="142"/>
        <v>226292</v>
      </c>
      <c r="FD83" s="47">
        <f t="shared" si="142"/>
        <v>281851</v>
      </c>
      <c r="FE83" s="47">
        <f t="shared" si="142"/>
        <v>337027</v>
      </c>
      <c r="FF83" s="47">
        <f t="shared" si="142"/>
        <v>384562</v>
      </c>
      <c r="FG83" s="47">
        <f t="shared" si="142"/>
        <v>429671</v>
      </c>
      <c r="FH83" s="47">
        <f t="shared" si="142"/>
        <v>471102</v>
      </c>
      <c r="FI83" s="47">
        <f t="shared" si="142"/>
        <v>512752</v>
      </c>
      <c r="FJ83" s="47">
        <f t="shared" si="142"/>
        <v>3153560</v>
      </c>
      <c r="FK83" s="45"/>
      <c r="FL83" s="45"/>
    </row>
    <row r="84" spans="1:168" s="55" customFormat="1" ht="15" customHeight="1">
      <c r="A84" s="57">
        <v>2017</v>
      </c>
      <c r="B84" s="63" t="s">
        <v>6</v>
      </c>
      <c r="C84" s="46"/>
      <c r="D84" s="47">
        <f>SUMIFS(D$11:D$69,$A$11:$A$69,$A84,$B$11:$B$69,$B84)</f>
        <v>323221</v>
      </c>
      <c r="E84" s="47">
        <f>SUMIFS(E$11:E$69,$A$11:$A$69,$A84,$B$11:$B$69,$B84)</f>
        <v>613699</v>
      </c>
      <c r="F84" s="47">
        <f t="shared" ref="F84:P84" si="146">SUMIFS(F$11:F$69,$A$11:$A$69,$A84,$B$11:$B$69,$B84)</f>
        <v>953790</v>
      </c>
      <c r="G84" s="47">
        <f t="shared" si="146"/>
        <v>1288371</v>
      </c>
      <c r="H84" s="47">
        <f t="shared" si="146"/>
        <v>1640643</v>
      </c>
      <c r="I84" s="47">
        <f t="shared" si="146"/>
        <v>2002697</v>
      </c>
      <c r="J84" s="47">
        <f t="shared" si="146"/>
        <v>2384177</v>
      </c>
      <c r="K84" s="47">
        <f t="shared" si="146"/>
        <v>2781198</v>
      </c>
      <c r="L84" s="47">
        <f t="shared" si="146"/>
        <v>3139878</v>
      </c>
      <c r="M84" s="47">
        <f t="shared" si="146"/>
        <v>3598201</v>
      </c>
      <c r="N84" s="47">
        <f t="shared" si="146"/>
        <v>3598201</v>
      </c>
      <c r="O84" s="47">
        <f t="shared" si="146"/>
        <v>3598201</v>
      </c>
      <c r="P84" s="47">
        <f t="shared" si="146"/>
        <v>25922277</v>
      </c>
      <c r="Q84" s="45"/>
      <c r="R84" s="45"/>
      <c r="S84" s="47">
        <f t="shared" ref="S84:AE84" si="147">SUMIFS(S$11:S$69,$A$11:$A$69,$A84,$B$11:$B$69,$B84)</f>
        <v>186313</v>
      </c>
      <c r="T84" s="47">
        <f t="shared" si="147"/>
        <v>356505</v>
      </c>
      <c r="U84" s="47">
        <f t="shared" si="147"/>
        <v>562061</v>
      </c>
      <c r="V84" s="47">
        <f t="shared" si="147"/>
        <v>788972</v>
      </c>
      <c r="W84" s="47">
        <f t="shared" si="147"/>
        <v>1033098</v>
      </c>
      <c r="X84" s="47">
        <f t="shared" si="147"/>
        <v>1298222</v>
      </c>
      <c r="Y84" s="47">
        <f t="shared" si="147"/>
        <v>1628726</v>
      </c>
      <c r="Z84" s="47">
        <f t="shared" si="147"/>
        <v>1968022</v>
      </c>
      <c r="AA84" s="47">
        <f t="shared" si="147"/>
        <v>2240159</v>
      </c>
      <c r="AB84" s="47">
        <f t="shared" si="147"/>
        <v>2503175</v>
      </c>
      <c r="AC84" s="47">
        <f t="shared" si="147"/>
        <v>2503175</v>
      </c>
      <c r="AD84" s="47">
        <f t="shared" si="147"/>
        <v>2503175</v>
      </c>
      <c r="AE84" s="47">
        <f t="shared" si="147"/>
        <v>17571603</v>
      </c>
      <c r="AF84" s="45"/>
      <c r="AG84" s="45"/>
      <c r="AH84" s="47">
        <f t="shared" ref="AH84:AT84" si="148">SUMIFS(AH$11:AH$69,$A$11:$A$69,$A84,$B$11:$B$69,$B84)</f>
        <v>350436</v>
      </c>
      <c r="AI84" s="47">
        <f t="shared" si="148"/>
        <v>678986</v>
      </c>
      <c r="AJ84" s="47">
        <f t="shared" si="148"/>
        <v>1053240</v>
      </c>
      <c r="AK84" s="47">
        <f t="shared" si="148"/>
        <v>1417050</v>
      </c>
      <c r="AL84" s="47">
        <f t="shared" si="148"/>
        <v>1796403</v>
      </c>
      <c r="AM84" s="47">
        <f t="shared" si="148"/>
        <v>2166955</v>
      </c>
      <c r="AN84" s="47">
        <f t="shared" si="148"/>
        <v>2544245</v>
      </c>
      <c r="AO84" s="47">
        <f t="shared" si="148"/>
        <v>2937447</v>
      </c>
      <c r="AP84" s="47">
        <f t="shared" si="148"/>
        <v>3306849</v>
      </c>
      <c r="AQ84" s="47">
        <f t="shared" si="148"/>
        <v>3565006</v>
      </c>
      <c r="AR84" s="47">
        <f t="shared" si="148"/>
        <v>3565006</v>
      </c>
      <c r="AS84" s="47">
        <f t="shared" si="148"/>
        <v>3565006</v>
      </c>
      <c r="AT84" s="47">
        <f t="shared" si="148"/>
        <v>26946629</v>
      </c>
      <c r="AU84" s="45"/>
      <c r="AV84" s="45"/>
      <c r="AW84" s="47">
        <f t="shared" ref="AW84:BI84" si="149">SUMIFS(AW$11:AW$69,$A$11:$A$69,$A84,$B$11:$B$69,$B84)</f>
        <v>38721</v>
      </c>
      <c r="AX84" s="47">
        <f t="shared" si="149"/>
        <v>75331</v>
      </c>
      <c r="AY84" s="47">
        <f t="shared" si="149"/>
        <v>115396</v>
      </c>
      <c r="AZ84" s="47">
        <f t="shared" si="149"/>
        <v>161275</v>
      </c>
      <c r="BA84" s="47">
        <f t="shared" si="149"/>
        <v>209795</v>
      </c>
      <c r="BB84" s="47">
        <f t="shared" si="149"/>
        <v>261423</v>
      </c>
      <c r="BC84" s="47">
        <f t="shared" si="149"/>
        <v>318500</v>
      </c>
      <c r="BD84" s="47">
        <f t="shared" si="149"/>
        <v>383303</v>
      </c>
      <c r="BE84" s="47">
        <f t="shared" si="149"/>
        <v>437228</v>
      </c>
      <c r="BF84" s="47">
        <f t="shared" si="149"/>
        <v>491832</v>
      </c>
      <c r="BG84" s="47">
        <f t="shared" si="149"/>
        <v>491832</v>
      </c>
      <c r="BH84" s="47">
        <f t="shared" si="149"/>
        <v>491832</v>
      </c>
      <c r="BI84" s="47">
        <f t="shared" si="149"/>
        <v>3476468</v>
      </c>
      <c r="BJ84" s="45"/>
      <c r="BK84" s="45"/>
      <c r="BL84" s="47">
        <f t="shared" ref="BL84:BX84" si="150">SUMIFS(BL$11:BL$69,$A$11:$A$69,$A84,$B$11:$B$69,$B84)</f>
        <v>252975</v>
      </c>
      <c r="BM84" s="47">
        <f t="shared" si="150"/>
        <v>493376</v>
      </c>
      <c r="BN84" s="47">
        <f t="shared" si="150"/>
        <v>781473</v>
      </c>
      <c r="BO84" s="47">
        <f t="shared" si="150"/>
        <v>1091601</v>
      </c>
      <c r="BP84" s="47">
        <f t="shared" si="150"/>
        <v>1418313</v>
      </c>
      <c r="BQ84" s="47">
        <f t="shared" si="150"/>
        <v>1791326</v>
      </c>
      <c r="BR84" s="47">
        <f t="shared" si="150"/>
        <v>2281243</v>
      </c>
      <c r="BS84" s="47">
        <f t="shared" si="150"/>
        <v>2773403</v>
      </c>
      <c r="BT84" s="47">
        <f t="shared" si="150"/>
        <v>3150874</v>
      </c>
      <c r="BU84" s="47">
        <f t="shared" si="150"/>
        <v>3505846</v>
      </c>
      <c r="BV84" s="47">
        <f t="shared" si="150"/>
        <v>3505846</v>
      </c>
      <c r="BW84" s="47">
        <f t="shared" si="150"/>
        <v>3505846</v>
      </c>
      <c r="BX84" s="47">
        <f t="shared" si="150"/>
        <v>24552122</v>
      </c>
      <c r="BY84" s="45"/>
      <c r="BZ84" s="45"/>
      <c r="CA84" s="47">
        <f t="shared" ref="CA84:CM84" si="151">SUMIFS(CA$11:CA$69,$A$11:$A$69,$A84,$B$11:$B$69,$B84)</f>
        <v>84279</v>
      </c>
      <c r="CB84" s="47">
        <f t="shared" si="151"/>
        <v>162801</v>
      </c>
      <c r="CC84" s="47">
        <f t="shared" si="151"/>
        <v>253871</v>
      </c>
      <c r="CD84" s="47">
        <f t="shared" si="151"/>
        <v>349765</v>
      </c>
      <c r="CE84" s="47">
        <f t="shared" si="151"/>
        <v>459714</v>
      </c>
      <c r="CF84" s="47">
        <f t="shared" si="151"/>
        <v>571196</v>
      </c>
      <c r="CG84" s="47">
        <f t="shared" si="151"/>
        <v>703141</v>
      </c>
      <c r="CH84" s="47">
        <f t="shared" si="151"/>
        <v>836614</v>
      </c>
      <c r="CI84" s="47">
        <f t="shared" si="151"/>
        <v>959834</v>
      </c>
      <c r="CJ84" s="47">
        <f t="shared" si="151"/>
        <v>1075324</v>
      </c>
      <c r="CK84" s="47">
        <f t="shared" si="151"/>
        <v>1075324</v>
      </c>
      <c r="CL84" s="47">
        <f t="shared" si="151"/>
        <v>1075324</v>
      </c>
      <c r="CM84" s="47">
        <f t="shared" si="151"/>
        <v>7607187</v>
      </c>
      <c r="CN84" s="45"/>
      <c r="CO84" s="45"/>
      <c r="CP84" s="47">
        <f t="shared" ref="CP84:DB84" si="152">SUMIFS(CP$11:CP$69,$A$11:$A$69,$A84,$B$11:$B$69,$B84)</f>
        <v>0</v>
      </c>
      <c r="CQ84" s="47">
        <f t="shared" si="152"/>
        <v>0</v>
      </c>
      <c r="CR84" s="47">
        <f t="shared" si="152"/>
        <v>0</v>
      </c>
      <c r="CS84" s="47">
        <f t="shared" si="152"/>
        <v>0</v>
      </c>
      <c r="CT84" s="47">
        <f t="shared" si="152"/>
        <v>0</v>
      </c>
      <c r="CU84" s="47">
        <f t="shared" si="152"/>
        <v>0</v>
      </c>
      <c r="CV84" s="47">
        <f t="shared" si="152"/>
        <v>0</v>
      </c>
      <c r="CW84" s="47">
        <f t="shared" si="152"/>
        <v>0</v>
      </c>
      <c r="CX84" s="47">
        <f t="shared" si="152"/>
        <v>0</v>
      </c>
      <c r="CY84" s="47">
        <f t="shared" si="152"/>
        <v>0</v>
      </c>
      <c r="CZ84" s="47">
        <f t="shared" si="152"/>
        <v>0</v>
      </c>
      <c r="DA84" s="47">
        <f t="shared" si="152"/>
        <v>0</v>
      </c>
      <c r="DB84" s="47">
        <f t="shared" si="152"/>
        <v>0</v>
      </c>
      <c r="DC84" s="45"/>
      <c r="DD84" s="45"/>
      <c r="DE84" s="47">
        <f t="shared" ref="DE84:DQ84" si="153">SUMIFS(DE$11:DE$69,$A$11:$A$69,$A84,$B$11:$B$69,$B84)</f>
        <v>81880</v>
      </c>
      <c r="DF84" s="47">
        <f t="shared" si="153"/>
        <v>158561</v>
      </c>
      <c r="DG84" s="47">
        <f t="shared" si="153"/>
        <v>254948</v>
      </c>
      <c r="DH84" s="47">
        <f t="shared" si="153"/>
        <v>377304</v>
      </c>
      <c r="DI84" s="47">
        <f t="shared" si="153"/>
        <v>512338</v>
      </c>
      <c r="DJ84" s="47">
        <f t="shared" si="153"/>
        <v>669901</v>
      </c>
      <c r="DK84" s="47">
        <f t="shared" si="153"/>
        <v>891985</v>
      </c>
      <c r="DL84" s="47">
        <f t="shared" si="153"/>
        <v>1112584</v>
      </c>
      <c r="DM84" s="47">
        <f t="shared" si="153"/>
        <v>1265813</v>
      </c>
      <c r="DN84" s="47">
        <f t="shared" si="153"/>
        <v>1399645</v>
      </c>
      <c r="DO84" s="47">
        <f t="shared" si="153"/>
        <v>1399645</v>
      </c>
      <c r="DP84" s="47">
        <f t="shared" si="153"/>
        <v>1399645</v>
      </c>
      <c r="DQ84" s="47">
        <f t="shared" si="153"/>
        <v>9524249</v>
      </c>
      <c r="DR84" s="45"/>
      <c r="DS84" s="45"/>
      <c r="DT84" s="47">
        <f t="shared" ref="DT84:EF84" si="154">SUMIFS(DT$11:DT$69,$A$11:$A$69,$A84,$B$11:$B$69,$B84)</f>
        <v>155191</v>
      </c>
      <c r="DU84" s="47">
        <f t="shared" si="154"/>
        <v>299872</v>
      </c>
      <c r="DV84" s="47">
        <f t="shared" si="154"/>
        <v>469815</v>
      </c>
      <c r="DW84" s="47">
        <f t="shared" si="154"/>
        <v>665495</v>
      </c>
      <c r="DX84" s="47">
        <f t="shared" si="154"/>
        <v>872492</v>
      </c>
      <c r="DY84" s="47">
        <f t="shared" si="154"/>
        <v>1092002</v>
      </c>
      <c r="DZ84" s="47">
        <f t="shared" si="154"/>
        <v>1366099</v>
      </c>
      <c r="EA84" s="47">
        <f t="shared" si="154"/>
        <v>1658387</v>
      </c>
      <c r="EB84" s="47">
        <f t="shared" si="154"/>
        <v>1882118</v>
      </c>
      <c r="EC84" s="47">
        <f t="shared" si="154"/>
        <v>2101508</v>
      </c>
      <c r="ED84" s="47">
        <f t="shared" si="154"/>
        <v>2101508</v>
      </c>
      <c r="EE84" s="47">
        <f t="shared" si="154"/>
        <v>2101508</v>
      </c>
      <c r="EF84" s="47">
        <f t="shared" si="154"/>
        <v>14765995</v>
      </c>
      <c r="EG84" s="45"/>
      <c r="EH84" s="45"/>
      <c r="EI84" s="47">
        <f t="shared" ref="EI84:EU84" si="155">SUMIFS(EI$11:EI$69,$A$11:$A$69,$A84,$B$11:$B$69,$B84)</f>
        <v>146069</v>
      </c>
      <c r="EJ84" s="47">
        <f t="shared" si="155"/>
        <v>285375</v>
      </c>
      <c r="EK84" s="47">
        <f t="shared" si="155"/>
        <v>440693</v>
      </c>
      <c r="EL84" s="47">
        <f t="shared" si="155"/>
        <v>636548</v>
      </c>
      <c r="EM84" s="47">
        <f t="shared" si="155"/>
        <v>836670</v>
      </c>
      <c r="EN84" s="47">
        <f t="shared" si="155"/>
        <v>1062714</v>
      </c>
      <c r="EO84" s="47">
        <f t="shared" si="155"/>
        <v>1354817</v>
      </c>
      <c r="EP84" s="47">
        <f t="shared" si="155"/>
        <v>1659606</v>
      </c>
      <c r="EQ84" s="47">
        <f t="shared" si="155"/>
        <v>1890493</v>
      </c>
      <c r="ER84" s="47">
        <f t="shared" si="155"/>
        <v>2105562</v>
      </c>
      <c r="ES84" s="47">
        <f t="shared" si="155"/>
        <v>2105562</v>
      </c>
      <c r="ET84" s="47">
        <f t="shared" si="155"/>
        <v>2105562</v>
      </c>
      <c r="EU84" s="47">
        <f t="shared" si="155"/>
        <v>14629671</v>
      </c>
      <c r="EV84" s="45"/>
      <c r="EW84" s="45"/>
      <c r="EX84" s="47">
        <f t="shared" ref="EX84:FJ84" si="156">SUMIFS(EX$11:EX$69,$A$11:$A$69,$A84,$B$11:$B$69,$B84)</f>
        <v>35939</v>
      </c>
      <c r="EY84" s="47">
        <f t="shared" si="156"/>
        <v>69108</v>
      </c>
      <c r="EZ84" s="47">
        <f t="shared" si="156"/>
        <v>105342</v>
      </c>
      <c r="FA84" s="47">
        <f t="shared" si="156"/>
        <v>145521</v>
      </c>
      <c r="FB84" s="47">
        <f t="shared" si="156"/>
        <v>187262</v>
      </c>
      <c r="FC84" s="47">
        <f t="shared" si="156"/>
        <v>232342</v>
      </c>
      <c r="FD84" s="47">
        <f t="shared" si="156"/>
        <v>283499</v>
      </c>
      <c r="FE84" s="47">
        <f t="shared" si="156"/>
        <v>338463</v>
      </c>
      <c r="FF84" s="47">
        <f t="shared" si="156"/>
        <v>387450</v>
      </c>
      <c r="FG84" s="47">
        <f t="shared" si="156"/>
        <v>432569</v>
      </c>
      <c r="FH84" s="47">
        <f t="shared" si="156"/>
        <v>432569</v>
      </c>
      <c r="FI84" s="47">
        <f t="shared" si="156"/>
        <v>432569</v>
      </c>
      <c r="FJ84" s="47">
        <f t="shared" si="156"/>
        <v>3082633</v>
      </c>
      <c r="FK84" s="45"/>
      <c r="FL84" s="45"/>
    </row>
    <row r="85" spans="1:168" s="55" customFormat="1" ht="15" customHeight="1">
      <c r="A85" s="66"/>
      <c r="B85" s="63"/>
      <c r="C85" s="46"/>
      <c r="D85" s="47"/>
      <c r="E85" s="47"/>
      <c r="F85" s="47"/>
      <c r="G85" s="47"/>
      <c r="H85" s="47"/>
      <c r="I85" s="47"/>
      <c r="J85" s="47"/>
      <c r="K85" s="47"/>
      <c r="L85" s="47"/>
      <c r="M85" s="47"/>
      <c r="N85" s="47"/>
      <c r="O85" s="47"/>
      <c r="P85" s="47"/>
      <c r="Q85" s="45"/>
      <c r="R85" s="45"/>
      <c r="S85" s="47"/>
      <c r="T85" s="47"/>
      <c r="U85" s="47"/>
      <c r="V85" s="47"/>
      <c r="W85" s="47"/>
      <c r="X85" s="47"/>
      <c r="Y85" s="47"/>
      <c r="Z85" s="47"/>
      <c r="AA85" s="47"/>
      <c r="AB85" s="47"/>
      <c r="AC85" s="47"/>
      <c r="AD85" s="47"/>
      <c r="AE85" s="47"/>
      <c r="AF85" s="45"/>
      <c r="AG85" s="45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5"/>
      <c r="AV85" s="45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5"/>
      <c r="BK85" s="45"/>
      <c r="BL85" s="47"/>
      <c r="BM85" s="47"/>
      <c r="BN85" s="47"/>
      <c r="BO85" s="47"/>
      <c r="BP85" s="47"/>
      <c r="BQ85" s="47"/>
      <c r="BR85" s="47"/>
      <c r="BS85" s="47"/>
      <c r="BT85" s="47"/>
      <c r="BU85" s="47"/>
      <c r="BV85" s="47"/>
      <c r="BW85" s="47"/>
      <c r="BX85" s="47"/>
      <c r="BY85" s="45"/>
      <c r="BZ85" s="45"/>
      <c r="CA85" s="47"/>
      <c r="CB85" s="47"/>
      <c r="CC85" s="47"/>
      <c r="CD85" s="47"/>
      <c r="CE85" s="47"/>
      <c r="CF85" s="47"/>
      <c r="CG85" s="47"/>
      <c r="CH85" s="47"/>
      <c r="CI85" s="47"/>
      <c r="CJ85" s="47"/>
      <c r="CK85" s="47"/>
      <c r="CL85" s="47"/>
      <c r="CM85" s="47"/>
      <c r="CN85" s="45"/>
      <c r="CO85" s="45"/>
      <c r="CP85" s="47"/>
      <c r="CQ85" s="47"/>
      <c r="CR85" s="47"/>
      <c r="CS85" s="47"/>
      <c r="CT85" s="47"/>
      <c r="CU85" s="47"/>
      <c r="CV85" s="47"/>
      <c r="CW85" s="47"/>
      <c r="CX85" s="47"/>
      <c r="CY85" s="47"/>
      <c r="CZ85" s="47"/>
      <c r="DA85" s="47"/>
      <c r="DB85" s="47"/>
      <c r="DC85" s="45"/>
      <c r="DD85" s="45"/>
      <c r="DE85" s="47"/>
      <c r="DF85" s="47"/>
      <c r="DG85" s="47"/>
      <c r="DH85" s="47"/>
      <c r="DI85" s="47"/>
      <c r="DJ85" s="47"/>
      <c r="DK85" s="47"/>
      <c r="DL85" s="47"/>
      <c r="DM85" s="47"/>
      <c r="DN85" s="47"/>
      <c r="DO85" s="47"/>
      <c r="DP85" s="47"/>
      <c r="DQ85" s="47"/>
      <c r="DR85" s="45"/>
      <c r="DS85" s="45"/>
      <c r="DT85" s="47"/>
      <c r="DU85" s="47"/>
      <c r="DV85" s="47"/>
      <c r="DW85" s="47"/>
      <c r="DX85" s="47"/>
      <c r="DY85" s="47"/>
      <c r="DZ85" s="47"/>
      <c r="EA85" s="47"/>
      <c r="EB85" s="47"/>
      <c r="EC85" s="47"/>
      <c r="ED85" s="47"/>
      <c r="EE85" s="47"/>
      <c r="EF85" s="47"/>
      <c r="EG85" s="45"/>
      <c r="EH85" s="45"/>
      <c r="EI85" s="47"/>
      <c r="EJ85" s="47"/>
      <c r="EK85" s="47"/>
      <c r="EL85" s="47"/>
      <c r="EM85" s="47"/>
      <c r="EN85" s="47"/>
      <c r="EO85" s="47"/>
      <c r="EP85" s="47"/>
      <c r="EQ85" s="47"/>
      <c r="ER85" s="47"/>
      <c r="ES85" s="47"/>
      <c r="ET85" s="47"/>
      <c r="EU85" s="47"/>
      <c r="EV85" s="45"/>
      <c r="EW85" s="45"/>
      <c r="EX85" s="47"/>
      <c r="EY85" s="47"/>
      <c r="EZ85" s="47"/>
      <c r="FA85" s="47"/>
      <c r="FB85" s="47"/>
      <c r="FC85" s="47"/>
      <c r="FD85" s="47"/>
      <c r="FE85" s="47"/>
      <c r="FF85" s="47"/>
      <c r="FG85" s="47"/>
      <c r="FH85" s="47"/>
      <c r="FI85" s="47"/>
      <c r="FJ85" s="47"/>
      <c r="FK85" s="45"/>
      <c r="FL85" s="45"/>
    </row>
    <row r="86" spans="1:168" ht="15" customHeight="1"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45"/>
      <c r="R86" s="45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  <c r="AF86" s="45"/>
      <c r="AG86" s="45"/>
      <c r="AI86" s="36"/>
      <c r="AJ86" s="36"/>
      <c r="AK86" s="36"/>
      <c r="AL86" s="36"/>
      <c r="AM86" s="36"/>
      <c r="AN86" s="36"/>
      <c r="AO86" s="36"/>
      <c r="AP86" s="36"/>
      <c r="AQ86" s="36"/>
      <c r="AR86" s="36"/>
      <c r="AS86" s="36"/>
      <c r="AT86" s="36"/>
      <c r="AU86" s="45"/>
      <c r="AV86" s="45"/>
      <c r="AX86" s="36"/>
      <c r="AY86" s="36"/>
      <c r="AZ86" s="36"/>
      <c r="BA86" s="36"/>
      <c r="BB86" s="36"/>
      <c r="BC86" s="36"/>
      <c r="BD86" s="36"/>
      <c r="BE86" s="36"/>
      <c r="BF86" s="36"/>
      <c r="BG86" s="36"/>
      <c r="BH86" s="36"/>
      <c r="BI86" s="36"/>
      <c r="BJ86" s="45"/>
      <c r="BK86" s="45"/>
      <c r="BM86" s="36"/>
      <c r="BN86" s="36"/>
      <c r="BO86" s="36"/>
      <c r="BP86" s="36"/>
      <c r="BQ86" s="36"/>
      <c r="BR86" s="36"/>
      <c r="BS86" s="36"/>
      <c r="BT86" s="36"/>
      <c r="BU86" s="36"/>
      <c r="BV86" s="36"/>
      <c r="BW86" s="36"/>
      <c r="BX86" s="36"/>
      <c r="BY86" s="45"/>
      <c r="BZ86" s="45"/>
      <c r="CB86" s="36"/>
      <c r="CC86" s="36"/>
      <c r="CD86" s="36"/>
      <c r="CE86" s="36"/>
      <c r="CF86" s="36"/>
      <c r="CG86" s="36"/>
      <c r="CH86" s="36"/>
      <c r="CI86" s="36"/>
      <c r="CJ86" s="36"/>
      <c r="CK86" s="36"/>
      <c r="CL86" s="36"/>
      <c r="CM86" s="36"/>
      <c r="CN86" s="45"/>
      <c r="CO86" s="45"/>
      <c r="CQ86" s="36"/>
      <c r="CR86" s="36"/>
      <c r="CS86" s="36"/>
      <c r="CT86" s="36"/>
      <c r="CU86" s="36"/>
      <c r="CV86" s="36"/>
      <c r="CW86" s="36"/>
      <c r="CX86" s="36"/>
      <c r="CY86" s="36"/>
      <c r="CZ86" s="36"/>
      <c r="DA86" s="36"/>
      <c r="DB86" s="36"/>
      <c r="DC86" s="45"/>
      <c r="DD86" s="45"/>
      <c r="DF86" s="36"/>
      <c r="DG86" s="36"/>
      <c r="DH86" s="36"/>
      <c r="DI86" s="36"/>
      <c r="DJ86" s="36"/>
      <c r="DK86" s="36"/>
      <c r="DL86" s="36"/>
      <c r="DM86" s="36"/>
      <c r="DN86" s="36"/>
      <c r="DO86" s="36"/>
      <c r="DP86" s="36"/>
      <c r="DQ86" s="36"/>
      <c r="DR86" s="45"/>
      <c r="DS86" s="45"/>
      <c r="DU86" s="36"/>
      <c r="DV86" s="36"/>
      <c r="DW86" s="36"/>
      <c r="DX86" s="36"/>
      <c r="DY86" s="36"/>
      <c r="DZ86" s="36"/>
      <c r="EA86" s="36"/>
      <c r="EB86" s="36"/>
      <c r="EC86" s="36"/>
      <c r="ED86" s="36"/>
      <c r="EE86" s="36"/>
      <c r="EF86" s="36"/>
      <c r="EG86" s="45"/>
      <c r="EH86" s="45"/>
      <c r="EJ86" s="36"/>
      <c r="EK86" s="36"/>
      <c r="EL86" s="36"/>
      <c r="EM86" s="36"/>
      <c r="EN86" s="36"/>
      <c r="EO86" s="36"/>
      <c r="EP86" s="36"/>
      <c r="EQ86" s="36"/>
      <c r="ER86" s="36"/>
      <c r="ES86" s="36"/>
      <c r="ET86" s="36"/>
      <c r="EU86" s="36"/>
      <c r="EV86" s="45"/>
      <c r="EW86" s="45"/>
      <c r="EY86" s="36"/>
      <c r="EZ86" s="36"/>
      <c r="FA86" s="36"/>
      <c r="FB86" s="36"/>
      <c r="FC86" s="36"/>
      <c r="FD86" s="36"/>
      <c r="FE86" s="36"/>
      <c r="FF86" s="36"/>
      <c r="FG86" s="36"/>
      <c r="FH86" s="36"/>
      <c r="FI86" s="36"/>
      <c r="FJ86" s="36"/>
      <c r="FK86" s="45"/>
      <c r="FL86" s="45"/>
    </row>
    <row r="87" spans="1:168" ht="15" customHeight="1">
      <c r="A87" s="57">
        <v>2006</v>
      </c>
      <c r="B87" s="64" t="s">
        <v>7</v>
      </c>
      <c r="C87" s="46"/>
      <c r="D87" s="47">
        <f>SUMIFS(D$11:D$65,$A$11:$A$65,$A87,$B$11:$B$65,$B87)</f>
        <v>276258</v>
      </c>
      <c r="E87" s="47">
        <f>SUMIFS(E$11:E$65,$A$11:$A$65,$A87,$B$11:$B$65,$B87)</f>
        <v>556900</v>
      </c>
      <c r="F87" s="47">
        <f>SUMIFS(F$11:F$65,$A$11:$A$65,$A87,$B$11:$B$65,$B87)</f>
        <v>876547</v>
      </c>
      <c r="G87" s="47">
        <f>SUMIFS(G$11:G$65,$A$11:$A$65,$A87,$B$11:$B$65,$B87)</f>
        <v>1162633</v>
      </c>
      <c r="H87" s="47">
        <f>SUMIFS(H$11:H$65,$A$11:$A$65,$A87,$B$11:$B$65,$B87)</f>
        <v>1481083</v>
      </c>
      <c r="I87" s="47">
        <f t="shared" ref="I87:O87" si="157">SUMIFS(I$11:I$65,$A$11:$A$65,$A87,$B$11:$B$65,$B87)</f>
        <v>1803196</v>
      </c>
      <c r="J87" s="47">
        <f t="shared" si="157"/>
        <v>2034964</v>
      </c>
      <c r="K87" s="47">
        <f t="shared" si="157"/>
        <v>2348378</v>
      </c>
      <c r="L87" s="47">
        <f t="shared" si="157"/>
        <v>2642225</v>
      </c>
      <c r="M87" s="47">
        <f t="shared" si="157"/>
        <v>2943601</v>
      </c>
      <c r="N87" s="47">
        <f t="shared" si="157"/>
        <v>3243259</v>
      </c>
      <c r="O87" s="47">
        <f t="shared" si="157"/>
        <v>3498127</v>
      </c>
      <c r="P87" s="47">
        <f>SUMIFS(P$11:P$65,$A$11:$A$65,$A87,$B$11:$B$65,$B87)</f>
        <v>22867171</v>
      </c>
      <c r="Q87" s="45"/>
      <c r="R87" s="45"/>
      <c r="S87" s="47">
        <f>SUMIFS(S$11:S$65,$A$11:$A$65,$A87,$B$11:$B$65,$B87)</f>
        <v>139489</v>
      </c>
      <c r="T87" s="47">
        <f t="shared" ref="T87:AE97" si="158">SUMIFS(T$11:T$65,$A$11:$A$65,$A87,$B$11:$B$65,$B87)</f>
        <v>272469</v>
      </c>
      <c r="U87" s="47">
        <f t="shared" si="158"/>
        <v>424028</v>
      </c>
      <c r="V87" s="47">
        <f t="shared" si="158"/>
        <v>559098</v>
      </c>
      <c r="W87" s="47">
        <f t="shared" si="158"/>
        <v>707281</v>
      </c>
      <c r="X87" s="47">
        <f t="shared" si="158"/>
        <v>856201</v>
      </c>
      <c r="Y87" s="47">
        <f t="shared" si="158"/>
        <v>974336</v>
      </c>
      <c r="Z87" s="47">
        <f t="shared" si="158"/>
        <v>1117554</v>
      </c>
      <c r="AA87" s="47">
        <f t="shared" si="158"/>
        <v>1248507</v>
      </c>
      <c r="AB87" s="47">
        <f t="shared" si="158"/>
        <v>1387024</v>
      </c>
      <c r="AC87" s="47">
        <f t="shared" si="158"/>
        <v>1522063</v>
      </c>
      <c r="AD87" s="47">
        <f t="shared" si="158"/>
        <v>1636520</v>
      </c>
      <c r="AE87" s="47">
        <f t="shared" si="158"/>
        <v>10844570</v>
      </c>
      <c r="AF87" s="45"/>
      <c r="AG87" s="45"/>
      <c r="AH87" s="47">
        <f t="shared" ref="AH87:AT97" si="159">SUMIFS(AH$11:AH$65,$A$11:$A$65,$A87,$B$11:$B$65,$B87)</f>
        <v>10919</v>
      </c>
      <c r="AI87" s="47">
        <f t="shared" si="159"/>
        <v>20807</v>
      </c>
      <c r="AJ87" s="47">
        <f t="shared" si="159"/>
        <v>33006</v>
      </c>
      <c r="AK87" s="47">
        <f t="shared" si="159"/>
        <v>43526</v>
      </c>
      <c r="AL87" s="47">
        <f t="shared" si="159"/>
        <v>55588</v>
      </c>
      <c r="AM87" s="47">
        <f t="shared" si="159"/>
        <v>68055</v>
      </c>
      <c r="AN87" s="47">
        <f t="shared" si="159"/>
        <v>76401</v>
      </c>
      <c r="AO87" s="47">
        <f t="shared" si="159"/>
        <v>87486</v>
      </c>
      <c r="AP87" s="47">
        <f t="shared" si="159"/>
        <v>98105</v>
      </c>
      <c r="AQ87" s="47">
        <f t="shared" si="159"/>
        <v>108994</v>
      </c>
      <c r="AR87" s="47">
        <f t="shared" si="159"/>
        <v>119019</v>
      </c>
      <c r="AS87" s="47">
        <f t="shared" si="159"/>
        <v>127433</v>
      </c>
      <c r="AT87" s="47">
        <f t="shared" si="159"/>
        <v>849339</v>
      </c>
      <c r="AU87" s="45"/>
      <c r="AV87" s="45"/>
      <c r="AW87" s="47">
        <f t="shared" ref="AW87:BI97" si="160">SUMIFS(AW$11:AW$65,$A$11:$A$65,$A87,$B$11:$B$65,$B87)</f>
        <v>7845</v>
      </c>
      <c r="AX87" s="47">
        <f t="shared" si="160"/>
        <v>15499</v>
      </c>
      <c r="AY87" s="47">
        <f t="shared" si="160"/>
        <v>23601</v>
      </c>
      <c r="AZ87" s="47">
        <f t="shared" si="160"/>
        <v>31215</v>
      </c>
      <c r="BA87" s="47">
        <f t="shared" si="160"/>
        <v>39898</v>
      </c>
      <c r="BB87" s="47">
        <f t="shared" si="160"/>
        <v>48146</v>
      </c>
      <c r="BC87" s="47">
        <f t="shared" si="160"/>
        <v>56113</v>
      </c>
      <c r="BD87" s="47">
        <f t="shared" si="160"/>
        <v>64845</v>
      </c>
      <c r="BE87" s="47">
        <f t="shared" si="160"/>
        <v>72842</v>
      </c>
      <c r="BF87" s="47">
        <f t="shared" si="160"/>
        <v>81279</v>
      </c>
      <c r="BG87" s="47">
        <f t="shared" si="160"/>
        <v>89083</v>
      </c>
      <c r="BH87" s="47">
        <f t="shared" si="160"/>
        <v>95922</v>
      </c>
      <c r="BI87" s="47">
        <f t="shared" si="160"/>
        <v>626288</v>
      </c>
      <c r="BJ87" s="45"/>
      <c r="BK87" s="45"/>
      <c r="BL87" s="47">
        <f t="shared" ref="BL87:BX97" si="161">SUMIFS(BL$11:BL$65,$A$11:$A$65,$A87,$B$11:$B$65,$B87)</f>
        <v>107437</v>
      </c>
      <c r="BM87" s="47">
        <f t="shared" si="161"/>
        <v>210882</v>
      </c>
      <c r="BN87" s="47">
        <f t="shared" si="161"/>
        <v>329685</v>
      </c>
      <c r="BO87" s="47">
        <f t="shared" si="161"/>
        <v>434425</v>
      </c>
      <c r="BP87" s="47">
        <f t="shared" si="161"/>
        <v>551190</v>
      </c>
      <c r="BQ87" s="47">
        <f t="shared" si="161"/>
        <v>665929</v>
      </c>
      <c r="BR87" s="47">
        <f t="shared" si="161"/>
        <v>766264</v>
      </c>
      <c r="BS87" s="47">
        <f t="shared" si="161"/>
        <v>882484</v>
      </c>
      <c r="BT87" s="47">
        <f t="shared" si="161"/>
        <v>989187</v>
      </c>
      <c r="BU87" s="47">
        <f t="shared" si="161"/>
        <v>1095884</v>
      </c>
      <c r="BV87" s="47">
        <f t="shared" si="161"/>
        <v>1205279</v>
      </c>
      <c r="BW87" s="47">
        <f t="shared" si="161"/>
        <v>1301350</v>
      </c>
      <c r="BX87" s="47">
        <f t="shared" si="161"/>
        <v>8539996</v>
      </c>
      <c r="BY87" s="45"/>
      <c r="BZ87" s="45"/>
      <c r="CA87" s="47">
        <f t="shared" ref="CA87:CM97" si="162">SUMIFS(CA$11:CA$65,$A$11:$A$65,$A87,$B$11:$B$65,$B87)</f>
        <v>10021</v>
      </c>
      <c r="CB87" s="47">
        <f t="shared" si="162"/>
        <v>19415</v>
      </c>
      <c r="CC87" s="47">
        <f t="shared" si="162"/>
        <v>30182</v>
      </c>
      <c r="CD87" s="47">
        <f t="shared" si="162"/>
        <v>40449</v>
      </c>
      <c r="CE87" s="47">
        <f t="shared" si="162"/>
        <v>51730</v>
      </c>
      <c r="CF87" s="47">
        <f t="shared" si="162"/>
        <v>62819</v>
      </c>
      <c r="CG87" s="47">
        <f t="shared" si="162"/>
        <v>72844</v>
      </c>
      <c r="CH87" s="47">
        <f t="shared" si="162"/>
        <v>84567</v>
      </c>
      <c r="CI87" s="47">
        <f t="shared" si="162"/>
        <v>95012</v>
      </c>
      <c r="CJ87" s="47">
        <f t="shared" si="162"/>
        <v>105687</v>
      </c>
      <c r="CK87" s="47">
        <f t="shared" si="162"/>
        <v>115137</v>
      </c>
      <c r="CL87" s="47">
        <f t="shared" si="162"/>
        <v>122804</v>
      </c>
      <c r="CM87" s="47">
        <f t="shared" si="162"/>
        <v>810667</v>
      </c>
      <c r="CN87" s="45"/>
      <c r="CO87" s="45"/>
      <c r="CP87" s="47">
        <f t="shared" ref="CP87:DB97" si="163">SUMIFS(CP$11:CP$65,$A$11:$A$65,$A87,$B$11:$B$65,$B87)</f>
        <v>7551</v>
      </c>
      <c r="CQ87" s="47">
        <f t="shared" si="163"/>
        <v>15608</v>
      </c>
      <c r="CR87" s="47">
        <f t="shared" si="163"/>
        <v>25194</v>
      </c>
      <c r="CS87" s="47">
        <f t="shared" si="163"/>
        <v>33744</v>
      </c>
      <c r="CT87" s="47">
        <f t="shared" si="163"/>
        <v>44498</v>
      </c>
      <c r="CU87" s="47">
        <f t="shared" si="163"/>
        <v>54736</v>
      </c>
      <c r="CV87" s="47">
        <f t="shared" si="163"/>
        <v>64198</v>
      </c>
      <c r="CW87" s="47">
        <f t="shared" si="163"/>
        <v>74618</v>
      </c>
      <c r="CX87" s="47">
        <f t="shared" si="163"/>
        <v>84154</v>
      </c>
      <c r="CY87" s="47">
        <f t="shared" si="163"/>
        <v>94293</v>
      </c>
      <c r="CZ87" s="47">
        <f t="shared" si="163"/>
        <v>103440</v>
      </c>
      <c r="DA87" s="47">
        <f t="shared" si="163"/>
        <v>111015</v>
      </c>
      <c r="DB87" s="47">
        <f t="shared" si="163"/>
        <v>713049</v>
      </c>
      <c r="DC87" s="45"/>
      <c r="DD87" s="45"/>
      <c r="DE87" s="47">
        <f t="shared" ref="DE87:DQ97" si="164">SUMIFS(DE$11:DE$65,$A$11:$A$65,$A87,$B$11:$B$65,$B87)</f>
        <v>36092</v>
      </c>
      <c r="DF87" s="47">
        <f t="shared" si="164"/>
        <v>70394</v>
      </c>
      <c r="DG87" s="47">
        <f t="shared" si="164"/>
        <v>109507</v>
      </c>
      <c r="DH87" s="47">
        <f t="shared" si="164"/>
        <v>145516</v>
      </c>
      <c r="DI87" s="47">
        <f t="shared" si="164"/>
        <v>184712</v>
      </c>
      <c r="DJ87" s="47">
        <f t="shared" si="164"/>
        <v>222608</v>
      </c>
      <c r="DK87" s="47">
        <f t="shared" si="164"/>
        <v>257280</v>
      </c>
      <c r="DL87" s="47">
        <f t="shared" si="164"/>
        <v>295249</v>
      </c>
      <c r="DM87" s="47">
        <f t="shared" si="164"/>
        <v>330343</v>
      </c>
      <c r="DN87" s="47">
        <f t="shared" si="164"/>
        <v>368002</v>
      </c>
      <c r="DO87" s="47">
        <f t="shared" si="164"/>
        <v>403761</v>
      </c>
      <c r="DP87" s="47">
        <f t="shared" si="164"/>
        <v>433119</v>
      </c>
      <c r="DQ87" s="47">
        <f t="shared" si="164"/>
        <v>2856583</v>
      </c>
      <c r="DR87" s="45"/>
      <c r="DS87" s="45"/>
      <c r="DT87" s="47">
        <f t="shared" ref="DT87:EF97" si="165">SUMIFS(DT$11:DT$65,$A$11:$A$65,$A87,$B$11:$B$65,$B87)</f>
        <v>74724</v>
      </c>
      <c r="DU87" s="47">
        <f t="shared" si="165"/>
        <v>147210</v>
      </c>
      <c r="DV87" s="47">
        <f t="shared" si="165"/>
        <v>232802</v>
      </c>
      <c r="DW87" s="47">
        <f t="shared" si="165"/>
        <v>310512</v>
      </c>
      <c r="DX87" s="47">
        <f t="shared" si="165"/>
        <v>395194</v>
      </c>
      <c r="DY87" s="47">
        <f t="shared" si="165"/>
        <v>480046</v>
      </c>
      <c r="DZ87" s="47">
        <f t="shared" si="165"/>
        <v>552572</v>
      </c>
      <c r="EA87" s="47">
        <f t="shared" si="165"/>
        <v>635072</v>
      </c>
      <c r="EB87" s="47">
        <f t="shared" si="165"/>
        <v>713426</v>
      </c>
      <c r="EC87" s="47">
        <f t="shared" si="165"/>
        <v>794368</v>
      </c>
      <c r="ED87" s="47">
        <f t="shared" si="165"/>
        <v>872298</v>
      </c>
      <c r="EE87" s="47">
        <f t="shared" si="165"/>
        <v>941520</v>
      </c>
      <c r="EF87" s="47">
        <f t="shared" si="165"/>
        <v>6149744</v>
      </c>
      <c r="EG87" s="45"/>
      <c r="EH87" s="45"/>
      <c r="EI87" s="47">
        <f t="shared" ref="EI87:EU97" si="166">SUMIFS(EI$11:EI$65,$A$11:$A$65,$A87,$B$11:$B$65,$B87)</f>
        <v>5</v>
      </c>
      <c r="EJ87" s="47">
        <f t="shared" si="166"/>
        <v>11</v>
      </c>
      <c r="EK87" s="47">
        <f t="shared" si="166"/>
        <v>24</v>
      </c>
      <c r="EL87" s="47">
        <f t="shared" si="166"/>
        <v>34</v>
      </c>
      <c r="EM87" s="47">
        <f t="shared" si="166"/>
        <v>43</v>
      </c>
      <c r="EN87" s="47">
        <f t="shared" si="166"/>
        <v>53</v>
      </c>
      <c r="EO87" s="47">
        <f t="shared" si="166"/>
        <v>69</v>
      </c>
      <c r="EP87" s="47">
        <f t="shared" si="166"/>
        <v>86</v>
      </c>
      <c r="EQ87" s="47">
        <f t="shared" si="166"/>
        <v>94</v>
      </c>
      <c r="ER87" s="47">
        <f t="shared" si="166"/>
        <v>101</v>
      </c>
      <c r="ES87" s="47">
        <f t="shared" si="166"/>
        <v>109</v>
      </c>
      <c r="ET87" s="47">
        <f t="shared" si="166"/>
        <v>121</v>
      </c>
      <c r="EU87" s="47">
        <f t="shared" si="166"/>
        <v>750</v>
      </c>
      <c r="EV87" s="45"/>
      <c r="EW87" s="45"/>
      <c r="EX87" s="47">
        <f t="shared" ref="EX87:FJ97" si="167">SUMIFS(EX$11:EX$65,$A$11:$A$65,$A87,$B$11:$B$65,$B87)</f>
        <v>0</v>
      </c>
      <c r="EY87" s="47">
        <f t="shared" si="167"/>
        <v>0</v>
      </c>
      <c r="EZ87" s="47">
        <f t="shared" si="167"/>
        <v>0</v>
      </c>
      <c r="FA87" s="47">
        <f t="shared" si="167"/>
        <v>0</v>
      </c>
      <c r="FB87" s="47">
        <f t="shared" si="167"/>
        <v>0</v>
      </c>
      <c r="FC87" s="47">
        <f t="shared" si="167"/>
        <v>0</v>
      </c>
      <c r="FD87" s="47">
        <f t="shared" si="167"/>
        <v>0</v>
      </c>
      <c r="FE87" s="47">
        <f t="shared" si="167"/>
        <v>0</v>
      </c>
      <c r="FF87" s="47">
        <f t="shared" si="167"/>
        <v>0</v>
      </c>
      <c r="FG87" s="47">
        <f t="shared" si="167"/>
        <v>0</v>
      </c>
      <c r="FH87" s="47">
        <f t="shared" si="167"/>
        <v>0</v>
      </c>
      <c r="FI87" s="47">
        <f t="shared" si="167"/>
        <v>0</v>
      </c>
      <c r="FJ87" s="47">
        <f t="shared" si="167"/>
        <v>0</v>
      </c>
      <c r="FK87" s="45"/>
      <c r="FL87" s="45"/>
    </row>
    <row r="88" spans="1:168" ht="15" customHeight="1">
      <c r="A88" s="57">
        <v>2007</v>
      </c>
      <c r="B88" s="64" t="s">
        <v>7</v>
      </c>
      <c r="C88" s="46"/>
      <c r="D88" s="47">
        <f t="shared" ref="D88:P97" si="168">SUMIFS(D$11:D$65,$A$11:$A$65,$A88,$B$11:$B$65,$B88)</f>
        <v>282652</v>
      </c>
      <c r="E88" s="47">
        <f t="shared" si="168"/>
        <v>567178</v>
      </c>
      <c r="F88" s="47">
        <f t="shared" si="168"/>
        <v>886740</v>
      </c>
      <c r="G88" s="47">
        <f t="shared" si="168"/>
        <v>1176921</v>
      </c>
      <c r="H88" s="47">
        <f t="shared" si="168"/>
        <v>1485877</v>
      </c>
      <c r="I88" s="47">
        <f t="shared" si="168"/>
        <v>1774916</v>
      </c>
      <c r="J88" s="47">
        <f t="shared" si="168"/>
        <v>2008210</v>
      </c>
      <c r="K88" s="47">
        <f t="shared" si="168"/>
        <v>2306088</v>
      </c>
      <c r="L88" s="47">
        <f t="shared" si="168"/>
        <v>2584014</v>
      </c>
      <c r="M88" s="47">
        <f t="shared" si="168"/>
        <v>2889924</v>
      </c>
      <c r="N88" s="47">
        <f t="shared" si="168"/>
        <v>3177183</v>
      </c>
      <c r="O88" s="47">
        <f t="shared" si="168"/>
        <v>3398745</v>
      </c>
      <c r="P88" s="47">
        <f t="shared" si="168"/>
        <v>22538448</v>
      </c>
      <c r="Q88" s="45"/>
      <c r="R88" s="45"/>
      <c r="S88" s="47">
        <f t="shared" ref="S88" si="169">SUMIFS(S$11:S$65,$A$11:$A$65,$A88,$B$11:$B$65,$B88)</f>
        <v>128485</v>
      </c>
      <c r="T88" s="47">
        <f t="shared" si="158"/>
        <v>247682</v>
      </c>
      <c r="U88" s="47">
        <f t="shared" si="158"/>
        <v>384974</v>
      </c>
      <c r="V88" s="47">
        <f t="shared" si="158"/>
        <v>517436</v>
      </c>
      <c r="W88" s="47">
        <f t="shared" si="158"/>
        <v>666435</v>
      </c>
      <c r="X88" s="47">
        <f t="shared" si="158"/>
        <v>808393</v>
      </c>
      <c r="Y88" s="47">
        <f t="shared" si="158"/>
        <v>933428</v>
      </c>
      <c r="Z88" s="47">
        <f t="shared" si="158"/>
        <v>1078008</v>
      </c>
      <c r="AA88" s="47">
        <f t="shared" si="158"/>
        <v>1210683</v>
      </c>
      <c r="AB88" s="47">
        <f t="shared" si="158"/>
        <v>1360771</v>
      </c>
      <c r="AC88" s="47">
        <f t="shared" si="158"/>
        <v>1502289</v>
      </c>
      <c r="AD88" s="47">
        <f t="shared" si="158"/>
        <v>1613997</v>
      </c>
      <c r="AE88" s="47">
        <f t="shared" si="158"/>
        <v>10452581</v>
      </c>
      <c r="AF88" s="45"/>
      <c r="AG88" s="45"/>
      <c r="AH88" s="47">
        <f t="shared" si="159"/>
        <v>9096</v>
      </c>
      <c r="AI88" s="47">
        <f t="shared" si="159"/>
        <v>18989</v>
      </c>
      <c r="AJ88" s="47">
        <f t="shared" si="159"/>
        <v>31688</v>
      </c>
      <c r="AK88" s="47">
        <f t="shared" si="159"/>
        <v>41474</v>
      </c>
      <c r="AL88" s="47">
        <f t="shared" si="159"/>
        <v>51458</v>
      </c>
      <c r="AM88" s="47">
        <f t="shared" si="159"/>
        <v>60139</v>
      </c>
      <c r="AN88" s="47">
        <f t="shared" si="159"/>
        <v>67313</v>
      </c>
      <c r="AO88" s="47">
        <f t="shared" si="159"/>
        <v>75992</v>
      </c>
      <c r="AP88" s="47">
        <f t="shared" si="159"/>
        <v>84119</v>
      </c>
      <c r="AQ88" s="47">
        <f t="shared" si="159"/>
        <v>93589</v>
      </c>
      <c r="AR88" s="47">
        <f t="shared" si="159"/>
        <v>102587</v>
      </c>
      <c r="AS88" s="47">
        <f t="shared" si="159"/>
        <v>111082</v>
      </c>
      <c r="AT88" s="47">
        <f t="shared" si="159"/>
        <v>747526</v>
      </c>
      <c r="AU88" s="45"/>
      <c r="AV88" s="45"/>
      <c r="AW88" s="47">
        <f t="shared" si="160"/>
        <v>7974</v>
      </c>
      <c r="AX88" s="47">
        <f t="shared" si="160"/>
        <v>15055</v>
      </c>
      <c r="AY88" s="47">
        <f t="shared" si="160"/>
        <v>22448</v>
      </c>
      <c r="AZ88" s="47">
        <f t="shared" si="160"/>
        <v>29801</v>
      </c>
      <c r="BA88" s="47">
        <f t="shared" si="160"/>
        <v>37423</v>
      </c>
      <c r="BB88" s="47">
        <f t="shared" si="160"/>
        <v>44864</v>
      </c>
      <c r="BC88" s="47">
        <f t="shared" si="160"/>
        <v>52269</v>
      </c>
      <c r="BD88" s="47">
        <f t="shared" si="160"/>
        <v>60485</v>
      </c>
      <c r="BE88" s="47">
        <f t="shared" si="160"/>
        <v>67511</v>
      </c>
      <c r="BF88" s="47">
        <f t="shared" si="160"/>
        <v>75082</v>
      </c>
      <c r="BG88" s="47">
        <f t="shared" si="160"/>
        <v>81842</v>
      </c>
      <c r="BH88" s="47">
        <f t="shared" si="160"/>
        <v>87233</v>
      </c>
      <c r="BI88" s="47">
        <f t="shared" si="160"/>
        <v>581987</v>
      </c>
      <c r="BJ88" s="45"/>
      <c r="BK88" s="45"/>
      <c r="BL88" s="47">
        <f t="shared" si="161"/>
        <v>109092</v>
      </c>
      <c r="BM88" s="47">
        <f t="shared" si="161"/>
        <v>211120</v>
      </c>
      <c r="BN88" s="47">
        <f t="shared" si="161"/>
        <v>327898</v>
      </c>
      <c r="BO88" s="47">
        <f t="shared" si="161"/>
        <v>437402</v>
      </c>
      <c r="BP88" s="47">
        <f t="shared" si="161"/>
        <v>555719</v>
      </c>
      <c r="BQ88" s="47">
        <f t="shared" si="161"/>
        <v>665716</v>
      </c>
      <c r="BR88" s="47">
        <f t="shared" si="161"/>
        <v>771012</v>
      </c>
      <c r="BS88" s="47">
        <f t="shared" si="161"/>
        <v>884479</v>
      </c>
      <c r="BT88" s="47">
        <f t="shared" si="161"/>
        <v>988358</v>
      </c>
      <c r="BU88" s="47">
        <f t="shared" si="161"/>
        <v>1108932</v>
      </c>
      <c r="BV88" s="47">
        <f t="shared" si="161"/>
        <v>1218522</v>
      </c>
      <c r="BW88" s="47">
        <f t="shared" si="161"/>
        <v>1310197</v>
      </c>
      <c r="BX88" s="47">
        <f t="shared" si="161"/>
        <v>8588447</v>
      </c>
      <c r="BY88" s="45"/>
      <c r="BZ88" s="45"/>
      <c r="CA88" s="47">
        <f t="shared" si="162"/>
        <v>9199</v>
      </c>
      <c r="CB88" s="47">
        <f t="shared" si="162"/>
        <v>17977</v>
      </c>
      <c r="CC88" s="47">
        <f t="shared" si="162"/>
        <v>27507</v>
      </c>
      <c r="CD88" s="47">
        <f t="shared" si="162"/>
        <v>36606</v>
      </c>
      <c r="CE88" s="47">
        <f t="shared" si="162"/>
        <v>46759</v>
      </c>
      <c r="CF88" s="47">
        <f t="shared" si="162"/>
        <v>56275</v>
      </c>
      <c r="CG88" s="47">
        <f t="shared" si="162"/>
        <v>65469</v>
      </c>
      <c r="CH88" s="47">
        <f t="shared" si="162"/>
        <v>74778</v>
      </c>
      <c r="CI88" s="47">
        <f t="shared" si="162"/>
        <v>83873</v>
      </c>
      <c r="CJ88" s="47">
        <f t="shared" si="162"/>
        <v>94022</v>
      </c>
      <c r="CK88" s="47">
        <f t="shared" si="162"/>
        <v>103372</v>
      </c>
      <c r="CL88" s="47">
        <f t="shared" si="162"/>
        <v>111335</v>
      </c>
      <c r="CM88" s="47">
        <f t="shared" si="162"/>
        <v>727172</v>
      </c>
      <c r="CN88" s="45"/>
      <c r="CO88" s="45"/>
      <c r="CP88" s="47">
        <f t="shared" si="163"/>
        <v>7858</v>
      </c>
      <c r="CQ88" s="47">
        <f t="shared" si="163"/>
        <v>14831</v>
      </c>
      <c r="CR88" s="47">
        <f t="shared" si="163"/>
        <v>22788</v>
      </c>
      <c r="CS88" s="47">
        <f t="shared" si="163"/>
        <v>31095</v>
      </c>
      <c r="CT88" s="47">
        <f t="shared" si="163"/>
        <v>41573</v>
      </c>
      <c r="CU88" s="47">
        <f t="shared" si="163"/>
        <v>52893</v>
      </c>
      <c r="CV88" s="47">
        <f t="shared" si="163"/>
        <v>63720</v>
      </c>
      <c r="CW88" s="47">
        <f t="shared" si="163"/>
        <v>74264</v>
      </c>
      <c r="CX88" s="47">
        <f t="shared" si="163"/>
        <v>84062</v>
      </c>
      <c r="CY88" s="47">
        <f t="shared" si="163"/>
        <v>93750</v>
      </c>
      <c r="CZ88" s="47">
        <f t="shared" si="163"/>
        <v>102446</v>
      </c>
      <c r="DA88" s="47">
        <f t="shared" si="163"/>
        <v>109386</v>
      </c>
      <c r="DB88" s="47">
        <f t="shared" si="163"/>
        <v>698666</v>
      </c>
      <c r="DC88" s="45"/>
      <c r="DD88" s="45"/>
      <c r="DE88" s="47">
        <f t="shared" si="164"/>
        <v>33226</v>
      </c>
      <c r="DF88" s="47">
        <f t="shared" si="164"/>
        <v>63463</v>
      </c>
      <c r="DG88" s="47">
        <f t="shared" si="164"/>
        <v>99150</v>
      </c>
      <c r="DH88" s="47">
        <f t="shared" si="164"/>
        <v>134365</v>
      </c>
      <c r="DI88" s="47">
        <f t="shared" si="164"/>
        <v>171620</v>
      </c>
      <c r="DJ88" s="47">
        <f t="shared" si="164"/>
        <v>206229</v>
      </c>
      <c r="DK88" s="47">
        <f t="shared" si="164"/>
        <v>240079</v>
      </c>
      <c r="DL88" s="47">
        <f t="shared" si="164"/>
        <v>276652</v>
      </c>
      <c r="DM88" s="47">
        <f t="shared" si="164"/>
        <v>311420</v>
      </c>
      <c r="DN88" s="47">
        <f t="shared" si="164"/>
        <v>349649</v>
      </c>
      <c r="DO88" s="47">
        <f t="shared" si="164"/>
        <v>384564</v>
      </c>
      <c r="DP88" s="47">
        <f t="shared" si="164"/>
        <v>413432</v>
      </c>
      <c r="DQ88" s="47">
        <f t="shared" si="164"/>
        <v>2683849</v>
      </c>
      <c r="DR88" s="45"/>
      <c r="DS88" s="45"/>
      <c r="DT88" s="47">
        <f t="shared" si="165"/>
        <v>75246</v>
      </c>
      <c r="DU88" s="47">
        <f t="shared" si="165"/>
        <v>144222</v>
      </c>
      <c r="DV88" s="47">
        <f t="shared" si="165"/>
        <v>223942</v>
      </c>
      <c r="DW88" s="47">
        <f t="shared" si="165"/>
        <v>299168</v>
      </c>
      <c r="DX88" s="47">
        <f t="shared" si="165"/>
        <v>380584</v>
      </c>
      <c r="DY88" s="47">
        <f t="shared" si="165"/>
        <v>457446</v>
      </c>
      <c r="DZ88" s="47">
        <f t="shared" si="165"/>
        <v>527870</v>
      </c>
      <c r="EA88" s="47">
        <f t="shared" si="165"/>
        <v>608240</v>
      </c>
      <c r="EB88" s="47">
        <f t="shared" si="165"/>
        <v>680204</v>
      </c>
      <c r="EC88" s="47">
        <f t="shared" si="165"/>
        <v>759030</v>
      </c>
      <c r="ED88" s="47">
        <f t="shared" si="165"/>
        <v>832408</v>
      </c>
      <c r="EE88" s="47">
        <f t="shared" si="165"/>
        <v>893586</v>
      </c>
      <c r="EF88" s="47">
        <f t="shared" si="165"/>
        <v>5881946</v>
      </c>
      <c r="EG88" s="45"/>
      <c r="EH88" s="45"/>
      <c r="EI88" s="47">
        <f t="shared" si="166"/>
        <v>4</v>
      </c>
      <c r="EJ88" s="47">
        <f t="shared" si="166"/>
        <v>7</v>
      </c>
      <c r="EK88" s="47">
        <f t="shared" si="166"/>
        <v>16</v>
      </c>
      <c r="EL88" s="47">
        <f t="shared" si="166"/>
        <v>32</v>
      </c>
      <c r="EM88" s="47">
        <f t="shared" si="166"/>
        <v>41</v>
      </c>
      <c r="EN88" s="47">
        <f t="shared" si="166"/>
        <v>56</v>
      </c>
      <c r="EO88" s="47">
        <f t="shared" si="166"/>
        <v>65</v>
      </c>
      <c r="EP88" s="47">
        <f t="shared" si="166"/>
        <v>82</v>
      </c>
      <c r="EQ88" s="47">
        <f t="shared" si="166"/>
        <v>90</v>
      </c>
      <c r="ER88" s="47">
        <f t="shared" si="166"/>
        <v>98</v>
      </c>
      <c r="ES88" s="47">
        <f t="shared" si="166"/>
        <v>106</v>
      </c>
      <c r="ET88" s="47">
        <f t="shared" si="166"/>
        <v>143</v>
      </c>
      <c r="EU88" s="47">
        <f t="shared" si="166"/>
        <v>740</v>
      </c>
      <c r="EV88" s="45"/>
      <c r="EW88" s="45"/>
      <c r="EX88" s="47">
        <f t="shared" si="167"/>
        <v>0</v>
      </c>
      <c r="EY88" s="47">
        <f t="shared" si="167"/>
        <v>0</v>
      </c>
      <c r="EZ88" s="47">
        <f t="shared" si="167"/>
        <v>0</v>
      </c>
      <c r="FA88" s="47">
        <f t="shared" si="167"/>
        <v>0</v>
      </c>
      <c r="FB88" s="47">
        <f t="shared" si="167"/>
        <v>0</v>
      </c>
      <c r="FC88" s="47">
        <f t="shared" si="167"/>
        <v>0</v>
      </c>
      <c r="FD88" s="47">
        <f t="shared" si="167"/>
        <v>0</v>
      </c>
      <c r="FE88" s="47">
        <f t="shared" si="167"/>
        <v>0</v>
      </c>
      <c r="FF88" s="47">
        <f t="shared" si="167"/>
        <v>0</v>
      </c>
      <c r="FG88" s="47">
        <f t="shared" si="167"/>
        <v>0</v>
      </c>
      <c r="FH88" s="47">
        <f t="shared" si="167"/>
        <v>0</v>
      </c>
      <c r="FI88" s="47">
        <f t="shared" si="167"/>
        <v>0</v>
      </c>
      <c r="FJ88" s="47">
        <f t="shared" si="167"/>
        <v>0</v>
      </c>
      <c r="FK88" s="45"/>
      <c r="FL88" s="45"/>
    </row>
    <row r="89" spans="1:168" ht="15" customHeight="1">
      <c r="A89" s="57">
        <v>2008</v>
      </c>
      <c r="B89" s="64" t="s">
        <v>7</v>
      </c>
      <c r="C89" s="46"/>
      <c r="D89" s="47">
        <f t="shared" ref="D89:H97" si="170">SUMIFS(D$11:D$65,$A$11:$A$65,$A89,$B$11:$B$65,$B89)</f>
        <v>257507</v>
      </c>
      <c r="E89" s="47">
        <f t="shared" si="170"/>
        <v>518596</v>
      </c>
      <c r="F89" s="47">
        <f t="shared" si="170"/>
        <v>767256</v>
      </c>
      <c r="G89" s="47">
        <f t="shared" si="170"/>
        <v>1033047</v>
      </c>
      <c r="H89" s="47">
        <f t="shared" si="170"/>
        <v>1292797</v>
      </c>
      <c r="I89" s="47">
        <f t="shared" si="168"/>
        <v>1550073</v>
      </c>
      <c r="J89" s="47">
        <f t="shared" si="168"/>
        <v>1762910</v>
      </c>
      <c r="K89" s="47">
        <f t="shared" si="168"/>
        <v>1994918</v>
      </c>
      <c r="L89" s="47">
        <f t="shared" si="168"/>
        <v>2241786</v>
      </c>
      <c r="M89" s="47">
        <f t="shared" si="168"/>
        <v>2485905</v>
      </c>
      <c r="N89" s="47">
        <f t="shared" si="168"/>
        <v>2703109</v>
      </c>
      <c r="O89" s="47">
        <f t="shared" si="168"/>
        <v>2885047</v>
      </c>
      <c r="P89" s="47">
        <f t="shared" ref="P89:P97" si="171">SUMIFS(P$11:P$65,$A$11:$A$65,$A89,$B$11:$B$65,$B89)</f>
        <v>19492951</v>
      </c>
      <c r="Q89" s="45"/>
      <c r="R89" s="45"/>
      <c r="S89" s="47">
        <f t="shared" ref="S89:S97" si="172">SUMIFS(S$11:S$65,$A$11:$A$65,$A89,$B$11:$B$65,$B89)</f>
        <v>132664</v>
      </c>
      <c r="T89" s="47">
        <f t="shared" si="158"/>
        <v>263876</v>
      </c>
      <c r="U89" s="47">
        <f t="shared" si="158"/>
        <v>394418</v>
      </c>
      <c r="V89" s="47">
        <f t="shared" si="158"/>
        <v>535029</v>
      </c>
      <c r="W89" s="47">
        <f t="shared" si="158"/>
        <v>677152</v>
      </c>
      <c r="X89" s="47">
        <f t="shared" si="158"/>
        <v>822050</v>
      </c>
      <c r="Y89" s="47">
        <f t="shared" si="158"/>
        <v>953282</v>
      </c>
      <c r="Z89" s="47">
        <f t="shared" si="158"/>
        <v>1087227</v>
      </c>
      <c r="AA89" s="47">
        <f t="shared" si="158"/>
        <v>1224072</v>
      </c>
      <c r="AB89" s="47">
        <f t="shared" si="158"/>
        <v>1362474</v>
      </c>
      <c r="AC89" s="47">
        <f t="shared" si="158"/>
        <v>1475979</v>
      </c>
      <c r="AD89" s="47">
        <f t="shared" si="158"/>
        <v>1574428</v>
      </c>
      <c r="AE89" s="47">
        <f t="shared" si="158"/>
        <v>10502651</v>
      </c>
      <c r="AF89" s="45"/>
      <c r="AG89" s="45"/>
      <c r="AH89" s="47">
        <f t="shared" si="159"/>
        <v>9022</v>
      </c>
      <c r="AI89" s="47">
        <f t="shared" si="159"/>
        <v>19717</v>
      </c>
      <c r="AJ89" s="47">
        <f t="shared" si="159"/>
        <v>29105</v>
      </c>
      <c r="AK89" s="47">
        <f t="shared" si="159"/>
        <v>37905</v>
      </c>
      <c r="AL89" s="47">
        <f t="shared" si="159"/>
        <v>45652</v>
      </c>
      <c r="AM89" s="47">
        <f t="shared" si="159"/>
        <v>52727</v>
      </c>
      <c r="AN89" s="47">
        <f t="shared" si="159"/>
        <v>58041</v>
      </c>
      <c r="AO89" s="47">
        <f t="shared" si="159"/>
        <v>63851</v>
      </c>
      <c r="AP89" s="47">
        <f t="shared" si="159"/>
        <v>70922</v>
      </c>
      <c r="AQ89" s="47">
        <f t="shared" si="159"/>
        <v>77654</v>
      </c>
      <c r="AR89" s="47">
        <f t="shared" si="159"/>
        <v>83643</v>
      </c>
      <c r="AS89" s="47">
        <f t="shared" si="159"/>
        <v>90241</v>
      </c>
      <c r="AT89" s="47">
        <f t="shared" si="159"/>
        <v>638480</v>
      </c>
      <c r="AU89" s="45"/>
      <c r="AV89" s="45"/>
      <c r="AW89" s="47">
        <f t="shared" si="160"/>
        <v>6474</v>
      </c>
      <c r="AX89" s="47">
        <f t="shared" si="160"/>
        <v>12599</v>
      </c>
      <c r="AY89" s="47">
        <f t="shared" si="160"/>
        <v>18844</v>
      </c>
      <c r="AZ89" s="47">
        <f t="shared" si="160"/>
        <v>25475</v>
      </c>
      <c r="BA89" s="47">
        <f t="shared" si="160"/>
        <v>32249</v>
      </c>
      <c r="BB89" s="47">
        <f t="shared" si="160"/>
        <v>38853</v>
      </c>
      <c r="BC89" s="47">
        <f t="shared" si="160"/>
        <v>45850</v>
      </c>
      <c r="BD89" s="47">
        <f t="shared" si="160"/>
        <v>52291</v>
      </c>
      <c r="BE89" s="47">
        <f t="shared" si="160"/>
        <v>59073</v>
      </c>
      <c r="BF89" s="47">
        <f t="shared" si="160"/>
        <v>65698</v>
      </c>
      <c r="BG89" s="47">
        <f t="shared" si="160"/>
        <v>70595</v>
      </c>
      <c r="BH89" s="47">
        <f t="shared" si="160"/>
        <v>76178</v>
      </c>
      <c r="BI89" s="47">
        <f t="shared" si="160"/>
        <v>504179</v>
      </c>
      <c r="BJ89" s="45"/>
      <c r="BK89" s="45"/>
      <c r="BL89" s="47">
        <f t="shared" si="161"/>
        <v>109940</v>
      </c>
      <c r="BM89" s="47">
        <f t="shared" si="161"/>
        <v>214122</v>
      </c>
      <c r="BN89" s="47">
        <f t="shared" si="161"/>
        <v>323598</v>
      </c>
      <c r="BO89" s="47">
        <f t="shared" si="161"/>
        <v>437003</v>
      </c>
      <c r="BP89" s="47">
        <f t="shared" si="161"/>
        <v>548522</v>
      </c>
      <c r="BQ89" s="47">
        <f t="shared" si="161"/>
        <v>661377</v>
      </c>
      <c r="BR89" s="47">
        <f t="shared" si="161"/>
        <v>769411</v>
      </c>
      <c r="BS89" s="47">
        <f t="shared" si="161"/>
        <v>875348</v>
      </c>
      <c r="BT89" s="47">
        <f t="shared" si="161"/>
        <v>989131</v>
      </c>
      <c r="BU89" s="47">
        <f t="shared" si="161"/>
        <v>1101905</v>
      </c>
      <c r="BV89" s="47">
        <f t="shared" si="161"/>
        <v>1195073</v>
      </c>
      <c r="BW89" s="47">
        <f t="shared" si="161"/>
        <v>1283829</v>
      </c>
      <c r="BX89" s="47">
        <f t="shared" si="161"/>
        <v>8509259</v>
      </c>
      <c r="BY89" s="45"/>
      <c r="BZ89" s="45"/>
      <c r="CA89" s="47">
        <f t="shared" si="162"/>
        <v>9329</v>
      </c>
      <c r="CB89" s="47">
        <f t="shared" si="162"/>
        <v>18548</v>
      </c>
      <c r="CC89" s="47">
        <f t="shared" si="162"/>
        <v>28421</v>
      </c>
      <c r="CD89" s="47">
        <f t="shared" si="162"/>
        <v>39528</v>
      </c>
      <c r="CE89" s="47">
        <f t="shared" si="162"/>
        <v>50412</v>
      </c>
      <c r="CF89" s="47">
        <f t="shared" si="162"/>
        <v>60981</v>
      </c>
      <c r="CG89" s="47">
        <f t="shared" si="162"/>
        <v>71801</v>
      </c>
      <c r="CH89" s="47">
        <f t="shared" si="162"/>
        <v>81499</v>
      </c>
      <c r="CI89" s="47">
        <f t="shared" si="162"/>
        <v>91475</v>
      </c>
      <c r="CJ89" s="47">
        <f t="shared" si="162"/>
        <v>101278</v>
      </c>
      <c r="CK89" s="47">
        <f t="shared" si="162"/>
        <v>108468</v>
      </c>
      <c r="CL89" s="47">
        <f t="shared" si="162"/>
        <v>115435</v>
      </c>
      <c r="CM89" s="47">
        <f t="shared" si="162"/>
        <v>777175</v>
      </c>
      <c r="CN89" s="45"/>
      <c r="CO89" s="45"/>
      <c r="CP89" s="47">
        <f t="shared" si="163"/>
        <v>7949</v>
      </c>
      <c r="CQ89" s="47">
        <f t="shared" si="163"/>
        <v>14775</v>
      </c>
      <c r="CR89" s="47">
        <f t="shared" si="163"/>
        <v>22229</v>
      </c>
      <c r="CS89" s="47">
        <f t="shared" si="163"/>
        <v>30371</v>
      </c>
      <c r="CT89" s="47">
        <f t="shared" si="163"/>
        <v>39730</v>
      </c>
      <c r="CU89" s="47">
        <f t="shared" si="163"/>
        <v>49270</v>
      </c>
      <c r="CV89" s="47">
        <f t="shared" si="163"/>
        <v>58779</v>
      </c>
      <c r="CW89" s="47">
        <f t="shared" si="163"/>
        <v>67650</v>
      </c>
      <c r="CX89" s="47">
        <f t="shared" si="163"/>
        <v>77130</v>
      </c>
      <c r="CY89" s="47">
        <f t="shared" si="163"/>
        <v>86185</v>
      </c>
      <c r="CZ89" s="47">
        <f t="shared" si="163"/>
        <v>92847</v>
      </c>
      <c r="DA89" s="47">
        <f t="shared" si="163"/>
        <v>99295</v>
      </c>
      <c r="DB89" s="47">
        <f t="shared" si="163"/>
        <v>646210</v>
      </c>
      <c r="DC89" s="45"/>
      <c r="DD89" s="45"/>
      <c r="DE89" s="47">
        <f t="shared" si="164"/>
        <v>34593</v>
      </c>
      <c r="DF89" s="47">
        <f t="shared" si="164"/>
        <v>67434</v>
      </c>
      <c r="DG89" s="47">
        <f t="shared" si="164"/>
        <v>101203</v>
      </c>
      <c r="DH89" s="47">
        <f t="shared" si="164"/>
        <v>137229</v>
      </c>
      <c r="DI89" s="47">
        <f t="shared" si="164"/>
        <v>173258</v>
      </c>
      <c r="DJ89" s="47">
        <f t="shared" si="164"/>
        <v>207542</v>
      </c>
      <c r="DK89" s="47">
        <f t="shared" si="164"/>
        <v>241636</v>
      </c>
      <c r="DL89" s="47">
        <f t="shared" si="164"/>
        <v>274555</v>
      </c>
      <c r="DM89" s="47">
        <f t="shared" si="164"/>
        <v>308480</v>
      </c>
      <c r="DN89" s="47">
        <f t="shared" si="164"/>
        <v>341823</v>
      </c>
      <c r="DO89" s="47">
        <f t="shared" si="164"/>
        <v>370243</v>
      </c>
      <c r="DP89" s="47">
        <f t="shared" si="164"/>
        <v>395809</v>
      </c>
      <c r="DQ89" s="47">
        <f t="shared" si="164"/>
        <v>2653805</v>
      </c>
      <c r="DR89" s="45"/>
      <c r="DS89" s="45"/>
      <c r="DT89" s="47">
        <f t="shared" si="165"/>
        <v>68426</v>
      </c>
      <c r="DU89" s="47">
        <f t="shared" si="165"/>
        <v>134552</v>
      </c>
      <c r="DV89" s="47">
        <f t="shared" si="165"/>
        <v>202266</v>
      </c>
      <c r="DW89" s="47">
        <f t="shared" si="165"/>
        <v>275456</v>
      </c>
      <c r="DX89" s="47">
        <f t="shared" si="165"/>
        <v>348592</v>
      </c>
      <c r="DY89" s="47">
        <f t="shared" si="165"/>
        <v>415490</v>
      </c>
      <c r="DZ89" s="47">
        <f t="shared" si="165"/>
        <v>481112</v>
      </c>
      <c r="EA89" s="47">
        <f t="shared" si="165"/>
        <v>545380</v>
      </c>
      <c r="EB89" s="47">
        <f t="shared" si="165"/>
        <v>610460</v>
      </c>
      <c r="EC89" s="47">
        <f t="shared" si="165"/>
        <v>677430</v>
      </c>
      <c r="ED89" s="47">
        <f t="shared" si="165"/>
        <v>734620</v>
      </c>
      <c r="EE89" s="47">
        <f t="shared" si="165"/>
        <v>789894</v>
      </c>
      <c r="EF89" s="47">
        <f t="shared" si="165"/>
        <v>5283678</v>
      </c>
      <c r="EG89" s="45"/>
      <c r="EH89" s="45"/>
      <c r="EI89" s="47">
        <f t="shared" si="166"/>
        <v>31</v>
      </c>
      <c r="EJ89" s="47">
        <f t="shared" si="166"/>
        <v>45</v>
      </c>
      <c r="EK89" s="47">
        <f t="shared" si="166"/>
        <v>61</v>
      </c>
      <c r="EL89" s="47">
        <f t="shared" si="166"/>
        <v>71</v>
      </c>
      <c r="EM89" s="47">
        <f t="shared" si="166"/>
        <v>88</v>
      </c>
      <c r="EN89" s="47">
        <f t="shared" si="166"/>
        <v>105</v>
      </c>
      <c r="EO89" s="47">
        <f t="shared" si="166"/>
        <v>124</v>
      </c>
      <c r="EP89" s="47">
        <f t="shared" si="166"/>
        <v>143</v>
      </c>
      <c r="EQ89" s="47">
        <f t="shared" si="166"/>
        <v>151</v>
      </c>
      <c r="ER89" s="47">
        <f t="shared" si="166"/>
        <v>157</v>
      </c>
      <c r="ES89" s="47">
        <f t="shared" si="166"/>
        <v>164</v>
      </c>
      <c r="ET89" s="47">
        <f t="shared" si="166"/>
        <v>174</v>
      </c>
      <c r="EU89" s="47">
        <f t="shared" si="166"/>
        <v>1314</v>
      </c>
      <c r="EV89" s="45"/>
      <c r="EW89" s="45"/>
      <c r="EX89" s="47">
        <f t="shared" si="167"/>
        <v>0</v>
      </c>
      <c r="EY89" s="47">
        <f t="shared" si="167"/>
        <v>0</v>
      </c>
      <c r="EZ89" s="47">
        <f t="shared" si="167"/>
        <v>0</v>
      </c>
      <c r="FA89" s="47">
        <f t="shared" si="167"/>
        <v>0</v>
      </c>
      <c r="FB89" s="47">
        <f t="shared" si="167"/>
        <v>0</v>
      </c>
      <c r="FC89" s="47">
        <f t="shared" si="167"/>
        <v>0</v>
      </c>
      <c r="FD89" s="47">
        <f t="shared" si="167"/>
        <v>0</v>
      </c>
      <c r="FE89" s="47">
        <f t="shared" si="167"/>
        <v>0</v>
      </c>
      <c r="FF89" s="47">
        <f t="shared" si="167"/>
        <v>0</v>
      </c>
      <c r="FG89" s="47">
        <f t="shared" si="167"/>
        <v>0</v>
      </c>
      <c r="FH89" s="47">
        <f t="shared" si="167"/>
        <v>0</v>
      </c>
      <c r="FI89" s="47">
        <f t="shared" si="167"/>
        <v>0</v>
      </c>
      <c r="FJ89" s="47">
        <f t="shared" si="167"/>
        <v>0</v>
      </c>
      <c r="FK89" s="45"/>
      <c r="FL89" s="45"/>
    </row>
    <row r="90" spans="1:168" ht="15" customHeight="1">
      <c r="A90" s="57">
        <v>2009</v>
      </c>
      <c r="B90" s="64" t="s">
        <v>7</v>
      </c>
      <c r="C90" s="46"/>
      <c r="D90" s="47">
        <f t="shared" si="170"/>
        <v>157731</v>
      </c>
      <c r="E90" s="47">
        <f t="shared" si="170"/>
        <v>337794</v>
      </c>
      <c r="F90" s="47">
        <f t="shared" si="170"/>
        <v>533228</v>
      </c>
      <c r="G90" s="47">
        <f t="shared" si="170"/>
        <v>720862</v>
      </c>
      <c r="H90" s="47">
        <f t="shared" si="170"/>
        <v>894667</v>
      </c>
      <c r="I90" s="47">
        <f t="shared" si="168"/>
        <v>1067869</v>
      </c>
      <c r="J90" s="47">
        <f t="shared" si="168"/>
        <v>1242299</v>
      </c>
      <c r="K90" s="47">
        <f t="shared" si="168"/>
        <v>1445937</v>
      </c>
      <c r="L90" s="47">
        <f t="shared" si="168"/>
        <v>1667214</v>
      </c>
      <c r="M90" s="47">
        <f t="shared" si="168"/>
        <v>1891767</v>
      </c>
      <c r="N90" s="47">
        <f t="shared" si="168"/>
        <v>2100636</v>
      </c>
      <c r="O90" s="47">
        <f t="shared" si="168"/>
        <v>2294441</v>
      </c>
      <c r="P90" s="47">
        <f t="shared" si="171"/>
        <v>14354445</v>
      </c>
      <c r="Q90" s="45"/>
      <c r="R90" s="45"/>
      <c r="S90" s="47">
        <f t="shared" si="172"/>
        <v>92677</v>
      </c>
      <c r="T90" s="47">
        <f t="shared" si="158"/>
        <v>189678</v>
      </c>
      <c r="U90" s="47">
        <f t="shared" si="158"/>
        <v>298418</v>
      </c>
      <c r="V90" s="47">
        <f t="shared" si="158"/>
        <v>405802</v>
      </c>
      <c r="W90" s="47">
        <f t="shared" si="158"/>
        <v>511559</v>
      </c>
      <c r="X90" s="47">
        <f t="shared" si="158"/>
        <v>621624</v>
      </c>
      <c r="Y90" s="47">
        <f t="shared" si="158"/>
        <v>730781</v>
      </c>
      <c r="Z90" s="47">
        <f t="shared" si="158"/>
        <v>846576</v>
      </c>
      <c r="AA90" s="47">
        <f t="shared" si="158"/>
        <v>973982</v>
      </c>
      <c r="AB90" s="47">
        <f t="shared" si="158"/>
        <v>1105073</v>
      </c>
      <c r="AC90" s="47">
        <f t="shared" si="158"/>
        <v>1228495</v>
      </c>
      <c r="AD90" s="47">
        <f t="shared" si="158"/>
        <v>1344182</v>
      </c>
      <c r="AE90" s="47">
        <f t="shared" si="158"/>
        <v>8348847</v>
      </c>
      <c r="AF90" s="45"/>
      <c r="AG90" s="45"/>
      <c r="AH90" s="47">
        <f t="shared" si="159"/>
        <v>4566</v>
      </c>
      <c r="AI90" s="47">
        <f t="shared" si="159"/>
        <v>9325</v>
      </c>
      <c r="AJ90" s="47">
        <f t="shared" si="159"/>
        <v>15482</v>
      </c>
      <c r="AK90" s="47">
        <f t="shared" si="159"/>
        <v>20177</v>
      </c>
      <c r="AL90" s="47">
        <f t="shared" si="159"/>
        <v>23711</v>
      </c>
      <c r="AM90" s="47">
        <f t="shared" si="159"/>
        <v>27751</v>
      </c>
      <c r="AN90" s="47">
        <f t="shared" si="159"/>
        <v>31806</v>
      </c>
      <c r="AO90" s="47">
        <f t="shared" si="159"/>
        <v>36495</v>
      </c>
      <c r="AP90" s="47">
        <f t="shared" si="159"/>
        <v>42013</v>
      </c>
      <c r="AQ90" s="47">
        <f t="shared" si="159"/>
        <v>48093</v>
      </c>
      <c r="AR90" s="47">
        <f t="shared" si="159"/>
        <v>52934</v>
      </c>
      <c r="AS90" s="47">
        <f t="shared" si="159"/>
        <v>57503</v>
      </c>
      <c r="AT90" s="47">
        <f t="shared" si="159"/>
        <v>369856</v>
      </c>
      <c r="AU90" s="45"/>
      <c r="AV90" s="45"/>
      <c r="AW90" s="47">
        <f t="shared" si="160"/>
        <v>5556</v>
      </c>
      <c r="AX90" s="47">
        <f t="shared" si="160"/>
        <v>10543</v>
      </c>
      <c r="AY90" s="47">
        <f t="shared" si="160"/>
        <v>16272</v>
      </c>
      <c r="AZ90" s="47">
        <f t="shared" si="160"/>
        <v>21818</v>
      </c>
      <c r="BA90" s="47">
        <f t="shared" si="160"/>
        <v>27363</v>
      </c>
      <c r="BB90" s="47">
        <f t="shared" si="160"/>
        <v>35182</v>
      </c>
      <c r="BC90" s="47">
        <f t="shared" si="160"/>
        <v>42496</v>
      </c>
      <c r="BD90" s="47">
        <f t="shared" si="160"/>
        <v>48521</v>
      </c>
      <c r="BE90" s="47">
        <f t="shared" si="160"/>
        <v>54423</v>
      </c>
      <c r="BF90" s="47">
        <f t="shared" si="160"/>
        <v>60489</v>
      </c>
      <c r="BG90" s="47">
        <f t="shared" si="160"/>
        <v>66155</v>
      </c>
      <c r="BH90" s="47">
        <f t="shared" si="160"/>
        <v>71504</v>
      </c>
      <c r="BI90" s="47">
        <f t="shared" si="160"/>
        <v>460322</v>
      </c>
      <c r="BJ90" s="45"/>
      <c r="BK90" s="45"/>
      <c r="BL90" s="47">
        <f t="shared" si="161"/>
        <v>88200</v>
      </c>
      <c r="BM90" s="47">
        <f t="shared" si="161"/>
        <v>174518</v>
      </c>
      <c r="BN90" s="47">
        <f t="shared" si="161"/>
        <v>268141</v>
      </c>
      <c r="BO90" s="47">
        <f t="shared" si="161"/>
        <v>360859</v>
      </c>
      <c r="BP90" s="47">
        <f t="shared" si="161"/>
        <v>452354</v>
      </c>
      <c r="BQ90" s="47">
        <f t="shared" si="161"/>
        <v>545461</v>
      </c>
      <c r="BR90" s="47">
        <f t="shared" si="161"/>
        <v>638416</v>
      </c>
      <c r="BS90" s="47">
        <f t="shared" si="161"/>
        <v>730115</v>
      </c>
      <c r="BT90" s="47">
        <f t="shared" si="161"/>
        <v>829374</v>
      </c>
      <c r="BU90" s="47">
        <f t="shared" si="161"/>
        <v>931055</v>
      </c>
      <c r="BV90" s="47">
        <f t="shared" si="161"/>
        <v>1024533</v>
      </c>
      <c r="BW90" s="47">
        <f t="shared" si="161"/>
        <v>1117312</v>
      </c>
      <c r="BX90" s="47">
        <f t="shared" si="161"/>
        <v>7160338</v>
      </c>
      <c r="BY90" s="45"/>
      <c r="BZ90" s="45"/>
      <c r="CA90" s="47">
        <f t="shared" si="162"/>
        <v>7679</v>
      </c>
      <c r="CB90" s="47">
        <f t="shared" si="162"/>
        <v>15516</v>
      </c>
      <c r="CC90" s="47">
        <f t="shared" si="162"/>
        <v>24114</v>
      </c>
      <c r="CD90" s="47">
        <f t="shared" si="162"/>
        <v>31469</v>
      </c>
      <c r="CE90" s="47">
        <f t="shared" si="162"/>
        <v>39098</v>
      </c>
      <c r="CF90" s="47">
        <f t="shared" si="162"/>
        <v>46816</v>
      </c>
      <c r="CG90" s="47">
        <f t="shared" si="162"/>
        <v>54464</v>
      </c>
      <c r="CH90" s="47">
        <f t="shared" si="162"/>
        <v>62606</v>
      </c>
      <c r="CI90" s="47">
        <f t="shared" si="162"/>
        <v>71315</v>
      </c>
      <c r="CJ90" s="47">
        <f t="shared" si="162"/>
        <v>79803</v>
      </c>
      <c r="CK90" s="47">
        <f t="shared" si="162"/>
        <v>88354</v>
      </c>
      <c r="CL90" s="47">
        <f t="shared" si="162"/>
        <v>96377</v>
      </c>
      <c r="CM90" s="47">
        <f t="shared" si="162"/>
        <v>617611</v>
      </c>
      <c r="CN90" s="45"/>
      <c r="CO90" s="45"/>
      <c r="CP90" s="47">
        <f t="shared" si="163"/>
        <v>6400</v>
      </c>
      <c r="CQ90" s="47">
        <f t="shared" si="163"/>
        <v>12392</v>
      </c>
      <c r="CR90" s="47">
        <f t="shared" si="163"/>
        <v>18917</v>
      </c>
      <c r="CS90" s="47">
        <f t="shared" si="163"/>
        <v>25598</v>
      </c>
      <c r="CT90" s="47">
        <f t="shared" si="163"/>
        <v>32812</v>
      </c>
      <c r="CU90" s="47">
        <f t="shared" si="163"/>
        <v>32812</v>
      </c>
      <c r="CV90" s="47">
        <f t="shared" si="163"/>
        <v>32812</v>
      </c>
      <c r="CW90" s="47">
        <f t="shared" si="163"/>
        <v>38460</v>
      </c>
      <c r="CX90" s="47">
        <f t="shared" si="163"/>
        <v>45054</v>
      </c>
      <c r="CY90" s="47">
        <f t="shared" si="163"/>
        <v>51555</v>
      </c>
      <c r="CZ90" s="47">
        <f t="shared" si="163"/>
        <v>56997</v>
      </c>
      <c r="DA90" s="47">
        <f t="shared" si="163"/>
        <v>62030</v>
      </c>
      <c r="DB90" s="47">
        <f t="shared" si="163"/>
        <v>415839</v>
      </c>
      <c r="DC90" s="45"/>
      <c r="DD90" s="45"/>
      <c r="DE90" s="47">
        <f t="shared" si="164"/>
        <v>27121</v>
      </c>
      <c r="DF90" s="47">
        <f t="shared" si="164"/>
        <v>53253</v>
      </c>
      <c r="DG90" s="47">
        <f t="shared" si="164"/>
        <v>82558</v>
      </c>
      <c r="DH90" s="47">
        <f t="shared" si="164"/>
        <v>111626</v>
      </c>
      <c r="DI90" s="47">
        <f t="shared" si="164"/>
        <v>140651</v>
      </c>
      <c r="DJ90" s="47">
        <f t="shared" si="164"/>
        <v>171117</v>
      </c>
      <c r="DK90" s="47">
        <f t="shared" si="164"/>
        <v>200747</v>
      </c>
      <c r="DL90" s="47">
        <f t="shared" si="164"/>
        <v>230038</v>
      </c>
      <c r="DM90" s="47">
        <f t="shared" si="164"/>
        <v>260733</v>
      </c>
      <c r="DN90" s="47">
        <f t="shared" si="164"/>
        <v>292659</v>
      </c>
      <c r="DO90" s="47">
        <f t="shared" si="164"/>
        <v>322392</v>
      </c>
      <c r="DP90" s="47">
        <f t="shared" si="164"/>
        <v>348763</v>
      </c>
      <c r="DQ90" s="47">
        <f t="shared" si="164"/>
        <v>2241658</v>
      </c>
      <c r="DR90" s="45"/>
      <c r="DS90" s="45"/>
      <c r="DT90" s="47">
        <f t="shared" si="165"/>
        <v>52876</v>
      </c>
      <c r="DU90" s="47">
        <f t="shared" si="165"/>
        <v>104152</v>
      </c>
      <c r="DV90" s="47">
        <f t="shared" si="165"/>
        <v>159936</v>
      </c>
      <c r="DW90" s="47">
        <f t="shared" si="165"/>
        <v>216460</v>
      </c>
      <c r="DX90" s="47">
        <f t="shared" si="165"/>
        <v>272118</v>
      </c>
      <c r="DY90" s="47">
        <f t="shared" si="165"/>
        <v>329150</v>
      </c>
      <c r="DZ90" s="47">
        <f t="shared" si="165"/>
        <v>386472</v>
      </c>
      <c r="EA90" s="47">
        <f t="shared" si="165"/>
        <v>444262</v>
      </c>
      <c r="EB90" s="47">
        <f t="shared" si="165"/>
        <v>504006</v>
      </c>
      <c r="EC90" s="47">
        <f t="shared" si="165"/>
        <v>564934</v>
      </c>
      <c r="ED90" s="47">
        <f t="shared" si="165"/>
        <v>620408</v>
      </c>
      <c r="EE90" s="47">
        <f t="shared" si="165"/>
        <v>674912</v>
      </c>
      <c r="EF90" s="47">
        <f t="shared" si="165"/>
        <v>4329686</v>
      </c>
      <c r="EG90" s="45"/>
      <c r="EH90" s="45"/>
      <c r="EI90" s="47">
        <f t="shared" si="166"/>
        <v>3</v>
      </c>
      <c r="EJ90" s="47">
        <f t="shared" si="166"/>
        <v>4</v>
      </c>
      <c r="EK90" s="47">
        <f t="shared" si="166"/>
        <v>15</v>
      </c>
      <c r="EL90" s="47">
        <f t="shared" si="166"/>
        <v>24</v>
      </c>
      <c r="EM90" s="47">
        <f t="shared" si="166"/>
        <v>34</v>
      </c>
      <c r="EN90" s="47">
        <f t="shared" si="166"/>
        <v>37</v>
      </c>
      <c r="EO90" s="47">
        <f t="shared" si="166"/>
        <v>46</v>
      </c>
      <c r="EP90" s="47">
        <f t="shared" si="166"/>
        <v>54</v>
      </c>
      <c r="EQ90" s="47">
        <f t="shared" si="166"/>
        <v>59</v>
      </c>
      <c r="ER90" s="47">
        <f t="shared" si="166"/>
        <v>62</v>
      </c>
      <c r="ES90" s="47">
        <f t="shared" si="166"/>
        <v>68</v>
      </c>
      <c r="ET90" s="47">
        <f t="shared" si="166"/>
        <v>76</v>
      </c>
      <c r="EU90" s="47">
        <f t="shared" si="166"/>
        <v>482</v>
      </c>
      <c r="EV90" s="45"/>
      <c r="EW90" s="45"/>
      <c r="EX90" s="47">
        <f t="shared" si="167"/>
        <v>0</v>
      </c>
      <c r="EY90" s="47">
        <f t="shared" si="167"/>
        <v>0</v>
      </c>
      <c r="EZ90" s="47">
        <f t="shared" si="167"/>
        <v>0</v>
      </c>
      <c r="FA90" s="47">
        <f t="shared" si="167"/>
        <v>0</v>
      </c>
      <c r="FB90" s="47">
        <f t="shared" si="167"/>
        <v>0</v>
      </c>
      <c r="FC90" s="47">
        <f t="shared" si="167"/>
        <v>0</v>
      </c>
      <c r="FD90" s="47">
        <f t="shared" si="167"/>
        <v>0</v>
      </c>
      <c r="FE90" s="47">
        <f t="shared" si="167"/>
        <v>0</v>
      </c>
      <c r="FF90" s="47">
        <f t="shared" si="167"/>
        <v>0</v>
      </c>
      <c r="FG90" s="47">
        <f t="shared" si="167"/>
        <v>0</v>
      </c>
      <c r="FH90" s="47">
        <f t="shared" si="167"/>
        <v>0</v>
      </c>
      <c r="FI90" s="47">
        <f t="shared" si="167"/>
        <v>0</v>
      </c>
      <c r="FJ90" s="47">
        <f t="shared" si="167"/>
        <v>0</v>
      </c>
      <c r="FK90" s="45"/>
      <c r="FL90" s="45"/>
    </row>
    <row r="91" spans="1:168" ht="15" customHeight="1">
      <c r="A91" s="57">
        <v>2010</v>
      </c>
      <c r="B91" s="64" t="s">
        <v>7</v>
      </c>
      <c r="C91" s="46"/>
      <c r="D91" s="47">
        <f t="shared" si="170"/>
        <v>193790</v>
      </c>
      <c r="E91" s="47">
        <f t="shared" si="170"/>
        <v>404177</v>
      </c>
      <c r="F91" s="47">
        <f t="shared" si="170"/>
        <v>650411</v>
      </c>
      <c r="G91" s="47">
        <f t="shared" si="170"/>
        <v>875894</v>
      </c>
      <c r="H91" s="47">
        <f t="shared" si="170"/>
        <v>1104969</v>
      </c>
      <c r="I91" s="47">
        <f t="shared" si="168"/>
        <v>1348179</v>
      </c>
      <c r="J91" s="47">
        <f t="shared" si="168"/>
        <v>1548311</v>
      </c>
      <c r="K91" s="47">
        <f t="shared" si="168"/>
        <v>1788401</v>
      </c>
      <c r="L91" s="47">
        <f t="shared" si="168"/>
        <v>2024264</v>
      </c>
      <c r="M91" s="47">
        <f t="shared" si="168"/>
        <v>2258520</v>
      </c>
      <c r="N91" s="47">
        <f t="shared" si="168"/>
        <v>2475070</v>
      </c>
      <c r="O91" s="47">
        <f t="shared" si="168"/>
        <v>2683047</v>
      </c>
      <c r="P91" s="47">
        <f t="shared" si="171"/>
        <v>17355033</v>
      </c>
      <c r="Q91" s="45"/>
      <c r="R91" s="45"/>
      <c r="S91" s="47">
        <f t="shared" si="172"/>
        <v>111425</v>
      </c>
      <c r="T91" s="47">
        <f t="shared" si="158"/>
        <v>222158</v>
      </c>
      <c r="U91" s="47">
        <f t="shared" si="158"/>
        <v>352416</v>
      </c>
      <c r="V91" s="47">
        <f t="shared" si="158"/>
        <v>477224</v>
      </c>
      <c r="W91" s="47">
        <f t="shared" si="158"/>
        <v>603474</v>
      </c>
      <c r="X91" s="47">
        <f t="shared" si="158"/>
        <v>737809</v>
      </c>
      <c r="Y91" s="47">
        <f t="shared" si="158"/>
        <v>851242</v>
      </c>
      <c r="Z91" s="47">
        <f t="shared" si="158"/>
        <v>972897</v>
      </c>
      <c r="AA91" s="47">
        <f t="shared" si="158"/>
        <v>1096158</v>
      </c>
      <c r="AB91" s="47">
        <f t="shared" si="158"/>
        <v>1219636</v>
      </c>
      <c r="AC91" s="47">
        <f t="shared" si="158"/>
        <v>1339357</v>
      </c>
      <c r="AD91" s="47">
        <f t="shared" si="158"/>
        <v>1429965</v>
      </c>
      <c r="AE91" s="47">
        <f t="shared" si="158"/>
        <v>9413761</v>
      </c>
      <c r="AF91" s="45"/>
      <c r="AG91" s="45"/>
      <c r="AH91" s="47">
        <f t="shared" si="159"/>
        <v>3924</v>
      </c>
      <c r="AI91" s="47">
        <f t="shared" si="159"/>
        <v>8530</v>
      </c>
      <c r="AJ91" s="47">
        <f t="shared" si="159"/>
        <v>15249</v>
      </c>
      <c r="AK91" s="47">
        <f t="shared" si="159"/>
        <v>19745</v>
      </c>
      <c r="AL91" s="47">
        <f t="shared" si="159"/>
        <v>23923</v>
      </c>
      <c r="AM91" s="47">
        <f t="shared" si="159"/>
        <v>29273</v>
      </c>
      <c r="AN91" s="47">
        <f t="shared" si="159"/>
        <v>33055</v>
      </c>
      <c r="AO91" s="47">
        <f t="shared" si="159"/>
        <v>38238</v>
      </c>
      <c r="AP91" s="47">
        <f t="shared" si="159"/>
        <v>43306</v>
      </c>
      <c r="AQ91" s="47">
        <f t="shared" si="159"/>
        <v>48061</v>
      </c>
      <c r="AR91" s="47">
        <f t="shared" si="159"/>
        <v>51871</v>
      </c>
      <c r="AS91" s="47">
        <f t="shared" si="159"/>
        <v>56457</v>
      </c>
      <c r="AT91" s="47">
        <f t="shared" si="159"/>
        <v>371632</v>
      </c>
      <c r="AU91" s="45"/>
      <c r="AV91" s="45"/>
      <c r="AW91" s="47">
        <f t="shared" si="160"/>
        <v>5481</v>
      </c>
      <c r="AX91" s="47">
        <f t="shared" si="160"/>
        <v>10659</v>
      </c>
      <c r="AY91" s="47">
        <f t="shared" si="160"/>
        <v>16452</v>
      </c>
      <c r="AZ91" s="47">
        <f t="shared" si="160"/>
        <v>22353</v>
      </c>
      <c r="BA91" s="47">
        <f t="shared" si="160"/>
        <v>28091</v>
      </c>
      <c r="BB91" s="47">
        <f t="shared" si="160"/>
        <v>34049</v>
      </c>
      <c r="BC91" s="47">
        <f t="shared" si="160"/>
        <v>40068</v>
      </c>
      <c r="BD91" s="47">
        <f t="shared" si="160"/>
        <v>46109</v>
      </c>
      <c r="BE91" s="47">
        <f t="shared" si="160"/>
        <v>52116</v>
      </c>
      <c r="BF91" s="47">
        <f t="shared" si="160"/>
        <v>57855</v>
      </c>
      <c r="BG91" s="47">
        <f t="shared" si="160"/>
        <v>63880</v>
      </c>
      <c r="BH91" s="47">
        <f t="shared" si="160"/>
        <v>69723</v>
      </c>
      <c r="BI91" s="47">
        <f t="shared" si="160"/>
        <v>446836</v>
      </c>
      <c r="BJ91" s="45"/>
      <c r="BK91" s="45"/>
      <c r="BL91" s="47">
        <f t="shared" si="161"/>
        <v>94196</v>
      </c>
      <c r="BM91" s="47">
        <f t="shared" si="161"/>
        <v>183974</v>
      </c>
      <c r="BN91" s="47">
        <f t="shared" si="161"/>
        <v>293625</v>
      </c>
      <c r="BO91" s="47">
        <f t="shared" si="161"/>
        <v>398858</v>
      </c>
      <c r="BP91" s="47">
        <f t="shared" si="161"/>
        <v>501907</v>
      </c>
      <c r="BQ91" s="47">
        <f t="shared" si="161"/>
        <v>612212</v>
      </c>
      <c r="BR91" s="47">
        <f t="shared" si="161"/>
        <v>711875</v>
      </c>
      <c r="BS91" s="47">
        <f t="shared" si="161"/>
        <v>817579</v>
      </c>
      <c r="BT91" s="47">
        <f t="shared" si="161"/>
        <v>924032</v>
      </c>
      <c r="BU91" s="47">
        <f t="shared" si="161"/>
        <v>1027975</v>
      </c>
      <c r="BV91" s="47">
        <f t="shared" si="161"/>
        <v>1130652</v>
      </c>
      <c r="BW91" s="47">
        <f t="shared" si="161"/>
        <v>1221197</v>
      </c>
      <c r="BX91" s="47">
        <f t="shared" si="161"/>
        <v>7918082</v>
      </c>
      <c r="BY91" s="45"/>
      <c r="BZ91" s="45"/>
      <c r="CA91" s="47">
        <f t="shared" si="162"/>
        <v>8341</v>
      </c>
      <c r="CB91" s="47">
        <f t="shared" si="162"/>
        <v>16867</v>
      </c>
      <c r="CC91" s="47">
        <f t="shared" si="162"/>
        <v>26487</v>
      </c>
      <c r="CD91" s="47">
        <f t="shared" si="162"/>
        <v>35118</v>
      </c>
      <c r="CE91" s="47">
        <f t="shared" si="162"/>
        <v>43942</v>
      </c>
      <c r="CF91" s="47">
        <f t="shared" si="162"/>
        <v>52400</v>
      </c>
      <c r="CG91" s="47">
        <f t="shared" si="162"/>
        <v>60635</v>
      </c>
      <c r="CH91" s="47">
        <f t="shared" si="162"/>
        <v>68498</v>
      </c>
      <c r="CI91" s="47">
        <f t="shared" si="162"/>
        <v>76658</v>
      </c>
      <c r="CJ91" s="47">
        <f t="shared" si="162"/>
        <v>84857</v>
      </c>
      <c r="CK91" s="47">
        <f t="shared" si="162"/>
        <v>92303</v>
      </c>
      <c r="CL91" s="47">
        <f t="shared" si="162"/>
        <v>99551</v>
      </c>
      <c r="CM91" s="47">
        <f t="shared" si="162"/>
        <v>665657</v>
      </c>
      <c r="CN91" s="45"/>
      <c r="CO91" s="45"/>
      <c r="CP91" s="47">
        <f t="shared" si="163"/>
        <v>5160</v>
      </c>
      <c r="CQ91" s="47">
        <f t="shared" si="163"/>
        <v>10199</v>
      </c>
      <c r="CR91" s="47">
        <f t="shared" si="163"/>
        <v>15896</v>
      </c>
      <c r="CS91" s="47">
        <f t="shared" si="163"/>
        <v>21549</v>
      </c>
      <c r="CT91" s="47">
        <f t="shared" si="163"/>
        <v>28159</v>
      </c>
      <c r="CU91" s="47">
        <f t="shared" si="163"/>
        <v>35558</v>
      </c>
      <c r="CV91" s="47">
        <f t="shared" si="163"/>
        <v>42501</v>
      </c>
      <c r="CW91" s="47">
        <f t="shared" si="163"/>
        <v>49395</v>
      </c>
      <c r="CX91" s="47">
        <f t="shared" si="163"/>
        <v>56719</v>
      </c>
      <c r="CY91" s="47">
        <f t="shared" si="163"/>
        <v>63245</v>
      </c>
      <c r="CZ91" s="47">
        <f t="shared" si="163"/>
        <v>69028</v>
      </c>
      <c r="DA91" s="47">
        <f t="shared" si="163"/>
        <v>74271</v>
      </c>
      <c r="DB91" s="47">
        <f t="shared" si="163"/>
        <v>471680</v>
      </c>
      <c r="DC91" s="45"/>
      <c r="DD91" s="45"/>
      <c r="DE91" s="47">
        <f t="shared" si="164"/>
        <v>27974</v>
      </c>
      <c r="DF91" s="47">
        <f t="shared" si="164"/>
        <v>55454</v>
      </c>
      <c r="DG91" s="47">
        <f t="shared" si="164"/>
        <v>88416</v>
      </c>
      <c r="DH91" s="47">
        <f t="shared" si="164"/>
        <v>120203</v>
      </c>
      <c r="DI91" s="47">
        <f t="shared" si="164"/>
        <v>151616</v>
      </c>
      <c r="DJ91" s="47">
        <f t="shared" si="164"/>
        <v>184675</v>
      </c>
      <c r="DK91" s="47">
        <f t="shared" si="164"/>
        <v>213482</v>
      </c>
      <c r="DL91" s="47">
        <f t="shared" si="164"/>
        <v>243544</v>
      </c>
      <c r="DM91" s="47">
        <f t="shared" si="164"/>
        <v>274477</v>
      </c>
      <c r="DN91" s="47">
        <f t="shared" si="164"/>
        <v>304522</v>
      </c>
      <c r="DO91" s="47">
        <f t="shared" si="164"/>
        <v>333599</v>
      </c>
      <c r="DP91" s="47">
        <f t="shared" si="164"/>
        <v>359934</v>
      </c>
      <c r="DQ91" s="47">
        <f t="shared" si="164"/>
        <v>2357896</v>
      </c>
      <c r="DR91" s="45"/>
      <c r="DS91" s="45"/>
      <c r="DT91" s="47">
        <f t="shared" si="165"/>
        <v>52352</v>
      </c>
      <c r="DU91" s="47">
        <f t="shared" si="165"/>
        <v>103512</v>
      </c>
      <c r="DV91" s="47">
        <f t="shared" si="165"/>
        <v>164308</v>
      </c>
      <c r="DW91" s="47">
        <f t="shared" si="165"/>
        <v>223298</v>
      </c>
      <c r="DX91" s="47">
        <f t="shared" si="165"/>
        <v>281934</v>
      </c>
      <c r="DY91" s="47">
        <f t="shared" si="165"/>
        <v>342468</v>
      </c>
      <c r="DZ91" s="47">
        <f t="shared" si="165"/>
        <v>397880</v>
      </c>
      <c r="EA91" s="47">
        <f t="shared" si="165"/>
        <v>454422</v>
      </c>
      <c r="EB91" s="47">
        <f t="shared" si="165"/>
        <v>512054</v>
      </c>
      <c r="EC91" s="47">
        <f t="shared" si="165"/>
        <v>569096</v>
      </c>
      <c r="ED91" s="47">
        <f t="shared" si="165"/>
        <v>626360</v>
      </c>
      <c r="EE91" s="47">
        <f t="shared" si="165"/>
        <v>679666</v>
      </c>
      <c r="EF91" s="47">
        <f t="shared" si="165"/>
        <v>4407350</v>
      </c>
      <c r="EG91" s="45"/>
      <c r="EH91" s="45"/>
      <c r="EI91" s="47">
        <f t="shared" si="166"/>
        <v>7</v>
      </c>
      <c r="EJ91" s="47">
        <f t="shared" si="166"/>
        <v>11</v>
      </c>
      <c r="EK91" s="47">
        <f t="shared" si="166"/>
        <v>24</v>
      </c>
      <c r="EL91" s="47">
        <f t="shared" si="166"/>
        <v>28</v>
      </c>
      <c r="EM91" s="47">
        <f t="shared" si="166"/>
        <v>40</v>
      </c>
      <c r="EN91" s="47">
        <f t="shared" si="166"/>
        <v>51</v>
      </c>
      <c r="EO91" s="47">
        <f t="shared" si="166"/>
        <v>59</v>
      </c>
      <c r="EP91" s="47">
        <f t="shared" si="166"/>
        <v>76</v>
      </c>
      <c r="EQ91" s="47">
        <f t="shared" si="166"/>
        <v>88</v>
      </c>
      <c r="ER91" s="47">
        <f t="shared" si="166"/>
        <v>95</v>
      </c>
      <c r="ES91" s="47">
        <f t="shared" si="166"/>
        <v>109</v>
      </c>
      <c r="ET91" s="47">
        <f t="shared" si="166"/>
        <v>122</v>
      </c>
      <c r="EU91" s="47">
        <f t="shared" si="166"/>
        <v>710</v>
      </c>
      <c r="EV91" s="45"/>
      <c r="EW91" s="45"/>
      <c r="EX91" s="47">
        <f t="shared" si="167"/>
        <v>0</v>
      </c>
      <c r="EY91" s="47">
        <f t="shared" si="167"/>
        <v>0</v>
      </c>
      <c r="EZ91" s="47">
        <f t="shared" si="167"/>
        <v>0</v>
      </c>
      <c r="FA91" s="47">
        <f t="shared" si="167"/>
        <v>0</v>
      </c>
      <c r="FB91" s="47">
        <f t="shared" si="167"/>
        <v>0</v>
      </c>
      <c r="FC91" s="47">
        <f t="shared" si="167"/>
        <v>0</v>
      </c>
      <c r="FD91" s="47">
        <f t="shared" si="167"/>
        <v>0</v>
      </c>
      <c r="FE91" s="47">
        <f t="shared" si="167"/>
        <v>0</v>
      </c>
      <c r="FF91" s="47">
        <f t="shared" si="167"/>
        <v>0</v>
      </c>
      <c r="FG91" s="47">
        <f t="shared" si="167"/>
        <v>0</v>
      </c>
      <c r="FH91" s="47">
        <f t="shared" si="167"/>
        <v>0</v>
      </c>
      <c r="FI91" s="47">
        <f t="shared" si="167"/>
        <v>0</v>
      </c>
      <c r="FJ91" s="47">
        <f t="shared" si="167"/>
        <v>0</v>
      </c>
      <c r="FK91" s="45"/>
      <c r="FL91" s="45"/>
    </row>
    <row r="92" spans="1:168" ht="15" customHeight="1">
      <c r="A92" s="57">
        <v>2011</v>
      </c>
      <c r="B92" s="64" t="s">
        <v>7</v>
      </c>
      <c r="C92" s="46"/>
      <c r="D92" s="47">
        <f t="shared" si="170"/>
        <v>219037</v>
      </c>
      <c r="E92" s="47">
        <f t="shared" si="170"/>
        <v>419894</v>
      </c>
      <c r="F92" s="47">
        <f t="shared" si="170"/>
        <v>662659</v>
      </c>
      <c r="G92" s="47">
        <f t="shared" si="170"/>
        <v>868385</v>
      </c>
      <c r="H92" s="47">
        <f t="shared" si="170"/>
        <v>1084854</v>
      </c>
      <c r="I92" s="47">
        <f t="shared" si="168"/>
        <v>1312532</v>
      </c>
      <c r="J92" s="47">
        <f t="shared" si="168"/>
        <v>1497640</v>
      </c>
      <c r="K92" s="47">
        <f t="shared" si="168"/>
        <v>1733489</v>
      </c>
      <c r="L92" s="47">
        <f t="shared" si="168"/>
        <v>1960208</v>
      </c>
      <c r="M92" s="47">
        <f t="shared" si="168"/>
        <v>2185000</v>
      </c>
      <c r="N92" s="47">
        <f t="shared" si="168"/>
        <v>2412449</v>
      </c>
      <c r="O92" s="47">
        <f t="shared" si="168"/>
        <v>2614988</v>
      </c>
      <c r="P92" s="47">
        <f t="shared" si="171"/>
        <v>16971135</v>
      </c>
      <c r="Q92" s="45"/>
      <c r="R92" s="45"/>
      <c r="S92" s="47">
        <f t="shared" si="172"/>
        <v>111695</v>
      </c>
      <c r="T92" s="47">
        <f t="shared" si="158"/>
        <v>218125</v>
      </c>
      <c r="U92" s="47">
        <f t="shared" si="158"/>
        <v>349049</v>
      </c>
      <c r="V92" s="47">
        <f t="shared" si="158"/>
        <v>470349</v>
      </c>
      <c r="W92" s="47">
        <f t="shared" si="158"/>
        <v>596748</v>
      </c>
      <c r="X92" s="47">
        <f t="shared" si="158"/>
        <v>726848</v>
      </c>
      <c r="Y92" s="47">
        <f t="shared" si="158"/>
        <v>840164</v>
      </c>
      <c r="Z92" s="47">
        <f t="shared" si="158"/>
        <v>971821</v>
      </c>
      <c r="AA92" s="47">
        <f t="shared" si="158"/>
        <v>1094240</v>
      </c>
      <c r="AB92" s="47">
        <f t="shared" si="158"/>
        <v>1219363</v>
      </c>
      <c r="AC92" s="47">
        <f t="shared" si="158"/>
        <v>1340320</v>
      </c>
      <c r="AD92" s="47">
        <f t="shared" si="158"/>
        <v>1448957</v>
      </c>
      <c r="AE92" s="47">
        <f t="shared" si="158"/>
        <v>9387679</v>
      </c>
      <c r="AF92" s="45"/>
      <c r="AG92" s="45"/>
      <c r="AH92" s="47">
        <f t="shared" si="159"/>
        <v>4232</v>
      </c>
      <c r="AI92" s="47">
        <f t="shared" si="159"/>
        <v>9157</v>
      </c>
      <c r="AJ92" s="47">
        <f t="shared" si="159"/>
        <v>14292</v>
      </c>
      <c r="AK92" s="47">
        <f t="shared" si="159"/>
        <v>17917</v>
      </c>
      <c r="AL92" s="47">
        <f t="shared" si="159"/>
        <v>21194</v>
      </c>
      <c r="AM92" s="47">
        <f t="shared" si="159"/>
        <v>24542</v>
      </c>
      <c r="AN92" s="47">
        <f t="shared" si="159"/>
        <v>27409</v>
      </c>
      <c r="AO92" s="47">
        <f t="shared" si="159"/>
        <v>31031</v>
      </c>
      <c r="AP92" s="47">
        <f t="shared" si="159"/>
        <v>34413</v>
      </c>
      <c r="AQ92" s="47">
        <f t="shared" si="159"/>
        <v>37846</v>
      </c>
      <c r="AR92" s="47">
        <f t="shared" si="159"/>
        <v>40914</v>
      </c>
      <c r="AS92" s="47">
        <f t="shared" si="159"/>
        <v>43590</v>
      </c>
      <c r="AT92" s="47">
        <f t="shared" si="159"/>
        <v>306537</v>
      </c>
      <c r="AU92" s="45"/>
      <c r="AV92" s="45"/>
      <c r="AW92" s="47">
        <f t="shared" si="160"/>
        <v>6141</v>
      </c>
      <c r="AX92" s="47">
        <f t="shared" si="160"/>
        <v>11742</v>
      </c>
      <c r="AY92" s="47">
        <f t="shared" si="160"/>
        <v>17975</v>
      </c>
      <c r="AZ92" s="47">
        <f t="shared" si="160"/>
        <v>24042</v>
      </c>
      <c r="BA92" s="47">
        <f t="shared" si="160"/>
        <v>30005</v>
      </c>
      <c r="BB92" s="47">
        <f t="shared" si="160"/>
        <v>36303</v>
      </c>
      <c r="BC92" s="47">
        <f t="shared" si="160"/>
        <v>42304</v>
      </c>
      <c r="BD92" s="47">
        <f t="shared" si="160"/>
        <v>48756</v>
      </c>
      <c r="BE92" s="47">
        <f t="shared" si="160"/>
        <v>54877</v>
      </c>
      <c r="BF92" s="47">
        <f t="shared" si="160"/>
        <v>60978</v>
      </c>
      <c r="BG92" s="47">
        <f t="shared" si="160"/>
        <v>66822</v>
      </c>
      <c r="BH92" s="47">
        <f t="shared" si="160"/>
        <v>72279</v>
      </c>
      <c r="BI92" s="47">
        <f t="shared" si="160"/>
        <v>472224</v>
      </c>
      <c r="BJ92" s="45"/>
      <c r="BK92" s="45"/>
      <c r="BL92" s="47">
        <f t="shared" si="161"/>
        <v>96938</v>
      </c>
      <c r="BM92" s="47">
        <f t="shared" si="161"/>
        <v>192091</v>
      </c>
      <c r="BN92" s="47">
        <f t="shared" si="161"/>
        <v>306117</v>
      </c>
      <c r="BO92" s="47">
        <f t="shared" si="161"/>
        <v>409057</v>
      </c>
      <c r="BP92" s="47">
        <f t="shared" si="161"/>
        <v>516204</v>
      </c>
      <c r="BQ92" s="47">
        <f t="shared" si="161"/>
        <v>628174</v>
      </c>
      <c r="BR92" s="47">
        <f t="shared" si="161"/>
        <v>725786</v>
      </c>
      <c r="BS92" s="47">
        <f t="shared" si="161"/>
        <v>837025</v>
      </c>
      <c r="BT92" s="47">
        <f t="shared" si="161"/>
        <v>945047</v>
      </c>
      <c r="BU92" s="47">
        <f t="shared" si="161"/>
        <v>1052247</v>
      </c>
      <c r="BV92" s="47">
        <f t="shared" si="161"/>
        <v>1158068</v>
      </c>
      <c r="BW92" s="47">
        <f t="shared" si="161"/>
        <v>1253058</v>
      </c>
      <c r="BX92" s="47">
        <f t="shared" si="161"/>
        <v>8119812</v>
      </c>
      <c r="BY92" s="45"/>
      <c r="BZ92" s="45"/>
      <c r="CA92" s="47">
        <f t="shared" si="162"/>
        <v>7521</v>
      </c>
      <c r="CB92" s="47">
        <f t="shared" si="162"/>
        <v>15231</v>
      </c>
      <c r="CC92" s="47">
        <f t="shared" si="162"/>
        <v>24742</v>
      </c>
      <c r="CD92" s="47">
        <f t="shared" si="162"/>
        <v>33034</v>
      </c>
      <c r="CE92" s="47">
        <f t="shared" si="162"/>
        <v>41177</v>
      </c>
      <c r="CF92" s="47">
        <f t="shared" si="162"/>
        <v>49104</v>
      </c>
      <c r="CG92" s="47">
        <f t="shared" si="162"/>
        <v>56538</v>
      </c>
      <c r="CH92" s="47">
        <f t="shared" si="162"/>
        <v>64343</v>
      </c>
      <c r="CI92" s="47">
        <f t="shared" si="162"/>
        <v>72502</v>
      </c>
      <c r="CJ92" s="47">
        <f t="shared" si="162"/>
        <v>80780</v>
      </c>
      <c r="CK92" s="47">
        <f t="shared" si="162"/>
        <v>88674</v>
      </c>
      <c r="CL92" s="47">
        <f t="shared" si="162"/>
        <v>95900</v>
      </c>
      <c r="CM92" s="47">
        <f t="shared" si="162"/>
        <v>629546</v>
      </c>
      <c r="CN92" s="45"/>
      <c r="CO92" s="45"/>
      <c r="CP92" s="47">
        <f t="shared" si="163"/>
        <v>5207</v>
      </c>
      <c r="CQ92" s="47">
        <f t="shared" si="163"/>
        <v>10266</v>
      </c>
      <c r="CR92" s="47">
        <f t="shared" si="163"/>
        <v>15720</v>
      </c>
      <c r="CS92" s="47">
        <f t="shared" si="163"/>
        <v>21005</v>
      </c>
      <c r="CT92" s="47">
        <f t="shared" si="163"/>
        <v>28255</v>
      </c>
      <c r="CU92" s="47">
        <f t="shared" si="163"/>
        <v>36071</v>
      </c>
      <c r="CV92" s="47">
        <f t="shared" si="163"/>
        <v>43674</v>
      </c>
      <c r="CW92" s="47">
        <f t="shared" si="163"/>
        <v>52369</v>
      </c>
      <c r="CX92" s="47">
        <f t="shared" si="163"/>
        <v>60796</v>
      </c>
      <c r="CY92" s="47">
        <f t="shared" si="163"/>
        <v>67964</v>
      </c>
      <c r="CZ92" s="47">
        <f t="shared" si="163"/>
        <v>74212</v>
      </c>
      <c r="DA92" s="47">
        <f t="shared" si="163"/>
        <v>79492</v>
      </c>
      <c r="DB92" s="47">
        <f t="shared" si="163"/>
        <v>495031</v>
      </c>
      <c r="DC92" s="45"/>
      <c r="DD92" s="45"/>
      <c r="DE92" s="47">
        <f t="shared" si="164"/>
        <v>27777</v>
      </c>
      <c r="DF92" s="47">
        <f t="shared" si="164"/>
        <v>54619</v>
      </c>
      <c r="DG92" s="47">
        <f t="shared" si="164"/>
        <v>86919</v>
      </c>
      <c r="DH92" s="47">
        <f t="shared" si="164"/>
        <v>116821</v>
      </c>
      <c r="DI92" s="47">
        <f t="shared" si="164"/>
        <v>147982</v>
      </c>
      <c r="DJ92" s="47">
        <f t="shared" si="164"/>
        <v>178985</v>
      </c>
      <c r="DK92" s="47">
        <f t="shared" si="164"/>
        <v>206833</v>
      </c>
      <c r="DL92" s="47">
        <f t="shared" si="164"/>
        <v>237096</v>
      </c>
      <c r="DM92" s="47">
        <f t="shared" si="164"/>
        <v>267087</v>
      </c>
      <c r="DN92" s="47">
        <f t="shared" si="164"/>
        <v>296967</v>
      </c>
      <c r="DO92" s="47">
        <f t="shared" si="164"/>
        <v>326148</v>
      </c>
      <c r="DP92" s="47">
        <f t="shared" si="164"/>
        <v>351639</v>
      </c>
      <c r="DQ92" s="47">
        <f t="shared" si="164"/>
        <v>2298873</v>
      </c>
      <c r="DR92" s="45"/>
      <c r="DS92" s="45"/>
      <c r="DT92" s="47">
        <f t="shared" si="165"/>
        <v>53102</v>
      </c>
      <c r="DU92" s="47">
        <f t="shared" si="165"/>
        <v>104642</v>
      </c>
      <c r="DV92" s="47">
        <f t="shared" si="165"/>
        <v>167460</v>
      </c>
      <c r="DW92" s="47">
        <f t="shared" si="165"/>
        <v>225554</v>
      </c>
      <c r="DX92" s="47">
        <f t="shared" si="165"/>
        <v>286758</v>
      </c>
      <c r="DY92" s="47">
        <f t="shared" si="165"/>
        <v>349874</v>
      </c>
      <c r="DZ92" s="47">
        <f t="shared" si="165"/>
        <v>405816</v>
      </c>
      <c r="EA92" s="47">
        <f t="shared" si="165"/>
        <v>467222</v>
      </c>
      <c r="EB92" s="47">
        <f t="shared" si="165"/>
        <v>527850</v>
      </c>
      <c r="EC92" s="47">
        <f t="shared" si="165"/>
        <v>586378</v>
      </c>
      <c r="ED92" s="47">
        <f t="shared" si="165"/>
        <v>645484</v>
      </c>
      <c r="EE92" s="47">
        <f t="shared" si="165"/>
        <v>699278</v>
      </c>
      <c r="EF92" s="47">
        <f t="shared" si="165"/>
        <v>4519418</v>
      </c>
      <c r="EG92" s="45"/>
      <c r="EH92" s="45"/>
      <c r="EI92" s="47">
        <f t="shared" si="166"/>
        <v>7</v>
      </c>
      <c r="EJ92" s="47">
        <f t="shared" si="166"/>
        <v>11</v>
      </c>
      <c r="EK92" s="47">
        <f t="shared" si="166"/>
        <v>20</v>
      </c>
      <c r="EL92" s="47">
        <f t="shared" si="166"/>
        <v>29</v>
      </c>
      <c r="EM92" s="47">
        <f t="shared" si="166"/>
        <v>42</v>
      </c>
      <c r="EN92" s="47">
        <f t="shared" si="166"/>
        <v>55</v>
      </c>
      <c r="EO92" s="47">
        <f t="shared" si="166"/>
        <v>67</v>
      </c>
      <c r="EP92" s="47">
        <f t="shared" si="166"/>
        <v>77</v>
      </c>
      <c r="EQ92" s="47">
        <f t="shared" si="166"/>
        <v>93</v>
      </c>
      <c r="ER92" s="47">
        <f t="shared" si="166"/>
        <v>104</v>
      </c>
      <c r="ES92" s="47">
        <f t="shared" si="166"/>
        <v>117</v>
      </c>
      <c r="ET92" s="47">
        <f t="shared" si="166"/>
        <v>130</v>
      </c>
      <c r="EU92" s="47">
        <f t="shared" si="166"/>
        <v>752</v>
      </c>
      <c r="EV92" s="45"/>
      <c r="EW92" s="45"/>
      <c r="EX92" s="47">
        <f t="shared" si="167"/>
        <v>0</v>
      </c>
      <c r="EY92" s="47">
        <f t="shared" si="167"/>
        <v>0</v>
      </c>
      <c r="EZ92" s="47">
        <f t="shared" si="167"/>
        <v>0</v>
      </c>
      <c r="FA92" s="47">
        <f t="shared" si="167"/>
        <v>0</v>
      </c>
      <c r="FB92" s="47">
        <f t="shared" si="167"/>
        <v>0</v>
      </c>
      <c r="FC92" s="47">
        <f t="shared" si="167"/>
        <v>0</v>
      </c>
      <c r="FD92" s="47">
        <f t="shared" si="167"/>
        <v>0</v>
      </c>
      <c r="FE92" s="47">
        <f t="shared" si="167"/>
        <v>0</v>
      </c>
      <c r="FF92" s="47">
        <f t="shared" si="167"/>
        <v>0</v>
      </c>
      <c r="FG92" s="47">
        <f t="shared" si="167"/>
        <v>0</v>
      </c>
      <c r="FH92" s="47">
        <f t="shared" si="167"/>
        <v>0</v>
      </c>
      <c r="FI92" s="47">
        <f t="shared" si="167"/>
        <v>0</v>
      </c>
      <c r="FJ92" s="47">
        <f t="shared" si="167"/>
        <v>0</v>
      </c>
      <c r="FK92" s="45"/>
      <c r="FL92" s="45"/>
    </row>
    <row r="93" spans="1:168" ht="15" customHeight="1">
      <c r="A93" s="57">
        <v>2012</v>
      </c>
      <c r="B93" s="64" t="s">
        <v>7</v>
      </c>
      <c r="C93" s="46"/>
      <c r="D93" s="47">
        <f t="shared" si="170"/>
        <v>222494</v>
      </c>
      <c r="E93" s="47">
        <f t="shared" si="170"/>
        <v>447482</v>
      </c>
      <c r="F93" s="47">
        <f t="shared" si="170"/>
        <v>692161</v>
      </c>
      <c r="G93" s="47">
        <f t="shared" si="170"/>
        <v>923290</v>
      </c>
      <c r="H93" s="47">
        <f t="shared" si="170"/>
        <v>1140750</v>
      </c>
      <c r="I93" s="47">
        <f t="shared" si="168"/>
        <v>1351825</v>
      </c>
      <c r="J93" s="47">
        <f t="shared" si="168"/>
        <v>1524700</v>
      </c>
      <c r="K93" s="47">
        <f t="shared" si="168"/>
        <v>1739458</v>
      </c>
      <c r="L93" s="47">
        <f t="shared" si="168"/>
        <v>1933617</v>
      </c>
      <c r="M93" s="47">
        <f t="shared" si="168"/>
        <v>2145733</v>
      </c>
      <c r="N93" s="47">
        <f t="shared" si="168"/>
        <v>2347095</v>
      </c>
      <c r="O93" s="47">
        <f t="shared" si="168"/>
        <v>2506660</v>
      </c>
      <c r="P93" s="47">
        <f t="shared" si="171"/>
        <v>16975265</v>
      </c>
      <c r="Q93" s="45"/>
      <c r="R93" s="45"/>
      <c r="S93" s="47">
        <f t="shared" si="172"/>
        <v>113358</v>
      </c>
      <c r="T93" s="47">
        <f t="shared" si="158"/>
        <v>228027</v>
      </c>
      <c r="U93" s="47">
        <f t="shared" si="158"/>
        <v>354674</v>
      </c>
      <c r="V93" s="47">
        <f t="shared" si="158"/>
        <v>478617</v>
      </c>
      <c r="W93" s="47">
        <f t="shared" si="158"/>
        <v>611057</v>
      </c>
      <c r="X93" s="47">
        <f t="shared" si="158"/>
        <v>739923</v>
      </c>
      <c r="Y93" s="47">
        <f t="shared" si="158"/>
        <v>858514</v>
      </c>
      <c r="Z93" s="47">
        <f t="shared" si="158"/>
        <v>990927</v>
      </c>
      <c r="AA93" s="47">
        <f t="shared" si="158"/>
        <v>1111595</v>
      </c>
      <c r="AB93" s="47">
        <f t="shared" si="158"/>
        <v>1244014</v>
      </c>
      <c r="AC93" s="47">
        <f t="shared" si="158"/>
        <v>1371681</v>
      </c>
      <c r="AD93" s="47">
        <f t="shared" si="158"/>
        <v>1477021</v>
      </c>
      <c r="AE93" s="47">
        <f t="shared" si="158"/>
        <v>9579408</v>
      </c>
      <c r="AF93" s="45"/>
      <c r="AG93" s="45"/>
      <c r="AH93" s="47">
        <f t="shared" si="159"/>
        <v>2811</v>
      </c>
      <c r="AI93" s="47">
        <f t="shared" si="159"/>
        <v>5561</v>
      </c>
      <c r="AJ93" s="47">
        <f t="shared" si="159"/>
        <v>9336</v>
      </c>
      <c r="AK93" s="47">
        <f t="shared" si="159"/>
        <v>12577</v>
      </c>
      <c r="AL93" s="47">
        <f t="shared" si="159"/>
        <v>15962</v>
      </c>
      <c r="AM93" s="47">
        <f t="shared" si="159"/>
        <v>19306</v>
      </c>
      <c r="AN93" s="47">
        <f t="shared" si="159"/>
        <v>21931</v>
      </c>
      <c r="AO93" s="47">
        <f t="shared" si="159"/>
        <v>25251</v>
      </c>
      <c r="AP93" s="47">
        <f t="shared" si="159"/>
        <v>27954</v>
      </c>
      <c r="AQ93" s="47">
        <f t="shared" si="159"/>
        <v>30946</v>
      </c>
      <c r="AR93" s="47">
        <f t="shared" si="159"/>
        <v>33633</v>
      </c>
      <c r="AS93" s="47">
        <f t="shared" si="159"/>
        <v>35821</v>
      </c>
      <c r="AT93" s="47">
        <f t="shared" si="159"/>
        <v>241089</v>
      </c>
      <c r="AU93" s="45"/>
      <c r="AV93" s="45"/>
      <c r="AW93" s="47">
        <f t="shared" si="160"/>
        <v>5566</v>
      </c>
      <c r="AX93" s="47">
        <f t="shared" si="160"/>
        <v>10841</v>
      </c>
      <c r="AY93" s="47">
        <f t="shared" si="160"/>
        <v>16402</v>
      </c>
      <c r="AZ93" s="47">
        <f t="shared" si="160"/>
        <v>22397</v>
      </c>
      <c r="BA93" s="47">
        <f t="shared" si="160"/>
        <v>28224</v>
      </c>
      <c r="BB93" s="47">
        <f t="shared" si="160"/>
        <v>34114</v>
      </c>
      <c r="BC93" s="47">
        <f t="shared" si="160"/>
        <v>40302</v>
      </c>
      <c r="BD93" s="47">
        <f t="shared" si="160"/>
        <v>46950</v>
      </c>
      <c r="BE93" s="47">
        <f t="shared" si="160"/>
        <v>52957</v>
      </c>
      <c r="BF93" s="47">
        <f t="shared" si="160"/>
        <v>59157</v>
      </c>
      <c r="BG93" s="47">
        <f t="shared" si="160"/>
        <v>65110</v>
      </c>
      <c r="BH93" s="47">
        <f t="shared" si="160"/>
        <v>70562</v>
      </c>
      <c r="BI93" s="47">
        <f t="shared" si="160"/>
        <v>452582</v>
      </c>
      <c r="BJ93" s="45"/>
      <c r="BK93" s="45"/>
      <c r="BL93" s="47">
        <f t="shared" si="161"/>
        <v>103727</v>
      </c>
      <c r="BM93" s="47">
        <f t="shared" si="161"/>
        <v>205479</v>
      </c>
      <c r="BN93" s="47">
        <f t="shared" si="161"/>
        <v>315027</v>
      </c>
      <c r="BO93" s="47">
        <f t="shared" si="161"/>
        <v>421894</v>
      </c>
      <c r="BP93" s="47">
        <f t="shared" si="161"/>
        <v>535730</v>
      </c>
      <c r="BQ93" s="47">
        <f t="shared" si="161"/>
        <v>644725</v>
      </c>
      <c r="BR93" s="47">
        <f t="shared" si="161"/>
        <v>748151</v>
      </c>
      <c r="BS93" s="47">
        <f t="shared" si="161"/>
        <v>858943</v>
      </c>
      <c r="BT93" s="47">
        <f t="shared" si="161"/>
        <v>960951</v>
      </c>
      <c r="BU93" s="47">
        <f t="shared" si="161"/>
        <v>1070942</v>
      </c>
      <c r="BV93" s="47">
        <f t="shared" si="161"/>
        <v>1176724</v>
      </c>
      <c r="BW93" s="47">
        <f t="shared" si="161"/>
        <v>1265351</v>
      </c>
      <c r="BX93" s="47">
        <f t="shared" si="161"/>
        <v>8307644</v>
      </c>
      <c r="BY93" s="45"/>
      <c r="BZ93" s="45"/>
      <c r="CA93" s="47">
        <f t="shared" si="162"/>
        <v>7606</v>
      </c>
      <c r="CB93" s="47">
        <f t="shared" si="162"/>
        <v>15438</v>
      </c>
      <c r="CC93" s="47">
        <f t="shared" si="162"/>
        <v>23956</v>
      </c>
      <c r="CD93" s="47">
        <f t="shared" si="162"/>
        <v>32320</v>
      </c>
      <c r="CE93" s="47">
        <f t="shared" si="162"/>
        <v>41242</v>
      </c>
      <c r="CF93" s="47">
        <f t="shared" si="162"/>
        <v>49681</v>
      </c>
      <c r="CG93" s="47">
        <f t="shared" si="162"/>
        <v>57655</v>
      </c>
      <c r="CH93" s="47">
        <f t="shared" si="162"/>
        <v>65593</v>
      </c>
      <c r="CI93" s="47">
        <f t="shared" si="162"/>
        <v>73378</v>
      </c>
      <c r="CJ93" s="47">
        <f t="shared" si="162"/>
        <v>82185</v>
      </c>
      <c r="CK93" s="47">
        <f t="shared" si="162"/>
        <v>89810</v>
      </c>
      <c r="CL93" s="47">
        <f t="shared" si="162"/>
        <v>96545</v>
      </c>
      <c r="CM93" s="47">
        <f t="shared" si="162"/>
        <v>635409</v>
      </c>
      <c r="CN93" s="45"/>
      <c r="CO93" s="45"/>
      <c r="CP93" s="47">
        <f t="shared" si="163"/>
        <v>5467</v>
      </c>
      <c r="CQ93" s="47">
        <f t="shared" si="163"/>
        <v>10722</v>
      </c>
      <c r="CR93" s="47">
        <f t="shared" si="163"/>
        <v>16344</v>
      </c>
      <c r="CS93" s="47">
        <f t="shared" si="163"/>
        <v>22225</v>
      </c>
      <c r="CT93" s="47">
        <f t="shared" si="163"/>
        <v>29506</v>
      </c>
      <c r="CU93" s="47">
        <f t="shared" si="163"/>
        <v>37314</v>
      </c>
      <c r="CV93" s="47">
        <f t="shared" si="163"/>
        <v>45344</v>
      </c>
      <c r="CW93" s="47">
        <f t="shared" si="163"/>
        <v>53514</v>
      </c>
      <c r="CX93" s="47">
        <f t="shared" si="163"/>
        <v>60856</v>
      </c>
      <c r="CY93" s="47">
        <f t="shared" si="163"/>
        <v>68209</v>
      </c>
      <c r="CZ93" s="47">
        <f t="shared" si="163"/>
        <v>74293</v>
      </c>
      <c r="DA93" s="47">
        <f t="shared" si="163"/>
        <v>79207</v>
      </c>
      <c r="DB93" s="47">
        <f t="shared" si="163"/>
        <v>503001</v>
      </c>
      <c r="DC93" s="45"/>
      <c r="DD93" s="45"/>
      <c r="DE93" s="47">
        <f t="shared" si="164"/>
        <v>27804</v>
      </c>
      <c r="DF93" s="47">
        <f t="shared" si="164"/>
        <v>56886</v>
      </c>
      <c r="DG93" s="47">
        <f t="shared" si="164"/>
        <v>88690</v>
      </c>
      <c r="DH93" s="47">
        <f t="shared" si="164"/>
        <v>119537</v>
      </c>
      <c r="DI93" s="47">
        <f t="shared" si="164"/>
        <v>152086</v>
      </c>
      <c r="DJ93" s="47">
        <f t="shared" si="164"/>
        <v>181949</v>
      </c>
      <c r="DK93" s="47">
        <f t="shared" si="164"/>
        <v>211135</v>
      </c>
      <c r="DL93" s="47">
        <f t="shared" si="164"/>
        <v>241057</v>
      </c>
      <c r="DM93" s="47">
        <f t="shared" si="164"/>
        <v>270198</v>
      </c>
      <c r="DN93" s="47">
        <f t="shared" si="164"/>
        <v>301015</v>
      </c>
      <c r="DO93" s="47">
        <f t="shared" si="164"/>
        <v>330696</v>
      </c>
      <c r="DP93" s="47">
        <f t="shared" si="164"/>
        <v>355298</v>
      </c>
      <c r="DQ93" s="47">
        <f t="shared" si="164"/>
        <v>2336351</v>
      </c>
      <c r="DR93" s="45"/>
      <c r="DS93" s="45"/>
      <c r="DT93" s="47">
        <f t="shared" si="165"/>
        <v>54946</v>
      </c>
      <c r="DU93" s="47">
        <f t="shared" si="165"/>
        <v>110414</v>
      </c>
      <c r="DV93" s="47">
        <f t="shared" si="165"/>
        <v>171112</v>
      </c>
      <c r="DW93" s="47">
        <f t="shared" si="165"/>
        <v>227862</v>
      </c>
      <c r="DX93" s="47">
        <f t="shared" si="165"/>
        <v>290048</v>
      </c>
      <c r="DY93" s="47">
        <f t="shared" si="165"/>
        <v>350882</v>
      </c>
      <c r="DZ93" s="47">
        <f t="shared" si="165"/>
        <v>407554</v>
      </c>
      <c r="EA93" s="47">
        <f t="shared" si="165"/>
        <v>467638</v>
      </c>
      <c r="EB93" s="47">
        <f t="shared" si="165"/>
        <v>522722</v>
      </c>
      <c r="EC93" s="47">
        <f t="shared" si="165"/>
        <v>581764</v>
      </c>
      <c r="ED93" s="47">
        <f t="shared" si="165"/>
        <v>640256</v>
      </c>
      <c r="EE93" s="47">
        <f t="shared" si="165"/>
        <v>689178</v>
      </c>
      <c r="EF93" s="47">
        <f t="shared" si="165"/>
        <v>4514376</v>
      </c>
      <c r="EG93" s="45"/>
      <c r="EH93" s="45"/>
      <c r="EI93" s="47">
        <f t="shared" si="166"/>
        <v>10</v>
      </c>
      <c r="EJ93" s="47">
        <f t="shared" si="166"/>
        <v>21</v>
      </c>
      <c r="EK93" s="47">
        <f t="shared" si="166"/>
        <v>30</v>
      </c>
      <c r="EL93" s="47">
        <f t="shared" si="166"/>
        <v>37</v>
      </c>
      <c r="EM93" s="47">
        <f t="shared" si="166"/>
        <v>45</v>
      </c>
      <c r="EN93" s="47">
        <f t="shared" si="166"/>
        <v>49</v>
      </c>
      <c r="EO93" s="47">
        <f t="shared" si="166"/>
        <v>70</v>
      </c>
      <c r="EP93" s="47">
        <f t="shared" si="166"/>
        <v>92</v>
      </c>
      <c r="EQ93" s="47">
        <f t="shared" si="166"/>
        <v>98</v>
      </c>
      <c r="ER93" s="47">
        <f t="shared" si="166"/>
        <v>110</v>
      </c>
      <c r="ES93" s="47">
        <f t="shared" si="166"/>
        <v>121</v>
      </c>
      <c r="ET93" s="47">
        <f t="shared" si="166"/>
        <v>133</v>
      </c>
      <c r="EU93" s="47">
        <f t="shared" si="166"/>
        <v>816</v>
      </c>
      <c r="EV93" s="45"/>
      <c r="EW93" s="45"/>
      <c r="EX93" s="47">
        <f t="shared" si="167"/>
        <v>0</v>
      </c>
      <c r="EY93" s="47">
        <f t="shared" si="167"/>
        <v>0</v>
      </c>
      <c r="EZ93" s="47">
        <f t="shared" si="167"/>
        <v>0</v>
      </c>
      <c r="FA93" s="47">
        <f t="shared" si="167"/>
        <v>0</v>
      </c>
      <c r="FB93" s="47">
        <f t="shared" si="167"/>
        <v>0</v>
      </c>
      <c r="FC93" s="47">
        <f t="shared" si="167"/>
        <v>0</v>
      </c>
      <c r="FD93" s="47">
        <f t="shared" si="167"/>
        <v>0</v>
      </c>
      <c r="FE93" s="47">
        <f t="shared" si="167"/>
        <v>0</v>
      </c>
      <c r="FF93" s="47">
        <f t="shared" si="167"/>
        <v>0</v>
      </c>
      <c r="FG93" s="47">
        <f t="shared" si="167"/>
        <v>0</v>
      </c>
      <c r="FH93" s="47">
        <f t="shared" si="167"/>
        <v>0</v>
      </c>
      <c r="FI93" s="47">
        <f t="shared" si="167"/>
        <v>0</v>
      </c>
      <c r="FJ93" s="47">
        <f t="shared" si="167"/>
        <v>0</v>
      </c>
      <c r="FK93" s="45"/>
      <c r="FL93" s="45"/>
    </row>
    <row r="94" spans="1:168" ht="15" customHeight="1">
      <c r="A94" s="57">
        <v>2013</v>
      </c>
      <c r="B94" s="64" t="s">
        <v>7</v>
      </c>
      <c r="C94" s="46"/>
      <c r="D94" s="47">
        <f t="shared" si="170"/>
        <v>185163</v>
      </c>
      <c r="E94" s="47">
        <f t="shared" si="170"/>
        <v>372259</v>
      </c>
      <c r="F94" s="47">
        <f t="shared" si="170"/>
        <v>568095</v>
      </c>
      <c r="G94" s="47">
        <f t="shared" si="170"/>
        <v>774374</v>
      </c>
      <c r="H94" s="47">
        <f t="shared" si="170"/>
        <v>984338</v>
      </c>
      <c r="I94" s="47">
        <f t="shared" si="168"/>
        <v>1187007</v>
      </c>
      <c r="J94" s="47">
        <f t="shared" si="168"/>
        <v>1362265</v>
      </c>
      <c r="K94" s="47">
        <f t="shared" si="168"/>
        <v>1565075</v>
      </c>
      <c r="L94" s="47">
        <f t="shared" si="168"/>
        <v>1766634</v>
      </c>
      <c r="M94" s="47">
        <f t="shared" si="168"/>
        <v>1980390</v>
      </c>
      <c r="N94" s="47">
        <f t="shared" si="168"/>
        <v>2181992</v>
      </c>
      <c r="O94" s="47">
        <f t="shared" si="168"/>
        <v>2351069</v>
      </c>
      <c r="P94" s="47">
        <f t="shared" si="171"/>
        <v>15278661</v>
      </c>
      <c r="Q94" s="45"/>
      <c r="R94" s="45"/>
      <c r="S94" s="47">
        <f t="shared" si="172"/>
        <v>124995</v>
      </c>
      <c r="T94" s="47">
        <f t="shared" si="158"/>
        <v>237956</v>
      </c>
      <c r="U94" s="47">
        <f t="shared" si="158"/>
        <v>362257</v>
      </c>
      <c r="V94" s="47">
        <f t="shared" si="158"/>
        <v>493640</v>
      </c>
      <c r="W94" s="47">
        <f t="shared" si="158"/>
        <v>631647</v>
      </c>
      <c r="X94" s="47">
        <f t="shared" si="158"/>
        <v>764946</v>
      </c>
      <c r="Y94" s="47">
        <f t="shared" si="158"/>
        <v>890128</v>
      </c>
      <c r="Z94" s="47">
        <f t="shared" si="158"/>
        <v>1023604</v>
      </c>
      <c r="AA94" s="47">
        <f t="shared" si="158"/>
        <v>1153480</v>
      </c>
      <c r="AB94" s="47">
        <f t="shared" si="158"/>
        <v>1296077</v>
      </c>
      <c r="AC94" s="47">
        <f t="shared" si="158"/>
        <v>1426479</v>
      </c>
      <c r="AD94" s="47">
        <f t="shared" si="158"/>
        <v>1536951</v>
      </c>
      <c r="AE94" s="47">
        <f t="shared" si="158"/>
        <v>9942160</v>
      </c>
      <c r="AF94" s="45"/>
      <c r="AG94" s="45"/>
      <c r="AH94" s="47">
        <f t="shared" si="159"/>
        <v>2400</v>
      </c>
      <c r="AI94" s="47">
        <f t="shared" si="159"/>
        <v>4790</v>
      </c>
      <c r="AJ94" s="47">
        <f t="shared" si="159"/>
        <v>6907</v>
      </c>
      <c r="AK94" s="47">
        <f t="shared" si="159"/>
        <v>9608</v>
      </c>
      <c r="AL94" s="47">
        <f t="shared" si="159"/>
        <v>12523</v>
      </c>
      <c r="AM94" s="47">
        <f t="shared" si="159"/>
        <v>15133</v>
      </c>
      <c r="AN94" s="47">
        <f t="shared" si="159"/>
        <v>17677</v>
      </c>
      <c r="AO94" s="47">
        <f t="shared" si="159"/>
        <v>20366</v>
      </c>
      <c r="AP94" s="47">
        <f t="shared" si="159"/>
        <v>22834</v>
      </c>
      <c r="AQ94" s="47">
        <f t="shared" si="159"/>
        <v>25580</v>
      </c>
      <c r="AR94" s="47">
        <f t="shared" si="159"/>
        <v>28000</v>
      </c>
      <c r="AS94" s="47">
        <f t="shared" si="159"/>
        <v>30097</v>
      </c>
      <c r="AT94" s="47">
        <f t="shared" si="159"/>
        <v>195915</v>
      </c>
      <c r="AU94" s="45"/>
      <c r="AV94" s="45"/>
      <c r="AW94" s="47">
        <f t="shared" si="160"/>
        <v>6430</v>
      </c>
      <c r="AX94" s="47">
        <f t="shared" si="160"/>
        <v>12241</v>
      </c>
      <c r="AY94" s="47">
        <f t="shared" si="160"/>
        <v>17998</v>
      </c>
      <c r="AZ94" s="47">
        <f t="shared" si="160"/>
        <v>23864</v>
      </c>
      <c r="BA94" s="47">
        <f t="shared" si="160"/>
        <v>30178</v>
      </c>
      <c r="BB94" s="47">
        <f t="shared" si="160"/>
        <v>35886</v>
      </c>
      <c r="BC94" s="47">
        <f t="shared" si="160"/>
        <v>41993</v>
      </c>
      <c r="BD94" s="47">
        <f t="shared" si="160"/>
        <v>48171</v>
      </c>
      <c r="BE94" s="47">
        <f t="shared" si="160"/>
        <v>54160</v>
      </c>
      <c r="BF94" s="47">
        <f t="shared" si="160"/>
        <v>60611</v>
      </c>
      <c r="BG94" s="47">
        <f t="shared" si="160"/>
        <v>66505</v>
      </c>
      <c r="BH94" s="47">
        <f t="shared" si="160"/>
        <v>72150</v>
      </c>
      <c r="BI94" s="47">
        <f t="shared" si="160"/>
        <v>470187</v>
      </c>
      <c r="BJ94" s="45"/>
      <c r="BK94" s="45"/>
      <c r="BL94" s="47">
        <f t="shared" si="161"/>
        <v>105017</v>
      </c>
      <c r="BM94" s="47">
        <f t="shared" si="161"/>
        <v>200992</v>
      </c>
      <c r="BN94" s="47">
        <f t="shared" si="161"/>
        <v>301330</v>
      </c>
      <c r="BO94" s="47">
        <f t="shared" si="161"/>
        <v>409485</v>
      </c>
      <c r="BP94" s="47">
        <f t="shared" si="161"/>
        <v>521268</v>
      </c>
      <c r="BQ94" s="47">
        <f t="shared" si="161"/>
        <v>625104</v>
      </c>
      <c r="BR94" s="47">
        <f t="shared" si="161"/>
        <v>729614</v>
      </c>
      <c r="BS94" s="47">
        <f t="shared" si="161"/>
        <v>836254</v>
      </c>
      <c r="BT94" s="47">
        <f t="shared" si="161"/>
        <v>940232</v>
      </c>
      <c r="BU94" s="47">
        <f t="shared" si="161"/>
        <v>1052874</v>
      </c>
      <c r="BV94" s="47">
        <f t="shared" si="161"/>
        <v>1153333</v>
      </c>
      <c r="BW94" s="47">
        <f t="shared" si="161"/>
        <v>1244738</v>
      </c>
      <c r="BX94" s="47">
        <f t="shared" si="161"/>
        <v>8120241</v>
      </c>
      <c r="BY94" s="45"/>
      <c r="BZ94" s="45"/>
      <c r="CA94" s="47">
        <f t="shared" si="162"/>
        <v>8235</v>
      </c>
      <c r="CB94" s="47">
        <f t="shared" si="162"/>
        <v>15958</v>
      </c>
      <c r="CC94" s="47">
        <f t="shared" si="162"/>
        <v>24452</v>
      </c>
      <c r="CD94" s="47">
        <f t="shared" si="162"/>
        <v>33084</v>
      </c>
      <c r="CE94" s="47">
        <f t="shared" si="162"/>
        <v>41602</v>
      </c>
      <c r="CF94" s="47">
        <f t="shared" si="162"/>
        <v>49638</v>
      </c>
      <c r="CG94" s="47">
        <f t="shared" si="162"/>
        <v>57739</v>
      </c>
      <c r="CH94" s="47">
        <f t="shared" si="162"/>
        <v>66027</v>
      </c>
      <c r="CI94" s="47">
        <f t="shared" si="162"/>
        <v>73727</v>
      </c>
      <c r="CJ94" s="47">
        <f t="shared" si="162"/>
        <v>82095</v>
      </c>
      <c r="CK94" s="47">
        <f t="shared" si="162"/>
        <v>89196</v>
      </c>
      <c r="CL94" s="47">
        <f t="shared" si="162"/>
        <v>95548</v>
      </c>
      <c r="CM94" s="47">
        <f t="shared" si="162"/>
        <v>637301</v>
      </c>
      <c r="CN94" s="45"/>
      <c r="CO94" s="45"/>
      <c r="CP94" s="47">
        <f t="shared" si="163"/>
        <v>5504</v>
      </c>
      <c r="CQ94" s="47">
        <f t="shared" si="163"/>
        <v>10735</v>
      </c>
      <c r="CR94" s="47">
        <f t="shared" si="163"/>
        <v>15882</v>
      </c>
      <c r="CS94" s="47">
        <f t="shared" si="163"/>
        <v>21557</v>
      </c>
      <c r="CT94" s="47">
        <f t="shared" si="163"/>
        <v>28717</v>
      </c>
      <c r="CU94" s="47">
        <f t="shared" si="163"/>
        <v>35794</v>
      </c>
      <c r="CV94" s="47">
        <f t="shared" si="163"/>
        <v>44139</v>
      </c>
      <c r="CW94" s="47">
        <f t="shared" si="163"/>
        <v>51946</v>
      </c>
      <c r="CX94" s="47">
        <f t="shared" si="163"/>
        <v>59358</v>
      </c>
      <c r="CY94" s="47">
        <f t="shared" si="163"/>
        <v>66092</v>
      </c>
      <c r="CZ94" s="47">
        <f t="shared" si="163"/>
        <v>71689</v>
      </c>
      <c r="DA94" s="47">
        <f t="shared" si="163"/>
        <v>76513</v>
      </c>
      <c r="DB94" s="47">
        <f t="shared" si="163"/>
        <v>487926</v>
      </c>
      <c r="DC94" s="45"/>
      <c r="DD94" s="45"/>
      <c r="DE94" s="47">
        <f t="shared" si="164"/>
        <v>30658</v>
      </c>
      <c r="DF94" s="47">
        <f t="shared" si="164"/>
        <v>58976</v>
      </c>
      <c r="DG94" s="47">
        <f t="shared" si="164"/>
        <v>90267</v>
      </c>
      <c r="DH94" s="47">
        <f t="shared" si="164"/>
        <v>122754</v>
      </c>
      <c r="DI94" s="47">
        <f t="shared" si="164"/>
        <v>155583</v>
      </c>
      <c r="DJ94" s="47">
        <f t="shared" si="164"/>
        <v>186183</v>
      </c>
      <c r="DK94" s="47">
        <f t="shared" si="164"/>
        <v>217465</v>
      </c>
      <c r="DL94" s="47">
        <f t="shared" si="164"/>
        <v>249065</v>
      </c>
      <c r="DM94" s="47">
        <f t="shared" si="164"/>
        <v>279691</v>
      </c>
      <c r="DN94" s="47">
        <f t="shared" si="164"/>
        <v>313643</v>
      </c>
      <c r="DO94" s="47">
        <f t="shared" si="164"/>
        <v>343602</v>
      </c>
      <c r="DP94" s="47">
        <f t="shared" si="164"/>
        <v>369759</v>
      </c>
      <c r="DQ94" s="47">
        <f t="shared" si="164"/>
        <v>2417646</v>
      </c>
      <c r="DR94" s="45"/>
      <c r="DS94" s="45"/>
      <c r="DT94" s="47">
        <f t="shared" si="165"/>
        <v>53676</v>
      </c>
      <c r="DU94" s="47">
        <f t="shared" si="165"/>
        <v>102796</v>
      </c>
      <c r="DV94" s="47">
        <f t="shared" si="165"/>
        <v>158588</v>
      </c>
      <c r="DW94" s="47">
        <f t="shared" si="165"/>
        <v>216784</v>
      </c>
      <c r="DX94" s="47">
        <f t="shared" si="165"/>
        <v>277242</v>
      </c>
      <c r="DY94" s="47">
        <f t="shared" si="165"/>
        <v>333280</v>
      </c>
      <c r="DZ94" s="47">
        <f t="shared" si="165"/>
        <v>390096</v>
      </c>
      <c r="EA94" s="47">
        <f t="shared" si="165"/>
        <v>449370</v>
      </c>
      <c r="EB94" s="47">
        <f t="shared" si="165"/>
        <v>507196</v>
      </c>
      <c r="EC94" s="47">
        <f t="shared" si="165"/>
        <v>570826</v>
      </c>
      <c r="ED94" s="47">
        <f t="shared" si="165"/>
        <v>628756</v>
      </c>
      <c r="EE94" s="47">
        <f t="shared" si="165"/>
        <v>680688</v>
      </c>
      <c r="EF94" s="47">
        <f t="shared" si="165"/>
        <v>4369298</v>
      </c>
      <c r="EG94" s="45"/>
      <c r="EH94" s="45"/>
      <c r="EI94" s="47">
        <f t="shared" si="166"/>
        <v>4</v>
      </c>
      <c r="EJ94" s="47">
        <f t="shared" si="166"/>
        <v>9</v>
      </c>
      <c r="EK94" s="47">
        <f t="shared" si="166"/>
        <v>14</v>
      </c>
      <c r="EL94" s="47">
        <f t="shared" si="166"/>
        <v>23</v>
      </c>
      <c r="EM94" s="47">
        <f t="shared" si="166"/>
        <v>38</v>
      </c>
      <c r="EN94" s="47">
        <f t="shared" si="166"/>
        <v>58</v>
      </c>
      <c r="EO94" s="47">
        <f t="shared" si="166"/>
        <v>86</v>
      </c>
      <c r="EP94" s="47">
        <f t="shared" si="166"/>
        <v>105</v>
      </c>
      <c r="EQ94" s="47">
        <f t="shared" si="166"/>
        <v>111</v>
      </c>
      <c r="ER94" s="47">
        <f t="shared" si="166"/>
        <v>114</v>
      </c>
      <c r="ES94" s="47">
        <f t="shared" si="166"/>
        <v>120</v>
      </c>
      <c r="ET94" s="47">
        <f t="shared" si="166"/>
        <v>124</v>
      </c>
      <c r="EU94" s="47">
        <f t="shared" si="166"/>
        <v>806</v>
      </c>
      <c r="EV94" s="45"/>
      <c r="EW94" s="45"/>
      <c r="EX94" s="47">
        <f t="shared" si="167"/>
        <v>0</v>
      </c>
      <c r="EY94" s="47">
        <f t="shared" si="167"/>
        <v>0</v>
      </c>
      <c r="EZ94" s="47">
        <f t="shared" si="167"/>
        <v>0</v>
      </c>
      <c r="FA94" s="47">
        <f t="shared" si="167"/>
        <v>0</v>
      </c>
      <c r="FB94" s="47">
        <f t="shared" si="167"/>
        <v>0</v>
      </c>
      <c r="FC94" s="47">
        <f t="shared" si="167"/>
        <v>0</v>
      </c>
      <c r="FD94" s="47">
        <f t="shared" si="167"/>
        <v>0</v>
      </c>
      <c r="FE94" s="47">
        <f t="shared" si="167"/>
        <v>0</v>
      </c>
      <c r="FF94" s="47">
        <f t="shared" si="167"/>
        <v>0</v>
      </c>
      <c r="FG94" s="47">
        <f t="shared" si="167"/>
        <v>0</v>
      </c>
      <c r="FH94" s="47">
        <f t="shared" si="167"/>
        <v>0</v>
      </c>
      <c r="FI94" s="47">
        <f t="shared" si="167"/>
        <v>0</v>
      </c>
      <c r="FJ94" s="47">
        <f t="shared" si="167"/>
        <v>0</v>
      </c>
      <c r="FK94" s="45"/>
      <c r="FL94" s="45"/>
    </row>
    <row r="95" spans="1:168" ht="15" customHeight="1">
      <c r="A95" s="57">
        <v>2014</v>
      </c>
      <c r="B95" s="64" t="s">
        <v>7</v>
      </c>
      <c r="C95" s="46"/>
      <c r="D95" s="47">
        <f t="shared" si="170"/>
        <v>191499</v>
      </c>
      <c r="E95" s="47">
        <f t="shared" si="170"/>
        <v>379483</v>
      </c>
      <c r="F95" s="47">
        <f t="shared" si="170"/>
        <v>583996</v>
      </c>
      <c r="G95" s="47">
        <f t="shared" si="170"/>
        <v>794118</v>
      </c>
      <c r="H95" s="47">
        <f t="shared" si="170"/>
        <v>1013116</v>
      </c>
      <c r="I95" s="47">
        <f t="shared" si="168"/>
        <v>1229380</v>
      </c>
      <c r="J95" s="47">
        <f t="shared" si="168"/>
        <v>1430216</v>
      </c>
      <c r="K95" s="47">
        <f t="shared" si="168"/>
        <v>1629928</v>
      </c>
      <c r="L95" s="47">
        <f t="shared" si="168"/>
        <v>1846491</v>
      </c>
      <c r="M95" s="47">
        <f t="shared" si="168"/>
        <v>2070479</v>
      </c>
      <c r="N95" s="47">
        <f t="shared" si="168"/>
        <v>2278642</v>
      </c>
      <c r="O95" s="47">
        <f t="shared" si="168"/>
        <v>2470199</v>
      </c>
      <c r="P95" s="47">
        <f t="shared" si="171"/>
        <v>15917547</v>
      </c>
      <c r="Q95" s="45"/>
      <c r="R95" s="45"/>
      <c r="S95" s="47">
        <f t="shared" si="172"/>
        <v>117958</v>
      </c>
      <c r="T95" s="47">
        <f t="shared" si="158"/>
        <v>233861</v>
      </c>
      <c r="U95" s="47">
        <f t="shared" si="158"/>
        <v>363523</v>
      </c>
      <c r="V95" s="47">
        <f t="shared" si="158"/>
        <v>495959</v>
      </c>
      <c r="W95" s="47">
        <f t="shared" si="158"/>
        <v>634069</v>
      </c>
      <c r="X95" s="47">
        <f t="shared" si="158"/>
        <v>771930</v>
      </c>
      <c r="Y95" s="47">
        <f t="shared" si="158"/>
        <v>905739</v>
      </c>
      <c r="Z95" s="47">
        <f t="shared" si="158"/>
        <v>1038036</v>
      </c>
      <c r="AA95" s="47">
        <f t="shared" si="158"/>
        <v>1180340</v>
      </c>
      <c r="AB95" s="47">
        <f t="shared" si="158"/>
        <v>1328895</v>
      </c>
      <c r="AC95" s="47">
        <f t="shared" si="158"/>
        <v>1460888</v>
      </c>
      <c r="AD95" s="47">
        <f t="shared" si="158"/>
        <v>1586161</v>
      </c>
      <c r="AE95" s="47">
        <f t="shared" si="158"/>
        <v>10117359</v>
      </c>
      <c r="AF95" s="45"/>
      <c r="AG95" s="45"/>
      <c r="AH95" s="47">
        <f t="shared" si="159"/>
        <v>2312</v>
      </c>
      <c r="AI95" s="47">
        <f t="shared" si="159"/>
        <v>4747</v>
      </c>
      <c r="AJ95" s="47">
        <f t="shared" si="159"/>
        <v>7710</v>
      </c>
      <c r="AK95" s="47">
        <f t="shared" si="159"/>
        <v>10545</v>
      </c>
      <c r="AL95" s="47">
        <f t="shared" si="159"/>
        <v>13479</v>
      </c>
      <c r="AM95" s="47">
        <f t="shared" si="159"/>
        <v>16172</v>
      </c>
      <c r="AN95" s="47">
        <f t="shared" si="159"/>
        <v>18368</v>
      </c>
      <c r="AO95" s="47">
        <f t="shared" si="159"/>
        <v>20263</v>
      </c>
      <c r="AP95" s="47">
        <f t="shared" si="159"/>
        <v>22472</v>
      </c>
      <c r="AQ95" s="47">
        <f t="shared" si="159"/>
        <v>24881</v>
      </c>
      <c r="AR95" s="47">
        <f t="shared" si="159"/>
        <v>28412</v>
      </c>
      <c r="AS95" s="47">
        <f t="shared" si="159"/>
        <v>30441</v>
      </c>
      <c r="AT95" s="47">
        <f t="shared" si="159"/>
        <v>199802</v>
      </c>
      <c r="AU95" s="45"/>
      <c r="AV95" s="45"/>
      <c r="AW95" s="47">
        <f t="shared" si="160"/>
        <v>6444</v>
      </c>
      <c r="AX95" s="47">
        <f t="shared" si="160"/>
        <v>12409</v>
      </c>
      <c r="AY95" s="47">
        <f t="shared" si="160"/>
        <v>18460</v>
      </c>
      <c r="AZ95" s="47">
        <f t="shared" si="160"/>
        <v>24966</v>
      </c>
      <c r="BA95" s="47">
        <f t="shared" si="160"/>
        <v>31534</v>
      </c>
      <c r="BB95" s="47">
        <f t="shared" si="160"/>
        <v>38162</v>
      </c>
      <c r="BC95" s="47">
        <f t="shared" si="160"/>
        <v>44937</v>
      </c>
      <c r="BD95" s="47">
        <f t="shared" si="160"/>
        <v>51429</v>
      </c>
      <c r="BE95" s="47">
        <f t="shared" si="160"/>
        <v>58040</v>
      </c>
      <c r="BF95" s="47">
        <f t="shared" si="160"/>
        <v>64700</v>
      </c>
      <c r="BG95" s="47">
        <f t="shared" si="160"/>
        <v>70240</v>
      </c>
      <c r="BH95" s="47">
        <f t="shared" si="160"/>
        <v>76076</v>
      </c>
      <c r="BI95" s="47">
        <f t="shared" si="160"/>
        <v>497397</v>
      </c>
      <c r="BJ95" s="45"/>
      <c r="BK95" s="45"/>
      <c r="BL95" s="47">
        <f t="shared" si="161"/>
        <v>101216</v>
      </c>
      <c r="BM95" s="47">
        <f t="shared" si="161"/>
        <v>197623</v>
      </c>
      <c r="BN95" s="47">
        <f t="shared" si="161"/>
        <v>302359</v>
      </c>
      <c r="BO95" s="47">
        <f t="shared" si="161"/>
        <v>410841</v>
      </c>
      <c r="BP95" s="47">
        <f t="shared" si="161"/>
        <v>521612</v>
      </c>
      <c r="BQ95" s="47">
        <f t="shared" si="161"/>
        <v>630439</v>
      </c>
      <c r="BR95" s="47">
        <f t="shared" si="161"/>
        <v>739148</v>
      </c>
      <c r="BS95" s="47">
        <f t="shared" si="161"/>
        <v>842420</v>
      </c>
      <c r="BT95" s="47">
        <f t="shared" si="161"/>
        <v>953954</v>
      </c>
      <c r="BU95" s="47">
        <f t="shared" si="161"/>
        <v>1066570</v>
      </c>
      <c r="BV95" s="47">
        <f t="shared" si="161"/>
        <v>1151258</v>
      </c>
      <c r="BW95" s="47">
        <f t="shared" si="161"/>
        <v>1250405</v>
      </c>
      <c r="BX95" s="47">
        <f t="shared" si="161"/>
        <v>8167845</v>
      </c>
      <c r="BY95" s="45"/>
      <c r="BZ95" s="45"/>
      <c r="CA95" s="47">
        <f t="shared" si="162"/>
        <v>8169</v>
      </c>
      <c r="CB95" s="47">
        <f t="shared" si="162"/>
        <v>17485</v>
      </c>
      <c r="CC95" s="47">
        <f t="shared" si="162"/>
        <v>27423</v>
      </c>
      <c r="CD95" s="47">
        <f t="shared" si="162"/>
        <v>35569</v>
      </c>
      <c r="CE95" s="47">
        <f t="shared" si="162"/>
        <v>43574</v>
      </c>
      <c r="CF95" s="47">
        <f t="shared" si="162"/>
        <v>51242</v>
      </c>
      <c r="CG95" s="47">
        <f t="shared" si="162"/>
        <v>59255</v>
      </c>
      <c r="CH95" s="47">
        <f t="shared" si="162"/>
        <v>66698</v>
      </c>
      <c r="CI95" s="47">
        <f t="shared" si="162"/>
        <v>74548</v>
      </c>
      <c r="CJ95" s="47">
        <f t="shared" si="162"/>
        <v>82471</v>
      </c>
      <c r="CK95" s="47">
        <f t="shared" si="162"/>
        <v>89147</v>
      </c>
      <c r="CL95" s="47">
        <f t="shared" si="162"/>
        <v>95844</v>
      </c>
      <c r="CM95" s="47">
        <f t="shared" si="162"/>
        <v>651425</v>
      </c>
      <c r="CN95" s="45"/>
      <c r="CO95" s="45"/>
      <c r="CP95" s="47">
        <f t="shared" si="163"/>
        <v>4984</v>
      </c>
      <c r="CQ95" s="47">
        <f t="shared" si="163"/>
        <v>9470</v>
      </c>
      <c r="CR95" s="47">
        <f t="shared" si="163"/>
        <v>13882</v>
      </c>
      <c r="CS95" s="47">
        <f t="shared" si="163"/>
        <v>19296</v>
      </c>
      <c r="CT95" s="47">
        <f t="shared" si="163"/>
        <v>25070</v>
      </c>
      <c r="CU95" s="47">
        <f t="shared" si="163"/>
        <v>31292</v>
      </c>
      <c r="CV95" s="47">
        <f t="shared" si="163"/>
        <v>37741</v>
      </c>
      <c r="CW95" s="47">
        <f t="shared" si="163"/>
        <v>44124</v>
      </c>
      <c r="CX95" s="47">
        <f t="shared" si="163"/>
        <v>50671</v>
      </c>
      <c r="CY95" s="47">
        <f t="shared" si="163"/>
        <v>56819</v>
      </c>
      <c r="CZ95" s="47">
        <f t="shared" si="163"/>
        <v>61551</v>
      </c>
      <c r="DA95" s="47">
        <f t="shared" si="163"/>
        <v>65991</v>
      </c>
      <c r="DB95" s="47">
        <f t="shared" si="163"/>
        <v>420891</v>
      </c>
      <c r="DC95" s="45"/>
      <c r="DD95" s="45"/>
      <c r="DE95" s="47">
        <f t="shared" si="164"/>
        <v>28840</v>
      </c>
      <c r="DF95" s="47">
        <f t="shared" si="164"/>
        <v>57603</v>
      </c>
      <c r="DG95" s="47">
        <f t="shared" si="164"/>
        <v>90875</v>
      </c>
      <c r="DH95" s="47">
        <f t="shared" si="164"/>
        <v>125136</v>
      </c>
      <c r="DI95" s="47">
        <f t="shared" si="164"/>
        <v>159328</v>
      </c>
      <c r="DJ95" s="47">
        <f t="shared" si="164"/>
        <v>191364</v>
      </c>
      <c r="DK95" s="47">
        <f t="shared" si="164"/>
        <v>224174</v>
      </c>
      <c r="DL95" s="47">
        <f t="shared" si="164"/>
        <v>254696</v>
      </c>
      <c r="DM95" s="47">
        <f t="shared" si="164"/>
        <v>287885</v>
      </c>
      <c r="DN95" s="47">
        <f t="shared" si="164"/>
        <v>322680</v>
      </c>
      <c r="DO95" s="47">
        <f t="shared" si="164"/>
        <v>354453</v>
      </c>
      <c r="DP95" s="47">
        <f t="shared" si="164"/>
        <v>383094</v>
      </c>
      <c r="DQ95" s="47">
        <f t="shared" si="164"/>
        <v>2480128</v>
      </c>
      <c r="DR95" s="45"/>
      <c r="DS95" s="45"/>
      <c r="DT95" s="47">
        <f t="shared" si="165"/>
        <v>55648</v>
      </c>
      <c r="DU95" s="47">
        <f t="shared" si="165"/>
        <v>108312</v>
      </c>
      <c r="DV95" s="47">
        <f t="shared" si="165"/>
        <v>166746</v>
      </c>
      <c r="DW95" s="47">
        <f t="shared" si="165"/>
        <v>227652</v>
      </c>
      <c r="DX95" s="47">
        <f t="shared" si="165"/>
        <v>291852</v>
      </c>
      <c r="DY95" s="47">
        <f t="shared" si="165"/>
        <v>352934</v>
      </c>
      <c r="DZ95" s="47">
        <f t="shared" si="165"/>
        <v>415062</v>
      </c>
      <c r="EA95" s="47">
        <f t="shared" si="165"/>
        <v>474934</v>
      </c>
      <c r="EB95" s="47">
        <f t="shared" si="165"/>
        <v>537026</v>
      </c>
      <c r="EC95" s="47">
        <f t="shared" si="165"/>
        <v>603104</v>
      </c>
      <c r="ED95" s="47">
        <f t="shared" si="165"/>
        <v>662908</v>
      </c>
      <c r="EE95" s="47">
        <f t="shared" si="165"/>
        <v>720588</v>
      </c>
      <c r="EF95" s="47">
        <f t="shared" si="165"/>
        <v>4616766</v>
      </c>
      <c r="EG95" s="45"/>
      <c r="EH95" s="45"/>
      <c r="EI95" s="47">
        <f t="shared" si="166"/>
        <v>2</v>
      </c>
      <c r="EJ95" s="47">
        <f t="shared" si="166"/>
        <v>7</v>
      </c>
      <c r="EK95" s="47">
        <f t="shared" si="166"/>
        <v>14</v>
      </c>
      <c r="EL95" s="47">
        <f t="shared" si="166"/>
        <v>31</v>
      </c>
      <c r="EM95" s="47">
        <f t="shared" si="166"/>
        <v>38</v>
      </c>
      <c r="EN95" s="47">
        <f t="shared" si="166"/>
        <v>46</v>
      </c>
      <c r="EO95" s="47">
        <f t="shared" si="166"/>
        <v>54</v>
      </c>
      <c r="EP95" s="47">
        <f t="shared" si="166"/>
        <v>85</v>
      </c>
      <c r="EQ95" s="47">
        <f t="shared" si="166"/>
        <v>124</v>
      </c>
      <c r="ER95" s="47">
        <f t="shared" si="166"/>
        <v>157</v>
      </c>
      <c r="ES95" s="47">
        <f t="shared" si="166"/>
        <v>174</v>
      </c>
      <c r="ET95" s="47">
        <f t="shared" si="166"/>
        <v>186</v>
      </c>
      <c r="EU95" s="47">
        <f t="shared" si="166"/>
        <v>918</v>
      </c>
      <c r="EV95" s="45"/>
      <c r="EW95" s="45"/>
      <c r="EX95" s="47">
        <f t="shared" si="167"/>
        <v>0</v>
      </c>
      <c r="EY95" s="47">
        <f t="shared" si="167"/>
        <v>0</v>
      </c>
      <c r="EZ95" s="47">
        <f t="shared" si="167"/>
        <v>0</v>
      </c>
      <c r="FA95" s="47">
        <f t="shared" si="167"/>
        <v>0</v>
      </c>
      <c r="FB95" s="47">
        <f t="shared" si="167"/>
        <v>0</v>
      </c>
      <c r="FC95" s="47">
        <f t="shared" si="167"/>
        <v>0</v>
      </c>
      <c r="FD95" s="47">
        <f t="shared" si="167"/>
        <v>0</v>
      </c>
      <c r="FE95" s="47">
        <f t="shared" si="167"/>
        <v>0</v>
      </c>
      <c r="FF95" s="47">
        <f t="shared" si="167"/>
        <v>0</v>
      </c>
      <c r="FG95" s="47">
        <f t="shared" si="167"/>
        <v>0</v>
      </c>
      <c r="FH95" s="47">
        <f t="shared" si="167"/>
        <v>0</v>
      </c>
      <c r="FI95" s="47">
        <f t="shared" si="167"/>
        <v>0</v>
      </c>
      <c r="FJ95" s="47">
        <f t="shared" si="167"/>
        <v>0</v>
      </c>
      <c r="FK95" s="45"/>
      <c r="FL95" s="45"/>
    </row>
    <row r="96" spans="1:168" ht="15" customHeight="1">
      <c r="A96" s="57">
        <v>2015</v>
      </c>
      <c r="B96" s="64" t="s">
        <v>7</v>
      </c>
      <c r="C96" s="46"/>
      <c r="D96" s="47">
        <f t="shared" si="170"/>
        <v>202515</v>
      </c>
      <c r="E96" s="47">
        <f t="shared" si="170"/>
        <v>386785</v>
      </c>
      <c r="F96" s="47">
        <f t="shared" si="170"/>
        <v>591778</v>
      </c>
      <c r="G96" s="47">
        <f t="shared" si="170"/>
        <v>788871</v>
      </c>
      <c r="H96" s="47">
        <f t="shared" si="170"/>
        <v>988239</v>
      </c>
      <c r="I96" s="47">
        <f t="shared" si="168"/>
        <v>1200853</v>
      </c>
      <c r="J96" s="47">
        <f t="shared" si="168"/>
        <v>1397724</v>
      </c>
      <c r="K96" s="47">
        <f t="shared" si="168"/>
        <v>1613143</v>
      </c>
      <c r="L96" s="47">
        <f t="shared" si="168"/>
        <v>1831738</v>
      </c>
      <c r="M96" s="47">
        <f t="shared" si="168"/>
        <v>2057639</v>
      </c>
      <c r="N96" s="47">
        <f t="shared" si="168"/>
        <v>2271579</v>
      </c>
      <c r="O96" s="47">
        <f t="shared" si="168"/>
        <v>2462705</v>
      </c>
      <c r="P96" s="47">
        <f t="shared" si="171"/>
        <v>15793569</v>
      </c>
      <c r="Q96" s="45"/>
      <c r="R96" s="45"/>
      <c r="S96" s="47">
        <f t="shared" si="172"/>
        <v>121344</v>
      </c>
      <c r="T96" s="47">
        <f t="shared" si="158"/>
        <v>239424</v>
      </c>
      <c r="U96" s="47">
        <f t="shared" si="158"/>
        <v>378801</v>
      </c>
      <c r="V96" s="47">
        <f t="shared" si="158"/>
        <v>513293</v>
      </c>
      <c r="W96" s="47">
        <f t="shared" si="158"/>
        <v>648633</v>
      </c>
      <c r="X96" s="47">
        <f t="shared" si="158"/>
        <v>789012</v>
      </c>
      <c r="Y96" s="47">
        <f t="shared" si="158"/>
        <v>917685</v>
      </c>
      <c r="Z96" s="47">
        <f t="shared" si="158"/>
        <v>1054975</v>
      </c>
      <c r="AA96" s="47">
        <f t="shared" si="158"/>
        <v>1194061</v>
      </c>
      <c r="AB96" s="47">
        <f t="shared" si="158"/>
        <v>1340276</v>
      </c>
      <c r="AC96" s="47">
        <f t="shared" si="158"/>
        <v>1477724</v>
      </c>
      <c r="AD96" s="47">
        <f t="shared" si="158"/>
        <v>1603410</v>
      </c>
      <c r="AE96" s="47">
        <f t="shared" si="158"/>
        <v>10278638</v>
      </c>
      <c r="AF96" s="45"/>
      <c r="AG96" s="45"/>
      <c r="AH96" s="47">
        <f t="shared" si="159"/>
        <v>2294</v>
      </c>
      <c r="AI96" s="47">
        <f t="shared" si="159"/>
        <v>4199</v>
      </c>
      <c r="AJ96" s="47">
        <f t="shared" si="159"/>
        <v>6194</v>
      </c>
      <c r="AK96" s="47">
        <f t="shared" si="159"/>
        <v>8445</v>
      </c>
      <c r="AL96" s="47">
        <f t="shared" si="159"/>
        <v>10605</v>
      </c>
      <c r="AM96" s="47">
        <f t="shared" si="159"/>
        <v>13237</v>
      </c>
      <c r="AN96" s="47">
        <f t="shared" si="159"/>
        <v>15449</v>
      </c>
      <c r="AO96" s="47">
        <f t="shared" si="159"/>
        <v>18250</v>
      </c>
      <c r="AP96" s="47">
        <f t="shared" si="159"/>
        <v>21063</v>
      </c>
      <c r="AQ96" s="47">
        <f t="shared" si="159"/>
        <v>24317</v>
      </c>
      <c r="AR96" s="47">
        <f t="shared" si="159"/>
        <v>27201</v>
      </c>
      <c r="AS96" s="47">
        <f t="shared" si="159"/>
        <v>29298</v>
      </c>
      <c r="AT96" s="47">
        <f t="shared" si="159"/>
        <v>180552</v>
      </c>
      <c r="AU96" s="45"/>
      <c r="AV96" s="45"/>
      <c r="AW96" s="47">
        <f t="shared" si="160"/>
        <v>6104</v>
      </c>
      <c r="AX96" s="47">
        <f t="shared" si="160"/>
        <v>12146</v>
      </c>
      <c r="AY96" s="47">
        <f t="shared" si="160"/>
        <v>18470</v>
      </c>
      <c r="AZ96" s="47">
        <f t="shared" si="160"/>
        <v>24606</v>
      </c>
      <c r="BA96" s="47">
        <f t="shared" si="160"/>
        <v>30861</v>
      </c>
      <c r="BB96" s="47">
        <f t="shared" si="160"/>
        <v>37725</v>
      </c>
      <c r="BC96" s="47">
        <f t="shared" si="160"/>
        <v>43230</v>
      </c>
      <c r="BD96" s="47">
        <f t="shared" si="160"/>
        <v>50028</v>
      </c>
      <c r="BE96" s="47">
        <f t="shared" si="160"/>
        <v>56903</v>
      </c>
      <c r="BF96" s="47">
        <f t="shared" si="160"/>
        <v>63637</v>
      </c>
      <c r="BG96" s="47">
        <f t="shared" si="160"/>
        <v>69893</v>
      </c>
      <c r="BH96" s="47">
        <f t="shared" si="160"/>
        <v>75787</v>
      </c>
      <c r="BI96" s="47">
        <f t="shared" si="160"/>
        <v>489390</v>
      </c>
      <c r="BJ96" s="45"/>
      <c r="BK96" s="45"/>
      <c r="BL96" s="47">
        <f t="shared" si="161"/>
        <v>97922</v>
      </c>
      <c r="BM96" s="47">
        <f t="shared" si="161"/>
        <v>191100</v>
      </c>
      <c r="BN96" s="47">
        <f t="shared" si="161"/>
        <v>300428</v>
      </c>
      <c r="BO96" s="47">
        <f t="shared" si="161"/>
        <v>405631</v>
      </c>
      <c r="BP96" s="47">
        <f t="shared" si="161"/>
        <v>508616</v>
      </c>
      <c r="BQ96" s="47">
        <f t="shared" si="161"/>
        <v>616529</v>
      </c>
      <c r="BR96" s="47">
        <f t="shared" si="161"/>
        <v>718614</v>
      </c>
      <c r="BS96" s="47">
        <f t="shared" si="161"/>
        <v>818412</v>
      </c>
      <c r="BT96" s="47">
        <f t="shared" si="161"/>
        <v>922435</v>
      </c>
      <c r="BU96" s="47">
        <f t="shared" si="161"/>
        <v>1029976</v>
      </c>
      <c r="BV96" s="47">
        <f t="shared" si="161"/>
        <v>1132034</v>
      </c>
      <c r="BW96" s="47">
        <f t="shared" si="161"/>
        <v>1228876</v>
      </c>
      <c r="BX96" s="47">
        <f t="shared" si="161"/>
        <v>7970573</v>
      </c>
      <c r="BY96" s="45"/>
      <c r="BZ96" s="45"/>
      <c r="CA96" s="47">
        <f t="shared" si="162"/>
        <v>7219</v>
      </c>
      <c r="CB96" s="47">
        <f t="shared" si="162"/>
        <v>14450</v>
      </c>
      <c r="CC96" s="47">
        <f t="shared" si="162"/>
        <v>22812</v>
      </c>
      <c r="CD96" s="47">
        <f t="shared" si="162"/>
        <v>30921</v>
      </c>
      <c r="CE96" s="47">
        <f t="shared" si="162"/>
        <v>38206</v>
      </c>
      <c r="CF96" s="47">
        <f t="shared" si="162"/>
        <v>46069</v>
      </c>
      <c r="CG96" s="47">
        <f t="shared" si="162"/>
        <v>53547</v>
      </c>
      <c r="CH96" s="47">
        <f t="shared" si="162"/>
        <v>60942</v>
      </c>
      <c r="CI96" s="47">
        <f t="shared" si="162"/>
        <v>68439</v>
      </c>
      <c r="CJ96" s="47">
        <f t="shared" si="162"/>
        <v>75712</v>
      </c>
      <c r="CK96" s="47">
        <f t="shared" si="162"/>
        <v>82284</v>
      </c>
      <c r="CL96" s="47">
        <f t="shared" si="162"/>
        <v>88471</v>
      </c>
      <c r="CM96" s="47">
        <f t="shared" si="162"/>
        <v>589072</v>
      </c>
      <c r="CN96" s="45"/>
      <c r="CO96" s="45"/>
      <c r="CP96" s="47">
        <f t="shared" si="163"/>
        <v>4351</v>
      </c>
      <c r="CQ96" s="47">
        <f t="shared" si="163"/>
        <v>8563</v>
      </c>
      <c r="CR96" s="47">
        <f t="shared" si="163"/>
        <v>13013</v>
      </c>
      <c r="CS96" s="47">
        <f t="shared" si="163"/>
        <v>17534</v>
      </c>
      <c r="CT96" s="47">
        <f t="shared" si="163"/>
        <v>23514</v>
      </c>
      <c r="CU96" s="47">
        <f t="shared" si="163"/>
        <v>29865</v>
      </c>
      <c r="CV96" s="47">
        <f t="shared" si="163"/>
        <v>36136</v>
      </c>
      <c r="CW96" s="47">
        <f t="shared" si="163"/>
        <v>42505</v>
      </c>
      <c r="CX96" s="47">
        <f t="shared" si="163"/>
        <v>48980</v>
      </c>
      <c r="CY96" s="47">
        <f t="shared" si="163"/>
        <v>55102</v>
      </c>
      <c r="CZ96" s="47">
        <f t="shared" si="163"/>
        <v>60579</v>
      </c>
      <c r="DA96" s="47">
        <f t="shared" si="163"/>
        <v>65791</v>
      </c>
      <c r="DB96" s="47">
        <f t="shared" si="163"/>
        <v>405933</v>
      </c>
      <c r="DC96" s="45"/>
      <c r="DD96" s="45"/>
      <c r="DE96" s="47">
        <f t="shared" si="164"/>
        <v>30959</v>
      </c>
      <c r="DF96" s="47">
        <f t="shared" si="164"/>
        <v>60651</v>
      </c>
      <c r="DG96" s="47">
        <f t="shared" si="164"/>
        <v>95175</v>
      </c>
      <c r="DH96" s="47">
        <f t="shared" si="164"/>
        <v>132972</v>
      </c>
      <c r="DI96" s="47">
        <f t="shared" si="164"/>
        <v>169208</v>
      </c>
      <c r="DJ96" s="47">
        <f t="shared" si="164"/>
        <v>203972</v>
      </c>
      <c r="DK96" s="47">
        <f t="shared" si="164"/>
        <v>236263</v>
      </c>
      <c r="DL96" s="47">
        <f t="shared" si="164"/>
        <v>266785</v>
      </c>
      <c r="DM96" s="47">
        <f t="shared" si="164"/>
        <v>301159</v>
      </c>
      <c r="DN96" s="47">
        <f t="shared" si="164"/>
        <v>336239</v>
      </c>
      <c r="DO96" s="47">
        <f t="shared" si="164"/>
        <v>369468</v>
      </c>
      <c r="DP96" s="47">
        <f t="shared" si="164"/>
        <v>399931</v>
      </c>
      <c r="DQ96" s="47">
        <f t="shared" si="164"/>
        <v>2602782</v>
      </c>
      <c r="DR96" s="45"/>
      <c r="DS96" s="45"/>
      <c r="DT96" s="47">
        <f t="shared" si="165"/>
        <v>55740</v>
      </c>
      <c r="DU96" s="47">
        <f t="shared" si="165"/>
        <v>107458</v>
      </c>
      <c r="DV96" s="47">
        <f t="shared" si="165"/>
        <v>169568</v>
      </c>
      <c r="DW96" s="47">
        <f t="shared" si="165"/>
        <v>232354</v>
      </c>
      <c r="DX96" s="47">
        <f t="shared" si="165"/>
        <v>296002</v>
      </c>
      <c r="DY96" s="47">
        <f t="shared" si="165"/>
        <v>359286</v>
      </c>
      <c r="DZ96" s="47">
        <f t="shared" si="165"/>
        <v>420778</v>
      </c>
      <c r="EA96" s="47">
        <f t="shared" si="165"/>
        <v>481758</v>
      </c>
      <c r="EB96" s="47">
        <f t="shared" si="165"/>
        <v>544154</v>
      </c>
      <c r="EC96" s="47">
        <f t="shared" si="165"/>
        <v>607092</v>
      </c>
      <c r="ED96" s="47">
        <f t="shared" si="165"/>
        <v>665884</v>
      </c>
      <c r="EE96" s="47">
        <f t="shared" si="165"/>
        <v>723744</v>
      </c>
      <c r="EF96" s="47">
        <f t="shared" si="165"/>
        <v>4663818</v>
      </c>
      <c r="EG96" s="45"/>
      <c r="EH96" s="45"/>
      <c r="EI96" s="47">
        <f t="shared" si="166"/>
        <v>10</v>
      </c>
      <c r="EJ96" s="47">
        <f t="shared" si="166"/>
        <v>17</v>
      </c>
      <c r="EK96" s="47">
        <f t="shared" si="166"/>
        <v>27</v>
      </c>
      <c r="EL96" s="47">
        <f t="shared" si="166"/>
        <v>54</v>
      </c>
      <c r="EM96" s="47">
        <f t="shared" si="166"/>
        <v>85</v>
      </c>
      <c r="EN96" s="47">
        <f t="shared" si="166"/>
        <v>218</v>
      </c>
      <c r="EO96" s="47">
        <f t="shared" si="166"/>
        <v>325</v>
      </c>
      <c r="EP96" s="47">
        <f t="shared" si="166"/>
        <v>374</v>
      </c>
      <c r="EQ96" s="47">
        <f t="shared" si="166"/>
        <v>405</v>
      </c>
      <c r="ER96" s="47">
        <f t="shared" si="166"/>
        <v>425</v>
      </c>
      <c r="ES96" s="47">
        <f t="shared" si="166"/>
        <v>430</v>
      </c>
      <c r="ET96" s="47">
        <f t="shared" si="166"/>
        <v>439</v>
      </c>
      <c r="EU96" s="47">
        <f t="shared" si="166"/>
        <v>2809</v>
      </c>
      <c r="EV96" s="45"/>
      <c r="EW96" s="45"/>
      <c r="EX96" s="47">
        <f t="shared" si="167"/>
        <v>0</v>
      </c>
      <c r="EY96" s="47">
        <f t="shared" si="167"/>
        <v>0</v>
      </c>
      <c r="EZ96" s="47">
        <f t="shared" si="167"/>
        <v>0</v>
      </c>
      <c r="FA96" s="47">
        <f t="shared" si="167"/>
        <v>0</v>
      </c>
      <c r="FB96" s="47">
        <f t="shared" si="167"/>
        <v>0</v>
      </c>
      <c r="FC96" s="47">
        <f t="shared" si="167"/>
        <v>0</v>
      </c>
      <c r="FD96" s="47">
        <f t="shared" si="167"/>
        <v>0</v>
      </c>
      <c r="FE96" s="47">
        <f t="shared" si="167"/>
        <v>0</v>
      </c>
      <c r="FF96" s="47">
        <f t="shared" si="167"/>
        <v>0</v>
      </c>
      <c r="FG96" s="47">
        <f t="shared" si="167"/>
        <v>0</v>
      </c>
      <c r="FH96" s="47">
        <f t="shared" si="167"/>
        <v>0</v>
      </c>
      <c r="FI96" s="47">
        <f t="shared" si="167"/>
        <v>0</v>
      </c>
      <c r="FJ96" s="47">
        <f t="shared" si="167"/>
        <v>0</v>
      </c>
      <c r="FK96" s="45"/>
      <c r="FL96" s="45"/>
    </row>
    <row r="97" spans="1:168" ht="15" customHeight="1">
      <c r="A97" s="57">
        <v>2016</v>
      </c>
      <c r="B97" s="64" t="s">
        <v>7</v>
      </c>
      <c r="C97" s="46"/>
      <c r="D97" s="47">
        <f t="shared" si="170"/>
        <v>204600</v>
      </c>
      <c r="E97" s="47">
        <f t="shared" si="170"/>
        <v>413195</v>
      </c>
      <c r="F97" s="47">
        <f t="shared" si="170"/>
        <v>634403</v>
      </c>
      <c r="G97" s="47">
        <f t="shared" si="170"/>
        <v>846456</v>
      </c>
      <c r="H97" s="47">
        <f t="shared" si="170"/>
        <v>1062443</v>
      </c>
      <c r="I97" s="47">
        <f t="shared" si="168"/>
        <v>1290438</v>
      </c>
      <c r="J97" s="47">
        <f t="shared" si="168"/>
        <v>1479956</v>
      </c>
      <c r="K97" s="47">
        <f t="shared" si="168"/>
        <v>1705679</v>
      </c>
      <c r="L97" s="47">
        <f t="shared" si="168"/>
        <v>1923484</v>
      </c>
      <c r="M97" s="47">
        <f t="shared" si="168"/>
        <v>2142184</v>
      </c>
      <c r="N97" s="47">
        <f t="shared" si="168"/>
        <v>2357046</v>
      </c>
      <c r="O97" s="47">
        <f t="shared" si="168"/>
        <v>2546977</v>
      </c>
      <c r="P97" s="47">
        <f t="shared" si="171"/>
        <v>16606861</v>
      </c>
      <c r="Q97" s="45"/>
      <c r="R97" s="45"/>
      <c r="S97" s="47">
        <f t="shared" si="172"/>
        <v>126932</v>
      </c>
      <c r="T97" s="47">
        <f t="shared" si="158"/>
        <v>257595</v>
      </c>
      <c r="U97" s="47">
        <f t="shared" si="158"/>
        <v>401403</v>
      </c>
      <c r="V97" s="47">
        <f t="shared" si="158"/>
        <v>544597</v>
      </c>
      <c r="W97" s="47">
        <f t="shared" si="158"/>
        <v>687910</v>
      </c>
      <c r="X97" s="47">
        <f t="shared" si="158"/>
        <v>841938</v>
      </c>
      <c r="Y97" s="47">
        <f t="shared" si="158"/>
        <v>974171</v>
      </c>
      <c r="Z97" s="47">
        <f t="shared" si="158"/>
        <v>1120850</v>
      </c>
      <c r="AA97" s="47">
        <f t="shared" si="158"/>
        <v>1265324</v>
      </c>
      <c r="AB97" s="47">
        <f t="shared" si="158"/>
        <v>1412476</v>
      </c>
      <c r="AC97" s="47">
        <f t="shared" si="158"/>
        <v>1555967</v>
      </c>
      <c r="AD97" s="47">
        <f t="shared" si="158"/>
        <v>1680238</v>
      </c>
      <c r="AE97" s="47">
        <f t="shared" si="158"/>
        <v>10869401</v>
      </c>
      <c r="AF97" s="45"/>
      <c r="AG97" s="45"/>
      <c r="AH97" s="47">
        <f t="shared" si="159"/>
        <v>1960</v>
      </c>
      <c r="AI97" s="47">
        <f t="shared" si="159"/>
        <v>4305</v>
      </c>
      <c r="AJ97" s="47">
        <f t="shared" si="159"/>
        <v>6614</v>
      </c>
      <c r="AK97" s="47">
        <f t="shared" si="159"/>
        <v>9376</v>
      </c>
      <c r="AL97" s="47">
        <f t="shared" si="159"/>
        <v>12367</v>
      </c>
      <c r="AM97" s="47">
        <f t="shared" si="159"/>
        <v>15782</v>
      </c>
      <c r="AN97" s="47">
        <f t="shared" si="159"/>
        <v>18225</v>
      </c>
      <c r="AO97" s="47">
        <f t="shared" si="159"/>
        <v>20935</v>
      </c>
      <c r="AP97" s="47">
        <f t="shared" si="159"/>
        <v>24149</v>
      </c>
      <c r="AQ97" s="47">
        <f t="shared" si="159"/>
        <v>27727</v>
      </c>
      <c r="AR97" s="47">
        <f t="shared" si="159"/>
        <v>31126</v>
      </c>
      <c r="AS97" s="47">
        <f t="shared" si="159"/>
        <v>34377</v>
      </c>
      <c r="AT97" s="47">
        <f t="shared" si="159"/>
        <v>206943</v>
      </c>
      <c r="AU97" s="45"/>
      <c r="AV97" s="45"/>
      <c r="AW97" s="47">
        <f t="shared" si="160"/>
        <v>5676</v>
      </c>
      <c r="AX97" s="47">
        <f t="shared" si="160"/>
        <v>11937</v>
      </c>
      <c r="AY97" s="47">
        <f t="shared" si="160"/>
        <v>18458</v>
      </c>
      <c r="AZ97" s="47">
        <f t="shared" si="160"/>
        <v>24932</v>
      </c>
      <c r="BA97" s="47">
        <f t="shared" si="160"/>
        <v>31945</v>
      </c>
      <c r="BB97" s="47">
        <f t="shared" si="160"/>
        <v>38881</v>
      </c>
      <c r="BC97" s="47">
        <f t="shared" si="160"/>
        <v>44415</v>
      </c>
      <c r="BD97" s="47">
        <f t="shared" si="160"/>
        <v>50966</v>
      </c>
      <c r="BE97" s="47">
        <f t="shared" si="160"/>
        <v>57637</v>
      </c>
      <c r="BF97" s="47">
        <f t="shared" si="160"/>
        <v>64150</v>
      </c>
      <c r="BG97" s="47">
        <f t="shared" si="160"/>
        <v>70393</v>
      </c>
      <c r="BH97" s="47">
        <f t="shared" si="160"/>
        <v>76181</v>
      </c>
      <c r="BI97" s="47">
        <f t="shared" si="160"/>
        <v>495571</v>
      </c>
      <c r="BJ97" s="45"/>
      <c r="BK97" s="45"/>
      <c r="BL97" s="47">
        <f t="shared" si="161"/>
        <v>96953</v>
      </c>
      <c r="BM97" s="47">
        <f t="shared" si="161"/>
        <v>196684</v>
      </c>
      <c r="BN97" s="47">
        <f t="shared" si="161"/>
        <v>306373</v>
      </c>
      <c r="BO97" s="47">
        <f t="shared" si="161"/>
        <v>409733</v>
      </c>
      <c r="BP97" s="47">
        <f t="shared" si="161"/>
        <v>513361</v>
      </c>
      <c r="BQ97" s="47">
        <f t="shared" si="161"/>
        <v>619598</v>
      </c>
      <c r="BR97" s="47">
        <f t="shared" si="161"/>
        <v>714598</v>
      </c>
      <c r="BS97" s="47">
        <f t="shared" si="161"/>
        <v>821152</v>
      </c>
      <c r="BT97" s="47">
        <f t="shared" si="161"/>
        <v>922991</v>
      </c>
      <c r="BU97" s="47">
        <f t="shared" si="161"/>
        <v>1022961</v>
      </c>
      <c r="BV97" s="47">
        <f t="shared" si="161"/>
        <v>1123207</v>
      </c>
      <c r="BW97" s="47">
        <f t="shared" si="161"/>
        <v>1212268</v>
      </c>
      <c r="BX97" s="47">
        <f t="shared" si="161"/>
        <v>7959879</v>
      </c>
      <c r="BY97" s="45"/>
      <c r="BZ97" s="45"/>
      <c r="CA97" s="47">
        <f t="shared" si="162"/>
        <v>7291</v>
      </c>
      <c r="CB97" s="47">
        <f t="shared" si="162"/>
        <v>14616</v>
      </c>
      <c r="CC97" s="47">
        <f t="shared" si="162"/>
        <v>22894</v>
      </c>
      <c r="CD97" s="47">
        <f t="shared" si="162"/>
        <v>30339</v>
      </c>
      <c r="CE97" s="47">
        <f t="shared" si="162"/>
        <v>38099</v>
      </c>
      <c r="CF97" s="47">
        <f t="shared" si="162"/>
        <v>45602</v>
      </c>
      <c r="CG97" s="47">
        <f t="shared" si="162"/>
        <v>52665</v>
      </c>
      <c r="CH97" s="47">
        <f t="shared" si="162"/>
        <v>60268</v>
      </c>
      <c r="CI97" s="47">
        <f t="shared" si="162"/>
        <v>67221</v>
      </c>
      <c r="CJ97" s="47">
        <f t="shared" si="162"/>
        <v>74833</v>
      </c>
      <c r="CK97" s="47">
        <f t="shared" si="162"/>
        <v>82877</v>
      </c>
      <c r="CL97" s="47">
        <f t="shared" si="162"/>
        <v>89160</v>
      </c>
      <c r="CM97" s="47">
        <f t="shared" si="162"/>
        <v>585865</v>
      </c>
      <c r="CN97" s="45"/>
      <c r="CO97" s="45"/>
      <c r="CP97" s="47">
        <f t="shared" si="163"/>
        <v>4964</v>
      </c>
      <c r="CQ97" s="47">
        <f t="shared" si="163"/>
        <v>9780</v>
      </c>
      <c r="CR97" s="47">
        <f t="shared" si="163"/>
        <v>14888</v>
      </c>
      <c r="CS97" s="47">
        <f t="shared" si="163"/>
        <v>20192</v>
      </c>
      <c r="CT97" s="47">
        <f t="shared" si="163"/>
        <v>26591</v>
      </c>
      <c r="CU97" s="47">
        <f t="shared" si="163"/>
        <v>33520</v>
      </c>
      <c r="CV97" s="47">
        <f t="shared" si="163"/>
        <v>40012</v>
      </c>
      <c r="CW97" s="47">
        <f t="shared" si="163"/>
        <v>46595</v>
      </c>
      <c r="CX97" s="47">
        <f t="shared" si="163"/>
        <v>53724</v>
      </c>
      <c r="CY97" s="47">
        <f t="shared" si="163"/>
        <v>60642</v>
      </c>
      <c r="CZ97" s="47">
        <f t="shared" si="163"/>
        <v>60642</v>
      </c>
      <c r="DA97" s="47">
        <f t="shared" si="163"/>
        <v>60642</v>
      </c>
      <c r="DB97" s="47">
        <f t="shared" si="163"/>
        <v>432192</v>
      </c>
      <c r="DC97" s="45"/>
      <c r="DD97" s="45"/>
      <c r="DE97" s="47">
        <f t="shared" si="164"/>
        <v>31663</v>
      </c>
      <c r="DF97" s="47">
        <f t="shared" si="164"/>
        <v>63667</v>
      </c>
      <c r="DG97" s="47">
        <f t="shared" si="164"/>
        <v>99876</v>
      </c>
      <c r="DH97" s="47">
        <f t="shared" si="164"/>
        <v>134187</v>
      </c>
      <c r="DI97" s="47">
        <f t="shared" si="164"/>
        <v>168963</v>
      </c>
      <c r="DJ97" s="47">
        <f t="shared" si="164"/>
        <v>203839</v>
      </c>
      <c r="DK97" s="47">
        <f t="shared" si="164"/>
        <v>234953</v>
      </c>
      <c r="DL97" s="47">
        <f t="shared" si="164"/>
        <v>268752</v>
      </c>
      <c r="DM97" s="47">
        <f t="shared" si="164"/>
        <v>302155</v>
      </c>
      <c r="DN97" s="47">
        <f t="shared" si="164"/>
        <v>336087</v>
      </c>
      <c r="DO97" s="47">
        <f t="shared" si="164"/>
        <v>369945</v>
      </c>
      <c r="DP97" s="47">
        <f t="shared" si="164"/>
        <v>398072</v>
      </c>
      <c r="DQ97" s="47">
        <f t="shared" si="164"/>
        <v>2612159</v>
      </c>
      <c r="DR97" s="45"/>
      <c r="DS97" s="45"/>
      <c r="DT97" s="47">
        <f t="shared" si="165"/>
        <v>55812</v>
      </c>
      <c r="DU97" s="47">
        <f t="shared" si="165"/>
        <v>113122</v>
      </c>
      <c r="DV97" s="47">
        <f t="shared" si="165"/>
        <v>176968</v>
      </c>
      <c r="DW97" s="47">
        <f t="shared" si="165"/>
        <v>239826</v>
      </c>
      <c r="DX97" s="47">
        <f t="shared" si="165"/>
        <v>302776</v>
      </c>
      <c r="DY97" s="47">
        <f t="shared" si="165"/>
        <v>370890</v>
      </c>
      <c r="DZ97" s="47">
        <f t="shared" si="165"/>
        <v>432124</v>
      </c>
      <c r="EA97" s="47">
        <f t="shared" si="165"/>
        <v>499616</v>
      </c>
      <c r="EB97" s="47">
        <f t="shared" si="165"/>
        <v>564442</v>
      </c>
      <c r="EC97" s="47">
        <f t="shared" si="165"/>
        <v>628062</v>
      </c>
      <c r="ED97" s="47">
        <f t="shared" si="165"/>
        <v>693378</v>
      </c>
      <c r="EE97" s="47">
        <f t="shared" si="165"/>
        <v>753742</v>
      </c>
      <c r="EF97" s="47">
        <f t="shared" si="165"/>
        <v>4830758</v>
      </c>
      <c r="EG97" s="45"/>
      <c r="EH97" s="45"/>
      <c r="EI97" s="47">
        <f t="shared" si="166"/>
        <v>10</v>
      </c>
      <c r="EJ97" s="47">
        <f t="shared" si="166"/>
        <v>21</v>
      </c>
      <c r="EK97" s="47">
        <f t="shared" si="166"/>
        <v>21</v>
      </c>
      <c r="EL97" s="47">
        <f t="shared" si="166"/>
        <v>21</v>
      </c>
      <c r="EM97" s="47">
        <f t="shared" si="166"/>
        <v>21</v>
      </c>
      <c r="EN97" s="47">
        <f t="shared" si="166"/>
        <v>21</v>
      </c>
      <c r="EO97" s="47">
        <f t="shared" si="166"/>
        <v>21</v>
      </c>
      <c r="EP97" s="47">
        <f t="shared" si="166"/>
        <v>21</v>
      </c>
      <c r="EQ97" s="47">
        <f t="shared" si="166"/>
        <v>21</v>
      </c>
      <c r="ER97" s="47">
        <f t="shared" si="166"/>
        <v>21</v>
      </c>
      <c r="ES97" s="47">
        <f t="shared" si="166"/>
        <v>21</v>
      </c>
      <c r="ET97" s="47">
        <f t="shared" si="166"/>
        <v>21</v>
      </c>
      <c r="EU97" s="47">
        <f t="shared" si="166"/>
        <v>241</v>
      </c>
      <c r="EV97" s="45"/>
      <c r="EW97" s="45"/>
      <c r="EX97" s="47">
        <f t="shared" si="167"/>
        <v>0</v>
      </c>
      <c r="EY97" s="47">
        <f t="shared" si="167"/>
        <v>0</v>
      </c>
      <c r="EZ97" s="47">
        <f t="shared" si="167"/>
        <v>0</v>
      </c>
      <c r="FA97" s="47">
        <f t="shared" si="167"/>
        <v>0</v>
      </c>
      <c r="FB97" s="47">
        <f t="shared" si="167"/>
        <v>0</v>
      </c>
      <c r="FC97" s="47">
        <f t="shared" si="167"/>
        <v>0</v>
      </c>
      <c r="FD97" s="47">
        <f t="shared" si="167"/>
        <v>0</v>
      </c>
      <c r="FE97" s="47">
        <f t="shared" si="167"/>
        <v>0</v>
      </c>
      <c r="FF97" s="47">
        <f t="shared" si="167"/>
        <v>0</v>
      </c>
      <c r="FG97" s="47">
        <f t="shared" si="167"/>
        <v>0</v>
      </c>
      <c r="FH97" s="47">
        <f t="shared" si="167"/>
        <v>0</v>
      </c>
      <c r="FI97" s="47">
        <f t="shared" si="167"/>
        <v>0</v>
      </c>
      <c r="FJ97" s="47">
        <f t="shared" si="167"/>
        <v>0</v>
      </c>
      <c r="FK97" s="45"/>
      <c r="FL97" s="45"/>
    </row>
    <row r="98" spans="1:168" ht="15" customHeight="1">
      <c r="A98" s="57">
        <v>2017</v>
      </c>
      <c r="B98" s="64" t="s">
        <v>7</v>
      </c>
      <c r="C98" s="46"/>
      <c r="D98" s="47">
        <f>SUMIFS(D$11:D$69,$A$11:$A$69,$A98,$B$11:$B$69,$B98)</f>
        <v>210743</v>
      </c>
      <c r="E98" s="47">
        <f t="shared" ref="E98:P98" si="173">SUMIFS(E$11:E$69,$A$11:$A$69,$A98,$B$11:$B$69,$B98)</f>
        <v>414056</v>
      </c>
      <c r="F98" s="47">
        <f t="shared" si="173"/>
        <v>648354</v>
      </c>
      <c r="G98" s="47">
        <f t="shared" si="173"/>
        <v>854124</v>
      </c>
      <c r="H98" s="47">
        <f t="shared" si="173"/>
        <v>1082512</v>
      </c>
      <c r="I98" s="47">
        <f t="shared" si="173"/>
        <v>1310902</v>
      </c>
      <c r="J98" s="47">
        <f t="shared" si="173"/>
        <v>1495716</v>
      </c>
      <c r="K98" s="47">
        <f t="shared" si="173"/>
        <v>1720974</v>
      </c>
      <c r="L98" s="47">
        <f t="shared" si="173"/>
        <v>1931492</v>
      </c>
      <c r="M98" s="47">
        <f t="shared" si="173"/>
        <v>2137793</v>
      </c>
      <c r="N98" s="47">
        <f t="shared" si="173"/>
        <v>2137793</v>
      </c>
      <c r="O98" s="47">
        <f t="shared" si="173"/>
        <v>2137793</v>
      </c>
      <c r="P98" s="47">
        <f t="shared" si="173"/>
        <v>16082252</v>
      </c>
      <c r="Q98" s="45"/>
      <c r="R98" s="45"/>
      <c r="S98" s="47">
        <f t="shared" ref="S98:AE98" si="174">SUMIFS(S$11:S$69,$A$11:$A$69,$A98,$B$11:$B$69,$B98)</f>
        <v>131198</v>
      </c>
      <c r="T98" s="47">
        <f t="shared" si="174"/>
        <v>260888</v>
      </c>
      <c r="U98" s="47">
        <f t="shared" si="174"/>
        <v>409306</v>
      </c>
      <c r="V98" s="47">
        <f t="shared" si="174"/>
        <v>543324</v>
      </c>
      <c r="W98" s="47">
        <f t="shared" si="174"/>
        <v>692520</v>
      </c>
      <c r="X98" s="47">
        <f t="shared" si="174"/>
        <v>838889</v>
      </c>
      <c r="Y98" s="47">
        <f t="shared" si="174"/>
        <v>965495</v>
      </c>
      <c r="Z98" s="47">
        <f t="shared" si="174"/>
        <v>1112368</v>
      </c>
      <c r="AA98" s="47">
        <f t="shared" si="174"/>
        <v>1248779</v>
      </c>
      <c r="AB98" s="47">
        <f t="shared" si="174"/>
        <v>1392226</v>
      </c>
      <c r="AC98" s="47">
        <f t="shared" si="174"/>
        <v>1392226</v>
      </c>
      <c r="AD98" s="47">
        <f t="shared" si="174"/>
        <v>1392226</v>
      </c>
      <c r="AE98" s="47">
        <f t="shared" si="174"/>
        <v>10379445</v>
      </c>
      <c r="AF98" s="45"/>
      <c r="AG98" s="45"/>
      <c r="AH98" s="47">
        <f t="shared" ref="AH98:AT98" si="175">SUMIFS(AH$11:AH$69,$A$11:$A$69,$A98,$B$11:$B$69,$B98)</f>
        <v>3475</v>
      </c>
      <c r="AI98" s="47">
        <f t="shared" si="175"/>
        <v>6920</v>
      </c>
      <c r="AJ98" s="47">
        <f t="shared" si="175"/>
        <v>10873</v>
      </c>
      <c r="AK98" s="47">
        <f t="shared" si="175"/>
        <v>14082</v>
      </c>
      <c r="AL98" s="47">
        <f t="shared" si="175"/>
        <v>17712</v>
      </c>
      <c r="AM98" s="47">
        <f t="shared" si="175"/>
        <v>22030</v>
      </c>
      <c r="AN98" s="47">
        <f t="shared" si="175"/>
        <v>24786</v>
      </c>
      <c r="AO98" s="47">
        <f t="shared" si="175"/>
        <v>28568</v>
      </c>
      <c r="AP98" s="47">
        <f t="shared" si="175"/>
        <v>31762</v>
      </c>
      <c r="AQ98" s="47">
        <f t="shared" si="175"/>
        <v>33442</v>
      </c>
      <c r="AR98" s="47">
        <f t="shared" si="175"/>
        <v>33442</v>
      </c>
      <c r="AS98" s="47">
        <f t="shared" si="175"/>
        <v>33442</v>
      </c>
      <c r="AT98" s="47">
        <f t="shared" si="175"/>
        <v>260534</v>
      </c>
      <c r="AU98" s="45"/>
      <c r="AV98" s="45"/>
      <c r="AW98" s="47">
        <f t="shared" ref="AW98:BI98" si="176">SUMIFS(AW$11:AW$69,$A$11:$A$69,$A98,$B$11:$B$69,$B98)</f>
        <v>6827</v>
      </c>
      <c r="AX98" s="47">
        <f t="shared" si="176"/>
        <v>13535</v>
      </c>
      <c r="AY98" s="47">
        <f t="shared" si="176"/>
        <v>20863</v>
      </c>
      <c r="AZ98" s="47">
        <f t="shared" si="176"/>
        <v>27967</v>
      </c>
      <c r="BA98" s="47">
        <f t="shared" si="176"/>
        <v>36149</v>
      </c>
      <c r="BB98" s="47">
        <f t="shared" si="176"/>
        <v>44258</v>
      </c>
      <c r="BC98" s="47">
        <f t="shared" si="176"/>
        <v>51858</v>
      </c>
      <c r="BD98" s="47">
        <f t="shared" si="176"/>
        <v>59142</v>
      </c>
      <c r="BE98" s="47">
        <f t="shared" si="176"/>
        <v>65728</v>
      </c>
      <c r="BF98" s="47">
        <f t="shared" si="176"/>
        <v>72635</v>
      </c>
      <c r="BG98" s="47">
        <f t="shared" si="176"/>
        <v>72635</v>
      </c>
      <c r="BH98" s="47">
        <f t="shared" si="176"/>
        <v>72635</v>
      </c>
      <c r="BI98" s="47">
        <f t="shared" si="176"/>
        <v>544232</v>
      </c>
      <c r="BJ98" s="45"/>
      <c r="BK98" s="45"/>
      <c r="BL98" s="47">
        <f t="shared" ref="BL98:BX98" si="177">SUMIFS(BL$11:BL$69,$A$11:$A$69,$A98,$B$11:$B$69,$B98)</f>
        <v>95293</v>
      </c>
      <c r="BM98" s="47">
        <f t="shared" si="177"/>
        <v>184758</v>
      </c>
      <c r="BN98" s="47">
        <f t="shared" si="177"/>
        <v>288395</v>
      </c>
      <c r="BO98" s="47">
        <f t="shared" si="177"/>
        <v>382359</v>
      </c>
      <c r="BP98" s="47">
        <f t="shared" si="177"/>
        <v>486925</v>
      </c>
      <c r="BQ98" s="47">
        <f t="shared" si="177"/>
        <v>590503</v>
      </c>
      <c r="BR98" s="47">
        <f t="shared" si="177"/>
        <v>681971</v>
      </c>
      <c r="BS98" s="47">
        <f t="shared" si="177"/>
        <v>786345</v>
      </c>
      <c r="BT98" s="47">
        <f t="shared" si="177"/>
        <v>882292</v>
      </c>
      <c r="BU98" s="47">
        <f t="shared" si="177"/>
        <v>984127</v>
      </c>
      <c r="BV98" s="47">
        <f t="shared" si="177"/>
        <v>984127</v>
      </c>
      <c r="BW98" s="47">
        <f t="shared" si="177"/>
        <v>984127</v>
      </c>
      <c r="BX98" s="47">
        <f t="shared" si="177"/>
        <v>7331222</v>
      </c>
      <c r="BY98" s="45"/>
      <c r="BZ98" s="45"/>
      <c r="CA98" s="47">
        <f t="shared" ref="CA98:CM98" si="178">SUMIFS(CA$11:CA$69,$A$11:$A$69,$A98,$B$11:$B$69,$B98)</f>
        <v>7597</v>
      </c>
      <c r="CB98" s="47">
        <f t="shared" si="178"/>
        <v>15230</v>
      </c>
      <c r="CC98" s="47">
        <f t="shared" si="178"/>
        <v>24164</v>
      </c>
      <c r="CD98" s="47">
        <f t="shared" si="178"/>
        <v>31795</v>
      </c>
      <c r="CE98" s="47">
        <f t="shared" si="178"/>
        <v>39611</v>
      </c>
      <c r="CF98" s="47">
        <f t="shared" si="178"/>
        <v>47300</v>
      </c>
      <c r="CG98" s="47">
        <f t="shared" si="178"/>
        <v>54393</v>
      </c>
      <c r="CH98" s="47">
        <f t="shared" si="178"/>
        <v>62094</v>
      </c>
      <c r="CI98" s="47">
        <f t="shared" si="178"/>
        <v>69203</v>
      </c>
      <c r="CJ98" s="47">
        <f t="shared" si="178"/>
        <v>77175</v>
      </c>
      <c r="CK98" s="47">
        <f t="shared" si="178"/>
        <v>77175</v>
      </c>
      <c r="CL98" s="47">
        <f t="shared" si="178"/>
        <v>77175</v>
      </c>
      <c r="CM98" s="47">
        <f t="shared" si="178"/>
        <v>582912</v>
      </c>
      <c r="CN98" s="45"/>
      <c r="CO98" s="45"/>
      <c r="CP98" s="47">
        <f t="shared" ref="CP98:DB98" si="179">SUMIFS(CP$11:CP$69,$A$11:$A$69,$A98,$B$11:$B$69,$B98)</f>
        <v>0</v>
      </c>
      <c r="CQ98" s="47">
        <f t="shared" si="179"/>
        <v>0</v>
      </c>
      <c r="CR98" s="47">
        <f t="shared" si="179"/>
        <v>0</v>
      </c>
      <c r="CS98" s="47">
        <f t="shared" si="179"/>
        <v>0</v>
      </c>
      <c r="CT98" s="47">
        <f t="shared" si="179"/>
        <v>0</v>
      </c>
      <c r="CU98" s="47">
        <f t="shared" si="179"/>
        <v>0</v>
      </c>
      <c r="CV98" s="47">
        <f t="shared" si="179"/>
        <v>0</v>
      </c>
      <c r="CW98" s="47">
        <f t="shared" si="179"/>
        <v>0</v>
      </c>
      <c r="CX98" s="47">
        <f t="shared" si="179"/>
        <v>0</v>
      </c>
      <c r="CY98" s="47">
        <f t="shared" si="179"/>
        <v>0</v>
      </c>
      <c r="CZ98" s="47">
        <f t="shared" si="179"/>
        <v>0</v>
      </c>
      <c r="DA98" s="47">
        <f t="shared" si="179"/>
        <v>0</v>
      </c>
      <c r="DB98" s="47">
        <f t="shared" si="179"/>
        <v>0</v>
      </c>
      <c r="DC98" s="45"/>
      <c r="DD98" s="45"/>
      <c r="DE98" s="47">
        <f t="shared" ref="DE98:DQ98" si="180">SUMIFS(DE$11:DE$69,$A$11:$A$69,$A98,$B$11:$B$69,$B98)</f>
        <v>31755</v>
      </c>
      <c r="DF98" s="47">
        <f t="shared" si="180"/>
        <v>62572</v>
      </c>
      <c r="DG98" s="47">
        <f t="shared" si="180"/>
        <v>97689</v>
      </c>
      <c r="DH98" s="47">
        <f t="shared" si="180"/>
        <v>131072</v>
      </c>
      <c r="DI98" s="47">
        <f t="shared" si="180"/>
        <v>166698</v>
      </c>
      <c r="DJ98" s="47">
        <f t="shared" si="180"/>
        <v>200575</v>
      </c>
      <c r="DK98" s="47">
        <f t="shared" si="180"/>
        <v>232865</v>
      </c>
      <c r="DL98" s="47">
        <f t="shared" si="180"/>
        <v>267129</v>
      </c>
      <c r="DM98" s="47">
        <f t="shared" si="180"/>
        <v>299290</v>
      </c>
      <c r="DN98" s="47">
        <f t="shared" si="180"/>
        <v>333894</v>
      </c>
      <c r="DO98" s="47">
        <f t="shared" si="180"/>
        <v>333894</v>
      </c>
      <c r="DP98" s="47">
        <f t="shared" si="180"/>
        <v>333894</v>
      </c>
      <c r="DQ98" s="47">
        <f t="shared" si="180"/>
        <v>2491327</v>
      </c>
      <c r="DR98" s="45"/>
      <c r="DS98" s="45"/>
      <c r="DT98" s="47">
        <f t="shared" ref="DT98:EF98" si="181">SUMIFS(DT$11:DT$69,$A$11:$A$69,$A98,$B$11:$B$69,$B98)</f>
        <v>62612</v>
      </c>
      <c r="DU98" s="47">
        <f t="shared" si="181"/>
        <v>123824</v>
      </c>
      <c r="DV98" s="47">
        <f t="shared" si="181"/>
        <v>196192</v>
      </c>
      <c r="DW98" s="47">
        <f t="shared" si="181"/>
        <v>261838</v>
      </c>
      <c r="DX98" s="47">
        <f t="shared" si="181"/>
        <v>333944</v>
      </c>
      <c r="DY98" s="47">
        <f t="shared" si="181"/>
        <v>405032</v>
      </c>
      <c r="DZ98" s="47">
        <f t="shared" si="181"/>
        <v>467420</v>
      </c>
      <c r="EA98" s="47">
        <f t="shared" si="181"/>
        <v>536168</v>
      </c>
      <c r="EB98" s="47">
        <f t="shared" si="181"/>
        <v>600574</v>
      </c>
      <c r="EC98" s="47">
        <f t="shared" si="181"/>
        <v>667072</v>
      </c>
      <c r="ED98" s="47">
        <f t="shared" si="181"/>
        <v>667072</v>
      </c>
      <c r="EE98" s="47">
        <f t="shared" si="181"/>
        <v>667072</v>
      </c>
      <c r="EF98" s="47">
        <f t="shared" si="181"/>
        <v>4988820</v>
      </c>
      <c r="EG98" s="45"/>
      <c r="EH98" s="45"/>
      <c r="EI98" s="47">
        <f t="shared" ref="EI98:EU98" si="182">SUMIFS(EI$11:EI$69,$A$11:$A$69,$A98,$B$11:$B$69,$B98)</f>
        <v>0</v>
      </c>
      <c r="EJ98" s="47">
        <f t="shared" si="182"/>
        <v>0</v>
      </c>
      <c r="EK98" s="47">
        <f t="shared" si="182"/>
        <v>0</v>
      </c>
      <c r="EL98" s="47">
        <f t="shared" si="182"/>
        <v>0</v>
      </c>
      <c r="EM98" s="47">
        <f t="shared" si="182"/>
        <v>0</v>
      </c>
      <c r="EN98" s="47">
        <f t="shared" si="182"/>
        <v>0</v>
      </c>
      <c r="EO98" s="47">
        <f t="shared" si="182"/>
        <v>0</v>
      </c>
      <c r="EP98" s="47">
        <f t="shared" si="182"/>
        <v>0</v>
      </c>
      <c r="EQ98" s="47">
        <f t="shared" si="182"/>
        <v>0</v>
      </c>
      <c r="ER98" s="47">
        <f t="shared" si="182"/>
        <v>0</v>
      </c>
      <c r="ES98" s="47">
        <f t="shared" si="182"/>
        <v>0</v>
      </c>
      <c r="ET98" s="47">
        <f t="shared" si="182"/>
        <v>0</v>
      </c>
      <c r="EU98" s="47">
        <f t="shared" si="182"/>
        <v>0</v>
      </c>
      <c r="EV98" s="45"/>
      <c r="EW98" s="45"/>
      <c r="EX98" s="47">
        <f t="shared" ref="EX98:FJ98" si="183">SUMIFS(EX$11:EX$69,$A$11:$A$69,$A98,$B$11:$B$69,$B98)</f>
        <v>0</v>
      </c>
      <c r="EY98" s="47">
        <f t="shared" si="183"/>
        <v>0</v>
      </c>
      <c r="EZ98" s="47">
        <f t="shared" si="183"/>
        <v>0</v>
      </c>
      <c r="FA98" s="47">
        <f t="shared" si="183"/>
        <v>0</v>
      </c>
      <c r="FB98" s="47">
        <f t="shared" si="183"/>
        <v>0</v>
      </c>
      <c r="FC98" s="47">
        <f t="shared" si="183"/>
        <v>0</v>
      </c>
      <c r="FD98" s="47">
        <f t="shared" si="183"/>
        <v>0</v>
      </c>
      <c r="FE98" s="47">
        <f t="shared" si="183"/>
        <v>0</v>
      </c>
      <c r="FF98" s="47">
        <f t="shared" si="183"/>
        <v>0</v>
      </c>
      <c r="FG98" s="47">
        <f t="shared" si="183"/>
        <v>0</v>
      </c>
      <c r="FH98" s="47">
        <f t="shared" si="183"/>
        <v>0</v>
      </c>
      <c r="FI98" s="47">
        <f t="shared" si="183"/>
        <v>0</v>
      </c>
      <c r="FJ98" s="47">
        <f t="shared" si="183"/>
        <v>0</v>
      </c>
      <c r="FK98" s="45"/>
      <c r="FL98" s="45"/>
    </row>
    <row r="99" spans="1:168" ht="15" customHeight="1"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45"/>
      <c r="R99" s="45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F99" s="45"/>
      <c r="AG99" s="45"/>
      <c r="AI99" s="36"/>
      <c r="AJ99" s="36"/>
      <c r="AK99" s="36"/>
      <c r="AL99" s="36"/>
      <c r="AM99" s="36"/>
      <c r="AN99" s="36"/>
      <c r="AO99" s="36"/>
      <c r="AP99" s="36"/>
      <c r="AQ99" s="36"/>
      <c r="AR99" s="36"/>
      <c r="AS99" s="36"/>
      <c r="AT99" s="36"/>
      <c r="AU99" s="45"/>
      <c r="AV99" s="45"/>
      <c r="AX99" s="36"/>
      <c r="AY99" s="36"/>
      <c r="AZ99" s="36"/>
      <c r="BA99" s="36"/>
      <c r="BB99" s="36"/>
      <c r="BC99" s="36"/>
      <c r="BD99" s="36"/>
      <c r="BE99" s="36"/>
      <c r="BF99" s="36"/>
      <c r="BG99" s="36"/>
      <c r="BH99" s="36"/>
      <c r="BI99" s="36"/>
      <c r="BJ99" s="45"/>
      <c r="BK99" s="45"/>
      <c r="BM99" s="36"/>
      <c r="BN99" s="36"/>
      <c r="BO99" s="36"/>
      <c r="BP99" s="36"/>
      <c r="BQ99" s="36"/>
      <c r="BR99" s="36"/>
      <c r="BS99" s="36"/>
      <c r="BT99" s="36"/>
      <c r="BU99" s="36"/>
      <c r="BV99" s="36"/>
      <c r="BW99" s="36"/>
      <c r="BX99" s="36"/>
      <c r="BY99" s="45"/>
      <c r="BZ99" s="45"/>
      <c r="CB99" s="36"/>
      <c r="CC99" s="36"/>
      <c r="CD99" s="36"/>
      <c r="CE99" s="36"/>
      <c r="CF99" s="36"/>
      <c r="CG99" s="36"/>
      <c r="CH99" s="36"/>
      <c r="CI99" s="36"/>
      <c r="CJ99" s="36"/>
      <c r="CK99" s="36"/>
      <c r="CL99" s="36"/>
      <c r="CM99" s="36"/>
      <c r="CN99" s="45"/>
      <c r="CO99" s="45"/>
      <c r="CQ99" s="36"/>
      <c r="CR99" s="36"/>
      <c r="CS99" s="36"/>
      <c r="CT99" s="36"/>
      <c r="CU99" s="36"/>
      <c r="CV99" s="36"/>
      <c r="CW99" s="36"/>
      <c r="CX99" s="36"/>
      <c r="CY99" s="36"/>
      <c r="CZ99" s="36"/>
      <c r="DA99" s="36"/>
      <c r="DB99" s="36"/>
      <c r="DC99" s="45"/>
      <c r="DD99" s="45"/>
      <c r="DF99" s="36"/>
      <c r="DG99" s="36"/>
      <c r="DH99" s="36"/>
      <c r="DI99" s="36"/>
      <c r="DJ99" s="36"/>
      <c r="DK99" s="36"/>
      <c r="DL99" s="36"/>
      <c r="DM99" s="36"/>
      <c r="DN99" s="36"/>
      <c r="DO99" s="36"/>
      <c r="DP99" s="36"/>
      <c r="DQ99" s="36"/>
      <c r="DR99" s="45"/>
      <c r="DS99" s="45"/>
      <c r="DU99" s="36"/>
      <c r="DV99" s="36"/>
      <c r="DW99" s="36"/>
      <c r="DX99" s="36"/>
      <c r="DY99" s="36"/>
      <c r="DZ99" s="36"/>
      <c r="EA99" s="36"/>
      <c r="EB99" s="36"/>
      <c r="EC99" s="36"/>
      <c r="ED99" s="36"/>
      <c r="EE99" s="36"/>
      <c r="EF99" s="36"/>
      <c r="EG99" s="45"/>
      <c r="EH99" s="45"/>
      <c r="EJ99" s="36"/>
      <c r="EK99" s="36"/>
      <c r="EL99" s="36"/>
      <c r="EM99" s="36"/>
      <c r="EN99" s="36"/>
      <c r="EO99" s="36"/>
      <c r="EP99" s="36"/>
      <c r="EQ99" s="36"/>
      <c r="ER99" s="36"/>
      <c r="ES99" s="36"/>
      <c r="ET99" s="36"/>
      <c r="EU99" s="36"/>
      <c r="EV99" s="45"/>
      <c r="EW99" s="45"/>
      <c r="EY99" s="36"/>
      <c r="EZ99" s="36"/>
      <c r="FA99" s="36"/>
      <c r="FB99" s="36"/>
      <c r="FC99" s="36"/>
      <c r="FD99" s="36"/>
      <c r="FE99" s="36"/>
      <c r="FF99" s="36"/>
      <c r="FG99" s="36"/>
      <c r="FH99" s="36"/>
      <c r="FI99" s="36"/>
      <c r="FJ99" s="36"/>
      <c r="FK99" s="45"/>
      <c r="FL99" s="45"/>
    </row>
    <row r="100" spans="1:168" ht="15" customHeight="1"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I100" s="36"/>
      <c r="AJ100" s="36"/>
      <c r="AK100" s="36"/>
      <c r="AL100" s="36"/>
      <c r="AM100" s="36"/>
      <c r="AN100" s="36"/>
      <c r="AO100" s="36"/>
      <c r="AP100" s="36"/>
      <c r="AQ100" s="36"/>
      <c r="AR100" s="36"/>
      <c r="AS100" s="36"/>
      <c r="AT100" s="36"/>
      <c r="AX100" s="36"/>
      <c r="AY100" s="36"/>
      <c r="AZ100" s="36"/>
      <c r="BA100" s="36"/>
      <c r="BB100" s="36"/>
      <c r="BC100" s="36"/>
      <c r="BD100" s="36"/>
      <c r="BE100" s="36"/>
      <c r="BF100" s="36"/>
      <c r="BG100" s="36"/>
      <c r="BH100" s="36"/>
      <c r="BI100" s="36"/>
      <c r="BM100" s="36"/>
      <c r="BN100" s="36"/>
      <c r="BO100" s="36"/>
      <c r="BP100" s="36"/>
      <c r="BQ100" s="36"/>
      <c r="BR100" s="36"/>
      <c r="BS100" s="36"/>
      <c r="BT100" s="36"/>
      <c r="BU100" s="36"/>
      <c r="BV100" s="36"/>
      <c r="BW100" s="36"/>
      <c r="BX100" s="36"/>
      <c r="CB100" s="36"/>
      <c r="CC100" s="36"/>
      <c r="CD100" s="36"/>
      <c r="CE100" s="36"/>
      <c r="CF100" s="36"/>
      <c r="CG100" s="36"/>
      <c r="CH100" s="36"/>
      <c r="CI100" s="36"/>
      <c r="CJ100" s="36"/>
      <c r="CK100" s="36"/>
      <c r="CL100" s="36"/>
      <c r="CM100" s="36"/>
      <c r="CQ100" s="36"/>
      <c r="CR100" s="36"/>
      <c r="CS100" s="36"/>
      <c r="CT100" s="36"/>
      <c r="CU100" s="36"/>
      <c r="CV100" s="36"/>
      <c r="CW100" s="36"/>
      <c r="CX100" s="36"/>
      <c r="CY100" s="36"/>
      <c r="CZ100" s="36"/>
      <c r="DA100" s="36"/>
      <c r="DB100" s="36"/>
      <c r="DF100" s="36"/>
      <c r="DG100" s="36"/>
      <c r="DH100" s="36"/>
      <c r="DI100" s="36"/>
      <c r="DJ100" s="36"/>
      <c r="DK100" s="36"/>
      <c r="DL100" s="36"/>
      <c r="DM100" s="36"/>
      <c r="DN100" s="36"/>
      <c r="DO100" s="36"/>
      <c r="DP100" s="36"/>
      <c r="DQ100" s="36"/>
      <c r="DU100" s="36"/>
      <c r="DV100" s="36"/>
      <c r="DW100" s="36"/>
      <c r="DX100" s="36"/>
      <c r="DY100" s="36"/>
      <c r="DZ100" s="36"/>
      <c r="EA100" s="36"/>
      <c r="EB100" s="36"/>
      <c r="EC100" s="36"/>
      <c r="ED100" s="36"/>
      <c r="EE100" s="36"/>
      <c r="EF100" s="36"/>
      <c r="EJ100" s="36"/>
      <c r="EK100" s="36"/>
      <c r="EL100" s="36"/>
      <c r="EM100" s="36"/>
      <c r="EN100" s="36"/>
      <c r="EO100" s="36"/>
      <c r="EP100" s="36"/>
      <c r="EQ100" s="36"/>
      <c r="ER100" s="36"/>
      <c r="ES100" s="36"/>
      <c r="ET100" s="36"/>
      <c r="EU100" s="36"/>
      <c r="EY100" s="36"/>
      <c r="EZ100" s="36"/>
      <c r="FA100" s="36"/>
      <c r="FB100" s="36"/>
      <c r="FC100" s="36"/>
      <c r="FD100" s="36"/>
      <c r="FE100" s="36"/>
      <c r="FF100" s="36"/>
      <c r="FG100" s="36"/>
      <c r="FH100" s="36"/>
      <c r="FI100" s="36"/>
      <c r="FJ100" s="36"/>
    </row>
    <row r="101" spans="1:168" ht="15" customHeight="1">
      <c r="A101" s="57">
        <v>2006</v>
      </c>
      <c r="B101" s="64" t="s">
        <v>8</v>
      </c>
      <c r="D101" s="47">
        <f>SUMIFS(D$11:D$65,$A$11:$A$65,$A101,$B$11:$B$65,$B101)</f>
        <v>4014</v>
      </c>
      <c r="E101" s="47">
        <f t="shared" ref="D101:P111" si="184">SUMIFS(E$11:E$65,$A$11:$A$65,$A101,$B$11:$B$65,$B101)</f>
        <v>8342</v>
      </c>
      <c r="F101" s="47">
        <f t="shared" si="184"/>
        <v>13834</v>
      </c>
      <c r="G101" s="47">
        <f t="shared" si="184"/>
        <v>19556</v>
      </c>
      <c r="H101" s="47">
        <f t="shared" si="184"/>
        <v>25807</v>
      </c>
      <c r="I101" s="47">
        <f t="shared" si="184"/>
        <v>33946</v>
      </c>
      <c r="J101" s="47">
        <f t="shared" si="184"/>
        <v>42616</v>
      </c>
      <c r="K101" s="47">
        <f t="shared" si="184"/>
        <v>51179</v>
      </c>
      <c r="L101" s="47">
        <f t="shared" si="184"/>
        <v>56860</v>
      </c>
      <c r="M101" s="47">
        <f t="shared" si="184"/>
        <v>61858</v>
      </c>
      <c r="N101" s="47">
        <f t="shared" si="184"/>
        <v>65554</v>
      </c>
      <c r="O101" s="47">
        <f t="shared" si="184"/>
        <v>68991</v>
      </c>
      <c r="P101" s="47">
        <f t="shared" si="184"/>
        <v>452557</v>
      </c>
      <c r="S101" s="47">
        <f t="shared" ref="S101:AE111" si="185">SUMIFS(S$11:S$65,$A$11:$A$65,$A101,$B$11:$B$65,$B101)</f>
        <v>538</v>
      </c>
      <c r="T101" s="47">
        <f t="shared" si="185"/>
        <v>1008</v>
      </c>
      <c r="U101" s="47">
        <f t="shared" si="185"/>
        <v>1580</v>
      </c>
      <c r="V101" s="47">
        <f t="shared" si="185"/>
        <v>2211</v>
      </c>
      <c r="W101" s="47">
        <f t="shared" si="185"/>
        <v>3124</v>
      </c>
      <c r="X101" s="47">
        <f t="shared" si="185"/>
        <v>3945</v>
      </c>
      <c r="Y101" s="47">
        <f t="shared" si="185"/>
        <v>4822</v>
      </c>
      <c r="Z101" s="47">
        <f t="shared" si="185"/>
        <v>5689</v>
      </c>
      <c r="AA101" s="47">
        <f t="shared" si="185"/>
        <v>6483</v>
      </c>
      <c r="AB101" s="47">
        <f t="shared" si="185"/>
        <v>7457</v>
      </c>
      <c r="AC101" s="47">
        <f t="shared" si="185"/>
        <v>8227</v>
      </c>
      <c r="AD101" s="47">
        <f t="shared" si="185"/>
        <v>8703</v>
      </c>
      <c r="AE101" s="47">
        <f t="shared" si="185"/>
        <v>53787</v>
      </c>
      <c r="AH101" s="47">
        <f t="shared" ref="AH101:AT111" si="186">SUMIFS(AH$11:AH$65,$A$11:$A$65,$A101,$B$11:$B$65,$B101)</f>
        <v>5292</v>
      </c>
      <c r="AI101" s="47">
        <f t="shared" si="186"/>
        <v>9988</v>
      </c>
      <c r="AJ101" s="47">
        <f t="shared" si="186"/>
        <v>15104</v>
      </c>
      <c r="AK101" s="47">
        <f t="shared" si="186"/>
        <v>20090</v>
      </c>
      <c r="AL101" s="47">
        <f t="shared" si="186"/>
        <v>25174</v>
      </c>
      <c r="AM101" s="47">
        <f t="shared" si="186"/>
        <v>30146</v>
      </c>
      <c r="AN101" s="47">
        <f t="shared" si="186"/>
        <v>35872</v>
      </c>
      <c r="AO101" s="47">
        <f t="shared" si="186"/>
        <v>40858</v>
      </c>
      <c r="AP101" s="47">
        <f t="shared" si="186"/>
        <v>45652</v>
      </c>
      <c r="AQ101" s="47">
        <f t="shared" si="186"/>
        <v>50463</v>
      </c>
      <c r="AR101" s="47">
        <f t="shared" si="186"/>
        <v>55157</v>
      </c>
      <c r="AS101" s="47">
        <f t="shared" si="186"/>
        <v>59772</v>
      </c>
      <c r="AT101" s="47">
        <f t="shared" si="186"/>
        <v>393568</v>
      </c>
      <c r="AW101" s="47">
        <f t="shared" ref="AW101:BI111" si="187">SUMIFS(AW$11:AW$65,$A$11:$A$65,$A101,$B$11:$B$65,$B101)</f>
        <v>34</v>
      </c>
      <c r="AX101" s="47">
        <f t="shared" si="187"/>
        <v>83</v>
      </c>
      <c r="AY101" s="47">
        <f t="shared" si="187"/>
        <v>102</v>
      </c>
      <c r="AZ101" s="47">
        <f t="shared" si="187"/>
        <v>128</v>
      </c>
      <c r="BA101" s="47">
        <f t="shared" si="187"/>
        <v>220</v>
      </c>
      <c r="BB101" s="47">
        <f t="shared" si="187"/>
        <v>318</v>
      </c>
      <c r="BC101" s="47">
        <f t="shared" si="187"/>
        <v>350</v>
      </c>
      <c r="BD101" s="47">
        <f t="shared" si="187"/>
        <v>381</v>
      </c>
      <c r="BE101" s="47">
        <f t="shared" si="187"/>
        <v>423</v>
      </c>
      <c r="BF101" s="47">
        <f t="shared" si="187"/>
        <v>469</v>
      </c>
      <c r="BG101" s="47">
        <f t="shared" si="187"/>
        <v>500</v>
      </c>
      <c r="BH101" s="47">
        <f t="shared" si="187"/>
        <v>518</v>
      </c>
      <c r="BI101" s="47">
        <f t="shared" si="187"/>
        <v>3526</v>
      </c>
      <c r="BL101" s="47">
        <f t="shared" ref="BL101:BX111" si="188">SUMIFS(BL$11:BL$65,$A$11:$A$65,$A101,$B$11:$B$65,$B101)</f>
        <v>2282</v>
      </c>
      <c r="BM101" s="47">
        <f t="shared" si="188"/>
        <v>4536</v>
      </c>
      <c r="BN101" s="47">
        <f t="shared" si="188"/>
        <v>7052</v>
      </c>
      <c r="BO101" s="47">
        <f t="shared" si="188"/>
        <v>9574</v>
      </c>
      <c r="BP101" s="47">
        <f t="shared" si="188"/>
        <v>12262</v>
      </c>
      <c r="BQ101" s="47">
        <f t="shared" si="188"/>
        <v>14840</v>
      </c>
      <c r="BR101" s="47">
        <f t="shared" si="188"/>
        <v>17520</v>
      </c>
      <c r="BS101" s="47">
        <f t="shared" si="188"/>
        <v>20420</v>
      </c>
      <c r="BT101" s="47">
        <f t="shared" si="188"/>
        <v>23040</v>
      </c>
      <c r="BU101" s="47">
        <f t="shared" si="188"/>
        <v>25848</v>
      </c>
      <c r="BV101" s="47">
        <f t="shared" si="188"/>
        <v>28842</v>
      </c>
      <c r="BW101" s="47">
        <f t="shared" si="188"/>
        <v>31040</v>
      </c>
      <c r="BX101" s="47">
        <f t="shared" si="188"/>
        <v>197256</v>
      </c>
      <c r="CA101" s="47">
        <f t="shared" ref="CA101:CM111" si="189">SUMIFS(CA$11:CA$65,$A$11:$A$65,$A101,$B$11:$B$65,$B101)</f>
        <v>1892</v>
      </c>
      <c r="CB101" s="47">
        <f t="shared" si="189"/>
        <v>4715</v>
      </c>
      <c r="CC101" s="47">
        <f t="shared" si="189"/>
        <v>7302</v>
      </c>
      <c r="CD101" s="47">
        <f t="shared" si="189"/>
        <v>9128</v>
      </c>
      <c r="CE101" s="47">
        <f t="shared" si="189"/>
        <v>14496</v>
      </c>
      <c r="CF101" s="47">
        <f t="shared" si="189"/>
        <v>22765</v>
      </c>
      <c r="CG101" s="47">
        <f t="shared" si="189"/>
        <v>33076</v>
      </c>
      <c r="CH101" s="47">
        <f t="shared" si="189"/>
        <v>43295</v>
      </c>
      <c r="CI101" s="47">
        <f t="shared" si="189"/>
        <v>50804</v>
      </c>
      <c r="CJ101" s="47">
        <f t="shared" si="189"/>
        <v>54162</v>
      </c>
      <c r="CK101" s="47">
        <f t="shared" si="189"/>
        <v>55928</v>
      </c>
      <c r="CL101" s="47">
        <f t="shared" si="189"/>
        <v>57210</v>
      </c>
      <c r="CM101" s="47">
        <f t="shared" si="189"/>
        <v>354773</v>
      </c>
      <c r="CP101" s="47">
        <f t="shared" ref="CP101:DB111" si="190">SUMIFS(CP$11:CP$65,$A$11:$A$65,$A101,$B$11:$B$65,$B101)</f>
        <v>0</v>
      </c>
      <c r="CQ101" s="47">
        <f t="shared" si="190"/>
        <v>0</v>
      </c>
      <c r="CR101" s="47">
        <f t="shared" si="190"/>
        <v>0</v>
      </c>
      <c r="CS101" s="47">
        <f t="shared" si="190"/>
        <v>0</v>
      </c>
      <c r="CT101" s="47">
        <f t="shared" si="190"/>
        <v>0</v>
      </c>
      <c r="CU101" s="47">
        <f t="shared" si="190"/>
        <v>0</v>
      </c>
      <c r="CV101" s="47">
        <f t="shared" si="190"/>
        <v>0</v>
      </c>
      <c r="CW101" s="47">
        <f t="shared" si="190"/>
        <v>0</v>
      </c>
      <c r="CX101" s="47">
        <f t="shared" si="190"/>
        <v>0</v>
      </c>
      <c r="CY101" s="47">
        <f t="shared" si="190"/>
        <v>0</v>
      </c>
      <c r="CZ101" s="47">
        <f t="shared" si="190"/>
        <v>0</v>
      </c>
      <c r="DA101" s="47">
        <f t="shared" si="190"/>
        <v>0</v>
      </c>
      <c r="DB101" s="47">
        <f t="shared" si="190"/>
        <v>0</v>
      </c>
      <c r="DE101" s="47">
        <f t="shared" ref="DE101:DQ111" si="191">SUMIFS(DE$11:DE$65,$A$11:$A$65,$A101,$B$11:$B$65,$B101)</f>
        <v>0</v>
      </c>
      <c r="DF101" s="47">
        <f t="shared" si="191"/>
        <v>0</v>
      </c>
      <c r="DG101" s="47">
        <f t="shared" si="191"/>
        <v>0</v>
      </c>
      <c r="DH101" s="47">
        <f t="shared" si="191"/>
        <v>0</v>
      </c>
      <c r="DI101" s="47">
        <f t="shared" si="191"/>
        <v>0</v>
      </c>
      <c r="DJ101" s="47">
        <f t="shared" si="191"/>
        <v>0</v>
      </c>
      <c r="DK101" s="47">
        <f t="shared" si="191"/>
        <v>0</v>
      </c>
      <c r="DL101" s="47">
        <f t="shared" si="191"/>
        <v>0</v>
      </c>
      <c r="DM101" s="47">
        <f t="shared" si="191"/>
        <v>0</v>
      </c>
      <c r="DN101" s="47">
        <f t="shared" si="191"/>
        <v>0</v>
      </c>
      <c r="DO101" s="47">
        <f t="shared" si="191"/>
        <v>0</v>
      </c>
      <c r="DP101" s="47">
        <f t="shared" si="191"/>
        <v>0</v>
      </c>
      <c r="DQ101" s="47">
        <f t="shared" si="191"/>
        <v>0</v>
      </c>
      <c r="DT101" s="47">
        <f t="shared" ref="DT101:EF111" si="192">SUMIFS(DT$11:DT$65,$A$11:$A$65,$A101,$B$11:$B$65,$B101)</f>
        <v>366</v>
      </c>
      <c r="DU101" s="47">
        <f t="shared" si="192"/>
        <v>772</v>
      </c>
      <c r="DV101" s="47">
        <f t="shared" si="192"/>
        <v>1432</v>
      </c>
      <c r="DW101" s="47">
        <f t="shared" si="192"/>
        <v>2728</v>
      </c>
      <c r="DX101" s="47">
        <f t="shared" si="192"/>
        <v>4030</v>
      </c>
      <c r="DY101" s="47">
        <f t="shared" si="192"/>
        <v>5076</v>
      </c>
      <c r="DZ101" s="47">
        <f t="shared" si="192"/>
        <v>6424</v>
      </c>
      <c r="EA101" s="47">
        <f t="shared" si="192"/>
        <v>7492</v>
      </c>
      <c r="EB101" s="47">
        <f t="shared" si="192"/>
        <v>8482</v>
      </c>
      <c r="EC101" s="47">
        <f t="shared" si="192"/>
        <v>9794</v>
      </c>
      <c r="ED101" s="47">
        <f t="shared" si="192"/>
        <v>10942</v>
      </c>
      <c r="EE101" s="47">
        <f t="shared" si="192"/>
        <v>11718</v>
      </c>
      <c r="EF101" s="47">
        <f t="shared" si="192"/>
        <v>69256</v>
      </c>
      <c r="EI101" s="47">
        <f t="shared" ref="EI101:EU111" si="193">SUMIFS(EI$11:EI$65,$A$11:$A$65,$A101,$B$11:$B$65,$B101)</f>
        <v>964</v>
      </c>
      <c r="EJ101" s="47">
        <f t="shared" si="193"/>
        <v>1940</v>
      </c>
      <c r="EK101" s="47">
        <f t="shared" si="193"/>
        <v>3390</v>
      </c>
      <c r="EL101" s="47">
        <f t="shared" si="193"/>
        <v>5602</v>
      </c>
      <c r="EM101" s="47">
        <f t="shared" si="193"/>
        <v>9668</v>
      </c>
      <c r="EN101" s="47">
        <f t="shared" si="193"/>
        <v>14416</v>
      </c>
      <c r="EO101" s="47">
        <f t="shared" si="193"/>
        <v>19618</v>
      </c>
      <c r="EP101" s="47">
        <f t="shared" si="193"/>
        <v>24904</v>
      </c>
      <c r="EQ101" s="47">
        <f t="shared" si="193"/>
        <v>29594</v>
      </c>
      <c r="ER101" s="47">
        <f t="shared" si="193"/>
        <v>33830</v>
      </c>
      <c r="ES101" s="47">
        <f t="shared" si="193"/>
        <v>36082</v>
      </c>
      <c r="ET101" s="47">
        <f t="shared" si="193"/>
        <v>37634</v>
      </c>
      <c r="EU101" s="47">
        <f t="shared" si="193"/>
        <v>217642</v>
      </c>
      <c r="EX101" s="47">
        <f t="shared" ref="EX101:FJ111" si="194">SUMIFS(EX$11:EX$65,$A$11:$A$65,$A101,$B$11:$B$65,$B101)</f>
        <v>0</v>
      </c>
      <c r="EY101" s="47">
        <f t="shared" si="194"/>
        <v>0</v>
      </c>
      <c r="EZ101" s="47">
        <f t="shared" si="194"/>
        <v>0</v>
      </c>
      <c r="FA101" s="47">
        <f t="shared" si="194"/>
        <v>0</v>
      </c>
      <c r="FB101" s="47">
        <f t="shared" si="194"/>
        <v>0</v>
      </c>
      <c r="FC101" s="47">
        <f t="shared" si="194"/>
        <v>0</v>
      </c>
      <c r="FD101" s="47">
        <f t="shared" si="194"/>
        <v>0</v>
      </c>
      <c r="FE101" s="47">
        <f t="shared" si="194"/>
        <v>0</v>
      </c>
      <c r="FF101" s="47">
        <f t="shared" si="194"/>
        <v>0</v>
      </c>
      <c r="FG101" s="47">
        <f t="shared" si="194"/>
        <v>0</v>
      </c>
      <c r="FH101" s="47">
        <f t="shared" si="194"/>
        <v>0</v>
      </c>
      <c r="FI101" s="47">
        <f t="shared" si="194"/>
        <v>0</v>
      </c>
      <c r="FJ101" s="47">
        <f t="shared" si="194"/>
        <v>0</v>
      </c>
    </row>
    <row r="102" spans="1:168" ht="15" customHeight="1">
      <c r="A102" s="57">
        <v>2007</v>
      </c>
      <c r="B102" s="64" t="s">
        <v>8</v>
      </c>
      <c r="D102" s="47">
        <f t="shared" si="184"/>
        <v>3785</v>
      </c>
      <c r="E102" s="47">
        <f t="shared" si="184"/>
        <v>7642</v>
      </c>
      <c r="F102" s="47">
        <f t="shared" si="184"/>
        <v>13439</v>
      </c>
      <c r="G102" s="47">
        <f t="shared" si="184"/>
        <v>18907</v>
      </c>
      <c r="H102" s="47">
        <f t="shared" si="184"/>
        <v>24080</v>
      </c>
      <c r="I102" s="47">
        <f t="shared" si="184"/>
        <v>25527</v>
      </c>
      <c r="J102" s="47">
        <f t="shared" si="184"/>
        <v>27034</v>
      </c>
      <c r="K102" s="47">
        <f t="shared" si="184"/>
        <v>28223</v>
      </c>
      <c r="L102" s="47">
        <f t="shared" si="184"/>
        <v>29544</v>
      </c>
      <c r="M102" s="47">
        <f t="shared" si="184"/>
        <v>30965</v>
      </c>
      <c r="N102" s="47">
        <f t="shared" si="184"/>
        <v>32591</v>
      </c>
      <c r="O102" s="47">
        <f t="shared" si="184"/>
        <v>34071</v>
      </c>
      <c r="P102" s="47">
        <f t="shared" si="184"/>
        <v>275808</v>
      </c>
      <c r="S102" s="47">
        <f t="shared" si="185"/>
        <v>573</v>
      </c>
      <c r="T102" s="47">
        <f t="shared" si="185"/>
        <v>1026</v>
      </c>
      <c r="U102" s="47">
        <f t="shared" si="185"/>
        <v>1655</v>
      </c>
      <c r="V102" s="47">
        <f t="shared" si="185"/>
        <v>2510</v>
      </c>
      <c r="W102" s="47">
        <f t="shared" si="185"/>
        <v>3376</v>
      </c>
      <c r="X102" s="47">
        <f t="shared" si="185"/>
        <v>4209</v>
      </c>
      <c r="Y102" s="47">
        <f t="shared" si="185"/>
        <v>4962</v>
      </c>
      <c r="Z102" s="47">
        <f t="shared" si="185"/>
        <v>5699</v>
      </c>
      <c r="AA102" s="47">
        <f t="shared" si="185"/>
        <v>6503</v>
      </c>
      <c r="AB102" s="47">
        <f t="shared" si="185"/>
        <v>7461</v>
      </c>
      <c r="AC102" s="47">
        <f t="shared" si="185"/>
        <v>8173</v>
      </c>
      <c r="AD102" s="47">
        <f t="shared" si="185"/>
        <v>8655</v>
      </c>
      <c r="AE102" s="47">
        <f t="shared" si="185"/>
        <v>54802</v>
      </c>
      <c r="AH102" s="47">
        <f t="shared" si="186"/>
        <v>5278</v>
      </c>
      <c r="AI102" s="47">
        <f t="shared" si="186"/>
        <v>9338</v>
      </c>
      <c r="AJ102" s="47">
        <f t="shared" si="186"/>
        <v>13843</v>
      </c>
      <c r="AK102" s="47">
        <f t="shared" si="186"/>
        <v>18719</v>
      </c>
      <c r="AL102" s="47">
        <f t="shared" si="186"/>
        <v>23490</v>
      </c>
      <c r="AM102" s="47">
        <f t="shared" si="186"/>
        <v>28126</v>
      </c>
      <c r="AN102" s="47">
        <f t="shared" si="186"/>
        <v>32856</v>
      </c>
      <c r="AO102" s="47">
        <f t="shared" si="186"/>
        <v>37858</v>
      </c>
      <c r="AP102" s="47">
        <f t="shared" si="186"/>
        <v>42473</v>
      </c>
      <c r="AQ102" s="47">
        <f t="shared" si="186"/>
        <v>47055</v>
      </c>
      <c r="AR102" s="47">
        <f t="shared" si="186"/>
        <v>50199</v>
      </c>
      <c r="AS102" s="47">
        <f t="shared" si="186"/>
        <v>54362</v>
      </c>
      <c r="AT102" s="47">
        <f t="shared" si="186"/>
        <v>363597</v>
      </c>
      <c r="AW102" s="47">
        <f t="shared" si="187"/>
        <v>28</v>
      </c>
      <c r="AX102" s="47">
        <f t="shared" si="187"/>
        <v>62</v>
      </c>
      <c r="AY102" s="47">
        <f t="shared" si="187"/>
        <v>83</v>
      </c>
      <c r="AZ102" s="47">
        <f t="shared" si="187"/>
        <v>111</v>
      </c>
      <c r="BA102" s="47">
        <f t="shared" si="187"/>
        <v>208</v>
      </c>
      <c r="BB102" s="47">
        <f t="shared" si="187"/>
        <v>290</v>
      </c>
      <c r="BC102" s="47">
        <f t="shared" si="187"/>
        <v>313</v>
      </c>
      <c r="BD102" s="47">
        <f t="shared" si="187"/>
        <v>369</v>
      </c>
      <c r="BE102" s="47">
        <f t="shared" si="187"/>
        <v>443</v>
      </c>
      <c r="BF102" s="47">
        <f t="shared" si="187"/>
        <v>492</v>
      </c>
      <c r="BG102" s="47">
        <f t="shared" si="187"/>
        <v>543</v>
      </c>
      <c r="BH102" s="47">
        <f t="shared" si="187"/>
        <v>570</v>
      </c>
      <c r="BI102" s="47">
        <f t="shared" si="187"/>
        <v>3512</v>
      </c>
      <c r="BL102" s="47">
        <f t="shared" si="188"/>
        <v>2330</v>
      </c>
      <c r="BM102" s="47">
        <f t="shared" si="188"/>
        <v>4778</v>
      </c>
      <c r="BN102" s="47">
        <f t="shared" si="188"/>
        <v>7284</v>
      </c>
      <c r="BO102" s="47">
        <f t="shared" si="188"/>
        <v>9640</v>
      </c>
      <c r="BP102" s="47">
        <f t="shared" si="188"/>
        <v>12230</v>
      </c>
      <c r="BQ102" s="47">
        <f t="shared" si="188"/>
        <v>14674</v>
      </c>
      <c r="BR102" s="47">
        <f t="shared" si="188"/>
        <v>17230</v>
      </c>
      <c r="BS102" s="47">
        <f t="shared" si="188"/>
        <v>20232</v>
      </c>
      <c r="BT102" s="47">
        <f t="shared" si="188"/>
        <v>23054</v>
      </c>
      <c r="BU102" s="47">
        <f t="shared" si="188"/>
        <v>26236</v>
      </c>
      <c r="BV102" s="47">
        <f t="shared" si="188"/>
        <v>29324</v>
      </c>
      <c r="BW102" s="47">
        <f t="shared" si="188"/>
        <v>31912</v>
      </c>
      <c r="BX102" s="47">
        <f t="shared" si="188"/>
        <v>198924</v>
      </c>
      <c r="CA102" s="47">
        <f t="shared" si="189"/>
        <v>1538</v>
      </c>
      <c r="CB102" s="47">
        <f t="shared" si="189"/>
        <v>3750</v>
      </c>
      <c r="CC102" s="47">
        <f t="shared" si="189"/>
        <v>6159</v>
      </c>
      <c r="CD102" s="47">
        <f t="shared" si="189"/>
        <v>7797</v>
      </c>
      <c r="CE102" s="47">
        <f t="shared" si="189"/>
        <v>12541</v>
      </c>
      <c r="CF102" s="47">
        <f t="shared" si="189"/>
        <v>19802</v>
      </c>
      <c r="CG102" s="47">
        <f t="shared" si="189"/>
        <v>29000</v>
      </c>
      <c r="CH102" s="47">
        <f t="shared" si="189"/>
        <v>39619</v>
      </c>
      <c r="CI102" s="47">
        <f t="shared" si="189"/>
        <v>46415</v>
      </c>
      <c r="CJ102" s="47">
        <f t="shared" si="189"/>
        <v>49749</v>
      </c>
      <c r="CK102" s="47">
        <f t="shared" si="189"/>
        <v>51381</v>
      </c>
      <c r="CL102" s="47">
        <f t="shared" si="189"/>
        <v>52460</v>
      </c>
      <c r="CM102" s="47">
        <f t="shared" si="189"/>
        <v>320211</v>
      </c>
      <c r="CP102" s="47">
        <f t="shared" si="190"/>
        <v>0</v>
      </c>
      <c r="CQ102" s="47">
        <f t="shared" si="190"/>
        <v>0</v>
      </c>
      <c r="CR102" s="47">
        <f t="shared" si="190"/>
        <v>0</v>
      </c>
      <c r="CS102" s="47">
        <f t="shared" si="190"/>
        <v>0</v>
      </c>
      <c r="CT102" s="47">
        <f t="shared" si="190"/>
        <v>0</v>
      </c>
      <c r="CU102" s="47">
        <f t="shared" si="190"/>
        <v>0</v>
      </c>
      <c r="CV102" s="47">
        <f t="shared" si="190"/>
        <v>0</v>
      </c>
      <c r="CW102" s="47">
        <f t="shared" si="190"/>
        <v>0</v>
      </c>
      <c r="CX102" s="47">
        <f t="shared" si="190"/>
        <v>0</v>
      </c>
      <c r="CY102" s="47">
        <f t="shared" si="190"/>
        <v>0</v>
      </c>
      <c r="CZ102" s="47">
        <f t="shared" si="190"/>
        <v>0</v>
      </c>
      <c r="DA102" s="47">
        <f t="shared" si="190"/>
        <v>0</v>
      </c>
      <c r="DB102" s="47">
        <f t="shared" si="190"/>
        <v>0</v>
      </c>
      <c r="DE102" s="47">
        <f t="shared" si="191"/>
        <v>0</v>
      </c>
      <c r="DF102" s="47">
        <f t="shared" si="191"/>
        <v>0</v>
      </c>
      <c r="DG102" s="47">
        <f t="shared" si="191"/>
        <v>0</v>
      </c>
      <c r="DH102" s="47">
        <f t="shared" si="191"/>
        <v>0</v>
      </c>
      <c r="DI102" s="47">
        <f t="shared" si="191"/>
        <v>0</v>
      </c>
      <c r="DJ102" s="47">
        <f t="shared" si="191"/>
        <v>0</v>
      </c>
      <c r="DK102" s="47">
        <f t="shared" si="191"/>
        <v>0</v>
      </c>
      <c r="DL102" s="47">
        <f t="shared" si="191"/>
        <v>0</v>
      </c>
      <c r="DM102" s="47">
        <f t="shared" si="191"/>
        <v>0</v>
      </c>
      <c r="DN102" s="47">
        <f t="shared" si="191"/>
        <v>0</v>
      </c>
      <c r="DO102" s="47">
        <f t="shared" si="191"/>
        <v>0</v>
      </c>
      <c r="DP102" s="47">
        <f t="shared" si="191"/>
        <v>0</v>
      </c>
      <c r="DQ102" s="47">
        <f t="shared" si="191"/>
        <v>0</v>
      </c>
      <c r="DT102" s="47">
        <f t="shared" si="192"/>
        <v>476</v>
      </c>
      <c r="DU102" s="47">
        <f t="shared" si="192"/>
        <v>936</v>
      </c>
      <c r="DV102" s="47">
        <f t="shared" si="192"/>
        <v>1650</v>
      </c>
      <c r="DW102" s="47">
        <f t="shared" si="192"/>
        <v>2696</v>
      </c>
      <c r="DX102" s="47">
        <f t="shared" si="192"/>
        <v>3932</v>
      </c>
      <c r="DY102" s="47">
        <f t="shared" si="192"/>
        <v>4838</v>
      </c>
      <c r="DZ102" s="47">
        <f t="shared" si="192"/>
        <v>5802</v>
      </c>
      <c r="EA102" s="47">
        <f t="shared" si="192"/>
        <v>6750</v>
      </c>
      <c r="EB102" s="47">
        <f t="shared" si="192"/>
        <v>7484</v>
      </c>
      <c r="EC102" s="47">
        <f t="shared" si="192"/>
        <v>8248</v>
      </c>
      <c r="ED102" s="47">
        <f t="shared" si="192"/>
        <v>9028</v>
      </c>
      <c r="EE102" s="47">
        <f t="shared" si="192"/>
        <v>9718</v>
      </c>
      <c r="EF102" s="47">
        <f t="shared" si="192"/>
        <v>61558</v>
      </c>
      <c r="EI102" s="47">
        <f t="shared" si="193"/>
        <v>1058</v>
      </c>
      <c r="EJ102" s="47">
        <f t="shared" si="193"/>
        <v>1864</v>
      </c>
      <c r="EK102" s="47">
        <f t="shared" si="193"/>
        <v>3166</v>
      </c>
      <c r="EL102" s="47">
        <f t="shared" si="193"/>
        <v>5276</v>
      </c>
      <c r="EM102" s="47">
        <f t="shared" si="193"/>
        <v>8690</v>
      </c>
      <c r="EN102" s="47">
        <f t="shared" si="193"/>
        <v>13054</v>
      </c>
      <c r="EO102" s="47">
        <f t="shared" si="193"/>
        <v>17304</v>
      </c>
      <c r="EP102" s="47">
        <f t="shared" si="193"/>
        <v>21814</v>
      </c>
      <c r="EQ102" s="47">
        <f t="shared" si="193"/>
        <v>25898</v>
      </c>
      <c r="ER102" s="47">
        <f t="shared" si="193"/>
        <v>29578</v>
      </c>
      <c r="ES102" s="47">
        <f t="shared" si="193"/>
        <v>31790</v>
      </c>
      <c r="ET102" s="47">
        <f t="shared" si="193"/>
        <v>33328</v>
      </c>
      <c r="EU102" s="47">
        <f t="shared" si="193"/>
        <v>192820</v>
      </c>
      <c r="EX102" s="47">
        <f t="shared" si="194"/>
        <v>0</v>
      </c>
      <c r="EY102" s="47">
        <f t="shared" si="194"/>
        <v>0</v>
      </c>
      <c r="EZ102" s="47">
        <f t="shared" si="194"/>
        <v>0</v>
      </c>
      <c r="FA102" s="47">
        <f t="shared" si="194"/>
        <v>0</v>
      </c>
      <c r="FB102" s="47">
        <f t="shared" si="194"/>
        <v>0</v>
      </c>
      <c r="FC102" s="47">
        <f t="shared" si="194"/>
        <v>0</v>
      </c>
      <c r="FD102" s="47">
        <f t="shared" si="194"/>
        <v>0</v>
      </c>
      <c r="FE102" s="47">
        <f t="shared" si="194"/>
        <v>0</v>
      </c>
      <c r="FF102" s="47">
        <f t="shared" si="194"/>
        <v>0</v>
      </c>
      <c r="FG102" s="47">
        <f t="shared" si="194"/>
        <v>0</v>
      </c>
      <c r="FH102" s="47">
        <f t="shared" si="194"/>
        <v>0</v>
      </c>
      <c r="FI102" s="47">
        <f t="shared" si="194"/>
        <v>0</v>
      </c>
      <c r="FJ102" s="47">
        <f t="shared" si="194"/>
        <v>0</v>
      </c>
    </row>
    <row r="103" spans="1:168" ht="15" customHeight="1">
      <c r="A103" s="57">
        <v>2008</v>
      </c>
      <c r="B103" s="64" t="s">
        <v>8</v>
      </c>
      <c r="D103" s="47">
        <f t="shared" si="184"/>
        <v>1599</v>
      </c>
      <c r="E103" s="47">
        <f t="shared" si="184"/>
        <v>3393</v>
      </c>
      <c r="F103" s="47">
        <f t="shared" si="184"/>
        <v>5130</v>
      </c>
      <c r="G103" s="47">
        <f t="shared" si="184"/>
        <v>6316</v>
      </c>
      <c r="H103" s="47">
        <f t="shared" si="184"/>
        <v>9448</v>
      </c>
      <c r="I103" s="47">
        <f t="shared" si="184"/>
        <v>10658</v>
      </c>
      <c r="J103" s="47">
        <f t="shared" si="184"/>
        <v>11698</v>
      </c>
      <c r="K103" s="47">
        <f t="shared" si="184"/>
        <v>12715</v>
      </c>
      <c r="L103" s="47">
        <f t="shared" si="184"/>
        <v>13546</v>
      </c>
      <c r="M103" s="47">
        <f t="shared" si="184"/>
        <v>14658</v>
      </c>
      <c r="N103" s="47">
        <f t="shared" si="184"/>
        <v>15648</v>
      </c>
      <c r="O103" s="47">
        <f t="shared" si="184"/>
        <v>16465</v>
      </c>
      <c r="P103" s="47">
        <f t="shared" si="184"/>
        <v>121274</v>
      </c>
      <c r="S103" s="47">
        <f t="shared" si="185"/>
        <v>426</v>
      </c>
      <c r="T103" s="47">
        <f t="shared" si="185"/>
        <v>773</v>
      </c>
      <c r="U103" s="47">
        <f t="shared" si="185"/>
        <v>1297</v>
      </c>
      <c r="V103" s="47">
        <f t="shared" si="185"/>
        <v>1925</v>
      </c>
      <c r="W103" s="47">
        <f t="shared" si="185"/>
        <v>2658</v>
      </c>
      <c r="X103" s="47">
        <f t="shared" si="185"/>
        <v>3371</v>
      </c>
      <c r="Y103" s="47">
        <f t="shared" si="185"/>
        <v>4079</v>
      </c>
      <c r="Z103" s="47">
        <f t="shared" si="185"/>
        <v>4994</v>
      </c>
      <c r="AA103" s="47">
        <f t="shared" si="185"/>
        <v>5925</v>
      </c>
      <c r="AB103" s="47">
        <f t="shared" si="185"/>
        <v>6896</v>
      </c>
      <c r="AC103" s="47">
        <f t="shared" si="185"/>
        <v>7526</v>
      </c>
      <c r="AD103" s="47">
        <f t="shared" si="185"/>
        <v>7882</v>
      </c>
      <c r="AE103" s="47">
        <f t="shared" si="185"/>
        <v>47752</v>
      </c>
      <c r="AH103" s="47">
        <f t="shared" si="186"/>
        <v>4831</v>
      </c>
      <c r="AI103" s="47">
        <f t="shared" si="186"/>
        <v>8942</v>
      </c>
      <c r="AJ103" s="47">
        <f t="shared" si="186"/>
        <v>13256</v>
      </c>
      <c r="AK103" s="47">
        <f t="shared" si="186"/>
        <v>18023</v>
      </c>
      <c r="AL103" s="47">
        <f t="shared" si="186"/>
        <v>22795</v>
      </c>
      <c r="AM103" s="47">
        <f t="shared" si="186"/>
        <v>27407</v>
      </c>
      <c r="AN103" s="47">
        <f t="shared" si="186"/>
        <v>32137</v>
      </c>
      <c r="AO103" s="47">
        <f t="shared" si="186"/>
        <v>37294</v>
      </c>
      <c r="AP103" s="47">
        <f t="shared" si="186"/>
        <v>41854</v>
      </c>
      <c r="AQ103" s="47">
        <f t="shared" si="186"/>
        <v>46869</v>
      </c>
      <c r="AR103" s="47">
        <f t="shared" si="186"/>
        <v>51423</v>
      </c>
      <c r="AS103" s="47">
        <f t="shared" si="186"/>
        <v>55751</v>
      </c>
      <c r="AT103" s="47">
        <f t="shared" si="186"/>
        <v>360582</v>
      </c>
      <c r="AW103" s="47">
        <f t="shared" si="187"/>
        <v>18</v>
      </c>
      <c r="AX103" s="47">
        <f t="shared" si="187"/>
        <v>49</v>
      </c>
      <c r="AY103" s="47">
        <f t="shared" si="187"/>
        <v>63</v>
      </c>
      <c r="AZ103" s="47">
        <f t="shared" si="187"/>
        <v>106</v>
      </c>
      <c r="BA103" s="47">
        <f t="shared" si="187"/>
        <v>184</v>
      </c>
      <c r="BB103" s="47">
        <f t="shared" si="187"/>
        <v>269</v>
      </c>
      <c r="BC103" s="47">
        <f t="shared" si="187"/>
        <v>304</v>
      </c>
      <c r="BD103" s="47">
        <f t="shared" si="187"/>
        <v>355</v>
      </c>
      <c r="BE103" s="47">
        <f t="shared" si="187"/>
        <v>389</v>
      </c>
      <c r="BF103" s="47">
        <f t="shared" si="187"/>
        <v>427</v>
      </c>
      <c r="BG103" s="47">
        <f t="shared" si="187"/>
        <v>459</v>
      </c>
      <c r="BH103" s="47">
        <f t="shared" si="187"/>
        <v>484</v>
      </c>
      <c r="BI103" s="47">
        <f t="shared" si="187"/>
        <v>3107</v>
      </c>
      <c r="BL103" s="47">
        <f t="shared" si="188"/>
        <v>2248</v>
      </c>
      <c r="BM103" s="47">
        <f t="shared" si="188"/>
        <v>4532</v>
      </c>
      <c r="BN103" s="47">
        <f t="shared" si="188"/>
        <v>6972</v>
      </c>
      <c r="BO103" s="47">
        <f t="shared" si="188"/>
        <v>9116</v>
      </c>
      <c r="BP103" s="47">
        <f t="shared" si="188"/>
        <v>11900</v>
      </c>
      <c r="BQ103" s="47">
        <f t="shared" si="188"/>
        <v>14816</v>
      </c>
      <c r="BR103" s="47">
        <f t="shared" si="188"/>
        <v>17914</v>
      </c>
      <c r="BS103" s="47">
        <f t="shared" si="188"/>
        <v>21226</v>
      </c>
      <c r="BT103" s="47">
        <f t="shared" si="188"/>
        <v>24140</v>
      </c>
      <c r="BU103" s="47">
        <f t="shared" si="188"/>
        <v>27066</v>
      </c>
      <c r="BV103" s="47">
        <f t="shared" si="188"/>
        <v>29866</v>
      </c>
      <c r="BW103" s="47">
        <f t="shared" si="188"/>
        <v>32178</v>
      </c>
      <c r="BX103" s="47">
        <f t="shared" si="188"/>
        <v>201974</v>
      </c>
      <c r="CA103" s="47">
        <f t="shared" si="189"/>
        <v>1162</v>
      </c>
      <c r="CB103" s="47">
        <f t="shared" si="189"/>
        <v>2882</v>
      </c>
      <c r="CC103" s="47">
        <f t="shared" si="189"/>
        <v>4556</v>
      </c>
      <c r="CD103" s="47">
        <f t="shared" si="189"/>
        <v>6013</v>
      </c>
      <c r="CE103" s="47">
        <f t="shared" si="189"/>
        <v>10795</v>
      </c>
      <c r="CF103" s="47">
        <f t="shared" si="189"/>
        <v>17431</v>
      </c>
      <c r="CG103" s="47">
        <f t="shared" si="189"/>
        <v>25162</v>
      </c>
      <c r="CH103" s="47">
        <f t="shared" si="189"/>
        <v>35065</v>
      </c>
      <c r="CI103" s="47">
        <f t="shared" si="189"/>
        <v>40460</v>
      </c>
      <c r="CJ103" s="47">
        <f t="shared" si="189"/>
        <v>43148</v>
      </c>
      <c r="CK103" s="47">
        <f t="shared" si="189"/>
        <v>44268</v>
      </c>
      <c r="CL103" s="47">
        <f t="shared" si="189"/>
        <v>45002</v>
      </c>
      <c r="CM103" s="47">
        <f t="shared" si="189"/>
        <v>275944</v>
      </c>
      <c r="CP103" s="47">
        <f t="shared" si="190"/>
        <v>0</v>
      </c>
      <c r="CQ103" s="47">
        <f t="shared" si="190"/>
        <v>0</v>
      </c>
      <c r="CR103" s="47">
        <f t="shared" si="190"/>
        <v>0</v>
      </c>
      <c r="CS103" s="47">
        <f t="shared" si="190"/>
        <v>0</v>
      </c>
      <c r="CT103" s="47">
        <f t="shared" si="190"/>
        <v>0</v>
      </c>
      <c r="CU103" s="47">
        <f t="shared" si="190"/>
        <v>0</v>
      </c>
      <c r="CV103" s="47">
        <f t="shared" si="190"/>
        <v>0</v>
      </c>
      <c r="CW103" s="47">
        <f t="shared" si="190"/>
        <v>0</v>
      </c>
      <c r="CX103" s="47">
        <f t="shared" si="190"/>
        <v>0</v>
      </c>
      <c r="CY103" s="47">
        <f t="shared" si="190"/>
        <v>0</v>
      </c>
      <c r="CZ103" s="47">
        <f t="shared" si="190"/>
        <v>0</v>
      </c>
      <c r="DA103" s="47">
        <f t="shared" si="190"/>
        <v>0</v>
      </c>
      <c r="DB103" s="47">
        <f t="shared" si="190"/>
        <v>0</v>
      </c>
      <c r="DE103" s="47">
        <f t="shared" si="191"/>
        <v>0</v>
      </c>
      <c r="DF103" s="47">
        <f t="shared" si="191"/>
        <v>0</v>
      </c>
      <c r="DG103" s="47">
        <f t="shared" si="191"/>
        <v>0</v>
      </c>
      <c r="DH103" s="47">
        <f t="shared" si="191"/>
        <v>0</v>
      </c>
      <c r="DI103" s="47">
        <f t="shared" si="191"/>
        <v>0</v>
      </c>
      <c r="DJ103" s="47">
        <f t="shared" si="191"/>
        <v>0</v>
      </c>
      <c r="DK103" s="47">
        <f t="shared" si="191"/>
        <v>0</v>
      </c>
      <c r="DL103" s="47">
        <f t="shared" si="191"/>
        <v>0</v>
      </c>
      <c r="DM103" s="47">
        <f t="shared" si="191"/>
        <v>0</v>
      </c>
      <c r="DN103" s="47">
        <f t="shared" si="191"/>
        <v>0</v>
      </c>
      <c r="DO103" s="47">
        <f t="shared" si="191"/>
        <v>0</v>
      </c>
      <c r="DP103" s="47">
        <f t="shared" si="191"/>
        <v>0</v>
      </c>
      <c r="DQ103" s="47">
        <f t="shared" si="191"/>
        <v>0</v>
      </c>
      <c r="DT103" s="47">
        <f t="shared" si="192"/>
        <v>380</v>
      </c>
      <c r="DU103" s="47">
        <f t="shared" si="192"/>
        <v>788</v>
      </c>
      <c r="DV103" s="47">
        <f t="shared" si="192"/>
        <v>1334</v>
      </c>
      <c r="DW103" s="47">
        <f t="shared" si="192"/>
        <v>2112</v>
      </c>
      <c r="DX103" s="47">
        <f t="shared" si="192"/>
        <v>2912</v>
      </c>
      <c r="DY103" s="47">
        <f t="shared" si="192"/>
        <v>3488</v>
      </c>
      <c r="DZ103" s="47">
        <f t="shared" si="192"/>
        <v>4278</v>
      </c>
      <c r="EA103" s="47">
        <f t="shared" si="192"/>
        <v>5000</v>
      </c>
      <c r="EB103" s="47">
        <f t="shared" si="192"/>
        <v>5646</v>
      </c>
      <c r="EC103" s="47">
        <f t="shared" si="192"/>
        <v>6410</v>
      </c>
      <c r="ED103" s="47">
        <f t="shared" si="192"/>
        <v>7116</v>
      </c>
      <c r="EE103" s="47">
        <f t="shared" si="192"/>
        <v>7524</v>
      </c>
      <c r="EF103" s="47">
        <f t="shared" si="192"/>
        <v>46988</v>
      </c>
      <c r="EI103" s="47">
        <f t="shared" si="193"/>
        <v>882</v>
      </c>
      <c r="EJ103" s="47">
        <f t="shared" si="193"/>
        <v>1720</v>
      </c>
      <c r="EK103" s="47">
        <f t="shared" si="193"/>
        <v>2900</v>
      </c>
      <c r="EL103" s="47">
        <f t="shared" si="193"/>
        <v>4872</v>
      </c>
      <c r="EM103" s="47">
        <f t="shared" si="193"/>
        <v>8230</v>
      </c>
      <c r="EN103" s="47">
        <f t="shared" si="193"/>
        <v>12144</v>
      </c>
      <c r="EO103" s="47">
        <f t="shared" si="193"/>
        <v>16318</v>
      </c>
      <c r="EP103" s="47">
        <f t="shared" si="193"/>
        <v>20840</v>
      </c>
      <c r="EQ103" s="47">
        <f t="shared" si="193"/>
        <v>24906</v>
      </c>
      <c r="ER103" s="47">
        <f t="shared" si="193"/>
        <v>28408</v>
      </c>
      <c r="ES103" s="47">
        <f t="shared" si="193"/>
        <v>29966</v>
      </c>
      <c r="ET103" s="47">
        <f t="shared" si="193"/>
        <v>31292</v>
      </c>
      <c r="EU103" s="47">
        <f t="shared" si="193"/>
        <v>182478</v>
      </c>
      <c r="EX103" s="47">
        <f t="shared" si="194"/>
        <v>0</v>
      </c>
      <c r="EY103" s="47">
        <f t="shared" si="194"/>
        <v>0</v>
      </c>
      <c r="EZ103" s="47">
        <f t="shared" si="194"/>
        <v>0</v>
      </c>
      <c r="FA103" s="47">
        <f t="shared" si="194"/>
        <v>0</v>
      </c>
      <c r="FB103" s="47">
        <f t="shared" si="194"/>
        <v>0</v>
      </c>
      <c r="FC103" s="47">
        <f t="shared" si="194"/>
        <v>0</v>
      </c>
      <c r="FD103" s="47">
        <f t="shared" si="194"/>
        <v>0</v>
      </c>
      <c r="FE103" s="47">
        <f t="shared" si="194"/>
        <v>0</v>
      </c>
      <c r="FF103" s="47">
        <f t="shared" si="194"/>
        <v>0</v>
      </c>
      <c r="FG103" s="47">
        <f t="shared" si="194"/>
        <v>0</v>
      </c>
      <c r="FH103" s="47">
        <f t="shared" si="194"/>
        <v>0</v>
      </c>
      <c r="FI103" s="47">
        <f t="shared" si="194"/>
        <v>0</v>
      </c>
      <c r="FJ103" s="47">
        <f t="shared" si="194"/>
        <v>0</v>
      </c>
    </row>
    <row r="104" spans="1:168" ht="15" customHeight="1">
      <c r="A104" s="57">
        <v>2009</v>
      </c>
      <c r="B104" s="64" t="s">
        <v>8</v>
      </c>
      <c r="D104" s="47">
        <f t="shared" si="184"/>
        <v>855</v>
      </c>
      <c r="E104" s="47">
        <f t="shared" si="184"/>
        <v>1811</v>
      </c>
      <c r="F104" s="47">
        <f t="shared" si="184"/>
        <v>3074</v>
      </c>
      <c r="G104" s="47">
        <f t="shared" si="184"/>
        <v>4297</v>
      </c>
      <c r="H104" s="47">
        <f t="shared" si="184"/>
        <v>5483</v>
      </c>
      <c r="I104" s="47">
        <f t="shared" si="184"/>
        <v>6427</v>
      </c>
      <c r="J104" s="47">
        <f t="shared" si="184"/>
        <v>7395</v>
      </c>
      <c r="K104" s="47">
        <f t="shared" si="184"/>
        <v>8510</v>
      </c>
      <c r="L104" s="47">
        <f t="shared" si="184"/>
        <v>9505</v>
      </c>
      <c r="M104" s="47">
        <f t="shared" si="184"/>
        <v>10533</v>
      </c>
      <c r="N104" s="47">
        <f t="shared" si="184"/>
        <v>11611</v>
      </c>
      <c r="O104" s="47">
        <f t="shared" si="184"/>
        <v>12611</v>
      </c>
      <c r="P104" s="47">
        <f t="shared" si="184"/>
        <v>82112</v>
      </c>
      <c r="S104" s="47">
        <f t="shared" si="185"/>
        <v>364</v>
      </c>
      <c r="T104" s="47">
        <f t="shared" si="185"/>
        <v>751</v>
      </c>
      <c r="U104" s="47">
        <f t="shared" si="185"/>
        <v>1151</v>
      </c>
      <c r="V104" s="47">
        <f t="shared" si="185"/>
        <v>1674</v>
      </c>
      <c r="W104" s="47">
        <f t="shared" si="185"/>
        <v>2349</v>
      </c>
      <c r="X104" s="47">
        <f t="shared" si="185"/>
        <v>2942</v>
      </c>
      <c r="Y104" s="47">
        <f t="shared" si="185"/>
        <v>3499</v>
      </c>
      <c r="Z104" s="47">
        <f t="shared" si="185"/>
        <v>4102</v>
      </c>
      <c r="AA104" s="47">
        <f t="shared" si="185"/>
        <v>4662</v>
      </c>
      <c r="AB104" s="47">
        <f t="shared" si="185"/>
        <v>5351</v>
      </c>
      <c r="AC104" s="47">
        <f t="shared" si="185"/>
        <v>5926</v>
      </c>
      <c r="AD104" s="47">
        <f t="shared" si="185"/>
        <v>6307</v>
      </c>
      <c r="AE104" s="47">
        <f t="shared" si="185"/>
        <v>39078</v>
      </c>
      <c r="AH104" s="47">
        <f t="shared" si="186"/>
        <v>4812</v>
      </c>
      <c r="AI104" s="47">
        <f t="shared" si="186"/>
        <v>9001</v>
      </c>
      <c r="AJ104" s="47">
        <f t="shared" si="186"/>
        <v>13362</v>
      </c>
      <c r="AK104" s="47">
        <f t="shared" si="186"/>
        <v>18523</v>
      </c>
      <c r="AL104" s="47">
        <f t="shared" si="186"/>
        <v>23219</v>
      </c>
      <c r="AM104" s="47">
        <f t="shared" si="186"/>
        <v>27491</v>
      </c>
      <c r="AN104" s="47">
        <f t="shared" si="186"/>
        <v>32007</v>
      </c>
      <c r="AO104" s="47">
        <f t="shared" si="186"/>
        <v>36336</v>
      </c>
      <c r="AP104" s="47">
        <f t="shared" si="186"/>
        <v>40556</v>
      </c>
      <c r="AQ104" s="47">
        <f t="shared" si="186"/>
        <v>44978</v>
      </c>
      <c r="AR104" s="47">
        <f t="shared" si="186"/>
        <v>49144</v>
      </c>
      <c r="AS104" s="47">
        <f t="shared" si="186"/>
        <v>53128</v>
      </c>
      <c r="AT104" s="47">
        <f t="shared" si="186"/>
        <v>352557</v>
      </c>
      <c r="AW104" s="47">
        <f t="shared" si="187"/>
        <v>19</v>
      </c>
      <c r="AX104" s="47">
        <f t="shared" si="187"/>
        <v>32</v>
      </c>
      <c r="AY104" s="47">
        <f t="shared" si="187"/>
        <v>51</v>
      </c>
      <c r="AZ104" s="47">
        <f t="shared" si="187"/>
        <v>81</v>
      </c>
      <c r="BA104" s="47">
        <f t="shared" si="187"/>
        <v>161</v>
      </c>
      <c r="BB104" s="47">
        <f t="shared" si="187"/>
        <v>250</v>
      </c>
      <c r="BC104" s="47">
        <f t="shared" si="187"/>
        <v>288</v>
      </c>
      <c r="BD104" s="47">
        <f t="shared" si="187"/>
        <v>310</v>
      </c>
      <c r="BE104" s="47">
        <f t="shared" si="187"/>
        <v>336</v>
      </c>
      <c r="BF104" s="47">
        <f t="shared" si="187"/>
        <v>356</v>
      </c>
      <c r="BG104" s="47">
        <f t="shared" si="187"/>
        <v>392</v>
      </c>
      <c r="BH104" s="47">
        <f t="shared" si="187"/>
        <v>408</v>
      </c>
      <c r="BI104" s="47">
        <f t="shared" si="187"/>
        <v>2684</v>
      </c>
      <c r="BL104" s="47">
        <f t="shared" si="188"/>
        <v>2396</v>
      </c>
      <c r="BM104" s="47">
        <f t="shared" si="188"/>
        <v>4562</v>
      </c>
      <c r="BN104" s="47">
        <f t="shared" si="188"/>
        <v>6930</v>
      </c>
      <c r="BO104" s="47">
        <f t="shared" si="188"/>
        <v>9194</v>
      </c>
      <c r="BP104" s="47">
        <f t="shared" si="188"/>
        <v>11666</v>
      </c>
      <c r="BQ104" s="47">
        <f t="shared" si="188"/>
        <v>13528</v>
      </c>
      <c r="BR104" s="47">
        <f t="shared" si="188"/>
        <v>15954</v>
      </c>
      <c r="BS104" s="47">
        <f t="shared" si="188"/>
        <v>18608</v>
      </c>
      <c r="BT104" s="47">
        <f t="shared" si="188"/>
        <v>21112</v>
      </c>
      <c r="BU104" s="47">
        <f t="shared" si="188"/>
        <v>23482</v>
      </c>
      <c r="BV104" s="47">
        <f t="shared" si="188"/>
        <v>26080</v>
      </c>
      <c r="BW104" s="47">
        <f t="shared" si="188"/>
        <v>28142</v>
      </c>
      <c r="BX104" s="47">
        <f t="shared" si="188"/>
        <v>181654</v>
      </c>
      <c r="CA104" s="47">
        <f t="shared" si="189"/>
        <v>1142</v>
      </c>
      <c r="CB104" s="47">
        <f t="shared" si="189"/>
        <v>2432</v>
      </c>
      <c r="CC104" s="47">
        <f t="shared" si="189"/>
        <v>3821</v>
      </c>
      <c r="CD104" s="47">
        <f t="shared" si="189"/>
        <v>4856</v>
      </c>
      <c r="CE104" s="47">
        <f t="shared" si="189"/>
        <v>9021</v>
      </c>
      <c r="CF104" s="47">
        <f t="shared" si="189"/>
        <v>15001</v>
      </c>
      <c r="CG104" s="47">
        <f t="shared" si="189"/>
        <v>22733</v>
      </c>
      <c r="CH104" s="47">
        <f t="shared" si="189"/>
        <v>31833</v>
      </c>
      <c r="CI104" s="47">
        <f t="shared" si="189"/>
        <v>37772</v>
      </c>
      <c r="CJ104" s="47">
        <f t="shared" si="189"/>
        <v>40611</v>
      </c>
      <c r="CK104" s="47">
        <f t="shared" si="189"/>
        <v>41776</v>
      </c>
      <c r="CL104" s="47">
        <f t="shared" si="189"/>
        <v>42623</v>
      </c>
      <c r="CM104" s="47">
        <f t="shared" si="189"/>
        <v>253621</v>
      </c>
      <c r="CP104" s="47">
        <f t="shared" si="190"/>
        <v>0</v>
      </c>
      <c r="CQ104" s="47">
        <f t="shared" si="190"/>
        <v>0</v>
      </c>
      <c r="CR104" s="47">
        <f t="shared" si="190"/>
        <v>0</v>
      </c>
      <c r="CS104" s="47">
        <f t="shared" si="190"/>
        <v>0</v>
      </c>
      <c r="CT104" s="47">
        <f t="shared" si="190"/>
        <v>0</v>
      </c>
      <c r="CU104" s="47">
        <f t="shared" si="190"/>
        <v>0</v>
      </c>
      <c r="CV104" s="47">
        <f t="shared" si="190"/>
        <v>0</v>
      </c>
      <c r="CW104" s="47">
        <f t="shared" si="190"/>
        <v>0</v>
      </c>
      <c r="CX104" s="47">
        <f t="shared" si="190"/>
        <v>0</v>
      </c>
      <c r="CY104" s="47">
        <f t="shared" si="190"/>
        <v>0</v>
      </c>
      <c r="CZ104" s="47">
        <f t="shared" si="190"/>
        <v>0</v>
      </c>
      <c r="DA104" s="47">
        <f t="shared" si="190"/>
        <v>0</v>
      </c>
      <c r="DB104" s="47">
        <f t="shared" si="190"/>
        <v>0</v>
      </c>
      <c r="DE104" s="47">
        <f t="shared" si="191"/>
        <v>0</v>
      </c>
      <c r="DF104" s="47">
        <f t="shared" si="191"/>
        <v>0</v>
      </c>
      <c r="DG104" s="47">
        <f t="shared" si="191"/>
        <v>0</v>
      </c>
      <c r="DH104" s="47">
        <f t="shared" si="191"/>
        <v>0</v>
      </c>
      <c r="DI104" s="47">
        <f t="shared" si="191"/>
        <v>0</v>
      </c>
      <c r="DJ104" s="47">
        <f t="shared" si="191"/>
        <v>0</v>
      </c>
      <c r="DK104" s="47">
        <f t="shared" si="191"/>
        <v>0</v>
      </c>
      <c r="DL104" s="47">
        <f t="shared" si="191"/>
        <v>0</v>
      </c>
      <c r="DM104" s="47">
        <f t="shared" si="191"/>
        <v>0</v>
      </c>
      <c r="DN104" s="47">
        <f t="shared" si="191"/>
        <v>0</v>
      </c>
      <c r="DO104" s="47">
        <f t="shared" si="191"/>
        <v>0</v>
      </c>
      <c r="DP104" s="47">
        <f t="shared" si="191"/>
        <v>0</v>
      </c>
      <c r="DQ104" s="47">
        <f t="shared" si="191"/>
        <v>0</v>
      </c>
      <c r="DT104" s="47">
        <f t="shared" si="192"/>
        <v>334</v>
      </c>
      <c r="DU104" s="47">
        <f t="shared" si="192"/>
        <v>698</v>
      </c>
      <c r="DV104" s="47">
        <f t="shared" si="192"/>
        <v>1116</v>
      </c>
      <c r="DW104" s="47">
        <f t="shared" si="192"/>
        <v>1698</v>
      </c>
      <c r="DX104" s="47">
        <f t="shared" si="192"/>
        <v>2358</v>
      </c>
      <c r="DY104" s="47">
        <f t="shared" si="192"/>
        <v>2740</v>
      </c>
      <c r="DZ104" s="47">
        <f t="shared" si="192"/>
        <v>3198</v>
      </c>
      <c r="EA104" s="47">
        <f t="shared" si="192"/>
        <v>3626</v>
      </c>
      <c r="EB104" s="47">
        <f t="shared" si="192"/>
        <v>4040</v>
      </c>
      <c r="EC104" s="47">
        <f t="shared" si="192"/>
        <v>4466</v>
      </c>
      <c r="ED104" s="47">
        <f t="shared" si="192"/>
        <v>4956</v>
      </c>
      <c r="EE104" s="47">
        <f t="shared" si="192"/>
        <v>5276</v>
      </c>
      <c r="EF104" s="47">
        <f t="shared" si="192"/>
        <v>34506</v>
      </c>
      <c r="EI104" s="47">
        <f t="shared" si="193"/>
        <v>818</v>
      </c>
      <c r="EJ104" s="47">
        <f t="shared" si="193"/>
        <v>1512</v>
      </c>
      <c r="EK104" s="47">
        <f t="shared" si="193"/>
        <v>2508</v>
      </c>
      <c r="EL104" s="47">
        <f t="shared" si="193"/>
        <v>4172</v>
      </c>
      <c r="EM104" s="47">
        <f t="shared" si="193"/>
        <v>7030</v>
      </c>
      <c r="EN104" s="47">
        <f t="shared" si="193"/>
        <v>9916</v>
      </c>
      <c r="EO104" s="47">
        <f t="shared" si="193"/>
        <v>13442</v>
      </c>
      <c r="EP104" s="47">
        <f t="shared" si="193"/>
        <v>14914</v>
      </c>
      <c r="EQ104" s="47">
        <f t="shared" si="193"/>
        <v>18542</v>
      </c>
      <c r="ER104" s="47">
        <f t="shared" si="193"/>
        <v>21300</v>
      </c>
      <c r="ES104" s="47">
        <f t="shared" si="193"/>
        <v>22642</v>
      </c>
      <c r="ET104" s="47">
        <f t="shared" si="193"/>
        <v>23682</v>
      </c>
      <c r="EU104" s="47">
        <f t="shared" si="193"/>
        <v>140478</v>
      </c>
      <c r="EX104" s="47">
        <f t="shared" si="194"/>
        <v>0</v>
      </c>
      <c r="EY104" s="47">
        <f t="shared" si="194"/>
        <v>0</v>
      </c>
      <c r="EZ104" s="47">
        <f t="shared" si="194"/>
        <v>0</v>
      </c>
      <c r="FA104" s="47">
        <f t="shared" si="194"/>
        <v>0</v>
      </c>
      <c r="FB104" s="47">
        <f t="shared" si="194"/>
        <v>0</v>
      </c>
      <c r="FC104" s="47">
        <f t="shared" si="194"/>
        <v>0</v>
      </c>
      <c r="FD104" s="47">
        <f t="shared" si="194"/>
        <v>0</v>
      </c>
      <c r="FE104" s="47">
        <f t="shared" si="194"/>
        <v>0</v>
      </c>
      <c r="FF104" s="47">
        <f t="shared" si="194"/>
        <v>0</v>
      </c>
      <c r="FG104" s="47">
        <f t="shared" si="194"/>
        <v>0</v>
      </c>
      <c r="FH104" s="47">
        <f t="shared" si="194"/>
        <v>0</v>
      </c>
      <c r="FI104" s="47">
        <f t="shared" si="194"/>
        <v>0</v>
      </c>
      <c r="FJ104" s="47">
        <f t="shared" si="194"/>
        <v>0</v>
      </c>
    </row>
    <row r="105" spans="1:168" ht="15" customHeight="1">
      <c r="A105" s="57">
        <v>2010</v>
      </c>
      <c r="B105" s="64" t="s">
        <v>8</v>
      </c>
      <c r="D105" s="47">
        <f t="shared" si="184"/>
        <v>986</v>
      </c>
      <c r="E105" s="47">
        <f t="shared" si="184"/>
        <v>1928</v>
      </c>
      <c r="F105" s="47">
        <f t="shared" si="184"/>
        <v>3002</v>
      </c>
      <c r="G105" s="47">
        <f t="shared" si="184"/>
        <v>4249</v>
      </c>
      <c r="H105" s="47">
        <f t="shared" si="184"/>
        <v>5526</v>
      </c>
      <c r="I105" s="47">
        <f t="shared" si="184"/>
        <v>6632</v>
      </c>
      <c r="J105" s="47">
        <f t="shared" si="184"/>
        <v>7816</v>
      </c>
      <c r="K105" s="47">
        <f t="shared" si="184"/>
        <v>8921</v>
      </c>
      <c r="L105" s="47">
        <f t="shared" si="184"/>
        <v>9770</v>
      </c>
      <c r="M105" s="47">
        <f t="shared" si="184"/>
        <v>10752</v>
      </c>
      <c r="N105" s="47">
        <f t="shared" si="184"/>
        <v>11723</v>
      </c>
      <c r="O105" s="47">
        <f t="shared" si="184"/>
        <v>12641</v>
      </c>
      <c r="P105" s="47">
        <f t="shared" si="184"/>
        <v>83946</v>
      </c>
      <c r="S105" s="47">
        <f t="shared" si="185"/>
        <v>425</v>
      </c>
      <c r="T105" s="47">
        <f t="shared" si="185"/>
        <v>802</v>
      </c>
      <c r="U105" s="47">
        <f t="shared" si="185"/>
        <v>1197</v>
      </c>
      <c r="V105" s="47">
        <f t="shared" si="185"/>
        <v>1687</v>
      </c>
      <c r="W105" s="47">
        <f t="shared" si="185"/>
        <v>2369</v>
      </c>
      <c r="X105" s="47">
        <f t="shared" si="185"/>
        <v>3108</v>
      </c>
      <c r="Y105" s="47">
        <f t="shared" si="185"/>
        <v>3812</v>
      </c>
      <c r="Z105" s="47">
        <f t="shared" si="185"/>
        <v>4368</v>
      </c>
      <c r="AA105" s="47">
        <f t="shared" si="185"/>
        <v>5020</v>
      </c>
      <c r="AB105" s="47">
        <f t="shared" si="185"/>
        <v>5714</v>
      </c>
      <c r="AC105" s="47">
        <f t="shared" si="185"/>
        <v>6436</v>
      </c>
      <c r="AD105" s="47">
        <f t="shared" si="185"/>
        <v>6815</v>
      </c>
      <c r="AE105" s="47">
        <f t="shared" si="185"/>
        <v>41753</v>
      </c>
      <c r="AH105" s="47">
        <f t="shared" si="186"/>
        <v>4549</v>
      </c>
      <c r="AI105" s="47">
        <f t="shared" si="186"/>
        <v>8287</v>
      </c>
      <c r="AJ105" s="47">
        <f t="shared" si="186"/>
        <v>12555</v>
      </c>
      <c r="AK105" s="47">
        <f t="shared" si="186"/>
        <v>16405</v>
      </c>
      <c r="AL105" s="47">
        <f t="shared" si="186"/>
        <v>20586</v>
      </c>
      <c r="AM105" s="47">
        <f t="shared" si="186"/>
        <v>24582</v>
      </c>
      <c r="AN105" s="47">
        <f t="shared" si="186"/>
        <v>29176</v>
      </c>
      <c r="AO105" s="47">
        <f t="shared" si="186"/>
        <v>33593</v>
      </c>
      <c r="AP105" s="47">
        <f t="shared" si="186"/>
        <v>37885</v>
      </c>
      <c r="AQ105" s="47">
        <f t="shared" si="186"/>
        <v>42414</v>
      </c>
      <c r="AR105" s="47">
        <f t="shared" si="186"/>
        <v>46613</v>
      </c>
      <c r="AS105" s="47">
        <f t="shared" si="186"/>
        <v>50708</v>
      </c>
      <c r="AT105" s="47">
        <f t="shared" si="186"/>
        <v>327353</v>
      </c>
      <c r="AW105" s="47">
        <f t="shared" si="187"/>
        <v>25</v>
      </c>
      <c r="AX105" s="47">
        <f t="shared" si="187"/>
        <v>54</v>
      </c>
      <c r="AY105" s="47">
        <f t="shared" si="187"/>
        <v>71</v>
      </c>
      <c r="AZ105" s="47">
        <f t="shared" si="187"/>
        <v>98</v>
      </c>
      <c r="BA105" s="47">
        <f t="shared" si="187"/>
        <v>156</v>
      </c>
      <c r="BB105" s="47">
        <f t="shared" si="187"/>
        <v>222</v>
      </c>
      <c r="BC105" s="47">
        <f t="shared" si="187"/>
        <v>237</v>
      </c>
      <c r="BD105" s="47">
        <f t="shared" si="187"/>
        <v>255</v>
      </c>
      <c r="BE105" s="47">
        <f t="shared" si="187"/>
        <v>275</v>
      </c>
      <c r="BF105" s="47">
        <f t="shared" si="187"/>
        <v>315</v>
      </c>
      <c r="BG105" s="47">
        <f t="shared" si="187"/>
        <v>338</v>
      </c>
      <c r="BH105" s="47">
        <f t="shared" si="187"/>
        <v>364</v>
      </c>
      <c r="BI105" s="47">
        <f t="shared" si="187"/>
        <v>2410</v>
      </c>
      <c r="BL105" s="47">
        <f t="shared" si="188"/>
        <v>2140</v>
      </c>
      <c r="BM105" s="47">
        <f t="shared" si="188"/>
        <v>4080</v>
      </c>
      <c r="BN105" s="47">
        <f t="shared" si="188"/>
        <v>6086</v>
      </c>
      <c r="BO105" s="47">
        <f t="shared" si="188"/>
        <v>8166</v>
      </c>
      <c r="BP105" s="47">
        <f t="shared" si="188"/>
        <v>10620</v>
      </c>
      <c r="BQ105" s="47">
        <f t="shared" si="188"/>
        <v>12720</v>
      </c>
      <c r="BR105" s="47">
        <f t="shared" si="188"/>
        <v>15384</v>
      </c>
      <c r="BS105" s="47">
        <f t="shared" si="188"/>
        <v>18222</v>
      </c>
      <c r="BT105" s="47">
        <f t="shared" si="188"/>
        <v>20798</v>
      </c>
      <c r="BU105" s="47">
        <f t="shared" si="188"/>
        <v>23428</v>
      </c>
      <c r="BV105" s="47">
        <f t="shared" si="188"/>
        <v>25992</v>
      </c>
      <c r="BW105" s="47">
        <f t="shared" si="188"/>
        <v>28274</v>
      </c>
      <c r="BX105" s="47">
        <f t="shared" si="188"/>
        <v>175910</v>
      </c>
      <c r="CA105" s="47">
        <f t="shared" si="189"/>
        <v>1128</v>
      </c>
      <c r="CB105" s="47">
        <f t="shared" si="189"/>
        <v>2421</v>
      </c>
      <c r="CC105" s="47">
        <f t="shared" si="189"/>
        <v>3697</v>
      </c>
      <c r="CD105" s="47">
        <f t="shared" si="189"/>
        <v>5467</v>
      </c>
      <c r="CE105" s="47">
        <f t="shared" si="189"/>
        <v>9860</v>
      </c>
      <c r="CF105" s="47">
        <f t="shared" si="189"/>
        <v>16491</v>
      </c>
      <c r="CG105" s="47">
        <f t="shared" si="189"/>
        <v>25834</v>
      </c>
      <c r="CH105" s="47">
        <f t="shared" si="189"/>
        <v>35043</v>
      </c>
      <c r="CI105" s="47">
        <f t="shared" si="189"/>
        <v>41210</v>
      </c>
      <c r="CJ105" s="47">
        <f t="shared" si="189"/>
        <v>44243</v>
      </c>
      <c r="CK105" s="47">
        <f t="shared" si="189"/>
        <v>45502</v>
      </c>
      <c r="CL105" s="47">
        <f t="shared" si="189"/>
        <v>46268</v>
      </c>
      <c r="CM105" s="47">
        <f t="shared" si="189"/>
        <v>277164</v>
      </c>
      <c r="CP105" s="47">
        <f t="shared" si="190"/>
        <v>0</v>
      </c>
      <c r="CQ105" s="47">
        <f t="shared" si="190"/>
        <v>0</v>
      </c>
      <c r="CR105" s="47">
        <f t="shared" si="190"/>
        <v>0</v>
      </c>
      <c r="CS105" s="47">
        <f t="shared" si="190"/>
        <v>0</v>
      </c>
      <c r="CT105" s="47">
        <f t="shared" si="190"/>
        <v>0</v>
      </c>
      <c r="CU105" s="47">
        <f t="shared" si="190"/>
        <v>0</v>
      </c>
      <c r="CV105" s="47">
        <f t="shared" si="190"/>
        <v>0</v>
      </c>
      <c r="CW105" s="47">
        <f t="shared" si="190"/>
        <v>0</v>
      </c>
      <c r="CX105" s="47">
        <f t="shared" si="190"/>
        <v>0</v>
      </c>
      <c r="CY105" s="47">
        <f t="shared" si="190"/>
        <v>0</v>
      </c>
      <c r="CZ105" s="47">
        <f t="shared" si="190"/>
        <v>0</v>
      </c>
      <c r="DA105" s="47">
        <f t="shared" si="190"/>
        <v>0</v>
      </c>
      <c r="DB105" s="47">
        <f t="shared" si="190"/>
        <v>0</v>
      </c>
      <c r="DE105" s="47">
        <f t="shared" si="191"/>
        <v>0</v>
      </c>
      <c r="DF105" s="47">
        <f t="shared" si="191"/>
        <v>0</v>
      </c>
      <c r="DG105" s="47">
        <f t="shared" si="191"/>
        <v>0</v>
      </c>
      <c r="DH105" s="47">
        <f t="shared" si="191"/>
        <v>0</v>
      </c>
      <c r="DI105" s="47">
        <f t="shared" si="191"/>
        <v>0</v>
      </c>
      <c r="DJ105" s="47">
        <f t="shared" si="191"/>
        <v>0</v>
      </c>
      <c r="DK105" s="47">
        <f t="shared" si="191"/>
        <v>0</v>
      </c>
      <c r="DL105" s="47">
        <f t="shared" si="191"/>
        <v>0</v>
      </c>
      <c r="DM105" s="47">
        <f t="shared" si="191"/>
        <v>0</v>
      </c>
      <c r="DN105" s="47">
        <f t="shared" si="191"/>
        <v>0</v>
      </c>
      <c r="DO105" s="47">
        <f t="shared" si="191"/>
        <v>0</v>
      </c>
      <c r="DP105" s="47">
        <f t="shared" si="191"/>
        <v>0</v>
      </c>
      <c r="DQ105" s="47">
        <f t="shared" si="191"/>
        <v>0</v>
      </c>
      <c r="DT105" s="47">
        <f t="shared" si="192"/>
        <v>212</v>
      </c>
      <c r="DU105" s="47">
        <f t="shared" si="192"/>
        <v>390</v>
      </c>
      <c r="DV105" s="47">
        <f t="shared" si="192"/>
        <v>706</v>
      </c>
      <c r="DW105" s="47">
        <f t="shared" si="192"/>
        <v>1188</v>
      </c>
      <c r="DX105" s="47">
        <f t="shared" si="192"/>
        <v>1700</v>
      </c>
      <c r="DY105" s="47">
        <f t="shared" si="192"/>
        <v>2190</v>
      </c>
      <c r="DZ105" s="47">
        <f t="shared" si="192"/>
        <v>2704</v>
      </c>
      <c r="EA105" s="47">
        <f t="shared" si="192"/>
        <v>3296</v>
      </c>
      <c r="EB105" s="47">
        <f t="shared" si="192"/>
        <v>3768</v>
      </c>
      <c r="EC105" s="47">
        <f t="shared" si="192"/>
        <v>4246</v>
      </c>
      <c r="ED105" s="47">
        <f t="shared" si="192"/>
        <v>4726</v>
      </c>
      <c r="EE105" s="47">
        <f t="shared" si="192"/>
        <v>5102</v>
      </c>
      <c r="EF105" s="47">
        <f t="shared" si="192"/>
        <v>30228</v>
      </c>
      <c r="EI105" s="47">
        <f t="shared" si="193"/>
        <v>638</v>
      </c>
      <c r="EJ105" s="47">
        <f t="shared" si="193"/>
        <v>1174</v>
      </c>
      <c r="EK105" s="47">
        <f t="shared" si="193"/>
        <v>2154</v>
      </c>
      <c r="EL105" s="47">
        <f t="shared" si="193"/>
        <v>3884</v>
      </c>
      <c r="EM105" s="47">
        <f t="shared" si="193"/>
        <v>7068</v>
      </c>
      <c r="EN105" s="47">
        <f t="shared" si="193"/>
        <v>10452</v>
      </c>
      <c r="EO105" s="47">
        <f t="shared" si="193"/>
        <v>14210</v>
      </c>
      <c r="EP105" s="47">
        <f t="shared" si="193"/>
        <v>18044</v>
      </c>
      <c r="EQ105" s="47">
        <f t="shared" si="193"/>
        <v>21740</v>
      </c>
      <c r="ER105" s="47">
        <f t="shared" si="193"/>
        <v>24758</v>
      </c>
      <c r="ES105" s="47">
        <f t="shared" si="193"/>
        <v>26374</v>
      </c>
      <c r="ET105" s="47">
        <f t="shared" si="193"/>
        <v>27450</v>
      </c>
      <c r="EU105" s="47">
        <f t="shared" si="193"/>
        <v>157946</v>
      </c>
      <c r="EX105" s="47">
        <f t="shared" si="194"/>
        <v>0</v>
      </c>
      <c r="EY105" s="47">
        <f t="shared" si="194"/>
        <v>0</v>
      </c>
      <c r="EZ105" s="47">
        <f t="shared" si="194"/>
        <v>0</v>
      </c>
      <c r="FA105" s="47">
        <f t="shared" si="194"/>
        <v>0</v>
      </c>
      <c r="FB105" s="47">
        <f t="shared" si="194"/>
        <v>0</v>
      </c>
      <c r="FC105" s="47">
        <f t="shared" si="194"/>
        <v>0</v>
      </c>
      <c r="FD105" s="47">
        <f t="shared" si="194"/>
        <v>0</v>
      </c>
      <c r="FE105" s="47">
        <f t="shared" si="194"/>
        <v>0</v>
      </c>
      <c r="FF105" s="47">
        <f t="shared" si="194"/>
        <v>0</v>
      </c>
      <c r="FG105" s="47">
        <f t="shared" si="194"/>
        <v>0</v>
      </c>
      <c r="FH105" s="47">
        <f t="shared" si="194"/>
        <v>0</v>
      </c>
      <c r="FI105" s="47">
        <f t="shared" si="194"/>
        <v>0</v>
      </c>
      <c r="FJ105" s="47">
        <f t="shared" si="194"/>
        <v>0</v>
      </c>
    </row>
    <row r="106" spans="1:168" ht="15" customHeight="1">
      <c r="A106" s="57">
        <v>2011</v>
      </c>
      <c r="B106" s="64" t="s">
        <v>8</v>
      </c>
      <c r="D106" s="47">
        <f t="shared" si="184"/>
        <v>916</v>
      </c>
      <c r="E106" s="47">
        <f t="shared" si="184"/>
        <v>1834</v>
      </c>
      <c r="F106" s="47">
        <f t="shared" si="184"/>
        <v>3006</v>
      </c>
      <c r="G106" s="47">
        <f t="shared" si="184"/>
        <v>3948</v>
      </c>
      <c r="H106" s="47">
        <f t="shared" si="184"/>
        <v>5073</v>
      </c>
      <c r="I106" s="47">
        <f t="shared" si="184"/>
        <v>6106</v>
      </c>
      <c r="J106" s="47">
        <f t="shared" si="184"/>
        <v>7058</v>
      </c>
      <c r="K106" s="47">
        <f t="shared" si="184"/>
        <v>8154</v>
      </c>
      <c r="L106" s="47">
        <f t="shared" si="184"/>
        <v>9148</v>
      </c>
      <c r="M106" s="47">
        <f t="shared" si="184"/>
        <v>10192</v>
      </c>
      <c r="N106" s="47">
        <f t="shared" si="184"/>
        <v>11180</v>
      </c>
      <c r="O106" s="47">
        <f t="shared" si="184"/>
        <v>12129</v>
      </c>
      <c r="P106" s="47">
        <f t="shared" si="184"/>
        <v>78744</v>
      </c>
      <c r="S106" s="47">
        <f t="shared" si="185"/>
        <v>345</v>
      </c>
      <c r="T106" s="47">
        <f t="shared" si="185"/>
        <v>668</v>
      </c>
      <c r="U106" s="47">
        <f t="shared" si="185"/>
        <v>1152</v>
      </c>
      <c r="V106" s="47">
        <f t="shared" si="185"/>
        <v>1632</v>
      </c>
      <c r="W106" s="47">
        <f t="shared" si="185"/>
        <v>2320</v>
      </c>
      <c r="X106" s="47">
        <f t="shared" si="185"/>
        <v>3046</v>
      </c>
      <c r="Y106" s="47">
        <f t="shared" si="185"/>
        <v>3621</v>
      </c>
      <c r="Z106" s="47">
        <f t="shared" si="185"/>
        <v>4248</v>
      </c>
      <c r="AA106" s="47">
        <f t="shared" si="185"/>
        <v>4812</v>
      </c>
      <c r="AB106" s="47">
        <f t="shared" si="185"/>
        <v>5422</v>
      </c>
      <c r="AC106" s="47">
        <f t="shared" si="185"/>
        <v>5990</v>
      </c>
      <c r="AD106" s="47">
        <f t="shared" si="185"/>
        <v>6366</v>
      </c>
      <c r="AE106" s="47">
        <f t="shared" si="185"/>
        <v>39622</v>
      </c>
      <c r="AH106" s="47">
        <f t="shared" si="186"/>
        <v>4462</v>
      </c>
      <c r="AI106" s="47">
        <f t="shared" si="186"/>
        <v>8196</v>
      </c>
      <c r="AJ106" s="47">
        <f t="shared" si="186"/>
        <v>12426</v>
      </c>
      <c r="AK106" s="47">
        <f t="shared" si="186"/>
        <v>16493</v>
      </c>
      <c r="AL106" s="47">
        <f t="shared" si="186"/>
        <v>20731</v>
      </c>
      <c r="AM106" s="47">
        <f t="shared" si="186"/>
        <v>24827</v>
      </c>
      <c r="AN106" s="47">
        <f t="shared" si="186"/>
        <v>29167</v>
      </c>
      <c r="AO106" s="47">
        <f t="shared" si="186"/>
        <v>33417</v>
      </c>
      <c r="AP106" s="47">
        <f t="shared" si="186"/>
        <v>37477</v>
      </c>
      <c r="AQ106" s="47">
        <f t="shared" si="186"/>
        <v>41749</v>
      </c>
      <c r="AR106" s="47">
        <f t="shared" si="186"/>
        <v>45731</v>
      </c>
      <c r="AS106" s="47">
        <f t="shared" si="186"/>
        <v>49544</v>
      </c>
      <c r="AT106" s="47">
        <f t="shared" si="186"/>
        <v>324220</v>
      </c>
      <c r="AW106" s="47">
        <f t="shared" si="187"/>
        <v>37</v>
      </c>
      <c r="AX106" s="47">
        <f t="shared" si="187"/>
        <v>66</v>
      </c>
      <c r="AY106" s="47">
        <f t="shared" si="187"/>
        <v>81</v>
      </c>
      <c r="AZ106" s="47">
        <f t="shared" si="187"/>
        <v>81</v>
      </c>
      <c r="BA106" s="47">
        <f t="shared" si="187"/>
        <v>81</v>
      </c>
      <c r="BB106" s="47">
        <f t="shared" si="187"/>
        <v>81</v>
      </c>
      <c r="BC106" s="47">
        <f t="shared" si="187"/>
        <v>81</v>
      </c>
      <c r="BD106" s="47">
        <f t="shared" si="187"/>
        <v>81</v>
      </c>
      <c r="BE106" s="47">
        <f t="shared" si="187"/>
        <v>81</v>
      </c>
      <c r="BF106" s="47">
        <f t="shared" si="187"/>
        <v>81</v>
      </c>
      <c r="BG106" s="47">
        <f t="shared" si="187"/>
        <v>81</v>
      </c>
      <c r="BH106" s="47">
        <f t="shared" si="187"/>
        <v>109</v>
      </c>
      <c r="BI106" s="47">
        <f t="shared" si="187"/>
        <v>941</v>
      </c>
      <c r="BL106" s="47">
        <f t="shared" si="188"/>
        <v>2260</v>
      </c>
      <c r="BM106" s="47">
        <f t="shared" si="188"/>
        <v>4494</v>
      </c>
      <c r="BN106" s="47">
        <f t="shared" si="188"/>
        <v>6828</v>
      </c>
      <c r="BO106" s="47">
        <f t="shared" si="188"/>
        <v>9150</v>
      </c>
      <c r="BP106" s="47">
        <f t="shared" si="188"/>
        <v>11814</v>
      </c>
      <c r="BQ106" s="47">
        <f t="shared" si="188"/>
        <v>14164</v>
      </c>
      <c r="BR106" s="47">
        <f t="shared" si="188"/>
        <v>17032</v>
      </c>
      <c r="BS106" s="47">
        <f t="shared" si="188"/>
        <v>20088</v>
      </c>
      <c r="BT106" s="47">
        <f t="shared" si="188"/>
        <v>23184</v>
      </c>
      <c r="BU106" s="47">
        <f t="shared" si="188"/>
        <v>26210</v>
      </c>
      <c r="BV106" s="47">
        <f t="shared" si="188"/>
        <v>29198</v>
      </c>
      <c r="BW106" s="47">
        <f t="shared" si="188"/>
        <v>31876</v>
      </c>
      <c r="BX106" s="47">
        <f t="shared" si="188"/>
        <v>196298</v>
      </c>
      <c r="CA106" s="47">
        <f t="shared" si="189"/>
        <v>1104</v>
      </c>
      <c r="CB106" s="47">
        <f t="shared" si="189"/>
        <v>2526</v>
      </c>
      <c r="CC106" s="47">
        <f t="shared" si="189"/>
        <v>3954</v>
      </c>
      <c r="CD106" s="47">
        <f t="shared" si="189"/>
        <v>5418</v>
      </c>
      <c r="CE106" s="47">
        <f t="shared" si="189"/>
        <v>9575</v>
      </c>
      <c r="CF106" s="47">
        <f t="shared" si="189"/>
        <v>16131</v>
      </c>
      <c r="CG106" s="47">
        <f t="shared" si="189"/>
        <v>25469</v>
      </c>
      <c r="CH106" s="47">
        <f t="shared" si="189"/>
        <v>34550</v>
      </c>
      <c r="CI106" s="47">
        <f t="shared" si="189"/>
        <v>40756</v>
      </c>
      <c r="CJ106" s="47">
        <f t="shared" si="189"/>
        <v>43714</v>
      </c>
      <c r="CK106" s="47">
        <f t="shared" si="189"/>
        <v>44983</v>
      </c>
      <c r="CL106" s="47">
        <f t="shared" si="189"/>
        <v>45839</v>
      </c>
      <c r="CM106" s="47">
        <f t="shared" si="189"/>
        <v>274019</v>
      </c>
      <c r="CP106" s="47">
        <f t="shared" si="190"/>
        <v>0</v>
      </c>
      <c r="CQ106" s="47">
        <f t="shared" si="190"/>
        <v>0</v>
      </c>
      <c r="CR106" s="47">
        <f t="shared" si="190"/>
        <v>0</v>
      </c>
      <c r="CS106" s="47">
        <f t="shared" si="190"/>
        <v>0</v>
      </c>
      <c r="CT106" s="47">
        <f t="shared" si="190"/>
        <v>0</v>
      </c>
      <c r="CU106" s="47">
        <f t="shared" si="190"/>
        <v>0</v>
      </c>
      <c r="CV106" s="47">
        <f t="shared" si="190"/>
        <v>0</v>
      </c>
      <c r="CW106" s="47">
        <f t="shared" si="190"/>
        <v>0</v>
      </c>
      <c r="CX106" s="47">
        <f t="shared" si="190"/>
        <v>0</v>
      </c>
      <c r="CY106" s="47">
        <f t="shared" si="190"/>
        <v>0</v>
      </c>
      <c r="CZ106" s="47">
        <f t="shared" si="190"/>
        <v>0</v>
      </c>
      <c r="DA106" s="47">
        <f t="shared" si="190"/>
        <v>0</v>
      </c>
      <c r="DB106" s="47">
        <f t="shared" si="190"/>
        <v>0</v>
      </c>
      <c r="DE106" s="47">
        <f t="shared" si="191"/>
        <v>0</v>
      </c>
      <c r="DF106" s="47">
        <f t="shared" si="191"/>
        <v>0</v>
      </c>
      <c r="DG106" s="47">
        <f t="shared" si="191"/>
        <v>0</v>
      </c>
      <c r="DH106" s="47">
        <f t="shared" si="191"/>
        <v>0</v>
      </c>
      <c r="DI106" s="47">
        <f t="shared" si="191"/>
        <v>0</v>
      </c>
      <c r="DJ106" s="47">
        <f t="shared" si="191"/>
        <v>0</v>
      </c>
      <c r="DK106" s="47">
        <f t="shared" si="191"/>
        <v>0</v>
      </c>
      <c r="DL106" s="47">
        <f t="shared" si="191"/>
        <v>0</v>
      </c>
      <c r="DM106" s="47">
        <f t="shared" si="191"/>
        <v>0</v>
      </c>
      <c r="DN106" s="47">
        <f t="shared" si="191"/>
        <v>0</v>
      </c>
      <c r="DO106" s="47">
        <f t="shared" si="191"/>
        <v>0</v>
      </c>
      <c r="DP106" s="47">
        <f t="shared" si="191"/>
        <v>0</v>
      </c>
      <c r="DQ106" s="47">
        <f t="shared" si="191"/>
        <v>0</v>
      </c>
      <c r="DT106" s="47">
        <f t="shared" si="192"/>
        <v>228</v>
      </c>
      <c r="DU106" s="47">
        <f t="shared" si="192"/>
        <v>446</v>
      </c>
      <c r="DV106" s="47">
        <f t="shared" si="192"/>
        <v>752</v>
      </c>
      <c r="DW106" s="47">
        <f t="shared" si="192"/>
        <v>1196</v>
      </c>
      <c r="DX106" s="47">
        <f t="shared" si="192"/>
        <v>1996</v>
      </c>
      <c r="DY106" s="47">
        <f t="shared" si="192"/>
        <v>2554</v>
      </c>
      <c r="DZ106" s="47">
        <f t="shared" si="192"/>
        <v>3438</v>
      </c>
      <c r="EA106" s="47">
        <f t="shared" si="192"/>
        <v>4230</v>
      </c>
      <c r="EB106" s="47">
        <f t="shared" si="192"/>
        <v>4956</v>
      </c>
      <c r="EC106" s="47">
        <f t="shared" si="192"/>
        <v>5720</v>
      </c>
      <c r="ED106" s="47">
        <f t="shared" si="192"/>
        <v>6382</v>
      </c>
      <c r="EE106" s="47">
        <f t="shared" si="192"/>
        <v>6892</v>
      </c>
      <c r="EF106" s="47">
        <f t="shared" si="192"/>
        <v>38790</v>
      </c>
      <c r="EI106" s="47">
        <f t="shared" si="193"/>
        <v>748</v>
      </c>
      <c r="EJ106" s="47">
        <f t="shared" si="193"/>
        <v>1460</v>
      </c>
      <c r="EK106" s="47">
        <f t="shared" si="193"/>
        <v>2498</v>
      </c>
      <c r="EL106" s="47">
        <f t="shared" si="193"/>
        <v>4274</v>
      </c>
      <c r="EM106" s="47">
        <f t="shared" si="193"/>
        <v>7468</v>
      </c>
      <c r="EN106" s="47">
        <f t="shared" si="193"/>
        <v>11170</v>
      </c>
      <c r="EO106" s="47">
        <f t="shared" si="193"/>
        <v>14884</v>
      </c>
      <c r="EP106" s="47">
        <f t="shared" si="193"/>
        <v>18464</v>
      </c>
      <c r="EQ106" s="47">
        <f t="shared" si="193"/>
        <v>22168</v>
      </c>
      <c r="ER106" s="47">
        <f t="shared" si="193"/>
        <v>25138</v>
      </c>
      <c r="ES106" s="47">
        <f t="shared" si="193"/>
        <v>26488</v>
      </c>
      <c r="ET106" s="47">
        <f t="shared" si="193"/>
        <v>27578</v>
      </c>
      <c r="EU106" s="47">
        <f t="shared" si="193"/>
        <v>162338</v>
      </c>
      <c r="EX106" s="47">
        <f t="shared" si="194"/>
        <v>0</v>
      </c>
      <c r="EY106" s="47">
        <f t="shared" si="194"/>
        <v>0</v>
      </c>
      <c r="EZ106" s="47">
        <f t="shared" si="194"/>
        <v>0</v>
      </c>
      <c r="FA106" s="47">
        <f t="shared" si="194"/>
        <v>0</v>
      </c>
      <c r="FB106" s="47">
        <f t="shared" si="194"/>
        <v>0</v>
      </c>
      <c r="FC106" s="47">
        <f t="shared" si="194"/>
        <v>0</v>
      </c>
      <c r="FD106" s="47">
        <f t="shared" si="194"/>
        <v>0</v>
      </c>
      <c r="FE106" s="47">
        <f t="shared" si="194"/>
        <v>0</v>
      </c>
      <c r="FF106" s="47">
        <f t="shared" si="194"/>
        <v>0</v>
      </c>
      <c r="FG106" s="47">
        <f t="shared" si="194"/>
        <v>0</v>
      </c>
      <c r="FH106" s="47">
        <f t="shared" si="194"/>
        <v>0</v>
      </c>
      <c r="FI106" s="47">
        <f t="shared" si="194"/>
        <v>0</v>
      </c>
      <c r="FJ106" s="47">
        <f t="shared" si="194"/>
        <v>0</v>
      </c>
    </row>
    <row r="107" spans="1:168" ht="15" customHeight="1">
      <c r="A107" s="57">
        <v>2012</v>
      </c>
      <c r="B107" s="64" t="s">
        <v>8</v>
      </c>
      <c r="D107" s="47">
        <f t="shared" si="184"/>
        <v>1002</v>
      </c>
      <c r="E107" s="47">
        <f t="shared" si="184"/>
        <v>2033</v>
      </c>
      <c r="F107" s="47">
        <f t="shared" si="184"/>
        <v>3151</v>
      </c>
      <c r="G107" s="47">
        <f t="shared" si="184"/>
        <v>3151</v>
      </c>
      <c r="H107" s="47">
        <f t="shared" si="184"/>
        <v>3151</v>
      </c>
      <c r="I107" s="47">
        <f t="shared" si="184"/>
        <v>3151</v>
      </c>
      <c r="J107" s="47">
        <f t="shared" si="184"/>
        <v>3151</v>
      </c>
      <c r="K107" s="47">
        <f t="shared" si="184"/>
        <v>3151</v>
      </c>
      <c r="L107" s="47">
        <f t="shared" si="184"/>
        <v>3151</v>
      </c>
      <c r="M107" s="47">
        <f t="shared" si="184"/>
        <v>3151</v>
      </c>
      <c r="N107" s="47">
        <f t="shared" si="184"/>
        <v>3151</v>
      </c>
      <c r="O107" s="47">
        <f t="shared" si="184"/>
        <v>3151</v>
      </c>
      <c r="P107" s="47">
        <f t="shared" si="184"/>
        <v>34545</v>
      </c>
      <c r="S107" s="47">
        <f t="shared" si="185"/>
        <v>297</v>
      </c>
      <c r="T107" s="47">
        <f t="shared" si="185"/>
        <v>651</v>
      </c>
      <c r="U107" s="47">
        <f t="shared" si="185"/>
        <v>1107</v>
      </c>
      <c r="V107" s="47">
        <f t="shared" si="185"/>
        <v>1648</v>
      </c>
      <c r="W107" s="47">
        <f t="shared" si="185"/>
        <v>2501</v>
      </c>
      <c r="X107" s="47">
        <f t="shared" si="185"/>
        <v>3361</v>
      </c>
      <c r="Y107" s="47">
        <f t="shared" si="185"/>
        <v>4199</v>
      </c>
      <c r="Z107" s="47">
        <f t="shared" si="185"/>
        <v>4881</v>
      </c>
      <c r="AA107" s="47">
        <f t="shared" si="185"/>
        <v>5467</v>
      </c>
      <c r="AB107" s="47">
        <f t="shared" si="185"/>
        <v>6078</v>
      </c>
      <c r="AC107" s="47">
        <f t="shared" si="185"/>
        <v>6772</v>
      </c>
      <c r="AD107" s="47">
        <f t="shared" si="185"/>
        <v>7127</v>
      </c>
      <c r="AE107" s="47">
        <f t="shared" si="185"/>
        <v>44089</v>
      </c>
      <c r="AH107" s="47">
        <f t="shared" si="186"/>
        <v>4406</v>
      </c>
      <c r="AI107" s="47">
        <f t="shared" si="186"/>
        <v>8344</v>
      </c>
      <c r="AJ107" s="47">
        <f t="shared" si="186"/>
        <v>12287</v>
      </c>
      <c r="AK107" s="47">
        <f t="shared" si="186"/>
        <v>16382</v>
      </c>
      <c r="AL107" s="47">
        <f t="shared" si="186"/>
        <v>20478</v>
      </c>
      <c r="AM107" s="47">
        <f t="shared" si="186"/>
        <v>24635</v>
      </c>
      <c r="AN107" s="47">
        <f t="shared" si="186"/>
        <v>28877</v>
      </c>
      <c r="AO107" s="47">
        <f t="shared" si="186"/>
        <v>33414</v>
      </c>
      <c r="AP107" s="47">
        <f t="shared" si="186"/>
        <v>37250</v>
      </c>
      <c r="AQ107" s="47">
        <f t="shared" si="186"/>
        <v>41295</v>
      </c>
      <c r="AR107" s="47">
        <f t="shared" si="186"/>
        <v>45004</v>
      </c>
      <c r="AS107" s="47">
        <f t="shared" si="186"/>
        <v>48678</v>
      </c>
      <c r="AT107" s="47">
        <f t="shared" si="186"/>
        <v>321050</v>
      </c>
      <c r="AW107" s="47">
        <f t="shared" si="187"/>
        <v>27</v>
      </c>
      <c r="AX107" s="47">
        <f t="shared" si="187"/>
        <v>60</v>
      </c>
      <c r="AY107" s="47">
        <f t="shared" si="187"/>
        <v>77</v>
      </c>
      <c r="AZ107" s="47">
        <f t="shared" si="187"/>
        <v>77</v>
      </c>
      <c r="BA107" s="47">
        <f t="shared" si="187"/>
        <v>113</v>
      </c>
      <c r="BB107" s="47">
        <f t="shared" si="187"/>
        <v>177</v>
      </c>
      <c r="BC107" s="47">
        <f t="shared" si="187"/>
        <v>198</v>
      </c>
      <c r="BD107" s="47">
        <f t="shared" si="187"/>
        <v>198</v>
      </c>
      <c r="BE107" s="47">
        <f t="shared" si="187"/>
        <v>198</v>
      </c>
      <c r="BF107" s="47">
        <f t="shared" si="187"/>
        <v>198</v>
      </c>
      <c r="BG107" s="47">
        <f t="shared" si="187"/>
        <v>198</v>
      </c>
      <c r="BH107" s="47">
        <f t="shared" si="187"/>
        <v>198</v>
      </c>
      <c r="BI107" s="47">
        <f t="shared" si="187"/>
        <v>1719</v>
      </c>
      <c r="BL107" s="47">
        <f t="shared" si="188"/>
        <v>2398</v>
      </c>
      <c r="BM107" s="47">
        <f t="shared" si="188"/>
        <v>4872</v>
      </c>
      <c r="BN107" s="47">
        <f t="shared" si="188"/>
        <v>7284</v>
      </c>
      <c r="BO107" s="47">
        <f t="shared" si="188"/>
        <v>9658</v>
      </c>
      <c r="BP107" s="47">
        <f t="shared" si="188"/>
        <v>12212</v>
      </c>
      <c r="BQ107" s="47">
        <f t="shared" si="188"/>
        <v>14522</v>
      </c>
      <c r="BR107" s="47">
        <f t="shared" si="188"/>
        <v>17086</v>
      </c>
      <c r="BS107" s="47">
        <f t="shared" si="188"/>
        <v>20030</v>
      </c>
      <c r="BT107" s="47">
        <f t="shared" si="188"/>
        <v>22786</v>
      </c>
      <c r="BU107" s="47">
        <f t="shared" si="188"/>
        <v>25500</v>
      </c>
      <c r="BV107" s="47">
        <f t="shared" si="188"/>
        <v>27790</v>
      </c>
      <c r="BW107" s="47">
        <f t="shared" si="188"/>
        <v>30244</v>
      </c>
      <c r="BX107" s="47">
        <f t="shared" si="188"/>
        <v>194382</v>
      </c>
      <c r="CA107" s="47">
        <f t="shared" si="189"/>
        <v>1119</v>
      </c>
      <c r="CB107" s="47">
        <f t="shared" si="189"/>
        <v>2584</v>
      </c>
      <c r="CC107" s="47">
        <f t="shared" si="189"/>
        <v>3876</v>
      </c>
      <c r="CD107" s="47">
        <f t="shared" si="189"/>
        <v>5483</v>
      </c>
      <c r="CE107" s="47">
        <f t="shared" si="189"/>
        <v>9861</v>
      </c>
      <c r="CF107" s="47">
        <f t="shared" si="189"/>
        <v>16944</v>
      </c>
      <c r="CG107" s="47">
        <f t="shared" si="189"/>
        <v>25305</v>
      </c>
      <c r="CH107" s="47">
        <f t="shared" si="189"/>
        <v>34652</v>
      </c>
      <c r="CI107" s="47">
        <f t="shared" si="189"/>
        <v>40216</v>
      </c>
      <c r="CJ107" s="47">
        <f t="shared" si="189"/>
        <v>42958</v>
      </c>
      <c r="CK107" s="47">
        <f t="shared" si="189"/>
        <v>44230</v>
      </c>
      <c r="CL107" s="47">
        <f t="shared" si="189"/>
        <v>45202</v>
      </c>
      <c r="CM107" s="47">
        <f t="shared" si="189"/>
        <v>272430</v>
      </c>
      <c r="CP107" s="47">
        <f t="shared" si="190"/>
        <v>0</v>
      </c>
      <c r="CQ107" s="47">
        <f t="shared" si="190"/>
        <v>0</v>
      </c>
      <c r="CR107" s="47">
        <f t="shared" si="190"/>
        <v>0</v>
      </c>
      <c r="CS107" s="47">
        <f t="shared" si="190"/>
        <v>0</v>
      </c>
      <c r="CT107" s="47">
        <f t="shared" si="190"/>
        <v>0</v>
      </c>
      <c r="CU107" s="47">
        <f t="shared" si="190"/>
        <v>0</v>
      </c>
      <c r="CV107" s="47">
        <f t="shared" si="190"/>
        <v>0</v>
      </c>
      <c r="CW107" s="47">
        <f t="shared" si="190"/>
        <v>0</v>
      </c>
      <c r="CX107" s="47">
        <f t="shared" si="190"/>
        <v>0</v>
      </c>
      <c r="CY107" s="47">
        <f t="shared" si="190"/>
        <v>0</v>
      </c>
      <c r="CZ107" s="47">
        <f t="shared" si="190"/>
        <v>0</v>
      </c>
      <c r="DA107" s="47">
        <f t="shared" si="190"/>
        <v>0</v>
      </c>
      <c r="DB107" s="47">
        <f t="shared" si="190"/>
        <v>0</v>
      </c>
      <c r="DC107" s="109" t="s">
        <v>81</v>
      </c>
      <c r="DE107" s="47">
        <f t="shared" si="191"/>
        <v>0</v>
      </c>
      <c r="DF107" s="47">
        <f t="shared" si="191"/>
        <v>0</v>
      </c>
      <c r="DG107" s="47">
        <f t="shared" si="191"/>
        <v>0</v>
      </c>
      <c r="DH107" s="47">
        <f t="shared" si="191"/>
        <v>0</v>
      </c>
      <c r="DI107" s="47">
        <f t="shared" si="191"/>
        <v>0</v>
      </c>
      <c r="DJ107" s="47">
        <f t="shared" si="191"/>
        <v>0</v>
      </c>
      <c r="DK107" s="47">
        <f t="shared" si="191"/>
        <v>0</v>
      </c>
      <c r="DL107" s="47">
        <f t="shared" si="191"/>
        <v>0</v>
      </c>
      <c r="DM107" s="47">
        <f t="shared" si="191"/>
        <v>0</v>
      </c>
      <c r="DN107" s="47">
        <f t="shared" si="191"/>
        <v>0</v>
      </c>
      <c r="DO107" s="47">
        <f t="shared" si="191"/>
        <v>0</v>
      </c>
      <c r="DP107" s="47">
        <f t="shared" si="191"/>
        <v>0</v>
      </c>
      <c r="DQ107" s="47">
        <f t="shared" si="191"/>
        <v>0</v>
      </c>
      <c r="DT107" s="47">
        <f t="shared" si="192"/>
        <v>340</v>
      </c>
      <c r="DU107" s="47">
        <f t="shared" si="192"/>
        <v>772</v>
      </c>
      <c r="DV107" s="47">
        <f t="shared" si="192"/>
        <v>1296</v>
      </c>
      <c r="DW107" s="47">
        <f t="shared" si="192"/>
        <v>1952</v>
      </c>
      <c r="DX107" s="47">
        <f t="shared" si="192"/>
        <v>2824</v>
      </c>
      <c r="DY107" s="47">
        <f t="shared" si="192"/>
        <v>3528</v>
      </c>
      <c r="DZ107" s="47">
        <f t="shared" si="192"/>
        <v>4396</v>
      </c>
      <c r="EA107" s="47">
        <f t="shared" si="192"/>
        <v>5228</v>
      </c>
      <c r="EB107" s="47">
        <f t="shared" si="192"/>
        <v>6068</v>
      </c>
      <c r="EC107" s="47">
        <f t="shared" si="192"/>
        <v>6890</v>
      </c>
      <c r="ED107" s="47">
        <f t="shared" si="192"/>
        <v>7484</v>
      </c>
      <c r="EE107" s="47">
        <f t="shared" si="192"/>
        <v>7926</v>
      </c>
      <c r="EF107" s="47">
        <f t="shared" si="192"/>
        <v>48704</v>
      </c>
      <c r="EI107" s="47">
        <f t="shared" si="193"/>
        <v>792</v>
      </c>
      <c r="EJ107" s="47">
        <f t="shared" si="193"/>
        <v>1544</v>
      </c>
      <c r="EK107" s="47">
        <f t="shared" si="193"/>
        <v>2600</v>
      </c>
      <c r="EL107" s="47">
        <f t="shared" si="193"/>
        <v>4442</v>
      </c>
      <c r="EM107" s="47">
        <f t="shared" si="193"/>
        <v>7580</v>
      </c>
      <c r="EN107" s="47">
        <f t="shared" si="193"/>
        <v>11170</v>
      </c>
      <c r="EO107" s="47">
        <f t="shared" si="193"/>
        <v>14992</v>
      </c>
      <c r="EP107" s="47">
        <f t="shared" si="193"/>
        <v>18716</v>
      </c>
      <c r="EQ107" s="47">
        <f t="shared" si="193"/>
        <v>22390</v>
      </c>
      <c r="ER107" s="47">
        <f t="shared" si="193"/>
        <v>25528</v>
      </c>
      <c r="ES107" s="47">
        <f t="shared" si="193"/>
        <v>26778</v>
      </c>
      <c r="ET107" s="47">
        <f t="shared" si="193"/>
        <v>27892</v>
      </c>
      <c r="EU107" s="47">
        <f t="shared" si="193"/>
        <v>164424</v>
      </c>
      <c r="EX107" s="47">
        <f t="shared" si="194"/>
        <v>0</v>
      </c>
      <c r="EY107" s="47">
        <f t="shared" si="194"/>
        <v>0</v>
      </c>
      <c r="EZ107" s="47">
        <f t="shared" si="194"/>
        <v>0</v>
      </c>
      <c r="FA107" s="47">
        <f t="shared" si="194"/>
        <v>0</v>
      </c>
      <c r="FB107" s="47">
        <f t="shared" si="194"/>
        <v>0</v>
      </c>
      <c r="FC107" s="47">
        <f t="shared" si="194"/>
        <v>0</v>
      </c>
      <c r="FD107" s="47">
        <f t="shared" si="194"/>
        <v>0</v>
      </c>
      <c r="FE107" s="47">
        <f t="shared" si="194"/>
        <v>0</v>
      </c>
      <c r="FF107" s="47">
        <f t="shared" si="194"/>
        <v>0</v>
      </c>
      <c r="FG107" s="47">
        <f t="shared" si="194"/>
        <v>0</v>
      </c>
      <c r="FH107" s="47">
        <f t="shared" si="194"/>
        <v>0</v>
      </c>
      <c r="FI107" s="47">
        <f t="shared" si="194"/>
        <v>0</v>
      </c>
      <c r="FJ107" s="47">
        <f t="shared" si="194"/>
        <v>0</v>
      </c>
    </row>
    <row r="108" spans="1:168" ht="15" customHeight="1">
      <c r="A108" s="57">
        <v>2013</v>
      </c>
      <c r="B108" s="64" t="s">
        <v>8</v>
      </c>
      <c r="D108" s="47">
        <f>SUMIFS(D$11:D$65,$A$11:$A$65,$A108,$B$11:$B$65,$B108)</f>
        <v>0</v>
      </c>
      <c r="E108" s="47">
        <f t="shared" ref="D108:H111" si="195">SUMIFS(E$11:E$65,$A$11:$A$65,$A108,$B$11:$B$65,$B108)</f>
        <v>0</v>
      </c>
      <c r="F108" s="47">
        <f t="shared" si="195"/>
        <v>0</v>
      </c>
      <c r="G108" s="47">
        <f t="shared" si="195"/>
        <v>0</v>
      </c>
      <c r="H108" s="47">
        <f t="shared" si="195"/>
        <v>0</v>
      </c>
      <c r="I108" s="47">
        <f t="shared" si="184"/>
        <v>0</v>
      </c>
      <c r="J108" s="47">
        <f t="shared" si="184"/>
        <v>0</v>
      </c>
      <c r="K108" s="47">
        <f t="shared" si="184"/>
        <v>0</v>
      </c>
      <c r="L108" s="47">
        <f t="shared" si="184"/>
        <v>0</v>
      </c>
      <c r="M108" s="47">
        <f t="shared" si="184"/>
        <v>0</v>
      </c>
      <c r="N108" s="47">
        <f t="shared" si="184"/>
        <v>0</v>
      </c>
      <c r="O108" s="47">
        <f t="shared" si="184"/>
        <v>0</v>
      </c>
      <c r="P108" s="47">
        <f>SUMIFS(P$11:P$65,$A$11:$A$65,$A108,$B$11:$B$65,$B108)</f>
        <v>0</v>
      </c>
      <c r="S108" s="47">
        <f>SUMIFS(S$11:S$65,$A$11:$A$65,$A108,$B$11:$B$65,$B108)</f>
        <v>344</v>
      </c>
      <c r="T108" s="47">
        <f t="shared" si="185"/>
        <v>696</v>
      </c>
      <c r="U108" s="47">
        <f t="shared" si="185"/>
        <v>1107</v>
      </c>
      <c r="V108" s="47">
        <f t="shared" si="185"/>
        <v>1645</v>
      </c>
      <c r="W108" s="47">
        <f t="shared" si="185"/>
        <v>2430</v>
      </c>
      <c r="X108" s="47">
        <f t="shared" si="185"/>
        <v>3255</v>
      </c>
      <c r="Y108" s="47">
        <f t="shared" si="185"/>
        <v>3794</v>
      </c>
      <c r="Z108" s="47">
        <f t="shared" si="185"/>
        <v>4469</v>
      </c>
      <c r="AA108" s="47">
        <f t="shared" si="185"/>
        <v>5163</v>
      </c>
      <c r="AB108" s="47">
        <f t="shared" si="185"/>
        <v>5774</v>
      </c>
      <c r="AC108" s="47">
        <f t="shared" si="185"/>
        <v>6350</v>
      </c>
      <c r="AD108" s="47">
        <f t="shared" si="185"/>
        <v>6710</v>
      </c>
      <c r="AE108" s="47">
        <f t="shared" si="185"/>
        <v>41737</v>
      </c>
      <c r="AH108" s="47">
        <f t="shared" si="186"/>
        <v>4132</v>
      </c>
      <c r="AI108" s="47">
        <f t="shared" si="186"/>
        <v>7609</v>
      </c>
      <c r="AJ108" s="47">
        <f t="shared" si="186"/>
        <v>11242</v>
      </c>
      <c r="AK108" s="47">
        <f t="shared" si="186"/>
        <v>14846</v>
      </c>
      <c r="AL108" s="47">
        <f t="shared" si="186"/>
        <v>17547</v>
      </c>
      <c r="AM108" s="47">
        <f t="shared" si="186"/>
        <v>20483</v>
      </c>
      <c r="AN108" s="47">
        <f t="shared" si="186"/>
        <v>24306</v>
      </c>
      <c r="AO108" s="47">
        <f t="shared" si="186"/>
        <v>28807</v>
      </c>
      <c r="AP108" s="47">
        <f t="shared" si="186"/>
        <v>32598</v>
      </c>
      <c r="AQ108" s="47">
        <f t="shared" si="186"/>
        <v>36390</v>
      </c>
      <c r="AR108" s="47">
        <f t="shared" si="186"/>
        <v>40025</v>
      </c>
      <c r="AS108" s="47">
        <f t="shared" si="186"/>
        <v>43510</v>
      </c>
      <c r="AT108" s="47">
        <f t="shared" si="186"/>
        <v>281495</v>
      </c>
      <c r="AW108" s="47">
        <f t="shared" si="187"/>
        <v>22</v>
      </c>
      <c r="AX108" s="47">
        <f t="shared" si="187"/>
        <v>55</v>
      </c>
      <c r="AY108" s="47">
        <f t="shared" si="187"/>
        <v>60</v>
      </c>
      <c r="AZ108" s="47">
        <f t="shared" si="187"/>
        <v>83</v>
      </c>
      <c r="BA108" s="47">
        <f t="shared" si="187"/>
        <v>106</v>
      </c>
      <c r="BB108" s="47">
        <f t="shared" si="187"/>
        <v>153</v>
      </c>
      <c r="BC108" s="47">
        <f t="shared" si="187"/>
        <v>163</v>
      </c>
      <c r="BD108" s="47">
        <f t="shared" si="187"/>
        <v>188</v>
      </c>
      <c r="BE108" s="47">
        <f t="shared" si="187"/>
        <v>196</v>
      </c>
      <c r="BF108" s="47">
        <f t="shared" si="187"/>
        <v>224</v>
      </c>
      <c r="BG108" s="47">
        <f t="shared" si="187"/>
        <v>238</v>
      </c>
      <c r="BH108" s="47">
        <f t="shared" si="187"/>
        <v>262</v>
      </c>
      <c r="BI108" s="47">
        <f t="shared" si="187"/>
        <v>1750</v>
      </c>
      <c r="BL108" s="47">
        <f t="shared" si="188"/>
        <v>2220</v>
      </c>
      <c r="BM108" s="47">
        <f t="shared" si="188"/>
        <v>4424</v>
      </c>
      <c r="BN108" s="47">
        <f t="shared" si="188"/>
        <v>6756</v>
      </c>
      <c r="BO108" s="47">
        <f t="shared" si="188"/>
        <v>9128</v>
      </c>
      <c r="BP108" s="47">
        <f t="shared" si="188"/>
        <v>11594</v>
      </c>
      <c r="BQ108" s="47">
        <f t="shared" si="188"/>
        <v>13884</v>
      </c>
      <c r="BR108" s="47">
        <f t="shared" si="188"/>
        <v>16550</v>
      </c>
      <c r="BS108" s="47">
        <f t="shared" si="188"/>
        <v>19366</v>
      </c>
      <c r="BT108" s="47">
        <f t="shared" si="188"/>
        <v>22206</v>
      </c>
      <c r="BU108" s="47">
        <f t="shared" si="188"/>
        <v>24876</v>
      </c>
      <c r="BV108" s="47">
        <f t="shared" si="188"/>
        <v>27296</v>
      </c>
      <c r="BW108" s="47">
        <f t="shared" si="188"/>
        <v>29514</v>
      </c>
      <c r="BX108" s="47">
        <f t="shared" si="188"/>
        <v>187814</v>
      </c>
      <c r="CA108" s="47">
        <f t="shared" si="189"/>
        <v>1178</v>
      </c>
      <c r="CB108" s="47">
        <f t="shared" si="189"/>
        <v>2618</v>
      </c>
      <c r="CC108" s="47">
        <f t="shared" si="189"/>
        <v>4114</v>
      </c>
      <c r="CD108" s="47">
        <f t="shared" si="189"/>
        <v>5379</v>
      </c>
      <c r="CE108" s="47">
        <f t="shared" si="189"/>
        <v>9560</v>
      </c>
      <c r="CF108" s="47">
        <f t="shared" si="189"/>
        <v>16410</v>
      </c>
      <c r="CG108" s="47">
        <f t="shared" si="189"/>
        <v>24737</v>
      </c>
      <c r="CH108" s="47">
        <f t="shared" si="189"/>
        <v>34551</v>
      </c>
      <c r="CI108" s="47">
        <f t="shared" si="189"/>
        <v>40153</v>
      </c>
      <c r="CJ108" s="47">
        <f t="shared" si="189"/>
        <v>43085</v>
      </c>
      <c r="CK108" s="47">
        <f t="shared" si="189"/>
        <v>44303</v>
      </c>
      <c r="CL108" s="47">
        <f t="shared" si="189"/>
        <v>45194</v>
      </c>
      <c r="CM108" s="47">
        <f t="shared" si="189"/>
        <v>271282</v>
      </c>
      <c r="CP108" s="47">
        <f t="shared" si="190"/>
        <v>0</v>
      </c>
      <c r="CQ108" s="47">
        <f t="shared" si="190"/>
        <v>0</v>
      </c>
      <c r="CR108" s="47">
        <f t="shared" si="190"/>
        <v>0</v>
      </c>
      <c r="CS108" s="47">
        <f t="shared" si="190"/>
        <v>0</v>
      </c>
      <c r="CT108" s="47">
        <f t="shared" si="190"/>
        <v>0</v>
      </c>
      <c r="CU108" s="47">
        <f t="shared" si="190"/>
        <v>0</v>
      </c>
      <c r="CV108" s="47">
        <f t="shared" si="190"/>
        <v>0</v>
      </c>
      <c r="CW108" s="47">
        <f t="shared" si="190"/>
        <v>0</v>
      </c>
      <c r="CX108" s="47">
        <f t="shared" si="190"/>
        <v>0</v>
      </c>
      <c r="CY108" s="47">
        <f t="shared" si="190"/>
        <v>0</v>
      </c>
      <c r="CZ108" s="47">
        <f t="shared" si="190"/>
        <v>0</v>
      </c>
      <c r="DA108" s="47">
        <f t="shared" si="190"/>
        <v>0</v>
      </c>
      <c r="DB108" s="47">
        <f t="shared" si="190"/>
        <v>0</v>
      </c>
      <c r="DC108" s="109" t="s">
        <v>81</v>
      </c>
      <c r="DE108" s="47">
        <f t="shared" si="191"/>
        <v>0</v>
      </c>
      <c r="DF108" s="47">
        <f t="shared" si="191"/>
        <v>0</v>
      </c>
      <c r="DG108" s="47">
        <f t="shared" si="191"/>
        <v>0</v>
      </c>
      <c r="DH108" s="47">
        <f t="shared" si="191"/>
        <v>0</v>
      </c>
      <c r="DI108" s="47">
        <f t="shared" si="191"/>
        <v>0</v>
      </c>
      <c r="DJ108" s="47">
        <f t="shared" si="191"/>
        <v>0</v>
      </c>
      <c r="DK108" s="47">
        <f t="shared" si="191"/>
        <v>0</v>
      </c>
      <c r="DL108" s="47">
        <f t="shared" si="191"/>
        <v>0</v>
      </c>
      <c r="DM108" s="47">
        <f t="shared" si="191"/>
        <v>0</v>
      </c>
      <c r="DN108" s="47">
        <f t="shared" si="191"/>
        <v>0</v>
      </c>
      <c r="DO108" s="47">
        <f t="shared" si="191"/>
        <v>0</v>
      </c>
      <c r="DP108" s="47">
        <f t="shared" si="191"/>
        <v>0</v>
      </c>
      <c r="DQ108" s="47">
        <f t="shared" si="191"/>
        <v>0</v>
      </c>
      <c r="DT108" s="47">
        <f t="shared" si="192"/>
        <v>372</v>
      </c>
      <c r="DU108" s="47">
        <f t="shared" si="192"/>
        <v>662</v>
      </c>
      <c r="DV108" s="47">
        <f t="shared" si="192"/>
        <v>1122</v>
      </c>
      <c r="DW108" s="47">
        <f t="shared" si="192"/>
        <v>1624</v>
      </c>
      <c r="DX108" s="47">
        <f t="shared" si="192"/>
        <v>2362</v>
      </c>
      <c r="DY108" s="47">
        <f t="shared" si="192"/>
        <v>2930</v>
      </c>
      <c r="DZ108" s="47">
        <f t="shared" si="192"/>
        <v>3842</v>
      </c>
      <c r="EA108" s="47">
        <f t="shared" si="192"/>
        <v>4896</v>
      </c>
      <c r="EB108" s="47">
        <f t="shared" si="192"/>
        <v>5664</v>
      </c>
      <c r="EC108" s="47">
        <f t="shared" si="192"/>
        <v>6436</v>
      </c>
      <c r="ED108" s="47">
        <f t="shared" si="192"/>
        <v>7108</v>
      </c>
      <c r="EE108" s="47">
        <f t="shared" si="192"/>
        <v>7658</v>
      </c>
      <c r="EF108" s="47">
        <f t="shared" si="192"/>
        <v>44676</v>
      </c>
      <c r="EI108" s="47">
        <f t="shared" si="193"/>
        <v>830</v>
      </c>
      <c r="EJ108" s="47">
        <f t="shared" si="193"/>
        <v>1528</v>
      </c>
      <c r="EK108" s="47">
        <f t="shared" si="193"/>
        <v>2648</v>
      </c>
      <c r="EL108" s="47">
        <f t="shared" si="193"/>
        <v>4446</v>
      </c>
      <c r="EM108" s="47">
        <f t="shared" si="193"/>
        <v>7338</v>
      </c>
      <c r="EN108" s="47">
        <f t="shared" si="193"/>
        <v>10678</v>
      </c>
      <c r="EO108" s="47">
        <f t="shared" si="193"/>
        <v>13888</v>
      </c>
      <c r="EP108" s="47">
        <f t="shared" si="193"/>
        <v>17122</v>
      </c>
      <c r="EQ108" s="47">
        <f t="shared" si="193"/>
        <v>20534</v>
      </c>
      <c r="ER108" s="47">
        <f t="shared" si="193"/>
        <v>23264</v>
      </c>
      <c r="ES108" s="47">
        <f t="shared" si="193"/>
        <v>24364</v>
      </c>
      <c r="ET108" s="47">
        <f t="shared" si="193"/>
        <v>25302</v>
      </c>
      <c r="EU108" s="47">
        <f t="shared" si="193"/>
        <v>151942</v>
      </c>
      <c r="EX108" s="47">
        <f t="shared" si="194"/>
        <v>0</v>
      </c>
      <c r="EY108" s="47">
        <f t="shared" si="194"/>
        <v>0</v>
      </c>
      <c r="EZ108" s="47">
        <f t="shared" si="194"/>
        <v>0</v>
      </c>
      <c r="FA108" s="47">
        <f t="shared" si="194"/>
        <v>0</v>
      </c>
      <c r="FB108" s="47">
        <f t="shared" si="194"/>
        <v>0</v>
      </c>
      <c r="FC108" s="47">
        <f t="shared" si="194"/>
        <v>0</v>
      </c>
      <c r="FD108" s="47">
        <f t="shared" si="194"/>
        <v>0</v>
      </c>
      <c r="FE108" s="47">
        <f t="shared" si="194"/>
        <v>0</v>
      </c>
      <c r="FF108" s="47">
        <f t="shared" si="194"/>
        <v>0</v>
      </c>
      <c r="FG108" s="47">
        <f t="shared" si="194"/>
        <v>0</v>
      </c>
      <c r="FH108" s="47">
        <f t="shared" si="194"/>
        <v>0</v>
      </c>
      <c r="FI108" s="47">
        <f t="shared" si="194"/>
        <v>0</v>
      </c>
      <c r="FJ108" s="47">
        <f t="shared" si="194"/>
        <v>0</v>
      </c>
    </row>
    <row r="109" spans="1:168" ht="15" customHeight="1">
      <c r="A109" s="57">
        <v>2014</v>
      </c>
      <c r="B109" s="64" t="s">
        <v>8</v>
      </c>
      <c r="D109" s="47">
        <f t="shared" si="195"/>
        <v>0</v>
      </c>
      <c r="E109" s="47">
        <f t="shared" si="195"/>
        <v>0</v>
      </c>
      <c r="F109" s="47">
        <f t="shared" si="195"/>
        <v>0</v>
      </c>
      <c r="G109" s="47">
        <f t="shared" si="195"/>
        <v>0</v>
      </c>
      <c r="H109" s="47">
        <f t="shared" si="195"/>
        <v>0</v>
      </c>
      <c r="I109" s="47">
        <f t="shared" si="184"/>
        <v>0</v>
      </c>
      <c r="J109" s="47">
        <f t="shared" si="184"/>
        <v>0</v>
      </c>
      <c r="K109" s="47">
        <f t="shared" si="184"/>
        <v>0</v>
      </c>
      <c r="L109" s="47">
        <f t="shared" si="184"/>
        <v>0</v>
      </c>
      <c r="M109" s="47">
        <f t="shared" si="184"/>
        <v>0</v>
      </c>
      <c r="N109" s="47">
        <f t="shared" si="184"/>
        <v>0</v>
      </c>
      <c r="O109" s="47">
        <f t="shared" si="184"/>
        <v>0</v>
      </c>
      <c r="P109" s="47">
        <f>SUMIFS(P$11:P$65,$A$11:$A$65,$A109,$B$11:$B$65,$B109)</f>
        <v>0</v>
      </c>
      <c r="S109" s="47">
        <f>SUMIFS(S$11:S$65,$A$11:$A$65,$A109,$B$11:$B$65,$B109)</f>
        <v>364</v>
      </c>
      <c r="T109" s="47">
        <f t="shared" si="185"/>
        <v>664</v>
      </c>
      <c r="U109" s="47">
        <f t="shared" si="185"/>
        <v>1067</v>
      </c>
      <c r="V109" s="47">
        <f t="shared" si="185"/>
        <v>1525</v>
      </c>
      <c r="W109" s="47">
        <f t="shared" si="185"/>
        <v>2162</v>
      </c>
      <c r="X109" s="47">
        <f t="shared" si="185"/>
        <v>2826</v>
      </c>
      <c r="Y109" s="47">
        <f t="shared" si="185"/>
        <v>3567</v>
      </c>
      <c r="Z109" s="47">
        <f t="shared" si="185"/>
        <v>4408</v>
      </c>
      <c r="AA109" s="47">
        <f t="shared" si="185"/>
        <v>5145</v>
      </c>
      <c r="AB109" s="47">
        <f t="shared" si="185"/>
        <v>5855</v>
      </c>
      <c r="AC109" s="47">
        <f t="shared" si="185"/>
        <v>6518</v>
      </c>
      <c r="AD109" s="47">
        <f t="shared" si="185"/>
        <v>6871</v>
      </c>
      <c r="AE109" s="47">
        <f t="shared" si="185"/>
        <v>40972</v>
      </c>
      <c r="AH109" s="47">
        <f t="shared" si="186"/>
        <v>3909</v>
      </c>
      <c r="AI109" s="47">
        <f t="shared" si="186"/>
        <v>6930</v>
      </c>
      <c r="AJ109" s="47">
        <f t="shared" si="186"/>
        <v>10586</v>
      </c>
      <c r="AK109" s="47">
        <f t="shared" si="186"/>
        <v>14017</v>
      </c>
      <c r="AL109" s="47">
        <f t="shared" si="186"/>
        <v>17800</v>
      </c>
      <c r="AM109" s="47">
        <f t="shared" si="186"/>
        <v>21701</v>
      </c>
      <c r="AN109" s="47">
        <f t="shared" si="186"/>
        <v>25537</v>
      </c>
      <c r="AO109" s="47">
        <f t="shared" si="186"/>
        <v>29719</v>
      </c>
      <c r="AP109" s="47">
        <f t="shared" si="186"/>
        <v>33440</v>
      </c>
      <c r="AQ109" s="47">
        <f t="shared" si="186"/>
        <v>37189</v>
      </c>
      <c r="AR109" s="47">
        <f t="shared" si="186"/>
        <v>39252</v>
      </c>
      <c r="AS109" s="47">
        <f t="shared" si="186"/>
        <v>42531</v>
      </c>
      <c r="AT109" s="47">
        <f t="shared" si="186"/>
        <v>282611</v>
      </c>
      <c r="AW109" s="47">
        <f t="shared" si="187"/>
        <v>24</v>
      </c>
      <c r="AX109" s="47">
        <f t="shared" si="187"/>
        <v>56</v>
      </c>
      <c r="AY109" s="47">
        <f t="shared" si="187"/>
        <v>66</v>
      </c>
      <c r="AZ109" s="47">
        <f t="shared" si="187"/>
        <v>81</v>
      </c>
      <c r="BA109" s="47">
        <f t="shared" si="187"/>
        <v>127</v>
      </c>
      <c r="BB109" s="47">
        <f t="shared" si="187"/>
        <v>182</v>
      </c>
      <c r="BC109" s="47">
        <f t="shared" si="187"/>
        <v>221</v>
      </c>
      <c r="BD109" s="47">
        <f t="shared" si="187"/>
        <v>249</v>
      </c>
      <c r="BE109" s="47">
        <f t="shared" si="187"/>
        <v>254</v>
      </c>
      <c r="BF109" s="47">
        <f t="shared" si="187"/>
        <v>286</v>
      </c>
      <c r="BG109" s="47">
        <f t="shared" si="187"/>
        <v>337</v>
      </c>
      <c r="BH109" s="47">
        <f t="shared" si="187"/>
        <v>363</v>
      </c>
      <c r="BI109" s="47">
        <f t="shared" si="187"/>
        <v>2246</v>
      </c>
      <c r="BL109" s="47">
        <f t="shared" si="188"/>
        <v>2086</v>
      </c>
      <c r="BM109" s="47">
        <f t="shared" si="188"/>
        <v>4138</v>
      </c>
      <c r="BN109" s="47">
        <f t="shared" si="188"/>
        <v>6252</v>
      </c>
      <c r="BO109" s="47">
        <f t="shared" si="188"/>
        <v>8384</v>
      </c>
      <c r="BP109" s="47">
        <f t="shared" si="188"/>
        <v>10836</v>
      </c>
      <c r="BQ109" s="47">
        <f t="shared" si="188"/>
        <v>12902</v>
      </c>
      <c r="BR109" s="47">
        <f t="shared" si="188"/>
        <v>15436</v>
      </c>
      <c r="BS109" s="47">
        <f t="shared" si="188"/>
        <v>18144</v>
      </c>
      <c r="BT109" s="47">
        <f t="shared" si="188"/>
        <v>20478</v>
      </c>
      <c r="BU109" s="47">
        <f t="shared" si="188"/>
        <v>23014</v>
      </c>
      <c r="BV109" s="47">
        <f t="shared" si="188"/>
        <v>25186</v>
      </c>
      <c r="BW109" s="47">
        <f t="shared" si="188"/>
        <v>27240</v>
      </c>
      <c r="BX109" s="47">
        <f t="shared" si="188"/>
        <v>174096</v>
      </c>
      <c r="CA109" s="47">
        <f t="shared" si="189"/>
        <v>998</v>
      </c>
      <c r="CB109" s="47">
        <f t="shared" si="189"/>
        <v>2191</v>
      </c>
      <c r="CC109" s="47">
        <f t="shared" si="189"/>
        <v>3372</v>
      </c>
      <c r="CD109" s="47">
        <f t="shared" si="189"/>
        <v>4430</v>
      </c>
      <c r="CE109" s="47">
        <f t="shared" si="189"/>
        <v>8067</v>
      </c>
      <c r="CF109" s="47">
        <f t="shared" si="189"/>
        <v>14691</v>
      </c>
      <c r="CG109" s="47">
        <f t="shared" si="189"/>
        <v>22993</v>
      </c>
      <c r="CH109" s="47">
        <f t="shared" si="189"/>
        <v>32692</v>
      </c>
      <c r="CI109" s="47">
        <f t="shared" si="189"/>
        <v>38134</v>
      </c>
      <c r="CJ109" s="47">
        <f t="shared" si="189"/>
        <v>40890</v>
      </c>
      <c r="CK109" s="47">
        <f t="shared" si="189"/>
        <v>41915</v>
      </c>
      <c r="CL109" s="47">
        <f t="shared" si="189"/>
        <v>42580</v>
      </c>
      <c r="CM109" s="47">
        <f t="shared" si="189"/>
        <v>252953</v>
      </c>
      <c r="CP109" s="47">
        <f t="shared" si="190"/>
        <v>0</v>
      </c>
      <c r="CQ109" s="47">
        <f t="shared" si="190"/>
        <v>0</v>
      </c>
      <c r="CR109" s="47">
        <f t="shared" si="190"/>
        <v>0</v>
      </c>
      <c r="CS109" s="47">
        <f t="shared" si="190"/>
        <v>0</v>
      </c>
      <c r="CT109" s="47">
        <f t="shared" si="190"/>
        <v>0</v>
      </c>
      <c r="CU109" s="47">
        <f t="shared" si="190"/>
        <v>0</v>
      </c>
      <c r="CV109" s="47">
        <f t="shared" si="190"/>
        <v>0</v>
      </c>
      <c r="CW109" s="47">
        <f t="shared" si="190"/>
        <v>0</v>
      </c>
      <c r="CX109" s="47">
        <f t="shared" si="190"/>
        <v>0</v>
      </c>
      <c r="CY109" s="47">
        <f t="shared" si="190"/>
        <v>0</v>
      </c>
      <c r="CZ109" s="47">
        <f t="shared" si="190"/>
        <v>0</v>
      </c>
      <c r="DA109" s="47">
        <f t="shared" si="190"/>
        <v>0</v>
      </c>
      <c r="DB109" s="47">
        <f t="shared" si="190"/>
        <v>0</v>
      </c>
      <c r="DC109" s="109" t="s">
        <v>81</v>
      </c>
      <c r="DE109" s="47">
        <f t="shared" si="191"/>
        <v>0</v>
      </c>
      <c r="DF109" s="47">
        <f t="shared" si="191"/>
        <v>0</v>
      </c>
      <c r="DG109" s="47">
        <f t="shared" si="191"/>
        <v>0</v>
      </c>
      <c r="DH109" s="47">
        <f t="shared" si="191"/>
        <v>0</v>
      </c>
      <c r="DI109" s="47">
        <f t="shared" si="191"/>
        <v>0</v>
      </c>
      <c r="DJ109" s="47">
        <f t="shared" si="191"/>
        <v>0</v>
      </c>
      <c r="DK109" s="47">
        <f t="shared" si="191"/>
        <v>0</v>
      </c>
      <c r="DL109" s="47">
        <f t="shared" si="191"/>
        <v>0</v>
      </c>
      <c r="DM109" s="47">
        <f t="shared" si="191"/>
        <v>0</v>
      </c>
      <c r="DN109" s="47">
        <f t="shared" si="191"/>
        <v>0</v>
      </c>
      <c r="DO109" s="47">
        <f t="shared" si="191"/>
        <v>0</v>
      </c>
      <c r="DP109" s="47">
        <f t="shared" si="191"/>
        <v>0</v>
      </c>
      <c r="DQ109" s="47">
        <f t="shared" si="191"/>
        <v>0</v>
      </c>
      <c r="DT109" s="47">
        <f t="shared" si="192"/>
        <v>314</v>
      </c>
      <c r="DU109" s="47">
        <f t="shared" si="192"/>
        <v>658</v>
      </c>
      <c r="DV109" s="47">
        <f t="shared" si="192"/>
        <v>1044</v>
      </c>
      <c r="DW109" s="47">
        <f t="shared" si="192"/>
        <v>1816</v>
      </c>
      <c r="DX109" s="47">
        <f t="shared" si="192"/>
        <v>2668</v>
      </c>
      <c r="DY109" s="47">
        <f t="shared" si="192"/>
        <v>3310</v>
      </c>
      <c r="DZ109" s="47">
        <f t="shared" si="192"/>
        <v>4362</v>
      </c>
      <c r="EA109" s="47">
        <f t="shared" si="192"/>
        <v>5532</v>
      </c>
      <c r="EB109" s="47">
        <f t="shared" si="192"/>
        <v>6394</v>
      </c>
      <c r="EC109" s="47">
        <f t="shared" si="192"/>
        <v>7224</v>
      </c>
      <c r="ED109" s="47">
        <f t="shared" si="192"/>
        <v>7842</v>
      </c>
      <c r="EE109" s="47">
        <f t="shared" si="192"/>
        <v>8332</v>
      </c>
      <c r="EF109" s="47">
        <f t="shared" si="192"/>
        <v>49496</v>
      </c>
      <c r="EI109" s="47">
        <f t="shared" si="193"/>
        <v>602</v>
      </c>
      <c r="EJ109" s="47">
        <f t="shared" si="193"/>
        <v>1190</v>
      </c>
      <c r="EK109" s="47">
        <f t="shared" si="193"/>
        <v>2026</v>
      </c>
      <c r="EL109" s="47">
        <f t="shared" si="193"/>
        <v>3610</v>
      </c>
      <c r="EM109" s="47">
        <f t="shared" si="193"/>
        <v>6532</v>
      </c>
      <c r="EN109" s="47">
        <f t="shared" si="193"/>
        <v>9902</v>
      </c>
      <c r="EO109" s="47">
        <f t="shared" si="193"/>
        <v>13314</v>
      </c>
      <c r="EP109" s="47">
        <f t="shared" si="193"/>
        <v>17760</v>
      </c>
      <c r="EQ109" s="47">
        <f t="shared" si="193"/>
        <v>20558</v>
      </c>
      <c r="ER109" s="47">
        <f t="shared" si="193"/>
        <v>22736</v>
      </c>
      <c r="ES109" s="47">
        <f t="shared" si="193"/>
        <v>23344</v>
      </c>
      <c r="ET109" s="47">
        <f t="shared" si="193"/>
        <v>23968</v>
      </c>
      <c r="EU109" s="47">
        <f t="shared" si="193"/>
        <v>145542</v>
      </c>
      <c r="EX109" s="47">
        <f t="shared" si="194"/>
        <v>0</v>
      </c>
      <c r="EY109" s="47">
        <f t="shared" si="194"/>
        <v>0</v>
      </c>
      <c r="EZ109" s="47">
        <f t="shared" si="194"/>
        <v>0</v>
      </c>
      <c r="FA109" s="47">
        <f t="shared" si="194"/>
        <v>0</v>
      </c>
      <c r="FB109" s="47">
        <f t="shared" si="194"/>
        <v>0</v>
      </c>
      <c r="FC109" s="47">
        <f t="shared" si="194"/>
        <v>0</v>
      </c>
      <c r="FD109" s="47">
        <f t="shared" si="194"/>
        <v>0</v>
      </c>
      <c r="FE109" s="47">
        <f t="shared" si="194"/>
        <v>0</v>
      </c>
      <c r="FF109" s="47">
        <f t="shared" si="194"/>
        <v>0</v>
      </c>
      <c r="FG109" s="47">
        <f t="shared" si="194"/>
        <v>0</v>
      </c>
      <c r="FH109" s="47">
        <f t="shared" si="194"/>
        <v>0</v>
      </c>
      <c r="FI109" s="47">
        <f t="shared" si="194"/>
        <v>0</v>
      </c>
      <c r="FJ109" s="47">
        <f t="shared" si="194"/>
        <v>0</v>
      </c>
    </row>
    <row r="110" spans="1:168" ht="15" customHeight="1">
      <c r="A110" s="57">
        <v>2015</v>
      </c>
      <c r="B110" s="64" t="s">
        <v>8</v>
      </c>
      <c r="D110" s="47">
        <f t="shared" si="195"/>
        <v>0</v>
      </c>
      <c r="E110" s="47">
        <f t="shared" si="195"/>
        <v>0</v>
      </c>
      <c r="F110" s="47">
        <f t="shared" si="195"/>
        <v>0</v>
      </c>
      <c r="G110" s="47">
        <f t="shared" si="195"/>
        <v>0</v>
      </c>
      <c r="H110" s="47">
        <f t="shared" si="195"/>
        <v>0</v>
      </c>
      <c r="I110" s="47">
        <f t="shared" si="184"/>
        <v>0</v>
      </c>
      <c r="J110" s="47">
        <f t="shared" si="184"/>
        <v>0</v>
      </c>
      <c r="K110" s="47">
        <f t="shared" si="184"/>
        <v>0</v>
      </c>
      <c r="L110" s="47">
        <f t="shared" si="184"/>
        <v>0</v>
      </c>
      <c r="M110" s="47">
        <f t="shared" si="184"/>
        <v>0</v>
      </c>
      <c r="N110" s="47">
        <f t="shared" si="184"/>
        <v>0</v>
      </c>
      <c r="O110" s="47">
        <f t="shared" si="184"/>
        <v>0</v>
      </c>
      <c r="P110" s="47">
        <f>SUMIFS(P$11:P$65,$A$11:$A$65,$A110,$B$11:$B$65,$B110)</f>
        <v>0</v>
      </c>
      <c r="S110" s="47">
        <f>SUMIFS(S$11:S$65,$A$11:$A$65,$A110,$B$11:$B$65,$B110)</f>
        <v>462</v>
      </c>
      <c r="T110" s="47">
        <f t="shared" si="185"/>
        <v>790</v>
      </c>
      <c r="U110" s="47">
        <f t="shared" si="185"/>
        <v>1277</v>
      </c>
      <c r="V110" s="47">
        <f t="shared" si="185"/>
        <v>1830</v>
      </c>
      <c r="W110" s="47">
        <f t="shared" si="185"/>
        <v>2449</v>
      </c>
      <c r="X110" s="47">
        <f t="shared" si="185"/>
        <v>3113</v>
      </c>
      <c r="Y110" s="47">
        <f t="shared" si="185"/>
        <v>3735</v>
      </c>
      <c r="Z110" s="47">
        <f t="shared" si="185"/>
        <v>4312</v>
      </c>
      <c r="AA110" s="47">
        <f t="shared" si="185"/>
        <v>4897</v>
      </c>
      <c r="AB110" s="47">
        <f t="shared" si="185"/>
        <v>5477</v>
      </c>
      <c r="AC110" s="47">
        <f t="shared" si="185"/>
        <v>5918</v>
      </c>
      <c r="AD110" s="47">
        <f t="shared" si="185"/>
        <v>6179</v>
      </c>
      <c r="AE110" s="47">
        <f t="shared" si="185"/>
        <v>40439</v>
      </c>
      <c r="AH110" s="47">
        <f t="shared" si="186"/>
        <v>3773</v>
      </c>
      <c r="AI110" s="47">
        <f t="shared" si="186"/>
        <v>6767</v>
      </c>
      <c r="AJ110" s="47">
        <f t="shared" si="186"/>
        <v>10246</v>
      </c>
      <c r="AK110" s="47">
        <f t="shared" si="186"/>
        <v>13708</v>
      </c>
      <c r="AL110" s="47">
        <f t="shared" si="186"/>
        <v>17556</v>
      </c>
      <c r="AM110" s="47">
        <f t="shared" si="186"/>
        <v>21280</v>
      </c>
      <c r="AN110" s="47">
        <f t="shared" si="186"/>
        <v>25500</v>
      </c>
      <c r="AO110" s="47">
        <f t="shared" si="186"/>
        <v>29692</v>
      </c>
      <c r="AP110" s="47">
        <f t="shared" si="186"/>
        <v>33681</v>
      </c>
      <c r="AQ110" s="47">
        <f t="shared" si="186"/>
        <v>37569</v>
      </c>
      <c r="AR110" s="47">
        <f t="shared" si="186"/>
        <v>41048</v>
      </c>
      <c r="AS110" s="47">
        <f t="shared" si="186"/>
        <v>44483</v>
      </c>
      <c r="AT110" s="47">
        <f t="shared" si="186"/>
        <v>285303</v>
      </c>
      <c r="AW110" s="47">
        <f t="shared" si="187"/>
        <v>26</v>
      </c>
      <c r="AX110" s="47">
        <f t="shared" si="187"/>
        <v>42</v>
      </c>
      <c r="AY110" s="47">
        <f t="shared" si="187"/>
        <v>58</v>
      </c>
      <c r="AZ110" s="47">
        <f t="shared" si="187"/>
        <v>85</v>
      </c>
      <c r="BA110" s="47">
        <f t="shared" si="187"/>
        <v>116</v>
      </c>
      <c r="BB110" s="47">
        <f t="shared" si="187"/>
        <v>159</v>
      </c>
      <c r="BC110" s="47">
        <f t="shared" si="187"/>
        <v>169</v>
      </c>
      <c r="BD110" s="47">
        <f t="shared" si="187"/>
        <v>192</v>
      </c>
      <c r="BE110" s="47">
        <f t="shared" si="187"/>
        <v>200</v>
      </c>
      <c r="BF110" s="47">
        <f t="shared" si="187"/>
        <v>228</v>
      </c>
      <c r="BG110" s="47">
        <f t="shared" si="187"/>
        <v>256</v>
      </c>
      <c r="BH110" s="47">
        <f t="shared" si="187"/>
        <v>271</v>
      </c>
      <c r="BI110" s="47">
        <f t="shared" si="187"/>
        <v>1802</v>
      </c>
      <c r="BL110" s="47">
        <f t="shared" si="188"/>
        <v>1976</v>
      </c>
      <c r="BM110" s="47">
        <f t="shared" si="188"/>
        <v>3860</v>
      </c>
      <c r="BN110" s="47">
        <f t="shared" si="188"/>
        <v>5730</v>
      </c>
      <c r="BO110" s="47">
        <f t="shared" si="188"/>
        <v>7558</v>
      </c>
      <c r="BP110" s="47">
        <f t="shared" si="188"/>
        <v>9734</v>
      </c>
      <c r="BQ110" s="47">
        <f t="shared" si="188"/>
        <v>11780</v>
      </c>
      <c r="BR110" s="47">
        <f t="shared" si="188"/>
        <v>14278</v>
      </c>
      <c r="BS110" s="47">
        <f t="shared" si="188"/>
        <v>16830</v>
      </c>
      <c r="BT110" s="47">
        <f t="shared" si="188"/>
        <v>19176</v>
      </c>
      <c r="BU110" s="47">
        <f t="shared" si="188"/>
        <v>21550</v>
      </c>
      <c r="BV110" s="47">
        <f t="shared" si="188"/>
        <v>23490</v>
      </c>
      <c r="BW110" s="47">
        <f t="shared" si="188"/>
        <v>25436</v>
      </c>
      <c r="BX110" s="47">
        <f t="shared" si="188"/>
        <v>161398</v>
      </c>
      <c r="CA110" s="47">
        <f t="shared" si="189"/>
        <v>1062</v>
      </c>
      <c r="CB110" s="47">
        <f t="shared" si="189"/>
        <v>2094</v>
      </c>
      <c r="CC110" s="47">
        <f t="shared" si="189"/>
        <v>3319</v>
      </c>
      <c r="CD110" s="47">
        <f t="shared" si="189"/>
        <v>4353</v>
      </c>
      <c r="CE110" s="47">
        <f t="shared" si="189"/>
        <v>8351</v>
      </c>
      <c r="CF110" s="47">
        <f t="shared" si="189"/>
        <v>14670</v>
      </c>
      <c r="CG110" s="47">
        <f t="shared" si="189"/>
        <v>23478</v>
      </c>
      <c r="CH110" s="47">
        <f t="shared" si="189"/>
        <v>32702</v>
      </c>
      <c r="CI110" s="47">
        <f t="shared" si="189"/>
        <v>39364</v>
      </c>
      <c r="CJ110" s="47">
        <f t="shared" si="189"/>
        <v>42619</v>
      </c>
      <c r="CK110" s="47">
        <f t="shared" si="189"/>
        <v>43684</v>
      </c>
      <c r="CL110" s="47">
        <f t="shared" si="189"/>
        <v>44236</v>
      </c>
      <c r="CM110" s="47">
        <f t="shared" si="189"/>
        <v>259932</v>
      </c>
      <c r="CP110" s="47">
        <f t="shared" si="190"/>
        <v>0</v>
      </c>
      <c r="CQ110" s="47">
        <f t="shared" si="190"/>
        <v>0</v>
      </c>
      <c r="CR110" s="47">
        <f t="shared" si="190"/>
        <v>0</v>
      </c>
      <c r="CS110" s="47">
        <f t="shared" si="190"/>
        <v>0</v>
      </c>
      <c r="CT110" s="47">
        <f t="shared" si="190"/>
        <v>0</v>
      </c>
      <c r="CU110" s="47">
        <f t="shared" si="190"/>
        <v>0</v>
      </c>
      <c r="CV110" s="47">
        <f t="shared" si="190"/>
        <v>0</v>
      </c>
      <c r="CW110" s="47">
        <f t="shared" si="190"/>
        <v>0</v>
      </c>
      <c r="CX110" s="47">
        <f t="shared" si="190"/>
        <v>0</v>
      </c>
      <c r="CY110" s="47">
        <f t="shared" si="190"/>
        <v>0</v>
      </c>
      <c r="CZ110" s="47">
        <f t="shared" si="190"/>
        <v>0</v>
      </c>
      <c r="DA110" s="47">
        <f t="shared" si="190"/>
        <v>0</v>
      </c>
      <c r="DB110" s="47">
        <f t="shared" si="190"/>
        <v>0</v>
      </c>
      <c r="DC110" s="109" t="s">
        <v>81</v>
      </c>
      <c r="DE110" s="47">
        <f t="shared" si="191"/>
        <v>0</v>
      </c>
      <c r="DF110" s="47">
        <f t="shared" si="191"/>
        <v>0</v>
      </c>
      <c r="DG110" s="47">
        <f t="shared" si="191"/>
        <v>0</v>
      </c>
      <c r="DH110" s="47">
        <f t="shared" si="191"/>
        <v>0</v>
      </c>
      <c r="DI110" s="47">
        <f t="shared" si="191"/>
        <v>0</v>
      </c>
      <c r="DJ110" s="47">
        <f t="shared" si="191"/>
        <v>0</v>
      </c>
      <c r="DK110" s="47">
        <f t="shared" si="191"/>
        <v>0</v>
      </c>
      <c r="DL110" s="47">
        <f t="shared" si="191"/>
        <v>0</v>
      </c>
      <c r="DM110" s="47">
        <f t="shared" si="191"/>
        <v>0</v>
      </c>
      <c r="DN110" s="47">
        <f t="shared" si="191"/>
        <v>0</v>
      </c>
      <c r="DO110" s="47">
        <f t="shared" si="191"/>
        <v>0</v>
      </c>
      <c r="DP110" s="47">
        <f t="shared" si="191"/>
        <v>0</v>
      </c>
      <c r="DQ110" s="47">
        <f t="shared" si="191"/>
        <v>0</v>
      </c>
      <c r="DT110" s="47">
        <f t="shared" si="192"/>
        <v>300</v>
      </c>
      <c r="DU110" s="47">
        <f t="shared" si="192"/>
        <v>602</v>
      </c>
      <c r="DV110" s="47">
        <f t="shared" si="192"/>
        <v>1114</v>
      </c>
      <c r="DW110" s="47">
        <f t="shared" si="192"/>
        <v>1772</v>
      </c>
      <c r="DX110" s="47">
        <f t="shared" si="192"/>
        <v>2736</v>
      </c>
      <c r="DY110" s="47">
        <f t="shared" si="192"/>
        <v>3486</v>
      </c>
      <c r="DZ110" s="47">
        <f t="shared" si="192"/>
        <v>4482</v>
      </c>
      <c r="EA110" s="47">
        <f t="shared" si="192"/>
        <v>5298</v>
      </c>
      <c r="EB110" s="47">
        <f t="shared" si="192"/>
        <v>6096</v>
      </c>
      <c r="EC110" s="47">
        <f t="shared" si="192"/>
        <v>6864</v>
      </c>
      <c r="ED110" s="47">
        <f t="shared" si="192"/>
        <v>7492</v>
      </c>
      <c r="EE110" s="47">
        <f t="shared" si="192"/>
        <v>7916</v>
      </c>
      <c r="EF110" s="47">
        <f t="shared" si="192"/>
        <v>48158</v>
      </c>
      <c r="EI110" s="47">
        <f t="shared" si="193"/>
        <v>430</v>
      </c>
      <c r="EJ110" s="47">
        <f t="shared" si="193"/>
        <v>776</v>
      </c>
      <c r="EK110" s="47">
        <f t="shared" si="193"/>
        <v>1396</v>
      </c>
      <c r="EL110" s="47">
        <f t="shared" si="193"/>
        <v>2580</v>
      </c>
      <c r="EM110" s="47">
        <f t="shared" si="193"/>
        <v>5012</v>
      </c>
      <c r="EN110" s="47">
        <f t="shared" si="193"/>
        <v>7954</v>
      </c>
      <c r="EO110" s="47">
        <f t="shared" si="193"/>
        <v>10904</v>
      </c>
      <c r="EP110" s="47">
        <f t="shared" si="193"/>
        <v>13953</v>
      </c>
      <c r="EQ110" s="47">
        <f t="shared" si="193"/>
        <v>16919</v>
      </c>
      <c r="ER110" s="47">
        <f t="shared" si="193"/>
        <v>19407</v>
      </c>
      <c r="ES110" s="47">
        <f t="shared" si="193"/>
        <v>20203</v>
      </c>
      <c r="ET110" s="47">
        <f t="shared" si="193"/>
        <v>20827</v>
      </c>
      <c r="EU110" s="47">
        <f t="shared" si="193"/>
        <v>120361</v>
      </c>
      <c r="EX110" s="47">
        <f t="shared" si="194"/>
        <v>0</v>
      </c>
      <c r="EY110" s="47">
        <f t="shared" si="194"/>
        <v>0</v>
      </c>
      <c r="EZ110" s="47">
        <f t="shared" si="194"/>
        <v>0</v>
      </c>
      <c r="FA110" s="47">
        <f t="shared" si="194"/>
        <v>0</v>
      </c>
      <c r="FB110" s="47">
        <f t="shared" si="194"/>
        <v>0</v>
      </c>
      <c r="FC110" s="47">
        <f t="shared" si="194"/>
        <v>0</v>
      </c>
      <c r="FD110" s="47">
        <f t="shared" si="194"/>
        <v>0</v>
      </c>
      <c r="FE110" s="47">
        <f t="shared" si="194"/>
        <v>0</v>
      </c>
      <c r="FF110" s="47">
        <f t="shared" si="194"/>
        <v>0</v>
      </c>
      <c r="FG110" s="47">
        <f t="shared" si="194"/>
        <v>0</v>
      </c>
      <c r="FH110" s="47">
        <f t="shared" si="194"/>
        <v>0</v>
      </c>
      <c r="FI110" s="47">
        <f t="shared" si="194"/>
        <v>0</v>
      </c>
      <c r="FJ110" s="47">
        <f t="shared" si="194"/>
        <v>0</v>
      </c>
    </row>
    <row r="111" spans="1:168" ht="15" customHeight="1">
      <c r="A111" s="57">
        <v>2016</v>
      </c>
      <c r="B111" s="64" t="s">
        <v>8</v>
      </c>
      <c r="D111" s="47">
        <f t="shared" si="195"/>
        <v>0</v>
      </c>
      <c r="E111" s="47">
        <f t="shared" si="195"/>
        <v>0</v>
      </c>
      <c r="F111" s="47">
        <f t="shared" si="195"/>
        <v>0</v>
      </c>
      <c r="G111" s="47">
        <f t="shared" si="195"/>
        <v>0</v>
      </c>
      <c r="H111" s="47">
        <f t="shared" si="195"/>
        <v>0</v>
      </c>
      <c r="I111" s="47">
        <f t="shared" si="184"/>
        <v>0</v>
      </c>
      <c r="J111" s="47">
        <f t="shared" si="184"/>
        <v>0</v>
      </c>
      <c r="K111" s="47">
        <f t="shared" si="184"/>
        <v>0</v>
      </c>
      <c r="L111" s="47">
        <f t="shared" si="184"/>
        <v>0</v>
      </c>
      <c r="M111" s="47">
        <f t="shared" si="184"/>
        <v>0</v>
      </c>
      <c r="N111" s="47">
        <f t="shared" si="184"/>
        <v>0</v>
      </c>
      <c r="O111" s="47">
        <f t="shared" si="184"/>
        <v>0</v>
      </c>
      <c r="P111" s="47">
        <f>SUMIFS(P$11:P$65,$A$11:$A$65,$A111,$B$11:$B$65,$B111)</f>
        <v>0</v>
      </c>
      <c r="S111" s="47">
        <f>SUMIFS(S$11:S$65,$A$11:$A$65,$A111,$B$11:$B$65,$B111)</f>
        <v>297</v>
      </c>
      <c r="T111" s="47">
        <f t="shared" si="185"/>
        <v>569</v>
      </c>
      <c r="U111" s="47">
        <f t="shared" si="185"/>
        <v>851</v>
      </c>
      <c r="V111" s="47">
        <f t="shared" si="185"/>
        <v>1336</v>
      </c>
      <c r="W111" s="47">
        <f t="shared" si="185"/>
        <v>1940</v>
      </c>
      <c r="X111" s="47">
        <f t="shared" si="185"/>
        <v>2502</v>
      </c>
      <c r="Y111" s="47">
        <f t="shared" si="185"/>
        <v>3082</v>
      </c>
      <c r="Z111" s="47">
        <f t="shared" si="185"/>
        <v>3551</v>
      </c>
      <c r="AA111" s="47">
        <f t="shared" si="185"/>
        <v>4069</v>
      </c>
      <c r="AB111" s="47">
        <f t="shared" si="185"/>
        <v>4642</v>
      </c>
      <c r="AC111" s="47">
        <f t="shared" si="185"/>
        <v>5142</v>
      </c>
      <c r="AD111" s="47">
        <f t="shared" si="185"/>
        <v>5385</v>
      </c>
      <c r="AE111" s="47">
        <f t="shared" si="185"/>
        <v>33366</v>
      </c>
      <c r="AH111" s="47">
        <f t="shared" si="186"/>
        <v>3869</v>
      </c>
      <c r="AI111" s="47">
        <f t="shared" si="186"/>
        <v>7083</v>
      </c>
      <c r="AJ111" s="47">
        <f t="shared" si="186"/>
        <v>10452</v>
      </c>
      <c r="AK111" s="47">
        <f t="shared" si="186"/>
        <v>13901</v>
      </c>
      <c r="AL111" s="47">
        <f t="shared" si="186"/>
        <v>17505</v>
      </c>
      <c r="AM111" s="47">
        <f t="shared" si="186"/>
        <v>21638</v>
      </c>
      <c r="AN111" s="47">
        <f t="shared" si="186"/>
        <v>25613</v>
      </c>
      <c r="AO111" s="47">
        <f t="shared" si="186"/>
        <v>29753</v>
      </c>
      <c r="AP111" s="47">
        <f t="shared" si="186"/>
        <v>33484</v>
      </c>
      <c r="AQ111" s="47">
        <f t="shared" si="186"/>
        <v>37374</v>
      </c>
      <c r="AR111" s="47">
        <f t="shared" si="186"/>
        <v>40892</v>
      </c>
      <c r="AS111" s="47">
        <f t="shared" si="186"/>
        <v>44502</v>
      </c>
      <c r="AT111" s="47">
        <f t="shared" si="186"/>
        <v>286066</v>
      </c>
      <c r="AW111" s="47">
        <f t="shared" si="187"/>
        <v>12</v>
      </c>
      <c r="AX111" s="47">
        <f t="shared" si="187"/>
        <v>38</v>
      </c>
      <c r="AY111" s="47">
        <f t="shared" si="187"/>
        <v>47</v>
      </c>
      <c r="AZ111" s="47">
        <f t="shared" si="187"/>
        <v>61</v>
      </c>
      <c r="BA111" s="47">
        <f t="shared" si="187"/>
        <v>88</v>
      </c>
      <c r="BB111" s="47">
        <f t="shared" si="187"/>
        <v>122</v>
      </c>
      <c r="BC111" s="47">
        <f t="shared" si="187"/>
        <v>140</v>
      </c>
      <c r="BD111" s="47">
        <f t="shared" si="187"/>
        <v>168</v>
      </c>
      <c r="BE111" s="47">
        <f t="shared" si="187"/>
        <v>187</v>
      </c>
      <c r="BF111" s="47">
        <f t="shared" si="187"/>
        <v>207</v>
      </c>
      <c r="BG111" s="47">
        <f t="shared" si="187"/>
        <v>245</v>
      </c>
      <c r="BH111" s="47">
        <f t="shared" si="187"/>
        <v>265</v>
      </c>
      <c r="BI111" s="47">
        <f t="shared" si="187"/>
        <v>1580</v>
      </c>
      <c r="BL111" s="47">
        <f t="shared" si="188"/>
        <v>1930</v>
      </c>
      <c r="BM111" s="47">
        <f t="shared" si="188"/>
        <v>3646</v>
      </c>
      <c r="BN111" s="47">
        <f t="shared" si="188"/>
        <v>5396</v>
      </c>
      <c r="BO111" s="47">
        <f t="shared" si="188"/>
        <v>7058</v>
      </c>
      <c r="BP111" s="47">
        <f t="shared" si="188"/>
        <v>9086</v>
      </c>
      <c r="BQ111" s="47">
        <f t="shared" si="188"/>
        <v>11124</v>
      </c>
      <c r="BR111" s="47">
        <f t="shared" si="188"/>
        <v>13526</v>
      </c>
      <c r="BS111" s="47">
        <f t="shared" si="188"/>
        <v>15976</v>
      </c>
      <c r="BT111" s="47">
        <f t="shared" si="188"/>
        <v>18224</v>
      </c>
      <c r="BU111" s="47">
        <f t="shared" si="188"/>
        <v>20532</v>
      </c>
      <c r="BV111" s="47">
        <f t="shared" si="188"/>
        <v>22406</v>
      </c>
      <c r="BW111" s="47">
        <f t="shared" si="188"/>
        <v>24158</v>
      </c>
      <c r="BX111" s="47">
        <f t="shared" si="188"/>
        <v>153062</v>
      </c>
      <c r="CA111" s="47">
        <f t="shared" si="189"/>
        <v>1141</v>
      </c>
      <c r="CB111" s="47">
        <f t="shared" si="189"/>
        <v>2650</v>
      </c>
      <c r="CC111" s="47">
        <f t="shared" si="189"/>
        <v>3885</v>
      </c>
      <c r="CD111" s="47">
        <f t="shared" si="189"/>
        <v>5731</v>
      </c>
      <c r="CE111" s="47">
        <f t="shared" si="189"/>
        <v>10447</v>
      </c>
      <c r="CF111" s="47">
        <f t="shared" si="189"/>
        <v>17578</v>
      </c>
      <c r="CG111" s="47">
        <f t="shared" si="189"/>
        <v>27190</v>
      </c>
      <c r="CH111" s="47">
        <f t="shared" si="189"/>
        <v>35506</v>
      </c>
      <c r="CI111" s="47">
        <f t="shared" si="189"/>
        <v>42442</v>
      </c>
      <c r="CJ111" s="47">
        <f t="shared" si="189"/>
        <v>45842</v>
      </c>
      <c r="CK111" s="47">
        <f t="shared" si="189"/>
        <v>47508</v>
      </c>
      <c r="CL111" s="47">
        <f t="shared" si="189"/>
        <v>49063</v>
      </c>
      <c r="CM111" s="47">
        <f t="shared" si="189"/>
        <v>288983</v>
      </c>
      <c r="CP111" s="47">
        <f t="shared" si="190"/>
        <v>0</v>
      </c>
      <c r="CQ111" s="47">
        <f t="shared" si="190"/>
        <v>0</v>
      </c>
      <c r="CR111" s="47">
        <f t="shared" si="190"/>
        <v>0</v>
      </c>
      <c r="CS111" s="47">
        <f t="shared" si="190"/>
        <v>0</v>
      </c>
      <c r="CT111" s="47">
        <f t="shared" si="190"/>
        <v>0</v>
      </c>
      <c r="CU111" s="47">
        <f t="shared" si="190"/>
        <v>0</v>
      </c>
      <c r="CV111" s="47">
        <f t="shared" si="190"/>
        <v>0</v>
      </c>
      <c r="CW111" s="47">
        <f t="shared" si="190"/>
        <v>0</v>
      </c>
      <c r="CX111" s="47">
        <f t="shared" si="190"/>
        <v>0</v>
      </c>
      <c r="CY111" s="47">
        <f t="shared" si="190"/>
        <v>0</v>
      </c>
      <c r="CZ111" s="47">
        <f t="shared" si="190"/>
        <v>0</v>
      </c>
      <c r="DA111" s="47">
        <f t="shared" si="190"/>
        <v>0</v>
      </c>
      <c r="DB111" s="47">
        <f t="shared" si="190"/>
        <v>0</v>
      </c>
      <c r="DC111" s="109" t="s">
        <v>81</v>
      </c>
      <c r="DE111" s="47">
        <f t="shared" si="191"/>
        <v>0</v>
      </c>
      <c r="DF111" s="47">
        <f t="shared" si="191"/>
        <v>0</v>
      </c>
      <c r="DG111" s="47">
        <f t="shared" si="191"/>
        <v>0</v>
      </c>
      <c r="DH111" s="47">
        <f t="shared" si="191"/>
        <v>0</v>
      </c>
      <c r="DI111" s="47">
        <f t="shared" si="191"/>
        <v>0</v>
      </c>
      <c r="DJ111" s="47">
        <f t="shared" si="191"/>
        <v>0</v>
      </c>
      <c r="DK111" s="47">
        <f t="shared" si="191"/>
        <v>0</v>
      </c>
      <c r="DL111" s="47">
        <f t="shared" si="191"/>
        <v>0</v>
      </c>
      <c r="DM111" s="47">
        <f t="shared" si="191"/>
        <v>0</v>
      </c>
      <c r="DN111" s="47">
        <f t="shared" si="191"/>
        <v>0</v>
      </c>
      <c r="DO111" s="47">
        <f t="shared" si="191"/>
        <v>0</v>
      </c>
      <c r="DP111" s="47">
        <f t="shared" si="191"/>
        <v>0</v>
      </c>
      <c r="DQ111" s="47">
        <f t="shared" si="191"/>
        <v>0</v>
      </c>
      <c r="DT111" s="47">
        <f t="shared" si="192"/>
        <v>284</v>
      </c>
      <c r="DU111" s="47">
        <f t="shared" si="192"/>
        <v>576</v>
      </c>
      <c r="DV111" s="47">
        <f t="shared" si="192"/>
        <v>1056</v>
      </c>
      <c r="DW111" s="47">
        <f t="shared" si="192"/>
        <v>1622</v>
      </c>
      <c r="DX111" s="47">
        <f t="shared" si="192"/>
        <v>2432</v>
      </c>
      <c r="DY111" s="47">
        <f t="shared" si="192"/>
        <v>3120</v>
      </c>
      <c r="DZ111" s="47">
        <f t="shared" si="192"/>
        <v>4078</v>
      </c>
      <c r="EA111" s="47">
        <f t="shared" si="192"/>
        <v>4914</v>
      </c>
      <c r="EB111" s="47">
        <f t="shared" si="192"/>
        <v>5678</v>
      </c>
      <c r="EC111" s="47">
        <f t="shared" si="192"/>
        <v>6430</v>
      </c>
      <c r="ED111" s="47">
        <f t="shared" si="192"/>
        <v>6978</v>
      </c>
      <c r="EE111" s="47">
        <f t="shared" si="192"/>
        <v>7416</v>
      </c>
      <c r="EF111" s="47">
        <f t="shared" si="192"/>
        <v>44584</v>
      </c>
      <c r="EI111" s="47">
        <f t="shared" si="193"/>
        <v>384</v>
      </c>
      <c r="EJ111" s="47">
        <f t="shared" si="193"/>
        <v>804</v>
      </c>
      <c r="EK111" s="47">
        <f t="shared" si="193"/>
        <v>1402</v>
      </c>
      <c r="EL111" s="47">
        <f t="shared" si="193"/>
        <v>2640</v>
      </c>
      <c r="EM111" s="47">
        <f t="shared" si="193"/>
        <v>5146</v>
      </c>
      <c r="EN111" s="47">
        <f t="shared" si="193"/>
        <v>8228</v>
      </c>
      <c r="EO111" s="47">
        <f t="shared" si="193"/>
        <v>11356</v>
      </c>
      <c r="EP111" s="47">
        <f t="shared" si="193"/>
        <v>14324</v>
      </c>
      <c r="EQ111" s="47">
        <f t="shared" si="193"/>
        <v>17300</v>
      </c>
      <c r="ER111" s="47">
        <f t="shared" si="193"/>
        <v>19858</v>
      </c>
      <c r="ES111" s="47">
        <f t="shared" si="193"/>
        <v>20654</v>
      </c>
      <c r="ET111" s="47">
        <f t="shared" si="193"/>
        <v>21388</v>
      </c>
      <c r="EU111" s="47">
        <f t="shared" si="193"/>
        <v>123484</v>
      </c>
      <c r="EX111" s="47">
        <f t="shared" si="194"/>
        <v>0</v>
      </c>
      <c r="EY111" s="47">
        <f t="shared" si="194"/>
        <v>0</v>
      </c>
      <c r="EZ111" s="47">
        <f t="shared" si="194"/>
        <v>0</v>
      </c>
      <c r="FA111" s="47">
        <f t="shared" si="194"/>
        <v>0</v>
      </c>
      <c r="FB111" s="47">
        <f t="shared" si="194"/>
        <v>0</v>
      </c>
      <c r="FC111" s="47">
        <f t="shared" si="194"/>
        <v>0</v>
      </c>
      <c r="FD111" s="47">
        <f t="shared" si="194"/>
        <v>0</v>
      </c>
      <c r="FE111" s="47">
        <f t="shared" si="194"/>
        <v>0</v>
      </c>
      <c r="FF111" s="47">
        <f t="shared" si="194"/>
        <v>0</v>
      </c>
      <c r="FG111" s="47">
        <f t="shared" si="194"/>
        <v>0</v>
      </c>
      <c r="FH111" s="47">
        <f t="shared" si="194"/>
        <v>0</v>
      </c>
      <c r="FI111" s="47">
        <f t="shared" si="194"/>
        <v>0</v>
      </c>
      <c r="FJ111" s="47">
        <f t="shared" si="194"/>
        <v>0</v>
      </c>
    </row>
    <row r="112" spans="1:168" ht="15" customHeight="1">
      <c r="A112" s="57">
        <v>2017</v>
      </c>
      <c r="B112" s="64" t="s">
        <v>8</v>
      </c>
      <c r="D112" s="47">
        <f>SUMIFS(D$11:D$69,$A$11:$A$69,$A112,$B$11:$B$69,$B112)</f>
        <v>0</v>
      </c>
      <c r="E112" s="47">
        <f t="shared" ref="E112:P112" si="196">SUMIFS(E$11:E$69,$A$11:$A$69,$A112,$B$11:$B$69,$B112)</f>
        <v>0</v>
      </c>
      <c r="F112" s="47">
        <f t="shared" si="196"/>
        <v>0</v>
      </c>
      <c r="G112" s="47">
        <f t="shared" si="196"/>
        <v>0</v>
      </c>
      <c r="H112" s="47">
        <f t="shared" si="196"/>
        <v>0</v>
      </c>
      <c r="I112" s="47">
        <f t="shared" si="196"/>
        <v>0</v>
      </c>
      <c r="J112" s="47">
        <f t="shared" si="196"/>
        <v>0</v>
      </c>
      <c r="K112" s="47">
        <f t="shared" si="196"/>
        <v>0</v>
      </c>
      <c r="L112" s="47">
        <f t="shared" si="196"/>
        <v>0</v>
      </c>
      <c r="M112" s="47">
        <f t="shared" si="196"/>
        <v>0</v>
      </c>
      <c r="N112" s="47">
        <f t="shared" si="196"/>
        <v>0</v>
      </c>
      <c r="O112" s="47">
        <f t="shared" si="196"/>
        <v>0</v>
      </c>
      <c r="P112" s="47">
        <f t="shared" si="196"/>
        <v>0</v>
      </c>
      <c r="S112" s="47">
        <f t="shared" ref="S112:AE112" si="197">SUMIFS(S$11:S$69,$A$11:$A$69,$A112,$B$11:$B$69,$B112)</f>
        <v>273</v>
      </c>
      <c r="T112" s="47">
        <f t="shared" si="197"/>
        <v>561</v>
      </c>
      <c r="U112" s="47">
        <f t="shared" si="197"/>
        <v>922</v>
      </c>
      <c r="V112" s="47">
        <f t="shared" si="197"/>
        <v>1341</v>
      </c>
      <c r="W112" s="47">
        <f t="shared" si="197"/>
        <v>1816</v>
      </c>
      <c r="X112" s="47">
        <f t="shared" si="197"/>
        <v>2359</v>
      </c>
      <c r="Y112" s="47">
        <f t="shared" si="197"/>
        <v>2874</v>
      </c>
      <c r="Z112" s="47">
        <f t="shared" si="197"/>
        <v>3371</v>
      </c>
      <c r="AA112" s="47">
        <f t="shared" si="197"/>
        <v>3831</v>
      </c>
      <c r="AB112" s="47">
        <f t="shared" si="197"/>
        <v>4357</v>
      </c>
      <c r="AC112" s="47">
        <f t="shared" si="197"/>
        <v>4357</v>
      </c>
      <c r="AD112" s="47">
        <f t="shared" si="197"/>
        <v>4357</v>
      </c>
      <c r="AE112" s="47">
        <f t="shared" si="197"/>
        <v>30419</v>
      </c>
      <c r="AH112" s="47">
        <f t="shared" ref="AH112:AT112" si="198">SUMIFS(AH$11:AH$69,$A$11:$A$69,$A112,$B$11:$B$69,$B112)</f>
        <v>3882</v>
      </c>
      <c r="AI112" s="47">
        <f t="shared" si="198"/>
        <v>6871</v>
      </c>
      <c r="AJ112" s="47">
        <f t="shared" si="198"/>
        <v>10265</v>
      </c>
      <c r="AK112" s="47">
        <f t="shared" si="198"/>
        <v>13811</v>
      </c>
      <c r="AL112" s="47">
        <f t="shared" si="198"/>
        <v>17310</v>
      </c>
      <c r="AM112" s="47">
        <f t="shared" si="198"/>
        <v>21066</v>
      </c>
      <c r="AN112" s="47">
        <f t="shared" si="198"/>
        <v>25308</v>
      </c>
      <c r="AO112" s="47">
        <f t="shared" si="198"/>
        <v>29227</v>
      </c>
      <c r="AP112" s="47">
        <f t="shared" si="198"/>
        <v>32978</v>
      </c>
      <c r="AQ112" s="47">
        <f t="shared" si="198"/>
        <v>35516</v>
      </c>
      <c r="AR112" s="47">
        <f t="shared" si="198"/>
        <v>35516</v>
      </c>
      <c r="AS112" s="47">
        <f t="shared" si="198"/>
        <v>35516</v>
      </c>
      <c r="AT112" s="47">
        <f t="shared" si="198"/>
        <v>267266</v>
      </c>
      <c r="AW112" s="47">
        <f t="shared" ref="AW112:BI112" si="199">SUMIFS(AW$11:AW$69,$A$11:$A$69,$A112,$B$11:$B$69,$B112)</f>
        <v>21</v>
      </c>
      <c r="AX112" s="47">
        <f t="shared" si="199"/>
        <v>33</v>
      </c>
      <c r="AY112" s="47">
        <f t="shared" si="199"/>
        <v>39</v>
      </c>
      <c r="AZ112" s="47">
        <f t="shared" si="199"/>
        <v>57</v>
      </c>
      <c r="BA112" s="47">
        <f t="shared" si="199"/>
        <v>90</v>
      </c>
      <c r="BB112" s="47">
        <f t="shared" si="199"/>
        <v>136</v>
      </c>
      <c r="BC112" s="47">
        <f t="shared" si="199"/>
        <v>153</v>
      </c>
      <c r="BD112" s="47">
        <f t="shared" si="199"/>
        <v>186</v>
      </c>
      <c r="BE112" s="47">
        <f t="shared" si="199"/>
        <v>199</v>
      </c>
      <c r="BF112" s="47">
        <f t="shared" si="199"/>
        <v>227</v>
      </c>
      <c r="BG112" s="47">
        <f t="shared" si="199"/>
        <v>227</v>
      </c>
      <c r="BH112" s="47">
        <f t="shared" si="199"/>
        <v>227</v>
      </c>
      <c r="BI112" s="47">
        <f t="shared" si="199"/>
        <v>1595</v>
      </c>
      <c r="BL112" s="47">
        <f t="shared" ref="BL112:BX112" si="200">SUMIFS(BL$11:BL$69,$A$11:$A$69,$A112,$B$11:$B$69,$B112)</f>
        <v>1604</v>
      </c>
      <c r="BM112" s="47">
        <f t="shared" si="200"/>
        <v>3126</v>
      </c>
      <c r="BN112" s="47">
        <f t="shared" si="200"/>
        <v>4682</v>
      </c>
      <c r="BO112" s="47">
        <f t="shared" si="200"/>
        <v>6368</v>
      </c>
      <c r="BP112" s="47">
        <f t="shared" si="200"/>
        <v>8250</v>
      </c>
      <c r="BQ112" s="47">
        <f t="shared" si="200"/>
        <v>10462</v>
      </c>
      <c r="BR112" s="47">
        <f t="shared" si="200"/>
        <v>12790</v>
      </c>
      <c r="BS112" s="47">
        <f t="shared" si="200"/>
        <v>15264</v>
      </c>
      <c r="BT112" s="47">
        <f t="shared" si="200"/>
        <v>17484</v>
      </c>
      <c r="BU112" s="47">
        <f t="shared" si="200"/>
        <v>19858</v>
      </c>
      <c r="BV112" s="47">
        <f t="shared" si="200"/>
        <v>19858</v>
      </c>
      <c r="BW112" s="47">
        <f t="shared" si="200"/>
        <v>19858</v>
      </c>
      <c r="BX112" s="47">
        <f t="shared" si="200"/>
        <v>139604</v>
      </c>
      <c r="CA112" s="47">
        <f t="shared" ref="CA112:CM112" si="201">SUMIFS(CA$11:CA$69,$A$11:$A$69,$A112,$B$11:$B$69,$B112)</f>
        <v>1756</v>
      </c>
      <c r="CB112" s="47">
        <f t="shared" si="201"/>
        <v>3786</v>
      </c>
      <c r="CC112" s="47">
        <f t="shared" si="201"/>
        <v>5727</v>
      </c>
      <c r="CD112" s="47">
        <f t="shared" si="201"/>
        <v>7367</v>
      </c>
      <c r="CE112" s="47">
        <f t="shared" si="201"/>
        <v>11970</v>
      </c>
      <c r="CF112" s="47">
        <f t="shared" si="201"/>
        <v>19465</v>
      </c>
      <c r="CG112" s="47">
        <f t="shared" si="201"/>
        <v>28779</v>
      </c>
      <c r="CH112" s="47">
        <f t="shared" si="201"/>
        <v>38389</v>
      </c>
      <c r="CI112" s="47">
        <f t="shared" si="201"/>
        <v>45400</v>
      </c>
      <c r="CJ112" s="47">
        <f t="shared" si="201"/>
        <v>48845</v>
      </c>
      <c r="CK112" s="47">
        <f t="shared" si="201"/>
        <v>48845</v>
      </c>
      <c r="CL112" s="47">
        <f t="shared" si="201"/>
        <v>48845</v>
      </c>
      <c r="CM112" s="47">
        <f t="shared" si="201"/>
        <v>309174</v>
      </c>
      <c r="CP112" s="47">
        <f>SUMIFS(CP$11:CP$69,$A$11:$A$69,$A112,$B$11:$B$69,$B112)</f>
        <v>175192</v>
      </c>
      <c r="CQ112" s="47">
        <f t="shared" ref="CQ112:DB112" si="202">SUMIFS(CQ$11:CQ$69,$A$11:$A$69,$A112,$B$11:$B$69,$B112)</f>
        <v>175192</v>
      </c>
      <c r="CR112" s="47">
        <f t="shared" si="202"/>
        <v>175192</v>
      </c>
      <c r="CS112" s="47">
        <f t="shared" si="202"/>
        <v>175192</v>
      </c>
      <c r="CT112" s="47">
        <f t="shared" si="202"/>
        <v>175192</v>
      </c>
      <c r="CU112" s="47">
        <f t="shared" si="202"/>
        <v>175192</v>
      </c>
      <c r="CV112" s="47">
        <f t="shared" si="202"/>
        <v>175192</v>
      </c>
      <c r="CW112" s="47">
        <f t="shared" si="202"/>
        <v>175192</v>
      </c>
      <c r="CX112" s="47">
        <f t="shared" si="202"/>
        <v>175192</v>
      </c>
      <c r="CY112" s="47">
        <f t="shared" si="202"/>
        <v>175192</v>
      </c>
      <c r="CZ112" s="47">
        <f t="shared" si="202"/>
        <v>175192</v>
      </c>
      <c r="DA112" s="47">
        <f t="shared" si="202"/>
        <v>175192</v>
      </c>
      <c r="DB112" s="47">
        <f t="shared" si="202"/>
        <v>2102304</v>
      </c>
      <c r="DC112" s="109" t="s">
        <v>81</v>
      </c>
      <c r="DE112" s="47">
        <f t="shared" ref="DE112:DQ112" si="203">SUMIFS(DE$11:DE$69,$A$11:$A$69,$A112,$B$11:$B$69,$B112)</f>
        <v>0</v>
      </c>
      <c r="DF112" s="47">
        <f t="shared" si="203"/>
        <v>0</v>
      </c>
      <c r="DG112" s="47">
        <f t="shared" si="203"/>
        <v>0</v>
      </c>
      <c r="DH112" s="47">
        <f t="shared" si="203"/>
        <v>0</v>
      </c>
      <c r="DI112" s="47">
        <f t="shared" si="203"/>
        <v>0</v>
      </c>
      <c r="DJ112" s="47">
        <f t="shared" si="203"/>
        <v>0</v>
      </c>
      <c r="DK112" s="47">
        <f t="shared" si="203"/>
        <v>0</v>
      </c>
      <c r="DL112" s="47">
        <f t="shared" si="203"/>
        <v>0</v>
      </c>
      <c r="DM112" s="47">
        <f t="shared" si="203"/>
        <v>0</v>
      </c>
      <c r="DN112" s="47">
        <f t="shared" si="203"/>
        <v>0</v>
      </c>
      <c r="DO112" s="47">
        <f t="shared" si="203"/>
        <v>0</v>
      </c>
      <c r="DP112" s="47">
        <f t="shared" si="203"/>
        <v>0</v>
      </c>
      <c r="DQ112" s="47">
        <f t="shared" si="203"/>
        <v>0</v>
      </c>
      <c r="DT112" s="47">
        <f t="shared" ref="DT112:EF112" si="204">SUMIFS(DT$11:DT$69,$A$11:$A$69,$A112,$B$11:$B$69,$B112)</f>
        <v>294</v>
      </c>
      <c r="DU112" s="47">
        <f t="shared" si="204"/>
        <v>616</v>
      </c>
      <c r="DV112" s="47">
        <f t="shared" si="204"/>
        <v>1038</v>
      </c>
      <c r="DW112" s="47">
        <f t="shared" si="204"/>
        <v>1644</v>
      </c>
      <c r="DX112" s="47">
        <f t="shared" si="204"/>
        <v>2472</v>
      </c>
      <c r="DY112" s="47">
        <f t="shared" si="204"/>
        <v>3114</v>
      </c>
      <c r="DZ112" s="47">
        <f t="shared" si="204"/>
        <v>3970</v>
      </c>
      <c r="EA112" s="47">
        <f t="shared" si="204"/>
        <v>4700</v>
      </c>
      <c r="EB112" s="47">
        <f t="shared" si="204"/>
        <v>5440</v>
      </c>
      <c r="EC112" s="47">
        <f t="shared" si="204"/>
        <v>6130</v>
      </c>
      <c r="ED112" s="47">
        <f t="shared" si="204"/>
        <v>6130</v>
      </c>
      <c r="EE112" s="47">
        <f t="shared" si="204"/>
        <v>6130</v>
      </c>
      <c r="EF112" s="47">
        <f t="shared" si="204"/>
        <v>41678</v>
      </c>
      <c r="EI112" s="47">
        <f t="shared" ref="EI112:EU112" si="205">SUMIFS(EI$11:EI$69,$A$11:$A$69,$A112,$B$11:$B$69,$B112)</f>
        <v>396</v>
      </c>
      <c r="EJ112" s="47">
        <f t="shared" si="205"/>
        <v>870</v>
      </c>
      <c r="EK112" s="47">
        <f t="shared" si="205"/>
        <v>1524</v>
      </c>
      <c r="EL112" s="47">
        <f t="shared" si="205"/>
        <v>2918</v>
      </c>
      <c r="EM112" s="47">
        <f t="shared" si="205"/>
        <v>5318</v>
      </c>
      <c r="EN112" s="47">
        <f t="shared" si="205"/>
        <v>8286</v>
      </c>
      <c r="EO112" s="47">
        <f t="shared" si="205"/>
        <v>11254</v>
      </c>
      <c r="EP112" s="47">
        <f t="shared" si="205"/>
        <v>14044</v>
      </c>
      <c r="EQ112" s="47">
        <f t="shared" si="205"/>
        <v>16946</v>
      </c>
      <c r="ER112" s="47">
        <f t="shared" si="205"/>
        <v>19600</v>
      </c>
      <c r="ES112" s="47">
        <f t="shared" si="205"/>
        <v>19600</v>
      </c>
      <c r="ET112" s="47">
        <f t="shared" si="205"/>
        <v>19600</v>
      </c>
      <c r="EU112" s="47">
        <f t="shared" si="205"/>
        <v>120356</v>
      </c>
      <c r="EX112" s="47">
        <f t="shared" ref="EX112:FJ112" si="206">SUMIFS(EX$11:EX$69,$A$11:$A$69,$A112,$B$11:$B$69,$B112)</f>
        <v>0</v>
      </c>
      <c r="EY112" s="47">
        <f t="shared" si="206"/>
        <v>0</v>
      </c>
      <c r="EZ112" s="47">
        <f t="shared" si="206"/>
        <v>0</v>
      </c>
      <c r="FA112" s="47">
        <f t="shared" si="206"/>
        <v>0</v>
      </c>
      <c r="FB112" s="47">
        <f t="shared" si="206"/>
        <v>0</v>
      </c>
      <c r="FC112" s="47">
        <f t="shared" si="206"/>
        <v>0</v>
      </c>
      <c r="FD112" s="47">
        <f t="shared" si="206"/>
        <v>0</v>
      </c>
      <c r="FE112" s="47">
        <f t="shared" si="206"/>
        <v>0</v>
      </c>
      <c r="FF112" s="47">
        <f t="shared" si="206"/>
        <v>0</v>
      </c>
      <c r="FG112" s="47">
        <f t="shared" si="206"/>
        <v>0</v>
      </c>
      <c r="FH112" s="47">
        <f t="shared" si="206"/>
        <v>0</v>
      </c>
      <c r="FI112" s="47">
        <f t="shared" si="206"/>
        <v>0</v>
      </c>
      <c r="FJ112" s="47">
        <f t="shared" si="206"/>
        <v>0</v>
      </c>
    </row>
    <row r="127" spans="3:168" s="73" customFormat="1" ht="15" customHeight="1">
      <c r="C127" s="69"/>
      <c r="E127" s="71"/>
      <c r="F127" s="71"/>
      <c r="G127" s="71"/>
      <c r="H127" s="71"/>
      <c r="I127" s="71"/>
      <c r="J127" s="71"/>
      <c r="K127" s="71"/>
      <c r="L127" s="71"/>
      <c r="M127" s="71"/>
      <c r="N127" s="71"/>
      <c r="O127" s="71"/>
      <c r="P127" s="71"/>
      <c r="Q127" s="72"/>
      <c r="R127" s="72"/>
      <c r="T127" s="71"/>
      <c r="U127" s="71"/>
      <c r="V127" s="71"/>
      <c r="W127" s="71"/>
      <c r="X127" s="71"/>
      <c r="Y127" s="71"/>
      <c r="Z127" s="71"/>
      <c r="AA127" s="71"/>
      <c r="AB127" s="71"/>
      <c r="AC127" s="71"/>
      <c r="AD127" s="71"/>
      <c r="AE127" s="71"/>
      <c r="AF127" s="72"/>
      <c r="AG127" s="72"/>
      <c r="AI127" s="71"/>
      <c r="AJ127" s="71"/>
      <c r="AK127" s="71"/>
      <c r="AL127" s="71"/>
      <c r="AM127" s="71"/>
      <c r="AN127" s="71"/>
      <c r="AO127" s="71"/>
      <c r="AP127" s="71"/>
      <c r="AQ127" s="71"/>
      <c r="AR127" s="71"/>
      <c r="AS127" s="71"/>
      <c r="AT127" s="71"/>
      <c r="AU127" s="72"/>
      <c r="AV127" s="72"/>
      <c r="AX127" s="71"/>
      <c r="AY127" s="71"/>
      <c r="AZ127" s="71"/>
      <c r="BA127" s="71"/>
      <c r="BB127" s="71"/>
      <c r="BC127" s="71"/>
      <c r="BD127" s="71"/>
      <c r="BE127" s="71"/>
      <c r="BF127" s="71"/>
      <c r="BG127" s="71"/>
      <c r="BH127" s="71"/>
      <c r="BI127" s="71"/>
      <c r="BJ127" s="72"/>
      <c r="BK127" s="72"/>
      <c r="BM127" s="71"/>
      <c r="BN127" s="71"/>
      <c r="BO127" s="71"/>
      <c r="BP127" s="71"/>
      <c r="BQ127" s="71"/>
      <c r="BR127" s="71"/>
      <c r="BS127" s="71"/>
      <c r="BT127" s="71"/>
      <c r="BU127" s="71"/>
      <c r="BV127" s="71"/>
      <c r="BW127" s="71"/>
      <c r="BX127" s="71"/>
      <c r="BY127" s="72"/>
      <c r="BZ127" s="72"/>
      <c r="CB127" s="71"/>
      <c r="CC127" s="71"/>
      <c r="CD127" s="71"/>
      <c r="CE127" s="71"/>
      <c r="CF127" s="71"/>
      <c r="CG127" s="71"/>
      <c r="CH127" s="71"/>
      <c r="CI127" s="71"/>
      <c r="CJ127" s="71"/>
      <c r="CK127" s="71"/>
      <c r="CL127" s="71"/>
      <c r="CM127" s="71"/>
      <c r="CN127" s="72"/>
      <c r="CO127" s="72"/>
      <c r="CQ127" s="71"/>
      <c r="CR127" s="71"/>
      <c r="CS127" s="71"/>
      <c r="CT127" s="71"/>
      <c r="CU127" s="71"/>
      <c r="CV127" s="71"/>
      <c r="CW127" s="71"/>
      <c r="CX127" s="71"/>
      <c r="CY127" s="71"/>
      <c r="CZ127" s="71"/>
      <c r="DA127" s="71"/>
      <c r="DB127" s="71"/>
      <c r="DC127" s="72"/>
      <c r="DD127" s="72"/>
      <c r="DF127" s="71"/>
      <c r="DG127" s="71"/>
      <c r="DH127" s="71"/>
      <c r="DI127" s="71"/>
      <c r="DJ127" s="71"/>
      <c r="DK127" s="71"/>
      <c r="DL127" s="71"/>
      <c r="DM127" s="71"/>
      <c r="DN127" s="71"/>
      <c r="DO127" s="71"/>
      <c r="DP127" s="71"/>
      <c r="DQ127" s="71"/>
      <c r="DR127" s="72"/>
      <c r="DS127" s="72"/>
      <c r="DU127" s="71"/>
      <c r="DV127" s="71"/>
      <c r="DW127" s="71"/>
      <c r="DX127" s="71"/>
      <c r="DY127" s="71"/>
      <c r="DZ127" s="71"/>
      <c r="EA127" s="71"/>
      <c r="EB127" s="71"/>
      <c r="EC127" s="71"/>
      <c r="ED127" s="71"/>
      <c r="EE127" s="71"/>
      <c r="EF127" s="71"/>
      <c r="EG127" s="72"/>
      <c r="EH127" s="72"/>
      <c r="EJ127" s="71"/>
      <c r="EK127" s="71"/>
      <c r="EL127" s="71"/>
      <c r="EM127" s="71"/>
      <c r="EN127" s="71"/>
      <c r="EO127" s="71"/>
      <c r="EP127" s="71"/>
      <c r="EQ127" s="71"/>
      <c r="ER127" s="71"/>
      <c r="ES127" s="71"/>
      <c r="ET127" s="71"/>
      <c r="EU127" s="71"/>
      <c r="EV127" s="72"/>
      <c r="EW127" s="72"/>
      <c r="EY127" s="71"/>
      <c r="EZ127" s="71"/>
      <c r="FA127" s="71"/>
      <c r="FB127" s="71"/>
      <c r="FC127" s="71"/>
      <c r="FD127" s="71"/>
      <c r="FE127" s="71"/>
      <c r="FF127" s="71"/>
      <c r="FG127" s="71"/>
      <c r="FH127" s="71"/>
      <c r="FI127" s="71"/>
      <c r="FJ127" s="71"/>
      <c r="FK127" s="72"/>
      <c r="FL127" s="72"/>
    </row>
  </sheetData>
  <sheetProtection sheet="1" objects="1" scenarios="1"/>
  <phoneticPr fontId="26" type="noConversion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indexed="10"/>
  </sheetPr>
  <dimension ref="A1:O78"/>
  <sheetViews>
    <sheetView zoomScale="70" zoomScaleNormal="70" workbookViewId="0">
      <pane xSplit="2" ySplit="9" topLeftCell="F49" activePane="bottomRight" state="frozen"/>
      <selection pane="topRight"/>
      <selection pane="bottomLeft"/>
      <selection pane="bottomRight" activeCell="O77" sqref="O77"/>
    </sheetView>
  </sheetViews>
  <sheetFormatPr defaultColWidth="6.1796875" defaultRowHeight="15" customHeight="1"/>
  <cols>
    <col min="1" max="1" width="7.6328125" style="32" customWidth="1"/>
    <col min="2" max="2" width="38.54296875" style="32" customWidth="1"/>
    <col min="3" max="3" width="0.90625" style="49" customWidth="1"/>
    <col min="4" max="4" width="9.81640625" style="36" customWidth="1"/>
    <col min="5" max="15" width="9.81640625" style="49" customWidth="1"/>
    <col min="16" max="16384" width="6.1796875" style="61"/>
  </cols>
  <sheetData>
    <row r="1" spans="1:15" ht="15" customHeight="1">
      <c r="A1" s="6" t="s">
        <v>45</v>
      </c>
      <c r="B1" s="50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</row>
    <row r="2" spans="1:15" ht="15" customHeight="1">
      <c r="A2" s="6" t="s">
        <v>46</v>
      </c>
      <c r="B2" s="52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</row>
    <row r="3" spans="1:15" ht="15" customHeight="1">
      <c r="A3" s="6" t="s">
        <v>0</v>
      </c>
      <c r="B3" s="53"/>
    </row>
    <row r="4" spans="1:15" ht="15" customHeight="1">
      <c r="A4" s="6"/>
      <c r="B4" s="52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</row>
    <row r="5" spans="1:15" ht="15" customHeight="1">
      <c r="A5" s="52"/>
      <c r="B5" s="52"/>
      <c r="D5" s="37"/>
    </row>
    <row r="6" spans="1:15" ht="15" customHeight="1">
      <c r="A6" s="52"/>
      <c r="B6" s="52"/>
      <c r="D6" s="33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</row>
    <row r="7" spans="1:15" s="73" customFormat="1" ht="15" customHeight="1">
      <c r="A7" s="69"/>
      <c r="B7" s="70"/>
      <c r="C7" s="69"/>
      <c r="D7" s="68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</row>
    <row r="8" spans="1:15" ht="15" customHeight="1">
      <c r="B8" s="39" t="s">
        <v>67</v>
      </c>
      <c r="D8" s="58" t="s">
        <v>66</v>
      </c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</row>
    <row r="9" spans="1:15" ht="15" customHeight="1">
      <c r="A9" s="38"/>
      <c r="B9" s="39" t="s">
        <v>68</v>
      </c>
      <c r="C9" s="49" t="s">
        <v>33</v>
      </c>
      <c r="D9" s="50">
        <v>2006</v>
      </c>
      <c r="E9" s="50">
        <v>2007</v>
      </c>
      <c r="F9" s="50">
        <v>2008</v>
      </c>
      <c r="G9" s="50">
        <v>2009</v>
      </c>
      <c r="H9" s="50">
        <v>2010</v>
      </c>
      <c r="I9" s="50">
        <v>2011</v>
      </c>
      <c r="J9" s="50">
        <v>2012</v>
      </c>
      <c r="K9" s="50">
        <v>2013</v>
      </c>
      <c r="L9" s="50">
        <v>2014</v>
      </c>
      <c r="M9" s="50">
        <v>2015</v>
      </c>
      <c r="N9" s="50">
        <v>2016</v>
      </c>
      <c r="O9" s="50" t="s">
        <v>82</v>
      </c>
    </row>
    <row r="10" spans="1:15" s="62" customFormat="1" ht="15" customHeight="1">
      <c r="A10" s="42"/>
      <c r="B10" s="43"/>
      <c r="C10" s="44"/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</row>
    <row r="11" spans="1:15" s="73" customFormat="1" ht="15" customHeight="1">
      <c r="B11" s="74" t="s">
        <v>5</v>
      </c>
      <c r="C11" s="69"/>
      <c r="D11" s="36">
        <f>+'2006'!$AD11</f>
        <v>6113114</v>
      </c>
      <c r="E11" s="36">
        <f>+'2007'!$AD11</f>
        <v>5649619</v>
      </c>
      <c r="F11" s="36">
        <f>+'2008'!$AD11</f>
        <v>4447793</v>
      </c>
      <c r="G11" s="36">
        <f>+'2009'!$AD11</f>
        <v>4187568</v>
      </c>
      <c r="H11" s="36">
        <f>+'2010'!$AD11</f>
        <v>4536678</v>
      </c>
      <c r="I11" s="36">
        <f>+'2011'!$AD11</f>
        <v>4625799</v>
      </c>
      <c r="J11" s="36">
        <f>+'2012'!$AD11</f>
        <v>4800491</v>
      </c>
      <c r="K11" s="36">
        <f>+'2013'!$AD11</f>
        <v>4895539</v>
      </c>
      <c r="L11" s="36">
        <f>+'2014'!$AD11</f>
        <v>4691983</v>
      </c>
      <c r="M11" s="36">
        <f>+'2015'!$AD11</f>
        <v>4466494</v>
      </c>
      <c r="N11" s="36">
        <f>+'2016'!$AD11</f>
        <v>4203114</v>
      </c>
      <c r="O11" s="36"/>
    </row>
    <row r="12" spans="1:15" ht="15" customHeight="1">
      <c r="B12" s="74" t="s">
        <v>10</v>
      </c>
      <c r="D12" s="36">
        <f>+'2006'!$AD12</f>
        <v>3686528</v>
      </c>
      <c r="E12" s="36">
        <f>+'2007'!$AD12</f>
        <v>3424048</v>
      </c>
      <c r="F12" s="36">
        <f>+'2008'!$AD12</f>
        <v>3339644</v>
      </c>
      <c r="G12" s="36">
        <f>+'2009'!$AD12</f>
        <v>3130384</v>
      </c>
      <c r="H12" s="36">
        <f>+'2010'!$AD12</f>
        <v>3310247</v>
      </c>
      <c r="I12" s="36">
        <f>+'2011'!$AD12</f>
        <v>3664756</v>
      </c>
      <c r="J12" s="36">
        <f>+'2012'!$AD12</f>
        <v>3774216</v>
      </c>
      <c r="K12" s="36">
        <f>+'2013'!$AD12</f>
        <v>3861547</v>
      </c>
      <c r="L12" s="36">
        <f>+'2014'!$AD12</f>
        <v>3762632</v>
      </c>
      <c r="M12" s="36">
        <f>+'2015'!$AD12</f>
        <v>3182379</v>
      </c>
      <c r="N12" s="36">
        <f>+'2016'!$AD12</f>
        <v>2986955</v>
      </c>
      <c r="O12" s="36"/>
    </row>
    <row r="13" spans="1:15" ht="15" customHeight="1">
      <c r="B13" s="74" t="s">
        <v>11</v>
      </c>
      <c r="D13" s="36">
        <f>+'2006'!$AD13</f>
        <v>5269959</v>
      </c>
      <c r="E13" s="36">
        <f>+'2007'!$AD13</f>
        <v>4732981</v>
      </c>
      <c r="F13" s="36">
        <f>+'2008'!$AD13</f>
        <v>4616730</v>
      </c>
      <c r="G13" s="36">
        <f>+'2009'!$AD13</f>
        <v>3891479</v>
      </c>
      <c r="H13" s="36">
        <f>+'2010'!$AD13</f>
        <v>3504517</v>
      </c>
      <c r="I13" s="36">
        <f>+'2011'!$AD13</f>
        <v>3696635</v>
      </c>
      <c r="J13" s="36">
        <f>+'2012'!$AD13</f>
        <v>3890340</v>
      </c>
      <c r="K13" s="36">
        <f>+'2013'!$AD13</f>
        <v>3906587</v>
      </c>
      <c r="L13" s="36">
        <f>+'2014'!$AD13</f>
        <v>3834421</v>
      </c>
      <c r="M13" s="36">
        <f>+'2015'!$AD13</f>
        <v>4107345</v>
      </c>
      <c r="N13" s="36">
        <f>+'2016'!$AD13</f>
        <v>4311179</v>
      </c>
      <c r="O13" s="36"/>
    </row>
    <row r="14" spans="1:15" ht="15" customHeight="1">
      <c r="B14" s="74" t="s">
        <v>13</v>
      </c>
      <c r="D14" s="36">
        <f>+'2006'!$AD14</f>
        <v>414364</v>
      </c>
      <c r="E14" s="36">
        <f>+'2007'!$AD14</f>
        <v>464793</v>
      </c>
      <c r="F14" s="36">
        <f>+'2008'!$AD14</f>
        <v>477577</v>
      </c>
      <c r="G14" s="36">
        <f>+'2009'!$AD14</f>
        <v>483674</v>
      </c>
      <c r="H14" s="36">
        <f>+'2010'!$AD14</f>
        <v>554291</v>
      </c>
      <c r="I14" s="36">
        <f>+'2011'!$AD14</f>
        <v>639233</v>
      </c>
      <c r="J14" s="36">
        <f>+'2012'!$AD14</f>
        <v>713704</v>
      </c>
      <c r="K14" s="36">
        <f>+'2013'!$AD14</f>
        <v>764391</v>
      </c>
      <c r="L14" s="36">
        <f>+'2014'!$AD14</f>
        <v>704164</v>
      </c>
      <c r="M14" s="36">
        <f>+'2015'!$AD14</f>
        <v>556847</v>
      </c>
      <c r="N14" s="36">
        <f>+'2016'!$AD14</f>
        <v>547525</v>
      </c>
      <c r="O14" s="36"/>
    </row>
    <row r="15" spans="1:15" ht="15" customHeight="1">
      <c r="B15" s="74" t="s">
        <v>14</v>
      </c>
      <c r="D15" s="36">
        <f>+'2006'!$AD15</f>
        <v>5543719</v>
      </c>
      <c r="E15" s="36">
        <f>+'2007'!$AD15</f>
        <v>5293772</v>
      </c>
      <c r="F15" s="36">
        <f>+'2008'!$AD15</f>
        <v>5035811</v>
      </c>
      <c r="G15" s="36">
        <f>+'2009'!$AD15</f>
        <v>4762781</v>
      </c>
      <c r="H15" s="36">
        <f>+'2010'!$AD15</f>
        <v>4768254</v>
      </c>
      <c r="I15" s="36">
        <f>+'2011'!$AD15</f>
        <v>4772064</v>
      </c>
      <c r="J15" s="36">
        <f>+'2012'!$AD15</f>
        <v>4747023</v>
      </c>
      <c r="K15" s="36">
        <f>+'2013'!$AD15</f>
        <v>4653634</v>
      </c>
      <c r="L15" s="36">
        <f>+'2014'!$AD15</f>
        <v>4340338</v>
      </c>
      <c r="M15" s="36">
        <f>+'2015'!$AD15</f>
        <v>4155935</v>
      </c>
      <c r="N15" s="36">
        <f>+'2016'!$AD15</f>
        <v>4093669</v>
      </c>
      <c r="O15" s="36"/>
    </row>
    <row r="16" spans="1:15" ht="15" customHeight="1">
      <c r="B16" s="74" t="s">
        <v>78</v>
      </c>
      <c r="D16" s="36">
        <f>+'2006'!$AD16</f>
        <v>1731325</v>
      </c>
      <c r="E16" s="36">
        <f>+'2007'!$AD16</f>
        <v>1752030</v>
      </c>
      <c r="F16" s="36">
        <f>+'2008'!$AD16</f>
        <v>1746298</v>
      </c>
      <c r="G16" s="36">
        <f>+'2009'!$AD16</f>
        <v>1534785</v>
      </c>
      <c r="H16" s="36">
        <f>+'2010'!$AD16</f>
        <v>1682705</v>
      </c>
      <c r="I16" s="36">
        <f>+'2011'!$AD16</f>
        <v>1856329</v>
      </c>
      <c r="J16" s="36">
        <f>+'2012'!$AD16</f>
        <v>1928702</v>
      </c>
      <c r="K16" s="36">
        <f>+'2013'!$AD16</f>
        <v>1963716</v>
      </c>
      <c r="L16" s="36">
        <f>+'2014'!$AD16</f>
        <v>1842417</v>
      </c>
      <c r="M16" s="36">
        <f>+'2015'!$AD16</f>
        <v>1439328</v>
      </c>
      <c r="N16" s="36">
        <f>+'2016'!$AD16</f>
        <v>1297538</v>
      </c>
      <c r="O16" s="36"/>
    </row>
    <row r="17" spans="1:15" ht="15" customHeight="1">
      <c r="B17" s="74" t="s">
        <v>16</v>
      </c>
      <c r="D17" s="36">
        <f>+'2006'!$AD17</f>
        <v>2432589</v>
      </c>
      <c r="E17" s="36">
        <f>+'2007'!$AD17</f>
        <v>2476513</v>
      </c>
      <c r="F17" s="36">
        <f>+'2008'!$AD17</f>
        <v>2468507</v>
      </c>
      <c r="G17" s="36">
        <f>+'2009'!$AD17</f>
        <v>1743363</v>
      </c>
      <c r="H17" s="36">
        <f>+'2010'!$AD17</f>
        <v>2194423</v>
      </c>
      <c r="I17" s="36">
        <f>+'2011'!$AD17</f>
        <v>2296704</v>
      </c>
      <c r="J17" s="36">
        <f>+'2012'!$AD17</f>
        <v>2199454</v>
      </c>
      <c r="K17" s="36">
        <f>+'2013'!$AD17</f>
        <v>2153991</v>
      </c>
      <c r="L17" s="36">
        <f>+'2014'!$AD17</f>
        <v>2254166</v>
      </c>
      <c r="M17" s="36">
        <f>+'2015'!$AD17</f>
        <v>2202158</v>
      </c>
      <c r="N17" s="36">
        <f>+'2016'!$AD17</f>
        <v>2212833</v>
      </c>
      <c r="O17" s="36"/>
    </row>
    <row r="18" spans="1:15" ht="15" customHeight="1">
      <c r="B18" s="74" t="s">
        <v>17</v>
      </c>
      <c r="D18" s="36">
        <f>+'2006'!$AD18</f>
        <v>1620709</v>
      </c>
      <c r="E18" s="36">
        <f>+'2007'!$AD18</f>
        <v>1708234</v>
      </c>
      <c r="F18" s="36">
        <f>+'2008'!$AD18</f>
        <v>1666416</v>
      </c>
      <c r="G18" s="36">
        <f>+'2009'!$AD18</f>
        <v>1640511</v>
      </c>
      <c r="H18" s="36">
        <f>+'2010'!$AD18</f>
        <v>1717938</v>
      </c>
      <c r="I18" s="36">
        <f>+'2011'!$AD18</f>
        <v>1713526</v>
      </c>
      <c r="J18" s="36">
        <f>+'2012'!$AD18</f>
        <v>1754828</v>
      </c>
      <c r="K18" s="36">
        <f>+'2013'!$AD18</f>
        <v>1749272</v>
      </c>
      <c r="L18" s="36">
        <f>+'2014'!$AD18</f>
        <v>1696888</v>
      </c>
      <c r="M18" s="36">
        <f>+'2015'!$AD18</f>
        <v>1614794</v>
      </c>
      <c r="N18" s="36">
        <f>+'2016'!$AD18</f>
        <v>1605192</v>
      </c>
      <c r="O18" s="36"/>
    </row>
    <row r="19" spans="1:15" ht="15" customHeight="1">
      <c r="B19" s="74" t="s">
        <v>12</v>
      </c>
      <c r="D19" s="36">
        <f>+'2006'!$AD19</f>
        <v>3124068</v>
      </c>
      <c r="E19" s="36">
        <f>+'2007'!$AD19</f>
        <v>3080352</v>
      </c>
      <c r="F19" s="36">
        <f>+'2008'!$AD19</f>
        <v>2875114</v>
      </c>
      <c r="G19" s="36">
        <f>+'2009'!$AD19</f>
        <v>2612951</v>
      </c>
      <c r="H19" s="36">
        <f>+'2010'!$AD19</f>
        <v>2715081</v>
      </c>
      <c r="I19" s="36">
        <f>+'2011'!$AD19</f>
        <v>3091934</v>
      </c>
      <c r="J19" s="36">
        <f>+'2012'!$AD19</f>
        <v>3178793</v>
      </c>
      <c r="K19" s="36">
        <f>+'2013'!$AD19</f>
        <v>2902182</v>
      </c>
      <c r="L19" s="36">
        <f>+'2014'!$AD19</f>
        <v>2742473</v>
      </c>
      <c r="M19" s="36">
        <f>+'2015'!$AD19</f>
        <v>2462193</v>
      </c>
      <c r="N19" s="36">
        <f>+'2016'!$AD19</f>
        <v>2416322</v>
      </c>
      <c r="O19" s="36"/>
    </row>
    <row r="20" spans="1:15" ht="15" customHeight="1">
      <c r="B20" s="74" t="s">
        <v>15</v>
      </c>
      <c r="D20" s="36">
        <f>+'2006'!$AD20</f>
        <v>3314279</v>
      </c>
      <c r="E20" s="36">
        <f>+'2007'!$AD20</f>
        <v>3217840</v>
      </c>
      <c r="F20" s="36">
        <f>+'2008'!$AD20</f>
        <v>3100696</v>
      </c>
      <c r="G20" s="36">
        <f>+'2009'!$AD20</f>
        <v>2838609</v>
      </c>
      <c r="H20" s="36">
        <f>+'2010'!$AD20</f>
        <v>3052081</v>
      </c>
      <c r="I20" s="36">
        <f>+'2011'!$AD20</f>
        <v>3461279</v>
      </c>
      <c r="J20" s="36">
        <f>+'2012'!$AD20</f>
        <v>3634749</v>
      </c>
      <c r="K20" s="36">
        <f>+'2013'!$AD20</f>
        <v>3394578</v>
      </c>
      <c r="L20" s="36">
        <f>+'2014'!$AD20</f>
        <v>3083014</v>
      </c>
      <c r="M20" s="36">
        <f>+'2015'!$AD20</f>
        <v>2571339</v>
      </c>
      <c r="N20" s="36">
        <f>+'2016'!$AD20</f>
        <v>2461206</v>
      </c>
      <c r="O20" s="36"/>
    </row>
    <row r="21" spans="1:15" ht="15" customHeight="1">
      <c r="B21" s="74" t="s">
        <v>18</v>
      </c>
      <c r="D21" s="36">
        <f>+'2006'!$AD21</f>
        <v>197238</v>
      </c>
      <c r="E21" s="36">
        <f>+'2007'!$AD21</f>
        <v>260173</v>
      </c>
      <c r="F21" s="36">
        <f>+'2008'!$AD21</f>
        <v>297464</v>
      </c>
      <c r="G21" s="36">
        <f>+'2009'!$AD21</f>
        <v>319962</v>
      </c>
      <c r="H21" s="36">
        <f>+'2010'!$AD21</f>
        <v>375025</v>
      </c>
      <c r="I21" s="36">
        <f>+'2011'!$AD21</f>
        <v>476285</v>
      </c>
      <c r="J21" s="36">
        <f>+'2012'!$AD21</f>
        <v>583505</v>
      </c>
      <c r="K21" s="36">
        <f>+'2013'!$AD21</f>
        <v>750987</v>
      </c>
      <c r="L21" s="36">
        <f>+'2014'!$AD21</f>
        <v>706690</v>
      </c>
      <c r="M21" s="36">
        <f>+'2015'!$AD21</f>
        <v>554985</v>
      </c>
      <c r="N21" s="36">
        <f>+'2016'!$AD21</f>
        <v>512752</v>
      </c>
      <c r="O21" s="36"/>
    </row>
    <row r="22" spans="1:15" ht="15" customHeight="1">
      <c r="B22" s="74"/>
      <c r="D22" s="106"/>
      <c r="E22" s="106"/>
      <c r="F22" s="106"/>
      <c r="G22" s="106"/>
      <c r="H22" s="106"/>
      <c r="I22" s="106"/>
      <c r="J22" s="106"/>
      <c r="K22" s="106"/>
      <c r="L22" s="106"/>
      <c r="M22" s="106"/>
      <c r="N22" s="106"/>
      <c r="O22" s="106"/>
    </row>
    <row r="23" spans="1:15" ht="15" customHeight="1">
      <c r="B23" s="74" t="s">
        <v>71</v>
      </c>
      <c r="D23" s="107">
        <f t="shared" ref="D23:I23" si="0">SUM(D10:D21)</f>
        <v>33447892</v>
      </c>
      <c r="E23" s="107">
        <f t="shared" si="0"/>
        <v>32060355</v>
      </c>
      <c r="F23" s="107">
        <f t="shared" si="0"/>
        <v>30072050</v>
      </c>
      <c r="G23" s="107">
        <f t="shared" si="0"/>
        <v>27146067</v>
      </c>
      <c r="H23" s="107">
        <f t="shared" si="0"/>
        <v>28411240</v>
      </c>
      <c r="I23" s="107">
        <f t="shared" si="0"/>
        <v>30294544</v>
      </c>
      <c r="J23" s="107">
        <f t="shared" ref="J23:O23" si="1">SUM(J10:J21)</f>
        <v>31205805</v>
      </c>
      <c r="K23" s="107">
        <f t="shared" si="1"/>
        <v>30996424</v>
      </c>
      <c r="L23" s="107">
        <f t="shared" si="1"/>
        <v>29659186</v>
      </c>
      <c r="M23" s="107">
        <f t="shared" si="1"/>
        <v>27313797</v>
      </c>
      <c r="N23" s="107">
        <f t="shared" si="1"/>
        <v>26648285</v>
      </c>
      <c r="O23" s="107">
        <f t="shared" si="1"/>
        <v>0</v>
      </c>
    </row>
    <row r="26" spans="1:15" ht="15" customHeight="1">
      <c r="B26" s="39" t="s">
        <v>69</v>
      </c>
      <c r="D26" s="58" t="s">
        <v>66</v>
      </c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</row>
    <row r="27" spans="1:15" ht="15" customHeight="1">
      <c r="A27" s="38"/>
      <c r="B27" s="39" t="s">
        <v>68</v>
      </c>
      <c r="C27" s="49" t="s">
        <v>33</v>
      </c>
      <c r="D27" s="50">
        <v>2006</v>
      </c>
      <c r="E27" s="50">
        <v>2007</v>
      </c>
      <c r="F27" s="50">
        <v>2008</v>
      </c>
      <c r="G27" s="50">
        <v>2009</v>
      </c>
      <c r="H27" s="50">
        <v>2010</v>
      </c>
      <c r="I27" s="50">
        <f t="shared" ref="I27:N27" si="2">+I9</f>
        <v>2011</v>
      </c>
      <c r="J27" s="50">
        <f t="shared" si="2"/>
        <v>2012</v>
      </c>
      <c r="K27" s="50">
        <f t="shared" si="2"/>
        <v>2013</v>
      </c>
      <c r="L27" s="50">
        <f t="shared" si="2"/>
        <v>2014</v>
      </c>
      <c r="M27" s="50">
        <f t="shared" si="2"/>
        <v>2015</v>
      </c>
      <c r="N27" s="50">
        <f t="shared" si="2"/>
        <v>2016</v>
      </c>
      <c r="O27" s="50" t="str">
        <f t="shared" ref="O27" si="3">+O9</f>
        <v>2017 (YTD)</v>
      </c>
    </row>
    <row r="28" spans="1:15" s="62" customFormat="1" ht="15" customHeight="1">
      <c r="A28" s="42"/>
      <c r="B28" s="43"/>
      <c r="C28" s="44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</row>
    <row r="29" spans="1:15" ht="15" customHeight="1">
      <c r="B29" s="74" t="s">
        <v>5</v>
      </c>
      <c r="D29" s="36">
        <f>+'2006'!$AD24</f>
        <v>3498127</v>
      </c>
      <c r="E29" s="36">
        <f>+'2007'!$AD24</f>
        <v>3398745</v>
      </c>
      <c r="F29" s="36">
        <f>+'2008'!$AD24</f>
        <v>2885047</v>
      </c>
      <c r="G29" s="36">
        <f>+'2009'!$AD24</f>
        <v>2294441</v>
      </c>
      <c r="H29" s="36">
        <f>+'2010'!$AD24</f>
        <v>2683047</v>
      </c>
      <c r="I29" s="36">
        <f>+'2011'!$AD24</f>
        <v>2614988</v>
      </c>
      <c r="J29" s="36">
        <f>+'2012'!$AD24</f>
        <v>2506660</v>
      </c>
      <c r="K29" s="36">
        <f>+'2013'!$AD24</f>
        <v>2351069</v>
      </c>
      <c r="L29" s="36">
        <f>+'2014'!$AD24</f>
        <v>2470199</v>
      </c>
      <c r="M29" s="36">
        <f>+'2015'!$AD24</f>
        <v>2462705</v>
      </c>
      <c r="N29" s="36">
        <f>+'2016'!$AD24</f>
        <v>2546977</v>
      </c>
      <c r="O29" s="36"/>
    </row>
    <row r="30" spans="1:15" ht="15" customHeight="1">
      <c r="B30" s="74" t="s">
        <v>10</v>
      </c>
      <c r="D30" s="36">
        <f>+'2006'!$AD25</f>
        <v>1636520</v>
      </c>
      <c r="E30" s="36">
        <f>+'2007'!$AD25</f>
        <v>1613997</v>
      </c>
      <c r="F30" s="36">
        <f>+'2008'!$AD25</f>
        <v>1574428</v>
      </c>
      <c r="G30" s="36">
        <f>+'2009'!$AD25</f>
        <v>1344182</v>
      </c>
      <c r="H30" s="36">
        <f>+'2010'!$AD25</f>
        <v>1429965</v>
      </c>
      <c r="I30" s="36">
        <f>+'2011'!$AD25</f>
        <v>1448957</v>
      </c>
      <c r="J30" s="36">
        <f>+'2012'!$AD25</f>
        <v>1477021</v>
      </c>
      <c r="K30" s="36">
        <f>+'2013'!$AD25</f>
        <v>1536951</v>
      </c>
      <c r="L30" s="36">
        <f>+'2014'!$AD25</f>
        <v>1586161</v>
      </c>
      <c r="M30" s="36">
        <f>+'2015'!$AD25</f>
        <v>1603410</v>
      </c>
      <c r="N30" s="36">
        <f>+'2016'!$AD25</f>
        <v>1680238</v>
      </c>
      <c r="O30" s="36"/>
    </row>
    <row r="31" spans="1:15" ht="15" customHeight="1">
      <c r="B31" s="74" t="s">
        <v>11</v>
      </c>
      <c r="D31" s="36">
        <f>+'2006'!$AD26</f>
        <v>127433</v>
      </c>
      <c r="E31" s="36">
        <f>+'2007'!$AD26</f>
        <v>111082</v>
      </c>
      <c r="F31" s="36">
        <f>+'2008'!$AD26</f>
        <v>90241</v>
      </c>
      <c r="G31" s="36">
        <f>+'2009'!$AD26</f>
        <v>57503</v>
      </c>
      <c r="H31" s="36">
        <f>+'2010'!$AD26</f>
        <v>56457</v>
      </c>
      <c r="I31" s="36">
        <f>+'2011'!$AD26</f>
        <v>43590</v>
      </c>
      <c r="J31" s="36">
        <f>+'2012'!$AD26</f>
        <v>35821</v>
      </c>
      <c r="K31" s="36">
        <f>+'2013'!$AD26</f>
        <v>30097</v>
      </c>
      <c r="L31" s="36">
        <f>+'2014'!$AD26</f>
        <v>30441</v>
      </c>
      <c r="M31" s="36">
        <f>+'2015'!$AD26</f>
        <v>29298</v>
      </c>
      <c r="N31" s="36">
        <f>+'2016'!$AD26</f>
        <v>34377</v>
      </c>
      <c r="O31" s="36"/>
    </row>
    <row r="32" spans="1:15" ht="15" customHeight="1">
      <c r="B32" s="74" t="s">
        <v>13</v>
      </c>
      <c r="D32" s="36">
        <f>+'2006'!$AD27</f>
        <v>95922</v>
      </c>
      <c r="E32" s="36">
        <f>+'2007'!$AD27</f>
        <v>87233</v>
      </c>
      <c r="F32" s="36">
        <f>+'2008'!$AD27</f>
        <v>76178</v>
      </c>
      <c r="G32" s="36">
        <f>+'2009'!$AD27</f>
        <v>71504</v>
      </c>
      <c r="H32" s="36">
        <f>+'2010'!$AD27</f>
        <v>69723</v>
      </c>
      <c r="I32" s="36">
        <f>+'2011'!$AD27</f>
        <v>72279</v>
      </c>
      <c r="J32" s="36">
        <f>+'2012'!$AD27</f>
        <v>70562</v>
      </c>
      <c r="K32" s="36">
        <f>+'2013'!$AD27</f>
        <v>72150</v>
      </c>
      <c r="L32" s="36">
        <f>+'2014'!$AD27</f>
        <v>76076</v>
      </c>
      <c r="M32" s="36">
        <f>+'2015'!$AD27</f>
        <v>75787</v>
      </c>
      <c r="N32" s="36">
        <f>+'2016'!$AD27</f>
        <v>76181</v>
      </c>
      <c r="O32" s="36"/>
    </row>
    <row r="33" spans="1:15" ht="15" customHeight="1">
      <c r="B33" s="74" t="s">
        <v>14</v>
      </c>
      <c r="D33" s="36">
        <f>+'2006'!$AD28</f>
        <v>1301350</v>
      </c>
      <c r="E33" s="36">
        <f>+'2007'!$AD28</f>
        <v>1310197</v>
      </c>
      <c r="F33" s="36">
        <f>+'2008'!$AD28</f>
        <v>1283829</v>
      </c>
      <c r="G33" s="36">
        <f>+'2009'!$AD28</f>
        <v>1117312</v>
      </c>
      <c r="H33" s="36">
        <f>+'2010'!$AD28</f>
        <v>1221197</v>
      </c>
      <c r="I33" s="36">
        <f>+'2011'!$AD28</f>
        <v>1253058</v>
      </c>
      <c r="J33" s="36">
        <f>+'2012'!$AD28</f>
        <v>1265351</v>
      </c>
      <c r="K33" s="36">
        <f>+'2013'!$AD28</f>
        <v>1244738</v>
      </c>
      <c r="L33" s="36">
        <f>+'2014'!$AD28</f>
        <v>1250405</v>
      </c>
      <c r="M33" s="36">
        <f>+'2015'!$AD28</f>
        <v>1228876</v>
      </c>
      <c r="N33" s="36">
        <f>+'2016'!$AD28</f>
        <v>1212268</v>
      </c>
      <c r="O33" s="36"/>
    </row>
    <row r="34" spans="1:15" ht="15" customHeight="1">
      <c r="B34" s="74" t="s">
        <v>78</v>
      </c>
      <c r="D34" s="36">
        <f>+'2006'!$AD29</f>
        <v>122804</v>
      </c>
      <c r="E34" s="36">
        <f>+'2007'!$AD29</f>
        <v>111335</v>
      </c>
      <c r="F34" s="36">
        <f>+'2008'!$AD29</f>
        <v>115435</v>
      </c>
      <c r="G34" s="36">
        <f>+'2009'!$AD29</f>
        <v>96377</v>
      </c>
      <c r="H34" s="36">
        <f>+'2010'!$AD29</f>
        <v>99551</v>
      </c>
      <c r="I34" s="36">
        <f>+'2011'!$AD29</f>
        <v>95900</v>
      </c>
      <c r="J34" s="36">
        <f>+'2012'!$AD29</f>
        <v>96545</v>
      </c>
      <c r="K34" s="36">
        <f>+'2013'!$AD29</f>
        <v>95548</v>
      </c>
      <c r="L34" s="36">
        <f>+'2014'!$AD29</f>
        <v>95844</v>
      </c>
      <c r="M34" s="36">
        <f>+'2015'!$AD29</f>
        <v>88471</v>
      </c>
      <c r="N34" s="36">
        <f>+'2016'!$AD29</f>
        <v>89160</v>
      </c>
      <c r="O34" s="36"/>
    </row>
    <row r="35" spans="1:15" ht="15" customHeight="1">
      <c r="B35" s="74" t="s">
        <v>16</v>
      </c>
      <c r="D35" s="36">
        <f>+'2006'!$AD30</f>
        <v>111015</v>
      </c>
      <c r="E35" s="36">
        <f>+'2007'!$AD30</f>
        <v>109386</v>
      </c>
      <c r="F35" s="36">
        <f>+'2008'!$AD30</f>
        <v>99295</v>
      </c>
      <c r="G35" s="36">
        <f>+'2009'!$AD30</f>
        <v>62030</v>
      </c>
      <c r="H35" s="36">
        <f>+'2010'!$AD30</f>
        <v>74271</v>
      </c>
      <c r="I35" s="36">
        <f>+'2011'!$AD30</f>
        <v>79492</v>
      </c>
      <c r="J35" s="36">
        <f>+'2012'!$AD30</f>
        <v>79207</v>
      </c>
      <c r="K35" s="36">
        <f>+'2013'!$AD30</f>
        <v>76513</v>
      </c>
      <c r="L35" s="36">
        <f>+'2014'!$AD30</f>
        <v>65991</v>
      </c>
      <c r="M35" s="36">
        <f>+'2015'!$AD30</f>
        <v>65791</v>
      </c>
      <c r="N35" s="36">
        <f>+'2016'!$AD30</f>
        <v>67829</v>
      </c>
      <c r="O35" s="36"/>
    </row>
    <row r="36" spans="1:15" ht="15" customHeight="1">
      <c r="B36" s="74" t="s">
        <v>17</v>
      </c>
      <c r="D36" s="36">
        <f>+'2006'!$AD31</f>
        <v>433119</v>
      </c>
      <c r="E36" s="36">
        <f>+'2007'!$AD31</f>
        <v>413432</v>
      </c>
      <c r="F36" s="36">
        <f>+'2008'!$AD31</f>
        <v>395809</v>
      </c>
      <c r="G36" s="36">
        <f>+'2009'!$AD31</f>
        <v>348763</v>
      </c>
      <c r="H36" s="36">
        <f>+'2010'!$AD31</f>
        <v>359934</v>
      </c>
      <c r="I36" s="36">
        <f>+'2011'!$AD31</f>
        <v>351639</v>
      </c>
      <c r="J36" s="36">
        <f>+'2012'!$AD31</f>
        <v>355298</v>
      </c>
      <c r="K36" s="36">
        <f>+'2013'!$AD31</f>
        <v>369759</v>
      </c>
      <c r="L36" s="36">
        <f>+'2014'!$AD31</f>
        <v>383094</v>
      </c>
      <c r="M36" s="36">
        <f>+'2015'!$AD31</f>
        <v>399931</v>
      </c>
      <c r="N36" s="36">
        <f>+'2016'!$AD31</f>
        <v>398072</v>
      </c>
      <c r="O36" s="36"/>
    </row>
    <row r="37" spans="1:15" ht="15" customHeight="1">
      <c r="B37" s="74" t="s">
        <v>12</v>
      </c>
      <c r="D37" s="36">
        <f>+'2006'!$AD32</f>
        <v>941520</v>
      </c>
      <c r="E37" s="36">
        <f>+'2007'!$AD32</f>
        <v>893586</v>
      </c>
      <c r="F37" s="36">
        <f>+'2008'!$AD32</f>
        <v>789894</v>
      </c>
      <c r="G37" s="36">
        <f>+'2009'!$AD32</f>
        <v>674912</v>
      </c>
      <c r="H37" s="36">
        <f>+'2010'!$AD32</f>
        <v>679666</v>
      </c>
      <c r="I37" s="36">
        <f>+'2011'!$AD32</f>
        <v>699278</v>
      </c>
      <c r="J37" s="36">
        <f>+'2012'!$AD32</f>
        <v>689178</v>
      </c>
      <c r="K37" s="36">
        <f>+'2013'!$AD32</f>
        <v>680688</v>
      </c>
      <c r="L37" s="36">
        <f>+'2014'!$AD32</f>
        <v>720588</v>
      </c>
      <c r="M37" s="36">
        <f>+'2015'!$AD32</f>
        <v>723744</v>
      </c>
      <c r="N37" s="36">
        <f>+'2016'!$AD32</f>
        <v>753742</v>
      </c>
      <c r="O37" s="36"/>
    </row>
    <row r="38" spans="1:15" ht="15" customHeight="1">
      <c r="B38" s="74" t="s">
        <v>15</v>
      </c>
      <c r="D38" s="36">
        <f>+'2006'!$AD33</f>
        <v>121</v>
      </c>
      <c r="E38" s="36">
        <f>+'2007'!$AD33</f>
        <v>143</v>
      </c>
      <c r="F38" s="36">
        <f>+'2008'!$AD33</f>
        <v>174</v>
      </c>
      <c r="G38" s="36">
        <f>+'2009'!$AD33</f>
        <v>76</v>
      </c>
      <c r="H38" s="36">
        <f>+'2010'!$AD33</f>
        <v>122</v>
      </c>
      <c r="I38" s="36">
        <f>+'2011'!$AD33</f>
        <v>130</v>
      </c>
      <c r="J38" s="36">
        <f>+'2012'!$AD33</f>
        <v>133</v>
      </c>
      <c r="K38" s="36">
        <f>+'2013'!$AD33</f>
        <v>124</v>
      </c>
      <c r="L38" s="36">
        <f>+'2014'!$AD33</f>
        <v>186</v>
      </c>
      <c r="M38" s="36">
        <f>+'2015'!$AD33</f>
        <v>439</v>
      </c>
      <c r="N38" s="36">
        <f>+'2016'!$AD33</f>
        <v>21</v>
      </c>
      <c r="O38" s="36"/>
    </row>
    <row r="39" spans="1:15" ht="15" customHeight="1">
      <c r="B39" s="74" t="s">
        <v>18</v>
      </c>
      <c r="D39" s="36">
        <f>+'2006'!$AD34</f>
        <v>0</v>
      </c>
      <c r="E39" s="36">
        <f>+'2007'!$AD34</f>
        <v>0</v>
      </c>
      <c r="F39" s="36">
        <f>+'2008'!$AD34</f>
        <v>0</v>
      </c>
      <c r="G39" s="36">
        <f>+'2009'!$AD34</f>
        <v>0</v>
      </c>
      <c r="H39" s="36">
        <f>+'2010'!$AD34</f>
        <v>0</v>
      </c>
      <c r="I39" s="36">
        <f>+'2011'!$AD34</f>
        <v>0</v>
      </c>
      <c r="J39" s="36">
        <f>+'2012'!$AD34</f>
        <v>0</v>
      </c>
      <c r="K39" s="36">
        <f>+'2013'!$AD34</f>
        <v>0</v>
      </c>
      <c r="L39" s="36">
        <f>+'2014'!$AD34</f>
        <v>0</v>
      </c>
      <c r="M39" s="36">
        <f>+'2015'!$AD34</f>
        <v>0</v>
      </c>
      <c r="N39" s="36">
        <f>+'2016'!$AD34</f>
        <v>0</v>
      </c>
      <c r="O39" s="36"/>
    </row>
    <row r="40" spans="1:15" ht="15" customHeight="1">
      <c r="B40" s="74"/>
      <c r="D40" s="106"/>
      <c r="E40" s="106"/>
      <c r="F40" s="106"/>
      <c r="G40" s="106"/>
      <c r="H40" s="106"/>
      <c r="I40" s="106"/>
      <c r="J40" s="106"/>
      <c r="K40" s="106"/>
      <c r="L40" s="106"/>
      <c r="M40" s="106"/>
      <c r="N40" s="106"/>
      <c r="O40" s="106"/>
    </row>
    <row r="41" spans="1:15" ht="15" customHeight="1">
      <c r="B41" s="74" t="s">
        <v>72</v>
      </c>
      <c r="D41" s="107">
        <f>+'2006'!$AD35</f>
        <v>8267931</v>
      </c>
      <c r="E41" s="107">
        <f>+'2007'!$AD35</f>
        <v>8049136</v>
      </c>
      <c r="F41" s="107">
        <f>+'2008'!$AD35</f>
        <v>7310330</v>
      </c>
      <c r="G41" s="107">
        <f>+'2009'!$AD35</f>
        <v>6067100</v>
      </c>
      <c r="H41" s="107">
        <f>+'2010'!$AD35</f>
        <v>6673933</v>
      </c>
      <c r="I41" s="107">
        <f>+'2011'!$AD35</f>
        <v>6659311</v>
      </c>
      <c r="J41" s="107">
        <f>+'2012'!$AD35</f>
        <v>6575776</v>
      </c>
      <c r="K41" s="107">
        <f>+'2013'!$AD35</f>
        <v>6457637</v>
      </c>
      <c r="L41" s="107">
        <f>+'2014'!$AD35</f>
        <v>6678985</v>
      </c>
      <c r="M41" s="107">
        <f>+'2015'!$AD35</f>
        <v>6678452</v>
      </c>
      <c r="N41" s="107">
        <f>+'2016'!$AD35</f>
        <v>6858865</v>
      </c>
      <c r="O41" s="107"/>
    </row>
    <row r="44" spans="1:15" ht="15" customHeight="1">
      <c r="B44" s="39" t="s">
        <v>8</v>
      </c>
      <c r="D44" s="58" t="s">
        <v>66</v>
      </c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51"/>
    </row>
    <row r="45" spans="1:15" ht="15" customHeight="1">
      <c r="A45" s="38"/>
      <c r="B45" s="39" t="s">
        <v>68</v>
      </c>
      <c r="C45" s="49" t="s">
        <v>33</v>
      </c>
      <c r="D45" s="50">
        <v>2006</v>
      </c>
      <c r="E45" s="50">
        <v>2007</v>
      </c>
      <c r="F45" s="50">
        <v>2008</v>
      </c>
      <c r="G45" s="50">
        <v>2009</v>
      </c>
      <c r="H45" s="50">
        <v>2010</v>
      </c>
      <c r="I45" s="50">
        <f t="shared" ref="I45:N45" si="4">+I27</f>
        <v>2011</v>
      </c>
      <c r="J45" s="50">
        <f t="shared" si="4"/>
        <v>2012</v>
      </c>
      <c r="K45" s="50">
        <f t="shared" si="4"/>
        <v>2013</v>
      </c>
      <c r="L45" s="50">
        <f t="shared" si="4"/>
        <v>2014</v>
      </c>
      <c r="M45" s="50">
        <f t="shared" si="4"/>
        <v>2015</v>
      </c>
      <c r="N45" s="50">
        <f t="shared" si="4"/>
        <v>2016</v>
      </c>
      <c r="O45" s="50" t="str">
        <f t="shared" ref="O45" si="5">+O27</f>
        <v>2017 (YTD)</v>
      </c>
    </row>
    <row r="46" spans="1:15" s="62" customFormat="1" ht="15" customHeight="1">
      <c r="A46" s="42"/>
      <c r="B46" s="43"/>
      <c r="C46" s="44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</row>
    <row r="47" spans="1:15" ht="15" customHeight="1">
      <c r="B47" s="74" t="s">
        <v>5</v>
      </c>
      <c r="D47" s="36">
        <f>+'2006'!$AD37</f>
        <v>68991</v>
      </c>
      <c r="E47" s="36">
        <f>+'2007'!$AD37</f>
        <v>34071</v>
      </c>
      <c r="F47" s="36">
        <f>+'2008'!$AD37</f>
        <v>16465</v>
      </c>
      <c r="G47" s="36">
        <f>+'2009'!$AD37</f>
        <v>12611</v>
      </c>
      <c r="H47" s="36">
        <f>+'2010'!$AD37</f>
        <v>12641</v>
      </c>
      <c r="I47" s="36">
        <f>+'2011'!$AD37</f>
        <v>12129</v>
      </c>
      <c r="J47" s="36">
        <f>+'2012'!$AD37</f>
        <v>3151</v>
      </c>
      <c r="K47" s="36">
        <f>+'2013'!$AD37</f>
        <v>0</v>
      </c>
      <c r="L47" s="36">
        <f>+'2014'!$AD37</f>
        <v>0</v>
      </c>
      <c r="M47" s="36">
        <f>+'2015'!$AD37</f>
        <v>0</v>
      </c>
      <c r="N47" s="36">
        <f>+'2016'!$AD37</f>
        <v>0</v>
      </c>
      <c r="O47" s="36"/>
    </row>
    <row r="48" spans="1:15" ht="15" customHeight="1">
      <c r="B48" s="74" t="s">
        <v>10</v>
      </c>
      <c r="D48" s="36">
        <f>+'2006'!$AD38</f>
        <v>8703</v>
      </c>
      <c r="E48" s="36">
        <f>+'2007'!$AD38</f>
        <v>8655</v>
      </c>
      <c r="F48" s="36">
        <f>+'2008'!$AD38</f>
        <v>7882</v>
      </c>
      <c r="G48" s="36">
        <f>+'2009'!$AD38</f>
        <v>6307</v>
      </c>
      <c r="H48" s="36">
        <f>+'2010'!$AD38</f>
        <v>6815</v>
      </c>
      <c r="I48" s="36">
        <f>+'2011'!$AD38</f>
        <v>6366</v>
      </c>
      <c r="J48" s="36">
        <f>+'2012'!$AD38</f>
        <v>7127</v>
      </c>
      <c r="K48" s="36">
        <f>+'2013'!$AD38</f>
        <v>6710</v>
      </c>
      <c r="L48" s="36">
        <f>+'2014'!$AD38</f>
        <v>6871</v>
      </c>
      <c r="M48" s="36">
        <f>+'2015'!$AD38</f>
        <v>6179</v>
      </c>
      <c r="N48" s="36">
        <f>+'2016'!$AD38</f>
        <v>5385</v>
      </c>
      <c r="O48" s="36"/>
    </row>
    <row r="49" spans="1:15" ht="15" customHeight="1">
      <c r="B49" s="74" t="s">
        <v>11</v>
      </c>
      <c r="D49" s="36">
        <f>+'2006'!$AD39</f>
        <v>59772</v>
      </c>
      <c r="E49" s="36">
        <f>+'2007'!$AD39</f>
        <v>54362</v>
      </c>
      <c r="F49" s="36">
        <f>+'2008'!$AD39</f>
        <v>55751</v>
      </c>
      <c r="G49" s="36">
        <f>+'2009'!$AD39</f>
        <v>53128</v>
      </c>
      <c r="H49" s="36">
        <f>+'2010'!$AD39</f>
        <v>50708</v>
      </c>
      <c r="I49" s="36">
        <f>+'2011'!$AD39</f>
        <v>49544</v>
      </c>
      <c r="J49" s="36">
        <f>+'2012'!$AD39</f>
        <v>48678</v>
      </c>
      <c r="K49" s="36">
        <f>+'2013'!$AD39</f>
        <v>43510</v>
      </c>
      <c r="L49" s="36">
        <f>+'2014'!$AD39</f>
        <v>42531</v>
      </c>
      <c r="M49" s="36">
        <f>+'2015'!$AD39</f>
        <v>44483</v>
      </c>
      <c r="N49" s="36">
        <f>+'2016'!$AD39</f>
        <v>44502</v>
      </c>
      <c r="O49" s="36"/>
    </row>
    <row r="50" spans="1:15" ht="15" customHeight="1">
      <c r="B50" s="74" t="s">
        <v>13</v>
      </c>
      <c r="D50" s="36">
        <f>+'2006'!$AD40</f>
        <v>518</v>
      </c>
      <c r="E50" s="36">
        <f>+'2007'!$AD40</f>
        <v>570</v>
      </c>
      <c r="F50" s="36">
        <f>+'2008'!$AD40</f>
        <v>484</v>
      </c>
      <c r="G50" s="36">
        <f>+'2009'!$AD40</f>
        <v>408</v>
      </c>
      <c r="H50" s="36">
        <f>+'2010'!$AD40</f>
        <v>364</v>
      </c>
      <c r="I50" s="36">
        <f>+'2011'!$AD40</f>
        <v>265</v>
      </c>
      <c r="J50" s="36">
        <f>+'2012'!$AD40</f>
        <v>198</v>
      </c>
      <c r="K50" s="36">
        <f>+'2013'!$AD40</f>
        <v>262</v>
      </c>
      <c r="L50" s="36">
        <f>+'2014'!$AD40</f>
        <v>363</v>
      </c>
      <c r="M50" s="36">
        <f>+'2015'!$AD40</f>
        <v>271</v>
      </c>
      <c r="N50" s="36">
        <f>+'2016'!$AD40</f>
        <v>265</v>
      </c>
      <c r="O50" s="36"/>
    </row>
    <row r="51" spans="1:15" ht="15" customHeight="1">
      <c r="B51" s="74" t="s">
        <v>14</v>
      </c>
      <c r="D51" s="36">
        <f>+'2006'!$AD41</f>
        <v>31040</v>
      </c>
      <c r="E51" s="36">
        <f>+'2007'!$AD41</f>
        <v>31912</v>
      </c>
      <c r="F51" s="36">
        <f>+'2008'!$AD41</f>
        <v>32178</v>
      </c>
      <c r="G51" s="36">
        <f>+'2009'!$AD41</f>
        <v>28142</v>
      </c>
      <c r="H51" s="36">
        <f>+'2010'!$AD41</f>
        <v>28274</v>
      </c>
      <c r="I51" s="36">
        <f>+'2011'!$AD41</f>
        <v>31876</v>
      </c>
      <c r="J51" s="36">
        <f>+'2012'!$AD41</f>
        <v>30244</v>
      </c>
      <c r="K51" s="36">
        <f>+'2013'!$AD41</f>
        <v>29514</v>
      </c>
      <c r="L51" s="36">
        <f>+'2014'!$AD41</f>
        <v>27240</v>
      </c>
      <c r="M51" s="36">
        <f>+'2015'!$AD41</f>
        <v>25436</v>
      </c>
      <c r="N51" s="36">
        <f>+'2016'!$AD41</f>
        <v>24158</v>
      </c>
      <c r="O51" s="36"/>
    </row>
    <row r="52" spans="1:15" ht="15" customHeight="1">
      <c r="B52" s="74" t="s">
        <v>78</v>
      </c>
      <c r="D52" s="36">
        <f>+'2006'!$AD42</f>
        <v>57210</v>
      </c>
      <c r="E52" s="36">
        <f>+'2007'!$AD42</f>
        <v>52460</v>
      </c>
      <c r="F52" s="36">
        <f>+'2008'!$AD42</f>
        <v>45002</v>
      </c>
      <c r="G52" s="36">
        <f>+'2009'!$AD42</f>
        <v>42623</v>
      </c>
      <c r="H52" s="36">
        <f>+'2010'!$AD42</f>
        <v>49063</v>
      </c>
      <c r="I52" s="36">
        <f>+'2011'!$AD42</f>
        <v>45839</v>
      </c>
      <c r="J52" s="36">
        <f>+'2012'!$AD42</f>
        <v>45202</v>
      </c>
      <c r="K52" s="36">
        <f>+'2013'!$AD42</f>
        <v>45194</v>
      </c>
      <c r="L52" s="36">
        <f>+'2014'!$AD42</f>
        <v>42580</v>
      </c>
      <c r="M52" s="36">
        <f>+'2015'!$AD42</f>
        <v>44236</v>
      </c>
      <c r="N52" s="36">
        <f>+'2016'!$AD42</f>
        <v>49063</v>
      </c>
      <c r="O52" s="36"/>
    </row>
    <row r="53" spans="1:15" ht="15" customHeight="1">
      <c r="B53" s="74" t="s">
        <v>16</v>
      </c>
      <c r="D53" s="36">
        <f>+'2006'!$AD43</f>
        <v>0</v>
      </c>
      <c r="E53" s="36">
        <f>+'2007'!$AD43</f>
        <v>0</v>
      </c>
      <c r="F53" s="36">
        <f>+'2008'!$AD43</f>
        <v>0</v>
      </c>
      <c r="G53" s="36">
        <f>+'2009'!$AD43</f>
        <v>0</v>
      </c>
      <c r="H53" s="36">
        <f>+'2010'!$AD43</f>
        <v>0</v>
      </c>
      <c r="I53" s="36">
        <f>+'2011'!$AD43</f>
        <v>0</v>
      </c>
      <c r="J53" s="36">
        <f>+'2012'!$AD43</f>
        <v>0</v>
      </c>
      <c r="K53" s="36">
        <f>+'2013'!$AD43</f>
        <v>0</v>
      </c>
      <c r="L53" s="36">
        <f>+'2014'!$AD43</f>
        <v>0</v>
      </c>
      <c r="M53" s="36">
        <f>+'2015'!$AD43</f>
        <v>0</v>
      </c>
      <c r="N53" s="36">
        <f>+'2016'!$AD43</f>
        <v>0</v>
      </c>
      <c r="O53" s="36"/>
    </row>
    <row r="54" spans="1:15" ht="15" customHeight="1">
      <c r="B54" s="74" t="s">
        <v>17</v>
      </c>
      <c r="D54" s="36">
        <f>+'2006'!$AD44</f>
        <v>0</v>
      </c>
      <c r="E54" s="36">
        <f>+'2007'!$AD44</f>
        <v>0</v>
      </c>
      <c r="F54" s="36">
        <f>+'2008'!$AD44</f>
        <v>0</v>
      </c>
      <c r="G54" s="36">
        <f>+'2009'!$AD44</f>
        <v>0</v>
      </c>
      <c r="H54" s="36">
        <f>+'2010'!$AD44</f>
        <v>0</v>
      </c>
      <c r="I54" s="36">
        <f>+'2011'!$AD44</f>
        <v>0</v>
      </c>
      <c r="J54" s="36">
        <f>+'2012'!$AD44</f>
        <v>0</v>
      </c>
      <c r="K54" s="36">
        <f>+'2013'!$AD44</f>
        <v>0</v>
      </c>
      <c r="L54" s="36">
        <f>+'2014'!$AD44</f>
        <v>0</v>
      </c>
      <c r="M54" s="36">
        <f>+'2015'!$AD44</f>
        <v>0</v>
      </c>
      <c r="N54" s="36">
        <f>+'2016'!$AD44</f>
        <v>0</v>
      </c>
      <c r="O54" s="36"/>
    </row>
    <row r="55" spans="1:15" ht="15" customHeight="1">
      <c r="B55" s="74" t="s">
        <v>12</v>
      </c>
      <c r="D55" s="36">
        <f>+'2006'!$AD45</f>
        <v>11718</v>
      </c>
      <c r="E55" s="36">
        <f>+'2007'!$AD45</f>
        <v>9718</v>
      </c>
      <c r="F55" s="36">
        <f>+'2008'!$AD45</f>
        <v>7524</v>
      </c>
      <c r="G55" s="36">
        <f>+'2009'!$AD45</f>
        <v>5276</v>
      </c>
      <c r="H55" s="36">
        <f>+'2010'!$AD45</f>
        <v>5102</v>
      </c>
      <c r="I55" s="36">
        <f>+'2011'!$AD45</f>
        <v>6892</v>
      </c>
      <c r="J55" s="36">
        <f>+'2012'!$AD45</f>
        <v>7926</v>
      </c>
      <c r="K55" s="36">
        <f>+'2013'!$AD45</f>
        <v>7658</v>
      </c>
      <c r="L55" s="36">
        <f>+'2014'!$AD45</f>
        <v>8332</v>
      </c>
      <c r="M55" s="36">
        <f>+'2015'!$AD45</f>
        <v>7916</v>
      </c>
      <c r="N55" s="36">
        <f>+'2016'!$AD45</f>
        <v>7416</v>
      </c>
      <c r="O55" s="36"/>
    </row>
    <row r="56" spans="1:15" ht="15" customHeight="1">
      <c r="B56" s="74" t="s">
        <v>15</v>
      </c>
      <c r="D56" s="36">
        <f>+'2006'!$AD46</f>
        <v>37634</v>
      </c>
      <c r="E56" s="36">
        <f>+'2007'!$AD46</f>
        <v>33328</v>
      </c>
      <c r="F56" s="36">
        <f>+'2008'!$AD46</f>
        <v>31292</v>
      </c>
      <c r="G56" s="36">
        <f>+'2009'!$AD46</f>
        <v>23682</v>
      </c>
      <c r="H56" s="36">
        <f>+'2010'!$AD46</f>
        <v>27450</v>
      </c>
      <c r="I56" s="36">
        <f>+'2011'!$AD46</f>
        <v>27578</v>
      </c>
      <c r="J56" s="36">
        <f>+'2012'!$AD46</f>
        <v>27892</v>
      </c>
      <c r="K56" s="36">
        <f>+'2013'!$AD46</f>
        <v>25302</v>
      </c>
      <c r="L56" s="36">
        <f>+'2014'!$AD46</f>
        <v>23968</v>
      </c>
      <c r="M56" s="36">
        <f>+'2015'!$AD46</f>
        <v>20827</v>
      </c>
      <c r="N56" s="36">
        <f>+'2016'!$AD46</f>
        <v>21388</v>
      </c>
      <c r="O56" s="36"/>
    </row>
    <row r="57" spans="1:15" ht="15" customHeight="1">
      <c r="B57" s="74" t="s">
        <v>18</v>
      </c>
      <c r="D57" s="36">
        <f>+'2006'!$AD47</f>
        <v>0</v>
      </c>
      <c r="E57" s="36">
        <f>+'2007'!$AD47</f>
        <v>0</v>
      </c>
      <c r="F57" s="36">
        <f>+'2008'!$AD47</f>
        <v>0</v>
      </c>
      <c r="G57" s="36">
        <f>+'2009'!$AD47</f>
        <v>0</v>
      </c>
      <c r="H57" s="36">
        <f>+'2010'!$AD47</f>
        <v>0</v>
      </c>
      <c r="I57" s="36">
        <f>+'2011'!$AD47</f>
        <v>0</v>
      </c>
      <c r="J57" s="36">
        <f>+'2012'!$AD47</f>
        <v>0</v>
      </c>
      <c r="K57" s="36">
        <f>+'2013'!$AD47</f>
        <v>0</v>
      </c>
      <c r="L57" s="36">
        <f>+'2014'!$AD47</f>
        <v>0</v>
      </c>
      <c r="M57" s="36">
        <f>+'2015'!$AD47</f>
        <v>0</v>
      </c>
      <c r="N57" s="36">
        <f>+'2016'!$AD47</f>
        <v>0</v>
      </c>
      <c r="O57" s="36"/>
    </row>
    <row r="58" spans="1:15" ht="15" customHeight="1">
      <c r="B58" s="74"/>
      <c r="D58" s="106"/>
      <c r="E58" s="106"/>
      <c r="F58" s="106"/>
      <c r="G58" s="106"/>
      <c r="H58" s="106"/>
      <c r="I58" s="106"/>
      <c r="J58" s="106"/>
      <c r="K58" s="106"/>
      <c r="L58" s="106"/>
      <c r="M58" s="106"/>
      <c r="N58" s="106"/>
      <c r="O58" s="106"/>
    </row>
    <row r="59" spans="1:15" ht="15" customHeight="1">
      <c r="B59" s="74" t="s">
        <v>73</v>
      </c>
      <c r="D59" s="107">
        <f>+'2006'!$AD48</f>
        <v>275586</v>
      </c>
      <c r="E59" s="107">
        <f>+'2007'!$AD48</f>
        <v>225076</v>
      </c>
      <c r="F59" s="107">
        <f>+'2008'!$AD48</f>
        <v>196578</v>
      </c>
      <c r="G59" s="107">
        <f>+'2009'!$AD48</f>
        <v>172177</v>
      </c>
      <c r="H59" s="107">
        <f>+'2010'!$AD48</f>
        <v>180417</v>
      </c>
      <c r="I59" s="107">
        <f>+'2011'!$AD48</f>
        <v>180489</v>
      </c>
      <c r="J59" s="107">
        <f>+'2012'!$AD48</f>
        <v>170418</v>
      </c>
      <c r="K59" s="107">
        <f>+'2013'!$AD48</f>
        <v>158150</v>
      </c>
      <c r="L59" s="107">
        <f>+'2014'!$AD48</f>
        <v>151885</v>
      </c>
      <c r="M59" s="107">
        <f>+'2015'!$AD48</f>
        <v>149348</v>
      </c>
      <c r="N59" s="107">
        <f>+'2016'!$AD48</f>
        <v>152177</v>
      </c>
      <c r="O59" s="107"/>
    </row>
    <row r="62" spans="1:15" ht="15" customHeight="1">
      <c r="B62" s="39" t="s">
        <v>65</v>
      </c>
      <c r="D62" s="58" t="s">
        <v>66</v>
      </c>
      <c r="E62" s="51"/>
      <c r="F62" s="51"/>
      <c r="G62" s="51"/>
      <c r="H62" s="51"/>
      <c r="I62" s="51"/>
      <c r="J62" s="51"/>
      <c r="K62" s="51"/>
      <c r="L62" s="51"/>
      <c r="M62" s="51"/>
      <c r="N62" s="51"/>
      <c r="O62" s="51"/>
    </row>
    <row r="63" spans="1:15" ht="15" customHeight="1">
      <c r="A63" s="38"/>
      <c r="B63" s="39" t="s">
        <v>68</v>
      </c>
      <c r="C63" s="49" t="s">
        <v>33</v>
      </c>
      <c r="D63" s="50">
        <v>2006</v>
      </c>
      <c r="E63" s="50">
        <v>2007</v>
      </c>
      <c r="F63" s="50">
        <v>2008</v>
      </c>
      <c r="G63" s="50">
        <v>2009</v>
      </c>
      <c r="H63" s="50">
        <v>2010</v>
      </c>
      <c r="I63" s="50">
        <f t="shared" ref="I63:N63" si="6">+I45</f>
        <v>2011</v>
      </c>
      <c r="J63" s="50">
        <f t="shared" si="6"/>
        <v>2012</v>
      </c>
      <c r="K63" s="50">
        <f t="shared" si="6"/>
        <v>2013</v>
      </c>
      <c r="L63" s="50">
        <f t="shared" si="6"/>
        <v>2014</v>
      </c>
      <c r="M63" s="50">
        <f t="shared" si="6"/>
        <v>2015</v>
      </c>
      <c r="N63" s="50">
        <f t="shared" si="6"/>
        <v>2016</v>
      </c>
      <c r="O63" s="50" t="str">
        <f t="shared" ref="O63" si="7">+O45</f>
        <v>2017 (YTD)</v>
      </c>
    </row>
    <row r="64" spans="1:15" s="62" customFormat="1" ht="15" customHeight="1">
      <c r="A64" s="42"/>
      <c r="B64" s="43"/>
      <c r="C64" s="44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</row>
    <row r="65" spans="2:15" ht="15" customHeight="1">
      <c r="B65" s="74" t="s">
        <v>5</v>
      </c>
      <c r="D65" s="36">
        <f>+'2006'!$AD50</f>
        <v>9680232</v>
      </c>
      <c r="E65" s="36">
        <f>+'2007'!$AD50</f>
        <v>9082435</v>
      </c>
      <c r="F65" s="36">
        <f>+'2008'!$AD50</f>
        <v>7349305</v>
      </c>
      <c r="G65" s="36">
        <f>+'2009'!$AD50</f>
        <v>6494620</v>
      </c>
      <c r="H65" s="36">
        <f>+'2010'!$AD50</f>
        <v>7232366</v>
      </c>
      <c r="I65" s="36">
        <f>+'2011'!$AD50</f>
        <v>7252916</v>
      </c>
      <c r="J65" s="36">
        <f>+'2012'!$AD50</f>
        <v>7310302</v>
      </c>
      <c r="K65" s="36">
        <f>+'2013'!$AD50</f>
        <v>7246608</v>
      </c>
      <c r="L65" s="36">
        <f>+'2014'!$AD50</f>
        <v>7162182</v>
      </c>
      <c r="M65" s="36">
        <f>+'2015'!$AD50</f>
        <v>6929199</v>
      </c>
      <c r="N65" s="36">
        <f>+'2016'!$AD50</f>
        <v>6750091</v>
      </c>
      <c r="O65" s="36"/>
    </row>
    <row r="66" spans="2:15" ht="15" customHeight="1">
      <c r="B66" s="74" t="s">
        <v>10</v>
      </c>
      <c r="D66" s="36">
        <f>+'2006'!$AD51</f>
        <v>5331751</v>
      </c>
      <c r="E66" s="36">
        <f>+'2007'!$AD51</f>
        <v>5046700</v>
      </c>
      <c r="F66" s="36">
        <f>+'2008'!$AD51</f>
        <v>4921954</v>
      </c>
      <c r="G66" s="36">
        <f>+'2009'!$AD51</f>
        <v>4480873</v>
      </c>
      <c r="H66" s="36">
        <f>+'2010'!$AD51</f>
        <v>4747027</v>
      </c>
      <c r="I66" s="36">
        <f>+'2011'!$AD51</f>
        <v>5120079</v>
      </c>
      <c r="J66" s="36">
        <f>+'2012'!$AD51</f>
        <v>5258364</v>
      </c>
      <c r="K66" s="36">
        <f>+'2013'!$AD51</f>
        <v>5405208</v>
      </c>
      <c r="L66" s="36">
        <f>+'2014'!$AD51</f>
        <v>5355664</v>
      </c>
      <c r="M66" s="36">
        <f>+'2015'!$AD51</f>
        <v>4791968</v>
      </c>
      <c r="N66" s="36">
        <f>+'2016'!$AD51</f>
        <v>4672578</v>
      </c>
      <c r="O66" s="36"/>
    </row>
    <row r="67" spans="2:15" ht="15" customHeight="1">
      <c r="B67" s="74" t="s">
        <v>11</v>
      </c>
      <c r="D67" s="36">
        <f>+'2006'!$AD52</f>
        <v>5457164</v>
      </c>
      <c r="E67" s="36">
        <f>+'2007'!$AD52</f>
        <v>4898425</v>
      </c>
      <c r="F67" s="36">
        <f>+'2008'!$AD52</f>
        <v>4762722</v>
      </c>
      <c r="G67" s="36">
        <f>+'2009'!$AD52</f>
        <v>4002110</v>
      </c>
      <c r="H67" s="36">
        <f>+'2010'!$AD52</f>
        <v>3611682</v>
      </c>
      <c r="I67" s="36">
        <f>+'2011'!$AD52</f>
        <v>3789769</v>
      </c>
      <c r="J67" s="36">
        <f>+'2012'!$AD52</f>
        <v>3974839</v>
      </c>
      <c r="K67" s="36">
        <f>+'2013'!$AD52</f>
        <v>3980194</v>
      </c>
      <c r="L67" s="36">
        <f>+'2014'!$AD52</f>
        <v>3907393</v>
      </c>
      <c r="M67" s="36">
        <f>+'2015'!$AD52</f>
        <v>4181126</v>
      </c>
      <c r="N67" s="36">
        <f>+'2016'!$AD52</f>
        <v>4390058</v>
      </c>
      <c r="O67" s="36"/>
    </row>
    <row r="68" spans="2:15" ht="15" customHeight="1">
      <c r="B68" s="74" t="s">
        <v>13</v>
      </c>
      <c r="D68" s="36">
        <f>+'2006'!$AD53</f>
        <v>510804</v>
      </c>
      <c r="E68" s="36">
        <f>+'2007'!$AD53</f>
        <v>552596</v>
      </c>
      <c r="F68" s="36">
        <f>+'2008'!$AD53</f>
        <v>554239</v>
      </c>
      <c r="G68" s="36">
        <f>+'2009'!$AD53</f>
        <v>555586</v>
      </c>
      <c r="H68" s="36">
        <f>+'2010'!$AD53</f>
        <v>624378</v>
      </c>
      <c r="I68" s="36">
        <f>+'2011'!$AD53</f>
        <v>711777</v>
      </c>
      <c r="J68" s="36">
        <f>+'2012'!$AD53</f>
        <v>784464</v>
      </c>
      <c r="K68" s="36">
        <f>+'2013'!$AD53</f>
        <v>836803</v>
      </c>
      <c r="L68" s="36">
        <f>+'2014'!$AD53</f>
        <v>780603</v>
      </c>
      <c r="M68" s="36">
        <f>+'2015'!$AD53</f>
        <v>632905</v>
      </c>
      <c r="N68" s="36">
        <f>+'2016'!$AD53</f>
        <v>623971</v>
      </c>
      <c r="O68" s="36"/>
    </row>
    <row r="69" spans="2:15" ht="15" customHeight="1">
      <c r="B69" s="74" t="s">
        <v>14</v>
      </c>
      <c r="D69" s="36">
        <f>+'2006'!$AD54</f>
        <v>6876109</v>
      </c>
      <c r="E69" s="36">
        <f>+'2007'!$AD54</f>
        <v>6635881</v>
      </c>
      <c r="F69" s="36">
        <f>+'2008'!$AD54</f>
        <v>6351818</v>
      </c>
      <c r="G69" s="36">
        <f>+'2009'!$AD54</f>
        <v>5908235</v>
      </c>
      <c r="H69" s="36">
        <f>+'2010'!$AD54</f>
        <v>6017725</v>
      </c>
      <c r="I69" s="36">
        <f>+'2011'!$AD54</f>
        <v>6056998</v>
      </c>
      <c r="J69" s="36">
        <f>+'2012'!$AD54</f>
        <v>6042618</v>
      </c>
      <c r="K69" s="36">
        <f>+'2013'!$AD54</f>
        <v>5927886</v>
      </c>
      <c r="L69" s="36">
        <f>+'2014'!$AD54</f>
        <v>5617983</v>
      </c>
      <c r="M69" s="36">
        <f>+'2015'!$AD54</f>
        <v>5410247</v>
      </c>
      <c r="N69" s="36">
        <f>+'2016'!$AD54</f>
        <v>5330095</v>
      </c>
      <c r="O69" s="36"/>
    </row>
    <row r="70" spans="2:15" ht="15" customHeight="1">
      <c r="B70" s="74" t="s">
        <v>78</v>
      </c>
      <c r="D70" s="36">
        <f>+'2006'!$AD55</f>
        <v>1911339</v>
      </c>
      <c r="E70" s="36">
        <f>+'2007'!$AD55</f>
        <v>1915825</v>
      </c>
      <c r="F70" s="36">
        <f>+'2008'!$AD55</f>
        <v>1906735</v>
      </c>
      <c r="G70" s="36">
        <f>+'2009'!$AD55</f>
        <v>1673785</v>
      </c>
      <c r="H70" s="36">
        <f>+'2010'!$AD55</f>
        <v>1831319</v>
      </c>
      <c r="I70" s="36">
        <f>+'2011'!$AD55</f>
        <v>1998068</v>
      </c>
      <c r="J70" s="36">
        <f>+'2012'!$AD55</f>
        <v>2070449</v>
      </c>
      <c r="K70" s="36">
        <f>+'2013'!$AD55</f>
        <v>2104458</v>
      </c>
      <c r="L70" s="36">
        <f>+'2014'!$AD55</f>
        <v>1980841</v>
      </c>
      <c r="M70" s="36">
        <f>+'2015'!$AD55</f>
        <v>1572035</v>
      </c>
      <c r="N70" s="36">
        <f>+'2016'!$AD55</f>
        <v>1435761</v>
      </c>
      <c r="O70" s="36"/>
    </row>
    <row r="71" spans="2:15" ht="15" customHeight="1">
      <c r="B71" s="74" t="s">
        <v>16</v>
      </c>
      <c r="D71" s="36">
        <f>+'2006'!$AD56</f>
        <v>2543604</v>
      </c>
      <c r="E71" s="36">
        <f>+'2007'!$AD56</f>
        <v>2585899</v>
      </c>
      <c r="F71" s="36">
        <f>+'2008'!$AD56</f>
        <v>2567802</v>
      </c>
      <c r="G71" s="36">
        <f>+'2009'!$AD56</f>
        <v>1805393</v>
      </c>
      <c r="H71" s="36">
        <f>+'2010'!$AD56</f>
        <v>2268694</v>
      </c>
      <c r="I71" s="36">
        <f>+'2011'!$AD56</f>
        <v>2376196</v>
      </c>
      <c r="J71" s="36">
        <f>+'2012'!$AD56</f>
        <v>2278661</v>
      </c>
      <c r="K71" s="36">
        <f>+'2013'!$AD56</f>
        <v>2230504</v>
      </c>
      <c r="L71" s="36">
        <f>+'2014'!$AD56</f>
        <v>2320157</v>
      </c>
      <c r="M71" s="36">
        <f>+'2015'!$AD56</f>
        <v>2267949</v>
      </c>
      <c r="N71" s="36">
        <f>+'2016'!$AD56</f>
        <v>2280662</v>
      </c>
      <c r="O71" s="36"/>
    </row>
    <row r="72" spans="2:15" ht="15" customHeight="1">
      <c r="B72" s="74" t="s">
        <v>17</v>
      </c>
      <c r="D72" s="36">
        <f>+'2006'!$AD57</f>
        <v>2053828</v>
      </c>
      <c r="E72" s="36">
        <f>+'2007'!$AD57</f>
        <v>2121666</v>
      </c>
      <c r="F72" s="36">
        <f>+'2008'!$AD57</f>
        <v>2062225</v>
      </c>
      <c r="G72" s="36">
        <f>+'2009'!$AD57</f>
        <v>1989274</v>
      </c>
      <c r="H72" s="36">
        <f>+'2010'!$AD57</f>
        <v>2077872</v>
      </c>
      <c r="I72" s="36">
        <f>+'2011'!$AD57</f>
        <v>2065165</v>
      </c>
      <c r="J72" s="36">
        <f>+'2012'!$AD57</f>
        <v>2110126</v>
      </c>
      <c r="K72" s="36">
        <f>+'2013'!$AD57</f>
        <v>2119031</v>
      </c>
      <c r="L72" s="36">
        <f>+'2014'!$AD57</f>
        <v>2079982</v>
      </c>
      <c r="M72" s="36">
        <f>+'2015'!$AD57</f>
        <v>2014725</v>
      </c>
      <c r="N72" s="36">
        <f>+'2016'!$AD57</f>
        <v>2003264</v>
      </c>
      <c r="O72" s="36"/>
    </row>
    <row r="73" spans="2:15" ht="15" customHeight="1">
      <c r="B73" s="74" t="s">
        <v>12</v>
      </c>
      <c r="D73" s="36">
        <f>+'2006'!$AD58</f>
        <v>4077306</v>
      </c>
      <c r="E73" s="36">
        <f>+'2007'!$AD58</f>
        <v>3983656</v>
      </c>
      <c r="F73" s="36">
        <f>+'2008'!$AD58</f>
        <v>3672532</v>
      </c>
      <c r="G73" s="36">
        <f>+'2009'!$AD58</f>
        <v>3293139</v>
      </c>
      <c r="H73" s="36">
        <f>+'2010'!$AD58</f>
        <v>3399849</v>
      </c>
      <c r="I73" s="36">
        <f>+'2011'!$AD58</f>
        <v>3798104</v>
      </c>
      <c r="J73" s="36">
        <f>+'2012'!$AD58</f>
        <v>3875897</v>
      </c>
      <c r="K73" s="36">
        <f>+'2013'!$AD58</f>
        <v>3590528</v>
      </c>
      <c r="L73" s="36">
        <f>+'2014'!$AD58</f>
        <v>3471393</v>
      </c>
      <c r="M73" s="36">
        <f>+'2015'!$AD58</f>
        <v>3193853</v>
      </c>
      <c r="N73" s="36">
        <f>+'2016'!$AD58</f>
        <v>3177480</v>
      </c>
      <c r="O73" s="36"/>
    </row>
    <row r="74" spans="2:15" ht="15" customHeight="1">
      <c r="B74" s="74" t="s">
        <v>15</v>
      </c>
      <c r="D74" s="36">
        <f>+'2006'!$AD59</f>
        <v>3352034</v>
      </c>
      <c r="E74" s="36">
        <f>+'2007'!$AD59</f>
        <v>3251311</v>
      </c>
      <c r="F74" s="36">
        <f>+'2008'!$AD59</f>
        <v>3132162</v>
      </c>
      <c r="G74" s="36">
        <f>+'2009'!$AD59</f>
        <v>2862367</v>
      </c>
      <c r="H74" s="36">
        <f>+'2010'!$AD59</f>
        <v>3079653</v>
      </c>
      <c r="I74" s="36">
        <f>+'2011'!$AD59</f>
        <v>3488987</v>
      </c>
      <c r="J74" s="36">
        <f>+'2012'!$AD59</f>
        <v>3662774</v>
      </c>
      <c r="K74" s="36">
        <f>+'2013'!$AD59</f>
        <v>3420004</v>
      </c>
      <c r="L74" s="36">
        <f>+'2014'!$AD59</f>
        <v>3107168</v>
      </c>
      <c r="M74" s="36">
        <f>+'2015'!$AD59</f>
        <v>2592605</v>
      </c>
      <c r="N74" s="36">
        <f>+'2016'!$AD59</f>
        <v>2482615</v>
      </c>
      <c r="O74" s="36"/>
    </row>
    <row r="75" spans="2:15" ht="15" customHeight="1">
      <c r="B75" s="74" t="s">
        <v>18</v>
      </c>
      <c r="D75" s="36">
        <f>+'2006'!$AD60</f>
        <v>197238</v>
      </c>
      <c r="E75" s="36">
        <f>+'2007'!$AD60</f>
        <v>260173</v>
      </c>
      <c r="F75" s="36">
        <f>+'2008'!$AD60</f>
        <v>297464</v>
      </c>
      <c r="G75" s="36">
        <f>+'2009'!$AD60</f>
        <v>319962</v>
      </c>
      <c r="H75" s="36">
        <f>+'2010'!$AD60</f>
        <v>375025</v>
      </c>
      <c r="I75" s="36">
        <f>+'2011'!$AD60</f>
        <v>476285</v>
      </c>
      <c r="J75" s="36">
        <f>+'2012'!$AD60</f>
        <v>583505</v>
      </c>
      <c r="K75" s="36">
        <f>+'2013'!$AD60</f>
        <v>750987</v>
      </c>
      <c r="L75" s="36">
        <f>+'2014'!$AD60</f>
        <v>706690</v>
      </c>
      <c r="M75" s="36">
        <f>+'2015'!$AD60</f>
        <v>554985</v>
      </c>
      <c r="N75" s="36">
        <f>+'2016'!$AD60</f>
        <v>512752</v>
      </c>
      <c r="O75" s="36"/>
    </row>
    <row r="76" spans="2:15" ht="15" customHeight="1">
      <c r="B76" s="74"/>
      <c r="D76" s="106"/>
      <c r="E76" s="106"/>
      <c r="F76" s="106"/>
      <c r="G76" s="106"/>
      <c r="H76" s="106"/>
      <c r="I76" s="106"/>
      <c r="J76" s="106"/>
      <c r="K76" s="106"/>
      <c r="L76" s="106"/>
      <c r="M76" s="106"/>
      <c r="N76" s="106"/>
      <c r="O76" s="106"/>
    </row>
    <row r="77" spans="2:15" ht="15" customHeight="1" thickBot="1">
      <c r="B77" s="74" t="s">
        <v>74</v>
      </c>
      <c r="D77" s="108">
        <f>+'2006'!$AD61</f>
        <v>41991409</v>
      </c>
      <c r="E77" s="108">
        <f>+'2007'!$AD61</f>
        <v>40334567</v>
      </c>
      <c r="F77" s="108">
        <f>+'2008'!$AD61</f>
        <v>37578958</v>
      </c>
      <c r="G77" s="108">
        <f>+'2009'!$AD61</f>
        <v>33385344</v>
      </c>
      <c r="H77" s="108">
        <f>+'2010'!$AD61</f>
        <v>35265590</v>
      </c>
      <c r="I77" s="108">
        <f>+'2011'!$AD61</f>
        <v>37134344</v>
      </c>
      <c r="J77" s="108">
        <f>+'2012'!$AD61</f>
        <v>37951999</v>
      </c>
      <c r="K77" s="108">
        <f>+'2013'!$AD61</f>
        <v>37612211</v>
      </c>
      <c r="L77" s="108">
        <f>+'2014'!$AD61</f>
        <v>36490056</v>
      </c>
      <c r="M77" s="108">
        <f>+'2015'!$AD61</f>
        <v>34141597</v>
      </c>
      <c r="N77" s="108">
        <f>+'2016'!$AD61</f>
        <v>33659327</v>
      </c>
      <c r="O77" s="108"/>
    </row>
    <row r="78" spans="2:15" ht="15" customHeight="1" thickTop="1"/>
  </sheetData>
  <sheetProtection sheet="1" objects="1" scenarios="1"/>
  <phoneticPr fontId="26" type="noConversion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indexed="12"/>
  </sheetPr>
  <dimension ref="A1:AD111"/>
  <sheetViews>
    <sheetView topLeftCell="A46" zoomScale="70" zoomScaleNormal="70" workbookViewId="0">
      <selection activeCell="F66" sqref="F66"/>
    </sheetView>
  </sheetViews>
  <sheetFormatPr defaultColWidth="6.1796875" defaultRowHeight="15" customHeight="1"/>
  <cols>
    <col min="1" max="1" width="7.6328125" style="128" bestFit="1" customWidth="1"/>
    <col min="2" max="2" width="29.54296875" style="128" bestFit="1" customWidth="1"/>
    <col min="3" max="3" width="0.90625" style="117" customWidth="1"/>
    <col min="4" max="4" width="9.81640625" style="125" customWidth="1"/>
    <col min="5" max="16" width="9.81640625" style="117" customWidth="1"/>
    <col min="17" max="18" width="1.54296875" style="117" customWidth="1"/>
    <col min="19" max="19" width="9.81640625" style="125" customWidth="1"/>
    <col min="20" max="30" width="9.81640625" style="117" customWidth="1"/>
    <col min="31" max="16384" width="6.1796875" style="120"/>
  </cols>
  <sheetData>
    <row r="1" spans="1:30" ht="15" customHeight="1">
      <c r="A1" s="115" t="s">
        <v>45</v>
      </c>
      <c r="B1" s="116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S1" s="119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</row>
    <row r="2" spans="1:30" ht="15" customHeight="1">
      <c r="A2" s="115" t="s">
        <v>44</v>
      </c>
      <c r="B2" s="121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3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</row>
    <row r="3" spans="1:30" ht="15" customHeight="1">
      <c r="A3" s="115" t="s">
        <v>0</v>
      </c>
      <c r="B3" s="124"/>
    </row>
    <row r="4" spans="1:30" ht="15" customHeight="1">
      <c r="A4" s="115" t="s">
        <v>10</v>
      </c>
      <c r="B4" s="121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3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</row>
    <row r="5" spans="1:30" ht="15" customHeight="1">
      <c r="A5" s="121"/>
      <c r="B5" s="121"/>
      <c r="D5" s="126"/>
      <c r="S5" s="126"/>
    </row>
    <row r="6" spans="1:30" ht="15" customHeight="1">
      <c r="A6" s="121"/>
      <c r="B6" s="121"/>
      <c r="D6" s="119"/>
      <c r="E6" s="118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  <c r="S6" s="119"/>
      <c r="T6" s="118"/>
      <c r="U6" s="118"/>
      <c r="V6" s="118"/>
      <c r="W6" s="118"/>
      <c r="X6" s="118"/>
      <c r="Y6" s="118"/>
      <c r="Z6" s="118"/>
      <c r="AA6" s="118"/>
      <c r="AB6" s="118"/>
      <c r="AC6" s="118"/>
      <c r="AD6" s="118"/>
    </row>
    <row r="7" spans="1:30" ht="15" customHeight="1">
      <c r="A7" s="117"/>
      <c r="B7" s="127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  <c r="P7" s="125"/>
      <c r="T7" s="125"/>
      <c r="U7" s="125"/>
      <c r="V7" s="125"/>
      <c r="W7" s="125"/>
      <c r="X7" s="125"/>
      <c r="Y7" s="125"/>
      <c r="Z7" s="125"/>
      <c r="AA7" s="125"/>
      <c r="AB7" s="125"/>
      <c r="AC7" s="125"/>
      <c r="AD7" s="125"/>
    </row>
    <row r="8" spans="1:30" ht="15" customHeight="1">
      <c r="D8" s="129" t="s">
        <v>61</v>
      </c>
      <c r="E8" s="118"/>
      <c r="F8" s="118"/>
      <c r="G8" s="118"/>
      <c r="H8" s="118"/>
      <c r="I8" s="118"/>
      <c r="J8" s="118"/>
      <c r="K8" s="118"/>
      <c r="L8" s="118"/>
      <c r="M8" s="118"/>
      <c r="N8" s="118"/>
      <c r="O8" s="118"/>
      <c r="P8" s="118"/>
      <c r="S8" s="129" t="s">
        <v>62</v>
      </c>
      <c r="T8" s="118"/>
      <c r="U8" s="118"/>
      <c r="V8" s="118"/>
      <c r="W8" s="118"/>
      <c r="X8" s="118"/>
      <c r="Y8" s="118"/>
      <c r="Z8" s="118"/>
      <c r="AA8" s="118"/>
      <c r="AB8" s="118"/>
      <c r="AC8" s="118"/>
      <c r="AD8" s="118"/>
    </row>
    <row r="9" spans="1:30" ht="15" customHeight="1">
      <c r="A9" s="130" t="s">
        <v>59</v>
      </c>
      <c r="B9" s="131" t="s">
        <v>60</v>
      </c>
      <c r="C9" s="117" t="s">
        <v>33</v>
      </c>
      <c r="D9" s="132" t="s">
        <v>47</v>
      </c>
      <c r="E9" s="132" t="s">
        <v>48</v>
      </c>
      <c r="F9" s="132" t="s">
        <v>49</v>
      </c>
      <c r="G9" s="132" t="s">
        <v>50</v>
      </c>
      <c r="H9" s="132" t="s">
        <v>51</v>
      </c>
      <c r="I9" s="132" t="s">
        <v>52</v>
      </c>
      <c r="J9" s="132" t="s">
        <v>53</v>
      </c>
      <c r="K9" s="132" t="s">
        <v>54</v>
      </c>
      <c r="L9" s="132" t="s">
        <v>55</v>
      </c>
      <c r="M9" s="132" t="s">
        <v>56</v>
      </c>
      <c r="N9" s="132" t="s">
        <v>57</v>
      </c>
      <c r="O9" s="132" t="s">
        <v>58</v>
      </c>
      <c r="P9" s="133" t="s">
        <v>9</v>
      </c>
      <c r="Q9" s="117" t="s">
        <v>33</v>
      </c>
      <c r="R9" s="117" t="s">
        <v>33</v>
      </c>
      <c r="S9" s="132" t="s">
        <v>47</v>
      </c>
      <c r="T9" s="132" t="s">
        <v>48</v>
      </c>
      <c r="U9" s="132" t="s">
        <v>49</v>
      </c>
      <c r="V9" s="132" t="s">
        <v>50</v>
      </c>
      <c r="W9" s="132" t="s">
        <v>51</v>
      </c>
      <c r="X9" s="132" t="s">
        <v>52</v>
      </c>
      <c r="Y9" s="132" t="s">
        <v>53</v>
      </c>
      <c r="Z9" s="132" t="s">
        <v>54</v>
      </c>
      <c r="AA9" s="132" t="s">
        <v>55</v>
      </c>
      <c r="AB9" s="132" t="s">
        <v>56</v>
      </c>
      <c r="AC9" s="132" t="s">
        <v>57</v>
      </c>
      <c r="AD9" s="132" t="s">
        <v>58</v>
      </c>
    </row>
    <row r="10" spans="1:30" s="137" customFormat="1" ht="15" customHeight="1">
      <c r="A10" s="134"/>
      <c r="B10" s="135"/>
      <c r="C10" s="136"/>
      <c r="D10" s="112"/>
      <c r="E10" s="112"/>
      <c r="F10" s="112"/>
      <c r="G10" s="112"/>
      <c r="H10" s="112"/>
      <c r="I10" s="112"/>
      <c r="J10" s="112"/>
      <c r="K10" s="112"/>
      <c r="L10" s="112"/>
      <c r="M10" s="112"/>
      <c r="N10" s="112"/>
      <c r="O10" s="112"/>
      <c r="P10" s="112"/>
      <c r="Q10" s="136"/>
      <c r="R10" s="136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</row>
    <row r="11" spans="1:30" s="114" customFormat="1" ht="15" customHeight="1">
      <c r="A11" s="138">
        <v>2006</v>
      </c>
      <c r="B11" s="139" t="s">
        <v>6</v>
      </c>
      <c r="C11" s="113"/>
      <c r="D11" s="110">
        <f>+'BWB(MDOT)'!D11+'BWB(CDN)'!D11</f>
        <v>256702</v>
      </c>
      <c r="E11" s="110">
        <f>+'BWB(MDOT)'!E11+'BWB(CDN)'!E11</f>
        <v>226338</v>
      </c>
      <c r="F11" s="110">
        <f>+'BWB(MDOT)'!F11+'BWB(CDN)'!F11</f>
        <v>285612</v>
      </c>
      <c r="G11" s="110">
        <f>+'BWB(MDOT)'!G11+'BWB(CDN)'!G11</f>
        <v>292337</v>
      </c>
      <c r="H11" s="110">
        <f>+'BWB(MDOT)'!H11+'BWB(CDN)'!H11</f>
        <v>325230</v>
      </c>
      <c r="I11" s="110">
        <f>+'BWB(MDOT)'!I11+'BWB(CDN)'!I11</f>
        <v>339491</v>
      </c>
      <c r="J11" s="110">
        <f>+'BWB(MDOT)'!J11+'BWB(CDN)'!J11</f>
        <v>397650</v>
      </c>
      <c r="K11" s="110">
        <f>+'BWB(MDOT)'!K11+'BWB(CDN)'!K11</f>
        <v>381390</v>
      </c>
      <c r="L11" s="110">
        <f>+'BWB(MDOT)'!L11+'BWB(CDN)'!L11</f>
        <v>316092</v>
      </c>
      <c r="M11" s="110">
        <f>+'BWB(MDOT)'!M11+'BWB(CDN)'!M11</f>
        <v>298457</v>
      </c>
      <c r="N11" s="110">
        <f>+'BWB(MDOT)'!N11+'BWB(CDN)'!N11</f>
        <v>286137</v>
      </c>
      <c r="O11" s="110">
        <f>+'BWB(MDOT)'!O11+'BWB(CDN)'!O11</f>
        <v>281092</v>
      </c>
      <c r="P11" s="110">
        <f>SUM(D11:O11)</f>
        <v>3686528</v>
      </c>
      <c r="Q11" s="140"/>
      <c r="R11" s="140"/>
      <c r="S11" s="110">
        <f>SUM($D11:D11)</f>
        <v>256702</v>
      </c>
      <c r="T11" s="110">
        <f>SUM($D11:E11)</f>
        <v>483040</v>
      </c>
      <c r="U11" s="110">
        <f>SUM($D11:F11)</f>
        <v>768652</v>
      </c>
      <c r="V11" s="110">
        <f>SUM($D11:G11)</f>
        <v>1060989</v>
      </c>
      <c r="W11" s="110">
        <f>SUM($D11:H11)</f>
        <v>1386219</v>
      </c>
      <c r="X11" s="110">
        <f>SUM($D11:I11)</f>
        <v>1725710</v>
      </c>
      <c r="Y11" s="110">
        <f>SUM($D11:J11)</f>
        <v>2123360</v>
      </c>
      <c r="Z11" s="110">
        <f>SUM($D11:K11)</f>
        <v>2504750</v>
      </c>
      <c r="AA11" s="110">
        <f>SUM($D11:L11)</f>
        <v>2820842</v>
      </c>
      <c r="AB11" s="110">
        <f>SUM($D11:M11)</f>
        <v>3119299</v>
      </c>
      <c r="AC11" s="110">
        <f>SUM($D11:N11)</f>
        <v>3405436</v>
      </c>
      <c r="AD11" s="110">
        <f>SUM($D11:O11)</f>
        <v>3686528</v>
      </c>
    </row>
    <row r="12" spans="1:30" s="114" customFormat="1" ht="15" customHeight="1">
      <c r="A12" s="138">
        <v>2006</v>
      </c>
      <c r="B12" s="141" t="s">
        <v>7</v>
      </c>
      <c r="D12" s="110">
        <f>+'BWB(MDOT)'!D12+'BWB(CDN)'!D12</f>
        <v>139489</v>
      </c>
      <c r="E12" s="110">
        <f>+'BWB(MDOT)'!E12+'BWB(CDN)'!E12</f>
        <v>132980</v>
      </c>
      <c r="F12" s="110">
        <f>+'BWB(MDOT)'!F12+'BWB(CDN)'!F12</f>
        <v>151559</v>
      </c>
      <c r="G12" s="110">
        <f>+'BWB(MDOT)'!G12+'BWB(CDN)'!G12</f>
        <v>135070</v>
      </c>
      <c r="H12" s="110">
        <f>+'BWB(MDOT)'!H12+'BWB(CDN)'!H12</f>
        <v>148183</v>
      </c>
      <c r="I12" s="110">
        <f>+'BWB(MDOT)'!I12+'BWB(CDN)'!I12</f>
        <v>148920</v>
      </c>
      <c r="J12" s="110">
        <f>+'BWB(MDOT)'!J12+'BWB(CDN)'!J12</f>
        <v>118135</v>
      </c>
      <c r="K12" s="110">
        <f>+'BWB(MDOT)'!K12+'BWB(CDN)'!K12</f>
        <v>143218</v>
      </c>
      <c r="L12" s="110">
        <f>+'BWB(MDOT)'!L12+'BWB(CDN)'!L12</f>
        <v>130953</v>
      </c>
      <c r="M12" s="110">
        <f>+'BWB(MDOT)'!M12+'BWB(CDN)'!M12</f>
        <v>138517</v>
      </c>
      <c r="N12" s="110">
        <f>+'BWB(MDOT)'!N12+'BWB(CDN)'!N12</f>
        <v>135039</v>
      </c>
      <c r="O12" s="110">
        <f>+'BWB(MDOT)'!O12+'BWB(CDN)'!O12</f>
        <v>114457</v>
      </c>
      <c r="P12" s="110">
        <f>SUM(D12:O12)</f>
        <v>1636520</v>
      </c>
      <c r="Q12" s="142"/>
      <c r="R12" s="142"/>
      <c r="S12" s="110">
        <f>SUM($D12:D12)</f>
        <v>139489</v>
      </c>
      <c r="T12" s="110">
        <f>SUM($D12:E12)</f>
        <v>272469</v>
      </c>
      <c r="U12" s="110">
        <f>SUM($D12:F12)</f>
        <v>424028</v>
      </c>
      <c r="V12" s="110">
        <f>SUM($D12:G12)</f>
        <v>559098</v>
      </c>
      <c r="W12" s="110">
        <f>SUM($D12:H12)</f>
        <v>707281</v>
      </c>
      <c r="X12" s="110">
        <f>SUM($D12:I12)</f>
        <v>856201</v>
      </c>
      <c r="Y12" s="110">
        <f>SUM($D12:J12)</f>
        <v>974336</v>
      </c>
      <c r="Z12" s="110">
        <f>SUM($D12:K12)</f>
        <v>1117554</v>
      </c>
      <c r="AA12" s="110">
        <f>SUM($D12:L12)</f>
        <v>1248507</v>
      </c>
      <c r="AB12" s="110">
        <f>SUM($D12:M12)</f>
        <v>1387024</v>
      </c>
      <c r="AC12" s="110">
        <f>SUM($D12:N12)</f>
        <v>1522063</v>
      </c>
      <c r="AD12" s="110">
        <f>SUM($D12:O12)</f>
        <v>1636520</v>
      </c>
    </row>
    <row r="13" spans="1:30" s="114" customFormat="1" ht="15" customHeight="1">
      <c r="A13" s="138">
        <v>2006</v>
      </c>
      <c r="B13" s="141" t="s">
        <v>8</v>
      </c>
      <c r="D13" s="110">
        <f>+'BWB(MDOT)'!D13+'BWB(CDN)'!D13</f>
        <v>538</v>
      </c>
      <c r="E13" s="110">
        <f>+'BWB(MDOT)'!E13+'BWB(CDN)'!E13</f>
        <v>470</v>
      </c>
      <c r="F13" s="110">
        <f>+'BWB(MDOT)'!F13+'BWB(CDN)'!F13</f>
        <v>572</v>
      </c>
      <c r="G13" s="110">
        <f>+'BWB(MDOT)'!G13+'BWB(CDN)'!G13</f>
        <v>631</v>
      </c>
      <c r="H13" s="110">
        <f>+'BWB(MDOT)'!H13+'BWB(CDN)'!H13</f>
        <v>913</v>
      </c>
      <c r="I13" s="110">
        <f>+'BWB(MDOT)'!I13+'BWB(CDN)'!I13</f>
        <v>821</v>
      </c>
      <c r="J13" s="110">
        <f>+'BWB(MDOT)'!J13+'BWB(CDN)'!J13</f>
        <v>877</v>
      </c>
      <c r="K13" s="110">
        <f>+'BWB(MDOT)'!K13+'BWB(CDN)'!K13</f>
        <v>867</v>
      </c>
      <c r="L13" s="110">
        <f>+'BWB(MDOT)'!L13+'BWB(CDN)'!L13</f>
        <v>794</v>
      </c>
      <c r="M13" s="110">
        <f>+'BWB(MDOT)'!M13+'BWB(CDN)'!M13</f>
        <v>974</v>
      </c>
      <c r="N13" s="110">
        <f>+'BWB(MDOT)'!N13+'BWB(CDN)'!N13</f>
        <v>770</v>
      </c>
      <c r="O13" s="110">
        <f>+'BWB(MDOT)'!O13+'BWB(CDN)'!O13</f>
        <v>476</v>
      </c>
      <c r="P13" s="110">
        <f>SUM(D13:O13)</f>
        <v>8703</v>
      </c>
      <c r="Q13" s="142"/>
      <c r="R13" s="142"/>
      <c r="S13" s="110">
        <f>SUM($D13:D13)</f>
        <v>538</v>
      </c>
      <c r="T13" s="110">
        <f>SUM($D13:E13)</f>
        <v>1008</v>
      </c>
      <c r="U13" s="110">
        <f>SUM($D13:F13)</f>
        <v>1580</v>
      </c>
      <c r="V13" s="110">
        <f>SUM($D13:G13)</f>
        <v>2211</v>
      </c>
      <c r="W13" s="110">
        <f>SUM($D13:H13)</f>
        <v>3124</v>
      </c>
      <c r="X13" s="110">
        <f>SUM($D13:I13)</f>
        <v>3945</v>
      </c>
      <c r="Y13" s="110">
        <f>SUM($D13:J13)</f>
        <v>4822</v>
      </c>
      <c r="Z13" s="110">
        <f>SUM($D13:K13)</f>
        <v>5689</v>
      </c>
      <c r="AA13" s="110">
        <f>SUM($D13:L13)</f>
        <v>6483</v>
      </c>
      <c r="AB13" s="110">
        <f>SUM($D13:M13)</f>
        <v>7457</v>
      </c>
      <c r="AC13" s="110">
        <f>SUM($D13:N13)</f>
        <v>8227</v>
      </c>
      <c r="AD13" s="110">
        <f>SUM($D13:O13)</f>
        <v>8703</v>
      </c>
    </row>
    <row r="14" spans="1:30" s="114" customFormat="1" ht="15" customHeight="1">
      <c r="A14" s="138">
        <v>2006</v>
      </c>
      <c r="B14" s="143" t="s">
        <v>9</v>
      </c>
      <c r="D14" s="111">
        <f t="shared" ref="D14:O14" si="0">SUM(D11:D13)</f>
        <v>396729</v>
      </c>
      <c r="E14" s="111">
        <f t="shared" si="0"/>
        <v>359788</v>
      </c>
      <c r="F14" s="111">
        <f t="shared" si="0"/>
        <v>437743</v>
      </c>
      <c r="G14" s="111">
        <f t="shared" si="0"/>
        <v>428038</v>
      </c>
      <c r="H14" s="111">
        <f t="shared" si="0"/>
        <v>474326</v>
      </c>
      <c r="I14" s="111">
        <f t="shared" si="0"/>
        <v>489232</v>
      </c>
      <c r="J14" s="111">
        <f t="shared" si="0"/>
        <v>516662</v>
      </c>
      <c r="K14" s="111">
        <f t="shared" si="0"/>
        <v>525475</v>
      </c>
      <c r="L14" s="111">
        <f t="shared" si="0"/>
        <v>447839</v>
      </c>
      <c r="M14" s="111">
        <f t="shared" si="0"/>
        <v>437948</v>
      </c>
      <c r="N14" s="111">
        <f t="shared" si="0"/>
        <v>421946</v>
      </c>
      <c r="O14" s="111">
        <f t="shared" si="0"/>
        <v>396025</v>
      </c>
      <c r="P14" s="111">
        <f>SUM(P11:P13)</f>
        <v>5331751</v>
      </c>
      <c r="Q14" s="142"/>
      <c r="R14" s="142"/>
      <c r="S14" s="111">
        <f t="shared" ref="S14:AD14" si="1">SUM(S11:S13)</f>
        <v>396729</v>
      </c>
      <c r="T14" s="111">
        <f t="shared" si="1"/>
        <v>756517</v>
      </c>
      <c r="U14" s="111">
        <f t="shared" si="1"/>
        <v>1194260</v>
      </c>
      <c r="V14" s="111">
        <f t="shared" si="1"/>
        <v>1622298</v>
      </c>
      <c r="W14" s="111">
        <f t="shared" si="1"/>
        <v>2096624</v>
      </c>
      <c r="X14" s="111">
        <f t="shared" si="1"/>
        <v>2585856</v>
      </c>
      <c r="Y14" s="111">
        <f t="shared" si="1"/>
        <v>3102518</v>
      </c>
      <c r="Z14" s="111">
        <f t="shared" si="1"/>
        <v>3627993</v>
      </c>
      <c r="AA14" s="111">
        <f t="shared" si="1"/>
        <v>4075832</v>
      </c>
      <c r="AB14" s="111">
        <f t="shared" si="1"/>
        <v>4513780</v>
      </c>
      <c r="AC14" s="111">
        <f t="shared" si="1"/>
        <v>4935726</v>
      </c>
      <c r="AD14" s="111">
        <f t="shared" si="1"/>
        <v>5331751</v>
      </c>
    </row>
    <row r="15" spans="1:30" s="137" customFormat="1" ht="15" customHeight="1">
      <c r="A15" s="134"/>
      <c r="B15" s="135"/>
      <c r="C15" s="136"/>
      <c r="D15" s="112"/>
      <c r="E15" s="112"/>
      <c r="F15" s="112"/>
      <c r="G15" s="112"/>
      <c r="H15" s="112"/>
      <c r="I15" s="112"/>
      <c r="J15" s="112"/>
      <c r="K15" s="112"/>
      <c r="L15" s="112"/>
      <c r="M15" s="112"/>
      <c r="N15" s="112"/>
      <c r="O15" s="112"/>
      <c r="P15" s="112"/>
      <c r="Q15" s="136"/>
      <c r="R15" s="136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</row>
    <row r="16" spans="1:30" s="114" customFormat="1" ht="15" customHeight="1">
      <c r="A16" s="138">
        <v>2007</v>
      </c>
      <c r="B16" s="139" t="s">
        <v>6</v>
      </c>
      <c r="C16" s="113"/>
      <c r="D16" s="110">
        <f>+'BWB(MDOT)'!D16+'BWB(CDN)'!D16</f>
        <v>230203</v>
      </c>
      <c r="E16" s="110">
        <f>+'BWB(MDOT)'!E16+'BWB(CDN)'!E16</f>
        <v>203963</v>
      </c>
      <c r="F16" s="110">
        <f>+'BWB(MDOT)'!F16+'BWB(CDN)'!F16</f>
        <v>266225</v>
      </c>
      <c r="G16" s="110">
        <f>+'BWB(MDOT)'!G16+'BWB(CDN)'!G16</f>
        <v>267492</v>
      </c>
      <c r="H16" s="110">
        <f>+'BWB(MDOT)'!H16+'BWB(CDN)'!H16</f>
        <v>297175</v>
      </c>
      <c r="I16" s="110">
        <f>+'BWB(MDOT)'!I16+'BWB(CDN)'!I16</f>
        <v>311346</v>
      </c>
      <c r="J16" s="110">
        <f>+'BWB(MDOT)'!J16+'BWB(CDN)'!J16</f>
        <v>361130</v>
      </c>
      <c r="K16" s="110">
        <f>+'BWB(MDOT)'!K16+'BWB(CDN)'!K16</f>
        <v>362911</v>
      </c>
      <c r="L16" s="110">
        <f>+'BWB(MDOT)'!L16+'BWB(CDN)'!L16</f>
        <v>289293</v>
      </c>
      <c r="M16" s="110">
        <f>+'BWB(MDOT)'!M16+'BWB(CDN)'!M16</f>
        <v>294555</v>
      </c>
      <c r="N16" s="110">
        <f>+'BWB(MDOT)'!N16+'BWB(CDN)'!N16</f>
        <v>283973</v>
      </c>
      <c r="O16" s="110">
        <f>+'BWB(MDOT)'!O16+'BWB(CDN)'!O16</f>
        <v>255782</v>
      </c>
      <c r="P16" s="110">
        <f>SUM(D16:O16)</f>
        <v>3424048</v>
      </c>
      <c r="Q16" s="140"/>
      <c r="R16" s="140"/>
      <c r="S16" s="110">
        <f>SUM($D16:D16)</f>
        <v>230203</v>
      </c>
      <c r="T16" s="110">
        <f>SUM($D16:E16)</f>
        <v>434166</v>
      </c>
      <c r="U16" s="110">
        <f>SUM($D16:F16)</f>
        <v>700391</v>
      </c>
      <c r="V16" s="110">
        <f>SUM($D16:G16)</f>
        <v>967883</v>
      </c>
      <c r="W16" s="110">
        <f>SUM($D16:H16)</f>
        <v>1265058</v>
      </c>
      <c r="X16" s="110">
        <f>SUM($D16:I16)</f>
        <v>1576404</v>
      </c>
      <c r="Y16" s="110">
        <f>SUM($D16:J16)</f>
        <v>1937534</v>
      </c>
      <c r="Z16" s="110">
        <f>SUM($D16:K16)</f>
        <v>2300445</v>
      </c>
      <c r="AA16" s="110">
        <f>SUM($D16:L16)</f>
        <v>2589738</v>
      </c>
      <c r="AB16" s="110">
        <f>SUM($D16:M16)</f>
        <v>2884293</v>
      </c>
      <c r="AC16" s="110">
        <f>SUM($D16:N16)</f>
        <v>3168266</v>
      </c>
      <c r="AD16" s="110">
        <f>SUM($D16:O16)</f>
        <v>3424048</v>
      </c>
    </row>
    <row r="17" spans="1:30" s="114" customFormat="1" ht="15" customHeight="1">
      <c r="A17" s="138">
        <v>2007</v>
      </c>
      <c r="B17" s="141" t="s">
        <v>7</v>
      </c>
      <c r="D17" s="110">
        <f>+'BWB(MDOT)'!D17+'BWB(CDN)'!D17</f>
        <v>128485</v>
      </c>
      <c r="E17" s="110">
        <f>+'BWB(MDOT)'!E17+'BWB(CDN)'!E17</f>
        <v>119197</v>
      </c>
      <c r="F17" s="110">
        <f>+'BWB(MDOT)'!F17+'BWB(CDN)'!F17</f>
        <v>137292</v>
      </c>
      <c r="G17" s="110">
        <f>+'BWB(MDOT)'!G17+'BWB(CDN)'!G17</f>
        <v>132462</v>
      </c>
      <c r="H17" s="110">
        <f>+'BWB(MDOT)'!H17+'BWB(CDN)'!H17</f>
        <v>148999</v>
      </c>
      <c r="I17" s="110">
        <f>+'BWB(MDOT)'!I17+'BWB(CDN)'!I17</f>
        <v>141958</v>
      </c>
      <c r="J17" s="110">
        <f>+'BWB(MDOT)'!J17+'BWB(CDN)'!J17</f>
        <v>125035</v>
      </c>
      <c r="K17" s="110">
        <f>+'BWB(MDOT)'!K17+'BWB(CDN)'!K17</f>
        <v>144580</v>
      </c>
      <c r="L17" s="110">
        <f>+'BWB(MDOT)'!L17+'BWB(CDN)'!L17</f>
        <v>132675</v>
      </c>
      <c r="M17" s="110">
        <f>+'BWB(MDOT)'!M17+'BWB(CDN)'!M17</f>
        <v>150088</v>
      </c>
      <c r="N17" s="110">
        <f>+'BWB(MDOT)'!N17+'BWB(CDN)'!N17</f>
        <v>141518</v>
      </c>
      <c r="O17" s="110">
        <f>+'BWB(MDOT)'!O17+'BWB(CDN)'!O17</f>
        <v>111708</v>
      </c>
      <c r="P17" s="110">
        <f>SUM(D17:O17)</f>
        <v>1613997</v>
      </c>
      <c r="Q17" s="142"/>
      <c r="R17" s="142"/>
      <c r="S17" s="110">
        <f>SUM($D17:D17)</f>
        <v>128485</v>
      </c>
      <c r="T17" s="110">
        <f>SUM($D17:E17)</f>
        <v>247682</v>
      </c>
      <c r="U17" s="110">
        <f>SUM($D17:F17)</f>
        <v>384974</v>
      </c>
      <c r="V17" s="110">
        <f>SUM($D17:G17)</f>
        <v>517436</v>
      </c>
      <c r="W17" s="110">
        <f>SUM($D17:H17)</f>
        <v>666435</v>
      </c>
      <c r="X17" s="110">
        <f>SUM($D17:I17)</f>
        <v>808393</v>
      </c>
      <c r="Y17" s="110">
        <f>SUM($D17:J17)</f>
        <v>933428</v>
      </c>
      <c r="Z17" s="110">
        <f>SUM($D17:K17)</f>
        <v>1078008</v>
      </c>
      <c r="AA17" s="110">
        <f>SUM($D17:L17)</f>
        <v>1210683</v>
      </c>
      <c r="AB17" s="110">
        <f>SUM($D17:M17)</f>
        <v>1360771</v>
      </c>
      <c r="AC17" s="110">
        <f>SUM($D17:N17)</f>
        <v>1502289</v>
      </c>
      <c r="AD17" s="110">
        <f>SUM($D17:O17)</f>
        <v>1613997</v>
      </c>
    </row>
    <row r="18" spans="1:30" s="114" customFormat="1" ht="15" customHeight="1">
      <c r="A18" s="138">
        <v>2007</v>
      </c>
      <c r="B18" s="141" t="s">
        <v>8</v>
      </c>
      <c r="D18" s="110">
        <f>+'BWB(MDOT)'!D18+'BWB(CDN)'!D18</f>
        <v>573</v>
      </c>
      <c r="E18" s="110">
        <f>+'BWB(MDOT)'!E18+'BWB(CDN)'!E18</f>
        <v>453</v>
      </c>
      <c r="F18" s="110">
        <f>+'BWB(MDOT)'!F18+'BWB(CDN)'!F18</f>
        <v>629</v>
      </c>
      <c r="G18" s="110">
        <f>+'BWB(MDOT)'!G18+'BWB(CDN)'!G18</f>
        <v>855</v>
      </c>
      <c r="H18" s="110">
        <f>+'BWB(MDOT)'!H18+'BWB(CDN)'!H18</f>
        <v>866</v>
      </c>
      <c r="I18" s="110">
        <f>+'BWB(MDOT)'!I18+'BWB(CDN)'!I18</f>
        <v>833</v>
      </c>
      <c r="J18" s="110">
        <f>+'BWB(MDOT)'!J18+'BWB(CDN)'!J18</f>
        <v>753</v>
      </c>
      <c r="K18" s="110">
        <f>+'BWB(MDOT)'!K18+'BWB(CDN)'!K18</f>
        <v>737</v>
      </c>
      <c r="L18" s="110">
        <f>+'BWB(MDOT)'!L18+'BWB(CDN)'!L18</f>
        <v>804</v>
      </c>
      <c r="M18" s="110">
        <f>+'BWB(MDOT)'!M18+'BWB(CDN)'!M18</f>
        <v>958</v>
      </c>
      <c r="N18" s="110">
        <f>+'BWB(MDOT)'!N18+'BWB(CDN)'!N18</f>
        <v>712</v>
      </c>
      <c r="O18" s="110">
        <f>+'BWB(MDOT)'!O18+'BWB(CDN)'!O18</f>
        <v>482</v>
      </c>
      <c r="P18" s="110">
        <f>SUM(D18:O18)</f>
        <v>8655</v>
      </c>
      <c r="Q18" s="142"/>
      <c r="R18" s="142"/>
      <c r="S18" s="110">
        <f>SUM($D18:D18)</f>
        <v>573</v>
      </c>
      <c r="T18" s="110">
        <f>SUM($D18:E18)</f>
        <v>1026</v>
      </c>
      <c r="U18" s="110">
        <f>SUM($D18:F18)</f>
        <v>1655</v>
      </c>
      <c r="V18" s="110">
        <f>SUM($D18:G18)</f>
        <v>2510</v>
      </c>
      <c r="W18" s="110">
        <f>SUM($D18:H18)</f>
        <v>3376</v>
      </c>
      <c r="X18" s="110">
        <f>SUM($D18:I18)</f>
        <v>4209</v>
      </c>
      <c r="Y18" s="110">
        <f>SUM($D18:J18)</f>
        <v>4962</v>
      </c>
      <c r="Z18" s="110">
        <f>SUM($D18:K18)</f>
        <v>5699</v>
      </c>
      <c r="AA18" s="110">
        <f>SUM($D18:L18)</f>
        <v>6503</v>
      </c>
      <c r="AB18" s="110">
        <f>SUM($D18:M18)</f>
        <v>7461</v>
      </c>
      <c r="AC18" s="110">
        <f>SUM($D18:N18)</f>
        <v>8173</v>
      </c>
      <c r="AD18" s="110">
        <f>SUM($D18:O18)</f>
        <v>8655</v>
      </c>
    </row>
    <row r="19" spans="1:30" s="114" customFormat="1" ht="15" customHeight="1">
      <c r="A19" s="138">
        <v>2007</v>
      </c>
      <c r="B19" s="143" t="s">
        <v>9</v>
      </c>
      <c r="D19" s="111">
        <f t="shared" ref="D19:O19" si="2">SUM(D16:D18)</f>
        <v>359261</v>
      </c>
      <c r="E19" s="111">
        <f t="shared" si="2"/>
        <v>323613</v>
      </c>
      <c r="F19" s="111">
        <f t="shared" si="2"/>
        <v>404146</v>
      </c>
      <c r="G19" s="111">
        <f t="shared" si="2"/>
        <v>400809</v>
      </c>
      <c r="H19" s="111">
        <f t="shared" si="2"/>
        <v>447040</v>
      </c>
      <c r="I19" s="111">
        <f t="shared" si="2"/>
        <v>454137</v>
      </c>
      <c r="J19" s="111">
        <f t="shared" si="2"/>
        <v>486918</v>
      </c>
      <c r="K19" s="111">
        <f t="shared" si="2"/>
        <v>508228</v>
      </c>
      <c r="L19" s="111">
        <f t="shared" si="2"/>
        <v>422772</v>
      </c>
      <c r="M19" s="111">
        <f t="shared" si="2"/>
        <v>445601</v>
      </c>
      <c r="N19" s="111">
        <f t="shared" si="2"/>
        <v>426203</v>
      </c>
      <c r="O19" s="111">
        <f t="shared" si="2"/>
        <v>367972</v>
      </c>
      <c r="P19" s="111">
        <f>SUM(P16:P18)</f>
        <v>5046700</v>
      </c>
      <c r="Q19" s="142"/>
      <c r="R19" s="142"/>
      <c r="S19" s="111">
        <f t="shared" ref="S19:AD19" si="3">SUM(S16:S18)</f>
        <v>359261</v>
      </c>
      <c r="T19" s="111">
        <f t="shared" si="3"/>
        <v>682874</v>
      </c>
      <c r="U19" s="111">
        <f t="shared" si="3"/>
        <v>1087020</v>
      </c>
      <c r="V19" s="111">
        <f t="shared" si="3"/>
        <v>1487829</v>
      </c>
      <c r="W19" s="111">
        <f t="shared" si="3"/>
        <v>1934869</v>
      </c>
      <c r="X19" s="111">
        <f t="shared" si="3"/>
        <v>2389006</v>
      </c>
      <c r="Y19" s="111">
        <f t="shared" si="3"/>
        <v>2875924</v>
      </c>
      <c r="Z19" s="111">
        <f t="shared" si="3"/>
        <v>3384152</v>
      </c>
      <c r="AA19" s="111">
        <f t="shared" si="3"/>
        <v>3806924</v>
      </c>
      <c r="AB19" s="111">
        <f t="shared" si="3"/>
        <v>4252525</v>
      </c>
      <c r="AC19" s="111">
        <f t="shared" si="3"/>
        <v>4678728</v>
      </c>
      <c r="AD19" s="111">
        <f t="shared" si="3"/>
        <v>5046700</v>
      </c>
    </row>
    <row r="20" spans="1:30" s="137" customFormat="1" ht="15" customHeight="1">
      <c r="A20" s="134"/>
      <c r="B20" s="135"/>
      <c r="C20" s="136"/>
      <c r="D20" s="112"/>
      <c r="E20" s="112"/>
      <c r="F20" s="112"/>
      <c r="G20" s="112"/>
      <c r="H20" s="112"/>
      <c r="I20" s="112"/>
      <c r="J20" s="112"/>
      <c r="K20" s="112"/>
      <c r="L20" s="112"/>
      <c r="M20" s="112"/>
      <c r="N20" s="112"/>
      <c r="O20" s="112"/>
      <c r="P20" s="112"/>
      <c r="Q20" s="136"/>
      <c r="R20" s="136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</row>
    <row r="21" spans="1:30" s="114" customFormat="1" ht="15" customHeight="1">
      <c r="A21" s="138">
        <v>2008</v>
      </c>
      <c r="B21" s="139" t="s">
        <v>6</v>
      </c>
      <c r="C21" s="113"/>
      <c r="D21" s="110">
        <f>+'BWB(MDOT)'!D21+'BWB(CDN)'!D21</f>
        <v>223608</v>
      </c>
      <c r="E21" s="110">
        <f>+'BWB(MDOT)'!E21+'BWB(CDN)'!E21</f>
        <v>204616</v>
      </c>
      <c r="F21" s="110">
        <f>+'BWB(MDOT)'!F21+'BWB(CDN)'!F21</f>
        <v>263921</v>
      </c>
      <c r="G21" s="110">
        <f>+'BWB(MDOT)'!G21+'BWB(CDN)'!G21</f>
        <v>263086</v>
      </c>
      <c r="H21" s="110">
        <f>+'BWB(MDOT)'!H21+'BWB(CDN)'!H21</f>
        <v>306467</v>
      </c>
      <c r="I21" s="110">
        <f>+'BWB(MDOT)'!I21+'BWB(CDN)'!I21</f>
        <v>308000</v>
      </c>
      <c r="J21" s="110">
        <f>+'BWB(MDOT)'!J21+'BWB(CDN)'!J21</f>
        <v>355859</v>
      </c>
      <c r="K21" s="110">
        <f>+'BWB(MDOT)'!K21+'BWB(CDN)'!K21</f>
        <v>385329</v>
      </c>
      <c r="L21" s="110">
        <f>+'BWB(MDOT)'!L21+'BWB(CDN)'!L21</f>
        <v>280283</v>
      </c>
      <c r="M21" s="110">
        <f>+'BWB(MDOT)'!M21+'BWB(CDN)'!M21</f>
        <v>277422</v>
      </c>
      <c r="N21" s="110">
        <f>+'BWB(MDOT)'!N21+'BWB(CDN)'!N21</f>
        <v>245768</v>
      </c>
      <c r="O21" s="110">
        <f>+'BWB(MDOT)'!O21+'BWB(CDN)'!O21</f>
        <v>225285</v>
      </c>
      <c r="P21" s="110">
        <f>SUM(D21:O21)</f>
        <v>3339644</v>
      </c>
      <c r="Q21" s="140"/>
      <c r="R21" s="140"/>
      <c r="S21" s="110">
        <f>SUM($D21:D21)</f>
        <v>223608</v>
      </c>
      <c r="T21" s="110">
        <f>SUM($D21:E21)</f>
        <v>428224</v>
      </c>
      <c r="U21" s="110">
        <f>SUM($D21:F21)</f>
        <v>692145</v>
      </c>
      <c r="V21" s="110">
        <f>SUM($D21:G21)</f>
        <v>955231</v>
      </c>
      <c r="W21" s="110">
        <f>SUM($D21:H21)</f>
        <v>1261698</v>
      </c>
      <c r="X21" s="110">
        <f>SUM($D21:I21)</f>
        <v>1569698</v>
      </c>
      <c r="Y21" s="110">
        <f>SUM($D21:J21)</f>
        <v>1925557</v>
      </c>
      <c r="Z21" s="110">
        <f>SUM($D21:K21)</f>
        <v>2310886</v>
      </c>
      <c r="AA21" s="110">
        <f>SUM($D21:L21)</f>
        <v>2591169</v>
      </c>
      <c r="AB21" s="110">
        <f>SUM($D21:M21)</f>
        <v>2868591</v>
      </c>
      <c r="AC21" s="110">
        <f>SUM($D21:N21)</f>
        <v>3114359</v>
      </c>
      <c r="AD21" s="110">
        <f>SUM($D21:O21)</f>
        <v>3339644</v>
      </c>
    </row>
    <row r="22" spans="1:30" s="114" customFormat="1" ht="15" customHeight="1">
      <c r="A22" s="138">
        <v>2008</v>
      </c>
      <c r="B22" s="141" t="s">
        <v>7</v>
      </c>
      <c r="D22" s="110">
        <f>+'BWB(MDOT)'!D22+'BWB(CDN)'!D22</f>
        <v>132664</v>
      </c>
      <c r="E22" s="110">
        <f>+'BWB(MDOT)'!E22+'BWB(CDN)'!E22</f>
        <v>131212</v>
      </c>
      <c r="F22" s="110">
        <f>+'BWB(MDOT)'!F22+'BWB(CDN)'!F22</f>
        <v>130542</v>
      </c>
      <c r="G22" s="110">
        <f>+'BWB(MDOT)'!G22+'BWB(CDN)'!G22</f>
        <v>140611</v>
      </c>
      <c r="H22" s="110">
        <f>+'BWB(MDOT)'!H22+'BWB(CDN)'!H22</f>
        <v>142123</v>
      </c>
      <c r="I22" s="110">
        <f>+'BWB(MDOT)'!I22+'BWB(CDN)'!I22</f>
        <v>144898</v>
      </c>
      <c r="J22" s="110">
        <f>+'BWB(MDOT)'!J22+'BWB(CDN)'!J22</f>
        <v>131232</v>
      </c>
      <c r="K22" s="110">
        <f>+'BWB(MDOT)'!K22+'BWB(CDN)'!K22</f>
        <v>133945</v>
      </c>
      <c r="L22" s="110">
        <f>+'BWB(MDOT)'!L22+'BWB(CDN)'!L22</f>
        <v>136845</v>
      </c>
      <c r="M22" s="110">
        <f>+'BWB(MDOT)'!M22+'BWB(CDN)'!M22</f>
        <v>138402</v>
      </c>
      <c r="N22" s="110">
        <f>+'BWB(MDOT)'!N22+'BWB(CDN)'!N22</f>
        <v>113505</v>
      </c>
      <c r="O22" s="110">
        <f>+'BWB(MDOT)'!O22+'BWB(CDN)'!O22</f>
        <v>98449</v>
      </c>
      <c r="P22" s="110">
        <f>SUM(D22:O22)</f>
        <v>1574428</v>
      </c>
      <c r="Q22" s="142"/>
      <c r="R22" s="142"/>
      <c r="S22" s="110">
        <f>SUM($D22:D22)</f>
        <v>132664</v>
      </c>
      <c r="T22" s="110">
        <f>SUM($D22:E22)</f>
        <v>263876</v>
      </c>
      <c r="U22" s="110">
        <f>SUM($D22:F22)</f>
        <v>394418</v>
      </c>
      <c r="V22" s="110">
        <f>SUM($D22:G22)</f>
        <v>535029</v>
      </c>
      <c r="W22" s="110">
        <f>SUM($D22:H22)</f>
        <v>677152</v>
      </c>
      <c r="X22" s="110">
        <f>SUM($D22:I22)</f>
        <v>822050</v>
      </c>
      <c r="Y22" s="110">
        <f>SUM($D22:J22)</f>
        <v>953282</v>
      </c>
      <c r="Z22" s="110">
        <f>SUM($D22:K22)</f>
        <v>1087227</v>
      </c>
      <c r="AA22" s="110">
        <f>SUM($D22:L22)</f>
        <v>1224072</v>
      </c>
      <c r="AB22" s="110">
        <f>SUM($D22:M22)</f>
        <v>1362474</v>
      </c>
      <c r="AC22" s="110">
        <f>SUM($D22:N22)</f>
        <v>1475979</v>
      </c>
      <c r="AD22" s="110">
        <f>SUM($D22:O22)</f>
        <v>1574428</v>
      </c>
    </row>
    <row r="23" spans="1:30" s="114" customFormat="1" ht="15" customHeight="1">
      <c r="A23" s="138">
        <v>2008</v>
      </c>
      <c r="B23" s="141" t="s">
        <v>8</v>
      </c>
      <c r="D23" s="110">
        <f>+'BWB(MDOT)'!D23+'BWB(CDN)'!D23</f>
        <v>426</v>
      </c>
      <c r="E23" s="110">
        <f>+'BWB(MDOT)'!E23+'BWB(CDN)'!E23</f>
        <v>347</v>
      </c>
      <c r="F23" s="110">
        <f>+'BWB(MDOT)'!F23+'BWB(CDN)'!F23</f>
        <v>524</v>
      </c>
      <c r="G23" s="110">
        <f>+'BWB(MDOT)'!G23+'BWB(CDN)'!G23</f>
        <v>628</v>
      </c>
      <c r="H23" s="110">
        <f>+'BWB(MDOT)'!H23+'BWB(CDN)'!H23</f>
        <v>733</v>
      </c>
      <c r="I23" s="110">
        <f>+'BWB(MDOT)'!I23+'BWB(CDN)'!I23</f>
        <v>713</v>
      </c>
      <c r="J23" s="110">
        <f>+'BWB(MDOT)'!J23+'BWB(CDN)'!J23</f>
        <v>708</v>
      </c>
      <c r="K23" s="110">
        <f>+'BWB(MDOT)'!K23+'BWB(CDN)'!K23</f>
        <v>915</v>
      </c>
      <c r="L23" s="110">
        <f>+'BWB(MDOT)'!L23+'BWB(CDN)'!L23</f>
        <v>931</v>
      </c>
      <c r="M23" s="110">
        <f>+'BWB(MDOT)'!M23+'BWB(CDN)'!M23</f>
        <v>971</v>
      </c>
      <c r="N23" s="110">
        <f>+'BWB(MDOT)'!N23+'BWB(CDN)'!N23</f>
        <v>630</v>
      </c>
      <c r="O23" s="110">
        <f>+'BWB(MDOT)'!O23+'BWB(CDN)'!O23</f>
        <v>356</v>
      </c>
      <c r="P23" s="110">
        <f>SUM(D23:O23)</f>
        <v>7882</v>
      </c>
      <c r="Q23" s="142"/>
      <c r="R23" s="142"/>
      <c r="S23" s="110">
        <f>SUM($D23:D23)</f>
        <v>426</v>
      </c>
      <c r="T23" s="110">
        <f>SUM($D23:E23)</f>
        <v>773</v>
      </c>
      <c r="U23" s="110">
        <f>SUM($D23:F23)</f>
        <v>1297</v>
      </c>
      <c r="V23" s="110">
        <f>SUM($D23:G23)</f>
        <v>1925</v>
      </c>
      <c r="W23" s="110">
        <f>SUM($D23:H23)</f>
        <v>2658</v>
      </c>
      <c r="X23" s="110">
        <f>SUM($D23:I23)</f>
        <v>3371</v>
      </c>
      <c r="Y23" s="110">
        <f>SUM($D23:J23)</f>
        <v>4079</v>
      </c>
      <c r="Z23" s="110">
        <f>SUM($D23:K23)</f>
        <v>4994</v>
      </c>
      <c r="AA23" s="110">
        <f>SUM($D23:L23)</f>
        <v>5925</v>
      </c>
      <c r="AB23" s="110">
        <f>SUM($D23:M23)</f>
        <v>6896</v>
      </c>
      <c r="AC23" s="110">
        <f>SUM($D23:N23)</f>
        <v>7526</v>
      </c>
      <c r="AD23" s="110">
        <f>SUM($D23:O23)</f>
        <v>7882</v>
      </c>
    </row>
    <row r="24" spans="1:30" s="114" customFormat="1" ht="15" customHeight="1">
      <c r="A24" s="138">
        <v>2008</v>
      </c>
      <c r="B24" s="143" t="s">
        <v>9</v>
      </c>
      <c r="D24" s="111">
        <f t="shared" ref="D24:O24" si="4">SUM(D21:D23)</f>
        <v>356698</v>
      </c>
      <c r="E24" s="111">
        <f t="shared" si="4"/>
        <v>336175</v>
      </c>
      <c r="F24" s="111">
        <f t="shared" si="4"/>
        <v>394987</v>
      </c>
      <c r="G24" s="111">
        <f t="shared" si="4"/>
        <v>404325</v>
      </c>
      <c r="H24" s="111">
        <f t="shared" si="4"/>
        <v>449323</v>
      </c>
      <c r="I24" s="111">
        <f t="shared" si="4"/>
        <v>453611</v>
      </c>
      <c r="J24" s="111">
        <f t="shared" si="4"/>
        <v>487799</v>
      </c>
      <c r="K24" s="111">
        <f t="shared" si="4"/>
        <v>520189</v>
      </c>
      <c r="L24" s="111">
        <f t="shared" si="4"/>
        <v>418059</v>
      </c>
      <c r="M24" s="111">
        <f t="shared" si="4"/>
        <v>416795</v>
      </c>
      <c r="N24" s="111">
        <f t="shared" si="4"/>
        <v>359903</v>
      </c>
      <c r="O24" s="111">
        <f t="shared" si="4"/>
        <v>324090</v>
      </c>
      <c r="P24" s="111">
        <f>SUM(P21:P23)</f>
        <v>4921954</v>
      </c>
      <c r="Q24" s="142"/>
      <c r="R24" s="142"/>
      <c r="S24" s="111">
        <f t="shared" ref="S24:AD24" si="5">SUM(S21:S23)</f>
        <v>356698</v>
      </c>
      <c r="T24" s="111">
        <f t="shared" si="5"/>
        <v>692873</v>
      </c>
      <c r="U24" s="111">
        <f t="shared" si="5"/>
        <v>1087860</v>
      </c>
      <c r="V24" s="111">
        <f t="shared" si="5"/>
        <v>1492185</v>
      </c>
      <c r="W24" s="111">
        <f t="shared" si="5"/>
        <v>1941508</v>
      </c>
      <c r="X24" s="111">
        <f t="shared" si="5"/>
        <v>2395119</v>
      </c>
      <c r="Y24" s="111">
        <f t="shared" si="5"/>
        <v>2882918</v>
      </c>
      <c r="Z24" s="111">
        <f t="shared" si="5"/>
        <v>3403107</v>
      </c>
      <c r="AA24" s="111">
        <f t="shared" si="5"/>
        <v>3821166</v>
      </c>
      <c r="AB24" s="111">
        <f t="shared" si="5"/>
        <v>4237961</v>
      </c>
      <c r="AC24" s="111">
        <f t="shared" si="5"/>
        <v>4597864</v>
      </c>
      <c r="AD24" s="111">
        <f t="shared" si="5"/>
        <v>4921954</v>
      </c>
    </row>
    <row r="25" spans="1:30" s="137" customFormat="1" ht="15" customHeight="1">
      <c r="A25" s="134"/>
      <c r="B25" s="135"/>
      <c r="C25" s="136"/>
      <c r="D25" s="112"/>
      <c r="E25" s="112"/>
      <c r="F25" s="112"/>
      <c r="G25" s="112"/>
      <c r="H25" s="112"/>
      <c r="I25" s="112"/>
      <c r="J25" s="112"/>
      <c r="K25" s="112"/>
      <c r="L25" s="112"/>
      <c r="M25" s="112"/>
      <c r="N25" s="112"/>
      <c r="O25" s="112"/>
      <c r="P25" s="112"/>
      <c r="Q25" s="136"/>
      <c r="R25" s="136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</row>
    <row r="26" spans="1:30" s="114" customFormat="1" ht="15" customHeight="1">
      <c r="A26" s="138">
        <v>2009</v>
      </c>
      <c r="B26" s="139" t="s">
        <v>6</v>
      </c>
      <c r="C26" s="113"/>
      <c r="D26" s="110">
        <f>+'BWB(MDOT)'!D26+'BWB(CDN)'!D26</f>
        <v>194505</v>
      </c>
      <c r="E26" s="110">
        <f>+'BWB(MDOT)'!E26+'BWB(CDN)'!E26</f>
        <v>187035</v>
      </c>
      <c r="F26" s="110">
        <f>+'BWB(MDOT)'!F26+'BWB(CDN)'!F26</f>
        <v>233018</v>
      </c>
      <c r="G26" s="110">
        <f>+'BWB(MDOT)'!G26+'BWB(CDN)'!G26</f>
        <v>239234</v>
      </c>
      <c r="H26" s="110">
        <f>+'BWB(MDOT)'!H26+'BWB(CDN)'!H26</f>
        <v>283931</v>
      </c>
      <c r="I26" s="110">
        <f>+'BWB(MDOT)'!I26+'BWB(CDN)'!I26</f>
        <v>268791</v>
      </c>
      <c r="J26" s="110">
        <f>+'BWB(MDOT)'!J26+'BWB(CDN)'!J26</f>
        <v>331405</v>
      </c>
      <c r="K26" s="110">
        <f>+'BWB(MDOT)'!K26+'BWB(CDN)'!K26</f>
        <v>346918</v>
      </c>
      <c r="L26" s="110">
        <f>+'BWB(MDOT)'!L26+'BWB(CDN)'!L26</f>
        <v>273357</v>
      </c>
      <c r="M26" s="110">
        <f>+'BWB(MDOT)'!M26+'BWB(CDN)'!M26</f>
        <v>271890</v>
      </c>
      <c r="N26" s="110">
        <f>+'BWB(MDOT)'!N26+'BWB(CDN)'!N26</f>
        <v>255345</v>
      </c>
      <c r="O26" s="110">
        <f>+'BWB(MDOT)'!O26+'BWB(CDN)'!O26</f>
        <v>244955</v>
      </c>
      <c r="P26" s="110">
        <f>SUM(D26:O26)</f>
        <v>3130384</v>
      </c>
      <c r="Q26" s="140"/>
      <c r="R26" s="140"/>
      <c r="S26" s="110">
        <f>SUM($D26:D26)</f>
        <v>194505</v>
      </c>
      <c r="T26" s="110">
        <f>SUM($D26:E26)</f>
        <v>381540</v>
      </c>
      <c r="U26" s="110">
        <f>SUM($D26:F26)</f>
        <v>614558</v>
      </c>
      <c r="V26" s="110">
        <f>SUM($D26:G26)</f>
        <v>853792</v>
      </c>
      <c r="W26" s="110">
        <f>SUM($D26:H26)</f>
        <v>1137723</v>
      </c>
      <c r="X26" s="110">
        <f>SUM($D26:I26)</f>
        <v>1406514</v>
      </c>
      <c r="Y26" s="110">
        <f>SUM($D26:J26)</f>
        <v>1737919</v>
      </c>
      <c r="Z26" s="110">
        <f>SUM($D26:K26)</f>
        <v>2084837</v>
      </c>
      <c r="AA26" s="110">
        <f>SUM($D26:L26)</f>
        <v>2358194</v>
      </c>
      <c r="AB26" s="110">
        <f>SUM($D26:M26)</f>
        <v>2630084</v>
      </c>
      <c r="AC26" s="110">
        <f>SUM($D26:N26)</f>
        <v>2885429</v>
      </c>
      <c r="AD26" s="110">
        <f>SUM($D26:O26)</f>
        <v>3130384</v>
      </c>
    </row>
    <row r="27" spans="1:30" s="114" customFormat="1" ht="15" customHeight="1">
      <c r="A27" s="138">
        <v>2009</v>
      </c>
      <c r="B27" s="141" t="s">
        <v>7</v>
      </c>
      <c r="D27" s="110">
        <f>+'BWB(MDOT)'!D27+'BWB(CDN)'!D27</f>
        <v>92677</v>
      </c>
      <c r="E27" s="110">
        <f>+'BWB(MDOT)'!E27+'BWB(CDN)'!E27</f>
        <v>97001</v>
      </c>
      <c r="F27" s="110">
        <f>+'BWB(MDOT)'!F27+'BWB(CDN)'!F27</f>
        <v>108740</v>
      </c>
      <c r="G27" s="110">
        <f>+'BWB(MDOT)'!G27+'BWB(CDN)'!G27</f>
        <v>107384</v>
      </c>
      <c r="H27" s="110">
        <f>+'BWB(MDOT)'!H27+'BWB(CDN)'!H27</f>
        <v>105757</v>
      </c>
      <c r="I27" s="110">
        <f>+'BWB(MDOT)'!I27+'BWB(CDN)'!I27</f>
        <v>110065</v>
      </c>
      <c r="J27" s="110">
        <f>+'BWB(MDOT)'!J27+'BWB(CDN)'!J27</f>
        <v>109157</v>
      </c>
      <c r="K27" s="110">
        <f>+'BWB(MDOT)'!K27+'BWB(CDN)'!K27</f>
        <v>115795</v>
      </c>
      <c r="L27" s="110">
        <f>+'BWB(MDOT)'!L27+'BWB(CDN)'!L27</f>
        <v>127406</v>
      </c>
      <c r="M27" s="110">
        <f>+'BWB(MDOT)'!M27+'BWB(CDN)'!M27</f>
        <v>131091</v>
      </c>
      <c r="N27" s="110">
        <f>+'BWB(MDOT)'!N27+'BWB(CDN)'!N27</f>
        <v>123422</v>
      </c>
      <c r="O27" s="110">
        <f>+'BWB(MDOT)'!O27+'BWB(CDN)'!O27</f>
        <v>115687</v>
      </c>
      <c r="P27" s="110">
        <f>SUM(D27:O27)</f>
        <v>1344182</v>
      </c>
      <c r="Q27" s="142"/>
      <c r="R27" s="142"/>
      <c r="S27" s="110">
        <f>SUM($D27:D27)</f>
        <v>92677</v>
      </c>
      <c r="T27" s="110">
        <f>SUM($D27:E27)</f>
        <v>189678</v>
      </c>
      <c r="U27" s="110">
        <f>SUM($D27:F27)</f>
        <v>298418</v>
      </c>
      <c r="V27" s="110">
        <f>SUM($D27:G27)</f>
        <v>405802</v>
      </c>
      <c r="W27" s="110">
        <f>SUM($D27:H27)</f>
        <v>511559</v>
      </c>
      <c r="X27" s="110">
        <f>SUM($D27:I27)</f>
        <v>621624</v>
      </c>
      <c r="Y27" s="110">
        <f>SUM($D27:J27)</f>
        <v>730781</v>
      </c>
      <c r="Z27" s="110">
        <f>SUM($D27:K27)</f>
        <v>846576</v>
      </c>
      <c r="AA27" s="110">
        <f>SUM($D27:L27)</f>
        <v>973982</v>
      </c>
      <c r="AB27" s="110">
        <f>SUM($D27:M27)</f>
        <v>1105073</v>
      </c>
      <c r="AC27" s="110">
        <f>SUM($D27:N27)</f>
        <v>1228495</v>
      </c>
      <c r="AD27" s="110">
        <f>SUM($D27:O27)</f>
        <v>1344182</v>
      </c>
    </row>
    <row r="28" spans="1:30" s="114" customFormat="1" ht="15" customHeight="1">
      <c r="A28" s="138">
        <v>2009</v>
      </c>
      <c r="B28" s="141" t="s">
        <v>8</v>
      </c>
      <c r="D28" s="110">
        <f>+'BWB(MDOT)'!D28+'BWB(CDN)'!D28</f>
        <v>364</v>
      </c>
      <c r="E28" s="110">
        <f>+'BWB(MDOT)'!E28+'BWB(CDN)'!E28</f>
        <v>387</v>
      </c>
      <c r="F28" s="110">
        <f>+'BWB(MDOT)'!F28+'BWB(CDN)'!F28</f>
        <v>400</v>
      </c>
      <c r="G28" s="110">
        <f>+'BWB(MDOT)'!G28+'BWB(CDN)'!G28</f>
        <v>523</v>
      </c>
      <c r="H28" s="110">
        <f>+'BWB(MDOT)'!H28+'BWB(CDN)'!H28</f>
        <v>675</v>
      </c>
      <c r="I28" s="110">
        <f>+'BWB(MDOT)'!I28+'BWB(CDN)'!I28</f>
        <v>593</v>
      </c>
      <c r="J28" s="110">
        <f>+'BWB(MDOT)'!J28+'BWB(CDN)'!J28</f>
        <v>557</v>
      </c>
      <c r="K28" s="110">
        <f>+'BWB(MDOT)'!K28+'BWB(CDN)'!K28</f>
        <v>603</v>
      </c>
      <c r="L28" s="110">
        <f>+'BWB(MDOT)'!L28+'BWB(CDN)'!L28</f>
        <v>560</v>
      </c>
      <c r="M28" s="110">
        <f>+'BWB(MDOT)'!M28+'BWB(CDN)'!M28</f>
        <v>689</v>
      </c>
      <c r="N28" s="110">
        <f>+'BWB(MDOT)'!N28+'BWB(CDN)'!N28</f>
        <v>575</v>
      </c>
      <c r="O28" s="110">
        <f>+'BWB(MDOT)'!O28+'BWB(CDN)'!O28</f>
        <v>381</v>
      </c>
      <c r="P28" s="110">
        <f>SUM(D28:O28)</f>
        <v>6307</v>
      </c>
      <c r="Q28" s="142"/>
      <c r="R28" s="142"/>
      <c r="S28" s="110">
        <f>SUM($D28:D28)</f>
        <v>364</v>
      </c>
      <c r="T28" s="110">
        <f>SUM($D28:E28)</f>
        <v>751</v>
      </c>
      <c r="U28" s="110">
        <f>SUM($D28:F28)</f>
        <v>1151</v>
      </c>
      <c r="V28" s="110">
        <f>SUM($D28:G28)</f>
        <v>1674</v>
      </c>
      <c r="W28" s="110">
        <f>SUM($D28:H28)</f>
        <v>2349</v>
      </c>
      <c r="X28" s="110">
        <f>SUM($D28:I28)</f>
        <v>2942</v>
      </c>
      <c r="Y28" s="110">
        <f>SUM($D28:J28)</f>
        <v>3499</v>
      </c>
      <c r="Z28" s="110">
        <f>SUM($D28:K28)</f>
        <v>4102</v>
      </c>
      <c r="AA28" s="110">
        <f>SUM($D28:L28)</f>
        <v>4662</v>
      </c>
      <c r="AB28" s="110">
        <f>SUM($D28:M28)</f>
        <v>5351</v>
      </c>
      <c r="AC28" s="110">
        <f>SUM($D28:N28)</f>
        <v>5926</v>
      </c>
      <c r="AD28" s="110">
        <f>SUM($D28:O28)</f>
        <v>6307</v>
      </c>
    </row>
    <row r="29" spans="1:30" s="114" customFormat="1" ht="15" customHeight="1">
      <c r="A29" s="138">
        <v>2009</v>
      </c>
      <c r="B29" s="143" t="s">
        <v>9</v>
      </c>
      <c r="D29" s="111">
        <f t="shared" ref="D29:O29" si="6">SUM(D26:D28)</f>
        <v>287546</v>
      </c>
      <c r="E29" s="111">
        <f t="shared" si="6"/>
        <v>284423</v>
      </c>
      <c r="F29" s="111">
        <f t="shared" si="6"/>
        <v>342158</v>
      </c>
      <c r="G29" s="111">
        <f t="shared" si="6"/>
        <v>347141</v>
      </c>
      <c r="H29" s="111">
        <f t="shared" si="6"/>
        <v>390363</v>
      </c>
      <c r="I29" s="111">
        <f t="shared" si="6"/>
        <v>379449</v>
      </c>
      <c r="J29" s="111">
        <f t="shared" si="6"/>
        <v>441119</v>
      </c>
      <c r="K29" s="111">
        <f t="shared" si="6"/>
        <v>463316</v>
      </c>
      <c r="L29" s="111">
        <f t="shared" si="6"/>
        <v>401323</v>
      </c>
      <c r="M29" s="111">
        <f t="shared" si="6"/>
        <v>403670</v>
      </c>
      <c r="N29" s="111">
        <f t="shared" si="6"/>
        <v>379342</v>
      </c>
      <c r="O29" s="111">
        <f t="shared" si="6"/>
        <v>361023</v>
      </c>
      <c r="P29" s="111">
        <f>SUM(P26:P28)</f>
        <v>4480873</v>
      </c>
      <c r="Q29" s="142"/>
      <c r="R29" s="142"/>
      <c r="S29" s="111">
        <f t="shared" ref="S29:AD29" si="7">SUM(S26:S28)</f>
        <v>287546</v>
      </c>
      <c r="T29" s="111">
        <f t="shared" si="7"/>
        <v>571969</v>
      </c>
      <c r="U29" s="111">
        <f t="shared" si="7"/>
        <v>914127</v>
      </c>
      <c r="V29" s="111">
        <f t="shared" si="7"/>
        <v>1261268</v>
      </c>
      <c r="W29" s="111">
        <f t="shared" si="7"/>
        <v>1651631</v>
      </c>
      <c r="X29" s="111">
        <f t="shared" si="7"/>
        <v>2031080</v>
      </c>
      <c r="Y29" s="111">
        <f t="shared" si="7"/>
        <v>2472199</v>
      </c>
      <c r="Z29" s="111">
        <f t="shared" si="7"/>
        <v>2935515</v>
      </c>
      <c r="AA29" s="111">
        <f t="shared" si="7"/>
        <v>3336838</v>
      </c>
      <c r="AB29" s="111">
        <f t="shared" si="7"/>
        <v>3740508</v>
      </c>
      <c r="AC29" s="111">
        <f t="shared" si="7"/>
        <v>4119850</v>
      </c>
      <c r="AD29" s="111">
        <f t="shared" si="7"/>
        <v>4480873</v>
      </c>
    </row>
    <row r="30" spans="1:30" s="137" customFormat="1" ht="15" customHeight="1">
      <c r="A30" s="134"/>
      <c r="B30" s="135"/>
      <c r="C30" s="136"/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36"/>
      <c r="R30" s="136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</row>
    <row r="31" spans="1:30" s="114" customFormat="1" ht="15" customHeight="1">
      <c r="A31" s="138">
        <v>2010</v>
      </c>
      <c r="B31" s="139" t="s">
        <v>6</v>
      </c>
      <c r="C31" s="113"/>
      <c r="D31" s="110">
        <f>+'BWB(MDOT)'!D31+'BWB(CDN)'!D31</f>
        <v>205603</v>
      </c>
      <c r="E31" s="110">
        <f>+'BWB(MDOT)'!E31+'BWB(CDN)'!E31</f>
        <v>188799</v>
      </c>
      <c r="F31" s="110">
        <f>+'BWB(MDOT)'!F31+'BWB(CDN)'!F31</f>
        <v>251246</v>
      </c>
      <c r="G31" s="110">
        <f>+'BWB(MDOT)'!G31+'BWB(CDN)'!G31</f>
        <v>261506</v>
      </c>
      <c r="H31" s="110">
        <f>+'BWB(MDOT)'!H31+'BWB(CDN)'!H31</f>
        <v>284783</v>
      </c>
      <c r="I31" s="110">
        <f>+'BWB(MDOT)'!I31+'BWB(CDN)'!I31</f>
        <v>289394</v>
      </c>
      <c r="J31" s="110">
        <f>+'BWB(MDOT)'!J31+'BWB(CDN)'!J31</f>
        <v>351548</v>
      </c>
      <c r="K31" s="110">
        <f>+'BWB(MDOT)'!K31+'BWB(CDN)'!K31</f>
        <v>359238</v>
      </c>
      <c r="L31" s="110">
        <f>+'BWB(MDOT)'!L31+'BWB(CDN)'!L31</f>
        <v>289550</v>
      </c>
      <c r="M31" s="110">
        <f>+'BWB(MDOT)'!M31+'BWB(CDN)'!M31</f>
        <v>292649</v>
      </c>
      <c r="N31" s="110">
        <f>+'BWB(MDOT)'!N31+'BWB(CDN)'!N31</f>
        <v>284587</v>
      </c>
      <c r="O31" s="110">
        <f>+'BWB(MDOT)'!O31+'BWB(CDN)'!O31</f>
        <v>251344</v>
      </c>
      <c r="P31" s="110">
        <f>SUM(D31:O31)</f>
        <v>3310247</v>
      </c>
      <c r="Q31" s="140"/>
      <c r="R31" s="140"/>
      <c r="S31" s="110">
        <f>SUM($D31:D31)</f>
        <v>205603</v>
      </c>
      <c r="T31" s="110">
        <f>SUM($D31:E31)</f>
        <v>394402</v>
      </c>
      <c r="U31" s="110">
        <f>SUM($D31:F31)</f>
        <v>645648</v>
      </c>
      <c r="V31" s="110">
        <f>SUM($D31:G31)</f>
        <v>907154</v>
      </c>
      <c r="W31" s="110">
        <f>SUM($D31:H31)</f>
        <v>1191937</v>
      </c>
      <c r="X31" s="110">
        <f>SUM($D31:I31)</f>
        <v>1481331</v>
      </c>
      <c r="Y31" s="110">
        <f>SUM($D31:J31)</f>
        <v>1832879</v>
      </c>
      <c r="Z31" s="110">
        <f>SUM($D31:K31)</f>
        <v>2192117</v>
      </c>
      <c r="AA31" s="110">
        <f>SUM($D31:L31)</f>
        <v>2481667</v>
      </c>
      <c r="AB31" s="110">
        <f>SUM($D31:M31)</f>
        <v>2774316</v>
      </c>
      <c r="AC31" s="110">
        <f>SUM($D31:N31)</f>
        <v>3058903</v>
      </c>
      <c r="AD31" s="110">
        <f>SUM($D31:O31)</f>
        <v>3310247</v>
      </c>
    </row>
    <row r="32" spans="1:30" s="114" customFormat="1" ht="15" customHeight="1">
      <c r="A32" s="138">
        <v>2010</v>
      </c>
      <c r="B32" s="141" t="s">
        <v>7</v>
      </c>
      <c r="D32" s="110">
        <f>+'BWB(MDOT)'!D32+'BWB(CDN)'!D32</f>
        <v>111425</v>
      </c>
      <c r="E32" s="110">
        <f>+'BWB(MDOT)'!E32+'BWB(CDN)'!E32</f>
        <v>110733</v>
      </c>
      <c r="F32" s="110">
        <f>+'BWB(MDOT)'!F32+'BWB(CDN)'!F32</f>
        <v>130258</v>
      </c>
      <c r="G32" s="110">
        <f>+'BWB(MDOT)'!G32+'BWB(CDN)'!G32</f>
        <v>124808</v>
      </c>
      <c r="H32" s="110">
        <f>+'BWB(MDOT)'!H32+'BWB(CDN)'!H32</f>
        <v>126250</v>
      </c>
      <c r="I32" s="110">
        <f>+'BWB(MDOT)'!I32+'BWB(CDN)'!I32</f>
        <v>134335</v>
      </c>
      <c r="J32" s="110">
        <f>+'BWB(MDOT)'!J32+'BWB(CDN)'!J32</f>
        <v>113433</v>
      </c>
      <c r="K32" s="110">
        <f>+'BWB(MDOT)'!K32+'BWB(CDN)'!K32</f>
        <v>121655</v>
      </c>
      <c r="L32" s="110">
        <f>+'BWB(MDOT)'!L32+'BWB(CDN)'!L32</f>
        <v>123261</v>
      </c>
      <c r="M32" s="110">
        <f>+'BWB(MDOT)'!M32+'BWB(CDN)'!M32</f>
        <v>123478</v>
      </c>
      <c r="N32" s="110">
        <f>+'BWB(MDOT)'!N32+'BWB(CDN)'!N32</f>
        <v>119721</v>
      </c>
      <c r="O32" s="110">
        <f>+'BWB(MDOT)'!O32+'BWB(CDN)'!O32</f>
        <v>90608</v>
      </c>
      <c r="P32" s="110">
        <f>SUM(D32:O32)</f>
        <v>1429965</v>
      </c>
      <c r="Q32" s="142"/>
      <c r="R32" s="142"/>
      <c r="S32" s="110">
        <f>SUM($D32:D32)</f>
        <v>111425</v>
      </c>
      <c r="T32" s="110">
        <f>SUM($D32:E32)</f>
        <v>222158</v>
      </c>
      <c r="U32" s="110">
        <f>SUM($D32:F32)</f>
        <v>352416</v>
      </c>
      <c r="V32" s="110">
        <f>SUM($D32:G32)</f>
        <v>477224</v>
      </c>
      <c r="W32" s="110">
        <f>SUM($D32:H32)</f>
        <v>603474</v>
      </c>
      <c r="X32" s="110">
        <f>SUM($D32:I32)</f>
        <v>737809</v>
      </c>
      <c r="Y32" s="110">
        <f>SUM($D32:J32)</f>
        <v>851242</v>
      </c>
      <c r="Z32" s="110">
        <f>SUM($D32:K32)</f>
        <v>972897</v>
      </c>
      <c r="AA32" s="110">
        <f>SUM($D32:L32)</f>
        <v>1096158</v>
      </c>
      <c r="AB32" s="110">
        <f>SUM($D32:M32)</f>
        <v>1219636</v>
      </c>
      <c r="AC32" s="110">
        <f>SUM($D32:N32)</f>
        <v>1339357</v>
      </c>
      <c r="AD32" s="110">
        <f>SUM($D32:O32)</f>
        <v>1429965</v>
      </c>
    </row>
    <row r="33" spans="1:30" s="114" customFormat="1" ht="15" customHeight="1">
      <c r="A33" s="138">
        <v>2010</v>
      </c>
      <c r="B33" s="141" t="s">
        <v>8</v>
      </c>
      <c r="D33" s="110">
        <f>+'BWB(MDOT)'!D33+'BWB(CDN)'!D33</f>
        <v>425</v>
      </c>
      <c r="E33" s="110">
        <f>+'BWB(MDOT)'!E33+'BWB(CDN)'!E33</f>
        <v>377</v>
      </c>
      <c r="F33" s="110">
        <f>+'BWB(MDOT)'!F33+'BWB(CDN)'!F33</f>
        <v>395</v>
      </c>
      <c r="G33" s="110">
        <f>+'BWB(MDOT)'!G33+'BWB(CDN)'!G33</f>
        <v>490</v>
      </c>
      <c r="H33" s="110">
        <f>+'BWB(MDOT)'!H33+'BWB(CDN)'!H33</f>
        <v>682</v>
      </c>
      <c r="I33" s="110">
        <f>+'BWB(MDOT)'!I33+'BWB(CDN)'!I33</f>
        <v>739</v>
      </c>
      <c r="J33" s="110">
        <f>+'BWB(MDOT)'!J33+'BWB(CDN)'!J33</f>
        <v>704</v>
      </c>
      <c r="K33" s="110">
        <f>+'BWB(MDOT)'!K33+'BWB(CDN)'!K33</f>
        <v>556</v>
      </c>
      <c r="L33" s="110">
        <f>+'BWB(MDOT)'!L33+'BWB(CDN)'!L33</f>
        <v>652</v>
      </c>
      <c r="M33" s="110">
        <f>+'BWB(MDOT)'!M33+'BWB(CDN)'!M33</f>
        <v>694</v>
      </c>
      <c r="N33" s="110">
        <f>+'BWB(MDOT)'!N33+'BWB(CDN)'!N33</f>
        <v>722</v>
      </c>
      <c r="O33" s="110">
        <f>+'BWB(MDOT)'!O33+'BWB(CDN)'!O33</f>
        <v>379</v>
      </c>
      <c r="P33" s="110">
        <f>SUM(D33:O33)</f>
        <v>6815</v>
      </c>
      <c r="Q33" s="142"/>
      <c r="R33" s="142"/>
      <c r="S33" s="110">
        <f>SUM($D33:D33)</f>
        <v>425</v>
      </c>
      <c r="T33" s="110">
        <f>SUM($D33:E33)</f>
        <v>802</v>
      </c>
      <c r="U33" s="110">
        <f>SUM($D33:F33)</f>
        <v>1197</v>
      </c>
      <c r="V33" s="110">
        <f>SUM($D33:G33)</f>
        <v>1687</v>
      </c>
      <c r="W33" s="110">
        <f>SUM($D33:H33)</f>
        <v>2369</v>
      </c>
      <c r="X33" s="110">
        <f>SUM($D33:I33)</f>
        <v>3108</v>
      </c>
      <c r="Y33" s="110">
        <f>SUM($D33:J33)</f>
        <v>3812</v>
      </c>
      <c r="Z33" s="110">
        <f>SUM($D33:K33)</f>
        <v>4368</v>
      </c>
      <c r="AA33" s="110">
        <f>SUM($D33:L33)</f>
        <v>5020</v>
      </c>
      <c r="AB33" s="110">
        <f>SUM($D33:M33)</f>
        <v>5714</v>
      </c>
      <c r="AC33" s="110">
        <f>SUM($D33:N33)</f>
        <v>6436</v>
      </c>
      <c r="AD33" s="110">
        <f>SUM($D33:O33)</f>
        <v>6815</v>
      </c>
    </row>
    <row r="34" spans="1:30" s="114" customFormat="1" ht="15" customHeight="1">
      <c r="A34" s="138">
        <v>2010</v>
      </c>
      <c r="B34" s="143" t="s">
        <v>9</v>
      </c>
      <c r="D34" s="111">
        <f t="shared" ref="D34:O34" si="8">SUM(D31:D33)</f>
        <v>317453</v>
      </c>
      <c r="E34" s="111">
        <f t="shared" si="8"/>
        <v>299909</v>
      </c>
      <c r="F34" s="111">
        <f t="shared" si="8"/>
        <v>381899</v>
      </c>
      <c r="G34" s="111">
        <f t="shared" si="8"/>
        <v>386804</v>
      </c>
      <c r="H34" s="111">
        <f t="shared" si="8"/>
        <v>411715</v>
      </c>
      <c r="I34" s="111">
        <f t="shared" si="8"/>
        <v>424468</v>
      </c>
      <c r="J34" s="111">
        <f t="shared" si="8"/>
        <v>465685</v>
      </c>
      <c r="K34" s="111">
        <f t="shared" si="8"/>
        <v>481449</v>
      </c>
      <c r="L34" s="111">
        <f t="shared" si="8"/>
        <v>413463</v>
      </c>
      <c r="M34" s="111">
        <f t="shared" si="8"/>
        <v>416821</v>
      </c>
      <c r="N34" s="111">
        <f t="shared" si="8"/>
        <v>405030</v>
      </c>
      <c r="O34" s="111">
        <f t="shared" si="8"/>
        <v>342331</v>
      </c>
      <c r="P34" s="111">
        <f>SUM(P31:P33)</f>
        <v>4747027</v>
      </c>
      <c r="Q34" s="142"/>
      <c r="R34" s="142"/>
      <c r="S34" s="111">
        <f t="shared" ref="S34:AD34" si="9">SUM(S31:S33)</f>
        <v>317453</v>
      </c>
      <c r="T34" s="111">
        <f t="shared" si="9"/>
        <v>617362</v>
      </c>
      <c r="U34" s="111">
        <f t="shared" si="9"/>
        <v>999261</v>
      </c>
      <c r="V34" s="111">
        <f t="shared" si="9"/>
        <v>1386065</v>
      </c>
      <c r="W34" s="111">
        <f t="shared" si="9"/>
        <v>1797780</v>
      </c>
      <c r="X34" s="111">
        <f t="shared" si="9"/>
        <v>2222248</v>
      </c>
      <c r="Y34" s="111">
        <f t="shared" si="9"/>
        <v>2687933</v>
      </c>
      <c r="Z34" s="111">
        <f t="shared" si="9"/>
        <v>3169382</v>
      </c>
      <c r="AA34" s="111">
        <f t="shared" si="9"/>
        <v>3582845</v>
      </c>
      <c r="AB34" s="111">
        <f t="shared" si="9"/>
        <v>3999666</v>
      </c>
      <c r="AC34" s="111">
        <f t="shared" si="9"/>
        <v>4404696</v>
      </c>
      <c r="AD34" s="111">
        <f t="shared" si="9"/>
        <v>4747027</v>
      </c>
    </row>
    <row r="35" spans="1:30" s="137" customFormat="1" ht="15" customHeight="1">
      <c r="A35" s="134"/>
      <c r="B35" s="135"/>
      <c r="C35" s="136"/>
      <c r="D35" s="112"/>
      <c r="E35" s="112"/>
      <c r="F35" s="112"/>
      <c r="G35" s="112"/>
      <c r="H35" s="112"/>
      <c r="I35" s="112"/>
      <c r="J35" s="112"/>
      <c r="K35" s="112"/>
      <c r="L35" s="112"/>
      <c r="M35" s="112"/>
      <c r="N35" s="112"/>
      <c r="O35" s="112"/>
      <c r="P35" s="112"/>
      <c r="Q35" s="136"/>
      <c r="R35" s="136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</row>
    <row r="36" spans="1:30" s="114" customFormat="1" ht="15" customHeight="1">
      <c r="A36" s="138">
        <v>2011</v>
      </c>
      <c r="B36" s="139" t="s">
        <v>6</v>
      </c>
      <c r="C36" s="113"/>
      <c r="D36" s="110">
        <f>+'BWB(MDOT)'!D36+'BWB(CDN)'!D36</f>
        <v>224153</v>
      </c>
      <c r="E36" s="110">
        <f>+'BWB(MDOT)'!E36+'BWB(CDN)'!E36</f>
        <v>209411</v>
      </c>
      <c r="F36" s="110">
        <f>+'BWB(MDOT)'!F36+'BWB(CDN)'!F36</f>
        <v>270313</v>
      </c>
      <c r="G36" s="110">
        <f>+'BWB(MDOT)'!G36+'BWB(CDN)'!G36</f>
        <v>296372</v>
      </c>
      <c r="H36" s="110">
        <f>+'BWB(MDOT)'!H36+'BWB(CDN)'!H36</f>
        <v>320399</v>
      </c>
      <c r="I36" s="110">
        <f>+'BWB(MDOT)'!I36+'BWB(CDN)'!I36</f>
        <v>328704</v>
      </c>
      <c r="J36" s="110">
        <f>+'BWB(MDOT)'!J36+'BWB(CDN)'!J36</f>
        <v>393184</v>
      </c>
      <c r="K36" s="110">
        <f>+'BWB(MDOT)'!K36+'BWB(CDN)'!K36</f>
        <v>399173</v>
      </c>
      <c r="L36" s="110">
        <f>+'BWB(MDOT)'!L36+'BWB(CDN)'!L36</f>
        <v>321973</v>
      </c>
      <c r="M36" s="110">
        <f>+'BWB(MDOT)'!M36+'BWB(CDN)'!M36</f>
        <v>313488</v>
      </c>
      <c r="N36" s="110">
        <f>+'BWB(MDOT)'!N36+'BWB(CDN)'!N36</f>
        <v>290113</v>
      </c>
      <c r="O36" s="110">
        <f>+'BWB(MDOT)'!O36+'BWB(CDN)'!O36</f>
        <v>297473</v>
      </c>
      <c r="P36" s="110">
        <f>SUM(D36:O36)</f>
        <v>3664756</v>
      </c>
      <c r="Q36" s="140"/>
      <c r="R36" s="140"/>
      <c r="S36" s="110">
        <f>SUM($D36:D36)</f>
        <v>224153</v>
      </c>
      <c r="T36" s="110">
        <f>SUM($D36:E36)</f>
        <v>433564</v>
      </c>
      <c r="U36" s="110">
        <f>SUM($D36:F36)</f>
        <v>703877</v>
      </c>
      <c r="V36" s="110">
        <f>SUM($D36:G36)</f>
        <v>1000249</v>
      </c>
      <c r="W36" s="110">
        <f>SUM($D36:H36)</f>
        <v>1320648</v>
      </c>
      <c r="X36" s="110">
        <f>SUM($D36:I36)</f>
        <v>1649352</v>
      </c>
      <c r="Y36" s="110">
        <f>SUM($D36:J36)</f>
        <v>2042536</v>
      </c>
      <c r="Z36" s="110">
        <f>SUM($D36:K36)</f>
        <v>2441709</v>
      </c>
      <c r="AA36" s="110">
        <f>SUM($D36:L36)</f>
        <v>2763682</v>
      </c>
      <c r="AB36" s="110">
        <f>SUM($D36:M36)</f>
        <v>3077170</v>
      </c>
      <c r="AC36" s="110">
        <f>SUM($D36:N36)</f>
        <v>3367283</v>
      </c>
      <c r="AD36" s="110">
        <f>SUM($D36:O36)</f>
        <v>3664756</v>
      </c>
    </row>
    <row r="37" spans="1:30" s="114" customFormat="1" ht="15" customHeight="1">
      <c r="A37" s="138">
        <v>2011</v>
      </c>
      <c r="B37" s="141" t="s">
        <v>7</v>
      </c>
      <c r="D37" s="110">
        <f>+'BWB(MDOT)'!D37+'BWB(CDN)'!D37</f>
        <v>111695</v>
      </c>
      <c r="E37" s="110">
        <f>+'BWB(MDOT)'!E37+'BWB(CDN)'!E37</f>
        <v>106430</v>
      </c>
      <c r="F37" s="110">
        <f>+'BWB(MDOT)'!F37+'BWB(CDN)'!F37</f>
        <v>130924</v>
      </c>
      <c r="G37" s="110">
        <f>+'BWB(MDOT)'!G37+'BWB(CDN)'!G37</f>
        <v>121300</v>
      </c>
      <c r="H37" s="110">
        <f>+'BWB(MDOT)'!H37+'BWB(CDN)'!H37</f>
        <v>126399</v>
      </c>
      <c r="I37" s="110">
        <f>+'BWB(MDOT)'!I37+'BWB(CDN)'!I37</f>
        <v>130100</v>
      </c>
      <c r="J37" s="110">
        <f>+'BWB(MDOT)'!J37+'BWB(CDN)'!J37</f>
        <v>113316</v>
      </c>
      <c r="K37" s="110">
        <f>+'BWB(MDOT)'!K37+'BWB(CDN)'!K37</f>
        <v>131657</v>
      </c>
      <c r="L37" s="110">
        <f>+'BWB(MDOT)'!L37+'BWB(CDN)'!L37</f>
        <v>122419</v>
      </c>
      <c r="M37" s="110">
        <f>+'BWB(MDOT)'!M37+'BWB(CDN)'!M37</f>
        <v>125123</v>
      </c>
      <c r="N37" s="110">
        <f>+'BWB(MDOT)'!N37+'BWB(CDN)'!N37</f>
        <v>120957</v>
      </c>
      <c r="O37" s="110">
        <f>+'BWB(MDOT)'!O37+'BWB(CDN)'!O37</f>
        <v>108637</v>
      </c>
      <c r="P37" s="110">
        <f>SUM(D37:O37)</f>
        <v>1448957</v>
      </c>
      <c r="Q37" s="142"/>
      <c r="R37" s="142"/>
      <c r="S37" s="110">
        <f>SUM($D37:D37)</f>
        <v>111695</v>
      </c>
      <c r="T37" s="110">
        <f>SUM($D37:E37)</f>
        <v>218125</v>
      </c>
      <c r="U37" s="110">
        <f>SUM($D37:F37)</f>
        <v>349049</v>
      </c>
      <c r="V37" s="110">
        <f>SUM($D37:G37)</f>
        <v>470349</v>
      </c>
      <c r="W37" s="110">
        <f>SUM($D37:H37)</f>
        <v>596748</v>
      </c>
      <c r="X37" s="110">
        <f>SUM($D37:I37)</f>
        <v>726848</v>
      </c>
      <c r="Y37" s="110">
        <f>SUM($D37:J37)</f>
        <v>840164</v>
      </c>
      <c r="Z37" s="110">
        <f>SUM($D37:K37)</f>
        <v>971821</v>
      </c>
      <c r="AA37" s="110">
        <f>SUM($D37:L37)</f>
        <v>1094240</v>
      </c>
      <c r="AB37" s="110">
        <f>SUM($D37:M37)</f>
        <v>1219363</v>
      </c>
      <c r="AC37" s="110">
        <f>SUM($D37:N37)</f>
        <v>1340320</v>
      </c>
      <c r="AD37" s="110">
        <f>SUM($D37:O37)</f>
        <v>1448957</v>
      </c>
    </row>
    <row r="38" spans="1:30" s="114" customFormat="1" ht="15" customHeight="1">
      <c r="A38" s="138">
        <v>2011</v>
      </c>
      <c r="B38" s="141" t="s">
        <v>8</v>
      </c>
      <c r="D38" s="110">
        <f>+'BWB(MDOT)'!D38+'BWB(CDN)'!D38</f>
        <v>345</v>
      </c>
      <c r="E38" s="110">
        <f>+'BWB(MDOT)'!E38+'BWB(CDN)'!E38</f>
        <v>323</v>
      </c>
      <c r="F38" s="110">
        <f>+'BWB(MDOT)'!F38+'BWB(CDN)'!F38</f>
        <v>484</v>
      </c>
      <c r="G38" s="110">
        <f>+'BWB(MDOT)'!G38+'BWB(CDN)'!G38</f>
        <v>480</v>
      </c>
      <c r="H38" s="110">
        <f>+'BWB(MDOT)'!H38+'BWB(CDN)'!H38</f>
        <v>688</v>
      </c>
      <c r="I38" s="110">
        <f>+'BWB(MDOT)'!I38+'BWB(CDN)'!I38</f>
        <v>726</v>
      </c>
      <c r="J38" s="110">
        <f>+'BWB(MDOT)'!J38+'BWB(CDN)'!J38</f>
        <v>575</v>
      </c>
      <c r="K38" s="110">
        <f>+'BWB(MDOT)'!K38+'BWB(CDN)'!K38</f>
        <v>627</v>
      </c>
      <c r="L38" s="110">
        <f>+'BWB(MDOT)'!L38+'BWB(CDN)'!L38</f>
        <v>564</v>
      </c>
      <c r="M38" s="110">
        <f>+'BWB(MDOT)'!M38+'BWB(CDN)'!M38</f>
        <v>610</v>
      </c>
      <c r="N38" s="110">
        <f>+'BWB(MDOT)'!N38+'BWB(CDN)'!N38</f>
        <v>568</v>
      </c>
      <c r="O38" s="110">
        <f>+'BWB(MDOT)'!O38+'BWB(CDN)'!O38</f>
        <v>376</v>
      </c>
      <c r="P38" s="110">
        <f>SUM(D38:O38)</f>
        <v>6366</v>
      </c>
      <c r="Q38" s="142"/>
      <c r="R38" s="142"/>
      <c r="S38" s="110">
        <f>SUM($D38:D38)</f>
        <v>345</v>
      </c>
      <c r="T38" s="110">
        <f>SUM($D38:E38)</f>
        <v>668</v>
      </c>
      <c r="U38" s="110">
        <f>SUM($D38:F38)</f>
        <v>1152</v>
      </c>
      <c r="V38" s="110">
        <f>SUM($D38:G38)</f>
        <v>1632</v>
      </c>
      <c r="W38" s="110">
        <f>SUM($D38:H38)</f>
        <v>2320</v>
      </c>
      <c r="X38" s="110">
        <f>SUM($D38:I38)</f>
        <v>3046</v>
      </c>
      <c r="Y38" s="110">
        <f>SUM($D38:J38)</f>
        <v>3621</v>
      </c>
      <c r="Z38" s="110">
        <f>SUM($D38:K38)</f>
        <v>4248</v>
      </c>
      <c r="AA38" s="110">
        <f>SUM($D38:L38)</f>
        <v>4812</v>
      </c>
      <c r="AB38" s="110">
        <f>SUM($D38:M38)</f>
        <v>5422</v>
      </c>
      <c r="AC38" s="110">
        <f>SUM($D38:N38)</f>
        <v>5990</v>
      </c>
      <c r="AD38" s="110">
        <f>SUM($D38:O38)</f>
        <v>6366</v>
      </c>
    </row>
    <row r="39" spans="1:30" s="114" customFormat="1" ht="15" customHeight="1">
      <c r="A39" s="138">
        <v>2011</v>
      </c>
      <c r="B39" s="143" t="s">
        <v>9</v>
      </c>
      <c r="D39" s="111">
        <f t="shared" ref="D39:P39" si="10">SUM(D36:D38)</f>
        <v>336193</v>
      </c>
      <c r="E39" s="111">
        <f t="shared" si="10"/>
        <v>316164</v>
      </c>
      <c r="F39" s="111">
        <f t="shared" si="10"/>
        <v>401721</v>
      </c>
      <c r="G39" s="111">
        <f t="shared" si="10"/>
        <v>418152</v>
      </c>
      <c r="H39" s="111">
        <f t="shared" si="10"/>
        <v>447486</v>
      </c>
      <c r="I39" s="111">
        <f t="shared" si="10"/>
        <v>459530</v>
      </c>
      <c r="J39" s="111">
        <f t="shared" si="10"/>
        <v>507075</v>
      </c>
      <c r="K39" s="111">
        <f t="shared" si="10"/>
        <v>531457</v>
      </c>
      <c r="L39" s="111">
        <f t="shared" si="10"/>
        <v>444956</v>
      </c>
      <c r="M39" s="111">
        <f t="shared" si="10"/>
        <v>439221</v>
      </c>
      <c r="N39" s="111">
        <f t="shared" si="10"/>
        <v>411638</v>
      </c>
      <c r="O39" s="111">
        <f t="shared" si="10"/>
        <v>406486</v>
      </c>
      <c r="P39" s="111">
        <f t="shared" si="10"/>
        <v>5120079</v>
      </c>
      <c r="Q39" s="142"/>
      <c r="R39" s="142"/>
      <c r="S39" s="111">
        <f t="shared" ref="S39:AD39" si="11">SUM(S36:S38)</f>
        <v>336193</v>
      </c>
      <c r="T39" s="111">
        <f t="shared" si="11"/>
        <v>652357</v>
      </c>
      <c r="U39" s="111">
        <f t="shared" si="11"/>
        <v>1054078</v>
      </c>
      <c r="V39" s="111">
        <f t="shared" si="11"/>
        <v>1472230</v>
      </c>
      <c r="W39" s="111">
        <f t="shared" si="11"/>
        <v>1919716</v>
      </c>
      <c r="X39" s="111">
        <f t="shared" si="11"/>
        <v>2379246</v>
      </c>
      <c r="Y39" s="111">
        <f t="shared" si="11"/>
        <v>2886321</v>
      </c>
      <c r="Z39" s="111">
        <f t="shared" si="11"/>
        <v>3417778</v>
      </c>
      <c r="AA39" s="111">
        <f t="shared" si="11"/>
        <v>3862734</v>
      </c>
      <c r="AB39" s="111">
        <f t="shared" si="11"/>
        <v>4301955</v>
      </c>
      <c r="AC39" s="111">
        <f t="shared" si="11"/>
        <v>4713593</v>
      </c>
      <c r="AD39" s="111">
        <f t="shared" si="11"/>
        <v>5120079</v>
      </c>
    </row>
    <row r="40" spans="1:30" s="137" customFormat="1" ht="15" customHeight="1">
      <c r="A40" s="134"/>
      <c r="B40" s="135"/>
      <c r="C40" s="136"/>
      <c r="D40" s="112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36"/>
      <c r="R40" s="136"/>
      <c r="S40" s="112"/>
      <c r="T40" s="112"/>
      <c r="U40" s="112"/>
      <c r="V40" s="112"/>
      <c r="W40" s="112"/>
      <c r="X40" s="112"/>
      <c r="Y40" s="112"/>
      <c r="Z40" s="112"/>
      <c r="AA40" s="112"/>
      <c r="AB40" s="112"/>
      <c r="AC40" s="112"/>
      <c r="AD40" s="112"/>
    </row>
    <row r="41" spans="1:30" s="114" customFormat="1" ht="15" customHeight="1">
      <c r="A41" s="138">
        <v>2012</v>
      </c>
      <c r="B41" s="139" t="s">
        <v>6</v>
      </c>
      <c r="C41" s="113"/>
      <c r="D41" s="110">
        <f>+'BWB(MDOT)'!D41+'BWB(CDN)'!D41</f>
        <v>233413</v>
      </c>
      <c r="E41" s="110">
        <f>+'BWB(MDOT)'!E41+'BWB(CDN)'!E41</f>
        <v>232276</v>
      </c>
      <c r="F41" s="110">
        <f>+'BWB(MDOT)'!F41+'BWB(CDN)'!F41</f>
        <v>290343</v>
      </c>
      <c r="G41" s="110">
        <f>+'BWB(MDOT)'!G41+'BWB(CDN)'!G41</f>
        <v>293743</v>
      </c>
      <c r="H41" s="110">
        <f>+'BWB(MDOT)'!H41+'BWB(CDN)'!H41</f>
        <v>307186</v>
      </c>
      <c r="I41" s="110">
        <f>+'BWB(MDOT)'!I41+'BWB(CDN)'!I41</f>
        <v>334199</v>
      </c>
      <c r="J41" s="110">
        <f>+'BWB(MDOT)'!J41+'BWB(CDN)'!J41</f>
        <v>390300</v>
      </c>
      <c r="K41" s="110">
        <f>+'BWB(MDOT)'!K41+'BWB(CDN)'!K41</f>
        <v>425512</v>
      </c>
      <c r="L41" s="110">
        <f>+'BWB(MDOT)'!L41+'BWB(CDN)'!L41</f>
        <v>328623</v>
      </c>
      <c r="M41" s="110">
        <f>+'BWB(MDOT)'!M41+'BWB(CDN)'!M41</f>
        <v>315997</v>
      </c>
      <c r="N41" s="110">
        <f>+'BWB(MDOT)'!N41+'BWB(CDN)'!N41</f>
        <v>312971</v>
      </c>
      <c r="O41" s="110">
        <f>+'BWB(MDOT)'!O41+'BWB(CDN)'!O41</f>
        <v>309653</v>
      </c>
      <c r="P41" s="110">
        <f>SUM(D41:O41)</f>
        <v>3774216</v>
      </c>
      <c r="Q41" s="140"/>
      <c r="R41" s="140"/>
      <c r="S41" s="110">
        <f>SUM($D41:D41)</f>
        <v>233413</v>
      </c>
      <c r="T41" s="110">
        <f>SUM($D41:E41)</f>
        <v>465689</v>
      </c>
      <c r="U41" s="110">
        <f>SUM($D41:F41)</f>
        <v>756032</v>
      </c>
      <c r="V41" s="110">
        <f>SUM($D41:G41)</f>
        <v>1049775</v>
      </c>
      <c r="W41" s="110">
        <f>SUM($D41:H41)</f>
        <v>1356961</v>
      </c>
      <c r="X41" s="110">
        <f>SUM($D41:I41)</f>
        <v>1691160</v>
      </c>
      <c r="Y41" s="110">
        <f>SUM($D41:J41)</f>
        <v>2081460</v>
      </c>
      <c r="Z41" s="110">
        <f>SUM($D41:K41)</f>
        <v>2506972</v>
      </c>
      <c r="AA41" s="110">
        <f>SUM($D41:L41)</f>
        <v>2835595</v>
      </c>
      <c r="AB41" s="110">
        <f>SUM($D41:M41)</f>
        <v>3151592</v>
      </c>
      <c r="AC41" s="110">
        <f>SUM($D41:N41)</f>
        <v>3464563</v>
      </c>
      <c r="AD41" s="110">
        <f>SUM($D41:O41)</f>
        <v>3774216</v>
      </c>
    </row>
    <row r="42" spans="1:30" s="114" customFormat="1" ht="15" customHeight="1">
      <c r="A42" s="138">
        <v>2012</v>
      </c>
      <c r="B42" s="141" t="s">
        <v>7</v>
      </c>
      <c r="D42" s="110">
        <f>+'BWB(MDOT)'!D42+'BWB(CDN)'!D42</f>
        <v>113358</v>
      </c>
      <c r="E42" s="110">
        <f>+'BWB(MDOT)'!E42+'BWB(CDN)'!E42</f>
        <v>114669</v>
      </c>
      <c r="F42" s="110">
        <f>+'BWB(MDOT)'!F42+'BWB(CDN)'!F42</f>
        <v>126647</v>
      </c>
      <c r="G42" s="110">
        <f>+'BWB(MDOT)'!G42+'BWB(CDN)'!G42</f>
        <v>123943</v>
      </c>
      <c r="H42" s="110">
        <f>+'BWB(MDOT)'!H42+'BWB(CDN)'!H42</f>
        <v>132440</v>
      </c>
      <c r="I42" s="110">
        <f>+'BWB(MDOT)'!I42+'BWB(CDN)'!I42</f>
        <v>128866</v>
      </c>
      <c r="J42" s="110">
        <f>+'BWB(MDOT)'!J42+'BWB(CDN)'!J42</f>
        <v>118591</v>
      </c>
      <c r="K42" s="110">
        <f>+'BWB(MDOT)'!K42+'BWB(CDN)'!K42</f>
        <v>132413</v>
      </c>
      <c r="L42" s="110">
        <f>+'BWB(MDOT)'!L42+'BWB(CDN)'!L42</f>
        <v>120668</v>
      </c>
      <c r="M42" s="110">
        <f>+'BWB(MDOT)'!M42+'BWB(CDN)'!M42</f>
        <v>132419</v>
      </c>
      <c r="N42" s="110">
        <f>+'BWB(MDOT)'!N42+'BWB(CDN)'!N42</f>
        <v>127667</v>
      </c>
      <c r="O42" s="110">
        <f>+'BWB(MDOT)'!O42+'BWB(CDN)'!O42</f>
        <v>105340</v>
      </c>
      <c r="P42" s="110">
        <f>SUM(D42:O42)</f>
        <v>1477021</v>
      </c>
      <c r="Q42" s="142"/>
      <c r="R42" s="142"/>
      <c r="S42" s="110">
        <f>SUM($D42:D42)</f>
        <v>113358</v>
      </c>
      <c r="T42" s="110">
        <f>SUM($D42:E42)</f>
        <v>228027</v>
      </c>
      <c r="U42" s="110">
        <f>SUM($D42:F42)</f>
        <v>354674</v>
      </c>
      <c r="V42" s="110">
        <f>SUM($D42:G42)</f>
        <v>478617</v>
      </c>
      <c r="W42" s="110">
        <f>SUM($D42:H42)</f>
        <v>611057</v>
      </c>
      <c r="X42" s="110">
        <f>SUM($D42:I42)</f>
        <v>739923</v>
      </c>
      <c r="Y42" s="110">
        <f>SUM($D42:J42)</f>
        <v>858514</v>
      </c>
      <c r="Z42" s="110">
        <f>SUM($D42:K42)</f>
        <v>990927</v>
      </c>
      <c r="AA42" s="110">
        <f>SUM($D42:L42)</f>
        <v>1111595</v>
      </c>
      <c r="AB42" s="110">
        <f>SUM($D42:M42)</f>
        <v>1244014</v>
      </c>
      <c r="AC42" s="110">
        <f>SUM($D42:N42)</f>
        <v>1371681</v>
      </c>
      <c r="AD42" s="110">
        <f>SUM($D42:O42)</f>
        <v>1477021</v>
      </c>
    </row>
    <row r="43" spans="1:30" s="114" customFormat="1" ht="15" customHeight="1">
      <c r="A43" s="138">
        <v>2012</v>
      </c>
      <c r="B43" s="141" t="s">
        <v>8</v>
      </c>
      <c r="D43" s="110">
        <f>+'BWB(MDOT)'!D43+'BWB(CDN)'!D43</f>
        <v>297</v>
      </c>
      <c r="E43" s="110">
        <f>+'BWB(MDOT)'!E43+'BWB(CDN)'!E43</f>
        <v>354</v>
      </c>
      <c r="F43" s="110">
        <f>+'BWB(MDOT)'!F43+'BWB(CDN)'!F43</f>
        <v>456</v>
      </c>
      <c r="G43" s="110">
        <f>+'BWB(MDOT)'!G43+'BWB(CDN)'!G43</f>
        <v>541</v>
      </c>
      <c r="H43" s="110">
        <f>+'BWB(MDOT)'!H43+'BWB(CDN)'!H43</f>
        <v>853</v>
      </c>
      <c r="I43" s="110">
        <f>+'BWB(MDOT)'!I43+'BWB(CDN)'!I43</f>
        <v>860</v>
      </c>
      <c r="J43" s="110">
        <f>+'BWB(MDOT)'!J43+'BWB(CDN)'!J43</f>
        <v>838</v>
      </c>
      <c r="K43" s="110">
        <f>+'BWB(MDOT)'!K43+'BWB(CDN)'!K43</f>
        <v>682</v>
      </c>
      <c r="L43" s="110">
        <f>+'BWB(MDOT)'!L43+'BWB(CDN)'!L43</f>
        <v>586</v>
      </c>
      <c r="M43" s="110">
        <f>+'BWB(MDOT)'!M43+'BWB(CDN)'!M43</f>
        <v>611</v>
      </c>
      <c r="N43" s="110">
        <f>+'BWB(MDOT)'!N43+'BWB(CDN)'!N43</f>
        <v>694</v>
      </c>
      <c r="O43" s="110">
        <f>+'BWB(MDOT)'!O43+'BWB(CDN)'!O43</f>
        <v>355</v>
      </c>
      <c r="P43" s="110">
        <f>SUM(D43:O43)</f>
        <v>7127</v>
      </c>
      <c r="Q43" s="142"/>
      <c r="R43" s="142"/>
      <c r="S43" s="110">
        <f>SUM($D43:D43)</f>
        <v>297</v>
      </c>
      <c r="T43" s="110">
        <f>SUM($D43:E43)</f>
        <v>651</v>
      </c>
      <c r="U43" s="110">
        <f>SUM($D43:F43)</f>
        <v>1107</v>
      </c>
      <c r="V43" s="110">
        <f>SUM($D43:G43)</f>
        <v>1648</v>
      </c>
      <c r="W43" s="110">
        <f>SUM($D43:H43)</f>
        <v>2501</v>
      </c>
      <c r="X43" s="110">
        <f>SUM($D43:I43)</f>
        <v>3361</v>
      </c>
      <c r="Y43" s="110">
        <f>SUM($D43:J43)</f>
        <v>4199</v>
      </c>
      <c r="Z43" s="110">
        <f>SUM($D43:K43)</f>
        <v>4881</v>
      </c>
      <c r="AA43" s="110">
        <f>SUM($D43:L43)</f>
        <v>5467</v>
      </c>
      <c r="AB43" s="110">
        <f>SUM($D43:M43)</f>
        <v>6078</v>
      </c>
      <c r="AC43" s="110">
        <f>SUM($D43:N43)</f>
        <v>6772</v>
      </c>
      <c r="AD43" s="110">
        <f>SUM($D43:O43)</f>
        <v>7127</v>
      </c>
    </row>
    <row r="44" spans="1:30" s="114" customFormat="1" ht="15" customHeight="1">
      <c r="A44" s="138">
        <v>2012</v>
      </c>
      <c r="B44" s="143" t="s">
        <v>9</v>
      </c>
      <c r="D44" s="111">
        <f t="shared" ref="D44:P44" si="12">SUM(D41:D43)</f>
        <v>347068</v>
      </c>
      <c r="E44" s="111">
        <f t="shared" si="12"/>
        <v>347299</v>
      </c>
      <c r="F44" s="111">
        <f t="shared" si="12"/>
        <v>417446</v>
      </c>
      <c r="G44" s="111">
        <f t="shared" si="12"/>
        <v>418227</v>
      </c>
      <c r="H44" s="111">
        <f t="shared" si="12"/>
        <v>440479</v>
      </c>
      <c r="I44" s="111">
        <f t="shared" si="12"/>
        <v>463925</v>
      </c>
      <c r="J44" s="111">
        <f t="shared" si="12"/>
        <v>509729</v>
      </c>
      <c r="K44" s="111">
        <f t="shared" si="12"/>
        <v>558607</v>
      </c>
      <c r="L44" s="111">
        <f t="shared" si="12"/>
        <v>449877</v>
      </c>
      <c r="M44" s="111">
        <f t="shared" si="12"/>
        <v>449027</v>
      </c>
      <c r="N44" s="111">
        <f t="shared" si="12"/>
        <v>441332</v>
      </c>
      <c r="O44" s="111">
        <f t="shared" si="12"/>
        <v>415348</v>
      </c>
      <c r="P44" s="111">
        <f t="shared" si="12"/>
        <v>5258364</v>
      </c>
      <c r="Q44" s="142"/>
      <c r="R44" s="142"/>
      <c r="S44" s="111">
        <f t="shared" ref="S44:AD44" si="13">SUM(S41:S43)</f>
        <v>347068</v>
      </c>
      <c r="T44" s="111">
        <f t="shared" si="13"/>
        <v>694367</v>
      </c>
      <c r="U44" s="111">
        <f t="shared" si="13"/>
        <v>1111813</v>
      </c>
      <c r="V44" s="111">
        <f t="shared" si="13"/>
        <v>1530040</v>
      </c>
      <c r="W44" s="111">
        <f t="shared" si="13"/>
        <v>1970519</v>
      </c>
      <c r="X44" s="111">
        <f t="shared" si="13"/>
        <v>2434444</v>
      </c>
      <c r="Y44" s="111">
        <f t="shared" si="13"/>
        <v>2944173</v>
      </c>
      <c r="Z44" s="111">
        <f t="shared" si="13"/>
        <v>3502780</v>
      </c>
      <c r="AA44" s="111">
        <f t="shared" si="13"/>
        <v>3952657</v>
      </c>
      <c r="AB44" s="111">
        <f t="shared" si="13"/>
        <v>4401684</v>
      </c>
      <c r="AC44" s="111">
        <f t="shared" si="13"/>
        <v>4843016</v>
      </c>
      <c r="AD44" s="111">
        <f t="shared" si="13"/>
        <v>5258364</v>
      </c>
    </row>
    <row r="45" spans="1:30" s="137" customFormat="1" ht="15" customHeight="1">
      <c r="A45" s="134"/>
      <c r="B45" s="135"/>
      <c r="C45" s="136"/>
      <c r="D45" s="112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36"/>
      <c r="R45" s="136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</row>
    <row r="46" spans="1:30" s="114" customFormat="1" ht="15" customHeight="1">
      <c r="A46" s="138">
        <v>2013</v>
      </c>
      <c r="B46" s="139" t="s">
        <v>6</v>
      </c>
      <c r="C46" s="113"/>
      <c r="D46" s="110">
        <f>+'BWB(MDOT)'!D46+'BWB(CDN)'!D46</f>
        <v>244896</v>
      </c>
      <c r="E46" s="110">
        <f>+'BWB(MDOT)'!E46+'BWB(CDN)'!E46</f>
        <v>224453</v>
      </c>
      <c r="F46" s="110">
        <f>+'BWB(MDOT)'!F46+'BWB(CDN)'!F46</f>
        <v>298139</v>
      </c>
      <c r="G46" s="110">
        <f>+'BWB(MDOT)'!G46+'BWB(CDN)'!G46</f>
        <v>285930</v>
      </c>
      <c r="H46" s="110">
        <f>+'BWB(MDOT)'!H46+'BWB(CDN)'!H46</f>
        <v>332718</v>
      </c>
      <c r="I46" s="110">
        <f>+'BWB(MDOT)'!I46+'BWB(CDN)'!I46</f>
        <v>346739</v>
      </c>
      <c r="J46" s="110">
        <f>+'BWB(MDOT)'!J46+'BWB(CDN)'!J46</f>
        <v>399785</v>
      </c>
      <c r="K46" s="110">
        <f>+'BWB(MDOT)'!K46+'BWB(CDN)'!K46</f>
        <v>442625</v>
      </c>
      <c r="L46" s="110">
        <f>+'BWB(MDOT)'!L46+'BWB(CDN)'!L46</f>
        <v>332091</v>
      </c>
      <c r="M46" s="110">
        <f>+'BWB(MDOT)'!M46+'BWB(CDN)'!M46</f>
        <v>328904</v>
      </c>
      <c r="N46" s="110">
        <f>+'BWB(MDOT)'!N46+'BWB(CDN)'!N46</f>
        <v>308940</v>
      </c>
      <c r="O46" s="110">
        <f>+'BWB(MDOT)'!O46+'BWB(CDN)'!O46</f>
        <v>316327</v>
      </c>
      <c r="P46" s="110">
        <f>SUM(D46:O46)</f>
        <v>3861547</v>
      </c>
      <c r="Q46" s="140"/>
      <c r="R46" s="140"/>
      <c r="S46" s="110">
        <f>SUM($D46:D46)</f>
        <v>244896</v>
      </c>
      <c r="T46" s="110">
        <f>SUM($D46:E46)</f>
        <v>469349</v>
      </c>
      <c r="U46" s="110">
        <f>SUM($D46:F46)</f>
        <v>767488</v>
      </c>
      <c r="V46" s="110">
        <f>SUM($D46:G46)</f>
        <v>1053418</v>
      </c>
      <c r="W46" s="110">
        <f>SUM($D46:H46)</f>
        <v>1386136</v>
      </c>
      <c r="X46" s="110">
        <f>SUM($D46:I46)</f>
        <v>1732875</v>
      </c>
      <c r="Y46" s="110">
        <f>SUM($D46:J46)</f>
        <v>2132660</v>
      </c>
      <c r="Z46" s="110">
        <f>SUM($D46:K46)</f>
        <v>2575285</v>
      </c>
      <c r="AA46" s="110">
        <f>SUM($D46:L46)</f>
        <v>2907376</v>
      </c>
      <c r="AB46" s="110">
        <f>SUM($D46:M46)</f>
        <v>3236280</v>
      </c>
      <c r="AC46" s="110">
        <f>SUM($D46:N46)</f>
        <v>3545220</v>
      </c>
      <c r="AD46" s="110">
        <f>SUM($D46:O46)</f>
        <v>3861547</v>
      </c>
    </row>
    <row r="47" spans="1:30" s="114" customFormat="1" ht="15" customHeight="1">
      <c r="A47" s="138">
        <v>2013</v>
      </c>
      <c r="B47" s="141" t="s">
        <v>7</v>
      </c>
      <c r="D47" s="110">
        <f>+'BWB(MDOT)'!D47+'BWB(CDN)'!D47</f>
        <v>124995</v>
      </c>
      <c r="E47" s="110">
        <f>+'BWB(MDOT)'!E47+'BWB(CDN)'!E47</f>
        <v>112961</v>
      </c>
      <c r="F47" s="110">
        <f>+'BWB(MDOT)'!F47+'BWB(CDN)'!F47</f>
        <v>124301</v>
      </c>
      <c r="G47" s="110">
        <f>+'BWB(MDOT)'!G47+'BWB(CDN)'!G47</f>
        <v>131383</v>
      </c>
      <c r="H47" s="110">
        <f>+'BWB(MDOT)'!H47+'BWB(CDN)'!H47</f>
        <v>138007</v>
      </c>
      <c r="I47" s="110">
        <f>+'BWB(MDOT)'!I47+'BWB(CDN)'!I47</f>
        <v>133299</v>
      </c>
      <c r="J47" s="110">
        <f>+'BWB(MDOT)'!J47+'BWB(CDN)'!J47</f>
        <v>125182</v>
      </c>
      <c r="K47" s="110">
        <f>+'BWB(MDOT)'!K47+'BWB(CDN)'!K47</f>
        <v>133476</v>
      </c>
      <c r="L47" s="110">
        <f>+'BWB(MDOT)'!L47+'BWB(CDN)'!L47</f>
        <v>129876</v>
      </c>
      <c r="M47" s="110">
        <f>+'BWB(MDOT)'!M47+'BWB(CDN)'!M47</f>
        <v>142597</v>
      </c>
      <c r="N47" s="110">
        <f>+'BWB(MDOT)'!N47+'BWB(CDN)'!N47</f>
        <v>130402</v>
      </c>
      <c r="O47" s="110">
        <f>+'BWB(MDOT)'!O47+'BWB(CDN)'!O47</f>
        <v>110472</v>
      </c>
      <c r="P47" s="110">
        <f>SUM(D47:O47)</f>
        <v>1536951</v>
      </c>
      <c r="Q47" s="142"/>
      <c r="R47" s="142"/>
      <c r="S47" s="110">
        <f>SUM($D47:D47)</f>
        <v>124995</v>
      </c>
      <c r="T47" s="110">
        <f>SUM($D47:E47)</f>
        <v>237956</v>
      </c>
      <c r="U47" s="110">
        <f>SUM($D47:F47)</f>
        <v>362257</v>
      </c>
      <c r="V47" s="110">
        <f>SUM($D47:G47)</f>
        <v>493640</v>
      </c>
      <c r="W47" s="110">
        <f>SUM($D47:H47)</f>
        <v>631647</v>
      </c>
      <c r="X47" s="110">
        <f>SUM($D47:I47)</f>
        <v>764946</v>
      </c>
      <c r="Y47" s="110">
        <f>SUM($D47:J47)</f>
        <v>890128</v>
      </c>
      <c r="Z47" s="110">
        <f>SUM($D47:K47)</f>
        <v>1023604</v>
      </c>
      <c r="AA47" s="110">
        <f>SUM($D47:L47)</f>
        <v>1153480</v>
      </c>
      <c r="AB47" s="110">
        <f>SUM($D47:M47)</f>
        <v>1296077</v>
      </c>
      <c r="AC47" s="110">
        <f>SUM($D47:N47)</f>
        <v>1426479</v>
      </c>
      <c r="AD47" s="110">
        <f>SUM($D47:O47)</f>
        <v>1536951</v>
      </c>
    </row>
    <row r="48" spans="1:30" s="114" customFormat="1" ht="15" customHeight="1">
      <c r="A48" s="138">
        <v>2013</v>
      </c>
      <c r="B48" s="141" t="s">
        <v>8</v>
      </c>
      <c r="D48" s="110">
        <f>+'BWB(MDOT)'!D48+'BWB(CDN)'!D48</f>
        <v>344</v>
      </c>
      <c r="E48" s="110">
        <f>+'BWB(MDOT)'!E48+'BWB(CDN)'!E48</f>
        <v>352</v>
      </c>
      <c r="F48" s="110">
        <f>+'BWB(MDOT)'!F48+'BWB(CDN)'!F48</f>
        <v>411</v>
      </c>
      <c r="G48" s="110">
        <f>+'BWB(MDOT)'!G48+'BWB(CDN)'!G48</f>
        <v>538</v>
      </c>
      <c r="H48" s="110">
        <f>+'BWB(MDOT)'!H48+'BWB(CDN)'!H48</f>
        <v>785</v>
      </c>
      <c r="I48" s="110">
        <f>+'BWB(MDOT)'!I48+'BWB(CDN)'!I48</f>
        <v>825</v>
      </c>
      <c r="J48" s="110">
        <f>+'BWB(MDOT)'!J48+'BWB(CDN)'!J48</f>
        <v>539</v>
      </c>
      <c r="K48" s="110">
        <f>+'BWB(MDOT)'!K48+'BWB(CDN)'!K48</f>
        <v>675</v>
      </c>
      <c r="L48" s="110">
        <f>+'BWB(MDOT)'!L48+'BWB(CDN)'!L48</f>
        <v>694</v>
      </c>
      <c r="M48" s="110">
        <f>+'BWB(MDOT)'!M48+'BWB(CDN)'!M48</f>
        <v>611</v>
      </c>
      <c r="N48" s="110">
        <f>+'BWB(MDOT)'!N48+'BWB(CDN)'!N48</f>
        <v>576</v>
      </c>
      <c r="O48" s="110">
        <f>+'BWB(MDOT)'!O48+'BWB(CDN)'!O48</f>
        <v>360</v>
      </c>
      <c r="P48" s="110">
        <f>SUM(D48:O48)</f>
        <v>6710</v>
      </c>
      <c r="Q48" s="142"/>
      <c r="R48" s="142"/>
      <c r="S48" s="110">
        <f>SUM($D48:D48)</f>
        <v>344</v>
      </c>
      <c r="T48" s="110">
        <f>SUM($D48:E48)</f>
        <v>696</v>
      </c>
      <c r="U48" s="110">
        <f>SUM($D48:F48)</f>
        <v>1107</v>
      </c>
      <c r="V48" s="110">
        <f>SUM($D48:G48)</f>
        <v>1645</v>
      </c>
      <c r="W48" s="110">
        <f>SUM($D48:H48)</f>
        <v>2430</v>
      </c>
      <c r="X48" s="110">
        <f>SUM($D48:I48)</f>
        <v>3255</v>
      </c>
      <c r="Y48" s="110">
        <f>SUM($D48:J48)</f>
        <v>3794</v>
      </c>
      <c r="Z48" s="110">
        <f>SUM($D48:K48)</f>
        <v>4469</v>
      </c>
      <c r="AA48" s="110">
        <f>SUM($D48:L48)</f>
        <v>5163</v>
      </c>
      <c r="AB48" s="110">
        <f>SUM($D48:M48)</f>
        <v>5774</v>
      </c>
      <c r="AC48" s="110">
        <f>SUM($D48:N48)</f>
        <v>6350</v>
      </c>
      <c r="AD48" s="110">
        <f>SUM($D48:O48)</f>
        <v>6710</v>
      </c>
    </row>
    <row r="49" spans="1:30" s="114" customFormat="1" ht="15" customHeight="1">
      <c r="A49" s="138">
        <v>2013</v>
      </c>
      <c r="B49" s="143" t="s">
        <v>9</v>
      </c>
      <c r="D49" s="111">
        <f t="shared" ref="D49:P49" si="14">SUM(D46:D48)</f>
        <v>370235</v>
      </c>
      <c r="E49" s="111">
        <f t="shared" si="14"/>
        <v>337766</v>
      </c>
      <c r="F49" s="111">
        <f t="shared" si="14"/>
        <v>422851</v>
      </c>
      <c r="G49" s="111">
        <f t="shared" si="14"/>
        <v>417851</v>
      </c>
      <c r="H49" s="111">
        <f t="shared" si="14"/>
        <v>471510</v>
      </c>
      <c r="I49" s="111">
        <f t="shared" si="14"/>
        <v>480863</v>
      </c>
      <c r="J49" s="111">
        <f t="shared" si="14"/>
        <v>525506</v>
      </c>
      <c r="K49" s="111">
        <f t="shared" si="14"/>
        <v>576776</v>
      </c>
      <c r="L49" s="111">
        <f t="shared" si="14"/>
        <v>462661</v>
      </c>
      <c r="M49" s="111">
        <f t="shared" si="14"/>
        <v>472112</v>
      </c>
      <c r="N49" s="111">
        <f t="shared" si="14"/>
        <v>439918</v>
      </c>
      <c r="O49" s="111">
        <f t="shared" si="14"/>
        <v>427159</v>
      </c>
      <c r="P49" s="111">
        <f t="shared" si="14"/>
        <v>5405208</v>
      </c>
      <c r="Q49" s="142"/>
      <c r="R49" s="142"/>
      <c r="S49" s="111">
        <f t="shared" ref="S49:AD49" si="15">SUM(S46:S48)</f>
        <v>370235</v>
      </c>
      <c r="T49" s="111">
        <f t="shared" si="15"/>
        <v>708001</v>
      </c>
      <c r="U49" s="111">
        <f t="shared" si="15"/>
        <v>1130852</v>
      </c>
      <c r="V49" s="111">
        <f t="shared" si="15"/>
        <v>1548703</v>
      </c>
      <c r="W49" s="111">
        <f t="shared" si="15"/>
        <v>2020213</v>
      </c>
      <c r="X49" s="111">
        <f t="shared" si="15"/>
        <v>2501076</v>
      </c>
      <c r="Y49" s="111">
        <f t="shared" si="15"/>
        <v>3026582</v>
      </c>
      <c r="Z49" s="111">
        <f t="shared" si="15"/>
        <v>3603358</v>
      </c>
      <c r="AA49" s="111">
        <f t="shared" si="15"/>
        <v>4066019</v>
      </c>
      <c r="AB49" s="111">
        <f t="shared" si="15"/>
        <v>4538131</v>
      </c>
      <c r="AC49" s="111">
        <f t="shared" si="15"/>
        <v>4978049</v>
      </c>
      <c r="AD49" s="111">
        <f t="shared" si="15"/>
        <v>5405208</v>
      </c>
    </row>
    <row r="50" spans="1:30" s="137" customFormat="1" ht="15" customHeight="1">
      <c r="A50" s="134"/>
      <c r="B50" s="135"/>
      <c r="C50" s="136"/>
      <c r="D50" s="112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36"/>
      <c r="R50" s="136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</row>
    <row r="51" spans="1:30" s="114" customFormat="1" ht="15" customHeight="1">
      <c r="A51" s="138">
        <v>2014</v>
      </c>
      <c r="B51" s="139" t="s">
        <v>6</v>
      </c>
      <c r="C51" s="113"/>
      <c r="D51" s="110">
        <f>+'BWB(CDN)'!D51+'BWB(MDOT)'!D51</f>
        <v>237434</v>
      </c>
      <c r="E51" s="110">
        <f>+'BWB(CDN)'!E51+'BWB(MDOT)'!E51</f>
        <v>216709</v>
      </c>
      <c r="F51" s="110">
        <f>+'BWB(CDN)'!F51+'BWB(MDOT)'!F51</f>
        <v>274660</v>
      </c>
      <c r="G51" s="110">
        <f>+'BWB(CDN)'!G51+'BWB(MDOT)'!G51</f>
        <v>295271</v>
      </c>
      <c r="H51" s="110">
        <f>+'BWB(CDN)'!H51+'BWB(MDOT)'!H51</f>
        <v>334651</v>
      </c>
      <c r="I51" s="110">
        <f>+'BWB(CDN)'!I51+'BWB(MDOT)'!I51</f>
        <v>348785</v>
      </c>
      <c r="J51" s="110">
        <f>+'BWB(CDN)'!J51+'BWB(MDOT)'!J51</f>
        <v>398463</v>
      </c>
      <c r="K51" s="110">
        <f>+'BWB(CDN)'!K51+'BWB(MDOT)'!K51</f>
        <v>429049</v>
      </c>
      <c r="L51" s="110">
        <f>+'BWB(CDN)'!L51+'BWB(MDOT)'!L51</f>
        <v>318381</v>
      </c>
      <c r="M51" s="110">
        <f>+'BWB(CDN)'!M51+'BWB(MDOT)'!M51</f>
        <v>322859</v>
      </c>
      <c r="N51" s="110">
        <f>+'BWB(CDN)'!N51+'BWB(MDOT)'!N51</f>
        <v>289175</v>
      </c>
      <c r="O51" s="110">
        <f>+'BWB(CDN)'!O51+'BWB(MDOT)'!O51</f>
        <v>297195</v>
      </c>
      <c r="P51" s="110">
        <f>SUM(D51:O51)</f>
        <v>3762632</v>
      </c>
      <c r="Q51" s="140"/>
      <c r="R51" s="140"/>
      <c r="S51" s="110">
        <f>SUM($D51:D51)</f>
        <v>237434</v>
      </c>
      <c r="T51" s="110">
        <f>SUM($D51:E51)</f>
        <v>454143</v>
      </c>
      <c r="U51" s="110">
        <f>SUM($D51:F51)</f>
        <v>728803</v>
      </c>
      <c r="V51" s="110">
        <f>SUM($D51:G51)</f>
        <v>1024074</v>
      </c>
      <c r="W51" s="110">
        <f>SUM($D51:H51)</f>
        <v>1358725</v>
      </c>
      <c r="X51" s="110">
        <f>SUM($D51:I51)</f>
        <v>1707510</v>
      </c>
      <c r="Y51" s="110">
        <f>SUM($D51:J51)</f>
        <v>2105973</v>
      </c>
      <c r="Z51" s="110">
        <f>SUM($D51:K51)</f>
        <v>2535022</v>
      </c>
      <c r="AA51" s="110">
        <f>SUM($D51:L51)</f>
        <v>2853403</v>
      </c>
      <c r="AB51" s="110">
        <f>SUM($D51:M51)</f>
        <v>3176262</v>
      </c>
      <c r="AC51" s="110">
        <f>SUM($D51:N51)</f>
        <v>3465437</v>
      </c>
      <c r="AD51" s="110">
        <f>SUM($D51:O51)</f>
        <v>3762632</v>
      </c>
    </row>
    <row r="52" spans="1:30" s="114" customFormat="1" ht="15" customHeight="1">
      <c r="A52" s="138">
        <v>2014</v>
      </c>
      <c r="B52" s="141" t="s">
        <v>7</v>
      </c>
      <c r="D52" s="110">
        <f>+'BWB(CDN)'!D52+'BWB(MDOT)'!D52</f>
        <v>117958</v>
      </c>
      <c r="E52" s="110">
        <f>+'BWB(CDN)'!E52+'BWB(MDOT)'!E52</f>
        <v>115903</v>
      </c>
      <c r="F52" s="110">
        <f>+'BWB(CDN)'!F52+'BWB(MDOT)'!F52</f>
        <v>129662</v>
      </c>
      <c r="G52" s="110">
        <f>+'BWB(CDN)'!G52+'BWB(MDOT)'!G52</f>
        <v>132436</v>
      </c>
      <c r="H52" s="110">
        <f>+'BWB(CDN)'!H52+'BWB(MDOT)'!H52</f>
        <v>138110</v>
      </c>
      <c r="I52" s="110">
        <f>+'BWB(CDN)'!I52+'BWB(MDOT)'!I52</f>
        <v>137861</v>
      </c>
      <c r="J52" s="110">
        <f>+'BWB(CDN)'!J52+'BWB(MDOT)'!J52</f>
        <v>133809</v>
      </c>
      <c r="K52" s="110">
        <f>+'BWB(CDN)'!K52+'BWB(MDOT)'!K52</f>
        <v>132297</v>
      </c>
      <c r="L52" s="110">
        <f>+'BWB(CDN)'!L52+'BWB(MDOT)'!L52</f>
        <v>142304</v>
      </c>
      <c r="M52" s="110">
        <f>+'BWB(CDN)'!M52+'BWB(MDOT)'!M52</f>
        <v>148555</v>
      </c>
      <c r="N52" s="110">
        <f>+'BWB(CDN)'!N52+'BWB(MDOT)'!N52</f>
        <v>131993</v>
      </c>
      <c r="O52" s="110">
        <f>+'BWB(CDN)'!O52+'BWB(MDOT)'!O52</f>
        <v>125273</v>
      </c>
      <c r="P52" s="110">
        <f>SUM(D52:O52)</f>
        <v>1586161</v>
      </c>
      <c r="Q52" s="142"/>
      <c r="R52" s="142"/>
      <c r="S52" s="110">
        <f>SUM($D52:D52)</f>
        <v>117958</v>
      </c>
      <c r="T52" s="110">
        <f>SUM($D52:E52)</f>
        <v>233861</v>
      </c>
      <c r="U52" s="110">
        <f>SUM($D52:F52)</f>
        <v>363523</v>
      </c>
      <c r="V52" s="110">
        <f>SUM($D52:G52)</f>
        <v>495959</v>
      </c>
      <c r="W52" s="110">
        <f>SUM($D52:H52)</f>
        <v>634069</v>
      </c>
      <c r="X52" s="110">
        <f>SUM($D52:I52)</f>
        <v>771930</v>
      </c>
      <c r="Y52" s="110">
        <f>SUM($D52:J52)</f>
        <v>905739</v>
      </c>
      <c r="Z52" s="110">
        <f>SUM($D52:K52)</f>
        <v>1038036</v>
      </c>
      <c r="AA52" s="110">
        <f>SUM($D52:L52)</f>
        <v>1180340</v>
      </c>
      <c r="AB52" s="110">
        <f>SUM($D52:M52)</f>
        <v>1328895</v>
      </c>
      <c r="AC52" s="110">
        <f>SUM($D52:N52)</f>
        <v>1460888</v>
      </c>
      <c r="AD52" s="110">
        <f>SUM($D52:O52)</f>
        <v>1586161</v>
      </c>
    </row>
    <row r="53" spans="1:30" s="114" customFormat="1" ht="15" customHeight="1">
      <c r="A53" s="138">
        <v>2014</v>
      </c>
      <c r="B53" s="141" t="s">
        <v>8</v>
      </c>
      <c r="D53" s="110">
        <f>+'BWB(CDN)'!D53+'BWB(MDOT)'!D53</f>
        <v>364</v>
      </c>
      <c r="E53" s="110">
        <f>+'BWB(CDN)'!E53+'BWB(MDOT)'!E53</f>
        <v>300</v>
      </c>
      <c r="F53" s="110">
        <f>+'BWB(CDN)'!F53+'BWB(MDOT)'!F53</f>
        <v>403</v>
      </c>
      <c r="G53" s="110">
        <f>+'BWB(CDN)'!G53+'BWB(MDOT)'!G53</f>
        <v>458</v>
      </c>
      <c r="H53" s="110">
        <f>+'BWB(CDN)'!H53+'BWB(MDOT)'!H53</f>
        <v>637</v>
      </c>
      <c r="I53" s="110">
        <f>+'BWB(CDN)'!I53+'BWB(MDOT)'!I53</f>
        <v>664</v>
      </c>
      <c r="J53" s="110">
        <f>+'BWB(CDN)'!J53+'BWB(MDOT)'!J53</f>
        <v>741</v>
      </c>
      <c r="K53" s="110">
        <f>+'BWB(CDN)'!K53+'BWB(MDOT)'!K53</f>
        <v>841</v>
      </c>
      <c r="L53" s="110">
        <f>+'BWB(CDN)'!L53+'BWB(MDOT)'!L53</f>
        <v>737</v>
      </c>
      <c r="M53" s="110">
        <f>+'BWB(CDN)'!M53+'BWB(MDOT)'!M53</f>
        <v>710</v>
      </c>
      <c r="N53" s="110">
        <f>+'BWB(CDN)'!N53+'BWB(MDOT)'!N53</f>
        <v>663</v>
      </c>
      <c r="O53" s="110">
        <f>+'BWB(CDN)'!O53+'BWB(MDOT)'!O53</f>
        <v>353</v>
      </c>
      <c r="P53" s="110">
        <f>SUM(D53:O53)</f>
        <v>6871</v>
      </c>
      <c r="Q53" s="142"/>
      <c r="R53" s="142"/>
      <c r="S53" s="110">
        <f>SUM($D53:D53)</f>
        <v>364</v>
      </c>
      <c r="T53" s="110">
        <f>SUM($D53:E53)</f>
        <v>664</v>
      </c>
      <c r="U53" s="110">
        <f>SUM($D53:F53)</f>
        <v>1067</v>
      </c>
      <c r="V53" s="110">
        <f>SUM($D53:G53)</f>
        <v>1525</v>
      </c>
      <c r="W53" s="110">
        <f>SUM($D53:H53)</f>
        <v>2162</v>
      </c>
      <c r="X53" s="110">
        <f>SUM($D53:I53)</f>
        <v>2826</v>
      </c>
      <c r="Y53" s="110">
        <f>SUM($D53:J53)</f>
        <v>3567</v>
      </c>
      <c r="Z53" s="110">
        <f>SUM($D53:K53)</f>
        <v>4408</v>
      </c>
      <c r="AA53" s="110">
        <f>SUM($D53:L53)</f>
        <v>5145</v>
      </c>
      <c r="AB53" s="110">
        <f>SUM($D53:M53)</f>
        <v>5855</v>
      </c>
      <c r="AC53" s="110">
        <f>SUM($D53:N53)</f>
        <v>6518</v>
      </c>
      <c r="AD53" s="110">
        <f>SUM($D53:O53)</f>
        <v>6871</v>
      </c>
    </row>
    <row r="54" spans="1:30" s="114" customFormat="1" ht="15" customHeight="1">
      <c r="A54" s="138">
        <v>2014</v>
      </c>
      <c r="B54" s="143" t="s">
        <v>9</v>
      </c>
      <c r="D54" s="111">
        <f t="shared" ref="D54:P54" si="16">SUM(D51:D53)</f>
        <v>355756</v>
      </c>
      <c r="E54" s="111">
        <f t="shared" si="16"/>
        <v>332912</v>
      </c>
      <c r="F54" s="111">
        <f t="shared" si="16"/>
        <v>404725</v>
      </c>
      <c r="G54" s="111">
        <f t="shared" si="16"/>
        <v>428165</v>
      </c>
      <c r="H54" s="111">
        <f t="shared" si="16"/>
        <v>473398</v>
      </c>
      <c r="I54" s="111">
        <f t="shared" si="16"/>
        <v>487310</v>
      </c>
      <c r="J54" s="111">
        <f t="shared" si="16"/>
        <v>533013</v>
      </c>
      <c r="K54" s="111">
        <f t="shared" si="16"/>
        <v>562187</v>
      </c>
      <c r="L54" s="111">
        <f t="shared" si="16"/>
        <v>461422</v>
      </c>
      <c r="M54" s="111">
        <f t="shared" si="16"/>
        <v>472124</v>
      </c>
      <c r="N54" s="111">
        <f t="shared" si="16"/>
        <v>421831</v>
      </c>
      <c r="O54" s="111">
        <f t="shared" si="16"/>
        <v>422821</v>
      </c>
      <c r="P54" s="111">
        <f t="shared" si="16"/>
        <v>5355664</v>
      </c>
      <c r="Q54" s="142"/>
      <c r="R54" s="142"/>
      <c r="S54" s="111">
        <f t="shared" ref="S54:AD54" si="17">SUM(S51:S53)</f>
        <v>355756</v>
      </c>
      <c r="T54" s="111">
        <f t="shared" si="17"/>
        <v>688668</v>
      </c>
      <c r="U54" s="111">
        <f t="shared" si="17"/>
        <v>1093393</v>
      </c>
      <c r="V54" s="111">
        <f t="shared" si="17"/>
        <v>1521558</v>
      </c>
      <c r="W54" s="111">
        <f t="shared" si="17"/>
        <v>1994956</v>
      </c>
      <c r="X54" s="111">
        <f t="shared" si="17"/>
        <v>2482266</v>
      </c>
      <c r="Y54" s="111">
        <f t="shared" si="17"/>
        <v>3015279</v>
      </c>
      <c r="Z54" s="111">
        <f t="shared" si="17"/>
        <v>3577466</v>
      </c>
      <c r="AA54" s="111">
        <f t="shared" si="17"/>
        <v>4038888</v>
      </c>
      <c r="AB54" s="111">
        <f t="shared" si="17"/>
        <v>4511012</v>
      </c>
      <c r="AC54" s="111">
        <f t="shared" si="17"/>
        <v>4932843</v>
      </c>
      <c r="AD54" s="111">
        <f t="shared" si="17"/>
        <v>5355664</v>
      </c>
    </row>
    <row r="55" spans="1:30" s="137" customFormat="1" ht="15" customHeight="1">
      <c r="A55" s="134"/>
      <c r="B55" s="135"/>
      <c r="C55" s="136"/>
      <c r="D55" s="112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36"/>
      <c r="R55" s="136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</row>
    <row r="56" spans="1:30" s="114" customFormat="1" ht="15" customHeight="1">
      <c r="A56" s="138">
        <v>2015</v>
      </c>
      <c r="B56" s="139" t="s">
        <v>6</v>
      </c>
      <c r="C56" s="113"/>
      <c r="D56" s="110">
        <f>+'BWB(MDOT)'!D56+'BWB(CDN)'!D56</f>
        <v>224233</v>
      </c>
      <c r="E56" s="110">
        <f>+'BWB(MDOT)'!E56+'BWB(CDN)'!E56</f>
        <v>182407</v>
      </c>
      <c r="F56" s="110">
        <f>+'BWB(MDOT)'!F56+'BWB(CDN)'!F56</f>
        <v>243386</v>
      </c>
      <c r="G56" s="110">
        <f>+'BWB(MDOT)'!G56+'BWB(CDN)'!G56</f>
        <v>238721</v>
      </c>
      <c r="H56" s="110">
        <f>+'BWB(MDOT)'!H56+'BWB(CDN)'!H56</f>
        <v>289751</v>
      </c>
      <c r="I56" s="110">
        <f>+'BWB(MDOT)'!I56+'BWB(CDN)'!I56</f>
        <v>295153</v>
      </c>
      <c r="J56" s="110">
        <f>+'BWB(MDOT)'!J56+'BWB(CDN)'!J56</f>
        <v>343176</v>
      </c>
      <c r="K56" s="110">
        <f>+'BWB(MDOT)'!K56+'BWB(CDN)'!K56</f>
        <v>347281</v>
      </c>
      <c r="L56" s="110">
        <f>+'BWB(MDOT)'!L56+'BWB(CDN)'!L56</f>
        <v>272552</v>
      </c>
      <c r="M56" s="110">
        <f>+'BWB(MDOT)'!M56+'BWB(CDN)'!M56</f>
        <v>262186</v>
      </c>
      <c r="N56" s="110">
        <f>+'BWB(MDOT)'!N56+'BWB(CDN)'!N56</f>
        <v>241804</v>
      </c>
      <c r="O56" s="110">
        <f>+'BWB(MDOT)'!O56+'BWB(CDN)'!O56</f>
        <v>241729</v>
      </c>
      <c r="P56" s="110">
        <f>SUM(D56:O56)</f>
        <v>3182379</v>
      </c>
      <c r="Q56" s="140"/>
      <c r="R56" s="140"/>
      <c r="S56" s="110">
        <f>SUM($D56:D56)</f>
        <v>224233</v>
      </c>
      <c r="T56" s="110">
        <f>SUM($D56:E56)</f>
        <v>406640</v>
      </c>
      <c r="U56" s="110">
        <f>SUM($D56:F56)</f>
        <v>650026</v>
      </c>
      <c r="V56" s="110">
        <f>SUM($D56:G56)</f>
        <v>888747</v>
      </c>
      <c r="W56" s="110">
        <f>SUM($D56:H56)</f>
        <v>1178498</v>
      </c>
      <c r="X56" s="110">
        <f>SUM($D56:I56)</f>
        <v>1473651</v>
      </c>
      <c r="Y56" s="110">
        <f>SUM($D56:J56)</f>
        <v>1816827</v>
      </c>
      <c r="Z56" s="110">
        <f>SUM($D56:K56)</f>
        <v>2164108</v>
      </c>
      <c r="AA56" s="110">
        <f>SUM($D56:L56)</f>
        <v>2436660</v>
      </c>
      <c r="AB56" s="110">
        <f>SUM($D56:M56)</f>
        <v>2698846</v>
      </c>
      <c r="AC56" s="110">
        <f>SUM($D56:N56)</f>
        <v>2940650</v>
      </c>
      <c r="AD56" s="110">
        <f>SUM($D56:O56)</f>
        <v>3182379</v>
      </c>
    </row>
    <row r="57" spans="1:30" s="114" customFormat="1" ht="15" customHeight="1">
      <c r="A57" s="138">
        <v>2015</v>
      </c>
      <c r="B57" s="141" t="s">
        <v>7</v>
      </c>
      <c r="D57" s="110">
        <f>+'BWB(MDOT)'!D57+'BWB(CDN)'!D57</f>
        <v>121344</v>
      </c>
      <c r="E57" s="110">
        <f>+'BWB(MDOT)'!E57+'BWB(CDN)'!E57</f>
        <v>118080</v>
      </c>
      <c r="F57" s="110">
        <f>+'BWB(MDOT)'!F57+'BWB(CDN)'!F57</f>
        <v>139377</v>
      </c>
      <c r="G57" s="110">
        <f>+'BWB(MDOT)'!G57+'BWB(CDN)'!G57</f>
        <v>134492</v>
      </c>
      <c r="H57" s="110">
        <f>+'BWB(MDOT)'!H57+'BWB(CDN)'!H57</f>
        <v>135340</v>
      </c>
      <c r="I57" s="110">
        <f>+'BWB(MDOT)'!I57+'BWB(CDN)'!I57</f>
        <v>140379</v>
      </c>
      <c r="J57" s="110">
        <f>+'BWB(MDOT)'!J57+'BWB(CDN)'!J57</f>
        <v>128673</v>
      </c>
      <c r="K57" s="110">
        <f>+'BWB(MDOT)'!K57+'BWB(CDN)'!K57</f>
        <v>137290</v>
      </c>
      <c r="L57" s="110">
        <f>+'BWB(MDOT)'!L57+'BWB(CDN)'!L57</f>
        <v>139086</v>
      </c>
      <c r="M57" s="110">
        <f>+'BWB(MDOT)'!M57+'BWB(CDN)'!M57</f>
        <v>146215</v>
      </c>
      <c r="N57" s="110">
        <f>+'BWB(MDOT)'!N57+'BWB(CDN)'!N57</f>
        <v>137448</v>
      </c>
      <c r="O57" s="110">
        <f>+'BWB(MDOT)'!O57+'BWB(CDN)'!O57</f>
        <v>125686</v>
      </c>
      <c r="P57" s="110">
        <f>SUM(D57:O57)</f>
        <v>1603410</v>
      </c>
      <c r="Q57" s="142"/>
      <c r="R57" s="142"/>
      <c r="S57" s="110">
        <f>SUM($D57:D57)</f>
        <v>121344</v>
      </c>
      <c r="T57" s="110">
        <f>SUM($D57:E57)</f>
        <v>239424</v>
      </c>
      <c r="U57" s="110">
        <f>SUM($D57:F57)</f>
        <v>378801</v>
      </c>
      <c r="V57" s="110">
        <f>SUM($D57:G57)</f>
        <v>513293</v>
      </c>
      <c r="W57" s="110">
        <f>SUM($D57:H57)</f>
        <v>648633</v>
      </c>
      <c r="X57" s="110">
        <f>SUM($D57:I57)</f>
        <v>789012</v>
      </c>
      <c r="Y57" s="110">
        <f>SUM($D57:J57)</f>
        <v>917685</v>
      </c>
      <c r="Z57" s="110">
        <f>SUM($D57:K57)</f>
        <v>1054975</v>
      </c>
      <c r="AA57" s="110">
        <f>SUM($D57:L57)</f>
        <v>1194061</v>
      </c>
      <c r="AB57" s="110">
        <f>SUM($D57:M57)</f>
        <v>1340276</v>
      </c>
      <c r="AC57" s="110">
        <f>SUM($D57:N57)</f>
        <v>1477724</v>
      </c>
      <c r="AD57" s="110">
        <f>SUM($D57:O57)</f>
        <v>1603410</v>
      </c>
    </row>
    <row r="58" spans="1:30" s="114" customFormat="1" ht="15" customHeight="1">
      <c r="A58" s="138">
        <v>2015</v>
      </c>
      <c r="B58" s="141" t="s">
        <v>8</v>
      </c>
      <c r="D58" s="110">
        <f>+'BWB(MDOT)'!D58+'BWB(CDN)'!D58</f>
        <v>462</v>
      </c>
      <c r="E58" s="110">
        <f>+'BWB(MDOT)'!E58+'BWB(CDN)'!E58</f>
        <v>328</v>
      </c>
      <c r="F58" s="110">
        <f>+'BWB(MDOT)'!F58+'BWB(CDN)'!F58</f>
        <v>487</v>
      </c>
      <c r="G58" s="110">
        <f>+'BWB(MDOT)'!G58+'BWB(CDN)'!G58</f>
        <v>553</v>
      </c>
      <c r="H58" s="110">
        <f>+'BWB(MDOT)'!H58+'BWB(CDN)'!H58</f>
        <v>619</v>
      </c>
      <c r="I58" s="110">
        <f>+'BWB(MDOT)'!I58+'BWB(CDN)'!I58</f>
        <v>664</v>
      </c>
      <c r="J58" s="110">
        <f>+'BWB(MDOT)'!J58+'BWB(CDN)'!J58</f>
        <v>622</v>
      </c>
      <c r="K58" s="110">
        <f>+'BWB(MDOT)'!K58+'BWB(CDN)'!K58</f>
        <v>577</v>
      </c>
      <c r="L58" s="110">
        <f>+'BWB(MDOT)'!L58+'BWB(CDN)'!L58</f>
        <v>585</v>
      </c>
      <c r="M58" s="110">
        <f>+'BWB(MDOT)'!M58+'BWB(CDN)'!M58</f>
        <v>580</v>
      </c>
      <c r="N58" s="110">
        <f>+'BWB(MDOT)'!N58+'BWB(CDN)'!N58</f>
        <v>441</v>
      </c>
      <c r="O58" s="110">
        <f>+'BWB(MDOT)'!O58+'BWB(CDN)'!O58</f>
        <v>261</v>
      </c>
      <c r="P58" s="110">
        <f>SUM(D58:O58)</f>
        <v>6179</v>
      </c>
      <c r="Q58" s="142"/>
      <c r="R58" s="142"/>
      <c r="S58" s="110">
        <f>SUM($D58:D58)</f>
        <v>462</v>
      </c>
      <c r="T58" s="110">
        <f>SUM($D58:E58)</f>
        <v>790</v>
      </c>
      <c r="U58" s="110">
        <f>SUM($D58:F58)</f>
        <v>1277</v>
      </c>
      <c r="V58" s="110">
        <f>SUM($D58:G58)</f>
        <v>1830</v>
      </c>
      <c r="W58" s="110">
        <f>SUM($D58:H58)</f>
        <v>2449</v>
      </c>
      <c r="X58" s="110">
        <f>SUM($D58:I58)</f>
        <v>3113</v>
      </c>
      <c r="Y58" s="110">
        <f>SUM($D58:J58)</f>
        <v>3735</v>
      </c>
      <c r="Z58" s="110">
        <f>SUM($D58:K58)</f>
        <v>4312</v>
      </c>
      <c r="AA58" s="110">
        <f>SUM($D58:L58)</f>
        <v>4897</v>
      </c>
      <c r="AB58" s="110">
        <f>SUM($D58:M58)</f>
        <v>5477</v>
      </c>
      <c r="AC58" s="110">
        <f>SUM($D58:N58)</f>
        <v>5918</v>
      </c>
      <c r="AD58" s="110">
        <f>SUM($D58:O58)</f>
        <v>6179</v>
      </c>
    </row>
    <row r="59" spans="1:30" s="114" customFormat="1" ht="15" customHeight="1">
      <c r="A59" s="138">
        <v>2015</v>
      </c>
      <c r="B59" s="143" t="s">
        <v>9</v>
      </c>
      <c r="D59" s="111">
        <f t="shared" ref="D59:P59" si="18">SUM(D56:D58)</f>
        <v>346039</v>
      </c>
      <c r="E59" s="111">
        <f t="shared" si="18"/>
        <v>300815</v>
      </c>
      <c r="F59" s="111">
        <f t="shared" si="18"/>
        <v>383250</v>
      </c>
      <c r="G59" s="111">
        <f t="shared" si="18"/>
        <v>373766</v>
      </c>
      <c r="H59" s="111">
        <f t="shared" si="18"/>
        <v>425710</v>
      </c>
      <c r="I59" s="111">
        <f t="shared" si="18"/>
        <v>436196</v>
      </c>
      <c r="J59" s="111">
        <f t="shared" si="18"/>
        <v>472471</v>
      </c>
      <c r="K59" s="111">
        <f t="shared" si="18"/>
        <v>485148</v>
      </c>
      <c r="L59" s="111">
        <f t="shared" si="18"/>
        <v>412223</v>
      </c>
      <c r="M59" s="111">
        <f t="shared" si="18"/>
        <v>408981</v>
      </c>
      <c r="N59" s="111">
        <f t="shared" si="18"/>
        <v>379693</v>
      </c>
      <c r="O59" s="111">
        <f t="shared" si="18"/>
        <v>367676</v>
      </c>
      <c r="P59" s="111">
        <f t="shared" si="18"/>
        <v>4791968</v>
      </c>
      <c r="Q59" s="142"/>
      <c r="R59" s="142"/>
      <c r="S59" s="111">
        <f t="shared" ref="S59:AD59" si="19">SUM(S56:S58)</f>
        <v>346039</v>
      </c>
      <c r="T59" s="111">
        <f t="shared" si="19"/>
        <v>646854</v>
      </c>
      <c r="U59" s="111">
        <f t="shared" si="19"/>
        <v>1030104</v>
      </c>
      <c r="V59" s="111">
        <f t="shared" si="19"/>
        <v>1403870</v>
      </c>
      <c r="W59" s="111">
        <f t="shared" si="19"/>
        <v>1829580</v>
      </c>
      <c r="X59" s="111">
        <f t="shared" si="19"/>
        <v>2265776</v>
      </c>
      <c r="Y59" s="111">
        <f t="shared" si="19"/>
        <v>2738247</v>
      </c>
      <c r="Z59" s="111">
        <f t="shared" si="19"/>
        <v>3223395</v>
      </c>
      <c r="AA59" s="111">
        <f t="shared" si="19"/>
        <v>3635618</v>
      </c>
      <c r="AB59" s="111">
        <f t="shared" si="19"/>
        <v>4044599</v>
      </c>
      <c r="AC59" s="111">
        <f t="shared" si="19"/>
        <v>4424292</v>
      </c>
      <c r="AD59" s="111">
        <f t="shared" si="19"/>
        <v>4791968</v>
      </c>
    </row>
    <row r="60" spans="1:30" s="137" customFormat="1" ht="15" customHeight="1">
      <c r="A60" s="134"/>
      <c r="B60" s="135"/>
      <c r="C60" s="136"/>
      <c r="D60" s="112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36"/>
      <c r="R60" s="136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</row>
    <row r="61" spans="1:30" s="114" customFormat="1" ht="15" customHeight="1">
      <c r="A61" s="138">
        <v>2016</v>
      </c>
      <c r="B61" s="139" t="s">
        <v>6</v>
      </c>
      <c r="C61" s="113"/>
      <c r="D61" s="110">
        <f>+'BWB(MDOT)'!D61+'BWB(CDN)'!D61</f>
        <v>191852</v>
      </c>
      <c r="E61" s="110">
        <f>+'BWB(MDOT)'!E61+'BWB(CDN)'!E61</f>
        <v>166074</v>
      </c>
      <c r="F61" s="110">
        <f>+'BWB(MDOT)'!F61+'BWB(CDN)'!F61</f>
        <v>216384</v>
      </c>
      <c r="G61" s="110">
        <f>+'BWB(MDOT)'!G61+'BWB(CDN)'!G61</f>
        <v>221257</v>
      </c>
      <c r="H61" s="110">
        <f>+'BWB(MDOT)'!H61+'BWB(CDN)'!H61</f>
        <v>263478</v>
      </c>
      <c r="I61" s="110">
        <f>+'BWB(MDOT)'!I61+'BWB(CDN)'!I61</f>
        <v>277288</v>
      </c>
      <c r="J61" s="110">
        <f>+'BWB(MDOT)'!J61+'BWB(CDN)'!J61</f>
        <v>338169</v>
      </c>
      <c r="K61" s="110">
        <f>+'BWB(MDOT)'!K61+'BWB(CDN)'!K61</f>
        <v>323805</v>
      </c>
      <c r="L61" s="110">
        <f>+'BWB(MDOT)'!L61+'BWB(CDN)'!L61</f>
        <v>272289</v>
      </c>
      <c r="M61" s="110">
        <f>+'BWB(MDOT)'!M61+'BWB(CDN)'!M61</f>
        <v>265063</v>
      </c>
      <c r="N61" s="110">
        <f>+'BWB(MDOT)'!N61+'BWB(CDN)'!N61</f>
        <v>233055</v>
      </c>
      <c r="O61" s="110">
        <f>+'BWB(MDOT)'!O61+'BWB(CDN)'!O61</f>
        <v>218241</v>
      </c>
      <c r="P61" s="110">
        <f>SUM(D61:O61)</f>
        <v>2986955</v>
      </c>
      <c r="Q61" s="140"/>
      <c r="R61" s="140"/>
      <c r="S61" s="110">
        <f>SUM($D61:D61)</f>
        <v>191852</v>
      </c>
      <c r="T61" s="110">
        <f>SUM($D61:E61)</f>
        <v>357926</v>
      </c>
      <c r="U61" s="110">
        <f>SUM($D61:F61)</f>
        <v>574310</v>
      </c>
      <c r="V61" s="110">
        <f>SUM($D61:G61)</f>
        <v>795567</v>
      </c>
      <c r="W61" s="110">
        <f>SUM($D61:H61)</f>
        <v>1059045</v>
      </c>
      <c r="X61" s="110">
        <f>SUM($D61:I61)</f>
        <v>1336333</v>
      </c>
      <c r="Y61" s="110">
        <f>SUM($D61:J61)</f>
        <v>1674502</v>
      </c>
      <c r="Z61" s="110">
        <f>SUM($D61:K61)</f>
        <v>1998307</v>
      </c>
      <c r="AA61" s="110">
        <f>SUM($D61:L61)</f>
        <v>2270596</v>
      </c>
      <c r="AB61" s="110">
        <f>SUM($D61:M61)</f>
        <v>2535659</v>
      </c>
      <c r="AC61" s="110">
        <f>SUM($D61:N61)</f>
        <v>2768714</v>
      </c>
      <c r="AD61" s="110">
        <f>SUM($D61:O61)</f>
        <v>2986955</v>
      </c>
    </row>
    <row r="62" spans="1:30" s="114" customFormat="1" ht="15" customHeight="1">
      <c r="A62" s="138">
        <v>2016</v>
      </c>
      <c r="B62" s="141" t="s">
        <v>7</v>
      </c>
      <c r="D62" s="110">
        <f>+'BWB(MDOT)'!D62+'BWB(CDN)'!D62</f>
        <v>126932</v>
      </c>
      <c r="E62" s="110">
        <f>+'BWB(MDOT)'!E62+'BWB(CDN)'!E62</f>
        <v>130663</v>
      </c>
      <c r="F62" s="110">
        <f>+'BWB(MDOT)'!F62+'BWB(CDN)'!F62</f>
        <v>143808</v>
      </c>
      <c r="G62" s="110">
        <f>+'BWB(MDOT)'!G62+'BWB(CDN)'!G62</f>
        <v>143194</v>
      </c>
      <c r="H62" s="110">
        <f>+'BWB(MDOT)'!H62+'BWB(CDN)'!H62</f>
        <v>143313</v>
      </c>
      <c r="I62" s="110">
        <f>+'BWB(MDOT)'!I62+'BWB(CDN)'!I62</f>
        <v>154028</v>
      </c>
      <c r="J62" s="110">
        <f>+'BWB(MDOT)'!J62+'BWB(CDN)'!J62</f>
        <v>132233</v>
      </c>
      <c r="K62" s="110">
        <f>+'BWB(MDOT)'!K62+'BWB(CDN)'!K62</f>
        <v>146679</v>
      </c>
      <c r="L62" s="110">
        <f>+'BWB(MDOT)'!L62+'BWB(CDN)'!L62</f>
        <v>144474</v>
      </c>
      <c r="M62" s="110">
        <f>+'BWB(MDOT)'!M62+'BWB(CDN)'!M62</f>
        <v>147152</v>
      </c>
      <c r="N62" s="110">
        <f>+'BWB(MDOT)'!N62+'BWB(CDN)'!N62</f>
        <v>143491</v>
      </c>
      <c r="O62" s="110">
        <f>+'BWB(MDOT)'!O62+'BWB(CDN)'!O62</f>
        <v>124271</v>
      </c>
      <c r="P62" s="110">
        <f>SUM(D62:O62)</f>
        <v>1680238</v>
      </c>
      <c r="Q62" s="142"/>
      <c r="R62" s="142"/>
      <c r="S62" s="110">
        <f>SUM($D62:D62)</f>
        <v>126932</v>
      </c>
      <c r="T62" s="110">
        <f>SUM($D62:E62)</f>
        <v>257595</v>
      </c>
      <c r="U62" s="110">
        <f>SUM($D62:F62)</f>
        <v>401403</v>
      </c>
      <c r="V62" s="110">
        <f>SUM($D62:G62)</f>
        <v>544597</v>
      </c>
      <c r="W62" s="110">
        <f>SUM($D62:H62)</f>
        <v>687910</v>
      </c>
      <c r="X62" s="110">
        <f>SUM($D62:I62)</f>
        <v>841938</v>
      </c>
      <c r="Y62" s="110">
        <f>SUM($D62:J62)</f>
        <v>974171</v>
      </c>
      <c r="Z62" s="110">
        <f>SUM($D62:K62)</f>
        <v>1120850</v>
      </c>
      <c r="AA62" s="110">
        <f>SUM($D62:L62)</f>
        <v>1265324</v>
      </c>
      <c r="AB62" s="110">
        <f>SUM($D62:M62)</f>
        <v>1412476</v>
      </c>
      <c r="AC62" s="110">
        <f>SUM($D62:N62)</f>
        <v>1555967</v>
      </c>
      <c r="AD62" s="110">
        <f>SUM($D62:O62)</f>
        <v>1680238</v>
      </c>
    </row>
    <row r="63" spans="1:30" s="114" customFormat="1" ht="15" customHeight="1">
      <c r="A63" s="138">
        <v>2016</v>
      </c>
      <c r="B63" s="141" t="s">
        <v>8</v>
      </c>
      <c r="D63" s="110">
        <f>+'BWB(MDOT)'!D63+'BWB(CDN)'!D63</f>
        <v>297</v>
      </c>
      <c r="E63" s="110">
        <f>+'BWB(MDOT)'!E63+'BWB(CDN)'!E63</f>
        <v>272</v>
      </c>
      <c r="F63" s="110">
        <f>+'BWB(MDOT)'!F63+'BWB(CDN)'!F63</f>
        <v>282</v>
      </c>
      <c r="G63" s="110">
        <f>+'BWB(MDOT)'!G63+'BWB(CDN)'!G63</f>
        <v>485</v>
      </c>
      <c r="H63" s="110">
        <f>+'BWB(MDOT)'!H63+'BWB(CDN)'!H63</f>
        <v>604</v>
      </c>
      <c r="I63" s="110">
        <f>+'BWB(MDOT)'!I63+'BWB(CDN)'!I63</f>
        <v>562</v>
      </c>
      <c r="J63" s="110">
        <f>+'BWB(MDOT)'!J63+'BWB(CDN)'!J63</f>
        <v>580</v>
      </c>
      <c r="K63" s="110">
        <f>+'BWB(MDOT)'!K63+'BWB(CDN)'!K63</f>
        <v>469</v>
      </c>
      <c r="L63" s="110">
        <f>+'BWB(MDOT)'!L63+'BWB(CDN)'!L63</f>
        <v>518</v>
      </c>
      <c r="M63" s="110">
        <f>+'BWB(MDOT)'!M63+'BWB(CDN)'!M63</f>
        <v>573</v>
      </c>
      <c r="N63" s="110">
        <f>+'BWB(MDOT)'!N63+'BWB(CDN)'!N63</f>
        <v>500</v>
      </c>
      <c r="O63" s="110">
        <f>+'BWB(MDOT)'!O63+'BWB(CDN)'!O63</f>
        <v>243</v>
      </c>
      <c r="P63" s="110">
        <f>SUM(D63:O63)</f>
        <v>5385</v>
      </c>
      <c r="Q63" s="142"/>
      <c r="R63" s="142"/>
      <c r="S63" s="110">
        <f>SUM($D63:D63)</f>
        <v>297</v>
      </c>
      <c r="T63" s="110">
        <f>SUM($D63:E63)</f>
        <v>569</v>
      </c>
      <c r="U63" s="110">
        <f>SUM($D63:F63)</f>
        <v>851</v>
      </c>
      <c r="V63" s="110">
        <f>SUM($D63:G63)</f>
        <v>1336</v>
      </c>
      <c r="W63" s="110">
        <f>SUM($D63:H63)</f>
        <v>1940</v>
      </c>
      <c r="X63" s="110">
        <f>SUM($D63:I63)</f>
        <v>2502</v>
      </c>
      <c r="Y63" s="110">
        <f>SUM($D63:J63)</f>
        <v>3082</v>
      </c>
      <c r="Z63" s="110">
        <f>SUM($D63:K63)</f>
        <v>3551</v>
      </c>
      <c r="AA63" s="110">
        <f>SUM($D63:L63)</f>
        <v>4069</v>
      </c>
      <c r="AB63" s="110">
        <f>SUM($D63:M63)</f>
        <v>4642</v>
      </c>
      <c r="AC63" s="110">
        <f>SUM($D63:N63)</f>
        <v>5142</v>
      </c>
      <c r="AD63" s="110">
        <f>SUM($D63:O63)</f>
        <v>5385</v>
      </c>
    </row>
    <row r="64" spans="1:30" s="114" customFormat="1" ht="15" customHeight="1">
      <c r="A64" s="138">
        <v>2016</v>
      </c>
      <c r="B64" s="143" t="s">
        <v>9</v>
      </c>
      <c r="D64" s="111">
        <f t="shared" ref="D64:P64" si="20">SUM(D61:D63)</f>
        <v>319081</v>
      </c>
      <c r="E64" s="111">
        <f t="shared" si="20"/>
        <v>297009</v>
      </c>
      <c r="F64" s="111">
        <f t="shared" si="20"/>
        <v>360474</v>
      </c>
      <c r="G64" s="111">
        <f t="shared" si="20"/>
        <v>364936</v>
      </c>
      <c r="H64" s="111">
        <f t="shared" si="20"/>
        <v>407395</v>
      </c>
      <c r="I64" s="111">
        <f t="shared" si="20"/>
        <v>431878</v>
      </c>
      <c r="J64" s="111">
        <f t="shared" si="20"/>
        <v>470982</v>
      </c>
      <c r="K64" s="111">
        <f t="shared" si="20"/>
        <v>470953</v>
      </c>
      <c r="L64" s="111">
        <f t="shared" si="20"/>
        <v>417281</v>
      </c>
      <c r="M64" s="111">
        <f t="shared" si="20"/>
        <v>412788</v>
      </c>
      <c r="N64" s="111">
        <f t="shared" si="20"/>
        <v>377046</v>
      </c>
      <c r="O64" s="111">
        <f t="shared" si="20"/>
        <v>342755</v>
      </c>
      <c r="P64" s="111">
        <f t="shared" si="20"/>
        <v>4672578</v>
      </c>
      <c r="Q64" s="142"/>
      <c r="R64" s="142"/>
      <c r="S64" s="111">
        <f t="shared" ref="S64:AD64" si="21">SUM(S61:S63)</f>
        <v>319081</v>
      </c>
      <c r="T64" s="111">
        <f t="shared" si="21"/>
        <v>616090</v>
      </c>
      <c r="U64" s="111">
        <f t="shared" si="21"/>
        <v>976564</v>
      </c>
      <c r="V64" s="111">
        <f t="shared" si="21"/>
        <v>1341500</v>
      </c>
      <c r="W64" s="111">
        <f t="shared" si="21"/>
        <v>1748895</v>
      </c>
      <c r="X64" s="111">
        <f t="shared" si="21"/>
        <v>2180773</v>
      </c>
      <c r="Y64" s="111">
        <f t="shared" si="21"/>
        <v>2651755</v>
      </c>
      <c r="Z64" s="111">
        <f t="shared" si="21"/>
        <v>3122708</v>
      </c>
      <c r="AA64" s="111">
        <f t="shared" si="21"/>
        <v>3539989</v>
      </c>
      <c r="AB64" s="111">
        <f t="shared" si="21"/>
        <v>3952777</v>
      </c>
      <c r="AC64" s="111">
        <f t="shared" si="21"/>
        <v>4329823</v>
      </c>
      <c r="AD64" s="111">
        <f t="shared" si="21"/>
        <v>4672578</v>
      </c>
    </row>
    <row r="65" spans="1:30" s="137" customFormat="1" ht="15" customHeight="1">
      <c r="A65" s="134"/>
      <c r="B65" s="135"/>
      <c r="C65" s="136"/>
      <c r="D65" s="112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36"/>
      <c r="R65" s="136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</row>
    <row r="66" spans="1:30" s="114" customFormat="1" ht="15" customHeight="1">
      <c r="A66" s="138">
        <v>2017</v>
      </c>
      <c r="B66" s="139" t="s">
        <v>6</v>
      </c>
      <c r="C66" s="113"/>
      <c r="D66" s="110">
        <f>+'BWB(MDOT)'!D66+'BWB(CDN)'!D66</f>
        <v>186313</v>
      </c>
      <c r="E66" s="110">
        <f>+'BWB(MDOT)'!E66+'BWB(CDN)'!E66</f>
        <v>170192</v>
      </c>
      <c r="F66" s="110">
        <f>+'BWB(MDOT)'!F66+'BWB(CDN)'!F66</f>
        <v>205556</v>
      </c>
      <c r="G66" s="110">
        <f>+'BWB(MDOT)'!G66+'BWB(CDN)'!G66</f>
        <v>226911</v>
      </c>
      <c r="H66" s="110">
        <f>+'BWB(MDOT)'!H66+'BWB(CDN)'!H66</f>
        <v>244126</v>
      </c>
      <c r="I66" s="110">
        <f>+'BWB(MDOT)'!I66+'BWB(CDN)'!I66</f>
        <v>265124</v>
      </c>
      <c r="J66" s="110">
        <f>+'BWB(MDOT)'!J66+'BWB(CDN)'!J66</f>
        <v>330504</v>
      </c>
      <c r="K66" s="110">
        <f>+'BWB(MDOT)'!K66+'BWB(CDN)'!K66</f>
        <v>339296</v>
      </c>
      <c r="L66" s="110">
        <f>+'BWB(MDOT)'!L66+'BWB(CDN)'!L66</f>
        <v>272137</v>
      </c>
      <c r="M66" s="110">
        <f>+'BWB(MDOT)'!M66+'BWB(CDN)'!M66</f>
        <v>263016</v>
      </c>
      <c r="N66" s="110">
        <f>+'BWB(MDOT)'!N66+'BWB(CDN)'!N66</f>
        <v>0</v>
      </c>
      <c r="O66" s="110">
        <f>+'BWB(MDOT)'!O66+'BWB(CDN)'!O66</f>
        <v>0</v>
      </c>
      <c r="P66" s="110">
        <f>SUM(D66:O66)</f>
        <v>2503175</v>
      </c>
      <c r="Q66" s="140"/>
      <c r="R66" s="140"/>
      <c r="S66" s="110">
        <f>SUM($D66:D66)</f>
        <v>186313</v>
      </c>
      <c r="T66" s="110">
        <f>SUM($D66:E66)</f>
        <v>356505</v>
      </c>
      <c r="U66" s="110">
        <f>SUM($D66:F66)</f>
        <v>562061</v>
      </c>
      <c r="V66" s="110">
        <f>SUM($D66:G66)</f>
        <v>788972</v>
      </c>
      <c r="W66" s="110">
        <f>SUM($D66:H66)</f>
        <v>1033098</v>
      </c>
      <c r="X66" s="110">
        <f>SUM($D66:I66)</f>
        <v>1298222</v>
      </c>
      <c r="Y66" s="110">
        <f>SUM($D66:J66)</f>
        <v>1628726</v>
      </c>
      <c r="Z66" s="110">
        <f>SUM($D66:K66)</f>
        <v>1968022</v>
      </c>
      <c r="AA66" s="110">
        <f>SUM($D66:L66)</f>
        <v>2240159</v>
      </c>
      <c r="AB66" s="110">
        <f>SUM($D66:M66)</f>
        <v>2503175</v>
      </c>
      <c r="AC66" s="110">
        <f>SUM($D66:N66)</f>
        <v>2503175</v>
      </c>
      <c r="AD66" s="110">
        <f>SUM($D66:O66)</f>
        <v>2503175</v>
      </c>
    </row>
    <row r="67" spans="1:30" s="114" customFormat="1" ht="15" customHeight="1">
      <c r="A67" s="138">
        <v>2017</v>
      </c>
      <c r="B67" s="141" t="s">
        <v>7</v>
      </c>
      <c r="D67" s="110">
        <f>+'BWB(MDOT)'!D67+'BWB(CDN)'!D67</f>
        <v>131198</v>
      </c>
      <c r="E67" s="110">
        <f>+'BWB(MDOT)'!E67+'BWB(CDN)'!E67</f>
        <v>129690</v>
      </c>
      <c r="F67" s="110">
        <f>+'BWB(MDOT)'!F67+'BWB(CDN)'!F67</f>
        <v>148418</v>
      </c>
      <c r="G67" s="110">
        <f>+'BWB(MDOT)'!G67+'BWB(CDN)'!G67</f>
        <v>134018</v>
      </c>
      <c r="H67" s="110">
        <f>+'BWB(MDOT)'!H67+'BWB(CDN)'!H67</f>
        <v>149196</v>
      </c>
      <c r="I67" s="110">
        <f>+'BWB(MDOT)'!I67+'BWB(CDN)'!I67</f>
        <v>146369</v>
      </c>
      <c r="J67" s="110">
        <f>+'BWB(MDOT)'!J67+'BWB(CDN)'!J67</f>
        <v>126606</v>
      </c>
      <c r="K67" s="110">
        <f>+'BWB(MDOT)'!K67+'BWB(CDN)'!K67</f>
        <v>146873</v>
      </c>
      <c r="L67" s="110">
        <f>+'BWB(MDOT)'!L67+'BWB(CDN)'!L67</f>
        <v>136411</v>
      </c>
      <c r="M67" s="110">
        <f>+'BWB(MDOT)'!M67+'BWB(CDN)'!M67</f>
        <v>143447</v>
      </c>
      <c r="N67" s="110">
        <f>+'BWB(MDOT)'!N67+'BWB(CDN)'!N67</f>
        <v>0</v>
      </c>
      <c r="O67" s="110">
        <f>+'BWB(MDOT)'!O67+'BWB(CDN)'!O67</f>
        <v>0</v>
      </c>
      <c r="P67" s="110">
        <f>SUM(D67:O67)</f>
        <v>1392226</v>
      </c>
      <c r="Q67" s="142"/>
      <c r="R67" s="142"/>
      <c r="S67" s="110">
        <f>SUM($D67:D67)</f>
        <v>131198</v>
      </c>
      <c r="T67" s="110">
        <f>SUM($D67:E67)</f>
        <v>260888</v>
      </c>
      <c r="U67" s="110">
        <f>SUM($D67:F67)</f>
        <v>409306</v>
      </c>
      <c r="V67" s="110">
        <f>SUM($D67:G67)</f>
        <v>543324</v>
      </c>
      <c r="W67" s="110">
        <f>SUM($D67:H67)</f>
        <v>692520</v>
      </c>
      <c r="X67" s="110">
        <f>SUM($D67:I67)</f>
        <v>838889</v>
      </c>
      <c r="Y67" s="110">
        <f>SUM($D67:J67)</f>
        <v>965495</v>
      </c>
      <c r="Z67" s="110">
        <f>SUM($D67:K67)</f>
        <v>1112368</v>
      </c>
      <c r="AA67" s="110">
        <f>SUM($D67:L67)</f>
        <v>1248779</v>
      </c>
      <c r="AB67" s="110">
        <f>SUM($D67:M67)</f>
        <v>1392226</v>
      </c>
      <c r="AC67" s="110">
        <f>SUM($D67:N67)</f>
        <v>1392226</v>
      </c>
      <c r="AD67" s="110">
        <f>SUM($D67:O67)</f>
        <v>1392226</v>
      </c>
    </row>
    <row r="68" spans="1:30" s="114" customFormat="1" ht="15" customHeight="1">
      <c r="A68" s="138">
        <v>2017</v>
      </c>
      <c r="B68" s="141" t="s">
        <v>8</v>
      </c>
      <c r="D68" s="110">
        <f>+'BWB(MDOT)'!D68+'BWB(CDN)'!D68</f>
        <v>273</v>
      </c>
      <c r="E68" s="110">
        <f>+'BWB(MDOT)'!E68+'BWB(CDN)'!E68</f>
        <v>288</v>
      </c>
      <c r="F68" s="110">
        <f>+'BWB(MDOT)'!F68+'BWB(CDN)'!F68</f>
        <v>361</v>
      </c>
      <c r="G68" s="110">
        <f>+'BWB(MDOT)'!G68+'BWB(CDN)'!G68</f>
        <v>419</v>
      </c>
      <c r="H68" s="110">
        <f>+'BWB(MDOT)'!H68+'BWB(CDN)'!H68</f>
        <v>475</v>
      </c>
      <c r="I68" s="110">
        <f>+'BWB(MDOT)'!I68+'BWB(CDN)'!I68</f>
        <v>543</v>
      </c>
      <c r="J68" s="110">
        <f>+'BWB(MDOT)'!J68+'BWB(CDN)'!J68</f>
        <v>515</v>
      </c>
      <c r="K68" s="110">
        <f>+'BWB(MDOT)'!K68+'BWB(CDN)'!K68</f>
        <v>497</v>
      </c>
      <c r="L68" s="110">
        <f>+'BWB(MDOT)'!L68+'BWB(CDN)'!L68</f>
        <v>460</v>
      </c>
      <c r="M68" s="110">
        <f>+'BWB(MDOT)'!M68+'BWB(CDN)'!M68</f>
        <v>526</v>
      </c>
      <c r="N68" s="110">
        <f>+'BWB(MDOT)'!N68+'BWB(CDN)'!N68</f>
        <v>0</v>
      </c>
      <c r="O68" s="110">
        <f>+'BWB(MDOT)'!O68+'BWB(CDN)'!O68</f>
        <v>0</v>
      </c>
      <c r="P68" s="110">
        <f>SUM(D68:O68)</f>
        <v>4357</v>
      </c>
      <c r="Q68" s="142"/>
      <c r="R68" s="142"/>
      <c r="S68" s="110">
        <f>SUM($D68:D68)</f>
        <v>273</v>
      </c>
      <c r="T68" s="110">
        <f>SUM($D68:E68)</f>
        <v>561</v>
      </c>
      <c r="U68" s="110">
        <f>SUM($D68:F68)</f>
        <v>922</v>
      </c>
      <c r="V68" s="110">
        <f>SUM($D68:G68)</f>
        <v>1341</v>
      </c>
      <c r="W68" s="110">
        <f>SUM($D68:H68)</f>
        <v>1816</v>
      </c>
      <c r="X68" s="110">
        <f>SUM($D68:I68)</f>
        <v>2359</v>
      </c>
      <c r="Y68" s="110">
        <f>SUM($D68:J68)</f>
        <v>2874</v>
      </c>
      <c r="Z68" s="110">
        <f>SUM($D68:K68)</f>
        <v>3371</v>
      </c>
      <c r="AA68" s="110">
        <f>SUM($D68:L68)</f>
        <v>3831</v>
      </c>
      <c r="AB68" s="110">
        <f>SUM($D68:M68)</f>
        <v>4357</v>
      </c>
      <c r="AC68" s="110">
        <f>SUM($D68:N68)</f>
        <v>4357</v>
      </c>
      <c r="AD68" s="110">
        <f>SUM($D68:O68)</f>
        <v>4357</v>
      </c>
    </row>
    <row r="69" spans="1:30" s="114" customFormat="1" ht="15" customHeight="1">
      <c r="A69" s="138">
        <v>2017</v>
      </c>
      <c r="B69" s="143" t="s">
        <v>9</v>
      </c>
      <c r="D69" s="111">
        <f t="shared" ref="D69:P69" si="22">SUM(D66:D68)</f>
        <v>317784</v>
      </c>
      <c r="E69" s="111">
        <f t="shared" si="22"/>
        <v>300170</v>
      </c>
      <c r="F69" s="111">
        <f t="shared" si="22"/>
        <v>354335</v>
      </c>
      <c r="G69" s="111">
        <f t="shared" si="22"/>
        <v>361348</v>
      </c>
      <c r="H69" s="111">
        <f t="shared" si="22"/>
        <v>393797</v>
      </c>
      <c r="I69" s="111">
        <f t="shared" si="22"/>
        <v>412036</v>
      </c>
      <c r="J69" s="111">
        <f t="shared" si="22"/>
        <v>457625</v>
      </c>
      <c r="K69" s="111">
        <f t="shared" si="22"/>
        <v>486666</v>
      </c>
      <c r="L69" s="111">
        <f t="shared" si="22"/>
        <v>409008</v>
      </c>
      <c r="M69" s="111">
        <f t="shared" si="22"/>
        <v>406989</v>
      </c>
      <c r="N69" s="111">
        <f t="shared" si="22"/>
        <v>0</v>
      </c>
      <c r="O69" s="111">
        <f t="shared" si="22"/>
        <v>0</v>
      </c>
      <c r="P69" s="111">
        <f t="shared" si="22"/>
        <v>3899758</v>
      </c>
      <c r="Q69" s="142"/>
      <c r="R69" s="142"/>
      <c r="S69" s="111">
        <f t="shared" ref="S69:AD69" si="23">SUM(S66:S68)</f>
        <v>317784</v>
      </c>
      <c r="T69" s="111">
        <f t="shared" si="23"/>
        <v>617954</v>
      </c>
      <c r="U69" s="111">
        <f t="shared" si="23"/>
        <v>972289</v>
      </c>
      <c r="V69" s="111">
        <f t="shared" si="23"/>
        <v>1333637</v>
      </c>
      <c r="W69" s="111">
        <f t="shared" si="23"/>
        <v>1727434</v>
      </c>
      <c r="X69" s="111">
        <f t="shared" si="23"/>
        <v>2139470</v>
      </c>
      <c r="Y69" s="111">
        <f t="shared" si="23"/>
        <v>2597095</v>
      </c>
      <c r="Z69" s="111">
        <f t="shared" si="23"/>
        <v>3083761</v>
      </c>
      <c r="AA69" s="111">
        <f t="shared" si="23"/>
        <v>3492769</v>
      </c>
      <c r="AB69" s="111">
        <f t="shared" si="23"/>
        <v>3899758</v>
      </c>
      <c r="AC69" s="111">
        <f t="shared" si="23"/>
        <v>3899758</v>
      </c>
      <c r="AD69" s="111">
        <f t="shared" si="23"/>
        <v>3899758</v>
      </c>
    </row>
    <row r="70" spans="1:30" s="137" customFormat="1" ht="15" customHeight="1">
      <c r="A70" s="134"/>
      <c r="B70" s="135"/>
      <c r="C70" s="136"/>
      <c r="D70" s="112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36"/>
      <c r="R70" s="136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</row>
    <row r="73" spans="1:30" s="114" customFormat="1" ht="15" customHeight="1">
      <c r="A73" s="138">
        <v>2006</v>
      </c>
      <c r="B73" s="139" t="s">
        <v>6</v>
      </c>
      <c r="C73" s="113"/>
      <c r="D73" s="110">
        <f t="shared" ref="D73:O83" si="24">SUMIFS(D$11:D$65,$A$11:$A$65,$A73,$B$11:$B$65,$B73)</f>
        <v>256702</v>
      </c>
      <c r="E73" s="110">
        <f t="shared" si="24"/>
        <v>226338</v>
      </c>
      <c r="F73" s="110">
        <f t="shared" si="24"/>
        <v>285612</v>
      </c>
      <c r="G73" s="110">
        <f t="shared" si="24"/>
        <v>292337</v>
      </c>
      <c r="H73" s="110">
        <f t="shared" si="24"/>
        <v>325230</v>
      </c>
      <c r="I73" s="110">
        <f t="shared" si="24"/>
        <v>339491</v>
      </c>
      <c r="J73" s="110">
        <f t="shared" si="24"/>
        <v>397650</v>
      </c>
      <c r="K73" s="110">
        <f t="shared" si="24"/>
        <v>381390</v>
      </c>
      <c r="L73" s="110">
        <f t="shared" si="24"/>
        <v>316092</v>
      </c>
      <c r="M73" s="110">
        <f t="shared" si="24"/>
        <v>298457</v>
      </c>
      <c r="N73" s="110">
        <f t="shared" si="24"/>
        <v>286137</v>
      </c>
      <c r="O73" s="110">
        <f t="shared" si="24"/>
        <v>281092</v>
      </c>
      <c r="P73" s="110">
        <f t="shared" ref="P73:P78" si="25">SUM(D73:O73)</f>
        <v>3686528</v>
      </c>
      <c r="Q73" s="112"/>
      <c r="R73" s="112"/>
      <c r="S73" s="110">
        <f>SUM($D73:D73)</f>
        <v>256702</v>
      </c>
      <c r="T73" s="110">
        <f>SUM($D73:E73)</f>
        <v>483040</v>
      </c>
      <c r="U73" s="110">
        <f>SUM($D73:F73)</f>
        <v>768652</v>
      </c>
      <c r="V73" s="110">
        <f>SUM($D73:G73)</f>
        <v>1060989</v>
      </c>
      <c r="W73" s="110">
        <f>SUM($D73:H73)</f>
        <v>1386219</v>
      </c>
      <c r="X73" s="110">
        <f>SUM($D73:I73)</f>
        <v>1725710</v>
      </c>
      <c r="Y73" s="110">
        <f>SUM($D73:J73)</f>
        <v>2123360</v>
      </c>
      <c r="Z73" s="110">
        <f>SUM($D73:K73)</f>
        <v>2504750</v>
      </c>
      <c r="AA73" s="110">
        <f>SUM($D73:L73)</f>
        <v>2820842</v>
      </c>
      <c r="AB73" s="110">
        <f>SUM($D73:M73)</f>
        <v>3119299</v>
      </c>
      <c r="AC73" s="110">
        <f>SUM($D73:N73)</f>
        <v>3405436</v>
      </c>
      <c r="AD73" s="110">
        <f>SUM($D73:O73)</f>
        <v>3686528</v>
      </c>
    </row>
    <row r="74" spans="1:30" s="114" customFormat="1" ht="15" customHeight="1">
      <c r="A74" s="138">
        <v>2007</v>
      </c>
      <c r="B74" s="139" t="s">
        <v>6</v>
      </c>
      <c r="C74" s="113"/>
      <c r="D74" s="110">
        <f t="shared" si="24"/>
        <v>230203</v>
      </c>
      <c r="E74" s="110">
        <f t="shared" si="24"/>
        <v>203963</v>
      </c>
      <c r="F74" s="110">
        <f t="shared" si="24"/>
        <v>266225</v>
      </c>
      <c r="G74" s="110">
        <f t="shared" si="24"/>
        <v>267492</v>
      </c>
      <c r="H74" s="110">
        <f t="shared" si="24"/>
        <v>297175</v>
      </c>
      <c r="I74" s="110">
        <f t="shared" si="24"/>
        <v>311346</v>
      </c>
      <c r="J74" s="110">
        <f t="shared" si="24"/>
        <v>361130</v>
      </c>
      <c r="K74" s="110">
        <f t="shared" si="24"/>
        <v>362911</v>
      </c>
      <c r="L74" s="110">
        <f t="shared" si="24"/>
        <v>289293</v>
      </c>
      <c r="M74" s="110">
        <f t="shared" si="24"/>
        <v>294555</v>
      </c>
      <c r="N74" s="110">
        <f t="shared" si="24"/>
        <v>283973</v>
      </c>
      <c r="O74" s="110">
        <f t="shared" si="24"/>
        <v>255782</v>
      </c>
      <c r="P74" s="110">
        <f t="shared" si="25"/>
        <v>3424048</v>
      </c>
      <c r="Q74" s="112"/>
      <c r="R74" s="112"/>
      <c r="S74" s="110">
        <f>SUM($D74:D74)</f>
        <v>230203</v>
      </c>
      <c r="T74" s="110">
        <f>SUM($D74:E74)</f>
        <v>434166</v>
      </c>
      <c r="U74" s="110">
        <f>SUM($D74:F74)</f>
        <v>700391</v>
      </c>
      <c r="V74" s="110">
        <f>SUM($D74:G74)</f>
        <v>967883</v>
      </c>
      <c r="W74" s="110">
        <f>SUM($D74:H74)</f>
        <v>1265058</v>
      </c>
      <c r="X74" s="110">
        <f>SUM($D74:I74)</f>
        <v>1576404</v>
      </c>
      <c r="Y74" s="110">
        <f>SUM($D74:J74)</f>
        <v>1937534</v>
      </c>
      <c r="Z74" s="110">
        <f>SUM($D74:K74)</f>
        <v>2300445</v>
      </c>
      <c r="AA74" s="110">
        <f>SUM($D74:L74)</f>
        <v>2589738</v>
      </c>
      <c r="AB74" s="110">
        <f>SUM($D74:M74)</f>
        <v>2884293</v>
      </c>
      <c r="AC74" s="110">
        <f>SUM($D74:N74)</f>
        <v>3168266</v>
      </c>
      <c r="AD74" s="110">
        <f>SUM($D74:O74)</f>
        <v>3424048</v>
      </c>
    </row>
    <row r="75" spans="1:30" s="114" customFormat="1" ht="15" customHeight="1">
      <c r="A75" s="138">
        <v>2008</v>
      </c>
      <c r="B75" s="139" t="s">
        <v>6</v>
      </c>
      <c r="C75" s="113"/>
      <c r="D75" s="110">
        <f t="shared" si="24"/>
        <v>223608</v>
      </c>
      <c r="E75" s="110">
        <f t="shared" si="24"/>
        <v>204616</v>
      </c>
      <c r="F75" s="110">
        <f t="shared" si="24"/>
        <v>263921</v>
      </c>
      <c r="G75" s="110">
        <f t="shared" si="24"/>
        <v>263086</v>
      </c>
      <c r="H75" s="110">
        <f t="shared" si="24"/>
        <v>306467</v>
      </c>
      <c r="I75" s="110">
        <f t="shared" si="24"/>
        <v>308000</v>
      </c>
      <c r="J75" s="110">
        <f t="shared" si="24"/>
        <v>355859</v>
      </c>
      <c r="K75" s="110">
        <f t="shared" si="24"/>
        <v>385329</v>
      </c>
      <c r="L75" s="110">
        <f t="shared" si="24"/>
        <v>280283</v>
      </c>
      <c r="M75" s="110">
        <f t="shared" si="24"/>
        <v>277422</v>
      </c>
      <c r="N75" s="110">
        <f t="shared" si="24"/>
        <v>245768</v>
      </c>
      <c r="O75" s="110">
        <f t="shared" si="24"/>
        <v>225285</v>
      </c>
      <c r="P75" s="110">
        <f t="shared" si="25"/>
        <v>3339644</v>
      </c>
      <c r="Q75" s="112"/>
      <c r="R75" s="112"/>
      <c r="S75" s="110">
        <f>SUM($D75:D75)</f>
        <v>223608</v>
      </c>
      <c r="T75" s="110">
        <f>SUM($D75:E75)</f>
        <v>428224</v>
      </c>
      <c r="U75" s="110">
        <f>SUM($D75:F75)</f>
        <v>692145</v>
      </c>
      <c r="V75" s="110">
        <f>SUM($D75:G75)</f>
        <v>955231</v>
      </c>
      <c r="W75" s="110">
        <f>SUM($D75:H75)</f>
        <v>1261698</v>
      </c>
      <c r="X75" s="110">
        <f>SUM($D75:I75)</f>
        <v>1569698</v>
      </c>
      <c r="Y75" s="110">
        <f>SUM($D75:J75)</f>
        <v>1925557</v>
      </c>
      <c r="Z75" s="110">
        <f>SUM($D75:K75)</f>
        <v>2310886</v>
      </c>
      <c r="AA75" s="110">
        <f>SUM($D75:L75)</f>
        <v>2591169</v>
      </c>
      <c r="AB75" s="110">
        <f>SUM($D75:M75)</f>
        <v>2868591</v>
      </c>
      <c r="AC75" s="110">
        <f>SUM($D75:N75)</f>
        <v>3114359</v>
      </c>
      <c r="AD75" s="110">
        <f>SUM($D75:O75)</f>
        <v>3339644</v>
      </c>
    </row>
    <row r="76" spans="1:30" s="114" customFormat="1" ht="15" customHeight="1">
      <c r="A76" s="138">
        <v>2009</v>
      </c>
      <c r="B76" s="139" t="s">
        <v>6</v>
      </c>
      <c r="C76" s="113"/>
      <c r="D76" s="110">
        <f t="shared" si="24"/>
        <v>194505</v>
      </c>
      <c r="E76" s="110">
        <f t="shared" si="24"/>
        <v>187035</v>
      </c>
      <c r="F76" s="110">
        <f t="shared" si="24"/>
        <v>233018</v>
      </c>
      <c r="G76" s="110">
        <f t="shared" si="24"/>
        <v>239234</v>
      </c>
      <c r="H76" s="110">
        <f t="shared" si="24"/>
        <v>283931</v>
      </c>
      <c r="I76" s="110">
        <f t="shared" si="24"/>
        <v>268791</v>
      </c>
      <c r="J76" s="110">
        <f t="shared" si="24"/>
        <v>331405</v>
      </c>
      <c r="K76" s="110">
        <f t="shared" si="24"/>
        <v>346918</v>
      </c>
      <c r="L76" s="110">
        <f t="shared" si="24"/>
        <v>273357</v>
      </c>
      <c r="M76" s="110">
        <f t="shared" si="24"/>
        <v>271890</v>
      </c>
      <c r="N76" s="110">
        <f t="shared" si="24"/>
        <v>255345</v>
      </c>
      <c r="O76" s="110">
        <f t="shared" si="24"/>
        <v>244955</v>
      </c>
      <c r="P76" s="110">
        <f t="shared" si="25"/>
        <v>3130384</v>
      </c>
      <c r="Q76" s="112"/>
      <c r="R76" s="112"/>
      <c r="S76" s="110">
        <f>SUM($D76:D76)</f>
        <v>194505</v>
      </c>
      <c r="T76" s="110">
        <f>SUM($D76:E76)</f>
        <v>381540</v>
      </c>
      <c r="U76" s="110">
        <f>SUM($D76:F76)</f>
        <v>614558</v>
      </c>
      <c r="V76" s="110">
        <f>SUM($D76:G76)</f>
        <v>853792</v>
      </c>
      <c r="W76" s="110">
        <f>SUM($D76:H76)</f>
        <v>1137723</v>
      </c>
      <c r="X76" s="110">
        <f>SUM($D76:I76)</f>
        <v>1406514</v>
      </c>
      <c r="Y76" s="110">
        <f>SUM($D76:J76)</f>
        <v>1737919</v>
      </c>
      <c r="Z76" s="110">
        <f>SUM($D76:K76)</f>
        <v>2084837</v>
      </c>
      <c r="AA76" s="110">
        <f>SUM($D76:L76)</f>
        <v>2358194</v>
      </c>
      <c r="AB76" s="110">
        <f>SUM($D76:M76)</f>
        <v>2630084</v>
      </c>
      <c r="AC76" s="110">
        <f>SUM($D76:N76)</f>
        <v>2885429</v>
      </c>
      <c r="AD76" s="110">
        <f>SUM($D76:O76)</f>
        <v>3130384</v>
      </c>
    </row>
    <row r="77" spans="1:30" s="114" customFormat="1" ht="15" customHeight="1">
      <c r="A77" s="138">
        <v>2010</v>
      </c>
      <c r="B77" s="139" t="s">
        <v>6</v>
      </c>
      <c r="C77" s="113"/>
      <c r="D77" s="110">
        <f t="shared" si="24"/>
        <v>205603</v>
      </c>
      <c r="E77" s="110">
        <f t="shared" si="24"/>
        <v>188799</v>
      </c>
      <c r="F77" s="110">
        <f t="shared" si="24"/>
        <v>251246</v>
      </c>
      <c r="G77" s="110">
        <f t="shared" si="24"/>
        <v>261506</v>
      </c>
      <c r="H77" s="110">
        <f t="shared" si="24"/>
        <v>284783</v>
      </c>
      <c r="I77" s="110">
        <f t="shared" si="24"/>
        <v>289394</v>
      </c>
      <c r="J77" s="110">
        <f t="shared" si="24"/>
        <v>351548</v>
      </c>
      <c r="K77" s="110">
        <f t="shared" si="24"/>
        <v>359238</v>
      </c>
      <c r="L77" s="110">
        <f t="shared" si="24"/>
        <v>289550</v>
      </c>
      <c r="M77" s="110">
        <f t="shared" si="24"/>
        <v>292649</v>
      </c>
      <c r="N77" s="110">
        <f t="shared" si="24"/>
        <v>284587</v>
      </c>
      <c r="O77" s="110">
        <f t="shared" si="24"/>
        <v>251344</v>
      </c>
      <c r="P77" s="110">
        <f t="shared" si="25"/>
        <v>3310247</v>
      </c>
      <c r="Q77" s="112"/>
      <c r="R77" s="112"/>
      <c r="S77" s="110">
        <f>SUM($D77:D77)</f>
        <v>205603</v>
      </c>
      <c r="T77" s="110">
        <f>SUM($D77:E77)</f>
        <v>394402</v>
      </c>
      <c r="U77" s="110">
        <f>SUM($D77:F77)</f>
        <v>645648</v>
      </c>
      <c r="V77" s="110">
        <f>SUM($D77:G77)</f>
        <v>907154</v>
      </c>
      <c r="W77" s="110">
        <f>SUM($D77:H77)</f>
        <v>1191937</v>
      </c>
      <c r="X77" s="110">
        <f>SUM($D77:I77)</f>
        <v>1481331</v>
      </c>
      <c r="Y77" s="110">
        <f>SUM($D77:J77)</f>
        <v>1832879</v>
      </c>
      <c r="Z77" s="110">
        <f>SUM($D77:K77)</f>
        <v>2192117</v>
      </c>
      <c r="AA77" s="110">
        <f>SUM($D77:L77)</f>
        <v>2481667</v>
      </c>
      <c r="AB77" s="110">
        <f>SUM($D77:M77)</f>
        <v>2774316</v>
      </c>
      <c r="AC77" s="110">
        <f>SUM($D77:N77)</f>
        <v>3058903</v>
      </c>
      <c r="AD77" s="110">
        <f>SUM($D77:O77)</f>
        <v>3310247</v>
      </c>
    </row>
    <row r="78" spans="1:30" s="114" customFormat="1" ht="15" customHeight="1">
      <c r="A78" s="138">
        <v>2011</v>
      </c>
      <c r="B78" s="139" t="s">
        <v>6</v>
      </c>
      <c r="C78" s="113"/>
      <c r="D78" s="110">
        <f t="shared" si="24"/>
        <v>224153</v>
      </c>
      <c r="E78" s="110">
        <f t="shared" si="24"/>
        <v>209411</v>
      </c>
      <c r="F78" s="110">
        <f t="shared" si="24"/>
        <v>270313</v>
      </c>
      <c r="G78" s="110">
        <f t="shared" si="24"/>
        <v>296372</v>
      </c>
      <c r="H78" s="110">
        <f t="shared" si="24"/>
        <v>320399</v>
      </c>
      <c r="I78" s="110">
        <f t="shared" si="24"/>
        <v>328704</v>
      </c>
      <c r="J78" s="110">
        <f t="shared" si="24"/>
        <v>393184</v>
      </c>
      <c r="K78" s="110">
        <f t="shared" si="24"/>
        <v>399173</v>
      </c>
      <c r="L78" s="110">
        <f t="shared" si="24"/>
        <v>321973</v>
      </c>
      <c r="M78" s="110">
        <f t="shared" si="24"/>
        <v>313488</v>
      </c>
      <c r="N78" s="110">
        <f t="shared" si="24"/>
        <v>290113</v>
      </c>
      <c r="O78" s="110">
        <f t="shared" si="24"/>
        <v>297473</v>
      </c>
      <c r="P78" s="110">
        <f t="shared" si="25"/>
        <v>3664756</v>
      </c>
      <c r="Q78" s="112"/>
      <c r="R78" s="112"/>
      <c r="S78" s="110">
        <f>SUM($D78:D78)</f>
        <v>224153</v>
      </c>
      <c r="T78" s="110">
        <f>SUM($D78:E78)</f>
        <v>433564</v>
      </c>
      <c r="U78" s="110">
        <f>SUM($D78:F78)</f>
        <v>703877</v>
      </c>
      <c r="V78" s="110">
        <f>SUM($D78:G78)</f>
        <v>1000249</v>
      </c>
      <c r="W78" s="110">
        <f>SUM($D78:H78)</f>
        <v>1320648</v>
      </c>
      <c r="X78" s="110">
        <f>SUM($D78:I78)</f>
        <v>1649352</v>
      </c>
      <c r="Y78" s="110">
        <f>SUM($D78:J78)</f>
        <v>2042536</v>
      </c>
      <c r="Z78" s="110">
        <f>SUM($D78:K78)</f>
        <v>2441709</v>
      </c>
      <c r="AA78" s="110">
        <f>SUM($D78:L78)</f>
        <v>2763682</v>
      </c>
      <c r="AB78" s="110">
        <f>SUM($D78:M78)</f>
        <v>3077170</v>
      </c>
      <c r="AC78" s="110">
        <f>SUM($D78:N78)</f>
        <v>3367283</v>
      </c>
      <c r="AD78" s="110">
        <f>SUM($D78:O78)</f>
        <v>3664756</v>
      </c>
    </row>
    <row r="79" spans="1:30" s="114" customFormat="1" ht="15" customHeight="1">
      <c r="A79" s="138">
        <v>2012</v>
      </c>
      <c r="B79" s="139" t="s">
        <v>6</v>
      </c>
      <c r="C79" s="113"/>
      <c r="D79" s="110">
        <f t="shared" si="24"/>
        <v>233413</v>
      </c>
      <c r="E79" s="110">
        <f t="shared" si="24"/>
        <v>232276</v>
      </c>
      <c r="F79" s="110">
        <f t="shared" si="24"/>
        <v>290343</v>
      </c>
      <c r="G79" s="110">
        <f t="shared" si="24"/>
        <v>293743</v>
      </c>
      <c r="H79" s="110">
        <f t="shared" si="24"/>
        <v>307186</v>
      </c>
      <c r="I79" s="110">
        <f t="shared" si="24"/>
        <v>334199</v>
      </c>
      <c r="J79" s="110">
        <f t="shared" si="24"/>
        <v>390300</v>
      </c>
      <c r="K79" s="110">
        <f t="shared" si="24"/>
        <v>425512</v>
      </c>
      <c r="L79" s="110">
        <f t="shared" si="24"/>
        <v>328623</v>
      </c>
      <c r="M79" s="110">
        <f t="shared" si="24"/>
        <v>315997</v>
      </c>
      <c r="N79" s="110">
        <f t="shared" si="24"/>
        <v>312971</v>
      </c>
      <c r="O79" s="110">
        <f t="shared" si="24"/>
        <v>309653</v>
      </c>
      <c r="P79" s="110">
        <f t="shared" ref="P79:P84" si="26">SUM(D79:O79)</f>
        <v>3774216</v>
      </c>
      <c r="Q79" s="112"/>
      <c r="R79" s="112"/>
      <c r="S79" s="110">
        <f>SUM($D79:D79)</f>
        <v>233413</v>
      </c>
      <c r="T79" s="110">
        <f>SUM($D79:E79)</f>
        <v>465689</v>
      </c>
      <c r="U79" s="110">
        <f>SUM($D79:F79)</f>
        <v>756032</v>
      </c>
      <c r="V79" s="110">
        <f>SUM($D79:G79)</f>
        <v>1049775</v>
      </c>
      <c r="W79" s="110">
        <f>SUM($D79:H79)</f>
        <v>1356961</v>
      </c>
      <c r="X79" s="110">
        <f>SUM($D79:I79)</f>
        <v>1691160</v>
      </c>
      <c r="Y79" s="110">
        <f>SUM($D79:J79)</f>
        <v>2081460</v>
      </c>
      <c r="Z79" s="110">
        <f>SUM($D79:K79)</f>
        <v>2506972</v>
      </c>
      <c r="AA79" s="110">
        <f>SUM($D79:L79)</f>
        <v>2835595</v>
      </c>
      <c r="AB79" s="110">
        <f>SUM($D79:M79)</f>
        <v>3151592</v>
      </c>
      <c r="AC79" s="110">
        <f>SUM($D79:N79)</f>
        <v>3464563</v>
      </c>
      <c r="AD79" s="110">
        <f>SUM($D79:O79)</f>
        <v>3774216</v>
      </c>
    </row>
    <row r="80" spans="1:30" s="114" customFormat="1" ht="15" customHeight="1">
      <c r="A80" s="138">
        <v>2013</v>
      </c>
      <c r="B80" s="139" t="s">
        <v>6</v>
      </c>
      <c r="C80" s="113"/>
      <c r="D80" s="110">
        <f t="shared" si="24"/>
        <v>244896</v>
      </c>
      <c r="E80" s="110">
        <f t="shared" si="24"/>
        <v>224453</v>
      </c>
      <c r="F80" s="110">
        <f t="shared" si="24"/>
        <v>298139</v>
      </c>
      <c r="G80" s="110">
        <f t="shared" si="24"/>
        <v>285930</v>
      </c>
      <c r="H80" s="110">
        <f t="shared" si="24"/>
        <v>332718</v>
      </c>
      <c r="I80" s="110">
        <f t="shared" si="24"/>
        <v>346739</v>
      </c>
      <c r="J80" s="110">
        <f t="shared" si="24"/>
        <v>399785</v>
      </c>
      <c r="K80" s="110">
        <f t="shared" si="24"/>
        <v>442625</v>
      </c>
      <c r="L80" s="110">
        <f t="shared" si="24"/>
        <v>332091</v>
      </c>
      <c r="M80" s="110">
        <f t="shared" si="24"/>
        <v>328904</v>
      </c>
      <c r="N80" s="110">
        <f t="shared" si="24"/>
        <v>308940</v>
      </c>
      <c r="O80" s="110">
        <f t="shared" si="24"/>
        <v>316327</v>
      </c>
      <c r="P80" s="110">
        <f t="shared" si="26"/>
        <v>3861547</v>
      </c>
      <c r="Q80" s="112"/>
      <c r="R80" s="112"/>
      <c r="S80" s="110">
        <f>SUM($D80:D80)</f>
        <v>244896</v>
      </c>
      <c r="T80" s="110">
        <f>SUM($D80:E80)</f>
        <v>469349</v>
      </c>
      <c r="U80" s="110">
        <f>SUM($D80:F80)</f>
        <v>767488</v>
      </c>
      <c r="V80" s="110">
        <f>SUM($D80:G80)</f>
        <v>1053418</v>
      </c>
      <c r="W80" s="110">
        <f>SUM($D80:H80)</f>
        <v>1386136</v>
      </c>
      <c r="X80" s="110">
        <f>SUM($D80:I80)</f>
        <v>1732875</v>
      </c>
      <c r="Y80" s="110">
        <f>SUM($D80:J80)</f>
        <v>2132660</v>
      </c>
      <c r="Z80" s="110">
        <f>SUM($D80:K80)</f>
        <v>2575285</v>
      </c>
      <c r="AA80" s="110">
        <f>SUM($D80:L80)</f>
        <v>2907376</v>
      </c>
      <c r="AB80" s="110">
        <f>SUM($D80:M80)</f>
        <v>3236280</v>
      </c>
      <c r="AC80" s="110">
        <f>SUM($D80:N80)</f>
        <v>3545220</v>
      </c>
      <c r="AD80" s="110">
        <f>SUM($D80:O80)</f>
        <v>3861547</v>
      </c>
    </row>
    <row r="81" spans="1:30" s="114" customFormat="1" ht="15" customHeight="1">
      <c r="A81" s="138">
        <v>2014</v>
      </c>
      <c r="B81" s="139" t="s">
        <v>6</v>
      </c>
      <c r="C81" s="113"/>
      <c r="D81" s="110">
        <f t="shared" si="24"/>
        <v>237434</v>
      </c>
      <c r="E81" s="110">
        <f t="shared" si="24"/>
        <v>216709</v>
      </c>
      <c r="F81" s="110">
        <f t="shared" si="24"/>
        <v>274660</v>
      </c>
      <c r="G81" s="110">
        <f t="shared" si="24"/>
        <v>295271</v>
      </c>
      <c r="H81" s="110">
        <f t="shared" si="24"/>
        <v>334651</v>
      </c>
      <c r="I81" s="110">
        <f t="shared" si="24"/>
        <v>348785</v>
      </c>
      <c r="J81" s="110">
        <f t="shared" si="24"/>
        <v>398463</v>
      </c>
      <c r="K81" s="110">
        <f t="shared" si="24"/>
        <v>429049</v>
      </c>
      <c r="L81" s="110">
        <f t="shared" si="24"/>
        <v>318381</v>
      </c>
      <c r="M81" s="110">
        <f t="shared" si="24"/>
        <v>322859</v>
      </c>
      <c r="N81" s="110">
        <f t="shared" si="24"/>
        <v>289175</v>
      </c>
      <c r="O81" s="110">
        <f t="shared" si="24"/>
        <v>297195</v>
      </c>
      <c r="P81" s="110">
        <f t="shared" si="26"/>
        <v>3762632</v>
      </c>
      <c r="Q81" s="112"/>
      <c r="R81" s="112"/>
      <c r="S81" s="110">
        <f>SUM($D81:D81)</f>
        <v>237434</v>
      </c>
      <c r="T81" s="110">
        <f>SUM($D81:E81)</f>
        <v>454143</v>
      </c>
      <c r="U81" s="110">
        <f>SUM($D81:F81)</f>
        <v>728803</v>
      </c>
      <c r="V81" s="110">
        <f>SUM($D81:G81)</f>
        <v>1024074</v>
      </c>
      <c r="W81" s="110">
        <f>SUM($D81:H81)</f>
        <v>1358725</v>
      </c>
      <c r="X81" s="110">
        <f>SUM($D81:I81)</f>
        <v>1707510</v>
      </c>
      <c r="Y81" s="110">
        <f>SUM($D81:J81)</f>
        <v>2105973</v>
      </c>
      <c r="Z81" s="110">
        <f>SUM($D81:K81)</f>
        <v>2535022</v>
      </c>
      <c r="AA81" s="110">
        <f>SUM($D81:L81)</f>
        <v>2853403</v>
      </c>
      <c r="AB81" s="110">
        <f>SUM($D81:M81)</f>
        <v>3176262</v>
      </c>
      <c r="AC81" s="110">
        <f>SUM($D81:N81)</f>
        <v>3465437</v>
      </c>
      <c r="AD81" s="110">
        <f>SUM($D81:O81)</f>
        <v>3762632</v>
      </c>
    </row>
    <row r="82" spans="1:30" s="114" customFormat="1" ht="15" customHeight="1">
      <c r="A82" s="138">
        <v>2015</v>
      </c>
      <c r="B82" s="139" t="s">
        <v>6</v>
      </c>
      <c r="C82" s="113"/>
      <c r="D82" s="110">
        <f t="shared" si="24"/>
        <v>224233</v>
      </c>
      <c r="E82" s="110">
        <f t="shared" si="24"/>
        <v>182407</v>
      </c>
      <c r="F82" s="110">
        <f t="shared" si="24"/>
        <v>243386</v>
      </c>
      <c r="G82" s="110">
        <f t="shared" si="24"/>
        <v>238721</v>
      </c>
      <c r="H82" s="110">
        <f t="shared" si="24"/>
        <v>289751</v>
      </c>
      <c r="I82" s="110">
        <f t="shared" si="24"/>
        <v>295153</v>
      </c>
      <c r="J82" s="110">
        <f t="shared" si="24"/>
        <v>343176</v>
      </c>
      <c r="K82" s="110">
        <f t="shared" si="24"/>
        <v>347281</v>
      </c>
      <c r="L82" s="110">
        <f t="shared" si="24"/>
        <v>272552</v>
      </c>
      <c r="M82" s="110">
        <f t="shared" si="24"/>
        <v>262186</v>
      </c>
      <c r="N82" s="110">
        <f t="shared" si="24"/>
        <v>241804</v>
      </c>
      <c r="O82" s="110">
        <f t="shared" si="24"/>
        <v>241729</v>
      </c>
      <c r="P82" s="110">
        <f t="shared" si="26"/>
        <v>3182379</v>
      </c>
      <c r="Q82" s="112"/>
      <c r="R82" s="112"/>
      <c r="S82" s="110">
        <f>SUM($D82:D82)</f>
        <v>224233</v>
      </c>
      <c r="T82" s="110">
        <f>SUM($D82:E82)</f>
        <v>406640</v>
      </c>
      <c r="U82" s="110">
        <f>SUM($D82:F82)</f>
        <v>650026</v>
      </c>
      <c r="V82" s="110">
        <f>SUM($D82:G82)</f>
        <v>888747</v>
      </c>
      <c r="W82" s="110">
        <f>SUM($D82:H82)</f>
        <v>1178498</v>
      </c>
      <c r="X82" s="110">
        <f>SUM($D82:I82)</f>
        <v>1473651</v>
      </c>
      <c r="Y82" s="110">
        <f>SUM($D82:J82)</f>
        <v>1816827</v>
      </c>
      <c r="Z82" s="110">
        <f>SUM($D82:K82)</f>
        <v>2164108</v>
      </c>
      <c r="AA82" s="110">
        <f>SUM($D82:L82)</f>
        <v>2436660</v>
      </c>
      <c r="AB82" s="110">
        <f>SUM($D82:M82)</f>
        <v>2698846</v>
      </c>
      <c r="AC82" s="110">
        <f>SUM($D82:N82)</f>
        <v>2940650</v>
      </c>
      <c r="AD82" s="110">
        <f>SUM($D82:O82)</f>
        <v>3182379</v>
      </c>
    </row>
    <row r="83" spans="1:30" s="114" customFormat="1" ht="15" customHeight="1">
      <c r="A83" s="138">
        <v>2016</v>
      </c>
      <c r="B83" s="139" t="s">
        <v>6</v>
      </c>
      <c r="C83" s="113"/>
      <c r="D83" s="110">
        <f t="shared" si="24"/>
        <v>191852</v>
      </c>
      <c r="E83" s="110">
        <f t="shared" si="24"/>
        <v>166074</v>
      </c>
      <c r="F83" s="110">
        <f t="shared" si="24"/>
        <v>216384</v>
      </c>
      <c r="G83" s="110">
        <f t="shared" si="24"/>
        <v>221257</v>
      </c>
      <c r="H83" s="110">
        <f t="shared" si="24"/>
        <v>263478</v>
      </c>
      <c r="I83" s="110">
        <f t="shared" si="24"/>
        <v>277288</v>
      </c>
      <c r="J83" s="110">
        <f t="shared" si="24"/>
        <v>338169</v>
      </c>
      <c r="K83" s="110">
        <f t="shared" si="24"/>
        <v>323805</v>
      </c>
      <c r="L83" s="110">
        <f t="shared" si="24"/>
        <v>272289</v>
      </c>
      <c r="M83" s="110">
        <f t="shared" si="24"/>
        <v>265063</v>
      </c>
      <c r="N83" s="110">
        <f t="shared" si="24"/>
        <v>233055</v>
      </c>
      <c r="O83" s="110">
        <f t="shared" si="24"/>
        <v>218241</v>
      </c>
      <c r="P83" s="110">
        <f t="shared" si="26"/>
        <v>2986955</v>
      </c>
      <c r="Q83" s="112"/>
      <c r="R83" s="112"/>
      <c r="S83" s="110">
        <f>SUM($D83:D83)</f>
        <v>191852</v>
      </c>
      <c r="T83" s="110">
        <f>SUM($D83:E83)</f>
        <v>357926</v>
      </c>
      <c r="U83" s="110">
        <f>SUM($D83:F83)</f>
        <v>574310</v>
      </c>
      <c r="V83" s="110">
        <f>SUM($D83:G83)</f>
        <v>795567</v>
      </c>
      <c r="W83" s="110">
        <f>SUM($D83:H83)</f>
        <v>1059045</v>
      </c>
      <c r="X83" s="110">
        <f>SUM($D83:I83)</f>
        <v>1336333</v>
      </c>
      <c r="Y83" s="110">
        <f>SUM($D83:J83)</f>
        <v>1674502</v>
      </c>
      <c r="Z83" s="110">
        <f>SUM($D83:K83)</f>
        <v>1998307</v>
      </c>
      <c r="AA83" s="110">
        <f>SUM($D83:L83)</f>
        <v>2270596</v>
      </c>
      <c r="AB83" s="110">
        <f>SUM($D83:M83)</f>
        <v>2535659</v>
      </c>
      <c r="AC83" s="110">
        <f>SUM($D83:N83)</f>
        <v>2768714</v>
      </c>
      <c r="AD83" s="110">
        <f>SUM($D83:O83)</f>
        <v>2986955</v>
      </c>
    </row>
    <row r="84" spans="1:30" s="114" customFormat="1" ht="15" customHeight="1">
      <c r="A84" s="138">
        <v>2017</v>
      </c>
      <c r="B84" s="139" t="s">
        <v>6</v>
      </c>
      <c r="C84" s="113"/>
      <c r="D84" s="110">
        <f>SUMIFS(D$11:D$69,$A$11:$A$69,$A84,$B$11:$B$69,$B84)</f>
        <v>186313</v>
      </c>
      <c r="E84" s="110">
        <f t="shared" ref="E84:O84" si="27">SUMIFS(E$11:E$69,$A$11:$A$69,$A84,$B$11:$B$69,$B84)</f>
        <v>170192</v>
      </c>
      <c r="F84" s="110">
        <f t="shared" si="27"/>
        <v>205556</v>
      </c>
      <c r="G84" s="110">
        <f t="shared" si="27"/>
        <v>226911</v>
      </c>
      <c r="H84" s="110">
        <f t="shared" si="27"/>
        <v>244126</v>
      </c>
      <c r="I84" s="110">
        <f t="shared" si="27"/>
        <v>265124</v>
      </c>
      <c r="J84" s="110">
        <f t="shared" si="27"/>
        <v>330504</v>
      </c>
      <c r="K84" s="110">
        <f t="shared" si="27"/>
        <v>339296</v>
      </c>
      <c r="L84" s="110">
        <f t="shared" si="27"/>
        <v>272137</v>
      </c>
      <c r="M84" s="110">
        <f t="shared" si="27"/>
        <v>263016</v>
      </c>
      <c r="N84" s="110">
        <f t="shared" si="27"/>
        <v>0</v>
      </c>
      <c r="O84" s="110">
        <f t="shared" si="27"/>
        <v>0</v>
      </c>
      <c r="P84" s="110">
        <f t="shared" si="26"/>
        <v>2503175</v>
      </c>
      <c r="Q84" s="112"/>
      <c r="R84" s="112"/>
      <c r="S84" s="110">
        <f>SUM($D84:D84)</f>
        <v>186313</v>
      </c>
      <c r="T84" s="110">
        <f>SUM($D84:E84)</f>
        <v>356505</v>
      </c>
      <c r="U84" s="110">
        <f>SUM($D84:F84)</f>
        <v>562061</v>
      </c>
      <c r="V84" s="110">
        <f>SUM($D84:G84)</f>
        <v>788972</v>
      </c>
      <c r="W84" s="110">
        <f>SUM($D84:H84)</f>
        <v>1033098</v>
      </c>
      <c r="X84" s="110">
        <f>SUM($D84:I84)</f>
        <v>1298222</v>
      </c>
      <c r="Y84" s="110">
        <f>SUM($D84:J84)</f>
        <v>1628726</v>
      </c>
      <c r="Z84" s="110">
        <f>SUM($D84:K84)</f>
        <v>1968022</v>
      </c>
      <c r="AA84" s="110">
        <f>SUM($D84:L84)</f>
        <v>2240159</v>
      </c>
      <c r="AB84" s="110">
        <f>SUM($D84:M84)</f>
        <v>2503175</v>
      </c>
      <c r="AC84" s="110">
        <f>SUM($D84:N84)</f>
        <v>2503175</v>
      </c>
      <c r="AD84" s="110">
        <f>SUM($D84:O84)</f>
        <v>2503175</v>
      </c>
    </row>
    <row r="85" spans="1:30" s="114" customFormat="1" ht="15" customHeight="1">
      <c r="A85" s="144"/>
      <c r="B85" s="139"/>
      <c r="C85" s="113"/>
      <c r="D85" s="110"/>
      <c r="E85" s="110"/>
      <c r="F85" s="110"/>
      <c r="G85" s="110"/>
      <c r="H85" s="110"/>
      <c r="I85" s="110"/>
      <c r="J85" s="110"/>
      <c r="K85" s="110"/>
      <c r="L85" s="110"/>
      <c r="M85" s="110"/>
      <c r="N85" s="110"/>
      <c r="O85" s="110"/>
      <c r="P85" s="110"/>
      <c r="Q85" s="112"/>
      <c r="R85" s="112"/>
      <c r="S85" s="110"/>
      <c r="T85" s="110"/>
      <c r="U85" s="110"/>
      <c r="V85" s="110"/>
      <c r="W85" s="110"/>
      <c r="X85" s="110"/>
      <c r="Y85" s="110"/>
      <c r="Z85" s="110"/>
      <c r="AA85" s="110"/>
      <c r="AB85" s="110"/>
      <c r="AC85" s="110"/>
      <c r="AD85" s="110"/>
    </row>
    <row r="86" spans="1:30" ht="15" customHeight="1">
      <c r="Q86" s="112"/>
      <c r="R86" s="112"/>
    </row>
    <row r="87" spans="1:30" ht="15" customHeight="1">
      <c r="A87" s="138">
        <v>2006</v>
      </c>
      <c r="B87" s="141" t="s">
        <v>7</v>
      </c>
      <c r="C87" s="113"/>
      <c r="D87" s="110">
        <f t="shared" ref="D87:O97" si="28">SUMIFS(D$11:D$65,$A$11:$A$65,$A87,$B$11:$B$65,$B87)</f>
        <v>139489</v>
      </c>
      <c r="E87" s="110">
        <f t="shared" si="28"/>
        <v>132980</v>
      </c>
      <c r="F87" s="110">
        <f t="shared" si="28"/>
        <v>151559</v>
      </c>
      <c r="G87" s="110">
        <f t="shared" si="28"/>
        <v>135070</v>
      </c>
      <c r="H87" s="110">
        <f t="shared" si="28"/>
        <v>148183</v>
      </c>
      <c r="I87" s="110">
        <f t="shared" si="28"/>
        <v>148920</v>
      </c>
      <c r="J87" s="110">
        <f t="shared" si="28"/>
        <v>118135</v>
      </c>
      <c r="K87" s="110">
        <f t="shared" si="28"/>
        <v>143218</v>
      </c>
      <c r="L87" s="110">
        <f t="shared" si="28"/>
        <v>130953</v>
      </c>
      <c r="M87" s="110">
        <f t="shared" si="28"/>
        <v>138517</v>
      </c>
      <c r="N87" s="110">
        <f t="shared" si="28"/>
        <v>135039</v>
      </c>
      <c r="O87" s="110">
        <f t="shared" si="28"/>
        <v>114457</v>
      </c>
      <c r="P87" s="110">
        <f t="shared" ref="P87:P92" si="29">SUM(D87:O87)</f>
        <v>1636520</v>
      </c>
      <c r="Q87" s="112"/>
      <c r="R87" s="112"/>
      <c r="S87" s="110">
        <f>SUM($D87:D87)</f>
        <v>139489</v>
      </c>
      <c r="T87" s="110">
        <f>SUM($D87:E87)</f>
        <v>272469</v>
      </c>
      <c r="U87" s="110">
        <f>SUM($D87:F87)</f>
        <v>424028</v>
      </c>
      <c r="V87" s="110">
        <f>SUM($D87:G87)</f>
        <v>559098</v>
      </c>
      <c r="W87" s="110">
        <f>SUM($D87:H87)</f>
        <v>707281</v>
      </c>
      <c r="X87" s="110">
        <f>SUM($D87:I87)</f>
        <v>856201</v>
      </c>
      <c r="Y87" s="110">
        <f>SUM($D87:J87)</f>
        <v>974336</v>
      </c>
      <c r="Z87" s="110">
        <f>SUM($D87:K87)</f>
        <v>1117554</v>
      </c>
      <c r="AA87" s="110">
        <f>SUM($D87:L87)</f>
        <v>1248507</v>
      </c>
      <c r="AB87" s="110">
        <f>SUM($D87:M87)</f>
        <v>1387024</v>
      </c>
      <c r="AC87" s="110">
        <f>SUM($D87:N87)</f>
        <v>1522063</v>
      </c>
      <c r="AD87" s="110">
        <f>SUM($D87:O87)</f>
        <v>1636520</v>
      </c>
    </row>
    <row r="88" spans="1:30" ht="15" customHeight="1">
      <c r="A88" s="138">
        <v>2007</v>
      </c>
      <c r="B88" s="141" t="s">
        <v>7</v>
      </c>
      <c r="C88" s="113"/>
      <c r="D88" s="110">
        <f t="shared" si="28"/>
        <v>128485</v>
      </c>
      <c r="E88" s="110">
        <f t="shared" si="28"/>
        <v>119197</v>
      </c>
      <c r="F88" s="110">
        <f t="shared" si="28"/>
        <v>137292</v>
      </c>
      <c r="G88" s="110">
        <f t="shared" si="28"/>
        <v>132462</v>
      </c>
      <c r="H88" s="110">
        <f t="shared" si="28"/>
        <v>148999</v>
      </c>
      <c r="I88" s="110">
        <f t="shared" si="28"/>
        <v>141958</v>
      </c>
      <c r="J88" s="110">
        <f t="shared" si="28"/>
        <v>125035</v>
      </c>
      <c r="K88" s="110">
        <f t="shared" si="28"/>
        <v>144580</v>
      </c>
      <c r="L88" s="110">
        <f t="shared" si="28"/>
        <v>132675</v>
      </c>
      <c r="M88" s="110">
        <f t="shared" si="28"/>
        <v>150088</v>
      </c>
      <c r="N88" s="110">
        <f t="shared" si="28"/>
        <v>141518</v>
      </c>
      <c r="O88" s="110">
        <f t="shared" si="28"/>
        <v>111708</v>
      </c>
      <c r="P88" s="110">
        <f t="shared" si="29"/>
        <v>1613997</v>
      </c>
      <c r="Q88" s="112"/>
      <c r="R88" s="112"/>
      <c r="S88" s="110">
        <f>SUM($D88:D88)</f>
        <v>128485</v>
      </c>
      <c r="T88" s="110">
        <f>SUM($D88:E88)</f>
        <v>247682</v>
      </c>
      <c r="U88" s="110">
        <f>SUM($D88:F88)</f>
        <v>384974</v>
      </c>
      <c r="V88" s="110">
        <f>SUM($D88:G88)</f>
        <v>517436</v>
      </c>
      <c r="W88" s="110">
        <f>SUM($D88:H88)</f>
        <v>666435</v>
      </c>
      <c r="X88" s="110">
        <f>SUM($D88:I88)</f>
        <v>808393</v>
      </c>
      <c r="Y88" s="110">
        <f>SUM($D88:J88)</f>
        <v>933428</v>
      </c>
      <c r="Z88" s="110">
        <f>SUM($D88:K88)</f>
        <v>1078008</v>
      </c>
      <c r="AA88" s="110">
        <f>SUM($D88:L88)</f>
        <v>1210683</v>
      </c>
      <c r="AB88" s="110">
        <f>SUM($D88:M88)</f>
        <v>1360771</v>
      </c>
      <c r="AC88" s="110">
        <f>SUM($D88:N88)</f>
        <v>1502289</v>
      </c>
      <c r="AD88" s="110">
        <f>SUM($D88:O88)</f>
        <v>1613997</v>
      </c>
    </row>
    <row r="89" spans="1:30" ht="15" customHeight="1">
      <c r="A89" s="138">
        <v>2008</v>
      </c>
      <c r="B89" s="141" t="s">
        <v>7</v>
      </c>
      <c r="C89" s="113"/>
      <c r="D89" s="110">
        <f t="shared" si="28"/>
        <v>132664</v>
      </c>
      <c r="E89" s="110">
        <f t="shared" si="28"/>
        <v>131212</v>
      </c>
      <c r="F89" s="110">
        <f t="shared" si="28"/>
        <v>130542</v>
      </c>
      <c r="G89" s="110">
        <f t="shared" si="28"/>
        <v>140611</v>
      </c>
      <c r="H89" s="110">
        <f t="shared" si="28"/>
        <v>142123</v>
      </c>
      <c r="I89" s="110">
        <f t="shared" si="28"/>
        <v>144898</v>
      </c>
      <c r="J89" s="110">
        <f t="shared" si="28"/>
        <v>131232</v>
      </c>
      <c r="K89" s="110">
        <f t="shared" si="28"/>
        <v>133945</v>
      </c>
      <c r="L89" s="110">
        <f t="shared" si="28"/>
        <v>136845</v>
      </c>
      <c r="M89" s="110">
        <f t="shared" si="28"/>
        <v>138402</v>
      </c>
      <c r="N89" s="110">
        <f t="shared" si="28"/>
        <v>113505</v>
      </c>
      <c r="O89" s="110">
        <f t="shared" si="28"/>
        <v>98449</v>
      </c>
      <c r="P89" s="110">
        <f t="shared" si="29"/>
        <v>1574428</v>
      </c>
      <c r="Q89" s="112"/>
      <c r="R89" s="112"/>
      <c r="S89" s="110">
        <f>SUM($D89:D89)</f>
        <v>132664</v>
      </c>
      <c r="T89" s="110">
        <f>SUM($D89:E89)</f>
        <v>263876</v>
      </c>
      <c r="U89" s="110">
        <f>SUM($D89:F89)</f>
        <v>394418</v>
      </c>
      <c r="V89" s="110">
        <f>SUM($D89:G89)</f>
        <v>535029</v>
      </c>
      <c r="W89" s="110">
        <f>SUM($D89:H89)</f>
        <v>677152</v>
      </c>
      <c r="X89" s="110">
        <f>SUM($D89:I89)</f>
        <v>822050</v>
      </c>
      <c r="Y89" s="110">
        <f>SUM($D89:J89)</f>
        <v>953282</v>
      </c>
      <c r="Z89" s="110">
        <f>SUM($D89:K89)</f>
        <v>1087227</v>
      </c>
      <c r="AA89" s="110">
        <f>SUM($D89:L89)</f>
        <v>1224072</v>
      </c>
      <c r="AB89" s="110">
        <f>SUM($D89:M89)</f>
        <v>1362474</v>
      </c>
      <c r="AC89" s="110">
        <f>SUM($D89:N89)</f>
        <v>1475979</v>
      </c>
      <c r="AD89" s="110">
        <f>SUM($D89:O89)</f>
        <v>1574428</v>
      </c>
    </row>
    <row r="90" spans="1:30" ht="15" customHeight="1">
      <c r="A90" s="138">
        <v>2009</v>
      </c>
      <c r="B90" s="141" t="s">
        <v>7</v>
      </c>
      <c r="C90" s="113"/>
      <c r="D90" s="110">
        <f t="shared" si="28"/>
        <v>92677</v>
      </c>
      <c r="E90" s="110">
        <f t="shared" si="28"/>
        <v>97001</v>
      </c>
      <c r="F90" s="110">
        <f t="shared" si="28"/>
        <v>108740</v>
      </c>
      <c r="G90" s="110">
        <f t="shared" si="28"/>
        <v>107384</v>
      </c>
      <c r="H90" s="110">
        <f t="shared" si="28"/>
        <v>105757</v>
      </c>
      <c r="I90" s="110">
        <f t="shared" si="28"/>
        <v>110065</v>
      </c>
      <c r="J90" s="110">
        <f t="shared" si="28"/>
        <v>109157</v>
      </c>
      <c r="K90" s="110">
        <f t="shared" si="28"/>
        <v>115795</v>
      </c>
      <c r="L90" s="110">
        <f t="shared" si="28"/>
        <v>127406</v>
      </c>
      <c r="M90" s="110">
        <f t="shared" si="28"/>
        <v>131091</v>
      </c>
      <c r="N90" s="110">
        <f t="shared" si="28"/>
        <v>123422</v>
      </c>
      <c r="O90" s="110">
        <f t="shared" si="28"/>
        <v>115687</v>
      </c>
      <c r="P90" s="110">
        <f t="shared" si="29"/>
        <v>1344182</v>
      </c>
      <c r="Q90" s="112"/>
      <c r="R90" s="112"/>
      <c r="S90" s="110">
        <f>SUM($D90:D90)</f>
        <v>92677</v>
      </c>
      <c r="T90" s="110">
        <f>SUM($D90:E90)</f>
        <v>189678</v>
      </c>
      <c r="U90" s="110">
        <f>SUM($D90:F90)</f>
        <v>298418</v>
      </c>
      <c r="V90" s="110">
        <f>SUM($D90:G90)</f>
        <v>405802</v>
      </c>
      <c r="W90" s="110">
        <f>SUM($D90:H90)</f>
        <v>511559</v>
      </c>
      <c r="X90" s="110">
        <f>SUM($D90:I90)</f>
        <v>621624</v>
      </c>
      <c r="Y90" s="110">
        <f>SUM($D90:J90)</f>
        <v>730781</v>
      </c>
      <c r="Z90" s="110">
        <f>SUM($D90:K90)</f>
        <v>846576</v>
      </c>
      <c r="AA90" s="110">
        <f>SUM($D90:L90)</f>
        <v>973982</v>
      </c>
      <c r="AB90" s="110">
        <f>SUM($D90:M90)</f>
        <v>1105073</v>
      </c>
      <c r="AC90" s="110">
        <f>SUM($D90:N90)</f>
        <v>1228495</v>
      </c>
      <c r="AD90" s="110">
        <f>SUM($D90:O90)</f>
        <v>1344182</v>
      </c>
    </row>
    <row r="91" spans="1:30" ht="15" customHeight="1">
      <c r="A91" s="138">
        <v>2010</v>
      </c>
      <c r="B91" s="141" t="s">
        <v>7</v>
      </c>
      <c r="C91" s="113"/>
      <c r="D91" s="110">
        <f t="shared" si="28"/>
        <v>111425</v>
      </c>
      <c r="E91" s="110">
        <f t="shared" si="28"/>
        <v>110733</v>
      </c>
      <c r="F91" s="110">
        <f t="shared" si="28"/>
        <v>130258</v>
      </c>
      <c r="G91" s="110">
        <f t="shared" si="28"/>
        <v>124808</v>
      </c>
      <c r="H91" s="110">
        <f t="shared" si="28"/>
        <v>126250</v>
      </c>
      <c r="I91" s="110">
        <f t="shared" si="28"/>
        <v>134335</v>
      </c>
      <c r="J91" s="110">
        <f t="shared" si="28"/>
        <v>113433</v>
      </c>
      <c r="K91" s="110">
        <f t="shared" si="28"/>
        <v>121655</v>
      </c>
      <c r="L91" s="110">
        <f t="shared" si="28"/>
        <v>123261</v>
      </c>
      <c r="M91" s="110">
        <f t="shared" si="28"/>
        <v>123478</v>
      </c>
      <c r="N91" s="110">
        <f t="shared" si="28"/>
        <v>119721</v>
      </c>
      <c r="O91" s="110">
        <f t="shared" si="28"/>
        <v>90608</v>
      </c>
      <c r="P91" s="110">
        <f t="shared" si="29"/>
        <v>1429965</v>
      </c>
      <c r="Q91" s="112"/>
      <c r="R91" s="112"/>
      <c r="S91" s="110">
        <f>SUM($D91:D91)</f>
        <v>111425</v>
      </c>
      <c r="T91" s="110">
        <f>SUM($D91:E91)</f>
        <v>222158</v>
      </c>
      <c r="U91" s="110">
        <f>SUM($D91:F91)</f>
        <v>352416</v>
      </c>
      <c r="V91" s="110">
        <f>SUM($D91:G91)</f>
        <v>477224</v>
      </c>
      <c r="W91" s="110">
        <f>SUM($D91:H91)</f>
        <v>603474</v>
      </c>
      <c r="X91" s="110">
        <f>SUM($D91:I91)</f>
        <v>737809</v>
      </c>
      <c r="Y91" s="110">
        <f>SUM($D91:J91)</f>
        <v>851242</v>
      </c>
      <c r="Z91" s="110">
        <f>SUM($D91:K91)</f>
        <v>972897</v>
      </c>
      <c r="AA91" s="110">
        <f>SUM($D91:L91)</f>
        <v>1096158</v>
      </c>
      <c r="AB91" s="110">
        <f>SUM($D91:M91)</f>
        <v>1219636</v>
      </c>
      <c r="AC91" s="110">
        <f>SUM($D91:N91)</f>
        <v>1339357</v>
      </c>
      <c r="AD91" s="110">
        <f>SUM($D91:O91)</f>
        <v>1429965</v>
      </c>
    </row>
    <row r="92" spans="1:30" ht="15" customHeight="1">
      <c r="A92" s="138">
        <v>2011</v>
      </c>
      <c r="B92" s="141" t="s">
        <v>7</v>
      </c>
      <c r="C92" s="113"/>
      <c r="D92" s="110">
        <f t="shared" si="28"/>
        <v>111695</v>
      </c>
      <c r="E92" s="110">
        <f t="shared" si="28"/>
        <v>106430</v>
      </c>
      <c r="F92" s="110">
        <f t="shared" si="28"/>
        <v>130924</v>
      </c>
      <c r="G92" s="110">
        <f t="shared" si="28"/>
        <v>121300</v>
      </c>
      <c r="H92" s="110">
        <f t="shared" si="28"/>
        <v>126399</v>
      </c>
      <c r="I92" s="110">
        <f t="shared" si="28"/>
        <v>130100</v>
      </c>
      <c r="J92" s="110">
        <f t="shared" si="28"/>
        <v>113316</v>
      </c>
      <c r="K92" s="110">
        <f t="shared" si="28"/>
        <v>131657</v>
      </c>
      <c r="L92" s="110">
        <f t="shared" si="28"/>
        <v>122419</v>
      </c>
      <c r="M92" s="110">
        <f t="shared" si="28"/>
        <v>125123</v>
      </c>
      <c r="N92" s="110">
        <f t="shared" si="28"/>
        <v>120957</v>
      </c>
      <c r="O92" s="110">
        <f t="shared" si="28"/>
        <v>108637</v>
      </c>
      <c r="P92" s="110">
        <f t="shared" si="29"/>
        <v>1448957</v>
      </c>
      <c r="Q92" s="112"/>
      <c r="R92" s="112"/>
      <c r="S92" s="110">
        <f>SUM($D92:D92)</f>
        <v>111695</v>
      </c>
      <c r="T92" s="110">
        <f>SUM($D92:E92)</f>
        <v>218125</v>
      </c>
      <c r="U92" s="110">
        <f>SUM($D92:F92)</f>
        <v>349049</v>
      </c>
      <c r="V92" s="110">
        <f>SUM($D92:G92)</f>
        <v>470349</v>
      </c>
      <c r="W92" s="110">
        <f>SUM($D92:H92)</f>
        <v>596748</v>
      </c>
      <c r="X92" s="110">
        <f>SUM($D92:I92)</f>
        <v>726848</v>
      </c>
      <c r="Y92" s="110">
        <f>SUM($D92:J92)</f>
        <v>840164</v>
      </c>
      <c r="Z92" s="110">
        <f>SUM($D92:K92)</f>
        <v>971821</v>
      </c>
      <c r="AA92" s="110">
        <f>SUM($D92:L92)</f>
        <v>1094240</v>
      </c>
      <c r="AB92" s="110">
        <f>SUM($D92:M92)</f>
        <v>1219363</v>
      </c>
      <c r="AC92" s="110">
        <f>SUM($D92:N92)</f>
        <v>1340320</v>
      </c>
      <c r="AD92" s="110">
        <f>SUM($D92:O92)</f>
        <v>1448957</v>
      </c>
    </row>
    <row r="93" spans="1:30" ht="15" customHeight="1">
      <c r="A93" s="138">
        <v>2012</v>
      </c>
      <c r="B93" s="141" t="s">
        <v>7</v>
      </c>
      <c r="C93" s="113"/>
      <c r="D93" s="110">
        <f t="shared" si="28"/>
        <v>113358</v>
      </c>
      <c r="E93" s="110">
        <f t="shared" si="28"/>
        <v>114669</v>
      </c>
      <c r="F93" s="110">
        <f t="shared" si="28"/>
        <v>126647</v>
      </c>
      <c r="G93" s="110">
        <f t="shared" si="28"/>
        <v>123943</v>
      </c>
      <c r="H93" s="110">
        <f t="shared" si="28"/>
        <v>132440</v>
      </c>
      <c r="I93" s="110">
        <f t="shared" si="28"/>
        <v>128866</v>
      </c>
      <c r="J93" s="110">
        <f t="shared" si="28"/>
        <v>118591</v>
      </c>
      <c r="K93" s="110">
        <f t="shared" si="28"/>
        <v>132413</v>
      </c>
      <c r="L93" s="110">
        <f t="shared" si="28"/>
        <v>120668</v>
      </c>
      <c r="M93" s="110">
        <f t="shared" si="28"/>
        <v>132419</v>
      </c>
      <c r="N93" s="110">
        <f t="shared" si="28"/>
        <v>127667</v>
      </c>
      <c r="O93" s="110">
        <f t="shared" si="28"/>
        <v>105340</v>
      </c>
      <c r="P93" s="110">
        <f t="shared" ref="P93:P98" si="30">SUM(D93:O93)</f>
        <v>1477021</v>
      </c>
      <c r="Q93" s="112"/>
      <c r="R93" s="112"/>
      <c r="S93" s="110">
        <f>SUM($D93:D93)</f>
        <v>113358</v>
      </c>
      <c r="T93" s="110">
        <f>SUM($D93:E93)</f>
        <v>228027</v>
      </c>
      <c r="U93" s="110">
        <f>SUM($D93:F93)</f>
        <v>354674</v>
      </c>
      <c r="V93" s="110">
        <f>SUM($D93:G93)</f>
        <v>478617</v>
      </c>
      <c r="W93" s="110">
        <f>SUM($D93:H93)</f>
        <v>611057</v>
      </c>
      <c r="X93" s="110">
        <f>SUM($D93:I93)</f>
        <v>739923</v>
      </c>
      <c r="Y93" s="110">
        <f>SUM($D93:J93)</f>
        <v>858514</v>
      </c>
      <c r="Z93" s="110">
        <f>SUM($D93:K93)</f>
        <v>990927</v>
      </c>
      <c r="AA93" s="110">
        <f>SUM($D93:L93)</f>
        <v>1111595</v>
      </c>
      <c r="AB93" s="110">
        <f>SUM($D93:M93)</f>
        <v>1244014</v>
      </c>
      <c r="AC93" s="110">
        <f>SUM($D93:N93)</f>
        <v>1371681</v>
      </c>
      <c r="AD93" s="110">
        <f>SUM($D93:O93)</f>
        <v>1477021</v>
      </c>
    </row>
    <row r="94" spans="1:30" ht="15" customHeight="1">
      <c r="A94" s="138">
        <v>2013</v>
      </c>
      <c r="B94" s="141" t="s">
        <v>7</v>
      </c>
      <c r="C94" s="113"/>
      <c r="D94" s="110">
        <f t="shared" si="28"/>
        <v>124995</v>
      </c>
      <c r="E94" s="110">
        <f t="shared" si="28"/>
        <v>112961</v>
      </c>
      <c r="F94" s="110">
        <f t="shared" si="28"/>
        <v>124301</v>
      </c>
      <c r="G94" s="110">
        <f t="shared" si="28"/>
        <v>131383</v>
      </c>
      <c r="H94" s="110">
        <f t="shared" si="28"/>
        <v>138007</v>
      </c>
      <c r="I94" s="110">
        <f t="shared" si="28"/>
        <v>133299</v>
      </c>
      <c r="J94" s="110">
        <f t="shared" si="28"/>
        <v>125182</v>
      </c>
      <c r="K94" s="110">
        <f t="shared" si="28"/>
        <v>133476</v>
      </c>
      <c r="L94" s="110">
        <f t="shared" si="28"/>
        <v>129876</v>
      </c>
      <c r="M94" s="110">
        <f t="shared" si="28"/>
        <v>142597</v>
      </c>
      <c r="N94" s="110">
        <f t="shared" si="28"/>
        <v>130402</v>
      </c>
      <c r="O94" s="110">
        <f t="shared" si="28"/>
        <v>110472</v>
      </c>
      <c r="P94" s="110">
        <f t="shared" si="30"/>
        <v>1536951</v>
      </c>
      <c r="Q94" s="112"/>
      <c r="R94" s="112"/>
      <c r="S94" s="110">
        <f>SUM($D94:D94)</f>
        <v>124995</v>
      </c>
      <c r="T94" s="110">
        <f>SUM($D94:E94)</f>
        <v>237956</v>
      </c>
      <c r="U94" s="110">
        <f>SUM($D94:F94)</f>
        <v>362257</v>
      </c>
      <c r="V94" s="110">
        <f>SUM($D94:G94)</f>
        <v>493640</v>
      </c>
      <c r="W94" s="110">
        <f>SUM($D94:H94)</f>
        <v>631647</v>
      </c>
      <c r="X94" s="110">
        <f>SUM($D94:I94)</f>
        <v>764946</v>
      </c>
      <c r="Y94" s="110">
        <f>SUM($D94:J94)</f>
        <v>890128</v>
      </c>
      <c r="Z94" s="110">
        <f>SUM($D94:K94)</f>
        <v>1023604</v>
      </c>
      <c r="AA94" s="110">
        <f>SUM($D94:L94)</f>
        <v>1153480</v>
      </c>
      <c r="AB94" s="110">
        <f>SUM($D94:M94)</f>
        <v>1296077</v>
      </c>
      <c r="AC94" s="110">
        <f>SUM($D94:N94)</f>
        <v>1426479</v>
      </c>
      <c r="AD94" s="110">
        <f>SUM($D94:O94)</f>
        <v>1536951</v>
      </c>
    </row>
    <row r="95" spans="1:30" ht="15" customHeight="1">
      <c r="A95" s="138">
        <v>2014</v>
      </c>
      <c r="B95" s="141" t="s">
        <v>7</v>
      </c>
      <c r="C95" s="113"/>
      <c r="D95" s="110">
        <f t="shared" si="28"/>
        <v>117958</v>
      </c>
      <c r="E95" s="110">
        <f t="shared" si="28"/>
        <v>115903</v>
      </c>
      <c r="F95" s="110">
        <f t="shared" si="28"/>
        <v>129662</v>
      </c>
      <c r="G95" s="110">
        <f t="shared" si="28"/>
        <v>132436</v>
      </c>
      <c r="H95" s="110">
        <f t="shared" si="28"/>
        <v>138110</v>
      </c>
      <c r="I95" s="110">
        <f t="shared" si="28"/>
        <v>137861</v>
      </c>
      <c r="J95" s="110">
        <f t="shared" si="28"/>
        <v>133809</v>
      </c>
      <c r="K95" s="110">
        <f t="shared" si="28"/>
        <v>132297</v>
      </c>
      <c r="L95" s="110">
        <f t="shared" si="28"/>
        <v>142304</v>
      </c>
      <c r="M95" s="110">
        <f t="shared" si="28"/>
        <v>148555</v>
      </c>
      <c r="N95" s="110">
        <f t="shared" si="28"/>
        <v>131993</v>
      </c>
      <c r="O95" s="110">
        <f t="shared" si="28"/>
        <v>125273</v>
      </c>
      <c r="P95" s="110">
        <f t="shared" si="30"/>
        <v>1586161</v>
      </c>
      <c r="Q95" s="112"/>
      <c r="R95" s="112"/>
      <c r="S95" s="110">
        <f>SUM($D95:D95)</f>
        <v>117958</v>
      </c>
      <c r="T95" s="110">
        <f>SUM($D95:E95)</f>
        <v>233861</v>
      </c>
      <c r="U95" s="110">
        <f>SUM($D95:F95)</f>
        <v>363523</v>
      </c>
      <c r="V95" s="110">
        <f>SUM($D95:G95)</f>
        <v>495959</v>
      </c>
      <c r="W95" s="110">
        <f>SUM($D95:H95)</f>
        <v>634069</v>
      </c>
      <c r="X95" s="110">
        <f>SUM($D95:I95)</f>
        <v>771930</v>
      </c>
      <c r="Y95" s="110">
        <f>SUM($D95:J95)</f>
        <v>905739</v>
      </c>
      <c r="Z95" s="110">
        <f>SUM($D95:K95)</f>
        <v>1038036</v>
      </c>
      <c r="AA95" s="110">
        <f>SUM($D95:L95)</f>
        <v>1180340</v>
      </c>
      <c r="AB95" s="110">
        <f>SUM($D95:M95)</f>
        <v>1328895</v>
      </c>
      <c r="AC95" s="110">
        <f>SUM($D95:N95)</f>
        <v>1460888</v>
      </c>
      <c r="AD95" s="110">
        <f>SUM($D95:O95)</f>
        <v>1586161</v>
      </c>
    </row>
    <row r="96" spans="1:30" ht="15" customHeight="1">
      <c r="A96" s="138">
        <v>2015</v>
      </c>
      <c r="B96" s="141" t="s">
        <v>7</v>
      </c>
      <c r="C96" s="113"/>
      <c r="D96" s="110">
        <f t="shared" si="28"/>
        <v>121344</v>
      </c>
      <c r="E96" s="110">
        <f t="shared" si="28"/>
        <v>118080</v>
      </c>
      <c r="F96" s="110">
        <f t="shared" si="28"/>
        <v>139377</v>
      </c>
      <c r="G96" s="110">
        <f t="shared" si="28"/>
        <v>134492</v>
      </c>
      <c r="H96" s="110">
        <f t="shared" si="28"/>
        <v>135340</v>
      </c>
      <c r="I96" s="110">
        <f t="shared" si="28"/>
        <v>140379</v>
      </c>
      <c r="J96" s="110">
        <f t="shared" si="28"/>
        <v>128673</v>
      </c>
      <c r="K96" s="110">
        <f t="shared" si="28"/>
        <v>137290</v>
      </c>
      <c r="L96" s="110">
        <f t="shared" si="28"/>
        <v>139086</v>
      </c>
      <c r="M96" s="110">
        <f t="shared" si="28"/>
        <v>146215</v>
      </c>
      <c r="N96" s="110">
        <f t="shared" si="28"/>
        <v>137448</v>
      </c>
      <c r="O96" s="110">
        <f t="shared" si="28"/>
        <v>125686</v>
      </c>
      <c r="P96" s="110">
        <f t="shared" si="30"/>
        <v>1603410</v>
      </c>
      <c r="Q96" s="112"/>
      <c r="R96" s="112"/>
      <c r="S96" s="110">
        <f>SUM($D96:D96)</f>
        <v>121344</v>
      </c>
      <c r="T96" s="110">
        <f>SUM($D96:E96)</f>
        <v>239424</v>
      </c>
      <c r="U96" s="110">
        <f>SUM($D96:F96)</f>
        <v>378801</v>
      </c>
      <c r="V96" s="110">
        <f>SUM($D96:G96)</f>
        <v>513293</v>
      </c>
      <c r="W96" s="110">
        <f>SUM($D96:H96)</f>
        <v>648633</v>
      </c>
      <c r="X96" s="110">
        <f>SUM($D96:I96)</f>
        <v>789012</v>
      </c>
      <c r="Y96" s="110">
        <f>SUM($D96:J96)</f>
        <v>917685</v>
      </c>
      <c r="Z96" s="110">
        <f>SUM($D96:K96)</f>
        <v>1054975</v>
      </c>
      <c r="AA96" s="110">
        <f>SUM($D96:L96)</f>
        <v>1194061</v>
      </c>
      <c r="AB96" s="110">
        <f>SUM($D96:M96)</f>
        <v>1340276</v>
      </c>
      <c r="AC96" s="110">
        <f>SUM($D96:N96)</f>
        <v>1477724</v>
      </c>
      <c r="AD96" s="110">
        <f>SUM($D96:O96)</f>
        <v>1603410</v>
      </c>
    </row>
    <row r="97" spans="1:30" ht="15" customHeight="1">
      <c r="A97" s="138">
        <v>2016</v>
      </c>
      <c r="B97" s="141" t="s">
        <v>7</v>
      </c>
      <c r="C97" s="113"/>
      <c r="D97" s="110">
        <f t="shared" si="28"/>
        <v>126932</v>
      </c>
      <c r="E97" s="110">
        <f t="shared" si="28"/>
        <v>130663</v>
      </c>
      <c r="F97" s="110">
        <f t="shared" si="28"/>
        <v>143808</v>
      </c>
      <c r="G97" s="110">
        <f t="shared" si="28"/>
        <v>143194</v>
      </c>
      <c r="H97" s="110">
        <f t="shared" si="28"/>
        <v>143313</v>
      </c>
      <c r="I97" s="110">
        <f t="shared" si="28"/>
        <v>154028</v>
      </c>
      <c r="J97" s="110">
        <f t="shared" si="28"/>
        <v>132233</v>
      </c>
      <c r="K97" s="110">
        <f t="shared" si="28"/>
        <v>146679</v>
      </c>
      <c r="L97" s="110">
        <f t="shared" si="28"/>
        <v>144474</v>
      </c>
      <c r="M97" s="110">
        <f t="shared" si="28"/>
        <v>147152</v>
      </c>
      <c r="N97" s="110">
        <f t="shared" si="28"/>
        <v>143491</v>
      </c>
      <c r="O97" s="110">
        <f t="shared" si="28"/>
        <v>124271</v>
      </c>
      <c r="P97" s="110">
        <f t="shared" si="30"/>
        <v>1680238</v>
      </c>
      <c r="Q97" s="112"/>
      <c r="R97" s="112"/>
      <c r="S97" s="110">
        <f>SUM($D97:D97)</f>
        <v>126932</v>
      </c>
      <c r="T97" s="110">
        <f>SUM($D97:E97)</f>
        <v>257595</v>
      </c>
      <c r="U97" s="110">
        <f>SUM($D97:F97)</f>
        <v>401403</v>
      </c>
      <c r="V97" s="110">
        <f>SUM($D97:G97)</f>
        <v>544597</v>
      </c>
      <c r="W97" s="110">
        <f>SUM($D97:H97)</f>
        <v>687910</v>
      </c>
      <c r="X97" s="110">
        <f>SUM($D97:I97)</f>
        <v>841938</v>
      </c>
      <c r="Y97" s="110">
        <f>SUM($D97:J97)</f>
        <v>974171</v>
      </c>
      <c r="Z97" s="110">
        <f>SUM($D97:K97)</f>
        <v>1120850</v>
      </c>
      <c r="AA97" s="110">
        <f>SUM($D97:L97)</f>
        <v>1265324</v>
      </c>
      <c r="AB97" s="110">
        <f>SUM($D97:M97)</f>
        <v>1412476</v>
      </c>
      <c r="AC97" s="110">
        <f>SUM($D97:N97)</f>
        <v>1555967</v>
      </c>
      <c r="AD97" s="110">
        <f>SUM($D97:O97)</f>
        <v>1680238</v>
      </c>
    </row>
    <row r="98" spans="1:30" ht="15" customHeight="1">
      <c r="A98" s="138">
        <v>2017</v>
      </c>
      <c r="B98" s="141" t="s">
        <v>7</v>
      </c>
      <c r="C98" s="113"/>
      <c r="D98" s="110">
        <f>SUMIFS(D$11:D$69,$A$11:$A$69,$A98,$B$11:$B$69,$B98)</f>
        <v>131198</v>
      </c>
      <c r="E98" s="110">
        <f t="shared" ref="E98:O98" si="31">SUMIFS(E$11:E$69,$A$11:$A$69,$A98,$B$11:$B$69,$B98)</f>
        <v>129690</v>
      </c>
      <c r="F98" s="110">
        <f t="shared" si="31"/>
        <v>148418</v>
      </c>
      <c r="G98" s="110">
        <f t="shared" si="31"/>
        <v>134018</v>
      </c>
      <c r="H98" s="110">
        <f t="shared" si="31"/>
        <v>149196</v>
      </c>
      <c r="I98" s="110">
        <f t="shared" si="31"/>
        <v>146369</v>
      </c>
      <c r="J98" s="110">
        <f t="shared" si="31"/>
        <v>126606</v>
      </c>
      <c r="K98" s="110">
        <f t="shared" si="31"/>
        <v>146873</v>
      </c>
      <c r="L98" s="110">
        <f t="shared" si="31"/>
        <v>136411</v>
      </c>
      <c r="M98" s="110">
        <f t="shared" si="31"/>
        <v>143447</v>
      </c>
      <c r="N98" s="110">
        <f t="shared" si="31"/>
        <v>0</v>
      </c>
      <c r="O98" s="110">
        <f t="shared" si="31"/>
        <v>0</v>
      </c>
      <c r="P98" s="110">
        <f t="shared" si="30"/>
        <v>1392226</v>
      </c>
      <c r="Q98" s="112"/>
      <c r="R98" s="112"/>
      <c r="S98" s="110">
        <f>SUM($D98:D98)</f>
        <v>131198</v>
      </c>
      <c r="T98" s="110">
        <f>SUM($D98:E98)</f>
        <v>260888</v>
      </c>
      <c r="U98" s="110">
        <f>SUM($D98:F98)</f>
        <v>409306</v>
      </c>
      <c r="V98" s="110">
        <f>SUM($D98:G98)</f>
        <v>543324</v>
      </c>
      <c r="W98" s="110">
        <f>SUM($D98:H98)</f>
        <v>692520</v>
      </c>
      <c r="X98" s="110">
        <f>SUM($D98:I98)</f>
        <v>838889</v>
      </c>
      <c r="Y98" s="110">
        <f>SUM($D98:J98)</f>
        <v>965495</v>
      </c>
      <c r="Z98" s="110">
        <f>SUM($D98:K98)</f>
        <v>1112368</v>
      </c>
      <c r="AA98" s="110">
        <f>SUM($D98:L98)</f>
        <v>1248779</v>
      </c>
      <c r="AB98" s="110">
        <f>SUM($D98:M98)</f>
        <v>1392226</v>
      </c>
      <c r="AC98" s="110">
        <f>SUM($D98:N98)</f>
        <v>1392226</v>
      </c>
      <c r="AD98" s="110">
        <f>SUM($D98:O98)</f>
        <v>1392226</v>
      </c>
    </row>
    <row r="99" spans="1:30" ht="15" customHeight="1">
      <c r="Q99" s="145"/>
      <c r="R99" s="145"/>
    </row>
    <row r="100" spans="1:30" ht="15" customHeight="1">
      <c r="A100" s="138">
        <v>2006</v>
      </c>
      <c r="B100" s="141" t="s">
        <v>8</v>
      </c>
      <c r="D100" s="110">
        <f t="shared" ref="D100:O110" si="32">SUMIFS(D$11:D$65,$A$11:$A$65,$A100,$B$11:$B$65,$B100)</f>
        <v>538</v>
      </c>
      <c r="E100" s="110">
        <f t="shared" si="32"/>
        <v>470</v>
      </c>
      <c r="F100" s="110">
        <f t="shared" si="32"/>
        <v>572</v>
      </c>
      <c r="G100" s="110">
        <f t="shared" si="32"/>
        <v>631</v>
      </c>
      <c r="H100" s="110">
        <f t="shared" si="32"/>
        <v>913</v>
      </c>
      <c r="I100" s="110">
        <f t="shared" si="32"/>
        <v>821</v>
      </c>
      <c r="J100" s="110">
        <f t="shared" si="32"/>
        <v>877</v>
      </c>
      <c r="K100" s="110">
        <f t="shared" si="32"/>
        <v>867</v>
      </c>
      <c r="L100" s="110">
        <f t="shared" si="32"/>
        <v>794</v>
      </c>
      <c r="M100" s="110">
        <f t="shared" si="32"/>
        <v>974</v>
      </c>
      <c r="N100" s="110">
        <f t="shared" si="32"/>
        <v>770</v>
      </c>
      <c r="O100" s="110">
        <f t="shared" si="32"/>
        <v>476</v>
      </c>
      <c r="P100" s="110">
        <f t="shared" ref="P100:P110" si="33">SUM(D100:O100)</f>
        <v>8703</v>
      </c>
      <c r="Q100" s="145"/>
      <c r="R100" s="145"/>
      <c r="S100" s="110">
        <f>SUM($D100:D100)</f>
        <v>538</v>
      </c>
      <c r="T100" s="110">
        <f>SUM($D100:E100)</f>
        <v>1008</v>
      </c>
      <c r="U100" s="110">
        <f>SUM($D100:F100)</f>
        <v>1580</v>
      </c>
      <c r="V100" s="110">
        <f>SUM($D100:G100)</f>
        <v>2211</v>
      </c>
      <c r="W100" s="110">
        <f>SUM($D100:H100)</f>
        <v>3124</v>
      </c>
      <c r="X100" s="110">
        <f>SUM($D100:I100)</f>
        <v>3945</v>
      </c>
      <c r="Y100" s="110">
        <f>SUM($D100:J100)</f>
        <v>4822</v>
      </c>
      <c r="Z100" s="110">
        <f>SUM($D100:K100)</f>
        <v>5689</v>
      </c>
      <c r="AA100" s="110">
        <f>SUM($D100:L100)</f>
        <v>6483</v>
      </c>
      <c r="AB100" s="110">
        <f>SUM($D100:M100)</f>
        <v>7457</v>
      </c>
      <c r="AC100" s="110">
        <f>SUM($D100:N100)</f>
        <v>8227</v>
      </c>
      <c r="AD100" s="110">
        <f>SUM($D100:O100)</f>
        <v>8703</v>
      </c>
    </row>
    <row r="101" spans="1:30" ht="15" customHeight="1">
      <c r="A101" s="138">
        <v>2007</v>
      </c>
      <c r="B101" s="141" t="s">
        <v>8</v>
      </c>
      <c r="D101" s="110">
        <f t="shared" si="32"/>
        <v>573</v>
      </c>
      <c r="E101" s="110">
        <f t="shared" si="32"/>
        <v>453</v>
      </c>
      <c r="F101" s="110">
        <f t="shared" si="32"/>
        <v>629</v>
      </c>
      <c r="G101" s="110">
        <f t="shared" si="32"/>
        <v>855</v>
      </c>
      <c r="H101" s="110">
        <f t="shared" si="32"/>
        <v>866</v>
      </c>
      <c r="I101" s="110">
        <f t="shared" si="32"/>
        <v>833</v>
      </c>
      <c r="J101" s="110">
        <f t="shared" si="32"/>
        <v>753</v>
      </c>
      <c r="K101" s="110">
        <f t="shared" si="32"/>
        <v>737</v>
      </c>
      <c r="L101" s="110">
        <f t="shared" si="32"/>
        <v>804</v>
      </c>
      <c r="M101" s="110">
        <f t="shared" si="32"/>
        <v>958</v>
      </c>
      <c r="N101" s="110">
        <f t="shared" si="32"/>
        <v>712</v>
      </c>
      <c r="O101" s="110">
        <f t="shared" si="32"/>
        <v>482</v>
      </c>
      <c r="P101" s="110">
        <f t="shared" si="33"/>
        <v>8655</v>
      </c>
      <c r="Q101" s="145"/>
      <c r="R101" s="145"/>
      <c r="S101" s="110">
        <f>SUM($D101:D101)</f>
        <v>573</v>
      </c>
      <c r="T101" s="110">
        <f>SUM($D101:E101)</f>
        <v>1026</v>
      </c>
      <c r="U101" s="110">
        <f>SUM($D101:F101)</f>
        <v>1655</v>
      </c>
      <c r="V101" s="110">
        <f>SUM($D101:G101)</f>
        <v>2510</v>
      </c>
      <c r="W101" s="110">
        <f>SUM($D101:H101)</f>
        <v>3376</v>
      </c>
      <c r="X101" s="110">
        <f>SUM($D101:I101)</f>
        <v>4209</v>
      </c>
      <c r="Y101" s="110">
        <f>SUM($D101:J101)</f>
        <v>4962</v>
      </c>
      <c r="Z101" s="110">
        <f>SUM($D101:K101)</f>
        <v>5699</v>
      </c>
      <c r="AA101" s="110">
        <f>SUM($D101:L101)</f>
        <v>6503</v>
      </c>
      <c r="AB101" s="110">
        <f>SUM($D101:M101)</f>
        <v>7461</v>
      </c>
      <c r="AC101" s="110">
        <f>SUM($D101:N101)</f>
        <v>8173</v>
      </c>
      <c r="AD101" s="110">
        <f>SUM($D101:O101)</f>
        <v>8655</v>
      </c>
    </row>
    <row r="102" spans="1:30" ht="15" customHeight="1">
      <c r="A102" s="138">
        <v>2008</v>
      </c>
      <c r="B102" s="141" t="s">
        <v>8</v>
      </c>
      <c r="D102" s="110">
        <f t="shared" si="32"/>
        <v>426</v>
      </c>
      <c r="E102" s="110">
        <f t="shared" si="32"/>
        <v>347</v>
      </c>
      <c r="F102" s="110">
        <f t="shared" si="32"/>
        <v>524</v>
      </c>
      <c r="G102" s="110">
        <f t="shared" si="32"/>
        <v>628</v>
      </c>
      <c r="H102" s="110">
        <f t="shared" si="32"/>
        <v>733</v>
      </c>
      <c r="I102" s="110">
        <f t="shared" si="32"/>
        <v>713</v>
      </c>
      <c r="J102" s="110">
        <f t="shared" si="32"/>
        <v>708</v>
      </c>
      <c r="K102" s="110">
        <f t="shared" si="32"/>
        <v>915</v>
      </c>
      <c r="L102" s="110">
        <f t="shared" si="32"/>
        <v>931</v>
      </c>
      <c r="M102" s="110">
        <f t="shared" si="32"/>
        <v>971</v>
      </c>
      <c r="N102" s="110">
        <f t="shared" si="32"/>
        <v>630</v>
      </c>
      <c r="O102" s="110">
        <f t="shared" si="32"/>
        <v>356</v>
      </c>
      <c r="P102" s="110">
        <f t="shared" si="33"/>
        <v>7882</v>
      </c>
      <c r="Q102" s="145"/>
      <c r="R102" s="145"/>
      <c r="S102" s="110">
        <f>SUM($D102:D102)</f>
        <v>426</v>
      </c>
      <c r="T102" s="110">
        <f>SUM($D102:E102)</f>
        <v>773</v>
      </c>
      <c r="U102" s="110">
        <f>SUM($D102:F102)</f>
        <v>1297</v>
      </c>
      <c r="V102" s="110">
        <f>SUM($D102:G102)</f>
        <v>1925</v>
      </c>
      <c r="W102" s="110">
        <f>SUM($D102:H102)</f>
        <v>2658</v>
      </c>
      <c r="X102" s="110">
        <f>SUM($D102:I102)</f>
        <v>3371</v>
      </c>
      <c r="Y102" s="110">
        <f>SUM($D102:J102)</f>
        <v>4079</v>
      </c>
      <c r="Z102" s="110">
        <f>SUM($D102:K102)</f>
        <v>4994</v>
      </c>
      <c r="AA102" s="110">
        <f>SUM($D102:L102)</f>
        <v>5925</v>
      </c>
      <c r="AB102" s="110">
        <f>SUM($D102:M102)</f>
        <v>6896</v>
      </c>
      <c r="AC102" s="110">
        <f>SUM($D102:N102)</f>
        <v>7526</v>
      </c>
      <c r="AD102" s="110">
        <f>SUM($D102:O102)</f>
        <v>7882</v>
      </c>
    </row>
    <row r="103" spans="1:30" ht="15" customHeight="1">
      <c r="A103" s="138">
        <v>2009</v>
      </c>
      <c r="B103" s="141" t="s">
        <v>8</v>
      </c>
      <c r="D103" s="110">
        <f t="shared" si="32"/>
        <v>364</v>
      </c>
      <c r="E103" s="110">
        <f t="shared" si="32"/>
        <v>387</v>
      </c>
      <c r="F103" s="110">
        <f t="shared" si="32"/>
        <v>400</v>
      </c>
      <c r="G103" s="110">
        <f t="shared" si="32"/>
        <v>523</v>
      </c>
      <c r="H103" s="110">
        <f t="shared" si="32"/>
        <v>675</v>
      </c>
      <c r="I103" s="110">
        <f t="shared" si="32"/>
        <v>593</v>
      </c>
      <c r="J103" s="110">
        <f t="shared" si="32"/>
        <v>557</v>
      </c>
      <c r="K103" s="110">
        <f t="shared" si="32"/>
        <v>603</v>
      </c>
      <c r="L103" s="110">
        <f t="shared" si="32"/>
        <v>560</v>
      </c>
      <c r="M103" s="110">
        <f t="shared" si="32"/>
        <v>689</v>
      </c>
      <c r="N103" s="110">
        <f t="shared" si="32"/>
        <v>575</v>
      </c>
      <c r="O103" s="110">
        <f t="shared" si="32"/>
        <v>381</v>
      </c>
      <c r="P103" s="110">
        <f t="shared" si="33"/>
        <v>6307</v>
      </c>
      <c r="Q103" s="145"/>
      <c r="R103" s="145"/>
      <c r="S103" s="110">
        <f>SUM($D103:D103)</f>
        <v>364</v>
      </c>
      <c r="T103" s="110">
        <f>SUM($D103:E103)</f>
        <v>751</v>
      </c>
      <c r="U103" s="110">
        <f>SUM($D103:F103)</f>
        <v>1151</v>
      </c>
      <c r="V103" s="110">
        <f>SUM($D103:G103)</f>
        <v>1674</v>
      </c>
      <c r="W103" s="110">
        <f>SUM($D103:H103)</f>
        <v>2349</v>
      </c>
      <c r="X103" s="110">
        <f>SUM($D103:I103)</f>
        <v>2942</v>
      </c>
      <c r="Y103" s="110">
        <f>SUM($D103:J103)</f>
        <v>3499</v>
      </c>
      <c r="Z103" s="110">
        <f>SUM($D103:K103)</f>
        <v>4102</v>
      </c>
      <c r="AA103" s="110">
        <f>SUM($D103:L103)</f>
        <v>4662</v>
      </c>
      <c r="AB103" s="110">
        <f>SUM($D103:M103)</f>
        <v>5351</v>
      </c>
      <c r="AC103" s="110">
        <f>SUM($D103:N103)</f>
        <v>5926</v>
      </c>
      <c r="AD103" s="110">
        <f>SUM($D103:O103)</f>
        <v>6307</v>
      </c>
    </row>
    <row r="104" spans="1:30" ht="15" customHeight="1">
      <c r="A104" s="138">
        <v>2010</v>
      </c>
      <c r="B104" s="141" t="s">
        <v>8</v>
      </c>
      <c r="D104" s="110">
        <f t="shared" si="32"/>
        <v>425</v>
      </c>
      <c r="E104" s="110">
        <f t="shared" si="32"/>
        <v>377</v>
      </c>
      <c r="F104" s="110">
        <f t="shared" si="32"/>
        <v>395</v>
      </c>
      <c r="G104" s="110">
        <f t="shared" si="32"/>
        <v>490</v>
      </c>
      <c r="H104" s="110">
        <f t="shared" si="32"/>
        <v>682</v>
      </c>
      <c r="I104" s="110">
        <f t="shared" si="32"/>
        <v>739</v>
      </c>
      <c r="J104" s="110">
        <f t="shared" si="32"/>
        <v>704</v>
      </c>
      <c r="K104" s="110">
        <f t="shared" si="32"/>
        <v>556</v>
      </c>
      <c r="L104" s="110">
        <f t="shared" si="32"/>
        <v>652</v>
      </c>
      <c r="M104" s="110">
        <f t="shared" si="32"/>
        <v>694</v>
      </c>
      <c r="N104" s="110">
        <f t="shared" si="32"/>
        <v>722</v>
      </c>
      <c r="O104" s="110">
        <f t="shared" si="32"/>
        <v>379</v>
      </c>
      <c r="P104" s="110">
        <f t="shared" si="33"/>
        <v>6815</v>
      </c>
      <c r="Q104" s="145"/>
      <c r="R104" s="145"/>
      <c r="S104" s="110">
        <f>SUM($D104:D104)</f>
        <v>425</v>
      </c>
      <c r="T104" s="110">
        <f>SUM($D104:E104)</f>
        <v>802</v>
      </c>
      <c r="U104" s="110">
        <f>SUM($D104:F104)</f>
        <v>1197</v>
      </c>
      <c r="V104" s="110">
        <f>SUM($D104:G104)</f>
        <v>1687</v>
      </c>
      <c r="W104" s="110">
        <f>SUM($D104:H104)</f>
        <v>2369</v>
      </c>
      <c r="X104" s="110">
        <f>SUM($D104:I104)</f>
        <v>3108</v>
      </c>
      <c r="Y104" s="110">
        <f>SUM($D104:J104)</f>
        <v>3812</v>
      </c>
      <c r="Z104" s="110">
        <f>SUM($D104:K104)</f>
        <v>4368</v>
      </c>
      <c r="AA104" s="110">
        <f>SUM($D104:L104)</f>
        <v>5020</v>
      </c>
      <c r="AB104" s="110">
        <f>SUM($D104:M104)</f>
        <v>5714</v>
      </c>
      <c r="AC104" s="110">
        <f>SUM($D104:N104)</f>
        <v>6436</v>
      </c>
      <c r="AD104" s="110">
        <f>SUM($D104:O104)</f>
        <v>6815</v>
      </c>
    </row>
    <row r="105" spans="1:30" ht="15" customHeight="1">
      <c r="A105" s="138">
        <v>2011</v>
      </c>
      <c r="B105" s="141" t="s">
        <v>8</v>
      </c>
      <c r="D105" s="110">
        <f t="shared" si="32"/>
        <v>345</v>
      </c>
      <c r="E105" s="110">
        <f t="shared" si="32"/>
        <v>323</v>
      </c>
      <c r="F105" s="110">
        <f t="shared" si="32"/>
        <v>484</v>
      </c>
      <c r="G105" s="110">
        <f t="shared" si="32"/>
        <v>480</v>
      </c>
      <c r="H105" s="110">
        <f t="shared" si="32"/>
        <v>688</v>
      </c>
      <c r="I105" s="110">
        <f t="shared" si="32"/>
        <v>726</v>
      </c>
      <c r="J105" s="110">
        <f t="shared" si="32"/>
        <v>575</v>
      </c>
      <c r="K105" s="110">
        <f t="shared" si="32"/>
        <v>627</v>
      </c>
      <c r="L105" s="110">
        <f t="shared" si="32"/>
        <v>564</v>
      </c>
      <c r="M105" s="110">
        <f t="shared" si="32"/>
        <v>610</v>
      </c>
      <c r="N105" s="110">
        <f t="shared" si="32"/>
        <v>568</v>
      </c>
      <c r="O105" s="110">
        <f t="shared" si="32"/>
        <v>376</v>
      </c>
      <c r="P105" s="110">
        <f t="shared" si="33"/>
        <v>6366</v>
      </c>
      <c r="Q105" s="145"/>
      <c r="R105" s="145"/>
      <c r="S105" s="110">
        <f>SUM($D105:D105)</f>
        <v>345</v>
      </c>
      <c r="T105" s="110">
        <f>SUM($D105:E105)</f>
        <v>668</v>
      </c>
      <c r="U105" s="110">
        <f>SUM($D105:F105)</f>
        <v>1152</v>
      </c>
      <c r="V105" s="110">
        <f>SUM($D105:G105)</f>
        <v>1632</v>
      </c>
      <c r="W105" s="110">
        <f>SUM($D105:H105)</f>
        <v>2320</v>
      </c>
      <c r="X105" s="110">
        <f>SUM($D105:I105)</f>
        <v>3046</v>
      </c>
      <c r="Y105" s="110">
        <f>SUM($D105:J105)</f>
        <v>3621</v>
      </c>
      <c r="Z105" s="110">
        <f>SUM($D105:K105)</f>
        <v>4248</v>
      </c>
      <c r="AA105" s="110">
        <f>SUM($D105:L105)</f>
        <v>4812</v>
      </c>
      <c r="AB105" s="110">
        <f>SUM($D105:M105)</f>
        <v>5422</v>
      </c>
      <c r="AC105" s="110">
        <f>SUM($D105:N105)</f>
        <v>5990</v>
      </c>
      <c r="AD105" s="110">
        <f>SUM($D105:O105)</f>
        <v>6366</v>
      </c>
    </row>
    <row r="106" spans="1:30" ht="15" customHeight="1">
      <c r="A106" s="138">
        <v>2012</v>
      </c>
      <c r="B106" s="141" t="s">
        <v>8</v>
      </c>
      <c r="D106" s="110">
        <f t="shared" si="32"/>
        <v>297</v>
      </c>
      <c r="E106" s="110">
        <f t="shared" si="32"/>
        <v>354</v>
      </c>
      <c r="F106" s="110">
        <f t="shared" si="32"/>
        <v>456</v>
      </c>
      <c r="G106" s="110">
        <f t="shared" si="32"/>
        <v>541</v>
      </c>
      <c r="H106" s="110">
        <f t="shared" si="32"/>
        <v>853</v>
      </c>
      <c r="I106" s="110">
        <f t="shared" si="32"/>
        <v>860</v>
      </c>
      <c r="J106" s="110">
        <f t="shared" si="32"/>
        <v>838</v>
      </c>
      <c r="K106" s="110">
        <f t="shared" si="32"/>
        <v>682</v>
      </c>
      <c r="L106" s="110">
        <f t="shared" si="32"/>
        <v>586</v>
      </c>
      <c r="M106" s="110">
        <f t="shared" si="32"/>
        <v>611</v>
      </c>
      <c r="N106" s="110">
        <f t="shared" si="32"/>
        <v>694</v>
      </c>
      <c r="O106" s="110">
        <f t="shared" si="32"/>
        <v>355</v>
      </c>
      <c r="P106" s="110">
        <f t="shared" si="33"/>
        <v>7127</v>
      </c>
      <c r="Q106" s="145"/>
      <c r="R106" s="145"/>
      <c r="S106" s="110">
        <f>SUM($D106:D106)</f>
        <v>297</v>
      </c>
      <c r="T106" s="110">
        <f>SUM($D106:E106)</f>
        <v>651</v>
      </c>
      <c r="U106" s="110">
        <f>SUM($D106:F106)</f>
        <v>1107</v>
      </c>
      <c r="V106" s="110">
        <f>SUM($D106:G106)</f>
        <v>1648</v>
      </c>
      <c r="W106" s="110">
        <f>SUM($D106:H106)</f>
        <v>2501</v>
      </c>
      <c r="X106" s="110">
        <f>SUM($D106:I106)</f>
        <v>3361</v>
      </c>
      <c r="Y106" s="110">
        <f>SUM($D106:J106)</f>
        <v>4199</v>
      </c>
      <c r="Z106" s="110">
        <f>SUM($D106:K106)</f>
        <v>4881</v>
      </c>
      <c r="AA106" s="110">
        <f>SUM($D106:L106)</f>
        <v>5467</v>
      </c>
      <c r="AB106" s="110">
        <f>SUM($D106:M106)</f>
        <v>6078</v>
      </c>
      <c r="AC106" s="110">
        <f>SUM($D106:N106)</f>
        <v>6772</v>
      </c>
      <c r="AD106" s="110">
        <f>SUM($D106:O106)</f>
        <v>7127</v>
      </c>
    </row>
    <row r="107" spans="1:30" ht="15" customHeight="1">
      <c r="A107" s="138">
        <v>2013</v>
      </c>
      <c r="B107" s="141" t="s">
        <v>8</v>
      </c>
      <c r="D107" s="110">
        <f t="shared" si="32"/>
        <v>344</v>
      </c>
      <c r="E107" s="110">
        <f t="shared" si="32"/>
        <v>352</v>
      </c>
      <c r="F107" s="110">
        <f t="shared" si="32"/>
        <v>411</v>
      </c>
      <c r="G107" s="110">
        <f t="shared" si="32"/>
        <v>538</v>
      </c>
      <c r="H107" s="110">
        <f t="shared" si="32"/>
        <v>785</v>
      </c>
      <c r="I107" s="110">
        <f t="shared" si="32"/>
        <v>825</v>
      </c>
      <c r="J107" s="110">
        <f t="shared" si="32"/>
        <v>539</v>
      </c>
      <c r="K107" s="110">
        <f t="shared" si="32"/>
        <v>675</v>
      </c>
      <c r="L107" s="110">
        <f t="shared" si="32"/>
        <v>694</v>
      </c>
      <c r="M107" s="110">
        <f t="shared" si="32"/>
        <v>611</v>
      </c>
      <c r="N107" s="110">
        <f t="shared" si="32"/>
        <v>576</v>
      </c>
      <c r="O107" s="110">
        <f t="shared" si="32"/>
        <v>360</v>
      </c>
      <c r="P107" s="110">
        <f t="shared" ref="P107:P109" si="34">SUM(D107:O107)</f>
        <v>6710</v>
      </c>
      <c r="Q107" s="145"/>
      <c r="R107" s="145"/>
      <c r="S107" s="110">
        <f>SUM($D107:D107)</f>
        <v>344</v>
      </c>
      <c r="T107" s="110">
        <f>SUM($D107:E107)</f>
        <v>696</v>
      </c>
      <c r="U107" s="110">
        <f>SUM($D107:F107)</f>
        <v>1107</v>
      </c>
      <c r="V107" s="110">
        <f>SUM($D107:G107)</f>
        <v>1645</v>
      </c>
      <c r="W107" s="110">
        <f>SUM($D107:H107)</f>
        <v>2430</v>
      </c>
      <c r="X107" s="110">
        <f>SUM($D107:I107)</f>
        <v>3255</v>
      </c>
      <c r="Y107" s="110">
        <f>SUM($D107:J107)</f>
        <v>3794</v>
      </c>
      <c r="Z107" s="110">
        <f>SUM($D107:K107)</f>
        <v>4469</v>
      </c>
      <c r="AA107" s="110">
        <f>SUM($D107:L107)</f>
        <v>5163</v>
      </c>
      <c r="AB107" s="110">
        <f>SUM($D107:M107)</f>
        <v>5774</v>
      </c>
      <c r="AC107" s="110">
        <f>SUM($D107:N107)</f>
        <v>6350</v>
      </c>
      <c r="AD107" s="110">
        <f>SUM($D107:O107)</f>
        <v>6710</v>
      </c>
    </row>
    <row r="108" spans="1:30" ht="15" customHeight="1">
      <c r="A108" s="138">
        <v>2014</v>
      </c>
      <c r="B108" s="141" t="s">
        <v>8</v>
      </c>
      <c r="D108" s="110">
        <f t="shared" si="32"/>
        <v>364</v>
      </c>
      <c r="E108" s="110">
        <f t="shared" si="32"/>
        <v>300</v>
      </c>
      <c r="F108" s="110">
        <f t="shared" si="32"/>
        <v>403</v>
      </c>
      <c r="G108" s="110">
        <f t="shared" si="32"/>
        <v>458</v>
      </c>
      <c r="H108" s="110">
        <f t="shared" si="32"/>
        <v>637</v>
      </c>
      <c r="I108" s="110">
        <f t="shared" si="32"/>
        <v>664</v>
      </c>
      <c r="J108" s="110">
        <f t="shared" si="32"/>
        <v>741</v>
      </c>
      <c r="K108" s="110">
        <f t="shared" si="32"/>
        <v>841</v>
      </c>
      <c r="L108" s="110">
        <f t="shared" si="32"/>
        <v>737</v>
      </c>
      <c r="M108" s="110">
        <f t="shared" si="32"/>
        <v>710</v>
      </c>
      <c r="N108" s="110">
        <f t="shared" si="32"/>
        <v>663</v>
      </c>
      <c r="O108" s="110">
        <f t="shared" si="32"/>
        <v>353</v>
      </c>
      <c r="P108" s="110">
        <f t="shared" si="34"/>
        <v>6871</v>
      </c>
      <c r="Q108" s="145"/>
      <c r="R108" s="145"/>
      <c r="S108" s="110">
        <f>SUM($D108:D108)</f>
        <v>364</v>
      </c>
      <c r="T108" s="110">
        <f>SUM($D108:E108)</f>
        <v>664</v>
      </c>
      <c r="U108" s="110">
        <f>SUM($D108:F108)</f>
        <v>1067</v>
      </c>
      <c r="V108" s="110">
        <f>SUM($D108:G108)</f>
        <v>1525</v>
      </c>
      <c r="W108" s="110">
        <f>SUM($D108:H108)</f>
        <v>2162</v>
      </c>
      <c r="X108" s="110">
        <f>SUM($D108:I108)</f>
        <v>2826</v>
      </c>
      <c r="Y108" s="110">
        <f>SUM($D108:J108)</f>
        <v>3567</v>
      </c>
      <c r="Z108" s="110">
        <f>SUM($D108:K108)</f>
        <v>4408</v>
      </c>
      <c r="AA108" s="110">
        <f>SUM($D108:L108)</f>
        <v>5145</v>
      </c>
      <c r="AB108" s="110">
        <f>SUM($D108:M108)</f>
        <v>5855</v>
      </c>
      <c r="AC108" s="110">
        <f>SUM($D108:N108)</f>
        <v>6518</v>
      </c>
      <c r="AD108" s="110">
        <f>SUM($D108:O108)</f>
        <v>6871</v>
      </c>
    </row>
    <row r="109" spans="1:30" ht="15" customHeight="1">
      <c r="A109" s="138">
        <v>2015</v>
      </c>
      <c r="B109" s="141" t="s">
        <v>8</v>
      </c>
      <c r="D109" s="110">
        <f t="shared" si="32"/>
        <v>462</v>
      </c>
      <c r="E109" s="110">
        <f t="shared" si="32"/>
        <v>328</v>
      </c>
      <c r="F109" s="110">
        <f t="shared" si="32"/>
        <v>487</v>
      </c>
      <c r="G109" s="110">
        <f t="shared" si="32"/>
        <v>553</v>
      </c>
      <c r="H109" s="110">
        <f t="shared" si="32"/>
        <v>619</v>
      </c>
      <c r="I109" s="110">
        <f t="shared" si="32"/>
        <v>664</v>
      </c>
      <c r="J109" s="110">
        <f t="shared" si="32"/>
        <v>622</v>
      </c>
      <c r="K109" s="110">
        <f t="shared" si="32"/>
        <v>577</v>
      </c>
      <c r="L109" s="110">
        <f t="shared" si="32"/>
        <v>585</v>
      </c>
      <c r="M109" s="110">
        <f t="shared" si="32"/>
        <v>580</v>
      </c>
      <c r="N109" s="110">
        <f t="shared" si="32"/>
        <v>441</v>
      </c>
      <c r="O109" s="110">
        <f t="shared" si="32"/>
        <v>261</v>
      </c>
      <c r="P109" s="110">
        <f t="shared" si="34"/>
        <v>6179</v>
      </c>
      <c r="Q109" s="145"/>
      <c r="R109" s="145"/>
      <c r="S109" s="110">
        <f>SUM($D109:D109)</f>
        <v>462</v>
      </c>
      <c r="T109" s="110">
        <f>SUM($D109:E109)</f>
        <v>790</v>
      </c>
      <c r="U109" s="110">
        <f>SUM($D109:F109)</f>
        <v>1277</v>
      </c>
      <c r="V109" s="110">
        <f>SUM($D109:G109)</f>
        <v>1830</v>
      </c>
      <c r="W109" s="110">
        <f>SUM($D109:H109)</f>
        <v>2449</v>
      </c>
      <c r="X109" s="110">
        <f>SUM($D109:I109)</f>
        <v>3113</v>
      </c>
      <c r="Y109" s="110">
        <f>SUM($D109:J109)</f>
        <v>3735</v>
      </c>
      <c r="Z109" s="110">
        <f>SUM($D109:K109)</f>
        <v>4312</v>
      </c>
      <c r="AA109" s="110">
        <f>SUM($D109:L109)</f>
        <v>4897</v>
      </c>
      <c r="AB109" s="110">
        <f>SUM($D109:M109)</f>
        <v>5477</v>
      </c>
      <c r="AC109" s="110">
        <f>SUM($D109:N109)</f>
        <v>5918</v>
      </c>
      <c r="AD109" s="110">
        <f>SUM($D109:O109)</f>
        <v>6179</v>
      </c>
    </row>
    <row r="110" spans="1:30" ht="15" customHeight="1">
      <c r="A110" s="138">
        <v>2016</v>
      </c>
      <c r="B110" s="141" t="s">
        <v>8</v>
      </c>
      <c r="D110" s="110">
        <f t="shared" si="32"/>
        <v>297</v>
      </c>
      <c r="E110" s="110">
        <f t="shared" si="32"/>
        <v>272</v>
      </c>
      <c r="F110" s="110">
        <f t="shared" si="32"/>
        <v>282</v>
      </c>
      <c r="G110" s="110">
        <f t="shared" si="32"/>
        <v>485</v>
      </c>
      <c r="H110" s="110">
        <f t="shared" si="32"/>
        <v>604</v>
      </c>
      <c r="I110" s="110">
        <f t="shared" si="32"/>
        <v>562</v>
      </c>
      <c r="J110" s="110">
        <f t="shared" si="32"/>
        <v>580</v>
      </c>
      <c r="K110" s="110">
        <f t="shared" si="32"/>
        <v>469</v>
      </c>
      <c r="L110" s="110">
        <f t="shared" si="32"/>
        <v>518</v>
      </c>
      <c r="M110" s="110">
        <f t="shared" si="32"/>
        <v>573</v>
      </c>
      <c r="N110" s="110">
        <f t="shared" si="32"/>
        <v>500</v>
      </c>
      <c r="O110" s="110">
        <f t="shared" si="32"/>
        <v>243</v>
      </c>
      <c r="P110" s="110">
        <f t="shared" si="33"/>
        <v>5385</v>
      </c>
      <c r="Q110" s="145"/>
      <c r="R110" s="145"/>
      <c r="S110" s="110">
        <f>SUM($D110:D110)</f>
        <v>297</v>
      </c>
      <c r="T110" s="110">
        <f>SUM($D110:E110)</f>
        <v>569</v>
      </c>
      <c r="U110" s="110">
        <f>SUM($D110:F110)</f>
        <v>851</v>
      </c>
      <c r="V110" s="110">
        <f>SUM($D110:G110)</f>
        <v>1336</v>
      </c>
      <c r="W110" s="110">
        <f>SUM($D110:H110)</f>
        <v>1940</v>
      </c>
      <c r="X110" s="110">
        <f>SUM($D110:I110)</f>
        <v>2502</v>
      </c>
      <c r="Y110" s="110">
        <f>SUM($D110:J110)</f>
        <v>3082</v>
      </c>
      <c r="Z110" s="110">
        <f>SUM($D110:K110)</f>
        <v>3551</v>
      </c>
      <c r="AA110" s="110">
        <f>SUM($D110:L110)</f>
        <v>4069</v>
      </c>
      <c r="AB110" s="110">
        <f>SUM($D110:M110)</f>
        <v>4642</v>
      </c>
      <c r="AC110" s="110">
        <f>SUM($D110:N110)</f>
        <v>5142</v>
      </c>
      <c r="AD110" s="110">
        <f>SUM($D110:O110)</f>
        <v>5385</v>
      </c>
    </row>
    <row r="111" spans="1:30" ht="15" customHeight="1">
      <c r="A111" s="138">
        <v>2017</v>
      </c>
      <c r="B111" s="141" t="s">
        <v>8</v>
      </c>
      <c r="D111" s="110">
        <f>SUMIFS(D$11:D$69,$A$11:$A$69,$A111,$B$11:$B$69,$B111)</f>
        <v>273</v>
      </c>
      <c r="E111" s="110">
        <f t="shared" ref="E111:O111" si="35">SUMIFS(E$11:E$69,$A$11:$A$69,$A111,$B$11:$B$69,$B111)</f>
        <v>288</v>
      </c>
      <c r="F111" s="110">
        <f t="shared" si="35"/>
        <v>361</v>
      </c>
      <c r="G111" s="110">
        <f t="shared" si="35"/>
        <v>419</v>
      </c>
      <c r="H111" s="110">
        <f t="shared" si="35"/>
        <v>475</v>
      </c>
      <c r="I111" s="110">
        <f t="shared" si="35"/>
        <v>543</v>
      </c>
      <c r="J111" s="110">
        <f t="shared" si="35"/>
        <v>515</v>
      </c>
      <c r="K111" s="110">
        <f t="shared" si="35"/>
        <v>497</v>
      </c>
      <c r="L111" s="110">
        <f t="shared" si="35"/>
        <v>460</v>
      </c>
      <c r="M111" s="110">
        <f t="shared" si="35"/>
        <v>526</v>
      </c>
      <c r="N111" s="110">
        <f t="shared" si="35"/>
        <v>0</v>
      </c>
      <c r="O111" s="110">
        <f t="shared" si="35"/>
        <v>0</v>
      </c>
      <c r="P111" s="110">
        <f t="shared" ref="P111" si="36">SUM(D111:O111)</f>
        <v>4357</v>
      </c>
      <c r="Q111" s="145"/>
      <c r="R111" s="145"/>
      <c r="S111" s="110">
        <f>SUM($D111:D111)</f>
        <v>273</v>
      </c>
      <c r="T111" s="110">
        <f>SUM($D111:E111)</f>
        <v>561</v>
      </c>
      <c r="U111" s="110">
        <f>SUM($D111:F111)</f>
        <v>922</v>
      </c>
      <c r="V111" s="110">
        <f>SUM($D111:G111)</f>
        <v>1341</v>
      </c>
      <c r="W111" s="110">
        <f>SUM($D111:H111)</f>
        <v>1816</v>
      </c>
      <c r="X111" s="110">
        <f>SUM($D111:I111)</f>
        <v>2359</v>
      </c>
      <c r="Y111" s="110">
        <f>SUM($D111:J111)</f>
        <v>2874</v>
      </c>
      <c r="Z111" s="110">
        <f>SUM($D111:K111)</f>
        <v>3371</v>
      </c>
      <c r="AA111" s="110">
        <f>SUM($D111:L111)</f>
        <v>3831</v>
      </c>
      <c r="AB111" s="110">
        <f>SUM($D111:M111)</f>
        <v>4357</v>
      </c>
      <c r="AC111" s="110">
        <f>SUM($D111:N111)</f>
        <v>4357</v>
      </c>
      <c r="AD111" s="110">
        <f>SUM($D111:O111)</f>
        <v>4357</v>
      </c>
    </row>
  </sheetData>
  <phoneticPr fontId="26" type="noConversion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indexed="44"/>
  </sheetPr>
  <dimension ref="A1:AE111"/>
  <sheetViews>
    <sheetView topLeftCell="A43" zoomScale="70" zoomScaleNormal="70" workbookViewId="0">
      <selection activeCell="N66" sqref="N66"/>
    </sheetView>
  </sheetViews>
  <sheetFormatPr defaultColWidth="6.1796875" defaultRowHeight="15" customHeight="1"/>
  <cols>
    <col min="1" max="1" width="7.6328125" style="128" bestFit="1" customWidth="1"/>
    <col min="2" max="2" width="29.54296875" style="128" bestFit="1" customWidth="1"/>
    <col min="3" max="3" width="0.90625" style="117" customWidth="1"/>
    <col min="4" max="4" width="9.81640625" style="125" customWidth="1"/>
    <col min="5" max="16" width="9.81640625" style="117" customWidth="1"/>
    <col min="17" max="18" width="1.54296875" style="117" customWidth="1"/>
    <col min="19" max="19" width="9.81640625" style="125" customWidth="1"/>
    <col min="20" max="30" width="9.81640625" style="117" customWidth="1"/>
    <col min="31" max="16384" width="6.1796875" style="120"/>
  </cols>
  <sheetData>
    <row r="1" spans="1:30" ht="15" customHeight="1">
      <c r="A1" s="115" t="s">
        <v>45</v>
      </c>
      <c r="B1" s="116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S1" s="119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</row>
    <row r="2" spans="1:30" ht="15" customHeight="1">
      <c r="A2" s="115" t="s">
        <v>44</v>
      </c>
      <c r="B2" s="121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3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</row>
    <row r="3" spans="1:30" ht="15" customHeight="1">
      <c r="A3" s="115" t="s">
        <v>0</v>
      </c>
      <c r="B3" s="124"/>
    </row>
    <row r="4" spans="1:30" ht="15" customHeight="1">
      <c r="A4" s="115" t="s">
        <v>64</v>
      </c>
      <c r="B4" s="121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3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</row>
    <row r="5" spans="1:30" ht="15" customHeight="1">
      <c r="A5" s="121"/>
      <c r="B5" s="121"/>
      <c r="D5" s="126"/>
      <c r="S5" s="126"/>
    </row>
    <row r="6" spans="1:30" ht="15" customHeight="1">
      <c r="A6" s="121"/>
      <c r="B6" s="121"/>
      <c r="D6" s="119"/>
      <c r="E6" s="118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  <c r="S6" s="119"/>
      <c r="T6" s="118"/>
      <c r="U6" s="118"/>
      <c r="V6" s="118"/>
      <c r="W6" s="118"/>
      <c r="X6" s="118"/>
      <c r="Y6" s="118"/>
      <c r="Z6" s="118"/>
      <c r="AA6" s="118"/>
      <c r="AB6" s="118"/>
      <c r="AC6" s="118"/>
      <c r="AD6" s="118"/>
    </row>
    <row r="7" spans="1:30" ht="15" customHeight="1">
      <c r="A7" s="117"/>
      <c r="B7" s="127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  <c r="P7" s="125"/>
      <c r="T7" s="125"/>
      <c r="U7" s="125"/>
      <c r="V7" s="125"/>
      <c r="W7" s="125"/>
      <c r="X7" s="125"/>
      <c r="Y7" s="125"/>
      <c r="Z7" s="125"/>
      <c r="AA7" s="125"/>
      <c r="AB7" s="125"/>
      <c r="AC7" s="125"/>
      <c r="AD7" s="125"/>
    </row>
    <row r="8" spans="1:30" ht="15" customHeight="1">
      <c r="D8" s="129" t="s">
        <v>61</v>
      </c>
      <c r="E8" s="118"/>
      <c r="F8" s="118"/>
      <c r="G8" s="118"/>
      <c r="H8" s="118"/>
      <c r="I8" s="118"/>
      <c r="J8" s="118"/>
      <c r="K8" s="118"/>
      <c r="L8" s="118"/>
      <c r="M8" s="118"/>
      <c r="N8" s="118"/>
      <c r="O8" s="118"/>
      <c r="P8" s="118"/>
      <c r="S8" s="129" t="s">
        <v>62</v>
      </c>
      <c r="T8" s="118"/>
      <c r="U8" s="118"/>
      <c r="V8" s="118"/>
      <c r="W8" s="118"/>
      <c r="X8" s="118"/>
      <c r="Y8" s="118"/>
      <c r="Z8" s="118"/>
      <c r="AA8" s="118"/>
      <c r="AB8" s="118"/>
      <c r="AC8" s="118"/>
      <c r="AD8" s="118"/>
    </row>
    <row r="9" spans="1:30" ht="15" customHeight="1">
      <c r="A9" s="130" t="s">
        <v>59</v>
      </c>
      <c r="B9" s="131" t="s">
        <v>60</v>
      </c>
      <c r="C9" s="117" t="s">
        <v>33</v>
      </c>
      <c r="D9" s="132" t="s">
        <v>47</v>
      </c>
      <c r="E9" s="132" t="s">
        <v>48</v>
      </c>
      <c r="F9" s="132" t="s">
        <v>49</v>
      </c>
      <c r="G9" s="132" t="s">
        <v>50</v>
      </c>
      <c r="H9" s="132" t="s">
        <v>51</v>
      </c>
      <c r="I9" s="132" t="s">
        <v>52</v>
      </c>
      <c r="J9" s="132" t="s">
        <v>53</v>
      </c>
      <c r="K9" s="132" t="s">
        <v>54</v>
      </c>
      <c r="L9" s="132" t="s">
        <v>55</v>
      </c>
      <c r="M9" s="132" t="s">
        <v>56</v>
      </c>
      <c r="N9" s="132" t="s">
        <v>57</v>
      </c>
      <c r="O9" s="132" t="s">
        <v>58</v>
      </c>
      <c r="P9" s="133" t="s">
        <v>9</v>
      </c>
      <c r="Q9" s="117" t="s">
        <v>33</v>
      </c>
      <c r="R9" s="117" t="s">
        <v>33</v>
      </c>
      <c r="S9" s="132" t="s">
        <v>47</v>
      </c>
      <c r="T9" s="132" t="s">
        <v>48</v>
      </c>
      <c r="U9" s="132" t="s">
        <v>49</v>
      </c>
      <c r="V9" s="132" t="s">
        <v>50</v>
      </c>
      <c r="W9" s="132" t="s">
        <v>51</v>
      </c>
      <c r="X9" s="132" t="s">
        <v>52</v>
      </c>
      <c r="Y9" s="132" t="s">
        <v>53</v>
      </c>
      <c r="Z9" s="132" t="s">
        <v>54</v>
      </c>
      <c r="AA9" s="132" t="s">
        <v>55</v>
      </c>
      <c r="AB9" s="132" t="s">
        <v>56</v>
      </c>
      <c r="AC9" s="132" t="s">
        <v>57</v>
      </c>
      <c r="AD9" s="132" t="s">
        <v>58</v>
      </c>
    </row>
    <row r="10" spans="1:30" s="137" customFormat="1" ht="15" customHeight="1">
      <c r="A10" s="134"/>
      <c r="B10" s="135"/>
      <c r="C10" s="136"/>
      <c r="D10" s="112"/>
      <c r="E10" s="112"/>
      <c r="F10" s="112"/>
      <c r="G10" s="112"/>
      <c r="H10" s="112"/>
      <c r="I10" s="112"/>
      <c r="J10" s="112"/>
      <c r="K10" s="112"/>
      <c r="L10" s="112"/>
      <c r="M10" s="112"/>
      <c r="N10" s="112"/>
      <c r="O10" s="112"/>
      <c r="P10" s="112"/>
      <c r="Q10" s="136"/>
      <c r="R10" s="136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</row>
    <row r="11" spans="1:30" s="114" customFormat="1" ht="15" customHeight="1">
      <c r="A11" s="138">
        <v>2006</v>
      </c>
      <c r="B11" s="139" t="s">
        <v>6</v>
      </c>
      <c r="C11" s="113"/>
      <c r="D11" s="110">
        <v>131034</v>
      </c>
      <c r="E11" s="110">
        <v>114754</v>
      </c>
      <c r="F11" s="110">
        <v>142197</v>
      </c>
      <c r="G11" s="110">
        <v>145130</v>
      </c>
      <c r="H11" s="110">
        <v>162329</v>
      </c>
      <c r="I11" s="110">
        <v>168976</v>
      </c>
      <c r="J11" s="110">
        <v>199180</v>
      </c>
      <c r="K11" s="110">
        <v>190155</v>
      </c>
      <c r="L11" s="110">
        <v>157797</v>
      </c>
      <c r="M11" s="110">
        <v>151297</v>
      </c>
      <c r="N11" s="110">
        <v>144875</v>
      </c>
      <c r="O11" s="110">
        <v>142345</v>
      </c>
      <c r="P11" s="110">
        <f>SUM(D11:O11)</f>
        <v>1850069</v>
      </c>
      <c r="Q11" s="140"/>
      <c r="R11" s="140"/>
      <c r="S11" s="110">
        <f>SUM($D11:D11)</f>
        <v>131034</v>
      </c>
      <c r="T11" s="110">
        <f>SUM($D11:E11)</f>
        <v>245788</v>
      </c>
      <c r="U11" s="110">
        <f>SUM($D11:F11)</f>
        <v>387985</v>
      </c>
      <c r="V11" s="110">
        <f>SUM($D11:G11)</f>
        <v>533115</v>
      </c>
      <c r="W11" s="110">
        <f>SUM($D11:H11)</f>
        <v>695444</v>
      </c>
      <c r="X11" s="110">
        <f>SUM($D11:I11)</f>
        <v>864420</v>
      </c>
      <c r="Y11" s="110">
        <f>SUM($D11:J11)</f>
        <v>1063600</v>
      </c>
      <c r="Z11" s="110">
        <f>SUM($D11:K11)</f>
        <v>1253755</v>
      </c>
      <c r="AA11" s="110">
        <f>SUM($D11:L11)</f>
        <v>1411552</v>
      </c>
      <c r="AB11" s="110">
        <f>SUM($D11:M11)</f>
        <v>1562849</v>
      </c>
      <c r="AC11" s="110">
        <f>SUM($D11:N11)</f>
        <v>1707724</v>
      </c>
      <c r="AD11" s="110">
        <f>SUM($D11:O11)</f>
        <v>1850069</v>
      </c>
    </row>
    <row r="12" spans="1:30" s="114" customFormat="1" ht="15" customHeight="1">
      <c r="A12" s="138">
        <v>2006</v>
      </c>
      <c r="B12" s="141" t="s">
        <v>7</v>
      </c>
      <c r="D12" s="111">
        <v>72495</v>
      </c>
      <c r="E12" s="110">
        <v>67953</v>
      </c>
      <c r="F12" s="110">
        <v>76980</v>
      </c>
      <c r="G12" s="110">
        <v>69180</v>
      </c>
      <c r="H12" s="110">
        <v>76315</v>
      </c>
      <c r="I12" s="110">
        <v>75574</v>
      </c>
      <c r="J12" s="110">
        <v>60669</v>
      </c>
      <c r="K12" s="110">
        <v>72361</v>
      </c>
      <c r="L12" s="110">
        <v>66118</v>
      </c>
      <c r="M12" s="110">
        <v>70950</v>
      </c>
      <c r="N12" s="110">
        <v>68026</v>
      </c>
      <c r="O12" s="110">
        <v>56696</v>
      </c>
      <c r="P12" s="110">
        <f>SUM(D12:O12)</f>
        <v>833317</v>
      </c>
      <c r="Q12" s="142"/>
      <c r="R12" s="142"/>
      <c r="S12" s="110">
        <f>SUM($D12:D12)</f>
        <v>72495</v>
      </c>
      <c r="T12" s="110">
        <f>SUM($D12:E12)</f>
        <v>140448</v>
      </c>
      <c r="U12" s="110">
        <f>SUM($D12:F12)</f>
        <v>217428</v>
      </c>
      <c r="V12" s="110">
        <f>SUM($D12:G12)</f>
        <v>286608</v>
      </c>
      <c r="W12" s="110">
        <f>SUM($D12:H12)</f>
        <v>362923</v>
      </c>
      <c r="X12" s="110">
        <f>SUM($D12:I12)</f>
        <v>438497</v>
      </c>
      <c r="Y12" s="110">
        <f>SUM($D12:J12)</f>
        <v>499166</v>
      </c>
      <c r="Z12" s="110">
        <f>SUM($D12:K12)</f>
        <v>571527</v>
      </c>
      <c r="AA12" s="110">
        <f>SUM($D12:L12)</f>
        <v>637645</v>
      </c>
      <c r="AB12" s="110">
        <f>SUM($D12:M12)</f>
        <v>708595</v>
      </c>
      <c r="AC12" s="110">
        <f>SUM($D12:N12)</f>
        <v>776621</v>
      </c>
      <c r="AD12" s="110">
        <f>SUM($D12:O12)</f>
        <v>833317</v>
      </c>
    </row>
    <row r="13" spans="1:30" s="114" customFormat="1" ht="15" customHeight="1">
      <c r="A13" s="138">
        <v>2006</v>
      </c>
      <c r="B13" s="141" t="s">
        <v>8</v>
      </c>
      <c r="D13" s="111">
        <v>224</v>
      </c>
      <c r="E13" s="110">
        <v>223</v>
      </c>
      <c r="F13" s="110">
        <v>234</v>
      </c>
      <c r="G13" s="110">
        <v>284</v>
      </c>
      <c r="H13" s="110">
        <v>419</v>
      </c>
      <c r="I13" s="110">
        <v>317</v>
      </c>
      <c r="J13" s="110">
        <v>328</v>
      </c>
      <c r="K13" s="110">
        <v>366</v>
      </c>
      <c r="L13" s="110">
        <v>352</v>
      </c>
      <c r="M13" s="110">
        <v>464</v>
      </c>
      <c r="N13" s="110">
        <v>351</v>
      </c>
      <c r="O13" s="110">
        <v>189</v>
      </c>
      <c r="P13" s="110">
        <f>SUM(D13:O13)</f>
        <v>3751</v>
      </c>
      <c r="Q13" s="142"/>
      <c r="R13" s="142"/>
      <c r="S13" s="110">
        <f>SUM($D13:D13)</f>
        <v>224</v>
      </c>
      <c r="T13" s="110">
        <f>SUM($D13:E13)</f>
        <v>447</v>
      </c>
      <c r="U13" s="110">
        <f>SUM($D13:F13)</f>
        <v>681</v>
      </c>
      <c r="V13" s="110">
        <f>SUM($D13:G13)</f>
        <v>965</v>
      </c>
      <c r="W13" s="110">
        <f>SUM($D13:H13)</f>
        <v>1384</v>
      </c>
      <c r="X13" s="110">
        <f>SUM($D13:I13)</f>
        <v>1701</v>
      </c>
      <c r="Y13" s="110">
        <f>SUM($D13:J13)</f>
        <v>2029</v>
      </c>
      <c r="Z13" s="110">
        <f>SUM($D13:K13)</f>
        <v>2395</v>
      </c>
      <c r="AA13" s="110">
        <f>SUM($D13:L13)</f>
        <v>2747</v>
      </c>
      <c r="AB13" s="110">
        <f>SUM($D13:M13)</f>
        <v>3211</v>
      </c>
      <c r="AC13" s="110">
        <f>SUM($D13:N13)</f>
        <v>3562</v>
      </c>
      <c r="AD13" s="110">
        <f>SUM($D13:O13)</f>
        <v>3751</v>
      </c>
    </row>
    <row r="14" spans="1:30" s="114" customFormat="1" ht="15" customHeight="1">
      <c r="A14" s="138">
        <v>2006</v>
      </c>
      <c r="B14" s="143" t="s">
        <v>9</v>
      </c>
      <c r="D14" s="111">
        <f t="shared" ref="D14:P14" si="0">SUM(D11:D13)</f>
        <v>203753</v>
      </c>
      <c r="E14" s="111">
        <f t="shared" si="0"/>
        <v>182930</v>
      </c>
      <c r="F14" s="111">
        <f t="shared" si="0"/>
        <v>219411</v>
      </c>
      <c r="G14" s="111">
        <f t="shared" si="0"/>
        <v>214594</v>
      </c>
      <c r="H14" s="111">
        <f t="shared" si="0"/>
        <v>239063</v>
      </c>
      <c r="I14" s="111">
        <f t="shared" si="0"/>
        <v>244867</v>
      </c>
      <c r="J14" s="111">
        <f t="shared" si="0"/>
        <v>260177</v>
      </c>
      <c r="K14" s="111">
        <f t="shared" si="0"/>
        <v>262882</v>
      </c>
      <c r="L14" s="111">
        <f t="shared" si="0"/>
        <v>224267</v>
      </c>
      <c r="M14" s="111">
        <f t="shared" si="0"/>
        <v>222711</v>
      </c>
      <c r="N14" s="111">
        <f t="shared" si="0"/>
        <v>213252</v>
      </c>
      <c r="O14" s="111">
        <f t="shared" si="0"/>
        <v>199230</v>
      </c>
      <c r="P14" s="111">
        <f t="shared" si="0"/>
        <v>2687137</v>
      </c>
      <c r="Q14" s="142"/>
      <c r="R14" s="142"/>
      <c r="S14" s="111">
        <f t="shared" ref="S14:AD14" si="1">SUM(S11:S13)</f>
        <v>203753</v>
      </c>
      <c r="T14" s="111">
        <f t="shared" si="1"/>
        <v>386683</v>
      </c>
      <c r="U14" s="111">
        <f t="shared" si="1"/>
        <v>606094</v>
      </c>
      <c r="V14" s="111">
        <f t="shared" si="1"/>
        <v>820688</v>
      </c>
      <c r="W14" s="111">
        <f t="shared" si="1"/>
        <v>1059751</v>
      </c>
      <c r="X14" s="111">
        <f t="shared" si="1"/>
        <v>1304618</v>
      </c>
      <c r="Y14" s="111">
        <f t="shared" si="1"/>
        <v>1564795</v>
      </c>
      <c r="Z14" s="111">
        <f t="shared" si="1"/>
        <v>1827677</v>
      </c>
      <c r="AA14" s="111">
        <f t="shared" si="1"/>
        <v>2051944</v>
      </c>
      <c r="AB14" s="111">
        <f t="shared" si="1"/>
        <v>2274655</v>
      </c>
      <c r="AC14" s="111">
        <f t="shared" si="1"/>
        <v>2487907</v>
      </c>
      <c r="AD14" s="111">
        <f t="shared" si="1"/>
        <v>2687137</v>
      </c>
    </row>
    <row r="15" spans="1:30" s="137" customFormat="1" ht="15" customHeight="1">
      <c r="A15" s="134"/>
      <c r="B15" s="135"/>
      <c r="C15" s="136"/>
      <c r="D15" s="112"/>
      <c r="E15" s="112"/>
      <c r="F15" s="112"/>
      <c r="G15" s="112"/>
      <c r="H15" s="112"/>
      <c r="I15" s="112"/>
      <c r="J15" s="112"/>
      <c r="K15" s="112"/>
      <c r="L15" s="112"/>
      <c r="M15" s="112"/>
      <c r="N15" s="112"/>
      <c r="O15" s="112"/>
      <c r="P15" s="112"/>
      <c r="Q15" s="136"/>
      <c r="R15" s="136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</row>
    <row r="16" spans="1:30" s="114" customFormat="1" ht="15" customHeight="1">
      <c r="A16" s="138">
        <v>2007</v>
      </c>
      <c r="B16" s="139" t="s">
        <v>6</v>
      </c>
      <c r="C16" s="113"/>
      <c r="D16" s="110">
        <v>117268</v>
      </c>
      <c r="E16" s="110">
        <v>103074</v>
      </c>
      <c r="F16" s="110">
        <v>132256</v>
      </c>
      <c r="G16" s="110">
        <v>132172</v>
      </c>
      <c r="H16" s="110">
        <v>147391</v>
      </c>
      <c r="I16" s="110">
        <v>154040</v>
      </c>
      <c r="J16" s="110">
        <v>178249</v>
      </c>
      <c r="K16" s="110">
        <v>177479</v>
      </c>
      <c r="L16" s="110">
        <v>143800</v>
      </c>
      <c r="M16" s="110">
        <v>147989</v>
      </c>
      <c r="N16" s="110">
        <v>142554</v>
      </c>
      <c r="O16" s="110">
        <v>128669</v>
      </c>
      <c r="P16" s="110">
        <f>SUM(D16:O16)</f>
        <v>1704941</v>
      </c>
      <c r="Q16" s="140"/>
      <c r="R16" s="140"/>
      <c r="S16" s="110">
        <f>SUM($D16:D16)</f>
        <v>117268</v>
      </c>
      <c r="T16" s="110">
        <f>SUM($D16:E16)</f>
        <v>220342</v>
      </c>
      <c r="U16" s="110">
        <f>SUM($D16:F16)</f>
        <v>352598</v>
      </c>
      <c r="V16" s="110">
        <f>SUM($D16:G16)</f>
        <v>484770</v>
      </c>
      <c r="W16" s="110">
        <f>SUM($D16:H16)</f>
        <v>632161</v>
      </c>
      <c r="X16" s="110">
        <f>SUM($D16:I16)</f>
        <v>786201</v>
      </c>
      <c r="Y16" s="110">
        <f>SUM($D16:J16)</f>
        <v>964450</v>
      </c>
      <c r="Z16" s="110">
        <f>SUM($D16:K16)</f>
        <v>1141929</v>
      </c>
      <c r="AA16" s="110">
        <f>SUM($D16:L16)</f>
        <v>1285729</v>
      </c>
      <c r="AB16" s="110">
        <f>SUM($D16:M16)</f>
        <v>1433718</v>
      </c>
      <c r="AC16" s="110">
        <f>SUM($D16:N16)</f>
        <v>1576272</v>
      </c>
      <c r="AD16" s="110">
        <f>SUM($D16:O16)</f>
        <v>1704941</v>
      </c>
    </row>
    <row r="17" spans="1:30" s="114" customFormat="1" ht="15" customHeight="1">
      <c r="A17" s="138">
        <v>2007</v>
      </c>
      <c r="B17" s="141" t="s">
        <v>7</v>
      </c>
      <c r="D17" s="111">
        <v>65530</v>
      </c>
      <c r="E17" s="110">
        <v>59775</v>
      </c>
      <c r="F17" s="110">
        <v>67803</v>
      </c>
      <c r="G17" s="110">
        <v>65343</v>
      </c>
      <c r="H17" s="110">
        <v>72314</v>
      </c>
      <c r="I17" s="110">
        <v>67010</v>
      </c>
      <c r="J17" s="110">
        <v>58687</v>
      </c>
      <c r="K17" s="110">
        <v>66081</v>
      </c>
      <c r="L17" s="110">
        <v>61393</v>
      </c>
      <c r="M17" s="110">
        <v>69401</v>
      </c>
      <c r="N17" s="110">
        <v>64795</v>
      </c>
      <c r="O17" s="110">
        <v>51679</v>
      </c>
      <c r="P17" s="110">
        <f>SUM(D17:O17)</f>
        <v>769811</v>
      </c>
      <c r="Q17" s="142"/>
      <c r="R17" s="142"/>
      <c r="S17" s="110">
        <f>SUM($D17:D17)</f>
        <v>65530</v>
      </c>
      <c r="T17" s="110">
        <f>SUM($D17:E17)</f>
        <v>125305</v>
      </c>
      <c r="U17" s="110">
        <f>SUM($D17:F17)</f>
        <v>193108</v>
      </c>
      <c r="V17" s="110">
        <f>SUM($D17:G17)</f>
        <v>258451</v>
      </c>
      <c r="W17" s="110">
        <f>SUM($D17:H17)</f>
        <v>330765</v>
      </c>
      <c r="X17" s="110">
        <f>SUM($D17:I17)</f>
        <v>397775</v>
      </c>
      <c r="Y17" s="110">
        <f>SUM($D17:J17)</f>
        <v>456462</v>
      </c>
      <c r="Z17" s="110">
        <f>SUM($D17:K17)</f>
        <v>522543</v>
      </c>
      <c r="AA17" s="110">
        <f>SUM($D17:L17)</f>
        <v>583936</v>
      </c>
      <c r="AB17" s="110">
        <f>SUM($D17:M17)</f>
        <v>653337</v>
      </c>
      <c r="AC17" s="110">
        <f>SUM($D17:N17)</f>
        <v>718132</v>
      </c>
      <c r="AD17" s="110">
        <f>SUM($D17:O17)</f>
        <v>769811</v>
      </c>
    </row>
    <row r="18" spans="1:30" s="114" customFormat="1" ht="15" customHeight="1">
      <c r="A18" s="138">
        <v>2007</v>
      </c>
      <c r="B18" s="141" t="s">
        <v>8</v>
      </c>
      <c r="D18" s="111">
        <v>236</v>
      </c>
      <c r="E18" s="110">
        <v>205</v>
      </c>
      <c r="F18" s="110">
        <v>250</v>
      </c>
      <c r="G18" s="110">
        <v>316</v>
      </c>
      <c r="H18" s="110">
        <v>383</v>
      </c>
      <c r="I18" s="110">
        <v>351</v>
      </c>
      <c r="J18" s="110">
        <v>313</v>
      </c>
      <c r="K18" s="110">
        <v>376</v>
      </c>
      <c r="L18" s="110">
        <v>349</v>
      </c>
      <c r="M18" s="110">
        <v>384</v>
      </c>
      <c r="N18" s="110">
        <v>291</v>
      </c>
      <c r="O18" s="110">
        <v>198</v>
      </c>
      <c r="P18" s="110">
        <f>SUM(D18:O18)</f>
        <v>3652</v>
      </c>
      <c r="Q18" s="142"/>
      <c r="R18" s="142"/>
      <c r="S18" s="110">
        <f>SUM($D18:D18)</f>
        <v>236</v>
      </c>
      <c r="T18" s="110">
        <f>SUM($D18:E18)</f>
        <v>441</v>
      </c>
      <c r="U18" s="110">
        <f>SUM($D18:F18)</f>
        <v>691</v>
      </c>
      <c r="V18" s="110">
        <f>SUM($D18:G18)</f>
        <v>1007</v>
      </c>
      <c r="W18" s="110">
        <f>SUM($D18:H18)</f>
        <v>1390</v>
      </c>
      <c r="X18" s="110">
        <f>SUM($D18:I18)</f>
        <v>1741</v>
      </c>
      <c r="Y18" s="110">
        <f>SUM($D18:J18)</f>
        <v>2054</v>
      </c>
      <c r="Z18" s="110">
        <f>SUM($D18:K18)</f>
        <v>2430</v>
      </c>
      <c r="AA18" s="110">
        <f>SUM($D18:L18)</f>
        <v>2779</v>
      </c>
      <c r="AB18" s="110">
        <f>SUM($D18:M18)</f>
        <v>3163</v>
      </c>
      <c r="AC18" s="110">
        <f>SUM($D18:N18)</f>
        <v>3454</v>
      </c>
      <c r="AD18" s="110">
        <f>SUM($D18:O18)</f>
        <v>3652</v>
      </c>
    </row>
    <row r="19" spans="1:30" s="114" customFormat="1" ht="15" customHeight="1">
      <c r="A19" s="138">
        <v>2007</v>
      </c>
      <c r="B19" s="143" t="s">
        <v>9</v>
      </c>
      <c r="D19" s="111">
        <f t="shared" ref="D19:P19" si="2">SUM(D16:D18)</f>
        <v>183034</v>
      </c>
      <c r="E19" s="111">
        <f t="shared" si="2"/>
        <v>163054</v>
      </c>
      <c r="F19" s="111">
        <f t="shared" si="2"/>
        <v>200309</v>
      </c>
      <c r="G19" s="111">
        <f t="shared" si="2"/>
        <v>197831</v>
      </c>
      <c r="H19" s="111">
        <f t="shared" si="2"/>
        <v>220088</v>
      </c>
      <c r="I19" s="111">
        <f t="shared" si="2"/>
        <v>221401</v>
      </c>
      <c r="J19" s="111">
        <f t="shared" si="2"/>
        <v>237249</v>
      </c>
      <c r="K19" s="111">
        <f t="shared" si="2"/>
        <v>243936</v>
      </c>
      <c r="L19" s="111">
        <f t="shared" si="2"/>
        <v>205542</v>
      </c>
      <c r="M19" s="111">
        <f t="shared" si="2"/>
        <v>217774</v>
      </c>
      <c r="N19" s="111">
        <f t="shared" si="2"/>
        <v>207640</v>
      </c>
      <c r="O19" s="111">
        <f t="shared" si="2"/>
        <v>180546</v>
      </c>
      <c r="P19" s="111">
        <f t="shared" si="2"/>
        <v>2478404</v>
      </c>
      <c r="Q19" s="142"/>
      <c r="R19" s="142"/>
      <c r="S19" s="111">
        <f t="shared" ref="S19:AD19" si="3">SUM(S16:S18)</f>
        <v>183034</v>
      </c>
      <c r="T19" s="111">
        <f t="shared" si="3"/>
        <v>346088</v>
      </c>
      <c r="U19" s="111">
        <f t="shared" si="3"/>
        <v>546397</v>
      </c>
      <c r="V19" s="111">
        <f t="shared" si="3"/>
        <v>744228</v>
      </c>
      <c r="W19" s="111">
        <f t="shared" si="3"/>
        <v>964316</v>
      </c>
      <c r="X19" s="111">
        <f t="shared" si="3"/>
        <v>1185717</v>
      </c>
      <c r="Y19" s="111">
        <f t="shared" si="3"/>
        <v>1422966</v>
      </c>
      <c r="Z19" s="111">
        <f t="shared" si="3"/>
        <v>1666902</v>
      </c>
      <c r="AA19" s="111">
        <f t="shared" si="3"/>
        <v>1872444</v>
      </c>
      <c r="AB19" s="111">
        <f t="shared" si="3"/>
        <v>2090218</v>
      </c>
      <c r="AC19" s="111">
        <f t="shared" si="3"/>
        <v>2297858</v>
      </c>
      <c r="AD19" s="111">
        <f t="shared" si="3"/>
        <v>2478404</v>
      </c>
    </row>
    <row r="20" spans="1:30" s="137" customFormat="1" ht="15" customHeight="1">
      <c r="A20" s="134"/>
      <c r="B20" s="135"/>
      <c r="C20" s="136"/>
      <c r="D20" s="112"/>
      <c r="E20" s="112"/>
      <c r="F20" s="112"/>
      <c r="G20" s="112"/>
      <c r="H20" s="112"/>
      <c r="I20" s="112"/>
      <c r="J20" s="112"/>
      <c r="K20" s="112"/>
      <c r="L20" s="112"/>
      <c r="M20" s="112"/>
      <c r="N20" s="112"/>
      <c r="O20" s="112"/>
      <c r="P20" s="112"/>
      <c r="Q20" s="136"/>
      <c r="R20" s="136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</row>
    <row r="21" spans="1:30" s="114" customFormat="1" ht="15" customHeight="1">
      <c r="A21" s="138">
        <v>2008</v>
      </c>
      <c r="B21" s="139" t="s">
        <v>6</v>
      </c>
      <c r="C21" s="113"/>
      <c r="D21" s="110">
        <v>113290</v>
      </c>
      <c r="E21" s="110">
        <v>103469</v>
      </c>
      <c r="F21" s="110">
        <v>130104</v>
      </c>
      <c r="G21" s="110">
        <v>128896</v>
      </c>
      <c r="H21" s="110">
        <v>152146</v>
      </c>
      <c r="I21" s="110">
        <v>153222</v>
      </c>
      <c r="J21" s="110">
        <v>176912</v>
      </c>
      <c r="K21" s="110">
        <v>189888</v>
      </c>
      <c r="L21" s="110">
        <v>140440</v>
      </c>
      <c r="M21" s="110">
        <v>140544</v>
      </c>
      <c r="N21" s="110">
        <v>124368</v>
      </c>
      <c r="O21" s="110">
        <v>114132</v>
      </c>
      <c r="P21" s="110">
        <f>SUM(D21:O21)</f>
        <v>1667411</v>
      </c>
      <c r="Q21" s="140"/>
      <c r="R21" s="140"/>
      <c r="S21" s="110">
        <f>SUM($D21:D21)</f>
        <v>113290</v>
      </c>
      <c r="T21" s="110">
        <f>SUM($D21:E21)</f>
        <v>216759</v>
      </c>
      <c r="U21" s="110">
        <f>SUM($D21:F21)</f>
        <v>346863</v>
      </c>
      <c r="V21" s="110">
        <f>SUM($D21:G21)</f>
        <v>475759</v>
      </c>
      <c r="W21" s="110">
        <f>SUM($D21:H21)</f>
        <v>627905</v>
      </c>
      <c r="X21" s="110">
        <f>SUM($D21:I21)</f>
        <v>781127</v>
      </c>
      <c r="Y21" s="110">
        <f>SUM($D21:J21)</f>
        <v>958039</v>
      </c>
      <c r="Z21" s="110">
        <f>SUM($D21:K21)</f>
        <v>1147927</v>
      </c>
      <c r="AA21" s="110">
        <f>SUM($D21:L21)</f>
        <v>1288367</v>
      </c>
      <c r="AB21" s="110">
        <f>SUM($D21:M21)</f>
        <v>1428911</v>
      </c>
      <c r="AC21" s="110">
        <f>SUM($D21:N21)</f>
        <v>1553279</v>
      </c>
      <c r="AD21" s="110">
        <f>SUM($D21:O21)</f>
        <v>1667411</v>
      </c>
    </row>
    <row r="22" spans="1:30" s="114" customFormat="1" ht="15" customHeight="1">
      <c r="A22" s="138">
        <v>2008</v>
      </c>
      <c r="B22" s="141" t="s">
        <v>7</v>
      </c>
      <c r="D22" s="111">
        <v>63669</v>
      </c>
      <c r="E22" s="110">
        <v>61666</v>
      </c>
      <c r="F22" s="110">
        <v>61279</v>
      </c>
      <c r="G22" s="110">
        <v>65870</v>
      </c>
      <c r="H22" s="110">
        <v>65504</v>
      </c>
      <c r="I22" s="110">
        <v>67768</v>
      </c>
      <c r="J22" s="110">
        <v>60640</v>
      </c>
      <c r="K22" s="110">
        <v>61012</v>
      </c>
      <c r="L22" s="110">
        <v>64003</v>
      </c>
      <c r="M22" s="110">
        <v>63403</v>
      </c>
      <c r="N22" s="110">
        <v>52381</v>
      </c>
      <c r="O22" s="110">
        <v>45303</v>
      </c>
      <c r="P22" s="110">
        <f>SUM(D22:O22)</f>
        <v>732498</v>
      </c>
      <c r="Q22" s="142"/>
      <c r="R22" s="142"/>
      <c r="S22" s="110">
        <f>SUM($D22:D22)</f>
        <v>63669</v>
      </c>
      <c r="T22" s="110">
        <f>SUM($D22:E22)</f>
        <v>125335</v>
      </c>
      <c r="U22" s="110">
        <f>SUM($D22:F22)</f>
        <v>186614</v>
      </c>
      <c r="V22" s="110">
        <f>SUM($D22:G22)</f>
        <v>252484</v>
      </c>
      <c r="W22" s="110">
        <f>SUM($D22:H22)</f>
        <v>317988</v>
      </c>
      <c r="X22" s="110">
        <f>SUM($D22:I22)</f>
        <v>385756</v>
      </c>
      <c r="Y22" s="110">
        <f>SUM($D22:J22)</f>
        <v>446396</v>
      </c>
      <c r="Z22" s="110">
        <f>SUM($D22:K22)</f>
        <v>507408</v>
      </c>
      <c r="AA22" s="110">
        <f>SUM($D22:L22)</f>
        <v>571411</v>
      </c>
      <c r="AB22" s="110">
        <f>SUM($D22:M22)</f>
        <v>634814</v>
      </c>
      <c r="AC22" s="110">
        <f>SUM($D22:N22)</f>
        <v>687195</v>
      </c>
      <c r="AD22" s="110">
        <f>SUM($D22:O22)</f>
        <v>732498</v>
      </c>
    </row>
    <row r="23" spans="1:30" s="114" customFormat="1" ht="15" customHeight="1">
      <c r="A23" s="138">
        <v>2008</v>
      </c>
      <c r="B23" s="141" t="s">
        <v>8</v>
      </c>
      <c r="D23" s="111">
        <v>188</v>
      </c>
      <c r="E23" s="110">
        <v>171</v>
      </c>
      <c r="F23" s="110">
        <v>189</v>
      </c>
      <c r="G23" s="110">
        <v>269</v>
      </c>
      <c r="H23" s="110">
        <v>320</v>
      </c>
      <c r="I23" s="110">
        <v>240</v>
      </c>
      <c r="J23" s="110">
        <v>239</v>
      </c>
      <c r="K23" s="110">
        <v>298</v>
      </c>
      <c r="L23" s="110">
        <v>305</v>
      </c>
      <c r="M23" s="110">
        <v>386</v>
      </c>
      <c r="N23" s="110">
        <v>279</v>
      </c>
      <c r="O23" s="110">
        <v>152</v>
      </c>
      <c r="P23" s="110">
        <f>SUM(D23:O23)</f>
        <v>3036</v>
      </c>
      <c r="Q23" s="142"/>
      <c r="R23" s="142"/>
      <c r="S23" s="110">
        <f>SUM($D23:D23)</f>
        <v>188</v>
      </c>
      <c r="T23" s="110">
        <f>SUM($D23:E23)</f>
        <v>359</v>
      </c>
      <c r="U23" s="110">
        <f>SUM($D23:F23)</f>
        <v>548</v>
      </c>
      <c r="V23" s="110">
        <f>SUM($D23:G23)</f>
        <v>817</v>
      </c>
      <c r="W23" s="110">
        <f>SUM($D23:H23)</f>
        <v>1137</v>
      </c>
      <c r="X23" s="110">
        <f>SUM($D23:I23)</f>
        <v>1377</v>
      </c>
      <c r="Y23" s="110">
        <f>SUM($D23:J23)</f>
        <v>1616</v>
      </c>
      <c r="Z23" s="110">
        <f>SUM($D23:K23)</f>
        <v>1914</v>
      </c>
      <c r="AA23" s="110">
        <f>SUM($D23:L23)</f>
        <v>2219</v>
      </c>
      <c r="AB23" s="110">
        <f>SUM($D23:M23)</f>
        <v>2605</v>
      </c>
      <c r="AC23" s="110">
        <f>SUM($D23:N23)</f>
        <v>2884</v>
      </c>
      <c r="AD23" s="110">
        <f>SUM($D23:O23)</f>
        <v>3036</v>
      </c>
    </row>
    <row r="24" spans="1:30" s="114" customFormat="1" ht="15" customHeight="1">
      <c r="A24" s="138">
        <v>2008</v>
      </c>
      <c r="B24" s="143" t="s">
        <v>9</v>
      </c>
      <c r="D24" s="111">
        <f t="shared" ref="D24:P24" si="4">SUM(D21:D23)</f>
        <v>177147</v>
      </c>
      <c r="E24" s="111">
        <f t="shared" si="4"/>
        <v>165306</v>
      </c>
      <c r="F24" s="111">
        <f t="shared" si="4"/>
        <v>191572</v>
      </c>
      <c r="G24" s="111">
        <f t="shared" si="4"/>
        <v>195035</v>
      </c>
      <c r="H24" s="111">
        <f t="shared" si="4"/>
        <v>217970</v>
      </c>
      <c r="I24" s="111">
        <f t="shared" si="4"/>
        <v>221230</v>
      </c>
      <c r="J24" s="111">
        <f t="shared" si="4"/>
        <v>237791</v>
      </c>
      <c r="K24" s="111">
        <f t="shared" si="4"/>
        <v>251198</v>
      </c>
      <c r="L24" s="111">
        <f t="shared" si="4"/>
        <v>204748</v>
      </c>
      <c r="M24" s="111">
        <f t="shared" si="4"/>
        <v>204333</v>
      </c>
      <c r="N24" s="111">
        <f t="shared" si="4"/>
        <v>177028</v>
      </c>
      <c r="O24" s="111">
        <f t="shared" si="4"/>
        <v>159587</v>
      </c>
      <c r="P24" s="111">
        <f t="shared" si="4"/>
        <v>2402945</v>
      </c>
      <c r="Q24" s="142"/>
      <c r="R24" s="142"/>
      <c r="S24" s="111">
        <f t="shared" ref="S24:AD24" si="5">SUM(S21:S23)</f>
        <v>177147</v>
      </c>
      <c r="T24" s="111">
        <f t="shared" si="5"/>
        <v>342453</v>
      </c>
      <c r="U24" s="111">
        <f t="shared" si="5"/>
        <v>534025</v>
      </c>
      <c r="V24" s="111">
        <f t="shared" si="5"/>
        <v>729060</v>
      </c>
      <c r="W24" s="111">
        <f t="shared" si="5"/>
        <v>947030</v>
      </c>
      <c r="X24" s="111">
        <f t="shared" si="5"/>
        <v>1168260</v>
      </c>
      <c r="Y24" s="111">
        <f t="shared" si="5"/>
        <v>1406051</v>
      </c>
      <c r="Z24" s="111">
        <f t="shared" si="5"/>
        <v>1657249</v>
      </c>
      <c r="AA24" s="111">
        <f t="shared" si="5"/>
        <v>1861997</v>
      </c>
      <c r="AB24" s="111">
        <f t="shared" si="5"/>
        <v>2066330</v>
      </c>
      <c r="AC24" s="111">
        <f t="shared" si="5"/>
        <v>2243358</v>
      </c>
      <c r="AD24" s="111">
        <f t="shared" si="5"/>
        <v>2402945</v>
      </c>
    </row>
    <row r="25" spans="1:30" s="137" customFormat="1" ht="15" customHeight="1">
      <c r="A25" s="134"/>
      <c r="B25" s="135"/>
      <c r="C25" s="136"/>
      <c r="D25" s="112"/>
      <c r="E25" s="112"/>
      <c r="F25" s="112"/>
      <c r="G25" s="112"/>
      <c r="H25" s="112"/>
      <c r="I25" s="112"/>
      <c r="J25" s="112"/>
      <c r="K25" s="112"/>
      <c r="L25" s="112"/>
      <c r="M25" s="112"/>
      <c r="N25" s="112"/>
      <c r="O25" s="112"/>
      <c r="P25" s="112"/>
      <c r="Q25" s="136"/>
      <c r="R25" s="136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</row>
    <row r="26" spans="1:30" s="114" customFormat="1" ht="15" customHeight="1">
      <c r="A26" s="138">
        <v>2009</v>
      </c>
      <c r="B26" s="139" t="s">
        <v>6</v>
      </c>
      <c r="C26" s="113"/>
      <c r="D26" s="110">
        <v>99961</v>
      </c>
      <c r="E26" s="110">
        <v>95241</v>
      </c>
      <c r="F26" s="110">
        <v>115886</v>
      </c>
      <c r="G26" s="110">
        <v>117597</v>
      </c>
      <c r="H26" s="110">
        <v>141339</v>
      </c>
      <c r="I26" s="110">
        <v>134276</v>
      </c>
      <c r="J26" s="110">
        <v>166118</v>
      </c>
      <c r="K26" s="110">
        <v>172897</v>
      </c>
      <c r="L26" s="110">
        <v>136556</v>
      </c>
      <c r="M26" s="110">
        <v>137667</v>
      </c>
      <c r="N26" s="110">
        <v>129510</v>
      </c>
      <c r="O26" s="110">
        <v>124424</v>
      </c>
      <c r="P26" s="110">
        <f>SUM(D26:O26)</f>
        <v>1571472</v>
      </c>
      <c r="Q26" s="140"/>
      <c r="R26" s="140"/>
      <c r="S26" s="110">
        <f>SUM($D26:D26)</f>
        <v>99961</v>
      </c>
      <c r="T26" s="110">
        <f>SUM($D26:E26)</f>
        <v>195202</v>
      </c>
      <c r="U26" s="110">
        <f>SUM($D26:F26)</f>
        <v>311088</v>
      </c>
      <c r="V26" s="110">
        <f>SUM($D26:G26)</f>
        <v>428685</v>
      </c>
      <c r="W26" s="110">
        <f>SUM($D26:H26)</f>
        <v>570024</v>
      </c>
      <c r="X26" s="110">
        <f>SUM($D26:I26)</f>
        <v>704300</v>
      </c>
      <c r="Y26" s="110">
        <f>SUM($D26:J26)</f>
        <v>870418</v>
      </c>
      <c r="Z26" s="110">
        <f>SUM($D26:K26)</f>
        <v>1043315</v>
      </c>
      <c r="AA26" s="110">
        <f>SUM($D26:L26)</f>
        <v>1179871</v>
      </c>
      <c r="AB26" s="110">
        <f>SUM($D26:M26)</f>
        <v>1317538</v>
      </c>
      <c r="AC26" s="110">
        <f>SUM($D26:N26)</f>
        <v>1447048</v>
      </c>
      <c r="AD26" s="110">
        <f>SUM($D26:O26)</f>
        <v>1571472</v>
      </c>
    </row>
    <row r="27" spans="1:30" s="114" customFormat="1" ht="15" customHeight="1">
      <c r="A27" s="138">
        <v>2009</v>
      </c>
      <c r="B27" s="141" t="s">
        <v>7</v>
      </c>
      <c r="D27" s="111">
        <v>43459</v>
      </c>
      <c r="E27" s="110">
        <v>45070</v>
      </c>
      <c r="F27" s="110">
        <v>50973</v>
      </c>
      <c r="G27" s="110">
        <v>49425</v>
      </c>
      <c r="H27" s="110">
        <v>48734</v>
      </c>
      <c r="I27" s="110">
        <v>51081</v>
      </c>
      <c r="J27" s="110">
        <v>49597</v>
      </c>
      <c r="K27" s="110">
        <v>53679</v>
      </c>
      <c r="L27" s="110">
        <v>58358</v>
      </c>
      <c r="M27" s="110">
        <v>59504</v>
      </c>
      <c r="N27" s="110">
        <v>57735</v>
      </c>
      <c r="O27" s="110">
        <v>52867</v>
      </c>
      <c r="P27" s="110">
        <f>SUM(D27:O27)</f>
        <v>620482</v>
      </c>
      <c r="Q27" s="142"/>
      <c r="R27" s="142"/>
      <c r="S27" s="110">
        <f>SUM($D27:D27)</f>
        <v>43459</v>
      </c>
      <c r="T27" s="110">
        <f>SUM($D27:E27)</f>
        <v>88529</v>
      </c>
      <c r="U27" s="110">
        <f>SUM($D27:F27)</f>
        <v>139502</v>
      </c>
      <c r="V27" s="110">
        <f>SUM($D27:G27)</f>
        <v>188927</v>
      </c>
      <c r="W27" s="110">
        <f>SUM($D27:H27)</f>
        <v>237661</v>
      </c>
      <c r="X27" s="110">
        <f>SUM($D27:I27)</f>
        <v>288742</v>
      </c>
      <c r="Y27" s="110">
        <f>SUM($D27:J27)</f>
        <v>338339</v>
      </c>
      <c r="Z27" s="110">
        <f>SUM($D27:K27)</f>
        <v>392018</v>
      </c>
      <c r="AA27" s="110">
        <f>SUM($D27:L27)</f>
        <v>450376</v>
      </c>
      <c r="AB27" s="110">
        <f>SUM($D27:M27)</f>
        <v>509880</v>
      </c>
      <c r="AC27" s="110">
        <f>SUM($D27:N27)</f>
        <v>567615</v>
      </c>
      <c r="AD27" s="110">
        <f>SUM($D27:O27)</f>
        <v>620482</v>
      </c>
    </row>
    <row r="28" spans="1:30" s="114" customFormat="1" ht="15" customHeight="1">
      <c r="A28" s="138">
        <v>2009</v>
      </c>
      <c r="B28" s="141" t="s">
        <v>8</v>
      </c>
      <c r="D28" s="111">
        <v>170</v>
      </c>
      <c r="E28" s="110">
        <v>173</v>
      </c>
      <c r="F28" s="110">
        <v>181</v>
      </c>
      <c r="G28" s="110">
        <v>216</v>
      </c>
      <c r="H28" s="110">
        <v>288</v>
      </c>
      <c r="I28" s="110">
        <v>214</v>
      </c>
      <c r="J28" s="110">
        <v>192</v>
      </c>
      <c r="K28" s="110">
        <v>226</v>
      </c>
      <c r="L28" s="110">
        <v>239</v>
      </c>
      <c r="M28" s="110">
        <v>277</v>
      </c>
      <c r="N28" s="110">
        <v>276</v>
      </c>
      <c r="O28" s="110">
        <v>163</v>
      </c>
      <c r="P28" s="110">
        <f>SUM(D28:O28)</f>
        <v>2615</v>
      </c>
      <c r="Q28" s="142"/>
      <c r="R28" s="142"/>
      <c r="S28" s="110">
        <f>SUM($D28:D28)</f>
        <v>170</v>
      </c>
      <c r="T28" s="110">
        <f>SUM($D28:E28)</f>
        <v>343</v>
      </c>
      <c r="U28" s="110">
        <f>SUM($D28:F28)</f>
        <v>524</v>
      </c>
      <c r="V28" s="110">
        <f>SUM($D28:G28)</f>
        <v>740</v>
      </c>
      <c r="W28" s="110">
        <f>SUM($D28:H28)</f>
        <v>1028</v>
      </c>
      <c r="X28" s="110">
        <f>SUM($D28:I28)</f>
        <v>1242</v>
      </c>
      <c r="Y28" s="110">
        <f>SUM($D28:J28)</f>
        <v>1434</v>
      </c>
      <c r="Z28" s="110">
        <f>SUM($D28:K28)</f>
        <v>1660</v>
      </c>
      <c r="AA28" s="110">
        <f>SUM($D28:L28)</f>
        <v>1899</v>
      </c>
      <c r="AB28" s="110">
        <f>SUM($D28:M28)</f>
        <v>2176</v>
      </c>
      <c r="AC28" s="110">
        <f>SUM($D28:N28)</f>
        <v>2452</v>
      </c>
      <c r="AD28" s="110">
        <f>SUM($D28:O28)</f>
        <v>2615</v>
      </c>
    </row>
    <row r="29" spans="1:30" s="114" customFormat="1" ht="15" customHeight="1">
      <c r="A29" s="138">
        <v>2009</v>
      </c>
      <c r="B29" s="143" t="s">
        <v>9</v>
      </c>
      <c r="D29" s="111">
        <f t="shared" ref="D29:P29" si="6">SUM(D26:D28)</f>
        <v>143590</v>
      </c>
      <c r="E29" s="111">
        <f t="shared" si="6"/>
        <v>140484</v>
      </c>
      <c r="F29" s="111">
        <f t="shared" si="6"/>
        <v>167040</v>
      </c>
      <c r="G29" s="111">
        <f t="shared" si="6"/>
        <v>167238</v>
      </c>
      <c r="H29" s="111">
        <f t="shared" si="6"/>
        <v>190361</v>
      </c>
      <c r="I29" s="111">
        <f t="shared" si="6"/>
        <v>185571</v>
      </c>
      <c r="J29" s="111">
        <f t="shared" si="6"/>
        <v>215907</v>
      </c>
      <c r="K29" s="111">
        <f t="shared" si="6"/>
        <v>226802</v>
      </c>
      <c r="L29" s="111">
        <f t="shared" si="6"/>
        <v>195153</v>
      </c>
      <c r="M29" s="111">
        <f t="shared" si="6"/>
        <v>197448</v>
      </c>
      <c r="N29" s="111">
        <f t="shared" si="6"/>
        <v>187521</v>
      </c>
      <c r="O29" s="111">
        <f t="shared" si="6"/>
        <v>177454</v>
      </c>
      <c r="P29" s="111">
        <f t="shared" si="6"/>
        <v>2194569</v>
      </c>
      <c r="Q29" s="142"/>
      <c r="R29" s="142"/>
      <c r="S29" s="111">
        <f t="shared" ref="S29:AD29" si="7">SUM(S26:S28)</f>
        <v>143590</v>
      </c>
      <c r="T29" s="111">
        <f t="shared" si="7"/>
        <v>284074</v>
      </c>
      <c r="U29" s="111">
        <f t="shared" si="7"/>
        <v>451114</v>
      </c>
      <c r="V29" s="111">
        <f t="shared" si="7"/>
        <v>618352</v>
      </c>
      <c r="W29" s="111">
        <f t="shared" si="7"/>
        <v>808713</v>
      </c>
      <c r="X29" s="111">
        <f t="shared" si="7"/>
        <v>994284</v>
      </c>
      <c r="Y29" s="111">
        <f t="shared" si="7"/>
        <v>1210191</v>
      </c>
      <c r="Z29" s="111">
        <f t="shared" si="7"/>
        <v>1436993</v>
      </c>
      <c r="AA29" s="111">
        <f t="shared" si="7"/>
        <v>1632146</v>
      </c>
      <c r="AB29" s="111">
        <f t="shared" si="7"/>
        <v>1829594</v>
      </c>
      <c r="AC29" s="111">
        <f t="shared" si="7"/>
        <v>2017115</v>
      </c>
      <c r="AD29" s="111">
        <f t="shared" si="7"/>
        <v>2194569</v>
      </c>
    </row>
    <row r="30" spans="1:30" s="137" customFormat="1" ht="15" customHeight="1">
      <c r="A30" s="134"/>
      <c r="B30" s="135"/>
      <c r="C30" s="136"/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36"/>
      <c r="R30" s="136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</row>
    <row r="31" spans="1:30" s="114" customFormat="1" ht="15" customHeight="1">
      <c r="A31" s="138">
        <v>2010</v>
      </c>
      <c r="B31" s="139" t="s">
        <v>6</v>
      </c>
      <c r="C31" s="113"/>
      <c r="D31" s="110">
        <v>104497</v>
      </c>
      <c r="E31" s="110">
        <v>95674</v>
      </c>
      <c r="F31" s="110">
        <v>123896</v>
      </c>
      <c r="G31" s="110">
        <v>128598</v>
      </c>
      <c r="H31" s="110">
        <v>140299</v>
      </c>
      <c r="I31" s="110">
        <v>144813</v>
      </c>
      <c r="J31" s="110">
        <v>173817</v>
      </c>
      <c r="K31" s="110">
        <v>176822</v>
      </c>
      <c r="L31" s="110">
        <v>144264</v>
      </c>
      <c r="M31" s="110">
        <v>147647</v>
      </c>
      <c r="N31" s="110">
        <v>143725</v>
      </c>
      <c r="O31" s="110">
        <v>127056</v>
      </c>
      <c r="P31" s="110">
        <f>SUM(D31:O31)</f>
        <v>1651108</v>
      </c>
      <c r="Q31" s="140"/>
      <c r="R31" s="140"/>
      <c r="S31" s="110">
        <f>SUM($D31:D31)</f>
        <v>104497</v>
      </c>
      <c r="T31" s="110">
        <f>SUM($D31:E31)</f>
        <v>200171</v>
      </c>
      <c r="U31" s="110">
        <f>SUM($D31:F31)</f>
        <v>324067</v>
      </c>
      <c r="V31" s="110">
        <f>SUM($D31:G31)</f>
        <v>452665</v>
      </c>
      <c r="W31" s="110">
        <f>SUM($D31:H31)</f>
        <v>592964</v>
      </c>
      <c r="X31" s="110">
        <f>SUM($D31:I31)</f>
        <v>737777</v>
      </c>
      <c r="Y31" s="110">
        <f>SUM($D31:J31)</f>
        <v>911594</v>
      </c>
      <c r="Z31" s="110">
        <f>SUM($D31:K31)</f>
        <v>1088416</v>
      </c>
      <c r="AA31" s="110">
        <f>SUM($D31:L31)</f>
        <v>1232680</v>
      </c>
      <c r="AB31" s="110">
        <f>SUM($D31:M31)</f>
        <v>1380327</v>
      </c>
      <c r="AC31" s="110">
        <f>SUM($D31:N31)</f>
        <v>1524052</v>
      </c>
      <c r="AD31" s="110">
        <f>SUM($D31:O31)</f>
        <v>1651108</v>
      </c>
    </row>
    <row r="32" spans="1:30" s="114" customFormat="1" ht="15" customHeight="1">
      <c r="A32" s="138">
        <v>2010</v>
      </c>
      <c r="B32" s="141" t="s">
        <v>7</v>
      </c>
      <c r="D32" s="111">
        <v>52169</v>
      </c>
      <c r="E32" s="110">
        <v>51309</v>
      </c>
      <c r="F32" s="110">
        <v>60925</v>
      </c>
      <c r="G32" s="110">
        <v>58113</v>
      </c>
      <c r="H32" s="110">
        <v>58886</v>
      </c>
      <c r="I32" s="110">
        <v>62652</v>
      </c>
      <c r="J32" s="110">
        <v>51411</v>
      </c>
      <c r="K32" s="110">
        <v>55444</v>
      </c>
      <c r="L32" s="110">
        <v>55831</v>
      </c>
      <c r="M32" s="110">
        <v>56014</v>
      </c>
      <c r="N32" s="110">
        <v>54928</v>
      </c>
      <c r="O32" s="110">
        <v>40672</v>
      </c>
      <c r="P32" s="110">
        <f>SUM(D32:O32)</f>
        <v>658354</v>
      </c>
      <c r="Q32" s="142"/>
      <c r="R32" s="142"/>
      <c r="S32" s="110">
        <f>SUM($D32:D32)</f>
        <v>52169</v>
      </c>
      <c r="T32" s="110">
        <f>SUM($D32:E32)</f>
        <v>103478</v>
      </c>
      <c r="U32" s="110">
        <f>SUM($D32:F32)</f>
        <v>164403</v>
      </c>
      <c r="V32" s="110">
        <f>SUM($D32:G32)</f>
        <v>222516</v>
      </c>
      <c r="W32" s="110">
        <f>SUM($D32:H32)</f>
        <v>281402</v>
      </c>
      <c r="X32" s="110">
        <f>SUM($D32:I32)</f>
        <v>344054</v>
      </c>
      <c r="Y32" s="110">
        <f>SUM($D32:J32)</f>
        <v>395465</v>
      </c>
      <c r="Z32" s="110">
        <f>SUM($D32:K32)</f>
        <v>450909</v>
      </c>
      <c r="AA32" s="110">
        <f>SUM($D32:L32)</f>
        <v>506740</v>
      </c>
      <c r="AB32" s="110">
        <f>SUM($D32:M32)</f>
        <v>562754</v>
      </c>
      <c r="AC32" s="110">
        <f>SUM($D32:N32)</f>
        <v>617682</v>
      </c>
      <c r="AD32" s="110">
        <f>SUM($D32:O32)</f>
        <v>658354</v>
      </c>
    </row>
    <row r="33" spans="1:30" s="114" customFormat="1" ht="15" customHeight="1">
      <c r="A33" s="138">
        <v>2010</v>
      </c>
      <c r="B33" s="141" t="s">
        <v>8</v>
      </c>
      <c r="D33" s="111">
        <v>176</v>
      </c>
      <c r="E33" s="110">
        <v>170</v>
      </c>
      <c r="F33" s="110">
        <v>168</v>
      </c>
      <c r="G33" s="110">
        <v>208</v>
      </c>
      <c r="H33" s="110">
        <v>235</v>
      </c>
      <c r="I33" s="110">
        <v>254</v>
      </c>
      <c r="J33" s="110">
        <v>247</v>
      </c>
      <c r="K33" s="110">
        <v>251</v>
      </c>
      <c r="L33" s="110">
        <v>271</v>
      </c>
      <c r="M33" s="110">
        <v>324</v>
      </c>
      <c r="N33" s="110">
        <v>327</v>
      </c>
      <c r="O33" s="110">
        <v>154</v>
      </c>
      <c r="P33" s="110">
        <f>SUM(D33:O33)</f>
        <v>2785</v>
      </c>
      <c r="Q33" s="142"/>
      <c r="R33" s="142"/>
      <c r="S33" s="110">
        <f>SUM($D33:D33)</f>
        <v>176</v>
      </c>
      <c r="T33" s="110">
        <f>SUM($D33:E33)</f>
        <v>346</v>
      </c>
      <c r="U33" s="110">
        <f>SUM($D33:F33)</f>
        <v>514</v>
      </c>
      <c r="V33" s="110">
        <f>SUM($D33:G33)</f>
        <v>722</v>
      </c>
      <c r="W33" s="110">
        <f>SUM($D33:H33)</f>
        <v>957</v>
      </c>
      <c r="X33" s="110">
        <f>SUM($D33:I33)</f>
        <v>1211</v>
      </c>
      <c r="Y33" s="110">
        <f>SUM($D33:J33)</f>
        <v>1458</v>
      </c>
      <c r="Z33" s="110">
        <f>SUM($D33:K33)</f>
        <v>1709</v>
      </c>
      <c r="AA33" s="110">
        <f>SUM($D33:L33)</f>
        <v>1980</v>
      </c>
      <c r="AB33" s="110">
        <f>SUM($D33:M33)</f>
        <v>2304</v>
      </c>
      <c r="AC33" s="110">
        <f>SUM($D33:N33)</f>
        <v>2631</v>
      </c>
      <c r="AD33" s="110">
        <f>SUM($D33:O33)</f>
        <v>2785</v>
      </c>
    </row>
    <row r="34" spans="1:30" s="114" customFormat="1" ht="15" customHeight="1">
      <c r="A34" s="138">
        <v>2010</v>
      </c>
      <c r="B34" s="143" t="s">
        <v>9</v>
      </c>
      <c r="D34" s="111">
        <f t="shared" ref="D34:P34" si="8">SUM(D31:D33)</f>
        <v>156842</v>
      </c>
      <c r="E34" s="111">
        <f t="shared" si="8"/>
        <v>147153</v>
      </c>
      <c r="F34" s="111">
        <f t="shared" si="8"/>
        <v>184989</v>
      </c>
      <c r="G34" s="111">
        <f t="shared" si="8"/>
        <v>186919</v>
      </c>
      <c r="H34" s="111">
        <f t="shared" si="8"/>
        <v>199420</v>
      </c>
      <c r="I34" s="111">
        <f t="shared" si="8"/>
        <v>207719</v>
      </c>
      <c r="J34" s="111">
        <f t="shared" si="8"/>
        <v>225475</v>
      </c>
      <c r="K34" s="111">
        <f t="shared" si="8"/>
        <v>232517</v>
      </c>
      <c r="L34" s="111">
        <f t="shared" si="8"/>
        <v>200366</v>
      </c>
      <c r="M34" s="111">
        <f t="shared" si="8"/>
        <v>203985</v>
      </c>
      <c r="N34" s="111">
        <f t="shared" si="8"/>
        <v>198980</v>
      </c>
      <c r="O34" s="111">
        <f t="shared" si="8"/>
        <v>167882</v>
      </c>
      <c r="P34" s="111">
        <f t="shared" si="8"/>
        <v>2312247</v>
      </c>
      <c r="Q34" s="142"/>
      <c r="R34" s="142"/>
      <c r="S34" s="111">
        <f t="shared" ref="S34:AD34" si="9">SUM(S31:S33)</f>
        <v>156842</v>
      </c>
      <c r="T34" s="111">
        <f t="shared" si="9"/>
        <v>303995</v>
      </c>
      <c r="U34" s="111">
        <f t="shared" si="9"/>
        <v>488984</v>
      </c>
      <c r="V34" s="111">
        <f t="shared" si="9"/>
        <v>675903</v>
      </c>
      <c r="W34" s="111">
        <f t="shared" si="9"/>
        <v>875323</v>
      </c>
      <c r="X34" s="111">
        <f t="shared" si="9"/>
        <v>1083042</v>
      </c>
      <c r="Y34" s="111">
        <f t="shared" si="9"/>
        <v>1308517</v>
      </c>
      <c r="Z34" s="111">
        <f t="shared" si="9"/>
        <v>1541034</v>
      </c>
      <c r="AA34" s="111">
        <f t="shared" si="9"/>
        <v>1741400</v>
      </c>
      <c r="AB34" s="111">
        <f t="shared" si="9"/>
        <v>1945385</v>
      </c>
      <c r="AC34" s="111">
        <f t="shared" si="9"/>
        <v>2144365</v>
      </c>
      <c r="AD34" s="111">
        <f t="shared" si="9"/>
        <v>2312247</v>
      </c>
    </row>
    <row r="35" spans="1:30" s="137" customFormat="1" ht="15" customHeight="1">
      <c r="A35" s="134"/>
      <c r="B35" s="135"/>
      <c r="C35" s="136"/>
      <c r="D35" s="112"/>
      <c r="E35" s="112"/>
      <c r="F35" s="112"/>
      <c r="G35" s="112"/>
      <c r="H35" s="112"/>
      <c r="I35" s="112"/>
      <c r="J35" s="112"/>
      <c r="K35" s="112"/>
      <c r="L35" s="112"/>
      <c r="M35" s="112"/>
      <c r="N35" s="112"/>
      <c r="O35" s="112"/>
      <c r="P35" s="112"/>
      <c r="Q35" s="136"/>
      <c r="R35" s="136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</row>
    <row r="36" spans="1:30" s="114" customFormat="1" ht="15" customHeight="1">
      <c r="A36" s="138">
        <v>2011</v>
      </c>
      <c r="B36" s="139" t="s">
        <v>6</v>
      </c>
      <c r="C36" s="113"/>
      <c r="D36" s="110">
        <v>114174</v>
      </c>
      <c r="E36" s="110">
        <v>106042</v>
      </c>
      <c r="F36" s="110">
        <v>133803</v>
      </c>
      <c r="G36" s="110">
        <v>145599</v>
      </c>
      <c r="H36" s="110">
        <v>158721</v>
      </c>
      <c r="I36" s="110">
        <v>164352</v>
      </c>
      <c r="J36" s="110">
        <v>196947</v>
      </c>
      <c r="K36" s="110">
        <v>197700</v>
      </c>
      <c r="L36" s="110">
        <v>160486</v>
      </c>
      <c r="M36" s="110">
        <v>157722</v>
      </c>
      <c r="N36" s="110">
        <v>146011</v>
      </c>
      <c r="O36" s="110">
        <v>150657</v>
      </c>
      <c r="P36" s="110">
        <f>SUM(D36:O36)</f>
        <v>1832214</v>
      </c>
      <c r="Q36" s="140"/>
      <c r="R36" s="140"/>
      <c r="S36" s="110">
        <f>SUM($D36:D36)</f>
        <v>114174</v>
      </c>
      <c r="T36" s="110">
        <f>SUM($D36:E36)</f>
        <v>220216</v>
      </c>
      <c r="U36" s="110">
        <f>SUM($D36:F36)</f>
        <v>354019</v>
      </c>
      <c r="V36" s="110">
        <f>SUM($D36:G36)</f>
        <v>499618</v>
      </c>
      <c r="W36" s="110">
        <f>SUM($D36:H36)</f>
        <v>658339</v>
      </c>
      <c r="X36" s="110">
        <f>SUM($D36:I36)</f>
        <v>822691</v>
      </c>
      <c r="Y36" s="110">
        <f>SUM($D36:J36)</f>
        <v>1019638</v>
      </c>
      <c r="Z36" s="110">
        <f>SUM($D36:K36)</f>
        <v>1217338</v>
      </c>
      <c r="AA36" s="110">
        <f>SUM($D36:L36)</f>
        <v>1377824</v>
      </c>
      <c r="AB36" s="110">
        <f>SUM($D36:M36)</f>
        <v>1535546</v>
      </c>
      <c r="AC36" s="110">
        <f>SUM($D36:N36)</f>
        <v>1681557</v>
      </c>
      <c r="AD36" s="110">
        <f>SUM($D36:O36)</f>
        <v>1832214</v>
      </c>
    </row>
    <row r="37" spans="1:30" s="114" customFormat="1" ht="15" customHeight="1">
      <c r="A37" s="138">
        <v>2011</v>
      </c>
      <c r="B37" s="141" t="s">
        <v>7</v>
      </c>
      <c r="D37" s="111">
        <v>52469</v>
      </c>
      <c r="E37" s="110">
        <v>49207</v>
      </c>
      <c r="F37" s="110">
        <v>60514</v>
      </c>
      <c r="G37" s="110">
        <v>55145</v>
      </c>
      <c r="H37" s="110">
        <v>58746</v>
      </c>
      <c r="I37" s="110">
        <v>59444</v>
      </c>
      <c r="J37" s="110">
        <v>51614</v>
      </c>
      <c r="K37" s="110">
        <v>60482</v>
      </c>
      <c r="L37" s="110">
        <v>55553</v>
      </c>
      <c r="M37" s="110">
        <v>57880</v>
      </c>
      <c r="N37" s="110">
        <v>55194</v>
      </c>
      <c r="O37" s="110">
        <v>49120</v>
      </c>
      <c r="P37" s="110">
        <f>SUM(D37:O37)</f>
        <v>665368</v>
      </c>
      <c r="Q37" s="142"/>
      <c r="R37" s="142"/>
      <c r="S37" s="110">
        <f>SUM($D37:D37)</f>
        <v>52469</v>
      </c>
      <c r="T37" s="110">
        <f>SUM($D37:E37)</f>
        <v>101676</v>
      </c>
      <c r="U37" s="110">
        <f>SUM($D37:F37)</f>
        <v>162190</v>
      </c>
      <c r="V37" s="110">
        <f>SUM($D37:G37)</f>
        <v>217335</v>
      </c>
      <c r="W37" s="110">
        <f>SUM($D37:H37)</f>
        <v>276081</v>
      </c>
      <c r="X37" s="110">
        <f>SUM($D37:I37)</f>
        <v>335525</v>
      </c>
      <c r="Y37" s="110">
        <f>SUM($D37:J37)</f>
        <v>387139</v>
      </c>
      <c r="Z37" s="110">
        <f>SUM($D37:K37)</f>
        <v>447621</v>
      </c>
      <c r="AA37" s="110">
        <f>SUM($D37:L37)</f>
        <v>503174</v>
      </c>
      <c r="AB37" s="110">
        <f>SUM($D37:M37)</f>
        <v>561054</v>
      </c>
      <c r="AC37" s="110">
        <f>SUM($D37:N37)</f>
        <v>616248</v>
      </c>
      <c r="AD37" s="110">
        <f>SUM($D37:O37)</f>
        <v>665368</v>
      </c>
    </row>
    <row r="38" spans="1:30" s="114" customFormat="1" ht="15" customHeight="1">
      <c r="A38" s="138">
        <v>2011</v>
      </c>
      <c r="B38" s="141" t="s">
        <v>8</v>
      </c>
      <c r="D38" s="111">
        <v>160</v>
      </c>
      <c r="E38" s="110">
        <v>118</v>
      </c>
      <c r="F38" s="110">
        <v>191</v>
      </c>
      <c r="G38" s="110">
        <v>214</v>
      </c>
      <c r="H38" s="110">
        <v>317</v>
      </c>
      <c r="I38" s="110">
        <v>306</v>
      </c>
      <c r="J38" s="110">
        <v>243</v>
      </c>
      <c r="K38" s="110">
        <v>270</v>
      </c>
      <c r="L38" s="110">
        <v>262</v>
      </c>
      <c r="M38" s="110">
        <v>317</v>
      </c>
      <c r="N38" s="110">
        <v>275</v>
      </c>
      <c r="O38" s="110">
        <v>153</v>
      </c>
      <c r="P38" s="110">
        <f>SUM(D38:O38)</f>
        <v>2826</v>
      </c>
      <c r="Q38" s="142"/>
      <c r="R38" s="142"/>
      <c r="S38" s="110">
        <f>SUM($D38:D38)</f>
        <v>160</v>
      </c>
      <c r="T38" s="110">
        <f>SUM($D38:E38)</f>
        <v>278</v>
      </c>
      <c r="U38" s="110">
        <f>SUM($D38:F38)</f>
        <v>469</v>
      </c>
      <c r="V38" s="110">
        <f>SUM($D38:G38)</f>
        <v>683</v>
      </c>
      <c r="W38" s="110">
        <f>SUM($D38:H38)</f>
        <v>1000</v>
      </c>
      <c r="X38" s="110">
        <f>SUM($D38:I38)</f>
        <v>1306</v>
      </c>
      <c r="Y38" s="110">
        <f>SUM($D38:J38)</f>
        <v>1549</v>
      </c>
      <c r="Z38" s="110">
        <f>SUM($D38:K38)</f>
        <v>1819</v>
      </c>
      <c r="AA38" s="110">
        <f>SUM($D38:L38)</f>
        <v>2081</v>
      </c>
      <c r="AB38" s="110">
        <f>SUM($D38:M38)</f>
        <v>2398</v>
      </c>
      <c r="AC38" s="110">
        <f>SUM($D38:N38)</f>
        <v>2673</v>
      </c>
      <c r="AD38" s="110">
        <f>SUM($D38:O38)</f>
        <v>2826</v>
      </c>
    </row>
    <row r="39" spans="1:30" s="114" customFormat="1" ht="15" customHeight="1">
      <c r="A39" s="138">
        <v>2011</v>
      </c>
      <c r="B39" s="143" t="s">
        <v>9</v>
      </c>
      <c r="D39" s="111">
        <f t="shared" ref="D39:P39" si="10">SUM(D36:D38)</f>
        <v>166803</v>
      </c>
      <c r="E39" s="111">
        <f t="shared" si="10"/>
        <v>155367</v>
      </c>
      <c r="F39" s="111">
        <f t="shared" si="10"/>
        <v>194508</v>
      </c>
      <c r="G39" s="111">
        <f t="shared" si="10"/>
        <v>200958</v>
      </c>
      <c r="H39" s="111">
        <f t="shared" si="10"/>
        <v>217784</v>
      </c>
      <c r="I39" s="111">
        <f t="shared" si="10"/>
        <v>224102</v>
      </c>
      <c r="J39" s="111">
        <f t="shared" si="10"/>
        <v>248804</v>
      </c>
      <c r="K39" s="111">
        <f t="shared" si="10"/>
        <v>258452</v>
      </c>
      <c r="L39" s="111">
        <f t="shared" si="10"/>
        <v>216301</v>
      </c>
      <c r="M39" s="111">
        <f t="shared" si="10"/>
        <v>215919</v>
      </c>
      <c r="N39" s="111">
        <f t="shared" si="10"/>
        <v>201480</v>
      </c>
      <c r="O39" s="111">
        <f t="shared" si="10"/>
        <v>199930</v>
      </c>
      <c r="P39" s="111">
        <f t="shared" si="10"/>
        <v>2500408</v>
      </c>
      <c r="Q39" s="142"/>
      <c r="R39" s="142"/>
      <c r="S39" s="111">
        <f t="shared" ref="S39:AD39" si="11">SUM(S36:S38)</f>
        <v>166803</v>
      </c>
      <c r="T39" s="111">
        <f t="shared" si="11"/>
        <v>322170</v>
      </c>
      <c r="U39" s="111">
        <f t="shared" si="11"/>
        <v>516678</v>
      </c>
      <c r="V39" s="111">
        <f t="shared" si="11"/>
        <v>717636</v>
      </c>
      <c r="W39" s="111">
        <f t="shared" si="11"/>
        <v>935420</v>
      </c>
      <c r="X39" s="111">
        <f t="shared" si="11"/>
        <v>1159522</v>
      </c>
      <c r="Y39" s="111">
        <f t="shared" si="11"/>
        <v>1408326</v>
      </c>
      <c r="Z39" s="111">
        <f t="shared" si="11"/>
        <v>1666778</v>
      </c>
      <c r="AA39" s="111">
        <f t="shared" si="11"/>
        <v>1883079</v>
      </c>
      <c r="AB39" s="111">
        <f t="shared" si="11"/>
        <v>2098998</v>
      </c>
      <c r="AC39" s="111">
        <f t="shared" si="11"/>
        <v>2300478</v>
      </c>
      <c r="AD39" s="111">
        <f t="shared" si="11"/>
        <v>2500408</v>
      </c>
    </row>
    <row r="40" spans="1:30" s="137" customFormat="1" ht="15" customHeight="1">
      <c r="A40" s="134"/>
      <c r="B40" s="135"/>
      <c r="C40" s="136"/>
      <c r="D40" s="112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36"/>
      <c r="R40" s="136"/>
      <c r="S40" s="112"/>
      <c r="T40" s="112"/>
      <c r="U40" s="112"/>
      <c r="V40" s="112"/>
      <c r="W40" s="112"/>
      <c r="X40" s="112"/>
      <c r="Y40" s="112"/>
      <c r="Z40" s="112"/>
      <c r="AA40" s="112"/>
      <c r="AB40" s="112"/>
      <c r="AC40" s="112"/>
      <c r="AD40" s="112"/>
    </row>
    <row r="41" spans="1:30" s="114" customFormat="1" ht="15" customHeight="1">
      <c r="A41" s="138">
        <v>2012</v>
      </c>
      <c r="B41" s="139" t="s">
        <v>6</v>
      </c>
      <c r="C41" s="113"/>
      <c r="D41" s="110">
        <v>117630</v>
      </c>
      <c r="E41" s="110">
        <v>117351</v>
      </c>
      <c r="F41" s="110">
        <v>143773</v>
      </c>
      <c r="G41" s="110">
        <v>143762</v>
      </c>
      <c r="H41" s="110">
        <v>151780</v>
      </c>
      <c r="I41" s="110">
        <v>166945</v>
      </c>
      <c r="J41" s="110">
        <v>193780</v>
      </c>
      <c r="K41" s="110">
        <v>212145</v>
      </c>
      <c r="L41" s="110">
        <v>163741</v>
      </c>
      <c r="M41" s="110">
        <v>159740</v>
      </c>
      <c r="N41" s="110">
        <v>159618</v>
      </c>
      <c r="O41" s="110">
        <v>154847</v>
      </c>
      <c r="P41" s="110">
        <f>SUM(D41:O41)</f>
        <v>1885112</v>
      </c>
      <c r="Q41" s="140"/>
      <c r="R41" s="140"/>
      <c r="S41" s="110">
        <f>SUM($D41:D41)</f>
        <v>117630</v>
      </c>
      <c r="T41" s="110">
        <f>SUM($D41:E41)</f>
        <v>234981</v>
      </c>
      <c r="U41" s="110">
        <f>SUM($D41:F41)</f>
        <v>378754</v>
      </c>
      <c r="V41" s="110">
        <f>SUM($D41:G41)</f>
        <v>522516</v>
      </c>
      <c r="W41" s="110">
        <f>SUM($D41:H41)</f>
        <v>674296</v>
      </c>
      <c r="X41" s="110">
        <f>SUM($D41:I41)</f>
        <v>841241</v>
      </c>
      <c r="Y41" s="110">
        <f>SUM($D41:J41)</f>
        <v>1035021</v>
      </c>
      <c r="Z41" s="110">
        <f>SUM($D41:K41)</f>
        <v>1247166</v>
      </c>
      <c r="AA41" s="110">
        <f>SUM($D41:L41)</f>
        <v>1410907</v>
      </c>
      <c r="AB41" s="110">
        <f>SUM($D41:M41)</f>
        <v>1570647</v>
      </c>
      <c r="AC41" s="110">
        <f>SUM($D41:N41)</f>
        <v>1730265</v>
      </c>
      <c r="AD41" s="110">
        <f>SUM($D41:O41)</f>
        <v>1885112</v>
      </c>
    </row>
    <row r="42" spans="1:30" s="114" customFormat="1" ht="15" customHeight="1">
      <c r="A42" s="138">
        <v>2012</v>
      </c>
      <c r="B42" s="141" t="s">
        <v>7</v>
      </c>
      <c r="D42" s="111">
        <v>53343</v>
      </c>
      <c r="E42" s="110">
        <v>52934</v>
      </c>
      <c r="F42" s="110">
        <v>57997</v>
      </c>
      <c r="G42" s="110">
        <v>57358</v>
      </c>
      <c r="H42" s="110">
        <v>60160</v>
      </c>
      <c r="I42" s="110">
        <v>58149</v>
      </c>
      <c r="J42" s="110">
        <v>54794</v>
      </c>
      <c r="K42" s="110">
        <v>60076</v>
      </c>
      <c r="L42" s="110">
        <v>55609</v>
      </c>
      <c r="M42" s="110">
        <v>61385</v>
      </c>
      <c r="N42" s="110">
        <v>58805</v>
      </c>
      <c r="O42" s="110">
        <v>48616</v>
      </c>
      <c r="P42" s="110">
        <f>SUM(D42:O42)</f>
        <v>679226</v>
      </c>
      <c r="Q42" s="142"/>
      <c r="R42" s="142"/>
      <c r="S42" s="110">
        <f>SUM($D42:D42)</f>
        <v>53343</v>
      </c>
      <c r="T42" s="110">
        <f>SUM($D42:E42)</f>
        <v>106277</v>
      </c>
      <c r="U42" s="110">
        <f>SUM($D42:F42)</f>
        <v>164274</v>
      </c>
      <c r="V42" s="110">
        <f>SUM($D42:G42)</f>
        <v>221632</v>
      </c>
      <c r="W42" s="110">
        <f>SUM($D42:H42)</f>
        <v>281792</v>
      </c>
      <c r="X42" s="110">
        <f>SUM($D42:I42)</f>
        <v>339941</v>
      </c>
      <c r="Y42" s="110">
        <f>SUM($D42:J42)</f>
        <v>394735</v>
      </c>
      <c r="Z42" s="110">
        <f>SUM($D42:K42)</f>
        <v>454811</v>
      </c>
      <c r="AA42" s="110">
        <f>SUM($D42:L42)</f>
        <v>510420</v>
      </c>
      <c r="AB42" s="110">
        <f>SUM($D42:M42)</f>
        <v>571805</v>
      </c>
      <c r="AC42" s="110">
        <f>SUM($D42:N42)</f>
        <v>630610</v>
      </c>
      <c r="AD42" s="110">
        <f>SUM($D42:O42)</f>
        <v>679226</v>
      </c>
    </row>
    <row r="43" spans="1:30" s="114" customFormat="1" ht="15" customHeight="1">
      <c r="A43" s="138">
        <v>2012</v>
      </c>
      <c r="B43" s="141" t="s">
        <v>8</v>
      </c>
      <c r="D43" s="111">
        <v>130</v>
      </c>
      <c r="E43" s="110">
        <v>177</v>
      </c>
      <c r="F43" s="110">
        <v>177</v>
      </c>
      <c r="G43" s="110">
        <v>222</v>
      </c>
      <c r="H43" s="110">
        <v>303</v>
      </c>
      <c r="I43" s="110">
        <v>271</v>
      </c>
      <c r="J43" s="110">
        <v>244</v>
      </c>
      <c r="K43" s="110">
        <v>298</v>
      </c>
      <c r="L43" s="110">
        <v>281</v>
      </c>
      <c r="M43" s="110">
        <v>306</v>
      </c>
      <c r="N43" s="110">
        <v>333</v>
      </c>
      <c r="O43" s="110">
        <v>152</v>
      </c>
      <c r="P43" s="110">
        <f>SUM(D43:O43)</f>
        <v>2894</v>
      </c>
      <c r="Q43" s="142"/>
      <c r="R43" s="142"/>
      <c r="S43" s="110">
        <f>SUM($D43:D43)</f>
        <v>130</v>
      </c>
      <c r="T43" s="110">
        <f>SUM($D43:E43)</f>
        <v>307</v>
      </c>
      <c r="U43" s="110">
        <f>SUM($D43:F43)</f>
        <v>484</v>
      </c>
      <c r="V43" s="110">
        <f>SUM($D43:G43)</f>
        <v>706</v>
      </c>
      <c r="W43" s="110">
        <f>SUM($D43:H43)</f>
        <v>1009</v>
      </c>
      <c r="X43" s="110">
        <f>SUM($D43:I43)</f>
        <v>1280</v>
      </c>
      <c r="Y43" s="110">
        <f>SUM($D43:J43)</f>
        <v>1524</v>
      </c>
      <c r="Z43" s="110">
        <f>SUM($D43:K43)</f>
        <v>1822</v>
      </c>
      <c r="AA43" s="110">
        <f>SUM($D43:L43)</f>
        <v>2103</v>
      </c>
      <c r="AB43" s="110">
        <f>SUM($D43:M43)</f>
        <v>2409</v>
      </c>
      <c r="AC43" s="110">
        <f>SUM($D43:N43)</f>
        <v>2742</v>
      </c>
      <c r="AD43" s="110">
        <f>SUM($D43:O43)</f>
        <v>2894</v>
      </c>
    </row>
    <row r="44" spans="1:30" s="114" customFormat="1" ht="15" customHeight="1">
      <c r="A44" s="138">
        <v>2012</v>
      </c>
      <c r="B44" s="143" t="s">
        <v>9</v>
      </c>
      <c r="D44" s="111">
        <f t="shared" ref="D44:P44" si="12">SUM(D41:D43)</f>
        <v>171103</v>
      </c>
      <c r="E44" s="111">
        <f t="shared" si="12"/>
        <v>170462</v>
      </c>
      <c r="F44" s="111">
        <f t="shared" si="12"/>
        <v>201947</v>
      </c>
      <c r="G44" s="111">
        <f t="shared" si="12"/>
        <v>201342</v>
      </c>
      <c r="H44" s="111">
        <f t="shared" si="12"/>
        <v>212243</v>
      </c>
      <c r="I44" s="111">
        <f t="shared" si="12"/>
        <v>225365</v>
      </c>
      <c r="J44" s="111">
        <f t="shared" si="12"/>
        <v>248818</v>
      </c>
      <c r="K44" s="111">
        <f t="shared" si="12"/>
        <v>272519</v>
      </c>
      <c r="L44" s="111">
        <f t="shared" si="12"/>
        <v>219631</v>
      </c>
      <c r="M44" s="111">
        <f t="shared" si="12"/>
        <v>221431</v>
      </c>
      <c r="N44" s="111">
        <f t="shared" si="12"/>
        <v>218756</v>
      </c>
      <c r="O44" s="111">
        <f t="shared" si="12"/>
        <v>203615</v>
      </c>
      <c r="P44" s="111">
        <f t="shared" si="12"/>
        <v>2567232</v>
      </c>
      <c r="Q44" s="142"/>
      <c r="R44" s="142"/>
      <c r="S44" s="111">
        <f t="shared" ref="S44:AD44" si="13">SUM(S41:S43)</f>
        <v>171103</v>
      </c>
      <c r="T44" s="111">
        <f t="shared" si="13"/>
        <v>341565</v>
      </c>
      <c r="U44" s="111">
        <f t="shared" si="13"/>
        <v>543512</v>
      </c>
      <c r="V44" s="111">
        <f t="shared" si="13"/>
        <v>744854</v>
      </c>
      <c r="W44" s="111">
        <f t="shared" si="13"/>
        <v>957097</v>
      </c>
      <c r="X44" s="111">
        <f t="shared" si="13"/>
        <v>1182462</v>
      </c>
      <c r="Y44" s="111">
        <f t="shared" si="13"/>
        <v>1431280</v>
      </c>
      <c r="Z44" s="111">
        <f t="shared" si="13"/>
        <v>1703799</v>
      </c>
      <c r="AA44" s="111">
        <f t="shared" si="13"/>
        <v>1923430</v>
      </c>
      <c r="AB44" s="111">
        <f t="shared" si="13"/>
        <v>2144861</v>
      </c>
      <c r="AC44" s="111">
        <f t="shared" si="13"/>
        <v>2363617</v>
      </c>
      <c r="AD44" s="111">
        <f t="shared" si="13"/>
        <v>2567232</v>
      </c>
    </row>
    <row r="45" spans="1:30" s="137" customFormat="1" ht="15" customHeight="1">
      <c r="A45" s="134"/>
      <c r="B45" s="135"/>
      <c r="C45" s="136"/>
      <c r="D45" s="112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36"/>
      <c r="R45" s="136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</row>
    <row r="46" spans="1:30" s="114" customFormat="1" ht="15" customHeight="1">
      <c r="A46" s="138">
        <v>2013</v>
      </c>
      <c r="B46" s="139" t="s">
        <v>6</v>
      </c>
      <c r="C46" s="113"/>
      <c r="D46" s="110">
        <v>123947</v>
      </c>
      <c r="E46" s="110">
        <v>113513</v>
      </c>
      <c r="F46" s="110">
        <v>147037</v>
      </c>
      <c r="G46" s="110">
        <v>140556</v>
      </c>
      <c r="H46" s="110">
        <v>165893</v>
      </c>
      <c r="I46" s="110">
        <v>173596</v>
      </c>
      <c r="J46" s="110">
        <v>198564</v>
      </c>
      <c r="K46" s="110">
        <v>220700</v>
      </c>
      <c r="L46" s="110">
        <v>165278</v>
      </c>
      <c r="M46" s="110">
        <v>166985</v>
      </c>
      <c r="N46" s="110">
        <v>157136</v>
      </c>
      <c r="O46" s="110">
        <v>160157</v>
      </c>
      <c r="P46" s="110">
        <f>SUM(D46:O46)</f>
        <v>1933362</v>
      </c>
      <c r="Q46" s="140"/>
      <c r="R46" s="140"/>
      <c r="S46" s="110">
        <f>SUM($D46:D46)</f>
        <v>123947</v>
      </c>
      <c r="T46" s="110">
        <f>SUM($D46:E46)</f>
        <v>237460</v>
      </c>
      <c r="U46" s="110">
        <f>SUM($D46:F46)</f>
        <v>384497</v>
      </c>
      <c r="V46" s="110">
        <f>SUM($D46:G46)</f>
        <v>525053</v>
      </c>
      <c r="W46" s="110">
        <f>SUM($D46:H46)</f>
        <v>690946</v>
      </c>
      <c r="X46" s="110">
        <f>SUM($D46:I46)</f>
        <v>864542</v>
      </c>
      <c r="Y46" s="110">
        <f>SUM($D46:J46)</f>
        <v>1063106</v>
      </c>
      <c r="Z46" s="110">
        <f>SUM($D46:K46)</f>
        <v>1283806</v>
      </c>
      <c r="AA46" s="110">
        <f>SUM($D46:L46)</f>
        <v>1449084</v>
      </c>
      <c r="AB46" s="110">
        <f>SUM($D46:M46)</f>
        <v>1616069</v>
      </c>
      <c r="AC46" s="110">
        <f>SUM($D46:N46)</f>
        <v>1773205</v>
      </c>
      <c r="AD46" s="110">
        <f>SUM($D46:O46)</f>
        <v>1933362</v>
      </c>
    </row>
    <row r="47" spans="1:30" s="114" customFormat="1" ht="15" customHeight="1">
      <c r="A47" s="138">
        <v>2013</v>
      </c>
      <c r="B47" s="141" t="s">
        <v>7</v>
      </c>
      <c r="D47" s="111">
        <v>59379</v>
      </c>
      <c r="E47" s="110">
        <v>52715</v>
      </c>
      <c r="F47" s="110">
        <v>57522</v>
      </c>
      <c r="G47" s="110">
        <v>62196</v>
      </c>
      <c r="H47" s="110">
        <v>64264</v>
      </c>
      <c r="I47" s="110">
        <v>62758</v>
      </c>
      <c r="J47" s="110">
        <v>59024</v>
      </c>
      <c r="K47" s="110">
        <v>61877</v>
      </c>
      <c r="L47" s="110">
        <v>61642</v>
      </c>
      <c r="M47" s="110">
        <v>67232</v>
      </c>
      <c r="N47" s="110">
        <v>61185</v>
      </c>
      <c r="O47" s="110">
        <v>52353</v>
      </c>
      <c r="P47" s="110">
        <f>SUM(D47:O47)</f>
        <v>722147</v>
      </c>
      <c r="Q47" s="142"/>
      <c r="R47" s="142"/>
      <c r="S47" s="110">
        <f>SUM($D47:D47)</f>
        <v>59379</v>
      </c>
      <c r="T47" s="110">
        <f>SUM($D47:E47)</f>
        <v>112094</v>
      </c>
      <c r="U47" s="110">
        <f>SUM($D47:F47)</f>
        <v>169616</v>
      </c>
      <c r="V47" s="110">
        <f>SUM($D47:G47)</f>
        <v>231812</v>
      </c>
      <c r="W47" s="110">
        <f>SUM($D47:H47)</f>
        <v>296076</v>
      </c>
      <c r="X47" s="110">
        <f>SUM($D47:I47)</f>
        <v>358834</v>
      </c>
      <c r="Y47" s="110">
        <f>SUM($D47:J47)</f>
        <v>417858</v>
      </c>
      <c r="Z47" s="110">
        <f>SUM($D47:K47)</f>
        <v>479735</v>
      </c>
      <c r="AA47" s="110">
        <f>SUM($D47:L47)</f>
        <v>541377</v>
      </c>
      <c r="AB47" s="110">
        <f>SUM($D47:M47)</f>
        <v>608609</v>
      </c>
      <c r="AC47" s="110">
        <f>SUM($D47:N47)</f>
        <v>669794</v>
      </c>
      <c r="AD47" s="110">
        <f>SUM($D47:O47)</f>
        <v>722147</v>
      </c>
    </row>
    <row r="48" spans="1:30" s="114" customFormat="1" ht="15" customHeight="1">
      <c r="A48" s="138">
        <v>2013</v>
      </c>
      <c r="B48" s="141" t="s">
        <v>8</v>
      </c>
      <c r="D48" s="111">
        <v>167</v>
      </c>
      <c r="E48" s="110">
        <v>161</v>
      </c>
      <c r="F48" s="110">
        <v>183</v>
      </c>
      <c r="G48" s="110">
        <v>227</v>
      </c>
      <c r="H48" s="110">
        <v>329</v>
      </c>
      <c r="I48" s="110">
        <v>249</v>
      </c>
      <c r="J48" s="110">
        <v>200</v>
      </c>
      <c r="K48" s="110">
        <v>302</v>
      </c>
      <c r="L48" s="110">
        <v>278</v>
      </c>
      <c r="M48" s="110">
        <v>294</v>
      </c>
      <c r="N48" s="110">
        <v>282</v>
      </c>
      <c r="O48" s="110">
        <v>177</v>
      </c>
      <c r="P48" s="110">
        <f>SUM(D48:O48)</f>
        <v>2849</v>
      </c>
      <c r="Q48" s="142"/>
      <c r="R48" s="142"/>
      <c r="S48" s="110">
        <f>SUM($D48:D48)</f>
        <v>167</v>
      </c>
      <c r="T48" s="110">
        <f>SUM($D48:E48)</f>
        <v>328</v>
      </c>
      <c r="U48" s="110">
        <f>SUM($D48:F48)</f>
        <v>511</v>
      </c>
      <c r="V48" s="110">
        <f>SUM($D48:G48)</f>
        <v>738</v>
      </c>
      <c r="W48" s="110">
        <f>SUM($D48:H48)</f>
        <v>1067</v>
      </c>
      <c r="X48" s="110">
        <f>SUM($D48:I48)</f>
        <v>1316</v>
      </c>
      <c r="Y48" s="110">
        <f>SUM($D48:J48)</f>
        <v>1516</v>
      </c>
      <c r="Z48" s="110">
        <f>SUM($D48:K48)</f>
        <v>1818</v>
      </c>
      <c r="AA48" s="110">
        <f>SUM($D48:L48)</f>
        <v>2096</v>
      </c>
      <c r="AB48" s="110">
        <f>SUM($D48:M48)</f>
        <v>2390</v>
      </c>
      <c r="AC48" s="110">
        <f>SUM($D48:N48)</f>
        <v>2672</v>
      </c>
      <c r="AD48" s="110">
        <f>SUM($D48:O48)</f>
        <v>2849</v>
      </c>
    </row>
    <row r="49" spans="1:30" s="114" customFormat="1" ht="15" customHeight="1">
      <c r="A49" s="138">
        <v>2013</v>
      </c>
      <c r="B49" s="143" t="s">
        <v>9</v>
      </c>
      <c r="D49" s="111">
        <f t="shared" ref="D49:P49" si="14">SUM(D46:D48)</f>
        <v>183493</v>
      </c>
      <c r="E49" s="111">
        <f t="shared" si="14"/>
        <v>166389</v>
      </c>
      <c r="F49" s="111">
        <f t="shared" si="14"/>
        <v>204742</v>
      </c>
      <c r="G49" s="111">
        <f t="shared" si="14"/>
        <v>202979</v>
      </c>
      <c r="H49" s="111">
        <f t="shared" si="14"/>
        <v>230486</v>
      </c>
      <c r="I49" s="111">
        <f t="shared" si="14"/>
        <v>236603</v>
      </c>
      <c r="J49" s="111">
        <f t="shared" si="14"/>
        <v>257788</v>
      </c>
      <c r="K49" s="111">
        <f t="shared" si="14"/>
        <v>282879</v>
      </c>
      <c r="L49" s="111">
        <f t="shared" si="14"/>
        <v>227198</v>
      </c>
      <c r="M49" s="111">
        <f t="shared" si="14"/>
        <v>234511</v>
      </c>
      <c r="N49" s="111">
        <f t="shared" si="14"/>
        <v>218603</v>
      </c>
      <c r="O49" s="111">
        <f t="shared" si="14"/>
        <v>212687</v>
      </c>
      <c r="P49" s="111">
        <f t="shared" si="14"/>
        <v>2658358</v>
      </c>
      <c r="Q49" s="142"/>
      <c r="R49" s="142"/>
      <c r="S49" s="111">
        <f t="shared" ref="S49:AD49" si="15">SUM(S46:S48)</f>
        <v>183493</v>
      </c>
      <c r="T49" s="111">
        <f t="shared" si="15"/>
        <v>349882</v>
      </c>
      <c r="U49" s="111">
        <f t="shared" si="15"/>
        <v>554624</v>
      </c>
      <c r="V49" s="111">
        <f t="shared" si="15"/>
        <v>757603</v>
      </c>
      <c r="W49" s="111">
        <f t="shared" si="15"/>
        <v>988089</v>
      </c>
      <c r="X49" s="111">
        <f t="shared" si="15"/>
        <v>1224692</v>
      </c>
      <c r="Y49" s="111">
        <f t="shared" si="15"/>
        <v>1482480</v>
      </c>
      <c r="Z49" s="111">
        <f t="shared" si="15"/>
        <v>1765359</v>
      </c>
      <c r="AA49" s="111">
        <f t="shared" si="15"/>
        <v>1992557</v>
      </c>
      <c r="AB49" s="111">
        <f t="shared" si="15"/>
        <v>2227068</v>
      </c>
      <c r="AC49" s="111">
        <f t="shared" si="15"/>
        <v>2445671</v>
      </c>
      <c r="AD49" s="111">
        <f t="shared" si="15"/>
        <v>2658358</v>
      </c>
    </row>
    <row r="50" spans="1:30" s="137" customFormat="1" ht="15" customHeight="1">
      <c r="A50" s="134"/>
      <c r="B50" s="135"/>
      <c r="C50" s="136"/>
      <c r="D50" s="112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36"/>
      <c r="R50" s="136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</row>
    <row r="51" spans="1:30" s="114" customFormat="1" ht="15" customHeight="1">
      <c r="A51" s="138">
        <v>2014</v>
      </c>
      <c r="B51" s="139" t="s">
        <v>6</v>
      </c>
      <c r="C51" s="113"/>
      <c r="D51" s="110">
        <v>119441</v>
      </c>
      <c r="E51" s="110">
        <v>109388</v>
      </c>
      <c r="F51" s="110">
        <v>135765</v>
      </c>
      <c r="G51" s="110">
        <v>144869</v>
      </c>
      <c r="H51" s="110">
        <v>166884</v>
      </c>
      <c r="I51" s="110">
        <v>173875</v>
      </c>
      <c r="J51" s="110">
        <v>198864</v>
      </c>
      <c r="K51" s="110">
        <v>213734</v>
      </c>
      <c r="L51" s="110">
        <v>159303</v>
      </c>
      <c r="M51" s="110">
        <v>163055</v>
      </c>
      <c r="N51" s="110">
        <v>146348</v>
      </c>
      <c r="O51" s="110">
        <v>150353</v>
      </c>
      <c r="P51" s="110">
        <f>SUM(D51:O51)</f>
        <v>1881879</v>
      </c>
      <c r="Q51" s="140"/>
      <c r="R51" s="140"/>
      <c r="S51" s="110">
        <f>SUM($D51:D51)</f>
        <v>119441</v>
      </c>
      <c r="T51" s="110">
        <f>SUM($D51:E51)</f>
        <v>228829</v>
      </c>
      <c r="U51" s="110">
        <f>SUM($D51:F51)</f>
        <v>364594</v>
      </c>
      <c r="V51" s="110">
        <f>SUM($D51:G51)</f>
        <v>509463</v>
      </c>
      <c r="W51" s="110">
        <f>SUM($D51:H51)</f>
        <v>676347</v>
      </c>
      <c r="X51" s="110">
        <f>SUM($D51:I51)</f>
        <v>850222</v>
      </c>
      <c r="Y51" s="110">
        <f>SUM($D51:J51)</f>
        <v>1049086</v>
      </c>
      <c r="Z51" s="110">
        <f>SUM($D51:K51)</f>
        <v>1262820</v>
      </c>
      <c r="AA51" s="110">
        <f>SUM($D51:L51)</f>
        <v>1422123</v>
      </c>
      <c r="AB51" s="110">
        <f>SUM($D51:M51)</f>
        <v>1585178</v>
      </c>
      <c r="AC51" s="110">
        <f>SUM($D51:N51)</f>
        <v>1731526</v>
      </c>
      <c r="AD51" s="110">
        <f>SUM($D51:O51)</f>
        <v>1881879</v>
      </c>
    </row>
    <row r="52" spans="1:30" s="114" customFormat="1" ht="15" customHeight="1">
      <c r="A52" s="138">
        <v>2014</v>
      </c>
      <c r="B52" s="141" t="s">
        <v>7</v>
      </c>
      <c r="D52" s="111">
        <v>56988</v>
      </c>
      <c r="E52" s="110">
        <v>55452</v>
      </c>
      <c r="F52" s="110">
        <v>62563</v>
      </c>
      <c r="G52" s="110">
        <v>63921</v>
      </c>
      <c r="H52" s="110">
        <v>66192</v>
      </c>
      <c r="I52" s="110">
        <v>67564</v>
      </c>
      <c r="J52" s="110">
        <v>64402</v>
      </c>
      <c r="K52" s="110">
        <v>62629</v>
      </c>
      <c r="L52" s="110">
        <v>69676</v>
      </c>
      <c r="M52" s="110">
        <v>71914</v>
      </c>
      <c r="N52" s="110">
        <v>64937</v>
      </c>
      <c r="O52" s="110">
        <v>60553</v>
      </c>
      <c r="P52" s="110">
        <f>SUM(D52:O52)</f>
        <v>766791</v>
      </c>
      <c r="Q52" s="142"/>
      <c r="R52" s="142"/>
      <c r="S52" s="110">
        <f>SUM($D52:D52)</f>
        <v>56988</v>
      </c>
      <c r="T52" s="110">
        <f>SUM($D52:E52)</f>
        <v>112440</v>
      </c>
      <c r="U52" s="110">
        <f>SUM($D52:F52)</f>
        <v>175003</v>
      </c>
      <c r="V52" s="110">
        <f>SUM($D52:G52)</f>
        <v>238924</v>
      </c>
      <c r="W52" s="110">
        <f>SUM($D52:H52)</f>
        <v>305116</v>
      </c>
      <c r="X52" s="110">
        <f>SUM($D52:I52)</f>
        <v>372680</v>
      </c>
      <c r="Y52" s="110">
        <f>SUM($D52:J52)</f>
        <v>437082</v>
      </c>
      <c r="Z52" s="110">
        <f>SUM($D52:K52)</f>
        <v>499711</v>
      </c>
      <c r="AA52" s="110">
        <f>SUM($D52:L52)</f>
        <v>569387</v>
      </c>
      <c r="AB52" s="110">
        <f>SUM($D52:M52)</f>
        <v>641301</v>
      </c>
      <c r="AC52" s="110">
        <f>SUM($D52:N52)</f>
        <v>706238</v>
      </c>
      <c r="AD52" s="110">
        <f>SUM($D52:O52)</f>
        <v>766791</v>
      </c>
    </row>
    <row r="53" spans="1:30" s="114" customFormat="1" ht="15" customHeight="1">
      <c r="A53" s="138">
        <v>2014</v>
      </c>
      <c r="B53" s="141" t="s">
        <v>8</v>
      </c>
      <c r="D53" s="111">
        <v>179</v>
      </c>
      <c r="E53" s="110">
        <v>141</v>
      </c>
      <c r="F53" s="110">
        <v>185</v>
      </c>
      <c r="G53" s="110">
        <v>208</v>
      </c>
      <c r="H53" s="110">
        <v>291</v>
      </c>
      <c r="I53" s="110">
        <v>271</v>
      </c>
      <c r="J53" s="110">
        <v>240</v>
      </c>
      <c r="K53" s="110">
        <v>311</v>
      </c>
      <c r="L53" s="110">
        <v>322</v>
      </c>
      <c r="M53" s="110">
        <v>325</v>
      </c>
      <c r="N53" s="110">
        <v>307</v>
      </c>
      <c r="O53" s="110">
        <v>173</v>
      </c>
      <c r="P53" s="110">
        <f>SUM(D53:O53)</f>
        <v>2953</v>
      </c>
      <c r="Q53" s="142"/>
      <c r="R53" s="142"/>
      <c r="S53" s="110">
        <f>SUM($D53:D53)</f>
        <v>179</v>
      </c>
      <c r="T53" s="110">
        <f>SUM($D53:E53)</f>
        <v>320</v>
      </c>
      <c r="U53" s="110">
        <f>SUM($D53:F53)</f>
        <v>505</v>
      </c>
      <c r="V53" s="110">
        <f>SUM($D53:G53)</f>
        <v>713</v>
      </c>
      <c r="W53" s="110">
        <f>SUM($D53:H53)</f>
        <v>1004</v>
      </c>
      <c r="X53" s="110">
        <f>SUM($D53:I53)</f>
        <v>1275</v>
      </c>
      <c r="Y53" s="110">
        <f>SUM($D53:J53)</f>
        <v>1515</v>
      </c>
      <c r="Z53" s="110">
        <f>SUM($D53:K53)</f>
        <v>1826</v>
      </c>
      <c r="AA53" s="110">
        <f>SUM($D53:L53)</f>
        <v>2148</v>
      </c>
      <c r="AB53" s="110">
        <f>SUM($D53:M53)</f>
        <v>2473</v>
      </c>
      <c r="AC53" s="110">
        <f>SUM($D53:N53)</f>
        <v>2780</v>
      </c>
      <c r="AD53" s="110">
        <f>SUM($D53:O53)</f>
        <v>2953</v>
      </c>
    </row>
    <row r="54" spans="1:30" s="114" customFormat="1" ht="15" customHeight="1">
      <c r="A54" s="138">
        <v>2014</v>
      </c>
      <c r="B54" s="143" t="s">
        <v>9</v>
      </c>
      <c r="D54" s="111">
        <f t="shared" ref="D54:P54" si="16">SUM(D51:D53)</f>
        <v>176608</v>
      </c>
      <c r="E54" s="111">
        <f t="shared" si="16"/>
        <v>164981</v>
      </c>
      <c r="F54" s="111">
        <f t="shared" si="16"/>
        <v>198513</v>
      </c>
      <c r="G54" s="111">
        <f t="shared" si="16"/>
        <v>208998</v>
      </c>
      <c r="H54" s="111">
        <f t="shared" si="16"/>
        <v>233367</v>
      </c>
      <c r="I54" s="111">
        <f t="shared" si="16"/>
        <v>241710</v>
      </c>
      <c r="J54" s="111">
        <f t="shared" si="16"/>
        <v>263506</v>
      </c>
      <c r="K54" s="111">
        <f t="shared" si="16"/>
        <v>276674</v>
      </c>
      <c r="L54" s="111">
        <f t="shared" si="16"/>
        <v>229301</v>
      </c>
      <c r="M54" s="111">
        <f t="shared" si="16"/>
        <v>235294</v>
      </c>
      <c r="N54" s="111">
        <f t="shared" si="16"/>
        <v>211592</v>
      </c>
      <c r="O54" s="111">
        <f t="shared" si="16"/>
        <v>211079</v>
      </c>
      <c r="P54" s="111">
        <f t="shared" si="16"/>
        <v>2651623</v>
      </c>
      <c r="Q54" s="142"/>
      <c r="R54" s="142"/>
      <c r="S54" s="111">
        <f t="shared" ref="S54:AD54" si="17">SUM(S51:S53)</f>
        <v>176608</v>
      </c>
      <c r="T54" s="111">
        <f t="shared" si="17"/>
        <v>341589</v>
      </c>
      <c r="U54" s="111">
        <f t="shared" si="17"/>
        <v>540102</v>
      </c>
      <c r="V54" s="111">
        <f t="shared" si="17"/>
        <v>749100</v>
      </c>
      <c r="W54" s="111">
        <f t="shared" si="17"/>
        <v>982467</v>
      </c>
      <c r="X54" s="111">
        <f t="shared" si="17"/>
        <v>1224177</v>
      </c>
      <c r="Y54" s="111">
        <f t="shared" si="17"/>
        <v>1487683</v>
      </c>
      <c r="Z54" s="111">
        <f t="shared" si="17"/>
        <v>1764357</v>
      </c>
      <c r="AA54" s="111">
        <f t="shared" si="17"/>
        <v>1993658</v>
      </c>
      <c r="AB54" s="111">
        <f t="shared" si="17"/>
        <v>2228952</v>
      </c>
      <c r="AC54" s="111">
        <f t="shared" si="17"/>
        <v>2440544</v>
      </c>
      <c r="AD54" s="111">
        <f t="shared" si="17"/>
        <v>2651623</v>
      </c>
    </row>
    <row r="55" spans="1:30" s="137" customFormat="1" ht="15" customHeight="1">
      <c r="A55" s="134"/>
      <c r="B55" s="135"/>
      <c r="C55" s="136"/>
      <c r="D55" s="112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36"/>
      <c r="R55" s="136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</row>
    <row r="56" spans="1:30" s="114" customFormat="1" ht="15" customHeight="1">
      <c r="A56" s="138">
        <v>2015</v>
      </c>
      <c r="B56" s="139" t="s">
        <v>6</v>
      </c>
      <c r="C56" s="113"/>
      <c r="D56" s="110">
        <v>114567</v>
      </c>
      <c r="E56" s="110">
        <v>92549</v>
      </c>
      <c r="F56" s="110">
        <v>120965</v>
      </c>
      <c r="G56" s="110">
        <v>117842</v>
      </c>
      <c r="H56" s="110">
        <v>144650</v>
      </c>
      <c r="I56" s="110">
        <v>145414</v>
      </c>
      <c r="J56" s="110">
        <v>167463</v>
      </c>
      <c r="K56" s="110">
        <v>173449</v>
      </c>
      <c r="L56" s="110">
        <v>135770</v>
      </c>
      <c r="M56" s="110">
        <v>132329</v>
      </c>
      <c r="N56" s="110">
        <v>120890</v>
      </c>
      <c r="O56" s="110">
        <v>120064</v>
      </c>
      <c r="P56" s="110">
        <f>SUM(D56:O56)</f>
        <v>1585952</v>
      </c>
      <c r="Q56" s="140"/>
      <c r="R56" s="140"/>
      <c r="S56" s="110">
        <f>SUM($D56:D56)</f>
        <v>114567</v>
      </c>
      <c r="T56" s="110">
        <f>SUM($D56:E56)</f>
        <v>207116</v>
      </c>
      <c r="U56" s="110">
        <f>SUM($D56:F56)</f>
        <v>328081</v>
      </c>
      <c r="V56" s="110">
        <f>SUM($D56:G56)</f>
        <v>445923</v>
      </c>
      <c r="W56" s="110">
        <f>SUM($D56:H56)</f>
        <v>590573</v>
      </c>
      <c r="X56" s="110">
        <f>SUM($D56:I56)</f>
        <v>735987</v>
      </c>
      <c r="Y56" s="110">
        <f>SUM($D56:J56)</f>
        <v>903450</v>
      </c>
      <c r="Z56" s="110">
        <f>SUM($D56:K56)</f>
        <v>1076899</v>
      </c>
      <c r="AA56" s="110">
        <f>SUM($D56:L56)</f>
        <v>1212669</v>
      </c>
      <c r="AB56" s="110">
        <f>SUM($D56:M56)</f>
        <v>1344998</v>
      </c>
      <c r="AC56" s="110">
        <f>SUM($D56:N56)</f>
        <v>1465888</v>
      </c>
      <c r="AD56" s="110">
        <f>SUM($D56:O56)</f>
        <v>1585952</v>
      </c>
    </row>
    <row r="57" spans="1:30" s="114" customFormat="1" ht="15" customHeight="1">
      <c r="A57" s="138">
        <v>2015</v>
      </c>
      <c r="B57" s="141" t="s">
        <v>7</v>
      </c>
      <c r="D57" s="111">
        <v>59576</v>
      </c>
      <c r="E57" s="110">
        <v>57858</v>
      </c>
      <c r="F57" s="110">
        <v>69084</v>
      </c>
      <c r="G57" s="110">
        <v>65532</v>
      </c>
      <c r="H57" s="110">
        <v>66240</v>
      </c>
      <c r="I57" s="110">
        <v>68947</v>
      </c>
      <c r="J57" s="110">
        <v>62486</v>
      </c>
      <c r="K57" s="110">
        <v>67658</v>
      </c>
      <c r="L57" s="110">
        <v>68736</v>
      </c>
      <c r="M57" s="110">
        <v>71291</v>
      </c>
      <c r="N57" s="110">
        <v>68576</v>
      </c>
      <c r="O57" s="110">
        <v>61260</v>
      </c>
      <c r="P57" s="110">
        <f>SUM(D57:O57)</f>
        <v>787244</v>
      </c>
      <c r="Q57" s="142"/>
      <c r="R57" s="142"/>
      <c r="S57" s="110">
        <f>SUM($D57:D57)</f>
        <v>59576</v>
      </c>
      <c r="T57" s="110">
        <f>SUM($D57:E57)</f>
        <v>117434</v>
      </c>
      <c r="U57" s="110">
        <f>SUM($D57:F57)</f>
        <v>186518</v>
      </c>
      <c r="V57" s="110">
        <f>SUM($D57:G57)</f>
        <v>252050</v>
      </c>
      <c r="W57" s="110">
        <f>SUM($D57:H57)</f>
        <v>318290</v>
      </c>
      <c r="X57" s="110">
        <f>SUM($D57:I57)</f>
        <v>387237</v>
      </c>
      <c r="Y57" s="110">
        <f>SUM($D57:J57)</f>
        <v>449723</v>
      </c>
      <c r="Z57" s="110">
        <f>SUM($D57:K57)</f>
        <v>517381</v>
      </c>
      <c r="AA57" s="110">
        <f>SUM($D57:L57)</f>
        <v>586117</v>
      </c>
      <c r="AB57" s="110">
        <f>SUM($D57:M57)</f>
        <v>657408</v>
      </c>
      <c r="AC57" s="110">
        <f>SUM($D57:N57)</f>
        <v>725984</v>
      </c>
      <c r="AD57" s="110">
        <f>SUM($D57:O57)</f>
        <v>787244</v>
      </c>
    </row>
    <row r="58" spans="1:30" s="114" customFormat="1" ht="15" customHeight="1">
      <c r="A58" s="138">
        <v>2015</v>
      </c>
      <c r="B58" s="141" t="s">
        <v>8</v>
      </c>
      <c r="D58" s="111">
        <v>187</v>
      </c>
      <c r="E58" s="110">
        <v>154</v>
      </c>
      <c r="F58" s="110">
        <v>216</v>
      </c>
      <c r="G58" s="110">
        <v>202</v>
      </c>
      <c r="H58" s="110">
        <v>251</v>
      </c>
      <c r="I58" s="110">
        <v>259</v>
      </c>
      <c r="J58" s="110">
        <v>251</v>
      </c>
      <c r="K58" s="110">
        <v>257</v>
      </c>
      <c r="L58" s="110">
        <v>281</v>
      </c>
      <c r="M58" s="110">
        <v>271</v>
      </c>
      <c r="N58" s="110">
        <v>223</v>
      </c>
      <c r="O58" s="110">
        <v>147</v>
      </c>
      <c r="P58" s="110">
        <f>SUM(D58:O58)</f>
        <v>2699</v>
      </c>
      <c r="Q58" s="142"/>
      <c r="R58" s="142"/>
      <c r="S58" s="110">
        <f>SUM($D58:D58)</f>
        <v>187</v>
      </c>
      <c r="T58" s="110">
        <f>SUM($D58:E58)</f>
        <v>341</v>
      </c>
      <c r="U58" s="110">
        <f>SUM($D58:F58)</f>
        <v>557</v>
      </c>
      <c r="V58" s="110">
        <f>SUM($D58:G58)</f>
        <v>759</v>
      </c>
      <c r="W58" s="110">
        <f>SUM($D58:H58)</f>
        <v>1010</v>
      </c>
      <c r="X58" s="110">
        <f>SUM($D58:I58)</f>
        <v>1269</v>
      </c>
      <c r="Y58" s="110">
        <f>SUM($D58:J58)</f>
        <v>1520</v>
      </c>
      <c r="Z58" s="110">
        <f>SUM($D58:K58)</f>
        <v>1777</v>
      </c>
      <c r="AA58" s="110">
        <f>SUM($D58:L58)</f>
        <v>2058</v>
      </c>
      <c r="AB58" s="110">
        <f>SUM($D58:M58)</f>
        <v>2329</v>
      </c>
      <c r="AC58" s="110">
        <f>SUM($D58:N58)</f>
        <v>2552</v>
      </c>
      <c r="AD58" s="110">
        <f>SUM($D58:O58)</f>
        <v>2699</v>
      </c>
    </row>
    <row r="59" spans="1:30" s="114" customFormat="1" ht="15" customHeight="1">
      <c r="A59" s="138">
        <v>2015</v>
      </c>
      <c r="B59" s="143" t="s">
        <v>9</v>
      </c>
      <c r="D59" s="111">
        <f t="shared" ref="D59:P59" si="18">SUM(D56:D58)</f>
        <v>174330</v>
      </c>
      <c r="E59" s="111">
        <f t="shared" si="18"/>
        <v>150561</v>
      </c>
      <c r="F59" s="111">
        <f t="shared" si="18"/>
        <v>190265</v>
      </c>
      <c r="G59" s="111">
        <f t="shared" si="18"/>
        <v>183576</v>
      </c>
      <c r="H59" s="111">
        <f t="shared" si="18"/>
        <v>211141</v>
      </c>
      <c r="I59" s="111">
        <f t="shared" si="18"/>
        <v>214620</v>
      </c>
      <c r="J59" s="111">
        <f t="shared" si="18"/>
        <v>230200</v>
      </c>
      <c r="K59" s="111">
        <f t="shared" si="18"/>
        <v>241364</v>
      </c>
      <c r="L59" s="111">
        <f t="shared" si="18"/>
        <v>204787</v>
      </c>
      <c r="M59" s="111">
        <f t="shared" si="18"/>
        <v>203891</v>
      </c>
      <c r="N59" s="111">
        <f t="shared" si="18"/>
        <v>189689</v>
      </c>
      <c r="O59" s="111">
        <f t="shared" si="18"/>
        <v>181471</v>
      </c>
      <c r="P59" s="111">
        <f t="shared" si="18"/>
        <v>2375895</v>
      </c>
      <c r="Q59" s="142"/>
      <c r="R59" s="142"/>
      <c r="S59" s="111">
        <f t="shared" ref="S59:AD59" si="19">SUM(S56:S58)</f>
        <v>174330</v>
      </c>
      <c r="T59" s="111">
        <f t="shared" si="19"/>
        <v>324891</v>
      </c>
      <c r="U59" s="111">
        <f t="shared" si="19"/>
        <v>515156</v>
      </c>
      <c r="V59" s="111">
        <f t="shared" si="19"/>
        <v>698732</v>
      </c>
      <c r="W59" s="111">
        <f t="shared" si="19"/>
        <v>909873</v>
      </c>
      <c r="X59" s="111">
        <f t="shared" si="19"/>
        <v>1124493</v>
      </c>
      <c r="Y59" s="111">
        <f t="shared" si="19"/>
        <v>1354693</v>
      </c>
      <c r="Z59" s="111">
        <f t="shared" si="19"/>
        <v>1596057</v>
      </c>
      <c r="AA59" s="111">
        <f t="shared" si="19"/>
        <v>1800844</v>
      </c>
      <c r="AB59" s="111">
        <f t="shared" si="19"/>
        <v>2004735</v>
      </c>
      <c r="AC59" s="111">
        <f t="shared" si="19"/>
        <v>2194424</v>
      </c>
      <c r="AD59" s="111">
        <f t="shared" si="19"/>
        <v>2375895</v>
      </c>
    </row>
    <row r="60" spans="1:30" s="137" customFormat="1" ht="15" customHeight="1">
      <c r="A60" s="134"/>
      <c r="B60" s="135"/>
      <c r="C60" s="136"/>
      <c r="D60" s="112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36"/>
      <c r="R60" s="136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</row>
    <row r="61" spans="1:30" s="114" customFormat="1" ht="15" customHeight="1">
      <c r="A61" s="138">
        <v>2016</v>
      </c>
      <c r="B61" s="139" t="s">
        <v>6</v>
      </c>
      <c r="C61" s="113"/>
      <c r="D61" s="104">
        <v>97370</v>
      </c>
      <c r="E61" s="104">
        <v>83273</v>
      </c>
      <c r="F61" s="104">
        <v>105967</v>
      </c>
      <c r="G61" s="104">
        <v>107421</v>
      </c>
      <c r="H61" s="104">
        <v>129454</v>
      </c>
      <c r="I61" s="104">
        <v>137507</v>
      </c>
      <c r="J61" s="104">
        <v>169452</v>
      </c>
      <c r="K61" s="104">
        <v>163908</v>
      </c>
      <c r="L61" s="104">
        <v>135965</v>
      </c>
      <c r="M61" s="104">
        <v>130283</v>
      </c>
      <c r="N61" s="104">
        <v>118693</v>
      </c>
      <c r="O61" s="104">
        <v>110467</v>
      </c>
      <c r="P61" s="110">
        <f>SUM(D61:O61)</f>
        <v>1489760</v>
      </c>
      <c r="Q61" s="140"/>
      <c r="R61" s="140"/>
      <c r="S61" s="110">
        <f>SUM($D61:D61)</f>
        <v>97370</v>
      </c>
      <c r="T61" s="110">
        <f>SUM($D61:E61)</f>
        <v>180643</v>
      </c>
      <c r="U61" s="110">
        <f>SUM($D61:F61)</f>
        <v>286610</v>
      </c>
      <c r="V61" s="110">
        <f>SUM($D61:G61)</f>
        <v>394031</v>
      </c>
      <c r="W61" s="110">
        <f>SUM($D61:H61)</f>
        <v>523485</v>
      </c>
      <c r="X61" s="110">
        <f>SUM($D61:I61)</f>
        <v>660992</v>
      </c>
      <c r="Y61" s="110">
        <f>SUM($D61:J61)</f>
        <v>830444</v>
      </c>
      <c r="Z61" s="110">
        <f>SUM($D61:K61)</f>
        <v>994352</v>
      </c>
      <c r="AA61" s="110">
        <f>SUM($D61:L61)</f>
        <v>1130317</v>
      </c>
      <c r="AB61" s="110">
        <f>SUM($D61:M61)</f>
        <v>1260600</v>
      </c>
      <c r="AC61" s="110">
        <f>SUM($D61:N61)</f>
        <v>1379293</v>
      </c>
      <c r="AD61" s="110">
        <f>SUM($D61:O61)</f>
        <v>1489760</v>
      </c>
    </row>
    <row r="62" spans="1:30" s="114" customFormat="1" ht="15" customHeight="1">
      <c r="A62" s="138">
        <v>2016</v>
      </c>
      <c r="B62" s="141" t="s">
        <v>7</v>
      </c>
      <c r="D62" s="105">
        <v>64268</v>
      </c>
      <c r="E62" s="104">
        <v>66408</v>
      </c>
      <c r="F62" s="104">
        <v>72063</v>
      </c>
      <c r="G62" s="104">
        <v>71077</v>
      </c>
      <c r="H62" s="104">
        <v>71397</v>
      </c>
      <c r="I62" s="104">
        <v>73994</v>
      </c>
      <c r="J62" s="104">
        <v>64668</v>
      </c>
      <c r="K62" s="104">
        <v>72225</v>
      </c>
      <c r="L62" s="104">
        <v>69877</v>
      </c>
      <c r="M62" s="104">
        <v>72140</v>
      </c>
      <c r="N62" s="104">
        <v>70266</v>
      </c>
      <c r="O62" s="104">
        <v>60120</v>
      </c>
      <c r="P62" s="110">
        <f>SUM(D62:O62)</f>
        <v>828503</v>
      </c>
      <c r="Q62" s="142"/>
      <c r="R62" s="142"/>
      <c r="S62" s="110">
        <f>SUM($D62:D62)</f>
        <v>64268</v>
      </c>
      <c r="T62" s="110">
        <f>SUM($D62:E62)</f>
        <v>130676</v>
      </c>
      <c r="U62" s="110">
        <f>SUM($D62:F62)</f>
        <v>202739</v>
      </c>
      <c r="V62" s="110">
        <f>SUM($D62:G62)</f>
        <v>273816</v>
      </c>
      <c r="W62" s="110">
        <f>SUM($D62:H62)</f>
        <v>345213</v>
      </c>
      <c r="X62" s="110">
        <f>SUM($D62:I62)</f>
        <v>419207</v>
      </c>
      <c r="Y62" s="110">
        <f>SUM($D62:J62)</f>
        <v>483875</v>
      </c>
      <c r="Z62" s="110">
        <f>SUM($D62:K62)</f>
        <v>556100</v>
      </c>
      <c r="AA62" s="110">
        <f>SUM($D62:L62)</f>
        <v>625977</v>
      </c>
      <c r="AB62" s="110">
        <f>SUM($D62:M62)</f>
        <v>698117</v>
      </c>
      <c r="AC62" s="110">
        <f>SUM($D62:N62)</f>
        <v>768383</v>
      </c>
      <c r="AD62" s="110">
        <f>SUM($D62:O62)</f>
        <v>828503</v>
      </c>
    </row>
    <row r="63" spans="1:30" s="114" customFormat="1" ht="15" customHeight="1">
      <c r="A63" s="138">
        <v>2016</v>
      </c>
      <c r="B63" s="141" t="s">
        <v>8</v>
      </c>
      <c r="D63" s="105">
        <v>162</v>
      </c>
      <c r="E63" s="104">
        <v>145</v>
      </c>
      <c r="F63" s="104">
        <v>151</v>
      </c>
      <c r="G63" s="104">
        <v>234</v>
      </c>
      <c r="H63" s="104">
        <v>283</v>
      </c>
      <c r="I63" s="104">
        <v>261</v>
      </c>
      <c r="J63" s="104">
        <v>255</v>
      </c>
      <c r="K63" s="104">
        <v>221</v>
      </c>
      <c r="L63" s="104">
        <v>256</v>
      </c>
      <c r="M63" s="104">
        <v>274</v>
      </c>
      <c r="N63" s="104">
        <v>227</v>
      </c>
      <c r="O63" s="104">
        <v>125</v>
      </c>
      <c r="P63" s="110">
        <f>SUM(D63:O63)</f>
        <v>2594</v>
      </c>
      <c r="Q63" s="142"/>
      <c r="R63" s="142"/>
      <c r="S63" s="110">
        <f>SUM($D63:D63)</f>
        <v>162</v>
      </c>
      <c r="T63" s="110">
        <f>SUM($D63:E63)</f>
        <v>307</v>
      </c>
      <c r="U63" s="110">
        <f>SUM($D63:F63)</f>
        <v>458</v>
      </c>
      <c r="V63" s="110">
        <f>SUM($D63:G63)</f>
        <v>692</v>
      </c>
      <c r="W63" s="110">
        <f>SUM($D63:H63)</f>
        <v>975</v>
      </c>
      <c r="X63" s="110">
        <f>SUM($D63:I63)</f>
        <v>1236</v>
      </c>
      <c r="Y63" s="110">
        <f>SUM($D63:J63)</f>
        <v>1491</v>
      </c>
      <c r="Z63" s="110">
        <f>SUM($D63:K63)</f>
        <v>1712</v>
      </c>
      <c r="AA63" s="110">
        <f>SUM($D63:L63)</f>
        <v>1968</v>
      </c>
      <c r="AB63" s="110">
        <f>SUM($D63:M63)</f>
        <v>2242</v>
      </c>
      <c r="AC63" s="110">
        <f>SUM($D63:N63)</f>
        <v>2469</v>
      </c>
      <c r="AD63" s="110">
        <f>SUM($D63:O63)</f>
        <v>2594</v>
      </c>
    </row>
    <row r="64" spans="1:30" s="114" customFormat="1" ht="15" customHeight="1">
      <c r="A64" s="138">
        <v>2016</v>
      </c>
      <c r="B64" s="143" t="s">
        <v>9</v>
      </c>
      <c r="D64" s="111">
        <f t="shared" ref="D64:P64" si="20">SUM(D61:D63)</f>
        <v>161800</v>
      </c>
      <c r="E64" s="111">
        <f t="shared" si="20"/>
        <v>149826</v>
      </c>
      <c r="F64" s="111">
        <f t="shared" si="20"/>
        <v>178181</v>
      </c>
      <c r="G64" s="111">
        <f t="shared" si="20"/>
        <v>178732</v>
      </c>
      <c r="H64" s="111">
        <f t="shared" si="20"/>
        <v>201134</v>
      </c>
      <c r="I64" s="111">
        <f t="shared" si="20"/>
        <v>211762</v>
      </c>
      <c r="J64" s="111">
        <f t="shared" si="20"/>
        <v>234375</v>
      </c>
      <c r="K64" s="111">
        <f t="shared" si="20"/>
        <v>236354</v>
      </c>
      <c r="L64" s="111">
        <f t="shared" si="20"/>
        <v>206098</v>
      </c>
      <c r="M64" s="111">
        <f t="shared" si="20"/>
        <v>202697</v>
      </c>
      <c r="N64" s="111">
        <f t="shared" si="20"/>
        <v>189186</v>
      </c>
      <c r="O64" s="111">
        <f t="shared" si="20"/>
        <v>170712</v>
      </c>
      <c r="P64" s="111">
        <f t="shared" si="20"/>
        <v>2320857</v>
      </c>
      <c r="Q64" s="142"/>
      <c r="R64" s="142"/>
      <c r="S64" s="111">
        <f t="shared" ref="S64:AD64" si="21">SUM(S61:S63)</f>
        <v>161800</v>
      </c>
      <c r="T64" s="111">
        <f t="shared" si="21"/>
        <v>311626</v>
      </c>
      <c r="U64" s="111">
        <f t="shared" si="21"/>
        <v>489807</v>
      </c>
      <c r="V64" s="111">
        <f t="shared" si="21"/>
        <v>668539</v>
      </c>
      <c r="W64" s="111">
        <f t="shared" si="21"/>
        <v>869673</v>
      </c>
      <c r="X64" s="111">
        <f t="shared" si="21"/>
        <v>1081435</v>
      </c>
      <c r="Y64" s="111">
        <f t="shared" si="21"/>
        <v>1315810</v>
      </c>
      <c r="Z64" s="111">
        <f t="shared" si="21"/>
        <v>1552164</v>
      </c>
      <c r="AA64" s="111">
        <f t="shared" si="21"/>
        <v>1758262</v>
      </c>
      <c r="AB64" s="111">
        <f t="shared" si="21"/>
        <v>1960959</v>
      </c>
      <c r="AC64" s="111">
        <f t="shared" si="21"/>
        <v>2150145</v>
      </c>
      <c r="AD64" s="111">
        <f t="shared" si="21"/>
        <v>2320857</v>
      </c>
    </row>
    <row r="65" spans="1:30" s="137" customFormat="1" ht="15" customHeight="1">
      <c r="A65" s="134"/>
      <c r="B65" s="135"/>
      <c r="C65" s="136"/>
      <c r="D65" s="112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36"/>
      <c r="R65" s="136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</row>
    <row r="66" spans="1:30" s="114" customFormat="1" ht="15" customHeight="1">
      <c r="A66" s="138">
        <v>2017</v>
      </c>
      <c r="B66" s="139" t="s">
        <v>6</v>
      </c>
      <c r="C66" s="113"/>
      <c r="D66" s="104">
        <v>95686</v>
      </c>
      <c r="E66" s="104">
        <v>86834</v>
      </c>
      <c r="F66" s="104">
        <v>102194</v>
      </c>
      <c r="G66" s="104">
        <v>111897</v>
      </c>
      <c r="H66" s="104">
        <v>122440</v>
      </c>
      <c r="I66" s="104">
        <v>132314</v>
      </c>
      <c r="J66" s="104">
        <v>168348</v>
      </c>
      <c r="K66" s="104">
        <v>171191</v>
      </c>
      <c r="L66" s="104">
        <v>137009</v>
      </c>
      <c r="M66" s="104">
        <v>134801</v>
      </c>
      <c r="N66" s="104"/>
      <c r="O66" s="104"/>
      <c r="P66" s="110">
        <f>SUM(D66:O66)</f>
        <v>1262714</v>
      </c>
      <c r="Q66" s="140"/>
      <c r="R66" s="140"/>
      <c r="S66" s="110">
        <f>SUM($D66:D66)</f>
        <v>95686</v>
      </c>
      <c r="T66" s="110">
        <f>SUM($D66:E66)</f>
        <v>182520</v>
      </c>
      <c r="U66" s="110">
        <f>SUM($D66:F66)</f>
        <v>284714</v>
      </c>
      <c r="V66" s="110">
        <f>SUM($D66:G66)</f>
        <v>396611</v>
      </c>
      <c r="W66" s="110">
        <f>SUM($D66:H66)</f>
        <v>519051</v>
      </c>
      <c r="X66" s="110">
        <f>SUM($D66:I66)</f>
        <v>651365</v>
      </c>
      <c r="Y66" s="110">
        <f>SUM($D66:J66)</f>
        <v>819713</v>
      </c>
      <c r="Z66" s="110">
        <f>SUM($D66:K66)</f>
        <v>990904</v>
      </c>
      <c r="AA66" s="110">
        <f>SUM($D66:L66)</f>
        <v>1127913</v>
      </c>
      <c r="AB66" s="110">
        <f>SUM($D66:M66)</f>
        <v>1262714</v>
      </c>
      <c r="AC66" s="110">
        <f>SUM($D66:N66)</f>
        <v>1262714</v>
      </c>
      <c r="AD66" s="110">
        <f>SUM($D66:O66)</f>
        <v>1262714</v>
      </c>
    </row>
    <row r="67" spans="1:30" s="114" customFormat="1" ht="15" customHeight="1">
      <c r="A67" s="138">
        <v>2017</v>
      </c>
      <c r="B67" s="141" t="s">
        <v>7</v>
      </c>
      <c r="D67" s="105">
        <v>65868</v>
      </c>
      <c r="E67" s="104">
        <v>64876</v>
      </c>
      <c r="F67" s="104">
        <v>73661</v>
      </c>
      <c r="G67" s="104">
        <v>67334</v>
      </c>
      <c r="H67" s="104">
        <v>73884</v>
      </c>
      <c r="I67" s="104">
        <v>72633</v>
      </c>
      <c r="J67" s="104">
        <v>63523</v>
      </c>
      <c r="K67" s="104">
        <v>73132</v>
      </c>
      <c r="L67" s="104">
        <v>67431</v>
      </c>
      <c r="M67" s="104">
        <v>72180</v>
      </c>
      <c r="N67" s="104"/>
      <c r="O67" s="104"/>
      <c r="P67" s="110">
        <f>SUM(D67:O67)</f>
        <v>694522</v>
      </c>
      <c r="Q67" s="142"/>
      <c r="R67" s="142"/>
      <c r="S67" s="110">
        <f>SUM($D67:D67)</f>
        <v>65868</v>
      </c>
      <c r="T67" s="110">
        <f>SUM($D67:E67)</f>
        <v>130744</v>
      </c>
      <c r="U67" s="110">
        <f>SUM($D67:F67)</f>
        <v>204405</v>
      </c>
      <c r="V67" s="110">
        <f>SUM($D67:G67)</f>
        <v>271739</v>
      </c>
      <c r="W67" s="110">
        <f>SUM($D67:H67)</f>
        <v>345623</v>
      </c>
      <c r="X67" s="110">
        <f>SUM($D67:I67)</f>
        <v>418256</v>
      </c>
      <c r="Y67" s="110">
        <f>SUM($D67:J67)</f>
        <v>481779</v>
      </c>
      <c r="Z67" s="110">
        <f>SUM($D67:K67)</f>
        <v>554911</v>
      </c>
      <c r="AA67" s="110">
        <f>SUM($D67:L67)</f>
        <v>622342</v>
      </c>
      <c r="AB67" s="110">
        <f>SUM($D67:M67)</f>
        <v>694522</v>
      </c>
      <c r="AC67" s="110">
        <f>SUM($D67:N67)</f>
        <v>694522</v>
      </c>
      <c r="AD67" s="110">
        <f>SUM($D67:O67)</f>
        <v>694522</v>
      </c>
    </row>
    <row r="68" spans="1:30" s="114" customFormat="1" ht="15" customHeight="1">
      <c r="A68" s="138">
        <v>2017</v>
      </c>
      <c r="B68" s="141" t="s">
        <v>8</v>
      </c>
      <c r="D68" s="105">
        <v>154</v>
      </c>
      <c r="E68" s="104">
        <v>139</v>
      </c>
      <c r="F68" s="104">
        <v>150</v>
      </c>
      <c r="G68" s="104">
        <v>204</v>
      </c>
      <c r="H68" s="104">
        <v>243</v>
      </c>
      <c r="I68" s="104">
        <v>255</v>
      </c>
      <c r="J68" s="104">
        <v>282</v>
      </c>
      <c r="K68" s="104">
        <v>247</v>
      </c>
      <c r="L68" s="104">
        <v>245</v>
      </c>
      <c r="M68" s="104">
        <v>252</v>
      </c>
      <c r="N68" s="104"/>
      <c r="O68" s="104"/>
      <c r="P68" s="110">
        <f>SUM(D68:O68)</f>
        <v>2171</v>
      </c>
      <c r="Q68" s="142"/>
      <c r="R68" s="142"/>
      <c r="S68" s="110">
        <f>SUM($D68:D68)</f>
        <v>154</v>
      </c>
      <c r="T68" s="110">
        <f>SUM($D68:E68)</f>
        <v>293</v>
      </c>
      <c r="U68" s="110">
        <f>SUM($D68:F68)</f>
        <v>443</v>
      </c>
      <c r="V68" s="110">
        <f>SUM($D68:G68)</f>
        <v>647</v>
      </c>
      <c r="W68" s="110">
        <f>SUM($D68:H68)</f>
        <v>890</v>
      </c>
      <c r="X68" s="110">
        <f>SUM($D68:I68)</f>
        <v>1145</v>
      </c>
      <c r="Y68" s="110">
        <f>SUM($D68:J68)</f>
        <v>1427</v>
      </c>
      <c r="Z68" s="110">
        <f>SUM($D68:K68)</f>
        <v>1674</v>
      </c>
      <c r="AA68" s="110">
        <f>SUM($D68:L68)</f>
        <v>1919</v>
      </c>
      <c r="AB68" s="110">
        <f>SUM($D68:M68)</f>
        <v>2171</v>
      </c>
      <c r="AC68" s="110">
        <f>SUM($D68:N68)</f>
        <v>2171</v>
      </c>
      <c r="AD68" s="110">
        <f>SUM($D68:O68)</f>
        <v>2171</v>
      </c>
    </row>
    <row r="69" spans="1:30" s="114" customFormat="1" ht="15" customHeight="1">
      <c r="A69" s="138">
        <v>2017</v>
      </c>
      <c r="B69" s="143" t="s">
        <v>9</v>
      </c>
      <c r="D69" s="111">
        <f t="shared" ref="D69:P69" si="22">SUM(D66:D68)</f>
        <v>161708</v>
      </c>
      <c r="E69" s="111">
        <f t="shared" si="22"/>
        <v>151849</v>
      </c>
      <c r="F69" s="111">
        <f t="shared" si="22"/>
        <v>176005</v>
      </c>
      <c r="G69" s="111">
        <f t="shared" si="22"/>
        <v>179435</v>
      </c>
      <c r="H69" s="111">
        <f t="shared" si="22"/>
        <v>196567</v>
      </c>
      <c r="I69" s="111">
        <f t="shared" si="22"/>
        <v>205202</v>
      </c>
      <c r="J69" s="111">
        <f t="shared" si="22"/>
        <v>232153</v>
      </c>
      <c r="K69" s="111">
        <f t="shared" si="22"/>
        <v>244570</v>
      </c>
      <c r="L69" s="111">
        <f t="shared" si="22"/>
        <v>204685</v>
      </c>
      <c r="M69" s="111">
        <f t="shared" si="22"/>
        <v>207233</v>
      </c>
      <c r="N69" s="111">
        <f t="shared" si="22"/>
        <v>0</v>
      </c>
      <c r="O69" s="111">
        <f t="shared" si="22"/>
        <v>0</v>
      </c>
      <c r="P69" s="111">
        <f t="shared" si="22"/>
        <v>1959407</v>
      </c>
      <c r="Q69" s="142"/>
      <c r="R69" s="142"/>
      <c r="S69" s="111">
        <f t="shared" ref="S69:AD69" si="23">SUM(S66:S68)</f>
        <v>161708</v>
      </c>
      <c r="T69" s="111">
        <f t="shared" si="23"/>
        <v>313557</v>
      </c>
      <c r="U69" s="111">
        <f t="shared" si="23"/>
        <v>489562</v>
      </c>
      <c r="V69" s="111">
        <f t="shared" si="23"/>
        <v>668997</v>
      </c>
      <c r="W69" s="111">
        <f t="shared" si="23"/>
        <v>865564</v>
      </c>
      <c r="X69" s="111">
        <f t="shared" si="23"/>
        <v>1070766</v>
      </c>
      <c r="Y69" s="111">
        <f t="shared" si="23"/>
        <v>1302919</v>
      </c>
      <c r="Z69" s="111">
        <f t="shared" si="23"/>
        <v>1547489</v>
      </c>
      <c r="AA69" s="111">
        <f t="shared" si="23"/>
        <v>1752174</v>
      </c>
      <c r="AB69" s="111">
        <f t="shared" si="23"/>
        <v>1959407</v>
      </c>
      <c r="AC69" s="111">
        <f t="shared" si="23"/>
        <v>1959407</v>
      </c>
      <c r="AD69" s="111">
        <f t="shared" si="23"/>
        <v>1959407</v>
      </c>
    </row>
    <row r="70" spans="1:30" s="137" customFormat="1" ht="15" customHeight="1">
      <c r="A70" s="134"/>
      <c r="B70" s="135"/>
      <c r="C70" s="136"/>
      <c r="D70" s="112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36"/>
      <c r="R70" s="136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</row>
    <row r="71" spans="1:30" s="114" customFormat="1" ht="15" customHeight="1">
      <c r="A71" s="138">
        <v>2009</v>
      </c>
      <c r="B71" s="139" t="s">
        <v>6</v>
      </c>
      <c r="C71" s="113"/>
      <c r="D71" s="110">
        <f t="shared" ref="D71:J78" si="24">SUMIFS(D$11:D$65,$A$11:$A$65,$A71,$B$11:$B$65,$B71)</f>
        <v>99961</v>
      </c>
      <c r="E71" s="110">
        <f t="shared" si="24"/>
        <v>95241</v>
      </c>
      <c r="F71" s="110">
        <f t="shared" si="24"/>
        <v>115886</v>
      </c>
      <c r="G71" s="110">
        <f t="shared" si="24"/>
        <v>117597</v>
      </c>
      <c r="H71" s="110">
        <f t="shared" si="24"/>
        <v>141339</v>
      </c>
      <c r="I71" s="110">
        <f t="shared" si="24"/>
        <v>134276</v>
      </c>
      <c r="J71" s="110">
        <f t="shared" si="24"/>
        <v>166118</v>
      </c>
      <c r="K71" s="110">
        <f t="shared" ref="K71:O78" si="25">SUMIFS(K$11:K$65,$A$11:$A$65,$A71,$B$11:$B$65,$B71)</f>
        <v>172897</v>
      </c>
      <c r="L71" s="110">
        <f t="shared" si="25"/>
        <v>136556</v>
      </c>
      <c r="M71" s="110">
        <f t="shared" si="25"/>
        <v>137667</v>
      </c>
      <c r="N71" s="110">
        <f t="shared" si="25"/>
        <v>129510</v>
      </c>
      <c r="O71" s="110">
        <f t="shared" si="25"/>
        <v>124424</v>
      </c>
      <c r="P71" s="110">
        <f t="shared" ref="P71:P73" si="26">SUM(D71:O71)</f>
        <v>1571472</v>
      </c>
      <c r="Q71" s="112"/>
      <c r="R71" s="112"/>
      <c r="S71" s="110">
        <f>SUM($D71:D71)</f>
        <v>99961</v>
      </c>
      <c r="T71" s="110">
        <f>SUM($D71:E71)</f>
        <v>195202</v>
      </c>
      <c r="U71" s="110">
        <f>SUM($D71:F71)</f>
        <v>311088</v>
      </c>
      <c r="V71" s="110">
        <f>SUM($D71:G71)</f>
        <v>428685</v>
      </c>
      <c r="W71" s="110">
        <f>SUM($D71:H71)</f>
        <v>570024</v>
      </c>
      <c r="X71" s="110">
        <f>SUM($D71:I71)</f>
        <v>704300</v>
      </c>
      <c r="Y71" s="110">
        <f>SUM($D71:J71)</f>
        <v>870418</v>
      </c>
      <c r="Z71" s="110">
        <f>SUM($D71:K71)</f>
        <v>1043315</v>
      </c>
      <c r="AA71" s="110">
        <f>SUM($D71:L71)</f>
        <v>1179871</v>
      </c>
      <c r="AB71" s="110">
        <f>SUM($D71:M71)</f>
        <v>1317538</v>
      </c>
      <c r="AC71" s="110">
        <f>SUM($D71:N71)</f>
        <v>1447048</v>
      </c>
      <c r="AD71" s="110">
        <f>SUM($D71:O71)</f>
        <v>1571472</v>
      </c>
    </row>
    <row r="72" spans="1:30" s="114" customFormat="1" ht="15" customHeight="1">
      <c r="A72" s="138">
        <v>2010</v>
      </c>
      <c r="B72" s="139" t="s">
        <v>6</v>
      </c>
      <c r="C72" s="113"/>
      <c r="D72" s="110">
        <f t="shared" si="24"/>
        <v>104497</v>
      </c>
      <c r="E72" s="110">
        <f t="shared" si="24"/>
        <v>95674</v>
      </c>
      <c r="F72" s="110">
        <f t="shared" si="24"/>
        <v>123896</v>
      </c>
      <c r="G72" s="110">
        <f t="shared" si="24"/>
        <v>128598</v>
      </c>
      <c r="H72" s="110">
        <f t="shared" si="24"/>
        <v>140299</v>
      </c>
      <c r="I72" s="110">
        <f t="shared" si="24"/>
        <v>144813</v>
      </c>
      <c r="J72" s="110">
        <f t="shared" si="24"/>
        <v>173817</v>
      </c>
      <c r="K72" s="110">
        <f t="shared" si="25"/>
        <v>176822</v>
      </c>
      <c r="L72" s="110">
        <f t="shared" si="25"/>
        <v>144264</v>
      </c>
      <c r="M72" s="110">
        <f t="shared" si="25"/>
        <v>147647</v>
      </c>
      <c r="N72" s="110">
        <f t="shared" si="25"/>
        <v>143725</v>
      </c>
      <c r="O72" s="110">
        <f t="shared" si="25"/>
        <v>127056</v>
      </c>
      <c r="P72" s="110">
        <f t="shared" si="26"/>
        <v>1651108</v>
      </c>
      <c r="Q72" s="112"/>
      <c r="R72" s="112"/>
      <c r="S72" s="110">
        <f>SUM($D72:D72)</f>
        <v>104497</v>
      </c>
      <c r="T72" s="110">
        <f>SUM($D72:E72)</f>
        <v>200171</v>
      </c>
      <c r="U72" s="110">
        <f>SUM($D72:F72)</f>
        <v>324067</v>
      </c>
      <c r="V72" s="110">
        <f>SUM($D72:G72)</f>
        <v>452665</v>
      </c>
      <c r="W72" s="110">
        <f>SUM($D72:H72)</f>
        <v>592964</v>
      </c>
      <c r="X72" s="110">
        <f>SUM($D72:I72)</f>
        <v>737777</v>
      </c>
      <c r="Y72" s="110">
        <f>SUM($D72:J72)</f>
        <v>911594</v>
      </c>
      <c r="Z72" s="110">
        <f>SUM($D72:K72)</f>
        <v>1088416</v>
      </c>
      <c r="AA72" s="110">
        <f>SUM($D72:L72)</f>
        <v>1232680</v>
      </c>
      <c r="AB72" s="110">
        <f>SUM($D72:M72)</f>
        <v>1380327</v>
      </c>
      <c r="AC72" s="110">
        <f>SUM($D72:N72)</f>
        <v>1524052</v>
      </c>
      <c r="AD72" s="110">
        <f>SUM($D72:O72)</f>
        <v>1651108</v>
      </c>
    </row>
    <row r="73" spans="1:30" s="114" customFormat="1" ht="15" customHeight="1">
      <c r="A73" s="138">
        <v>2011</v>
      </c>
      <c r="B73" s="139" t="s">
        <v>6</v>
      </c>
      <c r="C73" s="113"/>
      <c r="D73" s="110">
        <f t="shared" si="24"/>
        <v>114174</v>
      </c>
      <c r="E73" s="110">
        <f t="shared" si="24"/>
        <v>106042</v>
      </c>
      <c r="F73" s="110">
        <f t="shared" si="24"/>
        <v>133803</v>
      </c>
      <c r="G73" s="110">
        <f t="shared" si="24"/>
        <v>145599</v>
      </c>
      <c r="H73" s="110">
        <f t="shared" si="24"/>
        <v>158721</v>
      </c>
      <c r="I73" s="110">
        <f t="shared" si="24"/>
        <v>164352</v>
      </c>
      <c r="J73" s="110">
        <f t="shared" si="24"/>
        <v>196947</v>
      </c>
      <c r="K73" s="110">
        <f t="shared" si="25"/>
        <v>197700</v>
      </c>
      <c r="L73" s="110">
        <f t="shared" si="25"/>
        <v>160486</v>
      </c>
      <c r="M73" s="110">
        <f t="shared" si="25"/>
        <v>157722</v>
      </c>
      <c r="N73" s="110">
        <f t="shared" si="25"/>
        <v>146011</v>
      </c>
      <c r="O73" s="110">
        <f t="shared" si="25"/>
        <v>150657</v>
      </c>
      <c r="P73" s="110">
        <f t="shared" si="26"/>
        <v>1832214</v>
      </c>
      <c r="Q73" s="112"/>
      <c r="R73" s="112"/>
      <c r="S73" s="110">
        <f>SUM($D73:D73)</f>
        <v>114174</v>
      </c>
      <c r="T73" s="110">
        <f>SUM($D73:E73)</f>
        <v>220216</v>
      </c>
      <c r="U73" s="110">
        <f>SUM($D73:F73)</f>
        <v>354019</v>
      </c>
      <c r="V73" s="110">
        <f>SUM($D73:G73)</f>
        <v>499618</v>
      </c>
      <c r="W73" s="110">
        <f>SUM($D73:H73)</f>
        <v>658339</v>
      </c>
      <c r="X73" s="110">
        <f>SUM($D73:I73)</f>
        <v>822691</v>
      </c>
      <c r="Y73" s="110">
        <f>SUM($D73:J73)</f>
        <v>1019638</v>
      </c>
      <c r="Z73" s="110">
        <f>SUM($D73:K73)</f>
        <v>1217338</v>
      </c>
      <c r="AA73" s="110">
        <f>SUM($D73:L73)</f>
        <v>1377824</v>
      </c>
      <c r="AB73" s="110">
        <f>SUM($D73:M73)</f>
        <v>1535546</v>
      </c>
      <c r="AC73" s="110">
        <f>SUM($D73:N73)</f>
        <v>1681557</v>
      </c>
      <c r="AD73" s="110">
        <f>SUM($D73:O73)</f>
        <v>1832214</v>
      </c>
    </row>
    <row r="74" spans="1:30" s="114" customFormat="1" ht="15" customHeight="1">
      <c r="A74" s="138">
        <v>2012</v>
      </c>
      <c r="B74" s="139" t="s">
        <v>6</v>
      </c>
      <c r="C74" s="113"/>
      <c r="D74" s="110">
        <f t="shared" si="24"/>
        <v>117630</v>
      </c>
      <c r="E74" s="110">
        <f t="shared" si="24"/>
        <v>117351</v>
      </c>
      <c r="F74" s="110">
        <f t="shared" si="24"/>
        <v>143773</v>
      </c>
      <c r="G74" s="110">
        <f t="shared" si="24"/>
        <v>143762</v>
      </c>
      <c r="H74" s="110">
        <f t="shared" si="24"/>
        <v>151780</v>
      </c>
      <c r="I74" s="110">
        <f t="shared" si="24"/>
        <v>166945</v>
      </c>
      <c r="J74" s="110">
        <f t="shared" si="24"/>
        <v>193780</v>
      </c>
      <c r="K74" s="110">
        <f t="shared" si="25"/>
        <v>212145</v>
      </c>
      <c r="L74" s="110">
        <f t="shared" si="25"/>
        <v>163741</v>
      </c>
      <c r="M74" s="110">
        <f t="shared" si="25"/>
        <v>159740</v>
      </c>
      <c r="N74" s="110">
        <f t="shared" si="25"/>
        <v>159618</v>
      </c>
      <c r="O74" s="110">
        <f t="shared" si="25"/>
        <v>154847</v>
      </c>
      <c r="P74" s="110">
        <f t="shared" ref="P74:P79" si="27">SUM(D74:O74)</f>
        <v>1885112</v>
      </c>
      <c r="Q74" s="112"/>
      <c r="R74" s="112"/>
      <c r="S74" s="110">
        <f>SUM($D74:D74)</f>
        <v>117630</v>
      </c>
      <c r="T74" s="110">
        <f>SUM($D74:E74)</f>
        <v>234981</v>
      </c>
      <c r="U74" s="110">
        <f>SUM($D74:F74)</f>
        <v>378754</v>
      </c>
      <c r="V74" s="110">
        <f>SUM($D74:G74)</f>
        <v>522516</v>
      </c>
      <c r="W74" s="110">
        <f>SUM($D74:H74)</f>
        <v>674296</v>
      </c>
      <c r="X74" s="110">
        <f>SUM($D74:I74)</f>
        <v>841241</v>
      </c>
      <c r="Y74" s="110">
        <f>SUM($D74:J74)</f>
        <v>1035021</v>
      </c>
      <c r="Z74" s="110">
        <f>SUM($D74:K74)</f>
        <v>1247166</v>
      </c>
      <c r="AA74" s="110">
        <f>SUM($D74:L74)</f>
        <v>1410907</v>
      </c>
      <c r="AB74" s="110">
        <f>SUM($D74:M74)</f>
        <v>1570647</v>
      </c>
      <c r="AC74" s="110">
        <f>SUM($D74:N74)</f>
        <v>1730265</v>
      </c>
      <c r="AD74" s="110">
        <f>SUM($D74:O74)</f>
        <v>1885112</v>
      </c>
    </row>
    <row r="75" spans="1:30" s="114" customFormat="1" ht="15" customHeight="1">
      <c r="A75" s="138">
        <v>2013</v>
      </c>
      <c r="B75" s="139" t="s">
        <v>6</v>
      </c>
      <c r="C75" s="113"/>
      <c r="D75" s="110">
        <f t="shared" si="24"/>
        <v>123947</v>
      </c>
      <c r="E75" s="110">
        <f t="shared" si="24"/>
        <v>113513</v>
      </c>
      <c r="F75" s="110">
        <f t="shared" si="24"/>
        <v>147037</v>
      </c>
      <c r="G75" s="110">
        <f t="shared" si="24"/>
        <v>140556</v>
      </c>
      <c r="H75" s="110">
        <f t="shared" si="24"/>
        <v>165893</v>
      </c>
      <c r="I75" s="110">
        <f t="shared" si="24"/>
        <v>173596</v>
      </c>
      <c r="J75" s="110">
        <f t="shared" si="24"/>
        <v>198564</v>
      </c>
      <c r="K75" s="110">
        <f t="shared" si="25"/>
        <v>220700</v>
      </c>
      <c r="L75" s="110">
        <f t="shared" si="25"/>
        <v>165278</v>
      </c>
      <c r="M75" s="110">
        <f t="shared" si="25"/>
        <v>166985</v>
      </c>
      <c r="N75" s="110">
        <f t="shared" si="25"/>
        <v>157136</v>
      </c>
      <c r="O75" s="110">
        <f t="shared" si="25"/>
        <v>160157</v>
      </c>
      <c r="P75" s="110">
        <f t="shared" si="27"/>
        <v>1933362</v>
      </c>
      <c r="Q75" s="112"/>
      <c r="R75" s="112"/>
      <c r="S75" s="110">
        <f>SUM($D75:D75)</f>
        <v>123947</v>
      </c>
      <c r="T75" s="110">
        <f>SUM($D75:E75)</f>
        <v>237460</v>
      </c>
      <c r="U75" s="110">
        <f>SUM($D75:F75)</f>
        <v>384497</v>
      </c>
      <c r="V75" s="110">
        <f>SUM($D75:G75)</f>
        <v>525053</v>
      </c>
      <c r="W75" s="110">
        <f>SUM($D75:H75)</f>
        <v>690946</v>
      </c>
      <c r="X75" s="110">
        <f>SUM($D75:I75)</f>
        <v>864542</v>
      </c>
      <c r="Y75" s="110">
        <f>SUM($D75:J75)</f>
        <v>1063106</v>
      </c>
      <c r="Z75" s="110">
        <f>SUM($D75:K75)</f>
        <v>1283806</v>
      </c>
      <c r="AA75" s="110">
        <f>SUM($D75:L75)</f>
        <v>1449084</v>
      </c>
      <c r="AB75" s="110">
        <f>SUM($D75:M75)</f>
        <v>1616069</v>
      </c>
      <c r="AC75" s="110">
        <f>SUM($D75:N75)</f>
        <v>1773205</v>
      </c>
      <c r="AD75" s="110">
        <f>SUM($D75:O75)</f>
        <v>1933362</v>
      </c>
    </row>
    <row r="76" spans="1:30" s="114" customFormat="1" ht="15" customHeight="1">
      <c r="A76" s="138">
        <v>2014</v>
      </c>
      <c r="B76" s="139" t="s">
        <v>6</v>
      </c>
      <c r="C76" s="113"/>
      <c r="D76" s="110">
        <f t="shared" si="24"/>
        <v>119441</v>
      </c>
      <c r="E76" s="110">
        <f t="shared" si="24"/>
        <v>109388</v>
      </c>
      <c r="F76" s="110">
        <f t="shared" si="24"/>
        <v>135765</v>
      </c>
      <c r="G76" s="110">
        <f t="shared" si="24"/>
        <v>144869</v>
      </c>
      <c r="H76" s="110">
        <f t="shared" si="24"/>
        <v>166884</v>
      </c>
      <c r="I76" s="110">
        <f t="shared" si="24"/>
        <v>173875</v>
      </c>
      <c r="J76" s="110">
        <f t="shared" si="24"/>
        <v>198864</v>
      </c>
      <c r="K76" s="110">
        <f t="shared" si="25"/>
        <v>213734</v>
      </c>
      <c r="L76" s="110">
        <f t="shared" si="25"/>
        <v>159303</v>
      </c>
      <c r="M76" s="110">
        <f t="shared" si="25"/>
        <v>163055</v>
      </c>
      <c r="N76" s="110">
        <f t="shared" si="25"/>
        <v>146348</v>
      </c>
      <c r="O76" s="110">
        <f t="shared" si="25"/>
        <v>150353</v>
      </c>
      <c r="P76" s="110">
        <f t="shared" si="27"/>
        <v>1881879</v>
      </c>
      <c r="Q76" s="112"/>
      <c r="R76" s="112"/>
      <c r="S76" s="110">
        <f>SUM($D76:D76)</f>
        <v>119441</v>
      </c>
      <c r="T76" s="110">
        <f>SUM($D76:E76)</f>
        <v>228829</v>
      </c>
      <c r="U76" s="110">
        <f>SUM($D76:F76)</f>
        <v>364594</v>
      </c>
      <c r="V76" s="110">
        <f>SUM($D76:G76)</f>
        <v>509463</v>
      </c>
      <c r="W76" s="110">
        <f>SUM($D76:H76)</f>
        <v>676347</v>
      </c>
      <c r="X76" s="110">
        <f>SUM($D76:I76)</f>
        <v>850222</v>
      </c>
      <c r="Y76" s="110">
        <f>SUM($D76:J76)</f>
        <v>1049086</v>
      </c>
      <c r="Z76" s="110">
        <f>SUM($D76:K76)</f>
        <v>1262820</v>
      </c>
      <c r="AA76" s="110">
        <f>SUM($D76:L76)</f>
        <v>1422123</v>
      </c>
      <c r="AB76" s="110">
        <f>SUM($D76:M76)</f>
        <v>1585178</v>
      </c>
      <c r="AC76" s="110">
        <f>SUM($D76:N76)</f>
        <v>1731526</v>
      </c>
      <c r="AD76" s="110">
        <f>SUM($D76:O76)</f>
        <v>1881879</v>
      </c>
    </row>
    <row r="77" spans="1:30" s="114" customFormat="1" ht="15" customHeight="1">
      <c r="A77" s="138">
        <v>2015</v>
      </c>
      <c r="B77" s="139" t="s">
        <v>6</v>
      </c>
      <c r="C77" s="113"/>
      <c r="D77" s="110">
        <f t="shared" si="24"/>
        <v>114567</v>
      </c>
      <c r="E77" s="110">
        <f t="shared" si="24"/>
        <v>92549</v>
      </c>
      <c r="F77" s="110">
        <f t="shared" si="24"/>
        <v>120965</v>
      </c>
      <c r="G77" s="110">
        <f t="shared" si="24"/>
        <v>117842</v>
      </c>
      <c r="H77" s="110">
        <f t="shared" si="24"/>
        <v>144650</v>
      </c>
      <c r="I77" s="110">
        <f t="shared" si="24"/>
        <v>145414</v>
      </c>
      <c r="J77" s="110">
        <f t="shared" si="24"/>
        <v>167463</v>
      </c>
      <c r="K77" s="110">
        <f t="shared" si="25"/>
        <v>173449</v>
      </c>
      <c r="L77" s="110">
        <f t="shared" si="25"/>
        <v>135770</v>
      </c>
      <c r="M77" s="110">
        <f t="shared" si="25"/>
        <v>132329</v>
      </c>
      <c r="N77" s="110">
        <f t="shared" si="25"/>
        <v>120890</v>
      </c>
      <c r="O77" s="110">
        <f t="shared" si="25"/>
        <v>120064</v>
      </c>
      <c r="P77" s="110">
        <f t="shared" si="27"/>
        <v>1585952</v>
      </c>
      <c r="Q77" s="112"/>
      <c r="R77" s="112"/>
      <c r="S77" s="110">
        <f>SUM($D77:D77)</f>
        <v>114567</v>
      </c>
      <c r="T77" s="110">
        <f>SUM($D77:E77)</f>
        <v>207116</v>
      </c>
      <c r="U77" s="110">
        <f>SUM($D77:F77)</f>
        <v>328081</v>
      </c>
      <c r="V77" s="110">
        <f>SUM($D77:G77)</f>
        <v>445923</v>
      </c>
      <c r="W77" s="110">
        <f>SUM($D77:H77)</f>
        <v>590573</v>
      </c>
      <c r="X77" s="110">
        <f>SUM($D77:I77)</f>
        <v>735987</v>
      </c>
      <c r="Y77" s="110">
        <f>SUM($D77:J77)</f>
        <v>903450</v>
      </c>
      <c r="Z77" s="110">
        <f>SUM($D77:K77)</f>
        <v>1076899</v>
      </c>
      <c r="AA77" s="110">
        <f>SUM($D77:L77)</f>
        <v>1212669</v>
      </c>
      <c r="AB77" s="110">
        <f>SUM($D77:M77)</f>
        <v>1344998</v>
      </c>
      <c r="AC77" s="110">
        <f>SUM($D77:N77)</f>
        <v>1465888</v>
      </c>
      <c r="AD77" s="110">
        <f>SUM($D77:O77)</f>
        <v>1585952</v>
      </c>
    </row>
    <row r="78" spans="1:30" s="114" customFormat="1" ht="15" customHeight="1">
      <c r="A78" s="138">
        <v>2016</v>
      </c>
      <c r="B78" s="139" t="s">
        <v>6</v>
      </c>
      <c r="C78" s="113"/>
      <c r="D78" s="110">
        <f t="shared" si="24"/>
        <v>97370</v>
      </c>
      <c r="E78" s="110">
        <f t="shared" si="24"/>
        <v>83273</v>
      </c>
      <c r="F78" s="110">
        <f t="shared" si="24"/>
        <v>105967</v>
      </c>
      <c r="G78" s="110">
        <f t="shared" si="24"/>
        <v>107421</v>
      </c>
      <c r="H78" s="110">
        <f t="shared" si="24"/>
        <v>129454</v>
      </c>
      <c r="I78" s="110">
        <f t="shared" si="24"/>
        <v>137507</v>
      </c>
      <c r="J78" s="110">
        <f t="shared" si="24"/>
        <v>169452</v>
      </c>
      <c r="K78" s="110">
        <f t="shared" si="25"/>
        <v>163908</v>
      </c>
      <c r="L78" s="110">
        <f t="shared" si="25"/>
        <v>135965</v>
      </c>
      <c r="M78" s="110">
        <f t="shared" si="25"/>
        <v>130283</v>
      </c>
      <c r="N78" s="110">
        <f t="shared" si="25"/>
        <v>118693</v>
      </c>
      <c r="O78" s="110">
        <f t="shared" si="25"/>
        <v>110467</v>
      </c>
      <c r="P78" s="110">
        <f t="shared" si="27"/>
        <v>1489760</v>
      </c>
      <c r="Q78" s="112"/>
      <c r="R78" s="112"/>
      <c r="S78" s="110">
        <f>SUM($D78:D78)</f>
        <v>97370</v>
      </c>
      <c r="T78" s="110">
        <f>SUM($D78:E78)</f>
        <v>180643</v>
      </c>
      <c r="U78" s="110">
        <f>SUM($D78:F78)</f>
        <v>286610</v>
      </c>
      <c r="V78" s="110">
        <f>SUM($D78:G78)</f>
        <v>394031</v>
      </c>
      <c r="W78" s="110">
        <f>SUM($D78:H78)</f>
        <v>523485</v>
      </c>
      <c r="X78" s="110">
        <f>SUM($D78:I78)</f>
        <v>660992</v>
      </c>
      <c r="Y78" s="110">
        <f>SUM($D78:J78)</f>
        <v>830444</v>
      </c>
      <c r="Z78" s="110">
        <f>SUM($D78:K78)</f>
        <v>994352</v>
      </c>
      <c r="AA78" s="110">
        <f>SUM($D78:L78)</f>
        <v>1130317</v>
      </c>
      <c r="AB78" s="110">
        <f>SUM($D78:M78)</f>
        <v>1260600</v>
      </c>
      <c r="AC78" s="110">
        <f>SUM($D78:N78)</f>
        <v>1379293</v>
      </c>
      <c r="AD78" s="110">
        <f>SUM($D78:O78)</f>
        <v>1489760</v>
      </c>
    </row>
    <row r="79" spans="1:30" s="114" customFormat="1" ht="15" customHeight="1">
      <c r="A79" s="138">
        <v>2017</v>
      </c>
      <c r="B79" s="139" t="s">
        <v>6</v>
      </c>
      <c r="C79" s="113"/>
      <c r="D79" s="110">
        <f>SUMIFS(D$11:D$69,$A$11:$A$69,$A79,$B$11:$B$69,$B79)</f>
        <v>95686</v>
      </c>
      <c r="E79" s="110">
        <f t="shared" ref="E79:O79" si="28">SUMIFS(E$11:E$69,$A$11:$A$69,$A79,$B$11:$B$69,$B79)</f>
        <v>86834</v>
      </c>
      <c r="F79" s="110">
        <f t="shared" si="28"/>
        <v>102194</v>
      </c>
      <c r="G79" s="110">
        <f t="shared" si="28"/>
        <v>111897</v>
      </c>
      <c r="H79" s="110">
        <f t="shared" si="28"/>
        <v>122440</v>
      </c>
      <c r="I79" s="110">
        <f t="shared" si="28"/>
        <v>132314</v>
      </c>
      <c r="J79" s="110">
        <f t="shared" si="28"/>
        <v>168348</v>
      </c>
      <c r="K79" s="110">
        <f t="shared" si="28"/>
        <v>171191</v>
      </c>
      <c r="L79" s="110">
        <f t="shared" si="28"/>
        <v>137009</v>
      </c>
      <c r="M79" s="110">
        <f t="shared" si="28"/>
        <v>134801</v>
      </c>
      <c r="N79" s="110">
        <f t="shared" si="28"/>
        <v>0</v>
      </c>
      <c r="O79" s="110">
        <f t="shared" si="28"/>
        <v>0</v>
      </c>
      <c r="P79" s="110">
        <f t="shared" si="27"/>
        <v>1262714</v>
      </c>
      <c r="Q79" s="112"/>
      <c r="R79" s="112"/>
      <c r="S79" s="110">
        <f>SUM($D79:D79)</f>
        <v>95686</v>
      </c>
      <c r="T79" s="110">
        <f>SUM($D79:E79)</f>
        <v>182520</v>
      </c>
      <c r="U79" s="110">
        <f>SUM($D79:F79)</f>
        <v>284714</v>
      </c>
      <c r="V79" s="110">
        <f>SUM($D79:G79)</f>
        <v>396611</v>
      </c>
      <c r="W79" s="110">
        <f>SUM($D79:H79)</f>
        <v>519051</v>
      </c>
      <c r="X79" s="110">
        <f>SUM($D79:I79)</f>
        <v>651365</v>
      </c>
      <c r="Y79" s="110">
        <f>SUM($D79:J79)</f>
        <v>819713</v>
      </c>
      <c r="Z79" s="110">
        <f>SUM($D79:K79)</f>
        <v>990904</v>
      </c>
      <c r="AA79" s="110">
        <f>SUM($D79:L79)</f>
        <v>1127913</v>
      </c>
      <c r="AB79" s="110">
        <f>SUM($D79:M79)</f>
        <v>1262714</v>
      </c>
      <c r="AC79" s="110">
        <f>SUM($D79:N79)</f>
        <v>1262714</v>
      </c>
      <c r="AD79" s="110">
        <f>SUM($D79:O79)</f>
        <v>1262714</v>
      </c>
    </row>
    <row r="80" spans="1:30" s="114" customFormat="1" ht="15" customHeight="1">
      <c r="A80" s="144"/>
      <c r="B80" s="139"/>
      <c r="C80" s="113"/>
      <c r="D80" s="110"/>
      <c r="E80" s="110"/>
      <c r="F80" s="110"/>
      <c r="G80" s="110"/>
      <c r="H80" s="110"/>
      <c r="I80" s="110"/>
      <c r="J80" s="110"/>
      <c r="K80" s="110"/>
      <c r="L80" s="110"/>
      <c r="M80" s="110"/>
      <c r="N80" s="110"/>
      <c r="O80" s="110"/>
      <c r="P80" s="110"/>
      <c r="Q80" s="112"/>
      <c r="R80" s="112"/>
      <c r="S80" s="110"/>
      <c r="T80" s="110"/>
      <c r="U80" s="110"/>
      <c r="V80" s="110"/>
      <c r="W80" s="110"/>
      <c r="X80" s="110"/>
      <c r="Y80" s="110"/>
      <c r="Z80" s="110"/>
      <c r="AA80" s="110"/>
      <c r="AB80" s="110"/>
      <c r="AC80" s="110"/>
      <c r="AD80" s="110"/>
    </row>
    <row r="81" spans="1:30" ht="15" customHeight="1">
      <c r="Q81" s="112"/>
      <c r="R81" s="112"/>
    </row>
    <row r="82" spans="1:30" ht="15" customHeight="1">
      <c r="A82" s="138">
        <v>2006</v>
      </c>
      <c r="B82" s="141" t="s">
        <v>7</v>
      </c>
      <c r="C82" s="113"/>
      <c r="D82" s="110">
        <f t="shared" ref="D82:J92" si="29">SUMIFS(D$11:D$65,$A$11:$A$65,$A82,$B$11:$B$65,$B82)</f>
        <v>72495</v>
      </c>
      <c r="E82" s="110">
        <f t="shared" si="29"/>
        <v>67953</v>
      </c>
      <c r="F82" s="110">
        <f t="shared" si="29"/>
        <v>76980</v>
      </c>
      <c r="G82" s="110">
        <f t="shared" si="29"/>
        <v>69180</v>
      </c>
      <c r="H82" s="110">
        <f t="shared" si="29"/>
        <v>76315</v>
      </c>
      <c r="I82" s="110">
        <f t="shared" si="29"/>
        <v>75574</v>
      </c>
      <c r="J82" s="110">
        <f t="shared" si="29"/>
        <v>60669</v>
      </c>
      <c r="K82" s="110">
        <f t="shared" ref="K82:O92" si="30">SUMIFS(K$11:K$65,$A$11:$A$65,$A82,$B$11:$B$65,$B82)</f>
        <v>72361</v>
      </c>
      <c r="L82" s="110">
        <f t="shared" si="30"/>
        <v>66118</v>
      </c>
      <c r="M82" s="110">
        <f t="shared" si="30"/>
        <v>70950</v>
      </c>
      <c r="N82" s="110">
        <f t="shared" si="30"/>
        <v>68026</v>
      </c>
      <c r="O82" s="110">
        <f t="shared" si="30"/>
        <v>56696</v>
      </c>
      <c r="P82" s="110">
        <f t="shared" ref="P82:P87" si="31">SUM(D82:O82)</f>
        <v>833317</v>
      </c>
      <c r="Q82" s="112"/>
      <c r="R82" s="112"/>
      <c r="S82" s="110">
        <f>SUM($D82:D82)</f>
        <v>72495</v>
      </c>
      <c r="T82" s="110">
        <f>SUM($D82:E82)</f>
        <v>140448</v>
      </c>
      <c r="U82" s="110">
        <f>SUM($D82:F82)</f>
        <v>217428</v>
      </c>
      <c r="V82" s="110">
        <f>SUM($D82:G82)</f>
        <v>286608</v>
      </c>
      <c r="W82" s="110">
        <f>SUM($D82:H82)</f>
        <v>362923</v>
      </c>
      <c r="X82" s="110">
        <f>SUM($D82:I82)</f>
        <v>438497</v>
      </c>
      <c r="Y82" s="110">
        <f>SUM($D82:J82)</f>
        <v>499166</v>
      </c>
      <c r="Z82" s="110">
        <f>SUM($D82:K82)</f>
        <v>571527</v>
      </c>
      <c r="AA82" s="110">
        <f>SUM($D82:L82)</f>
        <v>637645</v>
      </c>
      <c r="AB82" s="110">
        <f>SUM($D82:M82)</f>
        <v>708595</v>
      </c>
      <c r="AC82" s="110">
        <f>SUM($D82:N82)</f>
        <v>776621</v>
      </c>
      <c r="AD82" s="110">
        <f>SUM($D82:O82)</f>
        <v>833317</v>
      </c>
    </row>
    <row r="83" spans="1:30" ht="15" customHeight="1">
      <c r="A83" s="138">
        <v>2007</v>
      </c>
      <c r="B83" s="141" t="s">
        <v>7</v>
      </c>
      <c r="C83" s="113"/>
      <c r="D83" s="110">
        <f t="shared" si="29"/>
        <v>65530</v>
      </c>
      <c r="E83" s="110">
        <f t="shared" si="29"/>
        <v>59775</v>
      </c>
      <c r="F83" s="110">
        <f t="shared" si="29"/>
        <v>67803</v>
      </c>
      <c r="G83" s="110">
        <f t="shared" si="29"/>
        <v>65343</v>
      </c>
      <c r="H83" s="110">
        <f t="shared" si="29"/>
        <v>72314</v>
      </c>
      <c r="I83" s="110">
        <f t="shared" si="29"/>
        <v>67010</v>
      </c>
      <c r="J83" s="110">
        <f t="shared" si="29"/>
        <v>58687</v>
      </c>
      <c r="K83" s="110">
        <f t="shared" si="30"/>
        <v>66081</v>
      </c>
      <c r="L83" s="110">
        <f t="shared" si="30"/>
        <v>61393</v>
      </c>
      <c r="M83" s="110">
        <f t="shared" si="30"/>
        <v>69401</v>
      </c>
      <c r="N83" s="110">
        <f t="shared" si="30"/>
        <v>64795</v>
      </c>
      <c r="O83" s="110">
        <f t="shared" si="30"/>
        <v>51679</v>
      </c>
      <c r="P83" s="110">
        <f t="shared" si="31"/>
        <v>769811</v>
      </c>
      <c r="Q83" s="112"/>
      <c r="R83" s="112"/>
      <c r="S83" s="110">
        <f>SUM($D83:D83)</f>
        <v>65530</v>
      </c>
      <c r="T83" s="110">
        <f>SUM($D83:E83)</f>
        <v>125305</v>
      </c>
      <c r="U83" s="110">
        <f>SUM($D83:F83)</f>
        <v>193108</v>
      </c>
      <c r="V83" s="110">
        <f>SUM($D83:G83)</f>
        <v>258451</v>
      </c>
      <c r="W83" s="110">
        <f>SUM($D83:H83)</f>
        <v>330765</v>
      </c>
      <c r="X83" s="110">
        <f>SUM($D83:I83)</f>
        <v>397775</v>
      </c>
      <c r="Y83" s="110">
        <f>SUM($D83:J83)</f>
        <v>456462</v>
      </c>
      <c r="Z83" s="110">
        <f>SUM($D83:K83)</f>
        <v>522543</v>
      </c>
      <c r="AA83" s="110">
        <f>SUM($D83:L83)</f>
        <v>583936</v>
      </c>
      <c r="AB83" s="110">
        <f>SUM($D83:M83)</f>
        <v>653337</v>
      </c>
      <c r="AC83" s="110">
        <f>SUM($D83:N83)</f>
        <v>718132</v>
      </c>
      <c r="AD83" s="110">
        <f>SUM($D83:O83)</f>
        <v>769811</v>
      </c>
    </row>
    <row r="84" spans="1:30" ht="15" customHeight="1">
      <c r="A84" s="138">
        <v>2008</v>
      </c>
      <c r="B84" s="141" t="s">
        <v>7</v>
      </c>
      <c r="C84" s="113"/>
      <c r="D84" s="110">
        <f t="shared" si="29"/>
        <v>63669</v>
      </c>
      <c r="E84" s="110">
        <f t="shared" si="29"/>
        <v>61666</v>
      </c>
      <c r="F84" s="110">
        <f t="shared" si="29"/>
        <v>61279</v>
      </c>
      <c r="G84" s="110">
        <f t="shared" si="29"/>
        <v>65870</v>
      </c>
      <c r="H84" s="110">
        <f t="shared" si="29"/>
        <v>65504</v>
      </c>
      <c r="I84" s="110">
        <f t="shared" si="29"/>
        <v>67768</v>
      </c>
      <c r="J84" s="110">
        <f t="shared" si="29"/>
        <v>60640</v>
      </c>
      <c r="K84" s="110">
        <f t="shared" si="30"/>
        <v>61012</v>
      </c>
      <c r="L84" s="110">
        <f t="shared" si="30"/>
        <v>64003</v>
      </c>
      <c r="M84" s="110">
        <f t="shared" si="30"/>
        <v>63403</v>
      </c>
      <c r="N84" s="110">
        <f t="shared" si="30"/>
        <v>52381</v>
      </c>
      <c r="O84" s="110">
        <f t="shared" si="30"/>
        <v>45303</v>
      </c>
      <c r="P84" s="110">
        <f t="shared" si="31"/>
        <v>732498</v>
      </c>
      <c r="Q84" s="112"/>
      <c r="R84" s="112"/>
      <c r="S84" s="110">
        <f>SUM($D84:D84)</f>
        <v>63669</v>
      </c>
      <c r="T84" s="110">
        <f>SUM($D84:E84)</f>
        <v>125335</v>
      </c>
      <c r="U84" s="110">
        <f>SUM($D84:F84)</f>
        <v>186614</v>
      </c>
      <c r="V84" s="110">
        <f>SUM($D84:G84)</f>
        <v>252484</v>
      </c>
      <c r="W84" s="110">
        <f>SUM($D84:H84)</f>
        <v>317988</v>
      </c>
      <c r="X84" s="110">
        <f>SUM($D84:I84)</f>
        <v>385756</v>
      </c>
      <c r="Y84" s="110">
        <f>SUM($D84:J84)</f>
        <v>446396</v>
      </c>
      <c r="Z84" s="110">
        <f>SUM($D84:K84)</f>
        <v>507408</v>
      </c>
      <c r="AA84" s="110">
        <f>SUM($D84:L84)</f>
        <v>571411</v>
      </c>
      <c r="AB84" s="110">
        <f>SUM($D84:M84)</f>
        <v>634814</v>
      </c>
      <c r="AC84" s="110">
        <f>SUM($D84:N84)</f>
        <v>687195</v>
      </c>
      <c r="AD84" s="110">
        <f>SUM($D84:O84)</f>
        <v>732498</v>
      </c>
    </row>
    <row r="85" spans="1:30" ht="15" customHeight="1">
      <c r="A85" s="138">
        <v>2009</v>
      </c>
      <c r="B85" s="141" t="s">
        <v>7</v>
      </c>
      <c r="C85" s="113"/>
      <c r="D85" s="110">
        <f t="shared" si="29"/>
        <v>43459</v>
      </c>
      <c r="E85" s="110">
        <f t="shared" si="29"/>
        <v>45070</v>
      </c>
      <c r="F85" s="110">
        <f t="shared" si="29"/>
        <v>50973</v>
      </c>
      <c r="G85" s="110">
        <f t="shared" si="29"/>
        <v>49425</v>
      </c>
      <c r="H85" s="110">
        <f t="shared" si="29"/>
        <v>48734</v>
      </c>
      <c r="I85" s="110">
        <f t="shared" si="29"/>
        <v>51081</v>
      </c>
      <c r="J85" s="110">
        <f t="shared" si="29"/>
        <v>49597</v>
      </c>
      <c r="K85" s="110">
        <f t="shared" si="30"/>
        <v>53679</v>
      </c>
      <c r="L85" s="110">
        <f t="shared" si="30"/>
        <v>58358</v>
      </c>
      <c r="M85" s="110">
        <f t="shared" si="30"/>
        <v>59504</v>
      </c>
      <c r="N85" s="110">
        <f t="shared" si="30"/>
        <v>57735</v>
      </c>
      <c r="O85" s="110">
        <f t="shared" si="30"/>
        <v>52867</v>
      </c>
      <c r="P85" s="110">
        <f t="shared" si="31"/>
        <v>620482</v>
      </c>
      <c r="Q85" s="112"/>
      <c r="R85" s="112"/>
      <c r="S85" s="110">
        <f>SUM($D85:D85)</f>
        <v>43459</v>
      </c>
      <c r="T85" s="110">
        <f>SUM($D85:E85)</f>
        <v>88529</v>
      </c>
      <c r="U85" s="110">
        <f>SUM($D85:F85)</f>
        <v>139502</v>
      </c>
      <c r="V85" s="110">
        <f>SUM($D85:G85)</f>
        <v>188927</v>
      </c>
      <c r="W85" s="110">
        <f>SUM($D85:H85)</f>
        <v>237661</v>
      </c>
      <c r="X85" s="110">
        <f>SUM($D85:I85)</f>
        <v>288742</v>
      </c>
      <c r="Y85" s="110">
        <f>SUM($D85:J85)</f>
        <v>338339</v>
      </c>
      <c r="Z85" s="110">
        <f>SUM($D85:K85)</f>
        <v>392018</v>
      </c>
      <c r="AA85" s="110">
        <f>SUM($D85:L85)</f>
        <v>450376</v>
      </c>
      <c r="AB85" s="110">
        <f>SUM($D85:M85)</f>
        <v>509880</v>
      </c>
      <c r="AC85" s="110">
        <f>SUM($D85:N85)</f>
        <v>567615</v>
      </c>
      <c r="AD85" s="110">
        <f>SUM($D85:O85)</f>
        <v>620482</v>
      </c>
    </row>
    <row r="86" spans="1:30" ht="15" customHeight="1">
      <c r="A86" s="138">
        <v>2010</v>
      </c>
      <c r="B86" s="141" t="s">
        <v>7</v>
      </c>
      <c r="C86" s="113"/>
      <c r="D86" s="110">
        <f t="shared" si="29"/>
        <v>52169</v>
      </c>
      <c r="E86" s="110">
        <f t="shared" si="29"/>
        <v>51309</v>
      </c>
      <c r="F86" s="110">
        <f t="shared" si="29"/>
        <v>60925</v>
      </c>
      <c r="G86" s="110">
        <f t="shared" si="29"/>
        <v>58113</v>
      </c>
      <c r="H86" s="110">
        <f t="shared" si="29"/>
        <v>58886</v>
      </c>
      <c r="I86" s="110">
        <f t="shared" si="29"/>
        <v>62652</v>
      </c>
      <c r="J86" s="110">
        <f t="shared" si="29"/>
        <v>51411</v>
      </c>
      <c r="K86" s="110">
        <f t="shared" si="30"/>
        <v>55444</v>
      </c>
      <c r="L86" s="110">
        <f t="shared" si="30"/>
        <v>55831</v>
      </c>
      <c r="M86" s="110">
        <f t="shared" si="30"/>
        <v>56014</v>
      </c>
      <c r="N86" s="110">
        <f t="shared" si="30"/>
        <v>54928</v>
      </c>
      <c r="O86" s="110">
        <f t="shared" si="30"/>
        <v>40672</v>
      </c>
      <c r="P86" s="110">
        <f t="shared" si="31"/>
        <v>658354</v>
      </c>
      <c r="Q86" s="112"/>
      <c r="R86" s="112"/>
      <c r="S86" s="110">
        <f>SUM($D86:D86)</f>
        <v>52169</v>
      </c>
      <c r="T86" s="110">
        <f>SUM($D86:E86)</f>
        <v>103478</v>
      </c>
      <c r="U86" s="110">
        <f>SUM($D86:F86)</f>
        <v>164403</v>
      </c>
      <c r="V86" s="110">
        <f>SUM($D86:G86)</f>
        <v>222516</v>
      </c>
      <c r="W86" s="110">
        <f>SUM($D86:H86)</f>
        <v>281402</v>
      </c>
      <c r="X86" s="110">
        <f>SUM($D86:I86)</f>
        <v>344054</v>
      </c>
      <c r="Y86" s="110">
        <f>SUM($D86:J86)</f>
        <v>395465</v>
      </c>
      <c r="Z86" s="110">
        <f>SUM($D86:K86)</f>
        <v>450909</v>
      </c>
      <c r="AA86" s="110">
        <f>SUM($D86:L86)</f>
        <v>506740</v>
      </c>
      <c r="AB86" s="110">
        <f>SUM($D86:M86)</f>
        <v>562754</v>
      </c>
      <c r="AC86" s="110">
        <f>SUM($D86:N86)</f>
        <v>617682</v>
      </c>
      <c r="AD86" s="110">
        <f>SUM($D86:O86)</f>
        <v>658354</v>
      </c>
    </row>
    <row r="87" spans="1:30" ht="15" customHeight="1">
      <c r="A87" s="138">
        <v>2011</v>
      </c>
      <c r="B87" s="141" t="s">
        <v>7</v>
      </c>
      <c r="C87" s="113"/>
      <c r="D87" s="110">
        <f t="shared" si="29"/>
        <v>52469</v>
      </c>
      <c r="E87" s="110">
        <f t="shared" si="29"/>
        <v>49207</v>
      </c>
      <c r="F87" s="110">
        <f t="shared" si="29"/>
        <v>60514</v>
      </c>
      <c r="G87" s="110">
        <f t="shared" si="29"/>
        <v>55145</v>
      </c>
      <c r="H87" s="110">
        <f t="shared" si="29"/>
        <v>58746</v>
      </c>
      <c r="I87" s="110">
        <f t="shared" si="29"/>
        <v>59444</v>
      </c>
      <c r="J87" s="110">
        <f t="shared" si="29"/>
        <v>51614</v>
      </c>
      <c r="K87" s="110">
        <f t="shared" si="30"/>
        <v>60482</v>
      </c>
      <c r="L87" s="110">
        <f t="shared" si="30"/>
        <v>55553</v>
      </c>
      <c r="M87" s="110">
        <f t="shared" si="30"/>
        <v>57880</v>
      </c>
      <c r="N87" s="110">
        <f t="shared" si="30"/>
        <v>55194</v>
      </c>
      <c r="O87" s="110">
        <f t="shared" si="30"/>
        <v>49120</v>
      </c>
      <c r="P87" s="110">
        <f t="shared" si="31"/>
        <v>665368</v>
      </c>
      <c r="Q87" s="112"/>
      <c r="R87" s="112"/>
      <c r="S87" s="110">
        <f>SUM($D87:D87)</f>
        <v>52469</v>
      </c>
      <c r="T87" s="110">
        <f>SUM($D87:E87)</f>
        <v>101676</v>
      </c>
      <c r="U87" s="110">
        <f>SUM($D87:F87)</f>
        <v>162190</v>
      </c>
      <c r="V87" s="110">
        <f>SUM($D87:G87)</f>
        <v>217335</v>
      </c>
      <c r="W87" s="110">
        <f>SUM($D87:H87)</f>
        <v>276081</v>
      </c>
      <c r="X87" s="110">
        <f>SUM($D87:I87)</f>
        <v>335525</v>
      </c>
      <c r="Y87" s="110">
        <f>SUM($D87:J87)</f>
        <v>387139</v>
      </c>
      <c r="Z87" s="110">
        <f>SUM($D87:K87)</f>
        <v>447621</v>
      </c>
      <c r="AA87" s="110">
        <f>SUM($D87:L87)</f>
        <v>503174</v>
      </c>
      <c r="AB87" s="110">
        <f>SUM($D87:M87)</f>
        <v>561054</v>
      </c>
      <c r="AC87" s="110">
        <f>SUM($D87:N87)</f>
        <v>616248</v>
      </c>
      <c r="AD87" s="110">
        <f>SUM($D87:O87)</f>
        <v>665368</v>
      </c>
    </row>
    <row r="88" spans="1:30" ht="15" customHeight="1">
      <c r="A88" s="138">
        <v>2012</v>
      </c>
      <c r="B88" s="141" t="s">
        <v>7</v>
      </c>
      <c r="C88" s="113"/>
      <c r="D88" s="110">
        <f t="shared" si="29"/>
        <v>53343</v>
      </c>
      <c r="E88" s="110">
        <f t="shared" si="29"/>
        <v>52934</v>
      </c>
      <c r="F88" s="110">
        <f t="shared" si="29"/>
        <v>57997</v>
      </c>
      <c r="G88" s="110">
        <f t="shared" si="29"/>
        <v>57358</v>
      </c>
      <c r="H88" s="110">
        <f t="shared" si="29"/>
        <v>60160</v>
      </c>
      <c r="I88" s="110">
        <f t="shared" si="29"/>
        <v>58149</v>
      </c>
      <c r="J88" s="110">
        <f t="shared" si="29"/>
        <v>54794</v>
      </c>
      <c r="K88" s="110">
        <f t="shared" si="30"/>
        <v>60076</v>
      </c>
      <c r="L88" s="110">
        <f t="shared" si="30"/>
        <v>55609</v>
      </c>
      <c r="M88" s="110">
        <f t="shared" si="30"/>
        <v>61385</v>
      </c>
      <c r="N88" s="110">
        <f t="shared" si="30"/>
        <v>58805</v>
      </c>
      <c r="O88" s="110">
        <f t="shared" si="30"/>
        <v>48616</v>
      </c>
      <c r="P88" s="110">
        <f t="shared" ref="P88:P93" si="32">SUM(D88:O88)</f>
        <v>679226</v>
      </c>
      <c r="Q88" s="112"/>
      <c r="R88" s="112"/>
      <c r="S88" s="110">
        <f>SUM($D88:D88)</f>
        <v>53343</v>
      </c>
      <c r="T88" s="110">
        <f>SUM($D88:E88)</f>
        <v>106277</v>
      </c>
      <c r="U88" s="110">
        <f>SUM($D88:F88)</f>
        <v>164274</v>
      </c>
      <c r="V88" s="110">
        <f>SUM($D88:G88)</f>
        <v>221632</v>
      </c>
      <c r="W88" s="110">
        <f>SUM($D88:H88)</f>
        <v>281792</v>
      </c>
      <c r="X88" s="110">
        <f>SUM($D88:I88)</f>
        <v>339941</v>
      </c>
      <c r="Y88" s="110">
        <f>SUM($D88:J88)</f>
        <v>394735</v>
      </c>
      <c r="Z88" s="110">
        <f>SUM($D88:K88)</f>
        <v>454811</v>
      </c>
      <c r="AA88" s="110">
        <f>SUM($D88:L88)</f>
        <v>510420</v>
      </c>
      <c r="AB88" s="110">
        <f>SUM($D88:M88)</f>
        <v>571805</v>
      </c>
      <c r="AC88" s="110">
        <f>SUM($D88:N88)</f>
        <v>630610</v>
      </c>
      <c r="AD88" s="110">
        <f>SUM($D88:O88)</f>
        <v>679226</v>
      </c>
    </row>
    <row r="89" spans="1:30" ht="15" customHeight="1">
      <c r="A89" s="138">
        <v>2013</v>
      </c>
      <c r="B89" s="141" t="s">
        <v>7</v>
      </c>
      <c r="C89" s="113"/>
      <c r="D89" s="110">
        <f t="shared" si="29"/>
        <v>59379</v>
      </c>
      <c r="E89" s="110">
        <f t="shared" si="29"/>
        <v>52715</v>
      </c>
      <c r="F89" s="110">
        <f t="shared" si="29"/>
        <v>57522</v>
      </c>
      <c r="G89" s="110">
        <f t="shared" si="29"/>
        <v>62196</v>
      </c>
      <c r="H89" s="110">
        <f t="shared" si="29"/>
        <v>64264</v>
      </c>
      <c r="I89" s="110">
        <f t="shared" si="29"/>
        <v>62758</v>
      </c>
      <c r="J89" s="110">
        <f t="shared" si="29"/>
        <v>59024</v>
      </c>
      <c r="K89" s="110">
        <f t="shared" si="30"/>
        <v>61877</v>
      </c>
      <c r="L89" s="110">
        <f t="shared" si="30"/>
        <v>61642</v>
      </c>
      <c r="M89" s="110">
        <f t="shared" si="30"/>
        <v>67232</v>
      </c>
      <c r="N89" s="110">
        <f t="shared" si="30"/>
        <v>61185</v>
      </c>
      <c r="O89" s="110">
        <f t="shared" si="30"/>
        <v>52353</v>
      </c>
      <c r="P89" s="110">
        <f t="shared" si="32"/>
        <v>722147</v>
      </c>
      <c r="Q89" s="112"/>
      <c r="R89" s="112"/>
      <c r="S89" s="110">
        <f>SUM($D89:D89)</f>
        <v>59379</v>
      </c>
      <c r="T89" s="110">
        <f>SUM($D89:E89)</f>
        <v>112094</v>
      </c>
      <c r="U89" s="110">
        <f>SUM($D89:F89)</f>
        <v>169616</v>
      </c>
      <c r="V89" s="110">
        <f>SUM($D89:G89)</f>
        <v>231812</v>
      </c>
      <c r="W89" s="110">
        <f>SUM($D89:H89)</f>
        <v>296076</v>
      </c>
      <c r="X89" s="110">
        <f>SUM($D89:I89)</f>
        <v>358834</v>
      </c>
      <c r="Y89" s="110">
        <f>SUM($D89:J89)</f>
        <v>417858</v>
      </c>
      <c r="Z89" s="110">
        <f>SUM($D89:K89)</f>
        <v>479735</v>
      </c>
      <c r="AA89" s="110">
        <f>SUM($D89:L89)</f>
        <v>541377</v>
      </c>
      <c r="AB89" s="110">
        <f>SUM($D89:M89)</f>
        <v>608609</v>
      </c>
      <c r="AC89" s="110">
        <f>SUM($D89:N89)</f>
        <v>669794</v>
      </c>
      <c r="AD89" s="110">
        <f>SUM($D89:O89)</f>
        <v>722147</v>
      </c>
    </row>
    <row r="90" spans="1:30" ht="15" customHeight="1">
      <c r="A90" s="138">
        <v>2014</v>
      </c>
      <c r="B90" s="141" t="s">
        <v>7</v>
      </c>
      <c r="C90" s="113"/>
      <c r="D90" s="110">
        <f t="shared" si="29"/>
        <v>56988</v>
      </c>
      <c r="E90" s="110">
        <f t="shared" si="29"/>
        <v>55452</v>
      </c>
      <c r="F90" s="110">
        <f t="shared" si="29"/>
        <v>62563</v>
      </c>
      <c r="G90" s="110">
        <f t="shared" si="29"/>
        <v>63921</v>
      </c>
      <c r="H90" s="110">
        <f t="shared" si="29"/>
        <v>66192</v>
      </c>
      <c r="I90" s="110">
        <f t="shared" si="29"/>
        <v>67564</v>
      </c>
      <c r="J90" s="110">
        <f t="shared" si="29"/>
        <v>64402</v>
      </c>
      <c r="K90" s="110">
        <f t="shared" si="30"/>
        <v>62629</v>
      </c>
      <c r="L90" s="110">
        <f t="shared" si="30"/>
        <v>69676</v>
      </c>
      <c r="M90" s="110">
        <f t="shared" si="30"/>
        <v>71914</v>
      </c>
      <c r="N90" s="110">
        <f t="shared" si="30"/>
        <v>64937</v>
      </c>
      <c r="O90" s="110">
        <f t="shared" si="30"/>
        <v>60553</v>
      </c>
      <c r="P90" s="110">
        <f t="shared" si="32"/>
        <v>766791</v>
      </c>
      <c r="Q90" s="112"/>
      <c r="R90" s="112"/>
      <c r="S90" s="110">
        <f>SUM($D90:D90)</f>
        <v>56988</v>
      </c>
      <c r="T90" s="110">
        <f>SUM($D90:E90)</f>
        <v>112440</v>
      </c>
      <c r="U90" s="110">
        <f>SUM($D90:F90)</f>
        <v>175003</v>
      </c>
      <c r="V90" s="110">
        <f>SUM($D90:G90)</f>
        <v>238924</v>
      </c>
      <c r="W90" s="110">
        <f>SUM($D90:H90)</f>
        <v>305116</v>
      </c>
      <c r="X90" s="110">
        <f>SUM($D90:I90)</f>
        <v>372680</v>
      </c>
      <c r="Y90" s="110">
        <f>SUM($D90:J90)</f>
        <v>437082</v>
      </c>
      <c r="Z90" s="110">
        <f>SUM($D90:K90)</f>
        <v>499711</v>
      </c>
      <c r="AA90" s="110">
        <f>SUM($D90:L90)</f>
        <v>569387</v>
      </c>
      <c r="AB90" s="110">
        <f>SUM($D90:M90)</f>
        <v>641301</v>
      </c>
      <c r="AC90" s="110">
        <f>SUM($D90:N90)</f>
        <v>706238</v>
      </c>
      <c r="AD90" s="110">
        <f>SUM($D90:O90)</f>
        <v>766791</v>
      </c>
    </row>
    <row r="91" spans="1:30" ht="15" customHeight="1">
      <c r="A91" s="138">
        <v>2015</v>
      </c>
      <c r="B91" s="141" t="s">
        <v>7</v>
      </c>
      <c r="C91" s="113"/>
      <c r="D91" s="110">
        <f t="shared" si="29"/>
        <v>59576</v>
      </c>
      <c r="E91" s="110">
        <f t="shared" si="29"/>
        <v>57858</v>
      </c>
      <c r="F91" s="110">
        <f t="shared" si="29"/>
        <v>69084</v>
      </c>
      <c r="G91" s="110">
        <f t="shared" si="29"/>
        <v>65532</v>
      </c>
      <c r="H91" s="110">
        <f t="shared" si="29"/>
        <v>66240</v>
      </c>
      <c r="I91" s="110">
        <f t="shared" si="29"/>
        <v>68947</v>
      </c>
      <c r="J91" s="110">
        <f t="shared" si="29"/>
        <v>62486</v>
      </c>
      <c r="K91" s="110">
        <f t="shared" si="30"/>
        <v>67658</v>
      </c>
      <c r="L91" s="110">
        <f t="shared" si="30"/>
        <v>68736</v>
      </c>
      <c r="M91" s="110">
        <f t="shared" si="30"/>
        <v>71291</v>
      </c>
      <c r="N91" s="110">
        <f t="shared" si="30"/>
        <v>68576</v>
      </c>
      <c r="O91" s="110">
        <f t="shared" si="30"/>
        <v>61260</v>
      </c>
      <c r="P91" s="110">
        <f t="shared" si="32"/>
        <v>787244</v>
      </c>
      <c r="Q91" s="112"/>
      <c r="R91" s="112"/>
      <c r="S91" s="110">
        <f>SUM($D91:D91)</f>
        <v>59576</v>
      </c>
      <c r="T91" s="110">
        <f>SUM($D91:E91)</f>
        <v>117434</v>
      </c>
      <c r="U91" s="110">
        <f>SUM($D91:F91)</f>
        <v>186518</v>
      </c>
      <c r="V91" s="110">
        <f>SUM($D91:G91)</f>
        <v>252050</v>
      </c>
      <c r="W91" s="110">
        <f>SUM($D91:H91)</f>
        <v>318290</v>
      </c>
      <c r="X91" s="110">
        <f>SUM($D91:I91)</f>
        <v>387237</v>
      </c>
      <c r="Y91" s="110">
        <f>SUM($D91:J91)</f>
        <v>449723</v>
      </c>
      <c r="Z91" s="110">
        <f>SUM($D91:K91)</f>
        <v>517381</v>
      </c>
      <c r="AA91" s="110">
        <f>SUM($D91:L91)</f>
        <v>586117</v>
      </c>
      <c r="AB91" s="110">
        <f>SUM($D91:M91)</f>
        <v>657408</v>
      </c>
      <c r="AC91" s="110">
        <f>SUM($D91:N91)</f>
        <v>725984</v>
      </c>
      <c r="AD91" s="110">
        <f>SUM($D91:O91)</f>
        <v>787244</v>
      </c>
    </row>
    <row r="92" spans="1:30" ht="15" customHeight="1">
      <c r="A92" s="138">
        <v>2016</v>
      </c>
      <c r="B92" s="141" t="s">
        <v>7</v>
      </c>
      <c r="C92" s="113"/>
      <c r="D92" s="110">
        <f t="shared" si="29"/>
        <v>64268</v>
      </c>
      <c r="E92" s="110">
        <f t="shared" si="29"/>
        <v>66408</v>
      </c>
      <c r="F92" s="110">
        <f t="shared" si="29"/>
        <v>72063</v>
      </c>
      <c r="G92" s="110">
        <f t="shared" si="29"/>
        <v>71077</v>
      </c>
      <c r="H92" s="110">
        <f t="shared" si="29"/>
        <v>71397</v>
      </c>
      <c r="I92" s="110">
        <f t="shared" si="29"/>
        <v>73994</v>
      </c>
      <c r="J92" s="110">
        <f t="shared" si="29"/>
        <v>64668</v>
      </c>
      <c r="K92" s="110">
        <f t="shared" si="30"/>
        <v>72225</v>
      </c>
      <c r="L92" s="110">
        <f t="shared" si="30"/>
        <v>69877</v>
      </c>
      <c r="M92" s="110">
        <f t="shared" si="30"/>
        <v>72140</v>
      </c>
      <c r="N92" s="110">
        <f t="shared" si="30"/>
        <v>70266</v>
      </c>
      <c r="O92" s="110">
        <f t="shared" si="30"/>
        <v>60120</v>
      </c>
      <c r="P92" s="110">
        <f t="shared" si="32"/>
        <v>828503</v>
      </c>
      <c r="Q92" s="112"/>
      <c r="R92" s="112"/>
      <c r="S92" s="110">
        <f>SUM($D92:D92)</f>
        <v>64268</v>
      </c>
      <c r="T92" s="110">
        <f>SUM($D92:E92)</f>
        <v>130676</v>
      </c>
      <c r="U92" s="110">
        <f>SUM($D92:F92)</f>
        <v>202739</v>
      </c>
      <c r="V92" s="110">
        <f>SUM($D92:G92)</f>
        <v>273816</v>
      </c>
      <c r="W92" s="110">
        <f>SUM($D92:H92)</f>
        <v>345213</v>
      </c>
      <c r="X92" s="110">
        <f>SUM($D92:I92)</f>
        <v>419207</v>
      </c>
      <c r="Y92" s="110">
        <f>SUM($D92:J92)</f>
        <v>483875</v>
      </c>
      <c r="Z92" s="110">
        <f>SUM($D92:K92)</f>
        <v>556100</v>
      </c>
      <c r="AA92" s="110">
        <f>SUM($D92:L92)</f>
        <v>625977</v>
      </c>
      <c r="AB92" s="110">
        <f>SUM($D92:M92)</f>
        <v>698117</v>
      </c>
      <c r="AC92" s="110">
        <f>SUM($D92:N92)</f>
        <v>768383</v>
      </c>
      <c r="AD92" s="110">
        <f>SUM($D92:O92)</f>
        <v>828503</v>
      </c>
    </row>
    <row r="93" spans="1:30" ht="15" customHeight="1">
      <c r="A93" s="138">
        <v>2017</v>
      </c>
      <c r="B93" s="141" t="s">
        <v>7</v>
      </c>
      <c r="C93" s="113"/>
      <c r="D93" s="110">
        <f>SUMIFS(D$11:D$69,$A$11:$A$69,$A93,$B$11:$B$69,$B93)</f>
        <v>65868</v>
      </c>
      <c r="E93" s="110">
        <f t="shared" ref="E93:O93" si="33">SUMIFS(E$11:E$69,$A$11:$A$69,$A93,$B$11:$B$69,$B93)</f>
        <v>64876</v>
      </c>
      <c r="F93" s="110">
        <f t="shared" si="33"/>
        <v>73661</v>
      </c>
      <c r="G93" s="110">
        <f t="shared" si="33"/>
        <v>67334</v>
      </c>
      <c r="H93" s="110">
        <f t="shared" si="33"/>
        <v>73884</v>
      </c>
      <c r="I93" s="110">
        <f t="shared" si="33"/>
        <v>72633</v>
      </c>
      <c r="J93" s="110">
        <f t="shared" si="33"/>
        <v>63523</v>
      </c>
      <c r="K93" s="110">
        <f t="shared" si="33"/>
        <v>73132</v>
      </c>
      <c r="L93" s="110">
        <f t="shared" si="33"/>
        <v>67431</v>
      </c>
      <c r="M93" s="110">
        <f t="shared" si="33"/>
        <v>72180</v>
      </c>
      <c r="N93" s="110">
        <f t="shared" si="33"/>
        <v>0</v>
      </c>
      <c r="O93" s="110">
        <f t="shared" si="33"/>
        <v>0</v>
      </c>
      <c r="P93" s="110">
        <f t="shared" si="32"/>
        <v>694522</v>
      </c>
      <c r="Q93" s="112"/>
      <c r="R93" s="112"/>
      <c r="S93" s="110">
        <f>SUM($D93:D93)</f>
        <v>65868</v>
      </c>
      <c r="T93" s="110">
        <f>SUM($D93:E93)</f>
        <v>130744</v>
      </c>
      <c r="U93" s="110">
        <f>SUM($D93:F93)</f>
        <v>204405</v>
      </c>
      <c r="V93" s="110">
        <f>SUM($D93:G93)</f>
        <v>271739</v>
      </c>
      <c r="W93" s="110">
        <f>SUM($D93:H93)</f>
        <v>345623</v>
      </c>
      <c r="X93" s="110">
        <f>SUM($D93:I93)</f>
        <v>418256</v>
      </c>
      <c r="Y93" s="110">
        <f>SUM($D93:J93)</f>
        <v>481779</v>
      </c>
      <c r="Z93" s="110">
        <f>SUM($D93:K93)</f>
        <v>554911</v>
      </c>
      <c r="AA93" s="110">
        <f>SUM($D93:L93)</f>
        <v>622342</v>
      </c>
      <c r="AB93" s="110">
        <f>SUM($D93:M93)</f>
        <v>694522</v>
      </c>
      <c r="AC93" s="110">
        <f>SUM($D93:N93)</f>
        <v>694522</v>
      </c>
      <c r="AD93" s="110">
        <f>SUM($D93:O93)</f>
        <v>694522</v>
      </c>
    </row>
    <row r="94" spans="1:30" ht="15" customHeight="1">
      <c r="Q94" s="145"/>
      <c r="R94" s="145"/>
    </row>
    <row r="95" spans="1:30" ht="15" customHeight="1">
      <c r="A95" s="138">
        <v>2006</v>
      </c>
      <c r="B95" s="141" t="s">
        <v>8</v>
      </c>
      <c r="D95" s="110">
        <f t="shared" ref="D95:J105" si="34">SUMIFS(D$11:D$65,$A$11:$A$65,$A95,$B$11:$B$65,$B95)</f>
        <v>224</v>
      </c>
      <c r="E95" s="110">
        <f t="shared" si="34"/>
        <v>223</v>
      </c>
      <c r="F95" s="110">
        <f t="shared" si="34"/>
        <v>234</v>
      </c>
      <c r="G95" s="110">
        <f t="shared" si="34"/>
        <v>284</v>
      </c>
      <c r="H95" s="110">
        <f t="shared" si="34"/>
        <v>419</v>
      </c>
      <c r="I95" s="110">
        <f t="shared" si="34"/>
        <v>317</v>
      </c>
      <c r="J95" s="110">
        <f t="shared" si="34"/>
        <v>328</v>
      </c>
      <c r="K95" s="110">
        <f t="shared" ref="K95:O105" si="35">SUMIFS(K$11:K$65,$A$11:$A$65,$A95,$B$11:$B$65,$B95)</f>
        <v>366</v>
      </c>
      <c r="L95" s="110">
        <f t="shared" si="35"/>
        <v>352</v>
      </c>
      <c r="M95" s="110">
        <f t="shared" si="35"/>
        <v>464</v>
      </c>
      <c r="N95" s="110">
        <f t="shared" si="35"/>
        <v>351</v>
      </c>
      <c r="O95" s="110">
        <f t="shared" si="35"/>
        <v>189</v>
      </c>
      <c r="P95" s="110">
        <f t="shared" ref="P95:P105" si="36">SUM(D95:O95)</f>
        <v>3751</v>
      </c>
      <c r="Q95" s="145"/>
      <c r="R95" s="145"/>
      <c r="S95" s="110">
        <f>SUM($D95:D95)</f>
        <v>224</v>
      </c>
      <c r="T95" s="110">
        <f>SUM($D95:E95)</f>
        <v>447</v>
      </c>
      <c r="U95" s="110">
        <f>SUM($D95:F95)</f>
        <v>681</v>
      </c>
      <c r="V95" s="110">
        <f>SUM($D95:G95)</f>
        <v>965</v>
      </c>
      <c r="W95" s="110">
        <f>SUM($D95:H95)</f>
        <v>1384</v>
      </c>
      <c r="X95" s="110">
        <f>SUM($D95:I95)</f>
        <v>1701</v>
      </c>
      <c r="Y95" s="110">
        <f>SUM($D95:J95)</f>
        <v>2029</v>
      </c>
      <c r="Z95" s="110">
        <f>SUM($D95:K95)</f>
        <v>2395</v>
      </c>
      <c r="AA95" s="110">
        <f>SUM($D95:L95)</f>
        <v>2747</v>
      </c>
      <c r="AB95" s="110">
        <f>SUM($D95:M95)</f>
        <v>3211</v>
      </c>
      <c r="AC95" s="110">
        <f>SUM($D95:N95)</f>
        <v>3562</v>
      </c>
      <c r="AD95" s="110">
        <f>SUM($D95:O95)</f>
        <v>3751</v>
      </c>
    </row>
    <row r="96" spans="1:30" ht="15" customHeight="1">
      <c r="A96" s="138">
        <v>2007</v>
      </c>
      <c r="B96" s="141" t="s">
        <v>8</v>
      </c>
      <c r="D96" s="110">
        <f t="shared" si="34"/>
        <v>236</v>
      </c>
      <c r="E96" s="110">
        <f t="shared" si="34"/>
        <v>205</v>
      </c>
      <c r="F96" s="110">
        <f t="shared" si="34"/>
        <v>250</v>
      </c>
      <c r="G96" s="110">
        <f t="shared" si="34"/>
        <v>316</v>
      </c>
      <c r="H96" s="110">
        <f t="shared" si="34"/>
        <v>383</v>
      </c>
      <c r="I96" s="110">
        <f t="shared" si="34"/>
        <v>351</v>
      </c>
      <c r="J96" s="110">
        <f t="shared" si="34"/>
        <v>313</v>
      </c>
      <c r="K96" s="110">
        <f t="shared" si="35"/>
        <v>376</v>
      </c>
      <c r="L96" s="110">
        <f t="shared" si="35"/>
        <v>349</v>
      </c>
      <c r="M96" s="110">
        <f t="shared" si="35"/>
        <v>384</v>
      </c>
      <c r="N96" s="110">
        <f t="shared" si="35"/>
        <v>291</v>
      </c>
      <c r="O96" s="110">
        <f t="shared" si="35"/>
        <v>198</v>
      </c>
      <c r="P96" s="110">
        <f t="shared" si="36"/>
        <v>3652</v>
      </c>
      <c r="Q96" s="145"/>
      <c r="R96" s="145"/>
      <c r="S96" s="110">
        <f>SUM($D96:D96)</f>
        <v>236</v>
      </c>
      <c r="T96" s="110">
        <f>SUM($D96:E96)</f>
        <v>441</v>
      </c>
      <c r="U96" s="110">
        <f>SUM($D96:F96)</f>
        <v>691</v>
      </c>
      <c r="V96" s="110">
        <f>SUM($D96:G96)</f>
        <v>1007</v>
      </c>
      <c r="W96" s="110">
        <f>SUM($D96:H96)</f>
        <v>1390</v>
      </c>
      <c r="X96" s="110">
        <f>SUM($D96:I96)</f>
        <v>1741</v>
      </c>
      <c r="Y96" s="110">
        <f>SUM($D96:J96)</f>
        <v>2054</v>
      </c>
      <c r="Z96" s="110">
        <f>SUM($D96:K96)</f>
        <v>2430</v>
      </c>
      <c r="AA96" s="110">
        <f>SUM($D96:L96)</f>
        <v>2779</v>
      </c>
      <c r="AB96" s="110">
        <f>SUM($D96:M96)</f>
        <v>3163</v>
      </c>
      <c r="AC96" s="110">
        <f>SUM($D96:N96)</f>
        <v>3454</v>
      </c>
      <c r="AD96" s="110">
        <f>SUM($D96:O96)</f>
        <v>3652</v>
      </c>
    </row>
    <row r="97" spans="1:31" ht="15" customHeight="1">
      <c r="A97" s="138">
        <v>2008</v>
      </c>
      <c r="B97" s="141" t="s">
        <v>8</v>
      </c>
      <c r="D97" s="110">
        <f t="shared" si="34"/>
        <v>188</v>
      </c>
      <c r="E97" s="110">
        <f t="shared" si="34"/>
        <v>171</v>
      </c>
      <c r="F97" s="110">
        <f t="shared" si="34"/>
        <v>189</v>
      </c>
      <c r="G97" s="110">
        <f t="shared" si="34"/>
        <v>269</v>
      </c>
      <c r="H97" s="110">
        <f t="shared" si="34"/>
        <v>320</v>
      </c>
      <c r="I97" s="110">
        <f t="shared" si="34"/>
        <v>240</v>
      </c>
      <c r="J97" s="110">
        <f t="shared" si="34"/>
        <v>239</v>
      </c>
      <c r="K97" s="110">
        <f t="shared" si="35"/>
        <v>298</v>
      </c>
      <c r="L97" s="110">
        <f t="shared" si="35"/>
        <v>305</v>
      </c>
      <c r="M97" s="110">
        <f t="shared" si="35"/>
        <v>386</v>
      </c>
      <c r="N97" s="110">
        <f t="shared" si="35"/>
        <v>279</v>
      </c>
      <c r="O97" s="110">
        <f t="shared" si="35"/>
        <v>152</v>
      </c>
      <c r="P97" s="110">
        <f t="shared" si="36"/>
        <v>3036</v>
      </c>
      <c r="Q97" s="145"/>
      <c r="R97" s="145"/>
      <c r="S97" s="110">
        <f>SUM($D97:D97)</f>
        <v>188</v>
      </c>
      <c r="T97" s="110">
        <f>SUM($D97:E97)</f>
        <v>359</v>
      </c>
      <c r="U97" s="110">
        <f>SUM($D97:F97)</f>
        <v>548</v>
      </c>
      <c r="V97" s="110">
        <f>SUM($D97:G97)</f>
        <v>817</v>
      </c>
      <c r="W97" s="110">
        <f>SUM($D97:H97)</f>
        <v>1137</v>
      </c>
      <c r="X97" s="110">
        <f>SUM($D97:I97)</f>
        <v>1377</v>
      </c>
      <c r="Y97" s="110">
        <f>SUM($D97:J97)</f>
        <v>1616</v>
      </c>
      <c r="Z97" s="110">
        <f>SUM($D97:K97)</f>
        <v>1914</v>
      </c>
      <c r="AA97" s="110">
        <f>SUM($D97:L97)</f>
        <v>2219</v>
      </c>
      <c r="AB97" s="110">
        <f>SUM($D97:M97)</f>
        <v>2605</v>
      </c>
      <c r="AC97" s="110">
        <f>SUM($D97:N97)</f>
        <v>2884</v>
      </c>
      <c r="AD97" s="110">
        <f>SUM($D97:O97)</f>
        <v>3036</v>
      </c>
    </row>
    <row r="98" spans="1:31" ht="15" customHeight="1">
      <c r="A98" s="138">
        <v>2009</v>
      </c>
      <c r="B98" s="141" t="s">
        <v>8</v>
      </c>
      <c r="D98" s="110">
        <f t="shared" si="34"/>
        <v>170</v>
      </c>
      <c r="E98" s="110">
        <f t="shared" si="34"/>
        <v>173</v>
      </c>
      <c r="F98" s="110">
        <f t="shared" si="34"/>
        <v>181</v>
      </c>
      <c r="G98" s="110">
        <f t="shared" si="34"/>
        <v>216</v>
      </c>
      <c r="H98" s="110">
        <f t="shared" si="34"/>
        <v>288</v>
      </c>
      <c r="I98" s="110">
        <f t="shared" si="34"/>
        <v>214</v>
      </c>
      <c r="J98" s="110">
        <f t="shared" si="34"/>
        <v>192</v>
      </c>
      <c r="K98" s="110">
        <f t="shared" si="35"/>
        <v>226</v>
      </c>
      <c r="L98" s="110">
        <f t="shared" si="35"/>
        <v>239</v>
      </c>
      <c r="M98" s="110">
        <f t="shared" si="35"/>
        <v>277</v>
      </c>
      <c r="N98" s="110">
        <f t="shared" si="35"/>
        <v>276</v>
      </c>
      <c r="O98" s="110">
        <f t="shared" si="35"/>
        <v>163</v>
      </c>
      <c r="P98" s="110">
        <f t="shared" si="36"/>
        <v>2615</v>
      </c>
      <c r="Q98" s="145"/>
      <c r="R98" s="145"/>
      <c r="S98" s="110">
        <f>SUM($D98:D98)</f>
        <v>170</v>
      </c>
      <c r="T98" s="110">
        <f>SUM($D98:E98)</f>
        <v>343</v>
      </c>
      <c r="U98" s="110">
        <f>SUM($D98:F98)</f>
        <v>524</v>
      </c>
      <c r="V98" s="110">
        <f>SUM($D98:G98)</f>
        <v>740</v>
      </c>
      <c r="W98" s="110">
        <f>SUM($D98:H98)</f>
        <v>1028</v>
      </c>
      <c r="X98" s="110">
        <f>SUM($D98:I98)</f>
        <v>1242</v>
      </c>
      <c r="Y98" s="110">
        <f>SUM($D98:J98)</f>
        <v>1434</v>
      </c>
      <c r="Z98" s="110">
        <f>SUM($D98:K98)</f>
        <v>1660</v>
      </c>
      <c r="AA98" s="110">
        <f>SUM($D98:L98)</f>
        <v>1899</v>
      </c>
      <c r="AB98" s="110">
        <f>SUM($D98:M98)</f>
        <v>2176</v>
      </c>
      <c r="AC98" s="110">
        <f>SUM($D98:N98)</f>
        <v>2452</v>
      </c>
      <c r="AD98" s="110">
        <f>SUM($D98:O98)</f>
        <v>2615</v>
      </c>
    </row>
    <row r="99" spans="1:31" ht="15" customHeight="1">
      <c r="A99" s="138">
        <v>2010</v>
      </c>
      <c r="B99" s="141" t="s">
        <v>8</v>
      </c>
      <c r="D99" s="110">
        <f t="shared" si="34"/>
        <v>176</v>
      </c>
      <c r="E99" s="110">
        <f t="shared" si="34"/>
        <v>170</v>
      </c>
      <c r="F99" s="110">
        <f t="shared" si="34"/>
        <v>168</v>
      </c>
      <c r="G99" s="110">
        <f t="shared" si="34"/>
        <v>208</v>
      </c>
      <c r="H99" s="110">
        <f t="shared" si="34"/>
        <v>235</v>
      </c>
      <c r="I99" s="110">
        <f t="shared" si="34"/>
        <v>254</v>
      </c>
      <c r="J99" s="110">
        <f t="shared" si="34"/>
        <v>247</v>
      </c>
      <c r="K99" s="110">
        <f t="shared" si="35"/>
        <v>251</v>
      </c>
      <c r="L99" s="110">
        <f t="shared" si="35"/>
        <v>271</v>
      </c>
      <c r="M99" s="110">
        <f t="shared" si="35"/>
        <v>324</v>
      </c>
      <c r="N99" s="110">
        <f t="shared" si="35"/>
        <v>327</v>
      </c>
      <c r="O99" s="110">
        <f t="shared" si="35"/>
        <v>154</v>
      </c>
      <c r="P99" s="110">
        <f t="shared" si="36"/>
        <v>2785</v>
      </c>
      <c r="Q99" s="145"/>
      <c r="R99" s="145"/>
      <c r="S99" s="110">
        <f>SUM($D99:D99)</f>
        <v>176</v>
      </c>
      <c r="T99" s="110">
        <f>SUM($D99:E99)</f>
        <v>346</v>
      </c>
      <c r="U99" s="110">
        <f>SUM($D99:F99)</f>
        <v>514</v>
      </c>
      <c r="V99" s="110">
        <f>SUM($D99:G99)</f>
        <v>722</v>
      </c>
      <c r="W99" s="110">
        <f>SUM($D99:H99)</f>
        <v>957</v>
      </c>
      <c r="X99" s="110">
        <f>SUM($D99:I99)</f>
        <v>1211</v>
      </c>
      <c r="Y99" s="110">
        <f>SUM($D99:J99)</f>
        <v>1458</v>
      </c>
      <c r="Z99" s="110">
        <f>SUM($D99:K99)</f>
        <v>1709</v>
      </c>
      <c r="AA99" s="110">
        <f>SUM($D99:L99)</f>
        <v>1980</v>
      </c>
      <c r="AB99" s="110">
        <f>SUM($D99:M99)</f>
        <v>2304</v>
      </c>
      <c r="AC99" s="110">
        <f>SUM($D99:N99)</f>
        <v>2631</v>
      </c>
      <c r="AD99" s="110">
        <f>SUM($D99:O99)</f>
        <v>2785</v>
      </c>
    </row>
    <row r="100" spans="1:31" ht="15" customHeight="1">
      <c r="A100" s="138">
        <v>2011</v>
      </c>
      <c r="B100" s="141" t="s">
        <v>8</v>
      </c>
      <c r="D100" s="110">
        <f t="shared" si="34"/>
        <v>160</v>
      </c>
      <c r="E100" s="110">
        <f t="shared" si="34"/>
        <v>118</v>
      </c>
      <c r="F100" s="110">
        <f t="shared" si="34"/>
        <v>191</v>
      </c>
      <c r="G100" s="110">
        <f t="shared" si="34"/>
        <v>214</v>
      </c>
      <c r="H100" s="110">
        <f t="shared" si="34"/>
        <v>317</v>
      </c>
      <c r="I100" s="110">
        <f t="shared" si="34"/>
        <v>306</v>
      </c>
      <c r="J100" s="110">
        <f t="shared" si="34"/>
        <v>243</v>
      </c>
      <c r="K100" s="110">
        <f t="shared" si="35"/>
        <v>270</v>
      </c>
      <c r="L100" s="110">
        <f t="shared" si="35"/>
        <v>262</v>
      </c>
      <c r="M100" s="110">
        <f t="shared" si="35"/>
        <v>317</v>
      </c>
      <c r="N100" s="110">
        <f t="shared" si="35"/>
        <v>275</v>
      </c>
      <c r="O100" s="110">
        <f t="shared" si="35"/>
        <v>153</v>
      </c>
      <c r="P100" s="110">
        <f t="shared" si="36"/>
        <v>2826</v>
      </c>
      <c r="Q100" s="145"/>
      <c r="R100" s="145"/>
      <c r="S100" s="110">
        <f>SUM($D100:D100)</f>
        <v>160</v>
      </c>
      <c r="T100" s="110">
        <f>SUM($D100:E100)</f>
        <v>278</v>
      </c>
      <c r="U100" s="110">
        <f>SUM($D100:F100)</f>
        <v>469</v>
      </c>
      <c r="V100" s="110">
        <f>SUM($D100:G100)</f>
        <v>683</v>
      </c>
      <c r="W100" s="110">
        <f>SUM($D100:H100)</f>
        <v>1000</v>
      </c>
      <c r="X100" s="110">
        <f>SUM($D100:I100)</f>
        <v>1306</v>
      </c>
      <c r="Y100" s="110">
        <f>SUM($D100:J100)</f>
        <v>1549</v>
      </c>
      <c r="Z100" s="110">
        <f>SUM($D100:K100)</f>
        <v>1819</v>
      </c>
      <c r="AA100" s="110">
        <f>SUM($D100:L100)</f>
        <v>2081</v>
      </c>
      <c r="AB100" s="110">
        <f>SUM($D100:M100)</f>
        <v>2398</v>
      </c>
      <c r="AC100" s="110">
        <f>SUM($D100:N100)</f>
        <v>2673</v>
      </c>
      <c r="AD100" s="110">
        <f>SUM($D100:O100)</f>
        <v>2826</v>
      </c>
    </row>
    <row r="101" spans="1:31" ht="15" customHeight="1">
      <c r="A101" s="138">
        <v>2012</v>
      </c>
      <c r="B101" s="141" t="s">
        <v>8</v>
      </c>
      <c r="D101" s="110">
        <f t="shared" si="34"/>
        <v>130</v>
      </c>
      <c r="E101" s="110">
        <f t="shared" si="34"/>
        <v>177</v>
      </c>
      <c r="F101" s="110">
        <f t="shared" si="34"/>
        <v>177</v>
      </c>
      <c r="G101" s="110">
        <f t="shared" si="34"/>
        <v>222</v>
      </c>
      <c r="H101" s="110">
        <f t="shared" si="34"/>
        <v>303</v>
      </c>
      <c r="I101" s="110">
        <f t="shared" si="34"/>
        <v>271</v>
      </c>
      <c r="J101" s="110">
        <f t="shared" si="34"/>
        <v>244</v>
      </c>
      <c r="K101" s="110">
        <f t="shared" si="35"/>
        <v>298</v>
      </c>
      <c r="L101" s="110">
        <f t="shared" si="35"/>
        <v>281</v>
      </c>
      <c r="M101" s="110">
        <f t="shared" si="35"/>
        <v>306</v>
      </c>
      <c r="N101" s="110">
        <f t="shared" si="35"/>
        <v>333</v>
      </c>
      <c r="O101" s="110">
        <f t="shared" si="35"/>
        <v>152</v>
      </c>
      <c r="P101" s="110">
        <f t="shared" si="36"/>
        <v>2894</v>
      </c>
      <c r="Q101" s="145"/>
      <c r="R101" s="145"/>
      <c r="S101" s="110">
        <f>SUM($D101:D101)</f>
        <v>130</v>
      </c>
      <c r="T101" s="110">
        <f>SUM($D101:E101)</f>
        <v>307</v>
      </c>
      <c r="U101" s="110">
        <f>SUM($D101:F101)</f>
        <v>484</v>
      </c>
      <c r="V101" s="110">
        <f>SUM($D101:G101)</f>
        <v>706</v>
      </c>
      <c r="W101" s="110">
        <f>SUM($D101:H101)</f>
        <v>1009</v>
      </c>
      <c r="X101" s="110">
        <f>SUM($D101:I101)</f>
        <v>1280</v>
      </c>
      <c r="Y101" s="110">
        <f>SUM($D101:J101)</f>
        <v>1524</v>
      </c>
      <c r="Z101" s="110">
        <f>SUM($D101:K101)</f>
        <v>1822</v>
      </c>
      <c r="AA101" s="110">
        <f>SUM($D101:L101)</f>
        <v>2103</v>
      </c>
      <c r="AB101" s="110">
        <f>SUM($D101:M101)</f>
        <v>2409</v>
      </c>
      <c r="AC101" s="110">
        <f>SUM($D101:N101)</f>
        <v>2742</v>
      </c>
      <c r="AD101" s="110">
        <f>SUM($D101:O101)</f>
        <v>2894</v>
      </c>
    </row>
    <row r="102" spans="1:31" ht="15" customHeight="1">
      <c r="A102" s="138">
        <v>2013</v>
      </c>
      <c r="B102" s="141" t="s">
        <v>8</v>
      </c>
      <c r="D102" s="110">
        <f t="shared" si="34"/>
        <v>167</v>
      </c>
      <c r="E102" s="110">
        <f t="shared" si="34"/>
        <v>161</v>
      </c>
      <c r="F102" s="110">
        <f t="shared" si="34"/>
        <v>183</v>
      </c>
      <c r="G102" s="110">
        <f t="shared" si="34"/>
        <v>227</v>
      </c>
      <c r="H102" s="110">
        <f t="shared" si="34"/>
        <v>329</v>
      </c>
      <c r="I102" s="110">
        <f t="shared" si="34"/>
        <v>249</v>
      </c>
      <c r="J102" s="110">
        <f t="shared" si="34"/>
        <v>200</v>
      </c>
      <c r="K102" s="110">
        <f t="shared" si="35"/>
        <v>302</v>
      </c>
      <c r="L102" s="110">
        <f t="shared" si="35"/>
        <v>278</v>
      </c>
      <c r="M102" s="110">
        <f t="shared" si="35"/>
        <v>294</v>
      </c>
      <c r="N102" s="110">
        <f t="shared" si="35"/>
        <v>282</v>
      </c>
      <c r="O102" s="110">
        <f t="shared" si="35"/>
        <v>177</v>
      </c>
      <c r="P102" s="110">
        <f t="shared" ref="P102:P104" si="37">SUM(D102:O102)</f>
        <v>2849</v>
      </c>
      <c r="Q102" s="145"/>
      <c r="R102" s="145"/>
      <c r="S102" s="110">
        <f>SUM($D102:D102)</f>
        <v>167</v>
      </c>
      <c r="T102" s="110">
        <f>SUM($D102:E102)</f>
        <v>328</v>
      </c>
      <c r="U102" s="110">
        <f>SUM($D102:F102)</f>
        <v>511</v>
      </c>
      <c r="V102" s="110">
        <f>SUM($D102:G102)</f>
        <v>738</v>
      </c>
      <c r="W102" s="110">
        <f>SUM($D102:H102)</f>
        <v>1067</v>
      </c>
      <c r="X102" s="110">
        <f>SUM($D102:I102)</f>
        <v>1316</v>
      </c>
      <c r="Y102" s="110">
        <f>SUM($D102:J102)</f>
        <v>1516</v>
      </c>
      <c r="Z102" s="110">
        <f>SUM($D102:K102)</f>
        <v>1818</v>
      </c>
      <c r="AA102" s="110">
        <f>SUM($D102:L102)</f>
        <v>2096</v>
      </c>
      <c r="AB102" s="110">
        <f>SUM($D102:M102)</f>
        <v>2390</v>
      </c>
      <c r="AC102" s="110">
        <f>SUM($D102:N102)</f>
        <v>2672</v>
      </c>
      <c r="AD102" s="110">
        <f>SUM($D102:O102)</f>
        <v>2849</v>
      </c>
    </row>
    <row r="103" spans="1:31" ht="15" customHeight="1">
      <c r="A103" s="138">
        <v>2014</v>
      </c>
      <c r="B103" s="141" t="s">
        <v>8</v>
      </c>
      <c r="D103" s="110">
        <f t="shared" si="34"/>
        <v>179</v>
      </c>
      <c r="E103" s="110">
        <f t="shared" si="34"/>
        <v>141</v>
      </c>
      <c r="F103" s="110">
        <f t="shared" si="34"/>
        <v>185</v>
      </c>
      <c r="G103" s="110">
        <f t="shared" si="34"/>
        <v>208</v>
      </c>
      <c r="H103" s="110">
        <f t="shared" si="34"/>
        <v>291</v>
      </c>
      <c r="I103" s="110">
        <f t="shared" si="34"/>
        <v>271</v>
      </c>
      <c r="J103" s="110">
        <f t="shared" si="34"/>
        <v>240</v>
      </c>
      <c r="K103" s="110">
        <f t="shared" si="35"/>
        <v>311</v>
      </c>
      <c r="L103" s="110">
        <f t="shared" si="35"/>
        <v>322</v>
      </c>
      <c r="M103" s="110">
        <f t="shared" si="35"/>
        <v>325</v>
      </c>
      <c r="N103" s="110">
        <f t="shared" si="35"/>
        <v>307</v>
      </c>
      <c r="O103" s="110">
        <f t="shared" si="35"/>
        <v>173</v>
      </c>
      <c r="P103" s="110">
        <f t="shared" si="37"/>
        <v>2953</v>
      </c>
      <c r="Q103" s="145"/>
      <c r="R103" s="145"/>
      <c r="S103" s="110">
        <f>SUM($D103:D103)</f>
        <v>179</v>
      </c>
      <c r="T103" s="110">
        <f>SUM($D103:E103)</f>
        <v>320</v>
      </c>
      <c r="U103" s="110">
        <f>SUM($D103:F103)</f>
        <v>505</v>
      </c>
      <c r="V103" s="110">
        <f>SUM($D103:G103)</f>
        <v>713</v>
      </c>
      <c r="W103" s="110">
        <f>SUM($D103:H103)</f>
        <v>1004</v>
      </c>
      <c r="X103" s="110">
        <f>SUM($D103:I103)</f>
        <v>1275</v>
      </c>
      <c r="Y103" s="110">
        <f>SUM($D103:J103)</f>
        <v>1515</v>
      </c>
      <c r="Z103" s="110">
        <f>SUM($D103:K103)</f>
        <v>1826</v>
      </c>
      <c r="AA103" s="110">
        <f>SUM($D103:L103)</f>
        <v>2148</v>
      </c>
      <c r="AB103" s="110">
        <f>SUM($D103:M103)</f>
        <v>2473</v>
      </c>
      <c r="AC103" s="110">
        <f>SUM($D103:N103)</f>
        <v>2780</v>
      </c>
      <c r="AD103" s="110">
        <f>SUM($D103:O103)</f>
        <v>2953</v>
      </c>
    </row>
    <row r="104" spans="1:31" ht="15" customHeight="1">
      <c r="A104" s="138">
        <v>2015</v>
      </c>
      <c r="B104" s="141" t="s">
        <v>8</v>
      </c>
      <c r="D104" s="110">
        <f t="shared" si="34"/>
        <v>187</v>
      </c>
      <c r="E104" s="110">
        <f t="shared" si="34"/>
        <v>154</v>
      </c>
      <c r="F104" s="110">
        <f t="shared" si="34"/>
        <v>216</v>
      </c>
      <c r="G104" s="110">
        <f t="shared" si="34"/>
        <v>202</v>
      </c>
      <c r="H104" s="110">
        <f t="shared" si="34"/>
        <v>251</v>
      </c>
      <c r="I104" s="110">
        <f t="shared" si="34"/>
        <v>259</v>
      </c>
      <c r="J104" s="110">
        <f t="shared" si="34"/>
        <v>251</v>
      </c>
      <c r="K104" s="110">
        <f t="shared" si="35"/>
        <v>257</v>
      </c>
      <c r="L104" s="110">
        <f t="shared" si="35"/>
        <v>281</v>
      </c>
      <c r="M104" s="110">
        <f t="shared" si="35"/>
        <v>271</v>
      </c>
      <c r="N104" s="110">
        <f t="shared" si="35"/>
        <v>223</v>
      </c>
      <c r="O104" s="110">
        <f t="shared" si="35"/>
        <v>147</v>
      </c>
      <c r="P104" s="110">
        <f t="shared" si="37"/>
        <v>2699</v>
      </c>
      <c r="Q104" s="145"/>
      <c r="R104" s="145"/>
      <c r="S104" s="110">
        <f>SUM($D104:D104)</f>
        <v>187</v>
      </c>
      <c r="T104" s="110">
        <f>SUM($D104:E104)</f>
        <v>341</v>
      </c>
      <c r="U104" s="110">
        <f>SUM($D104:F104)</f>
        <v>557</v>
      </c>
      <c r="V104" s="110">
        <f>SUM($D104:G104)</f>
        <v>759</v>
      </c>
      <c r="W104" s="110">
        <f>SUM($D104:H104)</f>
        <v>1010</v>
      </c>
      <c r="X104" s="110">
        <f>SUM($D104:I104)</f>
        <v>1269</v>
      </c>
      <c r="Y104" s="110">
        <f>SUM($D104:J104)</f>
        <v>1520</v>
      </c>
      <c r="Z104" s="110">
        <f>SUM($D104:K104)</f>
        <v>1777</v>
      </c>
      <c r="AA104" s="110">
        <f>SUM($D104:L104)</f>
        <v>2058</v>
      </c>
      <c r="AB104" s="110">
        <f>SUM($D104:M104)</f>
        <v>2329</v>
      </c>
      <c r="AC104" s="110">
        <f>SUM($D104:N104)</f>
        <v>2552</v>
      </c>
      <c r="AD104" s="110">
        <f>SUM($D104:O104)</f>
        <v>2699</v>
      </c>
    </row>
    <row r="105" spans="1:31" ht="15" customHeight="1">
      <c r="A105" s="138">
        <v>2016</v>
      </c>
      <c r="B105" s="141" t="s">
        <v>8</v>
      </c>
      <c r="D105" s="110">
        <f t="shared" si="34"/>
        <v>162</v>
      </c>
      <c r="E105" s="110">
        <f t="shared" si="34"/>
        <v>145</v>
      </c>
      <c r="F105" s="110">
        <f t="shared" si="34"/>
        <v>151</v>
      </c>
      <c r="G105" s="110">
        <f t="shared" si="34"/>
        <v>234</v>
      </c>
      <c r="H105" s="110">
        <f t="shared" si="34"/>
        <v>283</v>
      </c>
      <c r="I105" s="110">
        <f t="shared" si="34"/>
        <v>261</v>
      </c>
      <c r="J105" s="110">
        <f t="shared" si="34"/>
        <v>255</v>
      </c>
      <c r="K105" s="110">
        <f t="shared" si="35"/>
        <v>221</v>
      </c>
      <c r="L105" s="110">
        <f t="shared" si="35"/>
        <v>256</v>
      </c>
      <c r="M105" s="110">
        <f t="shared" si="35"/>
        <v>274</v>
      </c>
      <c r="N105" s="110">
        <f t="shared" si="35"/>
        <v>227</v>
      </c>
      <c r="O105" s="110">
        <f t="shared" si="35"/>
        <v>125</v>
      </c>
      <c r="P105" s="110">
        <f t="shared" si="36"/>
        <v>2594</v>
      </c>
      <c r="Q105" s="145"/>
      <c r="R105" s="145"/>
      <c r="S105" s="110">
        <f>SUM($D105:D105)</f>
        <v>162</v>
      </c>
      <c r="T105" s="110">
        <f>SUM($D105:E105)</f>
        <v>307</v>
      </c>
      <c r="U105" s="110">
        <f>SUM($D105:F105)</f>
        <v>458</v>
      </c>
      <c r="V105" s="110">
        <f>SUM($D105:G105)</f>
        <v>692</v>
      </c>
      <c r="W105" s="110">
        <f>SUM($D105:H105)</f>
        <v>975</v>
      </c>
      <c r="X105" s="110">
        <f>SUM($D105:I105)</f>
        <v>1236</v>
      </c>
      <c r="Y105" s="110">
        <f>SUM($D105:J105)</f>
        <v>1491</v>
      </c>
      <c r="Z105" s="110">
        <f>SUM($D105:K105)</f>
        <v>1712</v>
      </c>
      <c r="AA105" s="110">
        <f>SUM($D105:L105)</f>
        <v>1968</v>
      </c>
      <c r="AB105" s="110">
        <f>SUM($D105:M105)</f>
        <v>2242</v>
      </c>
      <c r="AC105" s="110">
        <f>SUM($D105:N105)</f>
        <v>2469</v>
      </c>
      <c r="AD105" s="110">
        <f>SUM($D105:O105)</f>
        <v>2594</v>
      </c>
    </row>
    <row r="106" spans="1:31" ht="15" customHeight="1">
      <c r="A106" s="138">
        <v>2017</v>
      </c>
      <c r="B106" s="141" t="s">
        <v>8</v>
      </c>
      <c r="D106" s="110">
        <f>SUMIFS(D$11:D$69,$A$11:$A$69,$A106,$B$11:$B$69,$B106)</f>
        <v>154</v>
      </c>
      <c r="E106" s="110">
        <f t="shared" ref="E106:O106" si="38">SUMIFS(E$11:E$69,$A$11:$A$69,$A106,$B$11:$B$69,$B106)</f>
        <v>139</v>
      </c>
      <c r="F106" s="110">
        <f t="shared" si="38"/>
        <v>150</v>
      </c>
      <c r="G106" s="110">
        <f t="shared" si="38"/>
        <v>204</v>
      </c>
      <c r="H106" s="110">
        <f t="shared" si="38"/>
        <v>243</v>
      </c>
      <c r="I106" s="110">
        <f t="shared" si="38"/>
        <v>255</v>
      </c>
      <c r="J106" s="110">
        <f t="shared" si="38"/>
        <v>282</v>
      </c>
      <c r="K106" s="110">
        <f t="shared" si="38"/>
        <v>247</v>
      </c>
      <c r="L106" s="110">
        <f t="shared" si="38"/>
        <v>245</v>
      </c>
      <c r="M106" s="110">
        <f t="shared" si="38"/>
        <v>252</v>
      </c>
      <c r="N106" s="110">
        <f t="shared" si="38"/>
        <v>0</v>
      </c>
      <c r="O106" s="110">
        <f t="shared" si="38"/>
        <v>0</v>
      </c>
      <c r="P106" s="110">
        <f t="shared" ref="P106" si="39">SUM(D106:O106)</f>
        <v>2171</v>
      </c>
      <c r="Q106" s="145"/>
      <c r="R106" s="145"/>
      <c r="S106" s="110">
        <f>SUM($D106:D106)</f>
        <v>154</v>
      </c>
      <c r="T106" s="110">
        <f>SUM($D106:E106)</f>
        <v>293</v>
      </c>
      <c r="U106" s="110">
        <f>SUM($D106:F106)</f>
        <v>443</v>
      </c>
      <c r="V106" s="110">
        <f>SUM($D106:G106)</f>
        <v>647</v>
      </c>
      <c r="W106" s="110">
        <f>SUM($D106:H106)</f>
        <v>890</v>
      </c>
      <c r="X106" s="110">
        <f>SUM($D106:I106)</f>
        <v>1145</v>
      </c>
      <c r="Y106" s="110">
        <f>SUM($D106:J106)</f>
        <v>1427</v>
      </c>
      <c r="Z106" s="110">
        <f>SUM($D106:K106)</f>
        <v>1674</v>
      </c>
      <c r="AA106" s="110">
        <f>SUM($D106:L106)</f>
        <v>1919</v>
      </c>
      <c r="AB106" s="110">
        <f>SUM($D106:M106)</f>
        <v>2171</v>
      </c>
      <c r="AC106" s="110">
        <f>SUM($D106:N106)</f>
        <v>2171</v>
      </c>
      <c r="AD106" s="110">
        <f>SUM($D106:O106)</f>
        <v>2171</v>
      </c>
    </row>
    <row r="111" spans="1:31" ht="15" customHeight="1">
      <c r="C111" s="110">
        <v>4998</v>
      </c>
      <c r="D111" s="117"/>
      <c r="E111" s="125"/>
      <c r="S111" s="117"/>
      <c r="T111" s="125"/>
      <c r="AE111" s="117"/>
    </row>
  </sheetData>
  <sheetProtection sheet="1" objects="1" scenarios="1"/>
  <phoneticPr fontId="26" type="noConversion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indexed="48"/>
  </sheetPr>
  <dimension ref="A1:AD112"/>
  <sheetViews>
    <sheetView topLeftCell="A46" zoomScale="70" zoomScaleNormal="70" workbookViewId="0">
      <selection activeCell="N66" sqref="N66"/>
    </sheetView>
  </sheetViews>
  <sheetFormatPr defaultColWidth="6.1796875" defaultRowHeight="15" customHeight="1"/>
  <cols>
    <col min="1" max="1" width="8.1796875" style="128" bestFit="1" customWidth="1"/>
    <col min="2" max="2" width="29.54296875" style="128" bestFit="1" customWidth="1"/>
    <col min="3" max="3" width="0.90625" style="117" customWidth="1"/>
    <col min="4" max="4" width="9.81640625" style="125" customWidth="1"/>
    <col min="5" max="16" width="9.81640625" style="117" customWidth="1"/>
    <col min="17" max="18" width="1.54296875" style="117" customWidth="1"/>
    <col min="19" max="19" width="9.81640625" style="125" customWidth="1"/>
    <col min="20" max="30" width="9.81640625" style="117" customWidth="1"/>
    <col min="31" max="16384" width="6.1796875" style="120"/>
  </cols>
  <sheetData>
    <row r="1" spans="1:30" ht="15" customHeight="1">
      <c r="A1" s="115" t="s">
        <v>45</v>
      </c>
      <c r="B1" s="116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S1" s="119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</row>
    <row r="2" spans="1:30" ht="15" customHeight="1">
      <c r="A2" s="115" t="s">
        <v>44</v>
      </c>
      <c r="B2" s="121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3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</row>
    <row r="3" spans="1:30" ht="15" customHeight="1">
      <c r="A3" s="115" t="s">
        <v>0</v>
      </c>
      <c r="B3" s="124"/>
    </row>
    <row r="4" spans="1:30" ht="15" customHeight="1">
      <c r="A4" s="115" t="s">
        <v>63</v>
      </c>
      <c r="B4" s="121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3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</row>
    <row r="5" spans="1:30" ht="15" customHeight="1">
      <c r="A5" s="121"/>
      <c r="B5" s="121"/>
      <c r="D5" s="126"/>
      <c r="S5" s="126"/>
    </row>
    <row r="6" spans="1:30" ht="15" customHeight="1">
      <c r="A6" s="121"/>
      <c r="B6" s="121"/>
      <c r="D6" s="119"/>
      <c r="E6" s="118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  <c r="S6" s="119"/>
      <c r="T6" s="118"/>
      <c r="U6" s="118"/>
      <c r="V6" s="118"/>
      <c r="W6" s="118"/>
      <c r="X6" s="118"/>
      <c r="Y6" s="118"/>
      <c r="Z6" s="118"/>
      <c r="AA6" s="118"/>
      <c r="AB6" s="118"/>
      <c r="AC6" s="118"/>
      <c r="AD6" s="118"/>
    </row>
    <row r="7" spans="1:30" ht="15" customHeight="1">
      <c r="A7" s="117"/>
      <c r="B7" s="127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  <c r="P7" s="125"/>
      <c r="T7" s="125"/>
      <c r="U7" s="125"/>
      <c r="V7" s="125"/>
      <c r="W7" s="125"/>
      <c r="X7" s="125"/>
      <c r="Y7" s="125"/>
      <c r="Z7" s="125"/>
      <c r="AA7" s="125"/>
      <c r="AB7" s="125"/>
      <c r="AC7" s="125"/>
      <c r="AD7" s="125"/>
    </row>
    <row r="8" spans="1:30" ht="15" customHeight="1">
      <c r="D8" s="129" t="s">
        <v>61</v>
      </c>
      <c r="E8" s="118"/>
      <c r="F8" s="118"/>
      <c r="G8" s="118"/>
      <c r="H8" s="118"/>
      <c r="I8" s="118"/>
      <c r="J8" s="118"/>
      <c r="K8" s="118"/>
      <c r="L8" s="118"/>
      <c r="M8" s="118"/>
      <c r="N8" s="118"/>
      <c r="O8" s="118"/>
      <c r="P8" s="118"/>
      <c r="S8" s="129" t="s">
        <v>62</v>
      </c>
      <c r="T8" s="118"/>
      <c r="U8" s="118"/>
      <c r="V8" s="118"/>
      <c r="W8" s="118"/>
      <c r="X8" s="118"/>
      <c r="Y8" s="118"/>
      <c r="Z8" s="118"/>
      <c r="AA8" s="118"/>
      <c r="AB8" s="118"/>
      <c r="AC8" s="118"/>
      <c r="AD8" s="118"/>
    </row>
    <row r="9" spans="1:30" ht="15" customHeight="1">
      <c r="A9" s="130" t="s">
        <v>59</v>
      </c>
      <c r="B9" s="131" t="s">
        <v>60</v>
      </c>
      <c r="C9" s="117" t="s">
        <v>33</v>
      </c>
      <c r="D9" s="132" t="s">
        <v>47</v>
      </c>
      <c r="E9" s="132" t="s">
        <v>48</v>
      </c>
      <c r="F9" s="132" t="s">
        <v>49</v>
      </c>
      <c r="G9" s="132" t="s">
        <v>50</v>
      </c>
      <c r="H9" s="132" t="s">
        <v>51</v>
      </c>
      <c r="I9" s="132" t="s">
        <v>52</v>
      </c>
      <c r="J9" s="132" t="s">
        <v>53</v>
      </c>
      <c r="K9" s="132" t="s">
        <v>54</v>
      </c>
      <c r="L9" s="132" t="s">
        <v>55</v>
      </c>
      <c r="M9" s="132" t="s">
        <v>56</v>
      </c>
      <c r="N9" s="132" t="s">
        <v>57</v>
      </c>
      <c r="O9" s="132" t="s">
        <v>58</v>
      </c>
      <c r="P9" s="133" t="s">
        <v>9</v>
      </c>
      <c r="Q9" s="117" t="s">
        <v>33</v>
      </c>
      <c r="R9" s="117" t="s">
        <v>33</v>
      </c>
      <c r="S9" s="132" t="s">
        <v>47</v>
      </c>
      <c r="T9" s="132" t="s">
        <v>48</v>
      </c>
      <c r="U9" s="132" t="s">
        <v>49</v>
      </c>
      <c r="V9" s="132" t="s">
        <v>50</v>
      </c>
      <c r="W9" s="132" t="s">
        <v>51</v>
      </c>
      <c r="X9" s="132" t="s">
        <v>52</v>
      </c>
      <c r="Y9" s="132" t="s">
        <v>53</v>
      </c>
      <c r="Z9" s="132" t="s">
        <v>54</v>
      </c>
      <c r="AA9" s="132" t="s">
        <v>55</v>
      </c>
      <c r="AB9" s="132" t="s">
        <v>56</v>
      </c>
      <c r="AC9" s="132" t="s">
        <v>57</v>
      </c>
      <c r="AD9" s="132" t="s">
        <v>58</v>
      </c>
    </row>
    <row r="10" spans="1:30" s="137" customFormat="1" ht="15" customHeight="1">
      <c r="A10" s="134"/>
      <c r="B10" s="135"/>
      <c r="C10" s="136"/>
      <c r="D10" s="112"/>
      <c r="E10" s="112"/>
      <c r="F10" s="112"/>
      <c r="G10" s="112"/>
      <c r="H10" s="112"/>
      <c r="I10" s="112"/>
      <c r="J10" s="112"/>
      <c r="K10" s="112"/>
      <c r="L10" s="112"/>
      <c r="M10" s="112"/>
      <c r="N10" s="112"/>
      <c r="O10" s="112"/>
      <c r="P10" s="112"/>
      <c r="Q10" s="136"/>
      <c r="R10" s="136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</row>
    <row r="11" spans="1:30" s="114" customFormat="1" ht="15" customHeight="1">
      <c r="A11" s="138">
        <v>2006</v>
      </c>
      <c r="B11" s="139" t="s">
        <v>6</v>
      </c>
      <c r="C11" s="113"/>
      <c r="D11" s="110">
        <v>125668</v>
      </c>
      <c r="E11" s="110">
        <v>111584</v>
      </c>
      <c r="F11" s="110">
        <v>143415</v>
      </c>
      <c r="G11" s="110">
        <v>147207</v>
      </c>
      <c r="H11" s="110">
        <v>162901</v>
      </c>
      <c r="I11" s="110">
        <v>170515</v>
      </c>
      <c r="J11" s="110">
        <v>198470</v>
      </c>
      <c r="K11" s="110">
        <v>191235</v>
      </c>
      <c r="L11" s="110">
        <v>158295</v>
      </c>
      <c r="M11" s="110">
        <v>147160</v>
      </c>
      <c r="N11" s="110">
        <v>141262</v>
      </c>
      <c r="O11" s="110">
        <v>138747</v>
      </c>
      <c r="P11" s="110">
        <f>SUM(D11:O11)</f>
        <v>1836459</v>
      </c>
      <c r="Q11" s="140"/>
      <c r="R11" s="140"/>
      <c r="S11" s="110">
        <f>SUM($D11:D11)</f>
        <v>125668</v>
      </c>
      <c r="T11" s="110">
        <f>SUM($D11:E11)</f>
        <v>237252</v>
      </c>
      <c r="U11" s="110">
        <f>SUM($D11:F11)</f>
        <v>380667</v>
      </c>
      <c r="V11" s="110">
        <f>SUM($D11:G11)</f>
        <v>527874</v>
      </c>
      <c r="W11" s="110">
        <f>SUM($D11:H11)</f>
        <v>690775</v>
      </c>
      <c r="X11" s="110">
        <f>SUM($D11:I11)</f>
        <v>861290</v>
      </c>
      <c r="Y11" s="110">
        <f>SUM($D11:J11)</f>
        <v>1059760</v>
      </c>
      <c r="Z11" s="110">
        <f>SUM($D11:K11)</f>
        <v>1250995</v>
      </c>
      <c r="AA11" s="110">
        <f>SUM($D11:L11)</f>
        <v>1409290</v>
      </c>
      <c r="AB11" s="110">
        <f>SUM($D11:M11)</f>
        <v>1556450</v>
      </c>
      <c r="AC11" s="110">
        <f>SUM($D11:N11)</f>
        <v>1697712</v>
      </c>
      <c r="AD11" s="110">
        <f>SUM($D11:O11)</f>
        <v>1836459</v>
      </c>
    </row>
    <row r="12" spans="1:30" s="114" customFormat="1" ht="15" customHeight="1">
      <c r="A12" s="138">
        <v>2006</v>
      </c>
      <c r="B12" s="141" t="s">
        <v>7</v>
      </c>
      <c r="D12" s="111">
        <v>66994</v>
      </c>
      <c r="E12" s="110">
        <v>65027</v>
      </c>
      <c r="F12" s="110">
        <v>74579</v>
      </c>
      <c r="G12" s="110">
        <v>65890</v>
      </c>
      <c r="H12" s="110">
        <v>71868</v>
      </c>
      <c r="I12" s="110">
        <v>73346</v>
      </c>
      <c r="J12" s="110">
        <v>57466</v>
      </c>
      <c r="K12" s="110">
        <v>70857</v>
      </c>
      <c r="L12" s="110">
        <v>64835</v>
      </c>
      <c r="M12" s="110">
        <v>67567</v>
      </c>
      <c r="N12" s="110">
        <v>67013</v>
      </c>
      <c r="O12" s="110">
        <v>57761</v>
      </c>
      <c r="P12" s="110">
        <f>SUM(D12:O12)</f>
        <v>803203</v>
      </c>
      <c r="Q12" s="142"/>
      <c r="R12" s="142"/>
      <c r="S12" s="110">
        <f>SUM($D12:D12)</f>
        <v>66994</v>
      </c>
      <c r="T12" s="110">
        <f>SUM($D12:E12)</f>
        <v>132021</v>
      </c>
      <c r="U12" s="110">
        <f>SUM($D12:F12)</f>
        <v>206600</v>
      </c>
      <c r="V12" s="110">
        <f>SUM($D12:G12)</f>
        <v>272490</v>
      </c>
      <c r="W12" s="110">
        <f>SUM($D12:H12)</f>
        <v>344358</v>
      </c>
      <c r="X12" s="110">
        <f>SUM($D12:I12)</f>
        <v>417704</v>
      </c>
      <c r="Y12" s="110">
        <f>SUM($D12:J12)</f>
        <v>475170</v>
      </c>
      <c r="Z12" s="110">
        <f>SUM($D12:K12)</f>
        <v>546027</v>
      </c>
      <c r="AA12" s="110">
        <f>SUM($D12:L12)</f>
        <v>610862</v>
      </c>
      <c r="AB12" s="110">
        <f>SUM($D12:M12)</f>
        <v>678429</v>
      </c>
      <c r="AC12" s="110">
        <f>SUM($D12:N12)</f>
        <v>745442</v>
      </c>
      <c r="AD12" s="110">
        <f>SUM($D12:O12)</f>
        <v>803203</v>
      </c>
    </row>
    <row r="13" spans="1:30" s="114" customFormat="1" ht="15" customHeight="1">
      <c r="A13" s="138">
        <v>2006</v>
      </c>
      <c r="B13" s="141" t="s">
        <v>8</v>
      </c>
      <c r="D13" s="111">
        <v>314</v>
      </c>
      <c r="E13" s="110">
        <v>247</v>
      </c>
      <c r="F13" s="110">
        <v>338</v>
      </c>
      <c r="G13" s="110">
        <v>347</v>
      </c>
      <c r="H13" s="110">
        <v>494</v>
      </c>
      <c r="I13" s="110">
        <v>504</v>
      </c>
      <c r="J13" s="110">
        <v>549</v>
      </c>
      <c r="K13" s="110">
        <v>501</v>
      </c>
      <c r="L13" s="110">
        <v>442</v>
      </c>
      <c r="M13" s="110">
        <v>510</v>
      </c>
      <c r="N13" s="110">
        <v>419</v>
      </c>
      <c r="O13" s="110">
        <v>287</v>
      </c>
      <c r="P13" s="110">
        <f>SUM(D13:O13)</f>
        <v>4952</v>
      </c>
      <c r="Q13" s="142"/>
      <c r="R13" s="142"/>
      <c r="S13" s="110">
        <f>SUM($D13:D13)</f>
        <v>314</v>
      </c>
      <c r="T13" s="110">
        <f>SUM($D13:E13)</f>
        <v>561</v>
      </c>
      <c r="U13" s="110">
        <f>SUM($D13:F13)</f>
        <v>899</v>
      </c>
      <c r="V13" s="110">
        <f>SUM($D13:G13)</f>
        <v>1246</v>
      </c>
      <c r="W13" s="110">
        <f>SUM($D13:H13)</f>
        <v>1740</v>
      </c>
      <c r="X13" s="110">
        <f>SUM($D13:I13)</f>
        <v>2244</v>
      </c>
      <c r="Y13" s="110">
        <f>SUM($D13:J13)</f>
        <v>2793</v>
      </c>
      <c r="Z13" s="110">
        <f>SUM($D13:K13)</f>
        <v>3294</v>
      </c>
      <c r="AA13" s="110">
        <f>SUM($D13:L13)</f>
        <v>3736</v>
      </c>
      <c r="AB13" s="110">
        <f>SUM($D13:M13)</f>
        <v>4246</v>
      </c>
      <c r="AC13" s="110">
        <f>SUM($D13:N13)</f>
        <v>4665</v>
      </c>
      <c r="AD13" s="110">
        <f>SUM($D13:O13)</f>
        <v>4952</v>
      </c>
    </row>
    <row r="14" spans="1:30" s="114" customFormat="1" ht="15" customHeight="1">
      <c r="A14" s="138">
        <v>2006</v>
      </c>
      <c r="B14" s="143" t="s">
        <v>9</v>
      </c>
      <c r="D14" s="111">
        <f t="shared" ref="D14:P14" si="0">SUM(D11:D13)</f>
        <v>192976</v>
      </c>
      <c r="E14" s="111">
        <f t="shared" si="0"/>
        <v>176858</v>
      </c>
      <c r="F14" s="111">
        <f t="shared" si="0"/>
        <v>218332</v>
      </c>
      <c r="G14" s="111">
        <f t="shared" si="0"/>
        <v>213444</v>
      </c>
      <c r="H14" s="111">
        <f t="shared" si="0"/>
        <v>235263</v>
      </c>
      <c r="I14" s="111">
        <f t="shared" si="0"/>
        <v>244365</v>
      </c>
      <c r="J14" s="111">
        <f t="shared" si="0"/>
        <v>256485</v>
      </c>
      <c r="K14" s="111">
        <f t="shared" si="0"/>
        <v>262593</v>
      </c>
      <c r="L14" s="111">
        <f t="shared" si="0"/>
        <v>223572</v>
      </c>
      <c r="M14" s="111">
        <f t="shared" si="0"/>
        <v>215237</v>
      </c>
      <c r="N14" s="111">
        <f t="shared" si="0"/>
        <v>208694</v>
      </c>
      <c r="O14" s="111">
        <f t="shared" si="0"/>
        <v>196795</v>
      </c>
      <c r="P14" s="111">
        <f t="shared" si="0"/>
        <v>2644614</v>
      </c>
      <c r="Q14" s="142"/>
      <c r="R14" s="142"/>
      <c r="S14" s="111">
        <f t="shared" ref="S14:AD14" si="1">SUM(S11:S13)</f>
        <v>192976</v>
      </c>
      <c r="T14" s="111">
        <f t="shared" si="1"/>
        <v>369834</v>
      </c>
      <c r="U14" s="111">
        <f t="shared" si="1"/>
        <v>588166</v>
      </c>
      <c r="V14" s="111">
        <f t="shared" si="1"/>
        <v>801610</v>
      </c>
      <c r="W14" s="111">
        <f t="shared" si="1"/>
        <v>1036873</v>
      </c>
      <c r="X14" s="111">
        <f t="shared" si="1"/>
        <v>1281238</v>
      </c>
      <c r="Y14" s="111">
        <f t="shared" si="1"/>
        <v>1537723</v>
      </c>
      <c r="Z14" s="111">
        <f t="shared" si="1"/>
        <v>1800316</v>
      </c>
      <c r="AA14" s="111">
        <f t="shared" si="1"/>
        <v>2023888</v>
      </c>
      <c r="AB14" s="111">
        <f t="shared" si="1"/>
        <v>2239125</v>
      </c>
      <c r="AC14" s="111">
        <f t="shared" si="1"/>
        <v>2447819</v>
      </c>
      <c r="AD14" s="111">
        <f t="shared" si="1"/>
        <v>2644614</v>
      </c>
    </row>
    <row r="15" spans="1:30" s="137" customFormat="1" ht="15" customHeight="1">
      <c r="A15" s="134"/>
      <c r="B15" s="135"/>
      <c r="C15" s="136"/>
      <c r="D15" s="112"/>
      <c r="E15" s="112"/>
      <c r="F15" s="112"/>
      <c r="G15" s="112"/>
      <c r="H15" s="112"/>
      <c r="I15" s="112"/>
      <c r="J15" s="112"/>
      <c r="K15" s="112"/>
      <c r="L15" s="112"/>
      <c r="M15" s="112"/>
      <c r="N15" s="112"/>
      <c r="O15" s="112"/>
      <c r="P15" s="112"/>
      <c r="Q15" s="136"/>
      <c r="R15" s="136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</row>
    <row r="16" spans="1:30" s="114" customFormat="1" ht="15" customHeight="1">
      <c r="A16" s="138">
        <v>2007</v>
      </c>
      <c r="B16" s="139" t="s">
        <v>6</v>
      </c>
      <c r="C16" s="113"/>
      <c r="D16" s="110">
        <v>112935</v>
      </c>
      <c r="E16" s="110">
        <v>100889</v>
      </c>
      <c r="F16" s="110">
        <v>133969</v>
      </c>
      <c r="G16" s="110">
        <v>135320</v>
      </c>
      <c r="H16" s="110">
        <v>149784</v>
      </c>
      <c r="I16" s="110">
        <v>157306</v>
      </c>
      <c r="J16" s="110">
        <v>182881</v>
      </c>
      <c r="K16" s="110">
        <v>185432</v>
      </c>
      <c r="L16" s="110">
        <v>145493</v>
      </c>
      <c r="M16" s="110">
        <v>146566</v>
      </c>
      <c r="N16" s="110">
        <v>141419</v>
      </c>
      <c r="O16" s="110">
        <v>127113</v>
      </c>
      <c r="P16" s="110">
        <f>SUM(D16:O16)</f>
        <v>1719107</v>
      </c>
      <c r="Q16" s="140"/>
      <c r="R16" s="140"/>
      <c r="S16" s="110">
        <f>SUM($D16:D16)</f>
        <v>112935</v>
      </c>
      <c r="T16" s="110">
        <f>SUM($D16:E16)</f>
        <v>213824</v>
      </c>
      <c r="U16" s="110">
        <f>SUM($D16:F16)</f>
        <v>347793</v>
      </c>
      <c r="V16" s="110">
        <f>SUM($D16:G16)</f>
        <v>483113</v>
      </c>
      <c r="W16" s="110">
        <f>SUM($D16:H16)</f>
        <v>632897</v>
      </c>
      <c r="X16" s="110">
        <f>SUM($D16:I16)</f>
        <v>790203</v>
      </c>
      <c r="Y16" s="110">
        <f>SUM($D16:J16)</f>
        <v>973084</v>
      </c>
      <c r="Z16" s="110">
        <f>SUM($D16:K16)</f>
        <v>1158516</v>
      </c>
      <c r="AA16" s="110">
        <f>SUM($D16:L16)</f>
        <v>1304009</v>
      </c>
      <c r="AB16" s="110">
        <f>SUM($D16:M16)</f>
        <v>1450575</v>
      </c>
      <c r="AC16" s="110">
        <f>SUM($D16:N16)</f>
        <v>1591994</v>
      </c>
      <c r="AD16" s="110">
        <f>SUM($D16:O16)</f>
        <v>1719107</v>
      </c>
    </row>
    <row r="17" spans="1:30" s="114" customFormat="1" ht="15" customHeight="1">
      <c r="A17" s="138">
        <v>2007</v>
      </c>
      <c r="B17" s="141" t="s">
        <v>7</v>
      </c>
      <c r="D17" s="111">
        <v>62955</v>
      </c>
      <c r="E17" s="110">
        <v>59422</v>
      </c>
      <c r="F17" s="110">
        <v>69489</v>
      </c>
      <c r="G17" s="110">
        <v>67119</v>
      </c>
      <c r="H17" s="110">
        <v>76685</v>
      </c>
      <c r="I17" s="110">
        <v>74948</v>
      </c>
      <c r="J17" s="110">
        <v>66348</v>
      </c>
      <c r="K17" s="110">
        <v>78499</v>
      </c>
      <c r="L17" s="110">
        <v>71282</v>
      </c>
      <c r="M17" s="110">
        <v>80687</v>
      </c>
      <c r="N17" s="110">
        <v>76723</v>
      </c>
      <c r="O17" s="110">
        <v>60029</v>
      </c>
      <c r="P17" s="110">
        <f>SUM(D17:O17)</f>
        <v>844186</v>
      </c>
      <c r="Q17" s="142"/>
      <c r="R17" s="142"/>
      <c r="S17" s="110">
        <f>SUM($D17:D17)</f>
        <v>62955</v>
      </c>
      <c r="T17" s="110">
        <f>SUM($D17:E17)</f>
        <v>122377</v>
      </c>
      <c r="U17" s="110">
        <f>SUM($D17:F17)</f>
        <v>191866</v>
      </c>
      <c r="V17" s="110">
        <f>SUM($D17:G17)</f>
        <v>258985</v>
      </c>
      <c r="W17" s="110">
        <f>SUM($D17:H17)</f>
        <v>335670</v>
      </c>
      <c r="X17" s="110">
        <f>SUM($D17:I17)</f>
        <v>410618</v>
      </c>
      <c r="Y17" s="110">
        <f>SUM($D17:J17)</f>
        <v>476966</v>
      </c>
      <c r="Z17" s="110">
        <f>SUM($D17:K17)</f>
        <v>555465</v>
      </c>
      <c r="AA17" s="110">
        <f>SUM($D17:L17)</f>
        <v>626747</v>
      </c>
      <c r="AB17" s="110">
        <f>SUM($D17:M17)</f>
        <v>707434</v>
      </c>
      <c r="AC17" s="110">
        <f>SUM($D17:N17)</f>
        <v>784157</v>
      </c>
      <c r="AD17" s="110">
        <f>SUM($D17:O17)</f>
        <v>844186</v>
      </c>
    </row>
    <row r="18" spans="1:30" s="114" customFormat="1" ht="15" customHeight="1">
      <c r="A18" s="138">
        <v>2007</v>
      </c>
      <c r="B18" s="141" t="s">
        <v>8</v>
      </c>
      <c r="D18" s="111">
        <v>337</v>
      </c>
      <c r="E18" s="110">
        <v>248</v>
      </c>
      <c r="F18" s="110">
        <v>379</v>
      </c>
      <c r="G18" s="110">
        <v>539</v>
      </c>
      <c r="H18" s="110">
        <v>483</v>
      </c>
      <c r="I18" s="110">
        <v>482</v>
      </c>
      <c r="J18" s="110">
        <v>440</v>
      </c>
      <c r="K18" s="110">
        <v>361</v>
      </c>
      <c r="L18" s="110">
        <v>455</v>
      </c>
      <c r="M18" s="110">
        <v>574</v>
      </c>
      <c r="N18" s="110">
        <v>421</v>
      </c>
      <c r="O18" s="110">
        <v>284</v>
      </c>
      <c r="P18" s="110">
        <f>SUM(D18:O18)</f>
        <v>5003</v>
      </c>
      <c r="Q18" s="142"/>
      <c r="R18" s="142"/>
      <c r="S18" s="110">
        <f>SUM($D18:D18)</f>
        <v>337</v>
      </c>
      <c r="T18" s="110">
        <f>SUM($D18:E18)</f>
        <v>585</v>
      </c>
      <c r="U18" s="110">
        <f>SUM($D18:F18)</f>
        <v>964</v>
      </c>
      <c r="V18" s="110">
        <f>SUM($D18:G18)</f>
        <v>1503</v>
      </c>
      <c r="W18" s="110">
        <f>SUM($D18:H18)</f>
        <v>1986</v>
      </c>
      <c r="X18" s="110">
        <f>SUM($D18:I18)</f>
        <v>2468</v>
      </c>
      <c r="Y18" s="110">
        <f>SUM($D18:J18)</f>
        <v>2908</v>
      </c>
      <c r="Z18" s="110">
        <f>SUM($D18:K18)</f>
        <v>3269</v>
      </c>
      <c r="AA18" s="110">
        <f>SUM($D18:L18)</f>
        <v>3724</v>
      </c>
      <c r="AB18" s="110">
        <f>SUM($D18:M18)</f>
        <v>4298</v>
      </c>
      <c r="AC18" s="110">
        <f>SUM($D18:N18)</f>
        <v>4719</v>
      </c>
      <c r="AD18" s="110">
        <f>SUM($D18:O18)</f>
        <v>5003</v>
      </c>
    </row>
    <row r="19" spans="1:30" s="114" customFormat="1" ht="15" customHeight="1">
      <c r="A19" s="138">
        <v>2007</v>
      </c>
      <c r="B19" s="143" t="s">
        <v>9</v>
      </c>
      <c r="D19" s="111">
        <f t="shared" ref="D19:P19" si="2">SUM(D16:D18)</f>
        <v>176227</v>
      </c>
      <c r="E19" s="111">
        <f t="shared" si="2"/>
        <v>160559</v>
      </c>
      <c r="F19" s="111">
        <f t="shared" si="2"/>
        <v>203837</v>
      </c>
      <c r="G19" s="111">
        <f t="shared" si="2"/>
        <v>202978</v>
      </c>
      <c r="H19" s="111">
        <f t="shared" si="2"/>
        <v>226952</v>
      </c>
      <c r="I19" s="111">
        <f t="shared" si="2"/>
        <v>232736</v>
      </c>
      <c r="J19" s="111">
        <f t="shared" si="2"/>
        <v>249669</v>
      </c>
      <c r="K19" s="111">
        <f t="shared" si="2"/>
        <v>264292</v>
      </c>
      <c r="L19" s="111">
        <f t="shared" si="2"/>
        <v>217230</v>
      </c>
      <c r="M19" s="111">
        <f t="shared" si="2"/>
        <v>227827</v>
      </c>
      <c r="N19" s="111">
        <f t="shared" si="2"/>
        <v>218563</v>
      </c>
      <c r="O19" s="111">
        <f t="shared" si="2"/>
        <v>187426</v>
      </c>
      <c r="P19" s="111">
        <f t="shared" si="2"/>
        <v>2568296</v>
      </c>
      <c r="Q19" s="142"/>
      <c r="R19" s="142"/>
      <c r="S19" s="111">
        <f t="shared" ref="S19:AD19" si="3">SUM(S16:S18)</f>
        <v>176227</v>
      </c>
      <c r="T19" s="111">
        <f t="shared" si="3"/>
        <v>336786</v>
      </c>
      <c r="U19" s="111">
        <f t="shared" si="3"/>
        <v>540623</v>
      </c>
      <c r="V19" s="111">
        <f t="shared" si="3"/>
        <v>743601</v>
      </c>
      <c r="W19" s="111">
        <f t="shared" si="3"/>
        <v>970553</v>
      </c>
      <c r="X19" s="111">
        <f t="shared" si="3"/>
        <v>1203289</v>
      </c>
      <c r="Y19" s="111">
        <f t="shared" si="3"/>
        <v>1452958</v>
      </c>
      <c r="Z19" s="111">
        <f t="shared" si="3"/>
        <v>1717250</v>
      </c>
      <c r="AA19" s="111">
        <f t="shared" si="3"/>
        <v>1934480</v>
      </c>
      <c r="AB19" s="111">
        <f t="shared" si="3"/>
        <v>2162307</v>
      </c>
      <c r="AC19" s="111">
        <f t="shared" si="3"/>
        <v>2380870</v>
      </c>
      <c r="AD19" s="111">
        <f t="shared" si="3"/>
        <v>2568296</v>
      </c>
    </row>
    <row r="20" spans="1:30" s="137" customFormat="1" ht="15" customHeight="1">
      <c r="A20" s="134"/>
      <c r="B20" s="135"/>
      <c r="C20" s="136"/>
      <c r="D20" s="112"/>
      <c r="E20" s="112"/>
      <c r="F20" s="112"/>
      <c r="G20" s="112"/>
      <c r="H20" s="112"/>
      <c r="I20" s="112"/>
      <c r="J20" s="112"/>
      <c r="K20" s="112"/>
      <c r="L20" s="112"/>
      <c r="M20" s="112"/>
      <c r="N20" s="112"/>
      <c r="O20" s="112"/>
      <c r="P20" s="112"/>
      <c r="Q20" s="136"/>
      <c r="R20" s="136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</row>
    <row r="21" spans="1:30" s="114" customFormat="1" ht="15" customHeight="1">
      <c r="A21" s="138">
        <v>2008</v>
      </c>
      <c r="B21" s="139" t="s">
        <v>6</v>
      </c>
      <c r="C21" s="113"/>
      <c r="D21" s="110">
        <v>110318</v>
      </c>
      <c r="E21" s="110">
        <v>101147</v>
      </c>
      <c r="F21" s="110">
        <v>133817</v>
      </c>
      <c r="G21" s="110">
        <v>134190</v>
      </c>
      <c r="H21" s="110">
        <v>154321</v>
      </c>
      <c r="I21" s="110">
        <v>154778</v>
      </c>
      <c r="J21" s="110">
        <v>178947</v>
      </c>
      <c r="K21" s="110">
        <v>195441</v>
      </c>
      <c r="L21" s="110">
        <v>139843</v>
      </c>
      <c r="M21" s="110">
        <v>136878</v>
      </c>
      <c r="N21" s="110">
        <v>121400</v>
      </c>
      <c r="O21" s="110">
        <v>111153</v>
      </c>
      <c r="P21" s="110">
        <f>SUM(D21:O21)</f>
        <v>1672233</v>
      </c>
      <c r="Q21" s="140"/>
      <c r="R21" s="140"/>
      <c r="S21" s="110">
        <f>SUM($D21:D21)</f>
        <v>110318</v>
      </c>
      <c r="T21" s="110">
        <f>SUM($D21:E21)</f>
        <v>211465</v>
      </c>
      <c r="U21" s="110">
        <f>SUM($D21:F21)</f>
        <v>345282</v>
      </c>
      <c r="V21" s="110">
        <f>SUM($D21:G21)</f>
        <v>479472</v>
      </c>
      <c r="W21" s="110">
        <f>SUM($D21:H21)</f>
        <v>633793</v>
      </c>
      <c r="X21" s="110">
        <f>SUM($D21:I21)</f>
        <v>788571</v>
      </c>
      <c r="Y21" s="110">
        <f>SUM($D21:J21)</f>
        <v>967518</v>
      </c>
      <c r="Z21" s="110">
        <f>SUM($D21:K21)</f>
        <v>1162959</v>
      </c>
      <c r="AA21" s="110">
        <f>SUM($D21:L21)</f>
        <v>1302802</v>
      </c>
      <c r="AB21" s="110">
        <f>SUM($D21:M21)</f>
        <v>1439680</v>
      </c>
      <c r="AC21" s="110">
        <f>SUM($D21:N21)</f>
        <v>1561080</v>
      </c>
      <c r="AD21" s="110">
        <f>SUM($D21:O21)</f>
        <v>1672233</v>
      </c>
    </row>
    <row r="22" spans="1:30" s="114" customFormat="1" ht="15" customHeight="1">
      <c r="A22" s="138">
        <v>2008</v>
      </c>
      <c r="B22" s="141" t="s">
        <v>7</v>
      </c>
      <c r="D22" s="111">
        <v>68995</v>
      </c>
      <c r="E22" s="110">
        <v>69546</v>
      </c>
      <c r="F22" s="110">
        <v>69263</v>
      </c>
      <c r="G22" s="110">
        <v>74741</v>
      </c>
      <c r="H22" s="110">
        <v>76619</v>
      </c>
      <c r="I22" s="110">
        <v>77130</v>
      </c>
      <c r="J22" s="110">
        <v>70592</v>
      </c>
      <c r="K22" s="110">
        <v>72933</v>
      </c>
      <c r="L22" s="110">
        <v>72842</v>
      </c>
      <c r="M22" s="110">
        <v>74999</v>
      </c>
      <c r="N22" s="110">
        <v>61124</v>
      </c>
      <c r="O22" s="110">
        <v>53146</v>
      </c>
      <c r="P22" s="110">
        <f>SUM(D22:O22)</f>
        <v>841930</v>
      </c>
      <c r="Q22" s="142"/>
      <c r="R22" s="142"/>
      <c r="S22" s="110">
        <f>SUM($D22:D22)</f>
        <v>68995</v>
      </c>
      <c r="T22" s="110">
        <f>SUM($D22:E22)</f>
        <v>138541</v>
      </c>
      <c r="U22" s="110">
        <f>SUM($D22:F22)</f>
        <v>207804</v>
      </c>
      <c r="V22" s="110">
        <f>SUM($D22:G22)</f>
        <v>282545</v>
      </c>
      <c r="W22" s="110">
        <f>SUM($D22:H22)</f>
        <v>359164</v>
      </c>
      <c r="X22" s="110">
        <f>SUM($D22:I22)</f>
        <v>436294</v>
      </c>
      <c r="Y22" s="110">
        <f>SUM($D22:J22)</f>
        <v>506886</v>
      </c>
      <c r="Z22" s="110">
        <f>SUM($D22:K22)</f>
        <v>579819</v>
      </c>
      <c r="AA22" s="110">
        <f>SUM($D22:L22)</f>
        <v>652661</v>
      </c>
      <c r="AB22" s="110">
        <f>SUM($D22:M22)</f>
        <v>727660</v>
      </c>
      <c r="AC22" s="110">
        <f>SUM($D22:N22)</f>
        <v>788784</v>
      </c>
      <c r="AD22" s="110">
        <f>SUM($D22:O22)</f>
        <v>841930</v>
      </c>
    </row>
    <row r="23" spans="1:30" s="114" customFormat="1" ht="15" customHeight="1">
      <c r="A23" s="138">
        <v>2008</v>
      </c>
      <c r="B23" s="141" t="s">
        <v>8</v>
      </c>
      <c r="D23" s="111">
        <v>238</v>
      </c>
      <c r="E23" s="110">
        <v>176</v>
      </c>
      <c r="F23" s="110">
        <v>335</v>
      </c>
      <c r="G23" s="110">
        <v>359</v>
      </c>
      <c r="H23" s="110">
        <v>413</v>
      </c>
      <c r="I23" s="110">
        <v>473</v>
      </c>
      <c r="J23" s="110">
        <v>469</v>
      </c>
      <c r="K23" s="110">
        <v>617</v>
      </c>
      <c r="L23" s="110">
        <v>626</v>
      </c>
      <c r="M23" s="110">
        <v>585</v>
      </c>
      <c r="N23" s="110">
        <v>351</v>
      </c>
      <c r="O23" s="110">
        <v>204</v>
      </c>
      <c r="P23" s="110">
        <f>SUM(D23:O23)</f>
        <v>4846</v>
      </c>
      <c r="Q23" s="142"/>
      <c r="R23" s="142"/>
      <c r="S23" s="110">
        <f>SUM($D23:D23)</f>
        <v>238</v>
      </c>
      <c r="T23" s="110">
        <f>SUM($D23:E23)</f>
        <v>414</v>
      </c>
      <c r="U23" s="110">
        <f>SUM($D23:F23)</f>
        <v>749</v>
      </c>
      <c r="V23" s="110">
        <f>SUM($D23:G23)</f>
        <v>1108</v>
      </c>
      <c r="W23" s="110">
        <f>SUM($D23:H23)</f>
        <v>1521</v>
      </c>
      <c r="X23" s="110">
        <f>SUM($D23:I23)</f>
        <v>1994</v>
      </c>
      <c r="Y23" s="110">
        <f>SUM($D23:J23)</f>
        <v>2463</v>
      </c>
      <c r="Z23" s="110">
        <f>SUM($D23:K23)</f>
        <v>3080</v>
      </c>
      <c r="AA23" s="110">
        <f>SUM($D23:L23)</f>
        <v>3706</v>
      </c>
      <c r="AB23" s="110">
        <f>SUM($D23:M23)</f>
        <v>4291</v>
      </c>
      <c r="AC23" s="110">
        <f>SUM($D23:N23)</f>
        <v>4642</v>
      </c>
      <c r="AD23" s="110">
        <f>SUM($D23:O23)</f>
        <v>4846</v>
      </c>
    </row>
    <row r="24" spans="1:30" s="114" customFormat="1" ht="15" customHeight="1">
      <c r="A24" s="138">
        <v>2008</v>
      </c>
      <c r="B24" s="143" t="s">
        <v>9</v>
      </c>
      <c r="D24" s="111">
        <f t="shared" ref="D24:P24" si="4">SUM(D21:D23)</f>
        <v>179551</v>
      </c>
      <c r="E24" s="111">
        <f t="shared" si="4"/>
        <v>170869</v>
      </c>
      <c r="F24" s="111">
        <f t="shared" si="4"/>
        <v>203415</v>
      </c>
      <c r="G24" s="111">
        <f t="shared" si="4"/>
        <v>209290</v>
      </c>
      <c r="H24" s="111">
        <f t="shared" si="4"/>
        <v>231353</v>
      </c>
      <c r="I24" s="111">
        <f t="shared" si="4"/>
        <v>232381</v>
      </c>
      <c r="J24" s="111">
        <f t="shared" si="4"/>
        <v>250008</v>
      </c>
      <c r="K24" s="111">
        <f t="shared" si="4"/>
        <v>268991</v>
      </c>
      <c r="L24" s="111">
        <f t="shared" si="4"/>
        <v>213311</v>
      </c>
      <c r="M24" s="111">
        <f t="shared" si="4"/>
        <v>212462</v>
      </c>
      <c r="N24" s="111">
        <f t="shared" si="4"/>
        <v>182875</v>
      </c>
      <c r="O24" s="111">
        <f t="shared" si="4"/>
        <v>164503</v>
      </c>
      <c r="P24" s="111">
        <f t="shared" si="4"/>
        <v>2519009</v>
      </c>
      <c r="Q24" s="142"/>
      <c r="R24" s="142"/>
      <c r="S24" s="111">
        <f t="shared" ref="S24:AD24" si="5">SUM(S21:S23)</f>
        <v>179551</v>
      </c>
      <c r="T24" s="111">
        <f t="shared" si="5"/>
        <v>350420</v>
      </c>
      <c r="U24" s="111">
        <f t="shared" si="5"/>
        <v>553835</v>
      </c>
      <c r="V24" s="111">
        <f t="shared" si="5"/>
        <v>763125</v>
      </c>
      <c r="W24" s="111">
        <f t="shared" si="5"/>
        <v>994478</v>
      </c>
      <c r="X24" s="111">
        <f t="shared" si="5"/>
        <v>1226859</v>
      </c>
      <c r="Y24" s="111">
        <f t="shared" si="5"/>
        <v>1476867</v>
      </c>
      <c r="Z24" s="111">
        <f t="shared" si="5"/>
        <v>1745858</v>
      </c>
      <c r="AA24" s="111">
        <f t="shared" si="5"/>
        <v>1959169</v>
      </c>
      <c r="AB24" s="111">
        <f t="shared" si="5"/>
        <v>2171631</v>
      </c>
      <c r="AC24" s="111">
        <f t="shared" si="5"/>
        <v>2354506</v>
      </c>
      <c r="AD24" s="111">
        <f t="shared" si="5"/>
        <v>2519009</v>
      </c>
    </row>
    <row r="25" spans="1:30" s="137" customFormat="1" ht="15" customHeight="1">
      <c r="A25" s="134"/>
      <c r="B25" s="135"/>
      <c r="C25" s="136"/>
      <c r="D25" s="112"/>
      <c r="E25" s="112"/>
      <c r="F25" s="112"/>
      <c r="G25" s="112"/>
      <c r="H25" s="112"/>
      <c r="I25" s="112"/>
      <c r="J25" s="112"/>
      <c r="K25" s="112"/>
      <c r="L25" s="112"/>
      <c r="M25" s="112"/>
      <c r="N25" s="112"/>
      <c r="O25" s="112"/>
      <c r="P25" s="112"/>
      <c r="Q25" s="136"/>
      <c r="R25" s="136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</row>
    <row r="26" spans="1:30" s="114" customFormat="1" ht="15" customHeight="1">
      <c r="A26" s="138">
        <v>2009</v>
      </c>
      <c r="B26" s="139" t="s">
        <v>6</v>
      </c>
      <c r="C26" s="113"/>
      <c r="D26" s="110">
        <v>94544</v>
      </c>
      <c r="E26" s="110">
        <v>91794</v>
      </c>
      <c r="F26" s="110">
        <v>117132</v>
      </c>
      <c r="G26" s="110">
        <v>121637</v>
      </c>
      <c r="H26" s="110">
        <v>142592</v>
      </c>
      <c r="I26" s="110">
        <v>134515</v>
      </c>
      <c r="J26" s="110">
        <v>165287</v>
      </c>
      <c r="K26" s="110">
        <v>174021</v>
      </c>
      <c r="L26" s="110">
        <v>136801</v>
      </c>
      <c r="M26" s="110">
        <v>134223</v>
      </c>
      <c r="N26" s="110">
        <v>125835</v>
      </c>
      <c r="O26" s="110">
        <v>120531</v>
      </c>
      <c r="P26" s="110">
        <f>SUM(D26:O26)</f>
        <v>1558912</v>
      </c>
      <c r="Q26" s="140"/>
      <c r="R26" s="140"/>
      <c r="S26" s="110">
        <f>SUM($D26:D26)</f>
        <v>94544</v>
      </c>
      <c r="T26" s="110">
        <f>SUM($D26:E26)</f>
        <v>186338</v>
      </c>
      <c r="U26" s="110">
        <f>SUM($D26:F26)</f>
        <v>303470</v>
      </c>
      <c r="V26" s="110">
        <f>SUM($D26:G26)</f>
        <v>425107</v>
      </c>
      <c r="W26" s="110">
        <f>SUM($D26:H26)</f>
        <v>567699</v>
      </c>
      <c r="X26" s="110">
        <f>SUM($D26:I26)</f>
        <v>702214</v>
      </c>
      <c r="Y26" s="110">
        <f>SUM($D26:J26)</f>
        <v>867501</v>
      </c>
      <c r="Z26" s="110">
        <f>SUM($D26:K26)</f>
        <v>1041522</v>
      </c>
      <c r="AA26" s="110">
        <f>SUM($D26:L26)</f>
        <v>1178323</v>
      </c>
      <c r="AB26" s="110">
        <f>SUM($D26:M26)</f>
        <v>1312546</v>
      </c>
      <c r="AC26" s="110">
        <f>SUM($D26:N26)</f>
        <v>1438381</v>
      </c>
      <c r="AD26" s="110">
        <f>SUM($D26:O26)</f>
        <v>1558912</v>
      </c>
    </row>
    <row r="27" spans="1:30" s="114" customFormat="1" ht="15" customHeight="1">
      <c r="A27" s="138">
        <v>2009</v>
      </c>
      <c r="B27" s="141" t="s">
        <v>7</v>
      </c>
      <c r="D27" s="111">
        <v>49218</v>
      </c>
      <c r="E27" s="110">
        <v>51931</v>
      </c>
      <c r="F27" s="110">
        <v>57767</v>
      </c>
      <c r="G27" s="110">
        <v>57959</v>
      </c>
      <c r="H27" s="110">
        <v>57023</v>
      </c>
      <c r="I27" s="110">
        <v>58984</v>
      </c>
      <c r="J27" s="110">
        <v>59560</v>
      </c>
      <c r="K27" s="110">
        <v>62116</v>
      </c>
      <c r="L27" s="110">
        <v>69048</v>
      </c>
      <c r="M27" s="110">
        <v>71587</v>
      </c>
      <c r="N27" s="110">
        <v>65687</v>
      </c>
      <c r="O27" s="110">
        <v>62820</v>
      </c>
      <c r="P27" s="110">
        <f>SUM(D27:O27)</f>
        <v>723700</v>
      </c>
      <c r="Q27" s="142"/>
      <c r="R27" s="142"/>
      <c r="S27" s="110">
        <f>SUM($D27:D27)</f>
        <v>49218</v>
      </c>
      <c r="T27" s="110">
        <f>SUM($D27:E27)</f>
        <v>101149</v>
      </c>
      <c r="U27" s="110">
        <f>SUM($D27:F27)</f>
        <v>158916</v>
      </c>
      <c r="V27" s="110">
        <f>SUM($D27:G27)</f>
        <v>216875</v>
      </c>
      <c r="W27" s="110">
        <f>SUM($D27:H27)</f>
        <v>273898</v>
      </c>
      <c r="X27" s="110">
        <f>SUM($D27:I27)</f>
        <v>332882</v>
      </c>
      <c r="Y27" s="110">
        <f>SUM($D27:J27)</f>
        <v>392442</v>
      </c>
      <c r="Z27" s="110">
        <f>SUM($D27:K27)</f>
        <v>454558</v>
      </c>
      <c r="AA27" s="110">
        <f>SUM($D27:L27)</f>
        <v>523606</v>
      </c>
      <c r="AB27" s="110">
        <f>SUM($D27:M27)</f>
        <v>595193</v>
      </c>
      <c r="AC27" s="110">
        <f>SUM($D27:N27)</f>
        <v>660880</v>
      </c>
      <c r="AD27" s="110">
        <f>SUM($D27:O27)</f>
        <v>723700</v>
      </c>
    </row>
    <row r="28" spans="1:30" s="114" customFormat="1" ht="15" customHeight="1">
      <c r="A28" s="138">
        <v>2009</v>
      </c>
      <c r="B28" s="141" t="s">
        <v>8</v>
      </c>
      <c r="D28" s="111">
        <v>194</v>
      </c>
      <c r="E28" s="110">
        <v>214</v>
      </c>
      <c r="F28" s="110">
        <v>219</v>
      </c>
      <c r="G28" s="110">
        <v>307</v>
      </c>
      <c r="H28" s="110">
        <v>387</v>
      </c>
      <c r="I28" s="110">
        <v>379</v>
      </c>
      <c r="J28" s="110">
        <v>365</v>
      </c>
      <c r="K28" s="110">
        <v>377</v>
      </c>
      <c r="L28" s="110">
        <v>321</v>
      </c>
      <c r="M28" s="110">
        <v>412</v>
      </c>
      <c r="N28" s="110">
        <v>299</v>
      </c>
      <c r="O28" s="110">
        <v>218</v>
      </c>
      <c r="P28" s="110">
        <f>SUM(D28:O28)</f>
        <v>3692</v>
      </c>
      <c r="Q28" s="142"/>
      <c r="R28" s="142"/>
      <c r="S28" s="110">
        <f>SUM($D28:D28)</f>
        <v>194</v>
      </c>
      <c r="T28" s="110">
        <f>SUM($D28:E28)</f>
        <v>408</v>
      </c>
      <c r="U28" s="110">
        <f>SUM($D28:F28)</f>
        <v>627</v>
      </c>
      <c r="V28" s="110">
        <f>SUM($D28:G28)</f>
        <v>934</v>
      </c>
      <c r="W28" s="110">
        <f>SUM($D28:H28)</f>
        <v>1321</v>
      </c>
      <c r="X28" s="110">
        <f>SUM($D28:I28)</f>
        <v>1700</v>
      </c>
      <c r="Y28" s="110">
        <f>SUM($D28:J28)</f>
        <v>2065</v>
      </c>
      <c r="Z28" s="110">
        <f>SUM($D28:K28)</f>
        <v>2442</v>
      </c>
      <c r="AA28" s="110">
        <f>SUM($D28:L28)</f>
        <v>2763</v>
      </c>
      <c r="AB28" s="110">
        <f>SUM($D28:M28)</f>
        <v>3175</v>
      </c>
      <c r="AC28" s="110">
        <f>SUM($D28:N28)</f>
        <v>3474</v>
      </c>
      <c r="AD28" s="110">
        <f>SUM($D28:O28)</f>
        <v>3692</v>
      </c>
    </row>
    <row r="29" spans="1:30" s="114" customFormat="1" ht="15" customHeight="1">
      <c r="A29" s="138">
        <v>2009</v>
      </c>
      <c r="B29" s="143" t="s">
        <v>9</v>
      </c>
      <c r="D29" s="111">
        <f t="shared" ref="D29:P29" si="6">SUM(D26:D28)</f>
        <v>143956</v>
      </c>
      <c r="E29" s="111">
        <f t="shared" si="6"/>
        <v>143939</v>
      </c>
      <c r="F29" s="111">
        <f t="shared" si="6"/>
        <v>175118</v>
      </c>
      <c r="G29" s="111">
        <f t="shared" si="6"/>
        <v>179903</v>
      </c>
      <c r="H29" s="111">
        <f t="shared" si="6"/>
        <v>200002</v>
      </c>
      <c r="I29" s="111">
        <f t="shared" si="6"/>
        <v>193878</v>
      </c>
      <c r="J29" s="111">
        <f t="shared" si="6"/>
        <v>225212</v>
      </c>
      <c r="K29" s="111">
        <f t="shared" si="6"/>
        <v>236514</v>
      </c>
      <c r="L29" s="111">
        <f t="shared" si="6"/>
        <v>206170</v>
      </c>
      <c r="M29" s="111">
        <f t="shared" si="6"/>
        <v>206222</v>
      </c>
      <c r="N29" s="111">
        <f t="shared" si="6"/>
        <v>191821</v>
      </c>
      <c r="O29" s="111">
        <f t="shared" si="6"/>
        <v>183569</v>
      </c>
      <c r="P29" s="111">
        <f t="shared" si="6"/>
        <v>2286304</v>
      </c>
      <c r="Q29" s="142"/>
      <c r="R29" s="142"/>
      <c r="S29" s="111">
        <f t="shared" ref="S29:AD29" si="7">SUM(S26:S28)</f>
        <v>143956</v>
      </c>
      <c r="T29" s="111">
        <f t="shared" si="7"/>
        <v>287895</v>
      </c>
      <c r="U29" s="111">
        <f t="shared" si="7"/>
        <v>463013</v>
      </c>
      <c r="V29" s="111">
        <f t="shared" si="7"/>
        <v>642916</v>
      </c>
      <c r="W29" s="111">
        <f t="shared" si="7"/>
        <v>842918</v>
      </c>
      <c r="X29" s="111">
        <f t="shared" si="7"/>
        <v>1036796</v>
      </c>
      <c r="Y29" s="111">
        <f t="shared" si="7"/>
        <v>1262008</v>
      </c>
      <c r="Z29" s="111">
        <f t="shared" si="7"/>
        <v>1498522</v>
      </c>
      <c r="AA29" s="111">
        <f t="shared" si="7"/>
        <v>1704692</v>
      </c>
      <c r="AB29" s="111">
        <f t="shared" si="7"/>
        <v>1910914</v>
      </c>
      <c r="AC29" s="111">
        <f t="shared" si="7"/>
        <v>2102735</v>
      </c>
      <c r="AD29" s="111">
        <f t="shared" si="7"/>
        <v>2286304</v>
      </c>
    </row>
    <row r="30" spans="1:30" s="137" customFormat="1" ht="15" customHeight="1">
      <c r="A30" s="134"/>
      <c r="B30" s="135"/>
      <c r="C30" s="136"/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36"/>
      <c r="R30" s="136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</row>
    <row r="31" spans="1:30" s="114" customFormat="1" ht="15" customHeight="1">
      <c r="A31" s="138">
        <v>2010</v>
      </c>
      <c r="B31" s="139" t="s">
        <v>6</v>
      </c>
      <c r="C31" s="113"/>
      <c r="D31" s="110">
        <v>101106</v>
      </c>
      <c r="E31" s="110">
        <v>93125</v>
      </c>
      <c r="F31" s="110">
        <v>127350</v>
      </c>
      <c r="G31" s="110">
        <v>132908</v>
      </c>
      <c r="H31" s="110">
        <v>144484</v>
      </c>
      <c r="I31" s="110">
        <v>144581</v>
      </c>
      <c r="J31" s="110">
        <v>177731</v>
      </c>
      <c r="K31" s="110">
        <v>182416</v>
      </c>
      <c r="L31" s="110">
        <v>145286</v>
      </c>
      <c r="M31" s="110">
        <v>145002</v>
      </c>
      <c r="N31" s="110">
        <v>140862</v>
      </c>
      <c r="O31" s="110">
        <v>124288</v>
      </c>
      <c r="P31" s="110">
        <f>SUM(D31:O31)</f>
        <v>1659139</v>
      </c>
      <c r="Q31" s="140"/>
      <c r="R31" s="140"/>
      <c r="S31" s="110">
        <f>SUM($D31:D31)</f>
        <v>101106</v>
      </c>
      <c r="T31" s="110">
        <f>SUM($D31:E31)</f>
        <v>194231</v>
      </c>
      <c r="U31" s="110">
        <f>SUM($D31:F31)</f>
        <v>321581</v>
      </c>
      <c r="V31" s="110">
        <f>SUM($D31:G31)</f>
        <v>454489</v>
      </c>
      <c r="W31" s="110">
        <f>SUM($D31:H31)</f>
        <v>598973</v>
      </c>
      <c r="X31" s="110">
        <f>SUM($D31:I31)</f>
        <v>743554</v>
      </c>
      <c r="Y31" s="110">
        <f>SUM($D31:J31)</f>
        <v>921285</v>
      </c>
      <c r="Z31" s="110">
        <f>SUM($D31:K31)</f>
        <v>1103701</v>
      </c>
      <c r="AA31" s="110">
        <f>SUM($D31:L31)</f>
        <v>1248987</v>
      </c>
      <c r="AB31" s="110">
        <f>SUM($D31:M31)</f>
        <v>1393989</v>
      </c>
      <c r="AC31" s="110">
        <f>SUM($D31:N31)</f>
        <v>1534851</v>
      </c>
      <c r="AD31" s="110">
        <f>SUM($D31:O31)</f>
        <v>1659139</v>
      </c>
    </row>
    <row r="32" spans="1:30" s="114" customFormat="1" ht="15" customHeight="1">
      <c r="A32" s="138">
        <v>2010</v>
      </c>
      <c r="B32" s="141" t="s">
        <v>7</v>
      </c>
      <c r="D32" s="111">
        <v>59256</v>
      </c>
      <c r="E32" s="110">
        <v>59424</v>
      </c>
      <c r="F32" s="110">
        <v>69333</v>
      </c>
      <c r="G32" s="110">
        <v>66695</v>
      </c>
      <c r="H32" s="110">
        <v>67364</v>
      </c>
      <c r="I32" s="110">
        <v>71683</v>
      </c>
      <c r="J32" s="110">
        <v>62022</v>
      </c>
      <c r="K32" s="110">
        <v>66211</v>
      </c>
      <c r="L32" s="110">
        <v>67430</v>
      </c>
      <c r="M32" s="110">
        <v>67464</v>
      </c>
      <c r="N32" s="110">
        <v>64793</v>
      </c>
      <c r="O32" s="110">
        <v>49936</v>
      </c>
      <c r="P32" s="110">
        <f>SUM(D32:O32)</f>
        <v>771611</v>
      </c>
      <c r="Q32" s="142"/>
      <c r="R32" s="142"/>
      <c r="S32" s="110">
        <f>SUM($D32:D32)</f>
        <v>59256</v>
      </c>
      <c r="T32" s="110">
        <f>SUM($D32:E32)</f>
        <v>118680</v>
      </c>
      <c r="U32" s="110">
        <f>SUM($D32:F32)</f>
        <v>188013</v>
      </c>
      <c r="V32" s="110">
        <f>SUM($D32:G32)</f>
        <v>254708</v>
      </c>
      <c r="W32" s="110">
        <f>SUM($D32:H32)</f>
        <v>322072</v>
      </c>
      <c r="X32" s="110">
        <f>SUM($D32:I32)</f>
        <v>393755</v>
      </c>
      <c r="Y32" s="110">
        <f>SUM($D32:J32)</f>
        <v>455777</v>
      </c>
      <c r="Z32" s="110">
        <f>SUM($D32:K32)</f>
        <v>521988</v>
      </c>
      <c r="AA32" s="110">
        <f>SUM($D32:L32)</f>
        <v>589418</v>
      </c>
      <c r="AB32" s="110">
        <f>SUM($D32:M32)</f>
        <v>656882</v>
      </c>
      <c r="AC32" s="110">
        <f>SUM($D32:N32)</f>
        <v>721675</v>
      </c>
      <c r="AD32" s="110">
        <f>SUM($D32:O32)</f>
        <v>771611</v>
      </c>
    </row>
    <row r="33" spans="1:30" s="114" customFormat="1" ht="15" customHeight="1">
      <c r="A33" s="138">
        <v>2010</v>
      </c>
      <c r="B33" s="141" t="s">
        <v>8</v>
      </c>
      <c r="D33" s="111">
        <v>249</v>
      </c>
      <c r="E33" s="110">
        <v>207</v>
      </c>
      <c r="F33" s="110">
        <v>227</v>
      </c>
      <c r="G33" s="110">
        <v>282</v>
      </c>
      <c r="H33" s="110">
        <v>447</v>
      </c>
      <c r="I33" s="110">
        <v>485</v>
      </c>
      <c r="J33" s="110">
        <v>457</v>
      </c>
      <c r="K33" s="110">
        <v>305</v>
      </c>
      <c r="L33" s="110">
        <v>381</v>
      </c>
      <c r="M33" s="110">
        <v>370</v>
      </c>
      <c r="N33" s="110">
        <v>395</v>
      </c>
      <c r="O33" s="110">
        <v>225</v>
      </c>
      <c r="P33" s="110">
        <f>SUM(D33:O33)</f>
        <v>4030</v>
      </c>
      <c r="Q33" s="142"/>
      <c r="R33" s="142"/>
      <c r="S33" s="110">
        <f>SUM($D33:D33)</f>
        <v>249</v>
      </c>
      <c r="T33" s="110">
        <f>SUM($D33:E33)</f>
        <v>456</v>
      </c>
      <c r="U33" s="110">
        <f>SUM($D33:F33)</f>
        <v>683</v>
      </c>
      <c r="V33" s="110">
        <f>SUM($D33:G33)</f>
        <v>965</v>
      </c>
      <c r="W33" s="110">
        <f>SUM($D33:H33)</f>
        <v>1412</v>
      </c>
      <c r="X33" s="110">
        <f>SUM($D33:I33)</f>
        <v>1897</v>
      </c>
      <c r="Y33" s="110">
        <f>SUM($D33:J33)</f>
        <v>2354</v>
      </c>
      <c r="Z33" s="110">
        <f>SUM($D33:K33)</f>
        <v>2659</v>
      </c>
      <c r="AA33" s="110">
        <f>SUM($D33:L33)</f>
        <v>3040</v>
      </c>
      <c r="AB33" s="110">
        <f>SUM($D33:M33)</f>
        <v>3410</v>
      </c>
      <c r="AC33" s="110">
        <f>SUM($D33:N33)</f>
        <v>3805</v>
      </c>
      <c r="AD33" s="110">
        <f>SUM($D33:O33)</f>
        <v>4030</v>
      </c>
    </row>
    <row r="34" spans="1:30" s="114" customFormat="1" ht="15" customHeight="1">
      <c r="A34" s="138">
        <v>2010</v>
      </c>
      <c r="B34" s="143" t="s">
        <v>9</v>
      </c>
      <c r="D34" s="111">
        <f t="shared" ref="D34:P34" si="8">SUM(D31:D33)</f>
        <v>160611</v>
      </c>
      <c r="E34" s="111">
        <f t="shared" si="8"/>
        <v>152756</v>
      </c>
      <c r="F34" s="111">
        <f t="shared" si="8"/>
        <v>196910</v>
      </c>
      <c r="G34" s="111">
        <f t="shared" si="8"/>
        <v>199885</v>
      </c>
      <c r="H34" s="111">
        <f t="shared" si="8"/>
        <v>212295</v>
      </c>
      <c r="I34" s="111">
        <f t="shared" si="8"/>
        <v>216749</v>
      </c>
      <c r="J34" s="111">
        <f t="shared" si="8"/>
        <v>240210</v>
      </c>
      <c r="K34" s="111">
        <f t="shared" si="8"/>
        <v>248932</v>
      </c>
      <c r="L34" s="111">
        <f t="shared" si="8"/>
        <v>213097</v>
      </c>
      <c r="M34" s="111">
        <f t="shared" si="8"/>
        <v>212836</v>
      </c>
      <c r="N34" s="111">
        <f t="shared" si="8"/>
        <v>206050</v>
      </c>
      <c r="O34" s="111">
        <f t="shared" si="8"/>
        <v>174449</v>
      </c>
      <c r="P34" s="111">
        <f t="shared" si="8"/>
        <v>2434780</v>
      </c>
      <c r="Q34" s="142"/>
      <c r="R34" s="142"/>
      <c r="S34" s="111">
        <f t="shared" ref="S34:AD34" si="9">SUM(S31:S33)</f>
        <v>160611</v>
      </c>
      <c r="T34" s="111">
        <f t="shared" si="9"/>
        <v>313367</v>
      </c>
      <c r="U34" s="111">
        <f t="shared" si="9"/>
        <v>510277</v>
      </c>
      <c r="V34" s="111">
        <f t="shared" si="9"/>
        <v>710162</v>
      </c>
      <c r="W34" s="111">
        <f t="shared" si="9"/>
        <v>922457</v>
      </c>
      <c r="X34" s="111">
        <f t="shared" si="9"/>
        <v>1139206</v>
      </c>
      <c r="Y34" s="111">
        <f t="shared" si="9"/>
        <v>1379416</v>
      </c>
      <c r="Z34" s="111">
        <f t="shared" si="9"/>
        <v>1628348</v>
      </c>
      <c r="AA34" s="111">
        <f t="shared" si="9"/>
        <v>1841445</v>
      </c>
      <c r="AB34" s="111">
        <f t="shared" si="9"/>
        <v>2054281</v>
      </c>
      <c r="AC34" s="111">
        <f t="shared" si="9"/>
        <v>2260331</v>
      </c>
      <c r="AD34" s="111">
        <f t="shared" si="9"/>
        <v>2434780</v>
      </c>
    </row>
    <row r="35" spans="1:30" s="137" customFormat="1" ht="15" customHeight="1">
      <c r="A35" s="134"/>
      <c r="B35" s="135"/>
      <c r="C35" s="136"/>
      <c r="D35" s="112"/>
      <c r="E35" s="112"/>
      <c r="F35" s="112"/>
      <c r="G35" s="112"/>
      <c r="H35" s="112"/>
      <c r="I35" s="112"/>
      <c r="J35" s="112"/>
      <c r="K35" s="112"/>
      <c r="L35" s="112"/>
      <c r="M35" s="112"/>
      <c r="N35" s="112"/>
      <c r="O35" s="112"/>
      <c r="P35" s="112"/>
      <c r="Q35" s="136"/>
      <c r="R35" s="136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</row>
    <row r="36" spans="1:30" s="114" customFormat="1" ht="15" customHeight="1">
      <c r="A36" s="138">
        <v>2011</v>
      </c>
      <c r="B36" s="139" t="s">
        <v>6</v>
      </c>
      <c r="C36" s="113"/>
      <c r="D36" s="110">
        <v>109979</v>
      </c>
      <c r="E36" s="110">
        <v>103369</v>
      </c>
      <c r="F36" s="110">
        <v>136510</v>
      </c>
      <c r="G36" s="110">
        <v>150773</v>
      </c>
      <c r="H36" s="110">
        <v>161678</v>
      </c>
      <c r="I36" s="110">
        <v>164352</v>
      </c>
      <c r="J36" s="110">
        <v>196237</v>
      </c>
      <c r="K36" s="110">
        <v>201473</v>
      </c>
      <c r="L36" s="110">
        <v>161487</v>
      </c>
      <c r="M36" s="110">
        <v>155766</v>
      </c>
      <c r="N36" s="110">
        <v>144102</v>
      </c>
      <c r="O36" s="110">
        <v>146816</v>
      </c>
      <c r="P36" s="110">
        <f>SUM(D36:O36)</f>
        <v>1832542</v>
      </c>
      <c r="Q36" s="140"/>
      <c r="R36" s="140"/>
      <c r="S36" s="110">
        <f>SUM($D36:D36)</f>
        <v>109979</v>
      </c>
      <c r="T36" s="110">
        <f>SUM($D36:E36)</f>
        <v>213348</v>
      </c>
      <c r="U36" s="110">
        <f>SUM($D36:F36)</f>
        <v>349858</v>
      </c>
      <c r="V36" s="110">
        <f>SUM($D36:G36)</f>
        <v>500631</v>
      </c>
      <c r="W36" s="110">
        <f>SUM($D36:H36)</f>
        <v>662309</v>
      </c>
      <c r="X36" s="110">
        <f>SUM($D36:I36)</f>
        <v>826661</v>
      </c>
      <c r="Y36" s="110">
        <f>SUM($D36:J36)</f>
        <v>1022898</v>
      </c>
      <c r="Z36" s="110">
        <f>SUM($D36:K36)</f>
        <v>1224371</v>
      </c>
      <c r="AA36" s="110">
        <f>SUM($D36:L36)</f>
        <v>1385858</v>
      </c>
      <c r="AB36" s="110">
        <f>SUM($D36:M36)</f>
        <v>1541624</v>
      </c>
      <c r="AC36" s="110">
        <f>SUM($D36:N36)</f>
        <v>1685726</v>
      </c>
      <c r="AD36" s="110">
        <f>SUM($D36:O36)</f>
        <v>1832542</v>
      </c>
    </row>
    <row r="37" spans="1:30" s="114" customFormat="1" ht="15" customHeight="1">
      <c r="A37" s="138">
        <v>2011</v>
      </c>
      <c r="B37" s="141" t="s">
        <v>7</v>
      </c>
      <c r="D37" s="111">
        <v>59226</v>
      </c>
      <c r="E37" s="110">
        <v>57223</v>
      </c>
      <c r="F37" s="110">
        <v>70410</v>
      </c>
      <c r="G37" s="110">
        <v>66155</v>
      </c>
      <c r="H37" s="110">
        <v>67653</v>
      </c>
      <c r="I37" s="110">
        <v>70656</v>
      </c>
      <c r="J37" s="110">
        <v>61702</v>
      </c>
      <c r="K37" s="110">
        <v>71175</v>
      </c>
      <c r="L37" s="110">
        <v>66866</v>
      </c>
      <c r="M37" s="110">
        <v>67243</v>
      </c>
      <c r="N37" s="110">
        <v>65763</v>
      </c>
      <c r="O37" s="110">
        <v>59517</v>
      </c>
      <c r="P37" s="110">
        <f>SUM(D37:O37)</f>
        <v>783589</v>
      </c>
      <c r="Q37" s="142"/>
      <c r="R37" s="142"/>
      <c r="S37" s="110">
        <f>SUM($D37:D37)</f>
        <v>59226</v>
      </c>
      <c r="T37" s="110">
        <f>SUM($D37:E37)</f>
        <v>116449</v>
      </c>
      <c r="U37" s="110">
        <f>SUM($D37:F37)</f>
        <v>186859</v>
      </c>
      <c r="V37" s="110">
        <f>SUM($D37:G37)</f>
        <v>253014</v>
      </c>
      <c r="W37" s="110">
        <f>SUM($D37:H37)</f>
        <v>320667</v>
      </c>
      <c r="X37" s="110">
        <f>SUM($D37:I37)</f>
        <v>391323</v>
      </c>
      <c r="Y37" s="110">
        <f>SUM($D37:J37)</f>
        <v>453025</v>
      </c>
      <c r="Z37" s="110">
        <f>SUM($D37:K37)</f>
        <v>524200</v>
      </c>
      <c r="AA37" s="110">
        <f>SUM($D37:L37)</f>
        <v>591066</v>
      </c>
      <c r="AB37" s="110">
        <f>SUM($D37:M37)</f>
        <v>658309</v>
      </c>
      <c r="AC37" s="110">
        <f>SUM($D37:N37)</f>
        <v>724072</v>
      </c>
      <c r="AD37" s="110">
        <f>SUM($D37:O37)</f>
        <v>783589</v>
      </c>
    </row>
    <row r="38" spans="1:30" s="114" customFormat="1" ht="15" customHeight="1">
      <c r="A38" s="138">
        <v>2011</v>
      </c>
      <c r="B38" s="141" t="s">
        <v>8</v>
      </c>
      <c r="D38" s="111">
        <v>185</v>
      </c>
      <c r="E38" s="110">
        <v>205</v>
      </c>
      <c r="F38" s="110">
        <v>293</v>
      </c>
      <c r="G38" s="110">
        <v>266</v>
      </c>
      <c r="H38" s="110">
        <v>371</v>
      </c>
      <c r="I38" s="110">
        <v>420</v>
      </c>
      <c r="J38" s="110">
        <v>332</v>
      </c>
      <c r="K38" s="110">
        <v>357</v>
      </c>
      <c r="L38" s="110">
        <v>302</v>
      </c>
      <c r="M38" s="110">
        <v>293</v>
      </c>
      <c r="N38" s="110">
        <v>293</v>
      </c>
      <c r="O38" s="110">
        <v>223</v>
      </c>
      <c r="P38" s="110">
        <f>SUM(D38:O38)</f>
        <v>3540</v>
      </c>
      <c r="Q38" s="142"/>
      <c r="R38" s="142"/>
      <c r="S38" s="110">
        <f>SUM($D38:D38)</f>
        <v>185</v>
      </c>
      <c r="T38" s="110">
        <f>SUM($D38:E38)</f>
        <v>390</v>
      </c>
      <c r="U38" s="110">
        <f>SUM($D38:F38)</f>
        <v>683</v>
      </c>
      <c r="V38" s="110">
        <f>SUM($D38:G38)</f>
        <v>949</v>
      </c>
      <c r="W38" s="110">
        <f>SUM($D38:H38)</f>
        <v>1320</v>
      </c>
      <c r="X38" s="110">
        <f>SUM($D38:I38)</f>
        <v>1740</v>
      </c>
      <c r="Y38" s="110">
        <f>SUM($D38:J38)</f>
        <v>2072</v>
      </c>
      <c r="Z38" s="110">
        <f>SUM($D38:K38)</f>
        <v>2429</v>
      </c>
      <c r="AA38" s="110">
        <f>SUM($D38:L38)</f>
        <v>2731</v>
      </c>
      <c r="AB38" s="110">
        <f>SUM($D38:M38)</f>
        <v>3024</v>
      </c>
      <c r="AC38" s="110">
        <f>SUM($D38:N38)</f>
        <v>3317</v>
      </c>
      <c r="AD38" s="110">
        <f>SUM($D38:O38)</f>
        <v>3540</v>
      </c>
    </row>
    <row r="39" spans="1:30" s="114" customFormat="1" ht="15" customHeight="1">
      <c r="A39" s="138">
        <v>2011</v>
      </c>
      <c r="B39" s="143" t="s">
        <v>9</v>
      </c>
      <c r="D39" s="111">
        <f t="shared" ref="D39:P39" si="10">SUM(D36:D38)</f>
        <v>169390</v>
      </c>
      <c r="E39" s="111">
        <f t="shared" si="10"/>
        <v>160797</v>
      </c>
      <c r="F39" s="111">
        <f t="shared" si="10"/>
        <v>207213</v>
      </c>
      <c r="G39" s="111">
        <f t="shared" si="10"/>
        <v>217194</v>
      </c>
      <c r="H39" s="111">
        <f t="shared" si="10"/>
        <v>229702</v>
      </c>
      <c r="I39" s="111">
        <f t="shared" si="10"/>
        <v>235428</v>
      </c>
      <c r="J39" s="111">
        <f t="shared" si="10"/>
        <v>258271</v>
      </c>
      <c r="K39" s="111">
        <f t="shared" si="10"/>
        <v>273005</v>
      </c>
      <c r="L39" s="111">
        <f t="shared" si="10"/>
        <v>228655</v>
      </c>
      <c r="M39" s="111">
        <f t="shared" si="10"/>
        <v>223302</v>
      </c>
      <c r="N39" s="111">
        <f t="shared" si="10"/>
        <v>210158</v>
      </c>
      <c r="O39" s="111">
        <f t="shared" si="10"/>
        <v>206556</v>
      </c>
      <c r="P39" s="111">
        <f t="shared" si="10"/>
        <v>2619671</v>
      </c>
      <c r="Q39" s="142"/>
      <c r="R39" s="142"/>
      <c r="S39" s="111">
        <f t="shared" ref="S39:AD39" si="11">SUM(S36:S38)</f>
        <v>169390</v>
      </c>
      <c r="T39" s="111">
        <f t="shared" si="11"/>
        <v>330187</v>
      </c>
      <c r="U39" s="111">
        <f t="shared" si="11"/>
        <v>537400</v>
      </c>
      <c r="V39" s="111">
        <f t="shared" si="11"/>
        <v>754594</v>
      </c>
      <c r="W39" s="111">
        <f t="shared" si="11"/>
        <v>984296</v>
      </c>
      <c r="X39" s="111">
        <f t="shared" si="11"/>
        <v>1219724</v>
      </c>
      <c r="Y39" s="111">
        <f t="shared" si="11"/>
        <v>1477995</v>
      </c>
      <c r="Z39" s="111">
        <f t="shared" si="11"/>
        <v>1751000</v>
      </c>
      <c r="AA39" s="111">
        <f t="shared" si="11"/>
        <v>1979655</v>
      </c>
      <c r="AB39" s="111">
        <f t="shared" si="11"/>
        <v>2202957</v>
      </c>
      <c r="AC39" s="111">
        <f t="shared" si="11"/>
        <v>2413115</v>
      </c>
      <c r="AD39" s="111">
        <f t="shared" si="11"/>
        <v>2619671</v>
      </c>
    </row>
    <row r="40" spans="1:30" s="137" customFormat="1" ht="15" customHeight="1">
      <c r="A40" s="134"/>
      <c r="B40" s="135"/>
      <c r="C40" s="136"/>
      <c r="D40" s="112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36"/>
      <c r="R40" s="136"/>
      <c r="S40" s="112"/>
      <c r="T40" s="112"/>
      <c r="U40" s="112"/>
      <c r="V40" s="112"/>
      <c r="W40" s="112"/>
      <c r="X40" s="112"/>
      <c r="Y40" s="112"/>
      <c r="Z40" s="112"/>
      <c r="AA40" s="112"/>
      <c r="AB40" s="112"/>
      <c r="AC40" s="112"/>
      <c r="AD40" s="112"/>
    </row>
    <row r="41" spans="1:30" s="114" customFormat="1" ht="15" customHeight="1">
      <c r="A41" s="138">
        <v>2012</v>
      </c>
      <c r="B41" s="139" t="s">
        <v>6</v>
      </c>
      <c r="C41" s="113"/>
      <c r="D41" s="110">
        <v>115783</v>
      </c>
      <c r="E41" s="110">
        <v>114925</v>
      </c>
      <c r="F41" s="110">
        <v>146570</v>
      </c>
      <c r="G41" s="110">
        <v>149981</v>
      </c>
      <c r="H41" s="110">
        <v>155406</v>
      </c>
      <c r="I41" s="110">
        <v>167254</v>
      </c>
      <c r="J41" s="110">
        <v>196520</v>
      </c>
      <c r="K41" s="110">
        <v>213367</v>
      </c>
      <c r="L41" s="110">
        <v>164882</v>
      </c>
      <c r="M41" s="110">
        <v>156257</v>
      </c>
      <c r="N41" s="110">
        <v>153353</v>
      </c>
      <c r="O41" s="110">
        <v>154806</v>
      </c>
      <c r="P41" s="110">
        <f>SUM(D41:O41)</f>
        <v>1889104</v>
      </c>
      <c r="Q41" s="140"/>
      <c r="R41" s="140"/>
      <c r="S41" s="110">
        <f>SUM($D41:D41)</f>
        <v>115783</v>
      </c>
      <c r="T41" s="110">
        <f>SUM($D41:E41)</f>
        <v>230708</v>
      </c>
      <c r="U41" s="110">
        <f>SUM($D41:F41)</f>
        <v>377278</v>
      </c>
      <c r="V41" s="110">
        <f>SUM($D41:G41)</f>
        <v>527259</v>
      </c>
      <c r="W41" s="110">
        <f>SUM($D41:H41)</f>
        <v>682665</v>
      </c>
      <c r="X41" s="110">
        <f>SUM($D41:I41)</f>
        <v>849919</v>
      </c>
      <c r="Y41" s="110">
        <f>SUM($D41:J41)</f>
        <v>1046439</v>
      </c>
      <c r="Z41" s="110">
        <f>SUM($D41:K41)</f>
        <v>1259806</v>
      </c>
      <c r="AA41" s="110">
        <f>SUM($D41:L41)</f>
        <v>1424688</v>
      </c>
      <c r="AB41" s="110">
        <f>SUM($D41:M41)</f>
        <v>1580945</v>
      </c>
      <c r="AC41" s="110">
        <f>SUM($D41:N41)</f>
        <v>1734298</v>
      </c>
      <c r="AD41" s="110">
        <f>SUM($D41:O41)</f>
        <v>1889104</v>
      </c>
    </row>
    <row r="42" spans="1:30" s="114" customFormat="1" ht="15" customHeight="1">
      <c r="A42" s="138">
        <v>2012</v>
      </c>
      <c r="B42" s="141" t="s">
        <v>7</v>
      </c>
      <c r="D42" s="111">
        <v>60015</v>
      </c>
      <c r="E42" s="110">
        <v>61735</v>
      </c>
      <c r="F42" s="110">
        <v>68650</v>
      </c>
      <c r="G42" s="110">
        <v>66585</v>
      </c>
      <c r="H42" s="110">
        <v>72280</v>
      </c>
      <c r="I42" s="110">
        <v>70717</v>
      </c>
      <c r="J42" s="110">
        <v>63797</v>
      </c>
      <c r="K42" s="110">
        <v>72337</v>
      </c>
      <c r="L42" s="110">
        <v>65059</v>
      </c>
      <c r="M42" s="110">
        <v>71034</v>
      </c>
      <c r="N42" s="110">
        <v>68862</v>
      </c>
      <c r="O42" s="110">
        <v>56724</v>
      </c>
      <c r="P42" s="110">
        <f>SUM(D42:O42)</f>
        <v>797795</v>
      </c>
      <c r="Q42" s="142"/>
      <c r="R42" s="142"/>
      <c r="S42" s="110">
        <f>SUM($D42:D42)</f>
        <v>60015</v>
      </c>
      <c r="T42" s="110">
        <f>SUM($D42:E42)</f>
        <v>121750</v>
      </c>
      <c r="U42" s="110">
        <f>SUM($D42:F42)</f>
        <v>190400</v>
      </c>
      <c r="V42" s="110">
        <f>SUM($D42:G42)</f>
        <v>256985</v>
      </c>
      <c r="W42" s="110">
        <f>SUM($D42:H42)</f>
        <v>329265</v>
      </c>
      <c r="X42" s="110">
        <f>SUM($D42:I42)</f>
        <v>399982</v>
      </c>
      <c r="Y42" s="110">
        <f>SUM($D42:J42)</f>
        <v>463779</v>
      </c>
      <c r="Z42" s="110">
        <f>SUM($D42:K42)</f>
        <v>536116</v>
      </c>
      <c r="AA42" s="110">
        <f>SUM($D42:L42)</f>
        <v>601175</v>
      </c>
      <c r="AB42" s="110">
        <f>SUM($D42:M42)</f>
        <v>672209</v>
      </c>
      <c r="AC42" s="110">
        <f>SUM($D42:N42)</f>
        <v>741071</v>
      </c>
      <c r="AD42" s="110">
        <f>SUM($D42:O42)</f>
        <v>797795</v>
      </c>
    </row>
    <row r="43" spans="1:30" s="114" customFormat="1" ht="15" customHeight="1">
      <c r="A43" s="138">
        <v>2012</v>
      </c>
      <c r="B43" s="141" t="s">
        <v>8</v>
      </c>
      <c r="D43" s="111">
        <v>167</v>
      </c>
      <c r="E43" s="110">
        <v>177</v>
      </c>
      <c r="F43" s="110">
        <v>279</v>
      </c>
      <c r="G43" s="110">
        <v>319</v>
      </c>
      <c r="H43" s="110">
        <v>550</v>
      </c>
      <c r="I43" s="110">
        <v>589</v>
      </c>
      <c r="J43" s="110">
        <v>594</v>
      </c>
      <c r="K43" s="110">
        <v>384</v>
      </c>
      <c r="L43" s="110">
        <v>305</v>
      </c>
      <c r="M43" s="110">
        <v>305</v>
      </c>
      <c r="N43" s="110">
        <v>361</v>
      </c>
      <c r="O43" s="110">
        <v>203</v>
      </c>
      <c r="P43" s="110">
        <f>SUM(D43:O43)</f>
        <v>4233</v>
      </c>
      <c r="Q43" s="142"/>
      <c r="R43" s="142"/>
      <c r="S43" s="110">
        <f>SUM($D43:D43)</f>
        <v>167</v>
      </c>
      <c r="T43" s="110">
        <f>SUM($D43:E43)</f>
        <v>344</v>
      </c>
      <c r="U43" s="110">
        <f>SUM($D43:F43)</f>
        <v>623</v>
      </c>
      <c r="V43" s="110">
        <f>SUM($D43:G43)</f>
        <v>942</v>
      </c>
      <c r="W43" s="110">
        <f>SUM($D43:H43)</f>
        <v>1492</v>
      </c>
      <c r="X43" s="110">
        <f>SUM($D43:I43)</f>
        <v>2081</v>
      </c>
      <c r="Y43" s="110">
        <f>SUM($D43:J43)</f>
        <v>2675</v>
      </c>
      <c r="Z43" s="110">
        <f>SUM($D43:K43)</f>
        <v>3059</v>
      </c>
      <c r="AA43" s="110">
        <f>SUM($D43:L43)</f>
        <v>3364</v>
      </c>
      <c r="AB43" s="110">
        <f>SUM($D43:M43)</f>
        <v>3669</v>
      </c>
      <c r="AC43" s="110">
        <f>SUM($D43:N43)</f>
        <v>4030</v>
      </c>
      <c r="AD43" s="110">
        <f>SUM($D43:O43)</f>
        <v>4233</v>
      </c>
    </row>
    <row r="44" spans="1:30" s="114" customFormat="1" ht="15" customHeight="1">
      <c r="A44" s="138">
        <v>2012</v>
      </c>
      <c r="B44" s="143" t="s">
        <v>9</v>
      </c>
      <c r="D44" s="111">
        <f t="shared" ref="D44:P44" si="12">SUM(D41:D43)</f>
        <v>175965</v>
      </c>
      <c r="E44" s="111">
        <f t="shared" si="12"/>
        <v>176837</v>
      </c>
      <c r="F44" s="111">
        <f t="shared" si="12"/>
        <v>215499</v>
      </c>
      <c r="G44" s="111">
        <f t="shared" si="12"/>
        <v>216885</v>
      </c>
      <c r="H44" s="111">
        <f t="shared" si="12"/>
        <v>228236</v>
      </c>
      <c r="I44" s="111">
        <f t="shared" si="12"/>
        <v>238560</v>
      </c>
      <c r="J44" s="111">
        <f t="shared" si="12"/>
        <v>260911</v>
      </c>
      <c r="K44" s="111">
        <f t="shared" si="12"/>
        <v>286088</v>
      </c>
      <c r="L44" s="111">
        <f t="shared" si="12"/>
        <v>230246</v>
      </c>
      <c r="M44" s="111">
        <f t="shared" si="12"/>
        <v>227596</v>
      </c>
      <c r="N44" s="111">
        <f t="shared" si="12"/>
        <v>222576</v>
      </c>
      <c r="O44" s="111">
        <f t="shared" si="12"/>
        <v>211733</v>
      </c>
      <c r="P44" s="111">
        <f t="shared" si="12"/>
        <v>2691132</v>
      </c>
      <c r="Q44" s="142"/>
      <c r="R44" s="142"/>
      <c r="S44" s="111">
        <f t="shared" ref="S44:AD44" si="13">SUM(S41:S43)</f>
        <v>175965</v>
      </c>
      <c r="T44" s="111">
        <f t="shared" si="13"/>
        <v>352802</v>
      </c>
      <c r="U44" s="111">
        <f t="shared" si="13"/>
        <v>568301</v>
      </c>
      <c r="V44" s="111">
        <f t="shared" si="13"/>
        <v>785186</v>
      </c>
      <c r="W44" s="111">
        <f t="shared" si="13"/>
        <v>1013422</v>
      </c>
      <c r="X44" s="111">
        <f t="shared" si="13"/>
        <v>1251982</v>
      </c>
      <c r="Y44" s="111">
        <f t="shared" si="13"/>
        <v>1512893</v>
      </c>
      <c r="Z44" s="111">
        <f t="shared" si="13"/>
        <v>1798981</v>
      </c>
      <c r="AA44" s="111">
        <f t="shared" si="13"/>
        <v>2029227</v>
      </c>
      <c r="AB44" s="111">
        <f t="shared" si="13"/>
        <v>2256823</v>
      </c>
      <c r="AC44" s="111">
        <f t="shared" si="13"/>
        <v>2479399</v>
      </c>
      <c r="AD44" s="111">
        <f t="shared" si="13"/>
        <v>2691132</v>
      </c>
    </row>
    <row r="45" spans="1:30" s="137" customFormat="1" ht="15" customHeight="1">
      <c r="A45" s="134"/>
      <c r="B45" s="135"/>
      <c r="C45" s="136"/>
      <c r="D45" s="112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36"/>
      <c r="R45" s="136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</row>
    <row r="46" spans="1:30" s="114" customFormat="1" ht="15" customHeight="1">
      <c r="A46" s="138">
        <v>2013</v>
      </c>
      <c r="B46" s="139" t="s">
        <v>6</v>
      </c>
      <c r="C46" s="113"/>
      <c r="D46" s="110">
        <v>120949</v>
      </c>
      <c r="E46" s="110">
        <v>110940</v>
      </c>
      <c r="F46" s="110">
        <v>151102</v>
      </c>
      <c r="G46" s="110">
        <v>145374</v>
      </c>
      <c r="H46" s="110">
        <v>166825</v>
      </c>
      <c r="I46" s="110">
        <v>173143</v>
      </c>
      <c r="J46" s="110">
        <v>201221</v>
      </c>
      <c r="K46" s="110">
        <v>221925</v>
      </c>
      <c r="L46" s="110">
        <v>166813</v>
      </c>
      <c r="M46" s="110">
        <v>161919</v>
      </c>
      <c r="N46" s="110">
        <v>151804</v>
      </c>
      <c r="O46" s="110">
        <v>156170</v>
      </c>
      <c r="P46" s="110">
        <f>SUM(D46:O46)</f>
        <v>1928185</v>
      </c>
      <c r="Q46" s="140"/>
      <c r="R46" s="140"/>
      <c r="S46" s="110">
        <f>SUM($D46:D46)</f>
        <v>120949</v>
      </c>
      <c r="T46" s="110">
        <f>SUM($D46:E46)</f>
        <v>231889</v>
      </c>
      <c r="U46" s="110">
        <f>SUM($D46:F46)</f>
        <v>382991</v>
      </c>
      <c r="V46" s="110">
        <f>SUM($D46:G46)</f>
        <v>528365</v>
      </c>
      <c r="W46" s="110">
        <f>SUM($D46:H46)</f>
        <v>695190</v>
      </c>
      <c r="X46" s="110">
        <f>SUM($D46:I46)</f>
        <v>868333</v>
      </c>
      <c r="Y46" s="110">
        <f>SUM($D46:J46)</f>
        <v>1069554</v>
      </c>
      <c r="Z46" s="110">
        <f>SUM($D46:K46)</f>
        <v>1291479</v>
      </c>
      <c r="AA46" s="110">
        <f>SUM($D46:L46)</f>
        <v>1458292</v>
      </c>
      <c r="AB46" s="110">
        <f>SUM($D46:M46)</f>
        <v>1620211</v>
      </c>
      <c r="AC46" s="110">
        <f>SUM($D46:N46)</f>
        <v>1772015</v>
      </c>
      <c r="AD46" s="110">
        <f>SUM($D46:O46)</f>
        <v>1928185</v>
      </c>
    </row>
    <row r="47" spans="1:30" s="114" customFormat="1" ht="15" customHeight="1">
      <c r="A47" s="138">
        <v>2013</v>
      </c>
      <c r="B47" s="141" t="s">
        <v>7</v>
      </c>
      <c r="D47" s="111">
        <v>65616</v>
      </c>
      <c r="E47" s="110">
        <v>60246</v>
      </c>
      <c r="F47" s="110">
        <v>66779</v>
      </c>
      <c r="G47" s="110">
        <v>69187</v>
      </c>
      <c r="H47" s="110">
        <v>73743</v>
      </c>
      <c r="I47" s="110">
        <v>70541</v>
      </c>
      <c r="J47" s="110">
        <v>66158</v>
      </c>
      <c r="K47" s="110">
        <v>71599</v>
      </c>
      <c r="L47" s="110">
        <v>68234</v>
      </c>
      <c r="M47" s="110">
        <v>75365</v>
      </c>
      <c r="N47" s="110">
        <v>69217</v>
      </c>
      <c r="O47" s="110">
        <v>58119</v>
      </c>
      <c r="P47" s="110">
        <f>SUM(D47:O47)</f>
        <v>814804</v>
      </c>
      <c r="Q47" s="142"/>
      <c r="R47" s="142"/>
      <c r="S47" s="110">
        <f>SUM($D47:D47)</f>
        <v>65616</v>
      </c>
      <c r="T47" s="110">
        <f>SUM($D47:E47)</f>
        <v>125862</v>
      </c>
      <c r="U47" s="110">
        <f>SUM($D47:F47)</f>
        <v>192641</v>
      </c>
      <c r="V47" s="110">
        <f>SUM($D47:G47)</f>
        <v>261828</v>
      </c>
      <c r="W47" s="110">
        <f>SUM($D47:H47)</f>
        <v>335571</v>
      </c>
      <c r="X47" s="110">
        <f>SUM($D47:I47)</f>
        <v>406112</v>
      </c>
      <c r="Y47" s="110">
        <f>SUM($D47:J47)</f>
        <v>472270</v>
      </c>
      <c r="Z47" s="110">
        <f>SUM($D47:K47)</f>
        <v>543869</v>
      </c>
      <c r="AA47" s="110">
        <f>SUM($D47:L47)</f>
        <v>612103</v>
      </c>
      <c r="AB47" s="110">
        <f>SUM($D47:M47)</f>
        <v>687468</v>
      </c>
      <c r="AC47" s="110">
        <f>SUM($D47:N47)</f>
        <v>756685</v>
      </c>
      <c r="AD47" s="110">
        <f>SUM($D47:O47)</f>
        <v>814804</v>
      </c>
    </row>
    <row r="48" spans="1:30" s="114" customFormat="1" ht="15" customHeight="1">
      <c r="A48" s="138">
        <v>2013</v>
      </c>
      <c r="B48" s="141" t="s">
        <v>8</v>
      </c>
      <c r="D48" s="111">
        <v>177</v>
      </c>
      <c r="E48" s="110">
        <v>191</v>
      </c>
      <c r="F48" s="110">
        <v>228</v>
      </c>
      <c r="G48" s="110">
        <v>311</v>
      </c>
      <c r="H48" s="110">
        <v>456</v>
      </c>
      <c r="I48" s="110">
        <v>576</v>
      </c>
      <c r="J48" s="110">
        <v>339</v>
      </c>
      <c r="K48" s="110">
        <v>373</v>
      </c>
      <c r="L48" s="110">
        <v>416</v>
      </c>
      <c r="M48" s="110">
        <v>317</v>
      </c>
      <c r="N48" s="110">
        <v>294</v>
      </c>
      <c r="O48" s="110">
        <v>183</v>
      </c>
      <c r="P48" s="110">
        <f>SUM(D48:O48)</f>
        <v>3861</v>
      </c>
      <c r="Q48" s="142"/>
      <c r="R48" s="142"/>
      <c r="S48" s="110">
        <f>SUM($D48:D48)</f>
        <v>177</v>
      </c>
      <c r="T48" s="110">
        <f>SUM($D48:E48)</f>
        <v>368</v>
      </c>
      <c r="U48" s="110">
        <f>SUM($D48:F48)</f>
        <v>596</v>
      </c>
      <c r="V48" s="110">
        <f>SUM($D48:G48)</f>
        <v>907</v>
      </c>
      <c r="W48" s="110">
        <f>SUM($D48:H48)</f>
        <v>1363</v>
      </c>
      <c r="X48" s="110">
        <f>SUM($D48:I48)</f>
        <v>1939</v>
      </c>
      <c r="Y48" s="110">
        <f>SUM($D48:J48)</f>
        <v>2278</v>
      </c>
      <c r="Z48" s="110">
        <f>SUM($D48:K48)</f>
        <v>2651</v>
      </c>
      <c r="AA48" s="110">
        <f>SUM($D48:L48)</f>
        <v>3067</v>
      </c>
      <c r="AB48" s="110">
        <f>SUM($D48:M48)</f>
        <v>3384</v>
      </c>
      <c r="AC48" s="110">
        <f>SUM($D48:N48)</f>
        <v>3678</v>
      </c>
      <c r="AD48" s="110">
        <f>SUM($D48:O48)</f>
        <v>3861</v>
      </c>
    </row>
    <row r="49" spans="1:30" s="114" customFormat="1" ht="15" customHeight="1">
      <c r="A49" s="138">
        <v>2013</v>
      </c>
      <c r="B49" s="143" t="s">
        <v>9</v>
      </c>
      <c r="D49" s="111">
        <f t="shared" ref="D49:P49" si="14">SUM(D46:D48)</f>
        <v>186742</v>
      </c>
      <c r="E49" s="111">
        <f t="shared" si="14"/>
        <v>171377</v>
      </c>
      <c r="F49" s="111">
        <f t="shared" si="14"/>
        <v>218109</v>
      </c>
      <c r="G49" s="111">
        <f t="shared" si="14"/>
        <v>214872</v>
      </c>
      <c r="H49" s="111">
        <f t="shared" si="14"/>
        <v>241024</v>
      </c>
      <c r="I49" s="111">
        <f t="shared" si="14"/>
        <v>244260</v>
      </c>
      <c r="J49" s="111">
        <f t="shared" si="14"/>
        <v>267718</v>
      </c>
      <c r="K49" s="111">
        <f t="shared" si="14"/>
        <v>293897</v>
      </c>
      <c r="L49" s="111">
        <f t="shared" si="14"/>
        <v>235463</v>
      </c>
      <c r="M49" s="111">
        <f t="shared" si="14"/>
        <v>237601</v>
      </c>
      <c r="N49" s="111">
        <f t="shared" si="14"/>
        <v>221315</v>
      </c>
      <c r="O49" s="111">
        <f t="shared" si="14"/>
        <v>214472</v>
      </c>
      <c r="P49" s="111">
        <f t="shared" si="14"/>
        <v>2746850</v>
      </c>
      <c r="Q49" s="142"/>
      <c r="R49" s="142"/>
      <c r="S49" s="111">
        <f t="shared" ref="S49:AD49" si="15">SUM(S46:S48)</f>
        <v>186742</v>
      </c>
      <c r="T49" s="111">
        <f t="shared" si="15"/>
        <v>358119</v>
      </c>
      <c r="U49" s="111">
        <f t="shared" si="15"/>
        <v>576228</v>
      </c>
      <c r="V49" s="111">
        <f t="shared" si="15"/>
        <v>791100</v>
      </c>
      <c r="W49" s="111">
        <f t="shared" si="15"/>
        <v>1032124</v>
      </c>
      <c r="X49" s="111">
        <f t="shared" si="15"/>
        <v>1276384</v>
      </c>
      <c r="Y49" s="111">
        <f t="shared" si="15"/>
        <v>1544102</v>
      </c>
      <c r="Z49" s="111">
        <f t="shared" si="15"/>
        <v>1837999</v>
      </c>
      <c r="AA49" s="111">
        <f t="shared" si="15"/>
        <v>2073462</v>
      </c>
      <c r="AB49" s="111">
        <f t="shared" si="15"/>
        <v>2311063</v>
      </c>
      <c r="AC49" s="111">
        <f t="shared" si="15"/>
        <v>2532378</v>
      </c>
      <c r="AD49" s="111">
        <f t="shared" si="15"/>
        <v>2746850</v>
      </c>
    </row>
    <row r="50" spans="1:30" s="137" customFormat="1" ht="15" customHeight="1">
      <c r="A50" s="134"/>
      <c r="B50" s="135"/>
      <c r="C50" s="136"/>
      <c r="D50" s="112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36"/>
      <c r="R50" s="136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</row>
    <row r="51" spans="1:30" s="114" customFormat="1" ht="15" customHeight="1">
      <c r="A51" s="138">
        <v>2014</v>
      </c>
      <c r="B51" s="139" t="s">
        <v>6</v>
      </c>
      <c r="C51" s="113"/>
      <c r="D51" s="110">
        <v>117993</v>
      </c>
      <c r="E51" s="110">
        <v>107321</v>
      </c>
      <c r="F51" s="110">
        <v>138895</v>
      </c>
      <c r="G51" s="110">
        <v>150402</v>
      </c>
      <c r="H51" s="110">
        <v>167767</v>
      </c>
      <c r="I51" s="110">
        <v>174910</v>
      </c>
      <c r="J51" s="110">
        <v>199599</v>
      </c>
      <c r="K51" s="110">
        <v>215315</v>
      </c>
      <c r="L51" s="110">
        <v>159078</v>
      </c>
      <c r="M51" s="110">
        <v>159804</v>
      </c>
      <c r="N51" s="110">
        <v>142827</v>
      </c>
      <c r="O51" s="110">
        <v>146842</v>
      </c>
      <c r="P51" s="110">
        <f>SUM(D51:O51)</f>
        <v>1880753</v>
      </c>
      <c r="Q51" s="140"/>
      <c r="R51" s="140"/>
      <c r="S51" s="110">
        <f>SUM($D51:D51)</f>
        <v>117993</v>
      </c>
      <c r="T51" s="110">
        <f>SUM($D51:E51)</f>
        <v>225314</v>
      </c>
      <c r="U51" s="110">
        <f>SUM($D51:F51)</f>
        <v>364209</v>
      </c>
      <c r="V51" s="110">
        <f>SUM($D51:G51)</f>
        <v>514611</v>
      </c>
      <c r="W51" s="110">
        <f>SUM($D51:H51)</f>
        <v>682378</v>
      </c>
      <c r="X51" s="110">
        <f>SUM($D51:I51)</f>
        <v>857288</v>
      </c>
      <c r="Y51" s="110">
        <f>SUM($D51:J51)</f>
        <v>1056887</v>
      </c>
      <c r="Z51" s="110">
        <f>SUM($D51:K51)</f>
        <v>1272202</v>
      </c>
      <c r="AA51" s="110">
        <f>SUM($D51:L51)</f>
        <v>1431280</v>
      </c>
      <c r="AB51" s="110">
        <f>SUM($D51:M51)</f>
        <v>1591084</v>
      </c>
      <c r="AC51" s="110">
        <f>SUM($D51:N51)</f>
        <v>1733911</v>
      </c>
      <c r="AD51" s="110">
        <f>SUM($D51:O51)</f>
        <v>1880753</v>
      </c>
    </row>
    <row r="52" spans="1:30" s="114" customFormat="1" ht="15" customHeight="1">
      <c r="A52" s="138">
        <v>2014</v>
      </c>
      <c r="B52" s="141" t="s">
        <v>7</v>
      </c>
      <c r="D52" s="111">
        <v>60970</v>
      </c>
      <c r="E52" s="110">
        <v>60451</v>
      </c>
      <c r="F52" s="110">
        <v>67099</v>
      </c>
      <c r="G52" s="110">
        <v>68515</v>
      </c>
      <c r="H52" s="110">
        <v>71918</v>
      </c>
      <c r="I52" s="110">
        <v>70297</v>
      </c>
      <c r="J52" s="110">
        <v>69407</v>
      </c>
      <c r="K52" s="110">
        <v>69668</v>
      </c>
      <c r="L52" s="110">
        <v>72628</v>
      </c>
      <c r="M52" s="110">
        <v>76641</v>
      </c>
      <c r="N52" s="110">
        <v>67056</v>
      </c>
      <c r="O52" s="110">
        <v>64720</v>
      </c>
      <c r="P52" s="110">
        <f>SUM(D52:O52)</f>
        <v>819370</v>
      </c>
      <c r="Q52" s="142"/>
      <c r="R52" s="142"/>
      <c r="S52" s="110">
        <f>SUM($D52:D52)</f>
        <v>60970</v>
      </c>
      <c r="T52" s="110">
        <f>SUM($D52:E52)</f>
        <v>121421</v>
      </c>
      <c r="U52" s="110">
        <f>SUM($D52:F52)</f>
        <v>188520</v>
      </c>
      <c r="V52" s="110">
        <f>SUM($D52:G52)</f>
        <v>257035</v>
      </c>
      <c r="W52" s="110">
        <f>SUM($D52:H52)</f>
        <v>328953</v>
      </c>
      <c r="X52" s="110">
        <f>SUM($D52:I52)</f>
        <v>399250</v>
      </c>
      <c r="Y52" s="110">
        <f>SUM($D52:J52)</f>
        <v>468657</v>
      </c>
      <c r="Z52" s="110">
        <f>SUM($D52:K52)</f>
        <v>538325</v>
      </c>
      <c r="AA52" s="110">
        <f>SUM($D52:L52)</f>
        <v>610953</v>
      </c>
      <c r="AB52" s="110">
        <f>SUM($D52:M52)</f>
        <v>687594</v>
      </c>
      <c r="AC52" s="110">
        <f>SUM($D52:N52)</f>
        <v>754650</v>
      </c>
      <c r="AD52" s="110">
        <f>SUM($D52:O52)</f>
        <v>819370</v>
      </c>
    </row>
    <row r="53" spans="1:30" s="114" customFormat="1" ht="15" customHeight="1">
      <c r="A53" s="138">
        <v>2014</v>
      </c>
      <c r="B53" s="141" t="s">
        <v>8</v>
      </c>
      <c r="D53" s="111">
        <v>185</v>
      </c>
      <c r="E53" s="110">
        <v>159</v>
      </c>
      <c r="F53" s="110">
        <v>218</v>
      </c>
      <c r="G53" s="110">
        <v>250</v>
      </c>
      <c r="H53" s="110">
        <v>346</v>
      </c>
      <c r="I53" s="110">
        <v>393</v>
      </c>
      <c r="J53" s="110">
        <v>501</v>
      </c>
      <c r="K53" s="110">
        <v>530</v>
      </c>
      <c r="L53" s="110">
        <v>415</v>
      </c>
      <c r="M53" s="110">
        <v>385</v>
      </c>
      <c r="N53" s="110">
        <v>356</v>
      </c>
      <c r="O53" s="110">
        <v>180</v>
      </c>
      <c r="P53" s="110">
        <f>SUM(D53:O53)</f>
        <v>3918</v>
      </c>
      <c r="Q53" s="142"/>
      <c r="R53" s="142"/>
      <c r="S53" s="110">
        <f>SUM($D53:D53)</f>
        <v>185</v>
      </c>
      <c r="T53" s="110">
        <f>SUM($D53:E53)</f>
        <v>344</v>
      </c>
      <c r="U53" s="110">
        <f>SUM($D53:F53)</f>
        <v>562</v>
      </c>
      <c r="V53" s="110">
        <f>SUM($D53:G53)</f>
        <v>812</v>
      </c>
      <c r="W53" s="110">
        <f>SUM($D53:H53)</f>
        <v>1158</v>
      </c>
      <c r="X53" s="110">
        <f>SUM($D53:I53)</f>
        <v>1551</v>
      </c>
      <c r="Y53" s="110">
        <f>SUM($D53:J53)</f>
        <v>2052</v>
      </c>
      <c r="Z53" s="110">
        <f>SUM($D53:K53)</f>
        <v>2582</v>
      </c>
      <c r="AA53" s="110">
        <f>SUM($D53:L53)</f>
        <v>2997</v>
      </c>
      <c r="AB53" s="110">
        <f>SUM($D53:M53)</f>
        <v>3382</v>
      </c>
      <c r="AC53" s="110">
        <f>SUM($D53:N53)</f>
        <v>3738</v>
      </c>
      <c r="AD53" s="110">
        <f>SUM($D53:O53)</f>
        <v>3918</v>
      </c>
    </row>
    <row r="54" spans="1:30" s="114" customFormat="1" ht="15" customHeight="1">
      <c r="A54" s="138">
        <v>2014</v>
      </c>
      <c r="B54" s="143" t="s">
        <v>9</v>
      </c>
      <c r="D54" s="111">
        <f t="shared" ref="D54:P54" si="16">SUM(D51:D53)</f>
        <v>179148</v>
      </c>
      <c r="E54" s="111">
        <f t="shared" si="16"/>
        <v>167931</v>
      </c>
      <c r="F54" s="111">
        <f t="shared" si="16"/>
        <v>206212</v>
      </c>
      <c r="G54" s="111">
        <f t="shared" si="16"/>
        <v>219167</v>
      </c>
      <c r="H54" s="111">
        <f t="shared" si="16"/>
        <v>240031</v>
      </c>
      <c r="I54" s="111">
        <f t="shared" si="16"/>
        <v>245600</v>
      </c>
      <c r="J54" s="111">
        <f t="shared" si="16"/>
        <v>269507</v>
      </c>
      <c r="K54" s="111">
        <f t="shared" si="16"/>
        <v>285513</v>
      </c>
      <c r="L54" s="111">
        <f t="shared" si="16"/>
        <v>232121</v>
      </c>
      <c r="M54" s="111">
        <f t="shared" si="16"/>
        <v>236830</v>
      </c>
      <c r="N54" s="111">
        <f t="shared" si="16"/>
        <v>210239</v>
      </c>
      <c r="O54" s="111">
        <f t="shared" si="16"/>
        <v>211742</v>
      </c>
      <c r="P54" s="111">
        <f t="shared" si="16"/>
        <v>2704041</v>
      </c>
      <c r="Q54" s="142"/>
      <c r="R54" s="142"/>
      <c r="S54" s="111">
        <f t="shared" ref="S54:AD54" si="17">SUM(S51:S53)</f>
        <v>179148</v>
      </c>
      <c r="T54" s="111">
        <f t="shared" si="17"/>
        <v>347079</v>
      </c>
      <c r="U54" s="111">
        <f t="shared" si="17"/>
        <v>553291</v>
      </c>
      <c r="V54" s="111">
        <f t="shared" si="17"/>
        <v>772458</v>
      </c>
      <c r="W54" s="111">
        <f t="shared" si="17"/>
        <v>1012489</v>
      </c>
      <c r="X54" s="111">
        <f t="shared" si="17"/>
        <v>1258089</v>
      </c>
      <c r="Y54" s="111">
        <f t="shared" si="17"/>
        <v>1527596</v>
      </c>
      <c r="Z54" s="111">
        <f t="shared" si="17"/>
        <v>1813109</v>
      </c>
      <c r="AA54" s="111">
        <f t="shared" si="17"/>
        <v>2045230</v>
      </c>
      <c r="AB54" s="111">
        <f t="shared" si="17"/>
        <v>2282060</v>
      </c>
      <c r="AC54" s="111">
        <f t="shared" si="17"/>
        <v>2492299</v>
      </c>
      <c r="AD54" s="111">
        <f t="shared" si="17"/>
        <v>2704041</v>
      </c>
    </row>
    <row r="55" spans="1:30" s="137" customFormat="1" ht="15" customHeight="1">
      <c r="A55" s="134"/>
      <c r="B55" s="135"/>
      <c r="C55" s="136"/>
      <c r="D55" s="112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36"/>
      <c r="R55" s="136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</row>
    <row r="56" spans="1:30" s="114" customFormat="1" ht="15" customHeight="1">
      <c r="A56" s="138">
        <v>2015</v>
      </c>
      <c r="B56" s="139" t="s">
        <v>6</v>
      </c>
      <c r="C56" s="113"/>
      <c r="D56" s="110">
        <v>109666</v>
      </c>
      <c r="E56" s="110">
        <v>89858</v>
      </c>
      <c r="F56" s="110">
        <v>122421</v>
      </c>
      <c r="G56" s="110">
        <v>120879</v>
      </c>
      <c r="H56" s="110">
        <v>145101</v>
      </c>
      <c r="I56" s="110">
        <v>149739</v>
      </c>
      <c r="J56" s="110">
        <v>175713</v>
      </c>
      <c r="K56" s="110">
        <v>173832</v>
      </c>
      <c r="L56" s="110">
        <v>136782</v>
      </c>
      <c r="M56" s="110">
        <v>129857</v>
      </c>
      <c r="N56" s="110">
        <f>118577+1098+1239</f>
        <v>120914</v>
      </c>
      <c r="O56" s="110">
        <f>119669+711+1285</f>
        <v>121665</v>
      </c>
      <c r="P56" s="110">
        <f>SUM(D56:O56)</f>
        <v>1596427</v>
      </c>
      <c r="Q56" s="140"/>
      <c r="R56" s="140"/>
      <c r="S56" s="110">
        <f>SUM($D56:D56)</f>
        <v>109666</v>
      </c>
      <c r="T56" s="110">
        <f>SUM($D56:E56)</f>
        <v>199524</v>
      </c>
      <c r="U56" s="110">
        <f>SUM($D56:F56)</f>
        <v>321945</v>
      </c>
      <c r="V56" s="110">
        <f>SUM($D56:G56)</f>
        <v>442824</v>
      </c>
      <c r="W56" s="110">
        <f>SUM($D56:H56)</f>
        <v>587925</v>
      </c>
      <c r="X56" s="110">
        <f>SUM($D56:I56)</f>
        <v>737664</v>
      </c>
      <c r="Y56" s="110">
        <f>SUM($D56:J56)</f>
        <v>913377</v>
      </c>
      <c r="Z56" s="110">
        <f>SUM($D56:K56)</f>
        <v>1087209</v>
      </c>
      <c r="AA56" s="110">
        <f>SUM($D56:L56)</f>
        <v>1223991</v>
      </c>
      <c r="AB56" s="110">
        <f>SUM($D56:M56)</f>
        <v>1353848</v>
      </c>
      <c r="AC56" s="110">
        <f>SUM($D56:N56)</f>
        <v>1474762</v>
      </c>
      <c r="AD56" s="110">
        <f>SUM($D56:O56)</f>
        <v>1596427</v>
      </c>
    </row>
    <row r="57" spans="1:30" s="114" customFormat="1" ht="15" customHeight="1">
      <c r="A57" s="138">
        <v>2015</v>
      </c>
      <c r="B57" s="141" t="s">
        <v>7</v>
      </c>
      <c r="D57" s="111">
        <v>61768</v>
      </c>
      <c r="E57" s="110">
        <v>60222</v>
      </c>
      <c r="F57" s="110">
        <v>70293</v>
      </c>
      <c r="G57" s="110">
        <v>68960</v>
      </c>
      <c r="H57" s="110">
        <v>69100</v>
      </c>
      <c r="I57" s="110">
        <v>71432</v>
      </c>
      <c r="J57" s="110">
        <v>66187</v>
      </c>
      <c r="K57" s="110">
        <v>69632</v>
      </c>
      <c r="L57" s="110">
        <v>70350</v>
      </c>
      <c r="M57" s="110">
        <v>74924</v>
      </c>
      <c r="N57" s="110">
        <v>68872</v>
      </c>
      <c r="O57" s="110">
        <v>64426</v>
      </c>
      <c r="P57" s="110">
        <f>SUM(D57:O57)</f>
        <v>816166</v>
      </c>
      <c r="Q57" s="142"/>
      <c r="R57" s="142"/>
      <c r="S57" s="110">
        <f>SUM($D57:D57)</f>
        <v>61768</v>
      </c>
      <c r="T57" s="110">
        <f>SUM($D57:E57)</f>
        <v>121990</v>
      </c>
      <c r="U57" s="110">
        <f>SUM($D57:F57)</f>
        <v>192283</v>
      </c>
      <c r="V57" s="110">
        <f>SUM($D57:G57)</f>
        <v>261243</v>
      </c>
      <c r="W57" s="110">
        <f>SUM($D57:H57)</f>
        <v>330343</v>
      </c>
      <c r="X57" s="110">
        <f>SUM($D57:I57)</f>
        <v>401775</v>
      </c>
      <c r="Y57" s="110">
        <f>SUM($D57:J57)</f>
        <v>467962</v>
      </c>
      <c r="Z57" s="110">
        <f>SUM($D57:K57)</f>
        <v>537594</v>
      </c>
      <c r="AA57" s="110">
        <f>SUM($D57:L57)</f>
        <v>607944</v>
      </c>
      <c r="AB57" s="110">
        <f>SUM($D57:M57)</f>
        <v>682868</v>
      </c>
      <c r="AC57" s="110">
        <f>SUM($D57:N57)</f>
        <v>751740</v>
      </c>
      <c r="AD57" s="110">
        <f>SUM($D57:O57)</f>
        <v>816166</v>
      </c>
    </row>
    <row r="58" spans="1:30" s="114" customFormat="1" ht="15" customHeight="1">
      <c r="A58" s="138">
        <v>2015</v>
      </c>
      <c r="B58" s="141" t="s">
        <v>8</v>
      </c>
      <c r="D58" s="111">
        <v>275</v>
      </c>
      <c r="E58" s="110">
        <v>174</v>
      </c>
      <c r="F58" s="110">
        <v>271</v>
      </c>
      <c r="G58" s="110">
        <v>351</v>
      </c>
      <c r="H58" s="110">
        <v>368</v>
      </c>
      <c r="I58" s="110">
        <v>405</v>
      </c>
      <c r="J58" s="110">
        <v>371</v>
      </c>
      <c r="K58" s="110">
        <v>320</v>
      </c>
      <c r="L58" s="110">
        <v>304</v>
      </c>
      <c r="M58" s="110">
        <v>309</v>
      </c>
      <c r="N58" s="110">
        <v>218</v>
      </c>
      <c r="O58" s="110">
        <v>114</v>
      </c>
      <c r="P58" s="110">
        <f>SUM(D58:O58)</f>
        <v>3480</v>
      </c>
      <c r="Q58" s="142"/>
      <c r="R58" s="142"/>
      <c r="S58" s="110">
        <f>SUM($D58:D58)</f>
        <v>275</v>
      </c>
      <c r="T58" s="110">
        <f>SUM($D58:E58)</f>
        <v>449</v>
      </c>
      <c r="U58" s="110">
        <f>SUM($D58:F58)</f>
        <v>720</v>
      </c>
      <c r="V58" s="110">
        <f>SUM($D58:G58)</f>
        <v>1071</v>
      </c>
      <c r="W58" s="110">
        <f>SUM($D58:H58)</f>
        <v>1439</v>
      </c>
      <c r="X58" s="110">
        <f>SUM($D58:I58)</f>
        <v>1844</v>
      </c>
      <c r="Y58" s="110">
        <f>SUM($D58:J58)</f>
        <v>2215</v>
      </c>
      <c r="Z58" s="110">
        <f>SUM($D58:K58)</f>
        <v>2535</v>
      </c>
      <c r="AA58" s="110">
        <f>SUM($D58:L58)</f>
        <v>2839</v>
      </c>
      <c r="AB58" s="110">
        <f>SUM($D58:M58)</f>
        <v>3148</v>
      </c>
      <c r="AC58" s="110">
        <f>SUM($D58:N58)</f>
        <v>3366</v>
      </c>
      <c r="AD58" s="110">
        <f>SUM($D58:O58)</f>
        <v>3480</v>
      </c>
    </row>
    <row r="59" spans="1:30" s="114" customFormat="1" ht="15" customHeight="1">
      <c r="A59" s="138">
        <v>2015</v>
      </c>
      <c r="B59" s="143" t="s">
        <v>9</v>
      </c>
      <c r="D59" s="111">
        <f t="shared" ref="D59:P59" si="18">SUM(D56:D58)</f>
        <v>171709</v>
      </c>
      <c r="E59" s="111">
        <f t="shared" si="18"/>
        <v>150254</v>
      </c>
      <c r="F59" s="111">
        <f t="shared" si="18"/>
        <v>192985</v>
      </c>
      <c r="G59" s="111">
        <f t="shared" si="18"/>
        <v>190190</v>
      </c>
      <c r="H59" s="111">
        <f t="shared" si="18"/>
        <v>214569</v>
      </c>
      <c r="I59" s="111">
        <f t="shared" si="18"/>
        <v>221576</v>
      </c>
      <c r="J59" s="111">
        <f t="shared" si="18"/>
        <v>242271</v>
      </c>
      <c r="K59" s="111">
        <f t="shared" si="18"/>
        <v>243784</v>
      </c>
      <c r="L59" s="111">
        <f t="shared" si="18"/>
        <v>207436</v>
      </c>
      <c r="M59" s="111">
        <f t="shared" si="18"/>
        <v>205090</v>
      </c>
      <c r="N59" s="111">
        <f t="shared" si="18"/>
        <v>190004</v>
      </c>
      <c r="O59" s="111">
        <f t="shared" si="18"/>
        <v>186205</v>
      </c>
      <c r="P59" s="111">
        <f t="shared" si="18"/>
        <v>2416073</v>
      </c>
      <c r="Q59" s="142"/>
      <c r="R59" s="142"/>
      <c r="S59" s="111">
        <f t="shared" ref="S59:AD59" si="19">SUM(S56:S58)</f>
        <v>171709</v>
      </c>
      <c r="T59" s="111">
        <f t="shared" si="19"/>
        <v>321963</v>
      </c>
      <c r="U59" s="111">
        <f t="shared" si="19"/>
        <v>514948</v>
      </c>
      <c r="V59" s="111">
        <f t="shared" si="19"/>
        <v>705138</v>
      </c>
      <c r="W59" s="111">
        <f t="shared" si="19"/>
        <v>919707</v>
      </c>
      <c r="X59" s="111">
        <f t="shared" si="19"/>
        <v>1141283</v>
      </c>
      <c r="Y59" s="111">
        <f t="shared" si="19"/>
        <v>1383554</v>
      </c>
      <c r="Z59" s="111">
        <f t="shared" si="19"/>
        <v>1627338</v>
      </c>
      <c r="AA59" s="111">
        <f t="shared" si="19"/>
        <v>1834774</v>
      </c>
      <c r="AB59" s="111">
        <f t="shared" si="19"/>
        <v>2039864</v>
      </c>
      <c r="AC59" s="111">
        <f t="shared" si="19"/>
        <v>2229868</v>
      </c>
      <c r="AD59" s="111">
        <f t="shared" si="19"/>
        <v>2416073</v>
      </c>
    </row>
    <row r="60" spans="1:30" s="137" customFormat="1" ht="15" customHeight="1">
      <c r="A60" s="134"/>
      <c r="B60" s="135"/>
      <c r="C60" s="136"/>
      <c r="D60" s="112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36"/>
      <c r="R60" s="136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</row>
    <row r="61" spans="1:30" s="114" customFormat="1" ht="15" customHeight="1">
      <c r="A61" s="138">
        <v>2016</v>
      </c>
      <c r="B61" s="139" t="s">
        <v>6</v>
      </c>
      <c r="C61" s="113"/>
      <c r="D61" s="104">
        <v>94482</v>
      </c>
      <c r="E61" s="104">
        <v>82801</v>
      </c>
      <c r="F61" s="104">
        <v>110417</v>
      </c>
      <c r="G61" s="104">
        <v>113836</v>
      </c>
      <c r="H61" s="104">
        <v>134024</v>
      </c>
      <c r="I61" s="104">
        <v>139781</v>
      </c>
      <c r="J61" s="104">
        <v>168717</v>
      </c>
      <c r="K61" s="104">
        <v>159897</v>
      </c>
      <c r="L61" s="104">
        <v>136324</v>
      </c>
      <c r="M61" s="104">
        <v>134780</v>
      </c>
      <c r="N61" s="104">
        <v>114362</v>
      </c>
      <c r="O61" s="104">
        <v>107774</v>
      </c>
      <c r="P61" s="110">
        <f>SUM(D61:O61)</f>
        <v>1497195</v>
      </c>
      <c r="Q61" s="140"/>
      <c r="R61" s="140"/>
      <c r="S61" s="110">
        <f>SUM($D61:D61)</f>
        <v>94482</v>
      </c>
      <c r="T61" s="110">
        <f>SUM($D61:E61)</f>
        <v>177283</v>
      </c>
      <c r="U61" s="110">
        <f>SUM($D61:F61)</f>
        <v>287700</v>
      </c>
      <c r="V61" s="110">
        <f>SUM($D61:G61)</f>
        <v>401536</v>
      </c>
      <c r="W61" s="110">
        <f>SUM($D61:H61)</f>
        <v>535560</v>
      </c>
      <c r="X61" s="110">
        <f>SUM($D61:I61)</f>
        <v>675341</v>
      </c>
      <c r="Y61" s="110">
        <f>SUM($D61:J61)</f>
        <v>844058</v>
      </c>
      <c r="Z61" s="110">
        <f>SUM($D61:K61)</f>
        <v>1003955</v>
      </c>
      <c r="AA61" s="110">
        <f>SUM($D61:L61)</f>
        <v>1140279</v>
      </c>
      <c r="AB61" s="110">
        <f>SUM($D61:M61)</f>
        <v>1275059</v>
      </c>
      <c r="AC61" s="110">
        <f>SUM($D61:N61)</f>
        <v>1389421</v>
      </c>
      <c r="AD61" s="110">
        <f>SUM($D61:O61)</f>
        <v>1497195</v>
      </c>
    </row>
    <row r="62" spans="1:30" s="114" customFormat="1" ht="15" customHeight="1">
      <c r="A62" s="138">
        <v>2016</v>
      </c>
      <c r="B62" s="141" t="s">
        <v>7</v>
      </c>
      <c r="D62" s="105">
        <v>62664</v>
      </c>
      <c r="E62" s="104">
        <v>64255</v>
      </c>
      <c r="F62" s="104">
        <v>71745</v>
      </c>
      <c r="G62" s="104">
        <v>72117</v>
      </c>
      <c r="H62" s="104">
        <v>71916</v>
      </c>
      <c r="I62" s="104">
        <v>80034</v>
      </c>
      <c r="J62" s="104">
        <v>67565</v>
      </c>
      <c r="K62" s="104">
        <v>74454</v>
      </c>
      <c r="L62" s="104">
        <v>74597</v>
      </c>
      <c r="M62" s="104">
        <v>75012</v>
      </c>
      <c r="N62" s="104">
        <v>73225</v>
      </c>
      <c r="O62" s="104">
        <v>64151</v>
      </c>
      <c r="P62" s="110">
        <f>SUM(D62:O62)</f>
        <v>851735</v>
      </c>
      <c r="Q62" s="142"/>
      <c r="R62" s="142"/>
      <c r="S62" s="110">
        <f>SUM($D62:D62)</f>
        <v>62664</v>
      </c>
      <c r="T62" s="110">
        <f>SUM($D62:E62)</f>
        <v>126919</v>
      </c>
      <c r="U62" s="110">
        <f>SUM($D62:F62)</f>
        <v>198664</v>
      </c>
      <c r="V62" s="110">
        <f>SUM($D62:G62)</f>
        <v>270781</v>
      </c>
      <c r="W62" s="110">
        <f>SUM($D62:H62)</f>
        <v>342697</v>
      </c>
      <c r="X62" s="110">
        <f>SUM($D62:I62)</f>
        <v>422731</v>
      </c>
      <c r="Y62" s="110">
        <f>SUM($D62:J62)</f>
        <v>490296</v>
      </c>
      <c r="Z62" s="110">
        <f>SUM($D62:K62)</f>
        <v>564750</v>
      </c>
      <c r="AA62" s="110">
        <f>SUM($D62:L62)</f>
        <v>639347</v>
      </c>
      <c r="AB62" s="110">
        <f>SUM($D62:M62)</f>
        <v>714359</v>
      </c>
      <c r="AC62" s="110">
        <f>SUM($D62:N62)</f>
        <v>787584</v>
      </c>
      <c r="AD62" s="110">
        <f>SUM($D62:O62)</f>
        <v>851735</v>
      </c>
    </row>
    <row r="63" spans="1:30" s="114" customFormat="1" ht="15" customHeight="1">
      <c r="A63" s="138">
        <v>2016</v>
      </c>
      <c r="B63" s="141" t="s">
        <v>8</v>
      </c>
      <c r="D63" s="105">
        <v>135</v>
      </c>
      <c r="E63" s="104">
        <v>127</v>
      </c>
      <c r="F63" s="104">
        <v>131</v>
      </c>
      <c r="G63" s="104">
        <v>251</v>
      </c>
      <c r="H63" s="104">
        <v>321</v>
      </c>
      <c r="I63" s="104">
        <v>301</v>
      </c>
      <c r="J63" s="104">
        <v>325</v>
      </c>
      <c r="K63" s="104">
        <v>248</v>
      </c>
      <c r="L63" s="104">
        <v>262</v>
      </c>
      <c r="M63" s="104">
        <v>299</v>
      </c>
      <c r="N63" s="104">
        <v>273</v>
      </c>
      <c r="O63" s="104">
        <v>118</v>
      </c>
      <c r="P63" s="110">
        <f>SUM(D63:O63)</f>
        <v>2791</v>
      </c>
      <c r="Q63" s="142"/>
      <c r="R63" s="142"/>
      <c r="S63" s="110">
        <f>SUM($D63:D63)</f>
        <v>135</v>
      </c>
      <c r="T63" s="110">
        <f>SUM($D63:E63)</f>
        <v>262</v>
      </c>
      <c r="U63" s="110">
        <f>SUM($D63:F63)</f>
        <v>393</v>
      </c>
      <c r="V63" s="110">
        <f>SUM($D63:G63)</f>
        <v>644</v>
      </c>
      <c r="W63" s="110">
        <f>SUM($D63:H63)</f>
        <v>965</v>
      </c>
      <c r="X63" s="110">
        <f>SUM($D63:I63)</f>
        <v>1266</v>
      </c>
      <c r="Y63" s="110">
        <f>SUM($D63:J63)</f>
        <v>1591</v>
      </c>
      <c r="Z63" s="110">
        <f>SUM($D63:K63)</f>
        <v>1839</v>
      </c>
      <c r="AA63" s="110">
        <f>SUM($D63:L63)</f>
        <v>2101</v>
      </c>
      <c r="AB63" s="110">
        <f>SUM($D63:M63)</f>
        <v>2400</v>
      </c>
      <c r="AC63" s="110">
        <f>SUM($D63:N63)</f>
        <v>2673</v>
      </c>
      <c r="AD63" s="110">
        <f>SUM($D63:O63)</f>
        <v>2791</v>
      </c>
    </row>
    <row r="64" spans="1:30" s="114" customFormat="1" ht="15" customHeight="1">
      <c r="A64" s="138">
        <v>2016</v>
      </c>
      <c r="B64" s="143" t="s">
        <v>9</v>
      </c>
      <c r="D64" s="111">
        <f t="shared" ref="D64:P64" si="20">SUM(D61:D63)</f>
        <v>157281</v>
      </c>
      <c r="E64" s="111">
        <f t="shared" si="20"/>
        <v>147183</v>
      </c>
      <c r="F64" s="111">
        <f t="shared" si="20"/>
        <v>182293</v>
      </c>
      <c r="G64" s="111">
        <f t="shared" si="20"/>
        <v>186204</v>
      </c>
      <c r="H64" s="111">
        <f t="shared" si="20"/>
        <v>206261</v>
      </c>
      <c r="I64" s="111">
        <f t="shared" si="20"/>
        <v>220116</v>
      </c>
      <c r="J64" s="111">
        <f t="shared" si="20"/>
        <v>236607</v>
      </c>
      <c r="K64" s="111">
        <f t="shared" si="20"/>
        <v>234599</v>
      </c>
      <c r="L64" s="111">
        <f t="shared" si="20"/>
        <v>211183</v>
      </c>
      <c r="M64" s="111">
        <f t="shared" si="20"/>
        <v>210091</v>
      </c>
      <c r="N64" s="111">
        <f t="shared" si="20"/>
        <v>187860</v>
      </c>
      <c r="O64" s="111">
        <f t="shared" si="20"/>
        <v>172043</v>
      </c>
      <c r="P64" s="111">
        <f t="shared" si="20"/>
        <v>2351721</v>
      </c>
      <c r="Q64" s="142"/>
      <c r="R64" s="142"/>
      <c r="S64" s="111">
        <f t="shared" ref="S64:AD64" si="21">SUM(S61:S63)</f>
        <v>157281</v>
      </c>
      <c r="T64" s="111">
        <f t="shared" si="21"/>
        <v>304464</v>
      </c>
      <c r="U64" s="111">
        <f t="shared" si="21"/>
        <v>486757</v>
      </c>
      <c r="V64" s="111">
        <f t="shared" si="21"/>
        <v>672961</v>
      </c>
      <c r="W64" s="111">
        <f t="shared" si="21"/>
        <v>879222</v>
      </c>
      <c r="X64" s="111">
        <f t="shared" si="21"/>
        <v>1099338</v>
      </c>
      <c r="Y64" s="111">
        <f t="shared" si="21"/>
        <v>1335945</v>
      </c>
      <c r="Z64" s="111">
        <f t="shared" si="21"/>
        <v>1570544</v>
      </c>
      <c r="AA64" s="111">
        <f t="shared" si="21"/>
        <v>1781727</v>
      </c>
      <c r="AB64" s="111">
        <f t="shared" si="21"/>
        <v>1991818</v>
      </c>
      <c r="AC64" s="111">
        <f t="shared" si="21"/>
        <v>2179678</v>
      </c>
      <c r="AD64" s="111">
        <f t="shared" si="21"/>
        <v>2351721</v>
      </c>
    </row>
    <row r="65" spans="1:30" s="137" customFormat="1" ht="15" customHeight="1">
      <c r="A65" s="134"/>
      <c r="B65" s="135"/>
      <c r="C65" s="136"/>
      <c r="D65" s="112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36"/>
      <c r="R65" s="136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</row>
    <row r="66" spans="1:30" s="114" customFormat="1" ht="15" customHeight="1">
      <c r="A66" s="138">
        <v>2017</v>
      </c>
      <c r="B66" s="139" t="s">
        <v>6</v>
      </c>
      <c r="C66" s="113"/>
      <c r="D66" s="104">
        <v>90627</v>
      </c>
      <c r="E66" s="104">
        <v>83358</v>
      </c>
      <c r="F66" s="104">
        <v>103362</v>
      </c>
      <c r="G66" s="104">
        <v>115014</v>
      </c>
      <c r="H66" s="104">
        <v>121686</v>
      </c>
      <c r="I66" s="104">
        <v>132810</v>
      </c>
      <c r="J66" s="104">
        <v>162156</v>
      </c>
      <c r="K66" s="104">
        <v>168105</v>
      </c>
      <c r="L66" s="104">
        <v>135128</v>
      </c>
      <c r="M66" s="104">
        <v>128215</v>
      </c>
      <c r="N66" s="104"/>
      <c r="O66" s="104"/>
      <c r="P66" s="110">
        <f>SUM(D66:O66)</f>
        <v>1240461</v>
      </c>
      <c r="Q66" s="140"/>
      <c r="R66" s="140"/>
      <c r="S66" s="110">
        <f>SUM($D66:D66)</f>
        <v>90627</v>
      </c>
      <c r="T66" s="110">
        <f>SUM($D66:E66)</f>
        <v>173985</v>
      </c>
      <c r="U66" s="110">
        <f>SUM($D66:F66)</f>
        <v>277347</v>
      </c>
      <c r="V66" s="110">
        <f>SUM($D66:G66)</f>
        <v>392361</v>
      </c>
      <c r="W66" s="110">
        <f>SUM($D66:H66)</f>
        <v>514047</v>
      </c>
      <c r="X66" s="110">
        <f>SUM($D66:I66)</f>
        <v>646857</v>
      </c>
      <c r="Y66" s="110">
        <f>SUM($D66:J66)</f>
        <v>809013</v>
      </c>
      <c r="Z66" s="110">
        <f>SUM($D66:K66)</f>
        <v>977118</v>
      </c>
      <c r="AA66" s="110">
        <f>SUM($D66:L66)</f>
        <v>1112246</v>
      </c>
      <c r="AB66" s="110">
        <f>SUM($D66:M66)</f>
        <v>1240461</v>
      </c>
      <c r="AC66" s="110">
        <f>SUM($D66:N66)</f>
        <v>1240461</v>
      </c>
      <c r="AD66" s="110">
        <f>SUM($D66:O66)</f>
        <v>1240461</v>
      </c>
    </row>
    <row r="67" spans="1:30" s="114" customFormat="1" ht="15" customHeight="1">
      <c r="A67" s="138">
        <v>2017</v>
      </c>
      <c r="B67" s="141" t="s">
        <v>7</v>
      </c>
      <c r="D67" s="105">
        <v>65330</v>
      </c>
      <c r="E67" s="104">
        <v>64814</v>
      </c>
      <c r="F67" s="104">
        <v>74757</v>
      </c>
      <c r="G67" s="104">
        <v>66684</v>
      </c>
      <c r="H67" s="104">
        <v>75312</v>
      </c>
      <c r="I67" s="104">
        <v>73736</v>
      </c>
      <c r="J67" s="104">
        <v>63083</v>
      </c>
      <c r="K67" s="104">
        <v>73741</v>
      </c>
      <c r="L67" s="104">
        <v>68980</v>
      </c>
      <c r="M67" s="104">
        <v>71267</v>
      </c>
      <c r="N67" s="104"/>
      <c r="O67" s="104"/>
      <c r="P67" s="110">
        <f>SUM(D67:O67)</f>
        <v>697704</v>
      </c>
      <c r="Q67" s="142"/>
      <c r="R67" s="142"/>
      <c r="S67" s="110">
        <f>SUM($D67:D67)</f>
        <v>65330</v>
      </c>
      <c r="T67" s="110">
        <f>SUM($D67:E67)</f>
        <v>130144</v>
      </c>
      <c r="U67" s="110">
        <f>SUM($D67:F67)</f>
        <v>204901</v>
      </c>
      <c r="V67" s="110">
        <f>SUM($D67:G67)</f>
        <v>271585</v>
      </c>
      <c r="W67" s="110">
        <f>SUM($D67:H67)</f>
        <v>346897</v>
      </c>
      <c r="X67" s="110">
        <f>SUM($D67:I67)</f>
        <v>420633</v>
      </c>
      <c r="Y67" s="110">
        <f>SUM($D67:J67)</f>
        <v>483716</v>
      </c>
      <c r="Z67" s="110">
        <f>SUM($D67:K67)</f>
        <v>557457</v>
      </c>
      <c r="AA67" s="110">
        <f>SUM($D67:L67)</f>
        <v>626437</v>
      </c>
      <c r="AB67" s="110">
        <f>SUM($D67:M67)</f>
        <v>697704</v>
      </c>
      <c r="AC67" s="110">
        <f>SUM($D67:N67)</f>
        <v>697704</v>
      </c>
      <c r="AD67" s="110">
        <f>SUM($D67:O67)</f>
        <v>697704</v>
      </c>
    </row>
    <row r="68" spans="1:30" s="114" customFormat="1" ht="15" customHeight="1">
      <c r="A68" s="138">
        <v>2017</v>
      </c>
      <c r="B68" s="141" t="s">
        <v>8</v>
      </c>
      <c r="D68" s="105">
        <v>119</v>
      </c>
      <c r="E68" s="104">
        <v>149</v>
      </c>
      <c r="F68" s="104">
        <v>211</v>
      </c>
      <c r="G68" s="104">
        <v>215</v>
      </c>
      <c r="H68" s="104">
        <v>232</v>
      </c>
      <c r="I68" s="104">
        <v>288</v>
      </c>
      <c r="J68" s="104">
        <v>233</v>
      </c>
      <c r="K68" s="104">
        <v>250</v>
      </c>
      <c r="L68" s="104">
        <v>215</v>
      </c>
      <c r="M68" s="104">
        <v>274</v>
      </c>
      <c r="N68" s="104"/>
      <c r="O68" s="104"/>
      <c r="P68" s="110">
        <f>SUM(D68:O68)</f>
        <v>2186</v>
      </c>
      <c r="Q68" s="142"/>
      <c r="R68" s="142"/>
      <c r="S68" s="110">
        <f>SUM($D68:D68)</f>
        <v>119</v>
      </c>
      <c r="T68" s="110">
        <f>SUM($D68:E68)</f>
        <v>268</v>
      </c>
      <c r="U68" s="110">
        <f>SUM($D68:F68)</f>
        <v>479</v>
      </c>
      <c r="V68" s="110">
        <f>SUM($D68:G68)</f>
        <v>694</v>
      </c>
      <c r="W68" s="110">
        <f>SUM($D68:H68)</f>
        <v>926</v>
      </c>
      <c r="X68" s="110">
        <f>SUM($D68:I68)</f>
        <v>1214</v>
      </c>
      <c r="Y68" s="110">
        <f>SUM($D68:J68)</f>
        <v>1447</v>
      </c>
      <c r="Z68" s="110">
        <f>SUM($D68:K68)</f>
        <v>1697</v>
      </c>
      <c r="AA68" s="110">
        <f>SUM($D68:L68)</f>
        <v>1912</v>
      </c>
      <c r="AB68" s="110">
        <f>SUM($D68:M68)</f>
        <v>2186</v>
      </c>
      <c r="AC68" s="110">
        <f>SUM($D68:N68)</f>
        <v>2186</v>
      </c>
      <c r="AD68" s="110">
        <f>SUM($D68:O68)</f>
        <v>2186</v>
      </c>
    </row>
    <row r="69" spans="1:30" s="114" customFormat="1" ht="15" customHeight="1">
      <c r="A69" s="138">
        <v>2017</v>
      </c>
      <c r="B69" s="143" t="s">
        <v>9</v>
      </c>
      <c r="D69" s="111">
        <f t="shared" ref="D69:P69" si="22">SUM(D66:D68)</f>
        <v>156076</v>
      </c>
      <c r="E69" s="111">
        <f t="shared" si="22"/>
        <v>148321</v>
      </c>
      <c r="F69" s="111">
        <f t="shared" si="22"/>
        <v>178330</v>
      </c>
      <c r="G69" s="111">
        <f t="shared" si="22"/>
        <v>181913</v>
      </c>
      <c r="H69" s="111">
        <f t="shared" si="22"/>
        <v>197230</v>
      </c>
      <c r="I69" s="111">
        <f t="shared" si="22"/>
        <v>206834</v>
      </c>
      <c r="J69" s="111">
        <f t="shared" si="22"/>
        <v>225472</v>
      </c>
      <c r="K69" s="111">
        <f t="shared" si="22"/>
        <v>242096</v>
      </c>
      <c r="L69" s="111">
        <f t="shared" si="22"/>
        <v>204323</v>
      </c>
      <c r="M69" s="111">
        <f t="shared" si="22"/>
        <v>199756</v>
      </c>
      <c r="N69" s="111">
        <f t="shared" si="22"/>
        <v>0</v>
      </c>
      <c r="O69" s="111">
        <f t="shared" si="22"/>
        <v>0</v>
      </c>
      <c r="P69" s="111">
        <f t="shared" si="22"/>
        <v>1940351</v>
      </c>
      <c r="Q69" s="142"/>
      <c r="R69" s="142"/>
      <c r="S69" s="111">
        <f t="shared" ref="S69:AD69" si="23">SUM(S66:S68)</f>
        <v>156076</v>
      </c>
      <c r="T69" s="111">
        <f t="shared" si="23"/>
        <v>304397</v>
      </c>
      <c r="U69" s="111">
        <f t="shared" si="23"/>
        <v>482727</v>
      </c>
      <c r="V69" s="111">
        <f t="shared" si="23"/>
        <v>664640</v>
      </c>
      <c r="W69" s="111">
        <f t="shared" si="23"/>
        <v>861870</v>
      </c>
      <c r="X69" s="111">
        <f t="shared" si="23"/>
        <v>1068704</v>
      </c>
      <c r="Y69" s="111">
        <f t="shared" si="23"/>
        <v>1294176</v>
      </c>
      <c r="Z69" s="111">
        <f t="shared" si="23"/>
        <v>1536272</v>
      </c>
      <c r="AA69" s="111">
        <f t="shared" si="23"/>
        <v>1740595</v>
      </c>
      <c r="AB69" s="111">
        <f t="shared" si="23"/>
        <v>1940351</v>
      </c>
      <c r="AC69" s="111">
        <f t="shared" si="23"/>
        <v>1940351</v>
      </c>
      <c r="AD69" s="111">
        <f t="shared" si="23"/>
        <v>1940351</v>
      </c>
    </row>
    <row r="70" spans="1:30" s="137" customFormat="1" ht="15" customHeight="1">
      <c r="A70" s="134"/>
      <c r="B70" s="135"/>
      <c r="C70" s="136"/>
      <c r="D70" s="112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36"/>
      <c r="R70" s="136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</row>
    <row r="73" spans="1:30" s="114" customFormat="1" ht="15" customHeight="1">
      <c r="A73" s="138">
        <v>2006</v>
      </c>
      <c r="B73" s="139" t="s">
        <v>6</v>
      </c>
      <c r="C73" s="113"/>
      <c r="D73" s="110">
        <f t="shared" ref="D73:J83" si="24">SUMIFS(D$11:D$65,$A$11:$A$65,$A73,$B$11:$B$65,$B73)</f>
        <v>125668</v>
      </c>
      <c r="E73" s="110">
        <f t="shared" si="24"/>
        <v>111584</v>
      </c>
      <c r="F73" s="110">
        <f t="shared" si="24"/>
        <v>143415</v>
      </c>
      <c r="G73" s="110">
        <f t="shared" si="24"/>
        <v>147207</v>
      </c>
      <c r="H73" s="110">
        <f t="shared" si="24"/>
        <v>162901</v>
      </c>
      <c r="I73" s="110">
        <f t="shared" si="24"/>
        <v>170515</v>
      </c>
      <c r="J73" s="110">
        <f t="shared" si="24"/>
        <v>198470</v>
      </c>
      <c r="K73" s="110">
        <f t="shared" ref="K73:O83" si="25">SUMIFS(K$11:K$65,$A$11:$A$65,$A73,$B$11:$B$65,$B73)</f>
        <v>191235</v>
      </c>
      <c r="L73" s="110">
        <f t="shared" si="25"/>
        <v>158295</v>
      </c>
      <c r="M73" s="110">
        <f t="shared" si="25"/>
        <v>147160</v>
      </c>
      <c r="N73" s="110">
        <f t="shared" si="25"/>
        <v>141262</v>
      </c>
      <c r="O73" s="110">
        <f t="shared" si="25"/>
        <v>138747</v>
      </c>
      <c r="P73" s="110">
        <f t="shared" ref="P73:P82" si="26">SUM(D73:O73)</f>
        <v>1836459</v>
      </c>
      <c r="Q73" s="112"/>
      <c r="R73" s="112"/>
      <c r="S73" s="110">
        <f>SUM($D73:D73)</f>
        <v>125668</v>
      </c>
      <c r="T73" s="110">
        <f>SUM($D73:E73)</f>
        <v>237252</v>
      </c>
      <c r="U73" s="110">
        <f>SUM($D73:F73)</f>
        <v>380667</v>
      </c>
      <c r="V73" s="110">
        <f>SUM($D73:G73)</f>
        <v>527874</v>
      </c>
      <c r="W73" s="110">
        <f>SUM($D73:H73)</f>
        <v>690775</v>
      </c>
      <c r="X73" s="110">
        <f>SUM($D73:I73)</f>
        <v>861290</v>
      </c>
      <c r="Y73" s="110">
        <f>SUM($D73:J73)</f>
        <v>1059760</v>
      </c>
      <c r="Z73" s="110">
        <f>SUM($D73:K73)</f>
        <v>1250995</v>
      </c>
      <c r="AA73" s="110">
        <f>SUM($D73:L73)</f>
        <v>1409290</v>
      </c>
      <c r="AB73" s="110">
        <f>SUM($D73:M73)</f>
        <v>1556450</v>
      </c>
      <c r="AC73" s="110">
        <f>SUM($D73:N73)</f>
        <v>1697712</v>
      </c>
      <c r="AD73" s="110">
        <f>SUM($D73:O73)</f>
        <v>1836459</v>
      </c>
    </row>
    <row r="74" spans="1:30" s="114" customFormat="1" ht="15" customHeight="1">
      <c r="A74" s="138">
        <v>2007</v>
      </c>
      <c r="B74" s="139" t="s">
        <v>6</v>
      </c>
      <c r="C74" s="113"/>
      <c r="D74" s="110">
        <f t="shared" si="24"/>
        <v>112935</v>
      </c>
      <c r="E74" s="110">
        <f t="shared" si="24"/>
        <v>100889</v>
      </c>
      <c r="F74" s="110">
        <f t="shared" si="24"/>
        <v>133969</v>
      </c>
      <c r="G74" s="110">
        <f t="shared" si="24"/>
        <v>135320</v>
      </c>
      <c r="H74" s="110">
        <f t="shared" si="24"/>
        <v>149784</v>
      </c>
      <c r="I74" s="110">
        <f t="shared" si="24"/>
        <v>157306</v>
      </c>
      <c r="J74" s="110">
        <f t="shared" si="24"/>
        <v>182881</v>
      </c>
      <c r="K74" s="110">
        <f t="shared" si="25"/>
        <v>185432</v>
      </c>
      <c r="L74" s="110">
        <f t="shared" si="25"/>
        <v>145493</v>
      </c>
      <c r="M74" s="110">
        <f t="shared" si="25"/>
        <v>146566</v>
      </c>
      <c r="N74" s="110">
        <f t="shared" si="25"/>
        <v>141419</v>
      </c>
      <c r="O74" s="110">
        <f t="shared" si="25"/>
        <v>127113</v>
      </c>
      <c r="P74" s="110">
        <f t="shared" si="26"/>
        <v>1719107</v>
      </c>
      <c r="Q74" s="112"/>
      <c r="R74" s="112"/>
      <c r="S74" s="110">
        <f>SUM($D74:D74)</f>
        <v>112935</v>
      </c>
      <c r="T74" s="110">
        <f>SUM($D74:E74)</f>
        <v>213824</v>
      </c>
      <c r="U74" s="110">
        <f>SUM($D74:F74)</f>
        <v>347793</v>
      </c>
      <c r="V74" s="110">
        <f>SUM($D74:G74)</f>
        <v>483113</v>
      </c>
      <c r="W74" s="110">
        <f>SUM($D74:H74)</f>
        <v>632897</v>
      </c>
      <c r="X74" s="110">
        <f>SUM($D74:I74)</f>
        <v>790203</v>
      </c>
      <c r="Y74" s="110">
        <f>SUM($D74:J74)</f>
        <v>973084</v>
      </c>
      <c r="Z74" s="110">
        <f>SUM($D74:K74)</f>
        <v>1158516</v>
      </c>
      <c r="AA74" s="110">
        <f>SUM($D74:L74)</f>
        <v>1304009</v>
      </c>
      <c r="AB74" s="110">
        <f>SUM($D74:M74)</f>
        <v>1450575</v>
      </c>
      <c r="AC74" s="110">
        <f>SUM($D74:N74)</f>
        <v>1591994</v>
      </c>
      <c r="AD74" s="110">
        <f>SUM($D74:O74)</f>
        <v>1719107</v>
      </c>
    </row>
    <row r="75" spans="1:30" s="114" customFormat="1" ht="15" customHeight="1">
      <c r="A75" s="138">
        <v>2008</v>
      </c>
      <c r="B75" s="139" t="s">
        <v>6</v>
      </c>
      <c r="C75" s="113"/>
      <c r="D75" s="110">
        <f t="shared" si="24"/>
        <v>110318</v>
      </c>
      <c r="E75" s="110">
        <f t="shared" si="24"/>
        <v>101147</v>
      </c>
      <c r="F75" s="110">
        <f t="shared" si="24"/>
        <v>133817</v>
      </c>
      <c r="G75" s="110">
        <f t="shared" si="24"/>
        <v>134190</v>
      </c>
      <c r="H75" s="110">
        <f t="shared" si="24"/>
        <v>154321</v>
      </c>
      <c r="I75" s="110">
        <f t="shared" si="24"/>
        <v>154778</v>
      </c>
      <c r="J75" s="110">
        <f t="shared" si="24"/>
        <v>178947</v>
      </c>
      <c r="K75" s="110">
        <f t="shared" si="25"/>
        <v>195441</v>
      </c>
      <c r="L75" s="110">
        <f t="shared" si="25"/>
        <v>139843</v>
      </c>
      <c r="M75" s="110">
        <f t="shared" si="25"/>
        <v>136878</v>
      </c>
      <c r="N75" s="110">
        <f t="shared" si="25"/>
        <v>121400</v>
      </c>
      <c r="O75" s="110">
        <f t="shared" si="25"/>
        <v>111153</v>
      </c>
      <c r="P75" s="110">
        <f t="shared" si="26"/>
        <v>1672233</v>
      </c>
      <c r="Q75" s="112"/>
      <c r="R75" s="112"/>
      <c r="S75" s="110">
        <f>SUM($D75:D75)</f>
        <v>110318</v>
      </c>
      <c r="T75" s="110">
        <f>SUM($D75:E75)</f>
        <v>211465</v>
      </c>
      <c r="U75" s="110">
        <f>SUM($D75:F75)</f>
        <v>345282</v>
      </c>
      <c r="V75" s="110">
        <f>SUM($D75:G75)</f>
        <v>479472</v>
      </c>
      <c r="W75" s="110">
        <f>SUM($D75:H75)</f>
        <v>633793</v>
      </c>
      <c r="X75" s="110">
        <f>SUM($D75:I75)</f>
        <v>788571</v>
      </c>
      <c r="Y75" s="110">
        <f>SUM($D75:J75)</f>
        <v>967518</v>
      </c>
      <c r="Z75" s="110">
        <f>SUM($D75:K75)</f>
        <v>1162959</v>
      </c>
      <c r="AA75" s="110">
        <f>SUM($D75:L75)</f>
        <v>1302802</v>
      </c>
      <c r="AB75" s="110">
        <f>SUM($D75:M75)</f>
        <v>1439680</v>
      </c>
      <c r="AC75" s="110">
        <f>SUM($D75:N75)</f>
        <v>1561080</v>
      </c>
      <c r="AD75" s="110">
        <f>SUM($D75:O75)</f>
        <v>1672233</v>
      </c>
    </row>
    <row r="76" spans="1:30" s="114" customFormat="1" ht="15" customHeight="1">
      <c r="A76" s="138">
        <v>2009</v>
      </c>
      <c r="B76" s="139" t="s">
        <v>6</v>
      </c>
      <c r="C76" s="113"/>
      <c r="D76" s="110">
        <f t="shared" si="24"/>
        <v>94544</v>
      </c>
      <c r="E76" s="110">
        <f t="shared" si="24"/>
        <v>91794</v>
      </c>
      <c r="F76" s="110">
        <f t="shared" si="24"/>
        <v>117132</v>
      </c>
      <c r="G76" s="110">
        <f t="shared" si="24"/>
        <v>121637</v>
      </c>
      <c r="H76" s="110">
        <f t="shared" si="24"/>
        <v>142592</v>
      </c>
      <c r="I76" s="110">
        <f t="shared" si="24"/>
        <v>134515</v>
      </c>
      <c r="J76" s="110">
        <f t="shared" si="24"/>
        <v>165287</v>
      </c>
      <c r="K76" s="110">
        <f t="shared" si="25"/>
        <v>174021</v>
      </c>
      <c r="L76" s="110">
        <f t="shared" si="25"/>
        <v>136801</v>
      </c>
      <c r="M76" s="110">
        <f t="shared" si="25"/>
        <v>134223</v>
      </c>
      <c r="N76" s="110">
        <f t="shared" si="25"/>
        <v>125835</v>
      </c>
      <c r="O76" s="110">
        <f t="shared" si="25"/>
        <v>120531</v>
      </c>
      <c r="P76" s="110">
        <f t="shared" si="26"/>
        <v>1558912</v>
      </c>
      <c r="Q76" s="112"/>
      <c r="R76" s="112"/>
      <c r="S76" s="110">
        <f>SUM($D76:D76)</f>
        <v>94544</v>
      </c>
      <c r="T76" s="110">
        <f>SUM($D76:E76)</f>
        <v>186338</v>
      </c>
      <c r="U76" s="110">
        <f>SUM($D76:F76)</f>
        <v>303470</v>
      </c>
      <c r="V76" s="110">
        <f>SUM($D76:G76)</f>
        <v>425107</v>
      </c>
      <c r="W76" s="110">
        <f>SUM($D76:H76)</f>
        <v>567699</v>
      </c>
      <c r="X76" s="110">
        <f>SUM($D76:I76)</f>
        <v>702214</v>
      </c>
      <c r="Y76" s="110">
        <f>SUM($D76:J76)</f>
        <v>867501</v>
      </c>
      <c r="Z76" s="110">
        <f>SUM($D76:K76)</f>
        <v>1041522</v>
      </c>
      <c r="AA76" s="110">
        <f>SUM($D76:L76)</f>
        <v>1178323</v>
      </c>
      <c r="AB76" s="110">
        <f>SUM($D76:M76)</f>
        <v>1312546</v>
      </c>
      <c r="AC76" s="110">
        <f>SUM($D76:N76)</f>
        <v>1438381</v>
      </c>
      <c r="AD76" s="110">
        <f>SUM($D76:O76)</f>
        <v>1558912</v>
      </c>
    </row>
    <row r="77" spans="1:30" s="114" customFormat="1" ht="15" customHeight="1">
      <c r="A77" s="138">
        <v>2010</v>
      </c>
      <c r="B77" s="139" t="s">
        <v>6</v>
      </c>
      <c r="C77" s="113"/>
      <c r="D77" s="110">
        <f t="shared" si="24"/>
        <v>101106</v>
      </c>
      <c r="E77" s="110">
        <f t="shared" si="24"/>
        <v>93125</v>
      </c>
      <c r="F77" s="110">
        <f t="shared" si="24"/>
        <v>127350</v>
      </c>
      <c r="G77" s="110">
        <f t="shared" si="24"/>
        <v>132908</v>
      </c>
      <c r="H77" s="110">
        <f t="shared" si="24"/>
        <v>144484</v>
      </c>
      <c r="I77" s="110">
        <f t="shared" si="24"/>
        <v>144581</v>
      </c>
      <c r="J77" s="110">
        <f t="shared" si="24"/>
        <v>177731</v>
      </c>
      <c r="K77" s="110">
        <f t="shared" si="25"/>
        <v>182416</v>
      </c>
      <c r="L77" s="110">
        <f t="shared" si="25"/>
        <v>145286</v>
      </c>
      <c r="M77" s="110">
        <f t="shared" si="25"/>
        <v>145002</v>
      </c>
      <c r="N77" s="110">
        <f t="shared" si="25"/>
        <v>140862</v>
      </c>
      <c r="O77" s="110">
        <f t="shared" si="25"/>
        <v>124288</v>
      </c>
      <c r="P77" s="110">
        <f t="shared" si="26"/>
        <v>1659139</v>
      </c>
      <c r="Q77" s="112"/>
      <c r="R77" s="112"/>
      <c r="S77" s="110">
        <f>SUM($D77:D77)</f>
        <v>101106</v>
      </c>
      <c r="T77" s="110">
        <f>SUM($D77:E77)</f>
        <v>194231</v>
      </c>
      <c r="U77" s="110">
        <f>SUM($D77:F77)</f>
        <v>321581</v>
      </c>
      <c r="V77" s="110">
        <f>SUM($D77:G77)</f>
        <v>454489</v>
      </c>
      <c r="W77" s="110">
        <f>SUM($D77:H77)</f>
        <v>598973</v>
      </c>
      <c r="X77" s="110">
        <f>SUM($D77:I77)</f>
        <v>743554</v>
      </c>
      <c r="Y77" s="110">
        <f>SUM($D77:J77)</f>
        <v>921285</v>
      </c>
      <c r="Z77" s="110">
        <f>SUM($D77:K77)</f>
        <v>1103701</v>
      </c>
      <c r="AA77" s="110">
        <f>SUM($D77:L77)</f>
        <v>1248987</v>
      </c>
      <c r="AB77" s="110">
        <f>SUM($D77:M77)</f>
        <v>1393989</v>
      </c>
      <c r="AC77" s="110">
        <f>SUM($D77:N77)</f>
        <v>1534851</v>
      </c>
      <c r="AD77" s="110">
        <f>SUM($D77:O77)</f>
        <v>1659139</v>
      </c>
    </row>
    <row r="78" spans="1:30" s="114" customFormat="1" ht="15" customHeight="1">
      <c r="A78" s="138">
        <v>2011</v>
      </c>
      <c r="B78" s="139" t="s">
        <v>6</v>
      </c>
      <c r="C78" s="113"/>
      <c r="D78" s="110">
        <f t="shared" si="24"/>
        <v>109979</v>
      </c>
      <c r="E78" s="110">
        <f t="shared" si="24"/>
        <v>103369</v>
      </c>
      <c r="F78" s="110">
        <f t="shared" si="24"/>
        <v>136510</v>
      </c>
      <c r="G78" s="110">
        <f t="shared" si="24"/>
        <v>150773</v>
      </c>
      <c r="H78" s="110">
        <f t="shared" si="24"/>
        <v>161678</v>
      </c>
      <c r="I78" s="110">
        <f t="shared" si="24"/>
        <v>164352</v>
      </c>
      <c r="J78" s="110">
        <f t="shared" si="24"/>
        <v>196237</v>
      </c>
      <c r="K78" s="110">
        <f t="shared" si="25"/>
        <v>201473</v>
      </c>
      <c r="L78" s="110">
        <f t="shared" si="25"/>
        <v>161487</v>
      </c>
      <c r="M78" s="110">
        <f t="shared" si="25"/>
        <v>155766</v>
      </c>
      <c r="N78" s="110">
        <f t="shared" si="25"/>
        <v>144102</v>
      </c>
      <c r="O78" s="110">
        <f t="shared" si="25"/>
        <v>146816</v>
      </c>
      <c r="P78" s="110">
        <f t="shared" si="26"/>
        <v>1832542</v>
      </c>
      <c r="Q78" s="112"/>
      <c r="R78" s="112"/>
      <c r="S78" s="110">
        <f>SUM($D78:D78)</f>
        <v>109979</v>
      </c>
      <c r="T78" s="110">
        <f>SUM($D78:E78)</f>
        <v>213348</v>
      </c>
      <c r="U78" s="110">
        <f>SUM($D78:F78)</f>
        <v>349858</v>
      </c>
      <c r="V78" s="110">
        <f>SUM($D78:G78)</f>
        <v>500631</v>
      </c>
      <c r="W78" s="110">
        <f>SUM($D78:H78)</f>
        <v>662309</v>
      </c>
      <c r="X78" s="110">
        <f>SUM($D78:I78)</f>
        <v>826661</v>
      </c>
      <c r="Y78" s="110">
        <f>SUM($D78:J78)</f>
        <v>1022898</v>
      </c>
      <c r="Z78" s="110">
        <f>SUM($D78:K78)</f>
        <v>1224371</v>
      </c>
      <c r="AA78" s="110">
        <f>SUM($D78:L78)</f>
        <v>1385858</v>
      </c>
      <c r="AB78" s="110">
        <f>SUM($D78:M78)</f>
        <v>1541624</v>
      </c>
      <c r="AC78" s="110">
        <f>SUM($D78:N78)</f>
        <v>1685726</v>
      </c>
      <c r="AD78" s="110">
        <f>SUM($D78:O78)</f>
        <v>1832542</v>
      </c>
    </row>
    <row r="79" spans="1:30" s="114" customFormat="1" ht="15" customHeight="1">
      <c r="A79" s="138">
        <v>2012</v>
      </c>
      <c r="B79" s="139" t="s">
        <v>6</v>
      </c>
      <c r="C79" s="113"/>
      <c r="D79" s="110">
        <f t="shared" si="24"/>
        <v>115783</v>
      </c>
      <c r="E79" s="110">
        <f t="shared" si="24"/>
        <v>114925</v>
      </c>
      <c r="F79" s="110">
        <f t="shared" si="24"/>
        <v>146570</v>
      </c>
      <c r="G79" s="110">
        <f t="shared" si="24"/>
        <v>149981</v>
      </c>
      <c r="H79" s="110">
        <f t="shared" si="24"/>
        <v>155406</v>
      </c>
      <c r="I79" s="110">
        <f t="shared" si="24"/>
        <v>167254</v>
      </c>
      <c r="J79" s="110">
        <f t="shared" si="24"/>
        <v>196520</v>
      </c>
      <c r="K79" s="110">
        <f t="shared" si="25"/>
        <v>213367</v>
      </c>
      <c r="L79" s="110">
        <f t="shared" si="25"/>
        <v>164882</v>
      </c>
      <c r="M79" s="110">
        <f t="shared" si="25"/>
        <v>156257</v>
      </c>
      <c r="N79" s="110">
        <f t="shared" si="25"/>
        <v>153353</v>
      </c>
      <c r="O79" s="110">
        <f t="shared" si="25"/>
        <v>154806</v>
      </c>
      <c r="P79" s="110">
        <f t="shared" si="26"/>
        <v>1889104</v>
      </c>
      <c r="Q79" s="112"/>
      <c r="R79" s="112"/>
      <c r="S79" s="110">
        <f>SUM($D79:D79)</f>
        <v>115783</v>
      </c>
      <c r="T79" s="110">
        <f>SUM($D79:E79)</f>
        <v>230708</v>
      </c>
      <c r="U79" s="110">
        <f>SUM($D79:F79)</f>
        <v>377278</v>
      </c>
      <c r="V79" s="110">
        <f>SUM($D79:G79)</f>
        <v>527259</v>
      </c>
      <c r="W79" s="110">
        <f>SUM($D79:H79)</f>
        <v>682665</v>
      </c>
      <c r="X79" s="110">
        <f>SUM($D79:I79)</f>
        <v>849919</v>
      </c>
      <c r="Y79" s="110">
        <f>SUM($D79:J79)</f>
        <v>1046439</v>
      </c>
      <c r="Z79" s="110">
        <f>SUM($D79:K79)</f>
        <v>1259806</v>
      </c>
      <c r="AA79" s="110">
        <f>SUM($D79:L79)</f>
        <v>1424688</v>
      </c>
      <c r="AB79" s="110">
        <f>SUM($D79:M79)</f>
        <v>1580945</v>
      </c>
      <c r="AC79" s="110">
        <f>SUM($D79:N79)</f>
        <v>1734298</v>
      </c>
      <c r="AD79" s="110">
        <f>SUM($D79:O79)</f>
        <v>1889104</v>
      </c>
    </row>
    <row r="80" spans="1:30" s="114" customFormat="1" ht="15" customHeight="1">
      <c r="A80" s="138">
        <v>2013</v>
      </c>
      <c r="B80" s="139" t="s">
        <v>6</v>
      </c>
      <c r="C80" s="113"/>
      <c r="D80" s="110">
        <f t="shared" si="24"/>
        <v>120949</v>
      </c>
      <c r="E80" s="110">
        <f t="shared" si="24"/>
        <v>110940</v>
      </c>
      <c r="F80" s="110">
        <f t="shared" si="24"/>
        <v>151102</v>
      </c>
      <c r="G80" s="110">
        <f t="shared" si="24"/>
        <v>145374</v>
      </c>
      <c r="H80" s="110">
        <f t="shared" si="24"/>
        <v>166825</v>
      </c>
      <c r="I80" s="110">
        <f t="shared" si="24"/>
        <v>173143</v>
      </c>
      <c r="J80" s="110">
        <f t="shared" si="24"/>
        <v>201221</v>
      </c>
      <c r="K80" s="110">
        <f t="shared" si="25"/>
        <v>221925</v>
      </c>
      <c r="L80" s="110">
        <f t="shared" si="25"/>
        <v>166813</v>
      </c>
      <c r="M80" s="110">
        <f t="shared" si="25"/>
        <v>161919</v>
      </c>
      <c r="N80" s="110">
        <f t="shared" si="25"/>
        <v>151804</v>
      </c>
      <c r="O80" s="110">
        <f t="shared" si="25"/>
        <v>156170</v>
      </c>
      <c r="P80" s="110">
        <f t="shared" si="26"/>
        <v>1928185</v>
      </c>
      <c r="Q80" s="112"/>
      <c r="R80" s="112"/>
      <c r="S80" s="110">
        <f>SUM($D80:D80)</f>
        <v>120949</v>
      </c>
      <c r="T80" s="110">
        <f>SUM($D80:E80)</f>
        <v>231889</v>
      </c>
      <c r="U80" s="110">
        <f>SUM($D80:F80)</f>
        <v>382991</v>
      </c>
      <c r="V80" s="110">
        <f>SUM($D80:G80)</f>
        <v>528365</v>
      </c>
      <c r="W80" s="110">
        <f>SUM($D80:H80)</f>
        <v>695190</v>
      </c>
      <c r="X80" s="110">
        <f>SUM($D80:I80)</f>
        <v>868333</v>
      </c>
      <c r="Y80" s="110">
        <f>SUM($D80:J80)</f>
        <v>1069554</v>
      </c>
      <c r="Z80" s="110">
        <f>SUM($D80:K80)</f>
        <v>1291479</v>
      </c>
      <c r="AA80" s="110">
        <f>SUM($D80:L80)</f>
        <v>1458292</v>
      </c>
      <c r="AB80" s="110">
        <f>SUM($D80:M80)</f>
        <v>1620211</v>
      </c>
      <c r="AC80" s="110">
        <f>SUM($D80:N80)</f>
        <v>1772015</v>
      </c>
      <c r="AD80" s="110">
        <f>SUM($D80:O80)</f>
        <v>1928185</v>
      </c>
    </row>
    <row r="81" spans="1:30" s="114" customFormat="1" ht="15" customHeight="1">
      <c r="A81" s="138">
        <v>2014</v>
      </c>
      <c r="B81" s="139" t="s">
        <v>6</v>
      </c>
      <c r="C81" s="113"/>
      <c r="D81" s="110">
        <f t="shared" si="24"/>
        <v>117993</v>
      </c>
      <c r="E81" s="110">
        <f t="shared" si="24"/>
        <v>107321</v>
      </c>
      <c r="F81" s="110">
        <f t="shared" si="24"/>
        <v>138895</v>
      </c>
      <c r="G81" s="110">
        <f t="shared" si="24"/>
        <v>150402</v>
      </c>
      <c r="H81" s="110">
        <f t="shared" si="24"/>
        <v>167767</v>
      </c>
      <c r="I81" s="110">
        <f t="shared" si="24"/>
        <v>174910</v>
      </c>
      <c r="J81" s="110">
        <f t="shared" si="24"/>
        <v>199599</v>
      </c>
      <c r="K81" s="110">
        <f t="shared" si="25"/>
        <v>215315</v>
      </c>
      <c r="L81" s="110">
        <f t="shared" si="25"/>
        <v>159078</v>
      </c>
      <c r="M81" s="110">
        <f t="shared" si="25"/>
        <v>159804</v>
      </c>
      <c r="N81" s="110">
        <f t="shared" si="25"/>
        <v>142827</v>
      </c>
      <c r="O81" s="110">
        <f t="shared" si="25"/>
        <v>146842</v>
      </c>
      <c r="P81" s="110">
        <f t="shared" si="26"/>
        <v>1880753</v>
      </c>
      <c r="Q81" s="112"/>
      <c r="R81" s="112"/>
      <c r="S81" s="110">
        <f>SUM($D81:D81)</f>
        <v>117993</v>
      </c>
      <c r="T81" s="110">
        <f>SUM($D81:E81)</f>
        <v>225314</v>
      </c>
      <c r="U81" s="110">
        <f>SUM($D81:F81)</f>
        <v>364209</v>
      </c>
      <c r="V81" s="110">
        <f>SUM($D81:G81)</f>
        <v>514611</v>
      </c>
      <c r="W81" s="110">
        <f>SUM($D81:H81)</f>
        <v>682378</v>
      </c>
      <c r="X81" s="110">
        <f>SUM($D81:I81)</f>
        <v>857288</v>
      </c>
      <c r="Y81" s="110">
        <f>SUM($D81:J81)</f>
        <v>1056887</v>
      </c>
      <c r="Z81" s="110">
        <f>SUM($D81:K81)</f>
        <v>1272202</v>
      </c>
      <c r="AA81" s="110">
        <f>SUM($D81:L81)</f>
        <v>1431280</v>
      </c>
      <c r="AB81" s="110">
        <f>SUM($D81:M81)</f>
        <v>1591084</v>
      </c>
      <c r="AC81" s="110">
        <f>SUM($D81:N81)</f>
        <v>1733911</v>
      </c>
      <c r="AD81" s="110">
        <f>SUM($D81:O81)</f>
        <v>1880753</v>
      </c>
    </row>
    <row r="82" spans="1:30" s="114" customFormat="1" ht="15" customHeight="1">
      <c r="A82" s="138">
        <v>2015</v>
      </c>
      <c r="B82" s="139" t="s">
        <v>6</v>
      </c>
      <c r="C82" s="113"/>
      <c r="D82" s="110">
        <f t="shared" si="24"/>
        <v>109666</v>
      </c>
      <c r="E82" s="110">
        <f t="shared" si="24"/>
        <v>89858</v>
      </c>
      <c r="F82" s="110">
        <f t="shared" si="24"/>
        <v>122421</v>
      </c>
      <c r="G82" s="110">
        <f t="shared" si="24"/>
        <v>120879</v>
      </c>
      <c r="H82" s="110">
        <f t="shared" si="24"/>
        <v>145101</v>
      </c>
      <c r="I82" s="110">
        <f t="shared" si="24"/>
        <v>149739</v>
      </c>
      <c r="J82" s="110">
        <f t="shared" si="24"/>
        <v>175713</v>
      </c>
      <c r="K82" s="110">
        <f t="shared" si="25"/>
        <v>173832</v>
      </c>
      <c r="L82" s="110">
        <f t="shared" si="25"/>
        <v>136782</v>
      </c>
      <c r="M82" s="110">
        <f t="shared" si="25"/>
        <v>129857</v>
      </c>
      <c r="N82" s="110">
        <f t="shared" si="25"/>
        <v>120914</v>
      </c>
      <c r="O82" s="110">
        <f t="shared" si="25"/>
        <v>121665</v>
      </c>
      <c r="P82" s="110">
        <f t="shared" si="26"/>
        <v>1596427</v>
      </c>
      <c r="Q82" s="112"/>
      <c r="R82" s="112"/>
      <c r="S82" s="110">
        <f>SUM($D82:D82)</f>
        <v>109666</v>
      </c>
      <c r="T82" s="110">
        <f>SUM($D82:E82)</f>
        <v>199524</v>
      </c>
      <c r="U82" s="110">
        <f>SUM($D82:F82)</f>
        <v>321945</v>
      </c>
      <c r="V82" s="110">
        <f>SUM($D82:G82)</f>
        <v>442824</v>
      </c>
      <c r="W82" s="110">
        <f>SUM($D82:H82)</f>
        <v>587925</v>
      </c>
      <c r="X82" s="110">
        <f>SUM($D82:I82)</f>
        <v>737664</v>
      </c>
      <c r="Y82" s="110">
        <f>SUM($D82:J82)</f>
        <v>913377</v>
      </c>
      <c r="Z82" s="110">
        <f>SUM($D82:K82)</f>
        <v>1087209</v>
      </c>
      <c r="AA82" s="110">
        <f>SUM($D82:L82)</f>
        <v>1223991</v>
      </c>
      <c r="AB82" s="110">
        <f>SUM($D82:M82)</f>
        <v>1353848</v>
      </c>
      <c r="AC82" s="110">
        <f>SUM($D82:N82)</f>
        <v>1474762</v>
      </c>
      <c r="AD82" s="110">
        <f>SUM($D82:O82)</f>
        <v>1596427</v>
      </c>
    </row>
    <row r="83" spans="1:30" s="114" customFormat="1" ht="15" customHeight="1">
      <c r="A83" s="138">
        <v>2016</v>
      </c>
      <c r="B83" s="139" t="s">
        <v>6</v>
      </c>
      <c r="C83" s="113"/>
      <c r="D83" s="110">
        <f t="shared" si="24"/>
        <v>94482</v>
      </c>
      <c r="E83" s="110">
        <f t="shared" si="24"/>
        <v>82801</v>
      </c>
      <c r="F83" s="110">
        <f t="shared" si="24"/>
        <v>110417</v>
      </c>
      <c r="G83" s="110">
        <f t="shared" si="24"/>
        <v>113836</v>
      </c>
      <c r="H83" s="110">
        <f t="shared" si="24"/>
        <v>134024</v>
      </c>
      <c r="I83" s="110">
        <f t="shared" si="24"/>
        <v>139781</v>
      </c>
      <c r="J83" s="110">
        <f t="shared" si="24"/>
        <v>168717</v>
      </c>
      <c r="K83" s="110">
        <f t="shared" si="25"/>
        <v>159897</v>
      </c>
      <c r="L83" s="110">
        <f t="shared" si="25"/>
        <v>136324</v>
      </c>
      <c r="M83" s="110">
        <f t="shared" si="25"/>
        <v>134780</v>
      </c>
      <c r="N83" s="110">
        <f t="shared" si="25"/>
        <v>114362</v>
      </c>
      <c r="O83" s="110">
        <f t="shared" si="25"/>
        <v>107774</v>
      </c>
      <c r="P83" s="110">
        <f t="shared" ref="P83" si="27">SUM(D83:O83)</f>
        <v>1497195</v>
      </c>
      <c r="Q83" s="112"/>
      <c r="R83" s="112"/>
      <c r="S83" s="110">
        <f>SUM($D83:D83)</f>
        <v>94482</v>
      </c>
      <c r="T83" s="110">
        <f>SUM($D83:E83)</f>
        <v>177283</v>
      </c>
      <c r="U83" s="110">
        <f>SUM($D83:F83)</f>
        <v>287700</v>
      </c>
      <c r="V83" s="110">
        <f>SUM($D83:G83)</f>
        <v>401536</v>
      </c>
      <c r="W83" s="110">
        <f>SUM($D83:H83)</f>
        <v>535560</v>
      </c>
      <c r="X83" s="110">
        <f>SUM($D83:I83)</f>
        <v>675341</v>
      </c>
      <c r="Y83" s="110">
        <f>SUM($D83:J83)</f>
        <v>844058</v>
      </c>
      <c r="Z83" s="110">
        <f>SUM($D83:K83)</f>
        <v>1003955</v>
      </c>
      <c r="AA83" s="110">
        <f>SUM($D83:L83)</f>
        <v>1140279</v>
      </c>
      <c r="AB83" s="110">
        <f>SUM($D83:M83)</f>
        <v>1275059</v>
      </c>
      <c r="AC83" s="110">
        <f>SUM($D83:N83)</f>
        <v>1389421</v>
      </c>
      <c r="AD83" s="110">
        <f>SUM($D83:O83)</f>
        <v>1497195</v>
      </c>
    </row>
    <row r="84" spans="1:30" s="114" customFormat="1" ht="15" customHeight="1">
      <c r="A84" s="138">
        <v>2017</v>
      </c>
      <c r="B84" s="139" t="s">
        <v>6</v>
      </c>
      <c r="C84" s="113"/>
      <c r="D84" s="110">
        <f>SUMIFS(D$11:D$69,$A$11:$A$69,$A84,$B$11:$B$69,$B84)</f>
        <v>90627</v>
      </c>
      <c r="E84" s="110">
        <f t="shared" ref="E84:O84" si="28">SUMIFS(E$11:E$69,$A$11:$A$69,$A84,$B$11:$B$69,$B84)</f>
        <v>83358</v>
      </c>
      <c r="F84" s="110">
        <f t="shared" si="28"/>
        <v>103362</v>
      </c>
      <c r="G84" s="110">
        <f t="shared" si="28"/>
        <v>115014</v>
      </c>
      <c r="H84" s="110">
        <f t="shared" si="28"/>
        <v>121686</v>
      </c>
      <c r="I84" s="110">
        <f t="shared" si="28"/>
        <v>132810</v>
      </c>
      <c r="J84" s="110">
        <f t="shared" si="28"/>
        <v>162156</v>
      </c>
      <c r="K84" s="110">
        <f t="shared" si="28"/>
        <v>168105</v>
      </c>
      <c r="L84" s="110">
        <f t="shared" si="28"/>
        <v>135128</v>
      </c>
      <c r="M84" s="110">
        <f t="shared" si="28"/>
        <v>128215</v>
      </c>
      <c r="N84" s="110">
        <f t="shared" si="28"/>
        <v>0</v>
      </c>
      <c r="O84" s="110">
        <f t="shared" si="28"/>
        <v>0</v>
      </c>
      <c r="P84" s="110">
        <f t="shared" ref="P84" si="29">SUM(D84:O84)</f>
        <v>1240461</v>
      </c>
      <c r="Q84" s="112"/>
      <c r="R84" s="112"/>
      <c r="S84" s="110">
        <f>SUM($D84:D84)</f>
        <v>90627</v>
      </c>
      <c r="T84" s="110">
        <f>SUM($D84:E84)</f>
        <v>173985</v>
      </c>
      <c r="U84" s="110">
        <f>SUM($D84:F84)</f>
        <v>277347</v>
      </c>
      <c r="V84" s="110">
        <f>SUM($D84:G84)</f>
        <v>392361</v>
      </c>
      <c r="W84" s="110">
        <f>SUM($D84:H84)</f>
        <v>514047</v>
      </c>
      <c r="X84" s="110">
        <f>SUM($D84:I84)</f>
        <v>646857</v>
      </c>
      <c r="Y84" s="110">
        <f>SUM($D84:J84)</f>
        <v>809013</v>
      </c>
      <c r="Z84" s="110">
        <f>SUM($D84:K84)</f>
        <v>977118</v>
      </c>
      <c r="AA84" s="110">
        <f>SUM($D84:L84)</f>
        <v>1112246</v>
      </c>
      <c r="AB84" s="110">
        <f>SUM($D84:M84)</f>
        <v>1240461</v>
      </c>
      <c r="AC84" s="110">
        <f>SUM($D84:N84)</f>
        <v>1240461</v>
      </c>
      <c r="AD84" s="110">
        <f>SUM($D84:O84)</f>
        <v>1240461</v>
      </c>
    </row>
    <row r="85" spans="1:30" s="114" customFormat="1" ht="15" customHeight="1">
      <c r="A85" s="144"/>
      <c r="B85" s="139"/>
      <c r="C85" s="113"/>
      <c r="D85" s="110"/>
      <c r="E85" s="110"/>
      <c r="F85" s="110"/>
      <c r="G85" s="110"/>
      <c r="H85" s="110"/>
      <c r="I85" s="110"/>
      <c r="J85" s="110"/>
      <c r="K85" s="110"/>
      <c r="L85" s="110"/>
      <c r="M85" s="110"/>
      <c r="N85" s="110"/>
      <c r="O85" s="110"/>
      <c r="P85" s="110"/>
      <c r="Q85" s="112"/>
      <c r="R85" s="112"/>
      <c r="S85" s="110"/>
      <c r="T85" s="110"/>
      <c r="U85" s="110"/>
      <c r="V85" s="110"/>
      <c r="W85" s="110"/>
      <c r="X85" s="110"/>
      <c r="Y85" s="110"/>
      <c r="Z85" s="110"/>
      <c r="AA85" s="110"/>
      <c r="AB85" s="110"/>
      <c r="AC85" s="110"/>
      <c r="AD85" s="110"/>
    </row>
    <row r="86" spans="1:30" ht="15" customHeight="1">
      <c r="Q86" s="112"/>
      <c r="R86" s="112"/>
    </row>
    <row r="87" spans="1:30" ht="15" customHeight="1">
      <c r="A87" s="138">
        <v>2006</v>
      </c>
      <c r="B87" s="141" t="s">
        <v>7</v>
      </c>
      <c r="C87" s="113"/>
      <c r="D87" s="110">
        <f t="shared" ref="D87:J97" si="30">SUMIFS(D$11:D$65,$A$11:$A$65,$A87,$B$11:$B$65,$B87)</f>
        <v>66994</v>
      </c>
      <c r="E87" s="110">
        <f t="shared" si="30"/>
        <v>65027</v>
      </c>
      <c r="F87" s="110">
        <f t="shared" si="30"/>
        <v>74579</v>
      </c>
      <c r="G87" s="110">
        <f t="shared" si="30"/>
        <v>65890</v>
      </c>
      <c r="H87" s="110">
        <f t="shared" si="30"/>
        <v>71868</v>
      </c>
      <c r="I87" s="110">
        <f t="shared" si="30"/>
        <v>73346</v>
      </c>
      <c r="J87" s="110">
        <f t="shared" si="30"/>
        <v>57466</v>
      </c>
      <c r="K87" s="110">
        <f t="shared" ref="K87:O97" si="31">SUMIFS(K$11:K$65,$A$11:$A$65,$A87,$B$11:$B$65,$B87)</f>
        <v>70857</v>
      </c>
      <c r="L87" s="110">
        <f t="shared" si="31"/>
        <v>64835</v>
      </c>
      <c r="M87" s="110">
        <f t="shared" si="31"/>
        <v>67567</v>
      </c>
      <c r="N87" s="110">
        <f t="shared" si="31"/>
        <v>67013</v>
      </c>
      <c r="O87" s="110">
        <f t="shared" si="31"/>
        <v>57761</v>
      </c>
      <c r="P87" s="110">
        <f t="shared" ref="P87:P96" si="32">SUM(D87:O87)</f>
        <v>803203</v>
      </c>
      <c r="Q87" s="112"/>
      <c r="R87" s="112"/>
      <c r="S87" s="110">
        <f>SUM($D87:D87)</f>
        <v>66994</v>
      </c>
      <c r="T87" s="110">
        <f>SUM($D87:E87)</f>
        <v>132021</v>
      </c>
      <c r="U87" s="110">
        <f>SUM($D87:F87)</f>
        <v>206600</v>
      </c>
      <c r="V87" s="110">
        <f>SUM($D87:G87)</f>
        <v>272490</v>
      </c>
      <c r="W87" s="110">
        <f>SUM($D87:H87)</f>
        <v>344358</v>
      </c>
      <c r="X87" s="110">
        <f>SUM($D87:I87)</f>
        <v>417704</v>
      </c>
      <c r="Y87" s="110">
        <f>SUM($D87:J87)</f>
        <v>475170</v>
      </c>
      <c r="Z87" s="110">
        <f>SUM($D87:K87)</f>
        <v>546027</v>
      </c>
      <c r="AA87" s="110">
        <f>SUM($D87:L87)</f>
        <v>610862</v>
      </c>
      <c r="AB87" s="110">
        <f>SUM($D87:M87)</f>
        <v>678429</v>
      </c>
      <c r="AC87" s="110">
        <f>SUM($D87:N87)</f>
        <v>745442</v>
      </c>
      <c r="AD87" s="110">
        <f>SUM($D87:O87)</f>
        <v>803203</v>
      </c>
    </row>
    <row r="88" spans="1:30" ht="15" customHeight="1">
      <c r="A88" s="138">
        <v>2007</v>
      </c>
      <c r="B88" s="141" t="s">
        <v>7</v>
      </c>
      <c r="C88" s="113"/>
      <c r="D88" s="110">
        <f t="shared" si="30"/>
        <v>62955</v>
      </c>
      <c r="E88" s="110">
        <f t="shared" si="30"/>
        <v>59422</v>
      </c>
      <c r="F88" s="110">
        <f t="shared" si="30"/>
        <v>69489</v>
      </c>
      <c r="G88" s="110">
        <f t="shared" si="30"/>
        <v>67119</v>
      </c>
      <c r="H88" s="110">
        <f t="shared" si="30"/>
        <v>76685</v>
      </c>
      <c r="I88" s="110">
        <f t="shared" si="30"/>
        <v>74948</v>
      </c>
      <c r="J88" s="110">
        <f t="shared" si="30"/>
        <v>66348</v>
      </c>
      <c r="K88" s="110">
        <f t="shared" si="31"/>
        <v>78499</v>
      </c>
      <c r="L88" s="110">
        <f t="shared" si="31"/>
        <v>71282</v>
      </c>
      <c r="M88" s="110">
        <f t="shared" si="31"/>
        <v>80687</v>
      </c>
      <c r="N88" s="110">
        <f t="shared" si="31"/>
        <v>76723</v>
      </c>
      <c r="O88" s="110">
        <f t="shared" si="31"/>
        <v>60029</v>
      </c>
      <c r="P88" s="110">
        <f t="shared" si="32"/>
        <v>844186</v>
      </c>
      <c r="Q88" s="112"/>
      <c r="R88" s="112"/>
      <c r="S88" s="110">
        <f>SUM($D88:D88)</f>
        <v>62955</v>
      </c>
      <c r="T88" s="110">
        <f>SUM($D88:E88)</f>
        <v>122377</v>
      </c>
      <c r="U88" s="110">
        <f>SUM($D88:F88)</f>
        <v>191866</v>
      </c>
      <c r="V88" s="110">
        <f>SUM($D88:G88)</f>
        <v>258985</v>
      </c>
      <c r="W88" s="110">
        <f>SUM($D88:H88)</f>
        <v>335670</v>
      </c>
      <c r="X88" s="110">
        <f>SUM($D88:I88)</f>
        <v>410618</v>
      </c>
      <c r="Y88" s="110">
        <f>SUM($D88:J88)</f>
        <v>476966</v>
      </c>
      <c r="Z88" s="110">
        <f>SUM($D88:K88)</f>
        <v>555465</v>
      </c>
      <c r="AA88" s="110">
        <f>SUM($D88:L88)</f>
        <v>626747</v>
      </c>
      <c r="AB88" s="110">
        <f>SUM($D88:M88)</f>
        <v>707434</v>
      </c>
      <c r="AC88" s="110">
        <f>SUM($D88:N88)</f>
        <v>784157</v>
      </c>
      <c r="AD88" s="110">
        <f>SUM($D88:O88)</f>
        <v>844186</v>
      </c>
    </row>
    <row r="89" spans="1:30" ht="15" customHeight="1">
      <c r="A89" s="138">
        <v>2008</v>
      </c>
      <c r="B89" s="141" t="s">
        <v>7</v>
      </c>
      <c r="C89" s="113"/>
      <c r="D89" s="110">
        <f t="shared" si="30"/>
        <v>68995</v>
      </c>
      <c r="E89" s="110">
        <f t="shared" si="30"/>
        <v>69546</v>
      </c>
      <c r="F89" s="110">
        <f t="shared" si="30"/>
        <v>69263</v>
      </c>
      <c r="G89" s="110">
        <f t="shared" si="30"/>
        <v>74741</v>
      </c>
      <c r="H89" s="110">
        <f t="shared" si="30"/>
        <v>76619</v>
      </c>
      <c r="I89" s="110">
        <f t="shared" si="30"/>
        <v>77130</v>
      </c>
      <c r="J89" s="110">
        <f t="shared" si="30"/>
        <v>70592</v>
      </c>
      <c r="K89" s="110">
        <f t="shared" si="31"/>
        <v>72933</v>
      </c>
      <c r="L89" s="110">
        <f t="shared" si="31"/>
        <v>72842</v>
      </c>
      <c r="M89" s="110">
        <f t="shared" si="31"/>
        <v>74999</v>
      </c>
      <c r="N89" s="110">
        <f t="shared" si="31"/>
        <v>61124</v>
      </c>
      <c r="O89" s="110">
        <f t="shared" si="31"/>
        <v>53146</v>
      </c>
      <c r="P89" s="110">
        <f t="shared" si="32"/>
        <v>841930</v>
      </c>
      <c r="Q89" s="112"/>
      <c r="R89" s="112"/>
      <c r="S89" s="110">
        <f>SUM($D89:D89)</f>
        <v>68995</v>
      </c>
      <c r="T89" s="110">
        <f>SUM($D89:E89)</f>
        <v>138541</v>
      </c>
      <c r="U89" s="110">
        <f>SUM($D89:F89)</f>
        <v>207804</v>
      </c>
      <c r="V89" s="110">
        <f>SUM($D89:G89)</f>
        <v>282545</v>
      </c>
      <c r="W89" s="110">
        <f>SUM($D89:H89)</f>
        <v>359164</v>
      </c>
      <c r="X89" s="110">
        <f>SUM($D89:I89)</f>
        <v>436294</v>
      </c>
      <c r="Y89" s="110">
        <f>SUM($D89:J89)</f>
        <v>506886</v>
      </c>
      <c r="Z89" s="110">
        <f>SUM($D89:K89)</f>
        <v>579819</v>
      </c>
      <c r="AA89" s="110">
        <f>SUM($D89:L89)</f>
        <v>652661</v>
      </c>
      <c r="AB89" s="110">
        <f>SUM($D89:M89)</f>
        <v>727660</v>
      </c>
      <c r="AC89" s="110">
        <f>SUM($D89:N89)</f>
        <v>788784</v>
      </c>
      <c r="AD89" s="110">
        <f>SUM($D89:O89)</f>
        <v>841930</v>
      </c>
    </row>
    <row r="90" spans="1:30" ht="15" customHeight="1">
      <c r="A90" s="138">
        <v>2009</v>
      </c>
      <c r="B90" s="141" t="s">
        <v>7</v>
      </c>
      <c r="C90" s="113"/>
      <c r="D90" s="110">
        <f t="shared" si="30"/>
        <v>49218</v>
      </c>
      <c r="E90" s="110">
        <f t="shared" si="30"/>
        <v>51931</v>
      </c>
      <c r="F90" s="110">
        <f t="shared" si="30"/>
        <v>57767</v>
      </c>
      <c r="G90" s="110">
        <f t="shared" si="30"/>
        <v>57959</v>
      </c>
      <c r="H90" s="110">
        <f t="shared" si="30"/>
        <v>57023</v>
      </c>
      <c r="I90" s="110">
        <f t="shared" si="30"/>
        <v>58984</v>
      </c>
      <c r="J90" s="110">
        <f t="shared" si="30"/>
        <v>59560</v>
      </c>
      <c r="K90" s="110">
        <f t="shared" si="31"/>
        <v>62116</v>
      </c>
      <c r="L90" s="110">
        <f t="shared" si="31"/>
        <v>69048</v>
      </c>
      <c r="M90" s="110">
        <f t="shared" si="31"/>
        <v>71587</v>
      </c>
      <c r="N90" s="110">
        <f t="shared" si="31"/>
        <v>65687</v>
      </c>
      <c r="O90" s="110">
        <f t="shared" si="31"/>
        <v>62820</v>
      </c>
      <c r="P90" s="110">
        <f t="shared" si="32"/>
        <v>723700</v>
      </c>
      <c r="Q90" s="112"/>
      <c r="R90" s="112"/>
      <c r="S90" s="110">
        <f>SUM($D90:D90)</f>
        <v>49218</v>
      </c>
      <c r="T90" s="110">
        <f>SUM($D90:E90)</f>
        <v>101149</v>
      </c>
      <c r="U90" s="110">
        <f>SUM($D90:F90)</f>
        <v>158916</v>
      </c>
      <c r="V90" s="110">
        <f>SUM($D90:G90)</f>
        <v>216875</v>
      </c>
      <c r="W90" s="110">
        <f>SUM($D90:H90)</f>
        <v>273898</v>
      </c>
      <c r="X90" s="110">
        <f>SUM($D90:I90)</f>
        <v>332882</v>
      </c>
      <c r="Y90" s="110">
        <f>SUM($D90:J90)</f>
        <v>392442</v>
      </c>
      <c r="Z90" s="110">
        <f>SUM($D90:K90)</f>
        <v>454558</v>
      </c>
      <c r="AA90" s="110">
        <f>SUM($D90:L90)</f>
        <v>523606</v>
      </c>
      <c r="AB90" s="110">
        <f>SUM($D90:M90)</f>
        <v>595193</v>
      </c>
      <c r="AC90" s="110">
        <f>SUM($D90:N90)</f>
        <v>660880</v>
      </c>
      <c r="AD90" s="110">
        <f>SUM($D90:O90)</f>
        <v>723700</v>
      </c>
    </row>
    <row r="91" spans="1:30" ht="15" customHeight="1">
      <c r="A91" s="138">
        <v>2010</v>
      </c>
      <c r="B91" s="141" t="s">
        <v>7</v>
      </c>
      <c r="C91" s="113"/>
      <c r="D91" s="110">
        <f t="shared" si="30"/>
        <v>59256</v>
      </c>
      <c r="E91" s="110">
        <f t="shared" si="30"/>
        <v>59424</v>
      </c>
      <c r="F91" s="110">
        <f t="shared" si="30"/>
        <v>69333</v>
      </c>
      <c r="G91" s="110">
        <f t="shared" si="30"/>
        <v>66695</v>
      </c>
      <c r="H91" s="110">
        <f t="shared" si="30"/>
        <v>67364</v>
      </c>
      <c r="I91" s="110">
        <f t="shared" si="30"/>
        <v>71683</v>
      </c>
      <c r="J91" s="110">
        <f t="shared" si="30"/>
        <v>62022</v>
      </c>
      <c r="K91" s="110">
        <f t="shared" si="31"/>
        <v>66211</v>
      </c>
      <c r="L91" s="110">
        <f t="shared" si="31"/>
        <v>67430</v>
      </c>
      <c r="M91" s="110">
        <f t="shared" si="31"/>
        <v>67464</v>
      </c>
      <c r="N91" s="110">
        <f t="shared" si="31"/>
        <v>64793</v>
      </c>
      <c r="O91" s="110">
        <f t="shared" si="31"/>
        <v>49936</v>
      </c>
      <c r="P91" s="110">
        <f t="shared" si="32"/>
        <v>771611</v>
      </c>
      <c r="Q91" s="112"/>
      <c r="R91" s="112"/>
      <c r="S91" s="110">
        <f>SUM($D91:D91)</f>
        <v>59256</v>
      </c>
      <c r="T91" s="110">
        <f>SUM($D91:E91)</f>
        <v>118680</v>
      </c>
      <c r="U91" s="110">
        <f>SUM($D91:F91)</f>
        <v>188013</v>
      </c>
      <c r="V91" s="110">
        <f>SUM($D91:G91)</f>
        <v>254708</v>
      </c>
      <c r="W91" s="110">
        <f>SUM($D91:H91)</f>
        <v>322072</v>
      </c>
      <c r="X91" s="110">
        <f>SUM($D91:I91)</f>
        <v>393755</v>
      </c>
      <c r="Y91" s="110">
        <f>SUM($D91:J91)</f>
        <v>455777</v>
      </c>
      <c r="Z91" s="110">
        <f>SUM($D91:K91)</f>
        <v>521988</v>
      </c>
      <c r="AA91" s="110">
        <f>SUM($D91:L91)</f>
        <v>589418</v>
      </c>
      <c r="AB91" s="110">
        <f>SUM($D91:M91)</f>
        <v>656882</v>
      </c>
      <c r="AC91" s="110">
        <f>SUM($D91:N91)</f>
        <v>721675</v>
      </c>
      <c r="AD91" s="110">
        <f>SUM($D91:O91)</f>
        <v>771611</v>
      </c>
    </row>
    <row r="92" spans="1:30" ht="15" customHeight="1">
      <c r="A92" s="138">
        <v>2011</v>
      </c>
      <c r="B92" s="141" t="s">
        <v>7</v>
      </c>
      <c r="C92" s="113"/>
      <c r="D92" s="110">
        <f t="shared" si="30"/>
        <v>59226</v>
      </c>
      <c r="E92" s="110">
        <f t="shared" si="30"/>
        <v>57223</v>
      </c>
      <c r="F92" s="110">
        <f t="shared" si="30"/>
        <v>70410</v>
      </c>
      <c r="G92" s="110">
        <f t="shared" si="30"/>
        <v>66155</v>
      </c>
      <c r="H92" s="110">
        <f t="shared" si="30"/>
        <v>67653</v>
      </c>
      <c r="I92" s="110">
        <f t="shared" si="30"/>
        <v>70656</v>
      </c>
      <c r="J92" s="110">
        <f t="shared" si="30"/>
        <v>61702</v>
      </c>
      <c r="K92" s="110">
        <f t="shared" si="31"/>
        <v>71175</v>
      </c>
      <c r="L92" s="110">
        <f t="shared" si="31"/>
        <v>66866</v>
      </c>
      <c r="M92" s="110">
        <f t="shared" si="31"/>
        <v>67243</v>
      </c>
      <c r="N92" s="110">
        <f t="shared" si="31"/>
        <v>65763</v>
      </c>
      <c r="O92" s="110">
        <f t="shared" si="31"/>
        <v>59517</v>
      </c>
      <c r="P92" s="110">
        <f t="shared" si="32"/>
        <v>783589</v>
      </c>
      <c r="Q92" s="112"/>
      <c r="R92" s="112"/>
      <c r="S92" s="110">
        <f>SUM($D92:D92)</f>
        <v>59226</v>
      </c>
      <c r="T92" s="110">
        <f>SUM($D92:E92)</f>
        <v>116449</v>
      </c>
      <c r="U92" s="110">
        <f>SUM($D92:F92)</f>
        <v>186859</v>
      </c>
      <c r="V92" s="110">
        <f>SUM($D92:G92)</f>
        <v>253014</v>
      </c>
      <c r="W92" s="110">
        <f>SUM($D92:H92)</f>
        <v>320667</v>
      </c>
      <c r="X92" s="110">
        <f>SUM($D92:I92)</f>
        <v>391323</v>
      </c>
      <c r="Y92" s="110">
        <f>SUM($D92:J92)</f>
        <v>453025</v>
      </c>
      <c r="Z92" s="110">
        <f>SUM($D92:K92)</f>
        <v>524200</v>
      </c>
      <c r="AA92" s="110">
        <f>SUM($D92:L92)</f>
        <v>591066</v>
      </c>
      <c r="AB92" s="110">
        <f>SUM($D92:M92)</f>
        <v>658309</v>
      </c>
      <c r="AC92" s="110">
        <f>SUM($D92:N92)</f>
        <v>724072</v>
      </c>
      <c r="AD92" s="110">
        <f>SUM($D92:O92)</f>
        <v>783589</v>
      </c>
    </row>
    <row r="93" spans="1:30" ht="15" customHeight="1">
      <c r="A93" s="138">
        <v>2012</v>
      </c>
      <c r="B93" s="141" t="s">
        <v>7</v>
      </c>
      <c r="C93" s="113"/>
      <c r="D93" s="110">
        <f t="shared" si="30"/>
        <v>60015</v>
      </c>
      <c r="E93" s="110">
        <f t="shared" si="30"/>
        <v>61735</v>
      </c>
      <c r="F93" s="110">
        <f t="shared" si="30"/>
        <v>68650</v>
      </c>
      <c r="G93" s="110">
        <f t="shared" si="30"/>
        <v>66585</v>
      </c>
      <c r="H93" s="110">
        <f t="shared" si="30"/>
        <v>72280</v>
      </c>
      <c r="I93" s="110">
        <f t="shared" si="30"/>
        <v>70717</v>
      </c>
      <c r="J93" s="110">
        <f t="shared" si="30"/>
        <v>63797</v>
      </c>
      <c r="K93" s="110">
        <f t="shared" si="31"/>
        <v>72337</v>
      </c>
      <c r="L93" s="110">
        <f t="shared" si="31"/>
        <v>65059</v>
      </c>
      <c r="M93" s="110">
        <f t="shared" si="31"/>
        <v>71034</v>
      </c>
      <c r="N93" s="110">
        <f t="shared" si="31"/>
        <v>68862</v>
      </c>
      <c r="O93" s="110">
        <f t="shared" si="31"/>
        <v>56724</v>
      </c>
      <c r="P93" s="110">
        <f t="shared" si="32"/>
        <v>797795</v>
      </c>
      <c r="Q93" s="112"/>
      <c r="R93" s="112"/>
      <c r="S93" s="110">
        <f>SUM($D93:D93)</f>
        <v>60015</v>
      </c>
      <c r="T93" s="110">
        <f>SUM($D93:E93)</f>
        <v>121750</v>
      </c>
      <c r="U93" s="110">
        <f>SUM($D93:F93)</f>
        <v>190400</v>
      </c>
      <c r="V93" s="110">
        <f>SUM($D93:G93)</f>
        <v>256985</v>
      </c>
      <c r="W93" s="110">
        <f>SUM($D93:H93)</f>
        <v>329265</v>
      </c>
      <c r="X93" s="110">
        <f>SUM($D93:I93)</f>
        <v>399982</v>
      </c>
      <c r="Y93" s="110">
        <f>SUM($D93:J93)</f>
        <v>463779</v>
      </c>
      <c r="Z93" s="110">
        <f>SUM($D93:K93)</f>
        <v>536116</v>
      </c>
      <c r="AA93" s="110">
        <f>SUM($D93:L93)</f>
        <v>601175</v>
      </c>
      <c r="AB93" s="110">
        <f>SUM($D93:M93)</f>
        <v>672209</v>
      </c>
      <c r="AC93" s="110">
        <f>SUM($D93:N93)</f>
        <v>741071</v>
      </c>
      <c r="AD93" s="110">
        <f>SUM($D93:O93)</f>
        <v>797795</v>
      </c>
    </row>
    <row r="94" spans="1:30" ht="15" customHeight="1">
      <c r="A94" s="138">
        <v>2013</v>
      </c>
      <c r="B94" s="141" t="s">
        <v>7</v>
      </c>
      <c r="C94" s="113"/>
      <c r="D94" s="110">
        <f t="shared" si="30"/>
        <v>65616</v>
      </c>
      <c r="E94" s="110">
        <f t="shared" si="30"/>
        <v>60246</v>
      </c>
      <c r="F94" s="110">
        <f t="shared" si="30"/>
        <v>66779</v>
      </c>
      <c r="G94" s="110">
        <f t="shared" si="30"/>
        <v>69187</v>
      </c>
      <c r="H94" s="110">
        <f t="shared" si="30"/>
        <v>73743</v>
      </c>
      <c r="I94" s="110">
        <f t="shared" si="30"/>
        <v>70541</v>
      </c>
      <c r="J94" s="110">
        <f t="shared" si="30"/>
        <v>66158</v>
      </c>
      <c r="K94" s="110">
        <f t="shared" si="31"/>
        <v>71599</v>
      </c>
      <c r="L94" s="110">
        <f t="shared" si="31"/>
        <v>68234</v>
      </c>
      <c r="M94" s="110">
        <f t="shared" si="31"/>
        <v>75365</v>
      </c>
      <c r="N94" s="110">
        <f t="shared" si="31"/>
        <v>69217</v>
      </c>
      <c r="O94" s="110">
        <f t="shared" si="31"/>
        <v>58119</v>
      </c>
      <c r="P94" s="110">
        <f t="shared" si="32"/>
        <v>814804</v>
      </c>
      <c r="Q94" s="112"/>
      <c r="R94" s="112"/>
      <c r="S94" s="110">
        <f>SUM($D94:D94)</f>
        <v>65616</v>
      </c>
      <c r="T94" s="110">
        <f>SUM($D94:E94)</f>
        <v>125862</v>
      </c>
      <c r="U94" s="110">
        <f>SUM($D94:F94)</f>
        <v>192641</v>
      </c>
      <c r="V94" s="110">
        <f>SUM($D94:G94)</f>
        <v>261828</v>
      </c>
      <c r="W94" s="110">
        <f>SUM($D94:H94)</f>
        <v>335571</v>
      </c>
      <c r="X94" s="110">
        <f>SUM($D94:I94)</f>
        <v>406112</v>
      </c>
      <c r="Y94" s="110">
        <f>SUM($D94:J94)</f>
        <v>472270</v>
      </c>
      <c r="Z94" s="110">
        <f>SUM($D94:K94)</f>
        <v>543869</v>
      </c>
      <c r="AA94" s="110">
        <f>SUM($D94:L94)</f>
        <v>612103</v>
      </c>
      <c r="AB94" s="110">
        <f>SUM($D94:M94)</f>
        <v>687468</v>
      </c>
      <c r="AC94" s="110">
        <f>SUM($D94:N94)</f>
        <v>756685</v>
      </c>
      <c r="AD94" s="110">
        <f>SUM($D94:O94)</f>
        <v>814804</v>
      </c>
    </row>
    <row r="95" spans="1:30" ht="15" customHeight="1">
      <c r="A95" s="138">
        <v>2014</v>
      </c>
      <c r="B95" s="141" t="s">
        <v>7</v>
      </c>
      <c r="C95" s="113"/>
      <c r="D95" s="110">
        <f t="shared" si="30"/>
        <v>60970</v>
      </c>
      <c r="E95" s="110">
        <f t="shared" si="30"/>
        <v>60451</v>
      </c>
      <c r="F95" s="110">
        <f t="shared" si="30"/>
        <v>67099</v>
      </c>
      <c r="G95" s="110">
        <f t="shared" si="30"/>
        <v>68515</v>
      </c>
      <c r="H95" s="110">
        <f t="shared" si="30"/>
        <v>71918</v>
      </c>
      <c r="I95" s="110">
        <f t="shared" si="30"/>
        <v>70297</v>
      </c>
      <c r="J95" s="110">
        <f t="shared" si="30"/>
        <v>69407</v>
      </c>
      <c r="K95" s="110">
        <f t="shared" si="31"/>
        <v>69668</v>
      </c>
      <c r="L95" s="110">
        <f t="shared" si="31"/>
        <v>72628</v>
      </c>
      <c r="M95" s="110">
        <f t="shared" si="31"/>
        <v>76641</v>
      </c>
      <c r="N95" s="110">
        <f t="shared" si="31"/>
        <v>67056</v>
      </c>
      <c r="O95" s="110">
        <f t="shared" si="31"/>
        <v>64720</v>
      </c>
      <c r="P95" s="110">
        <f t="shared" si="32"/>
        <v>819370</v>
      </c>
      <c r="Q95" s="112"/>
      <c r="R95" s="112"/>
      <c r="S95" s="110">
        <f>SUM($D95:D95)</f>
        <v>60970</v>
      </c>
      <c r="T95" s="110">
        <f>SUM($D95:E95)</f>
        <v>121421</v>
      </c>
      <c r="U95" s="110">
        <f>SUM($D95:F95)</f>
        <v>188520</v>
      </c>
      <c r="V95" s="110">
        <f>SUM($D95:G95)</f>
        <v>257035</v>
      </c>
      <c r="W95" s="110">
        <f>SUM($D95:H95)</f>
        <v>328953</v>
      </c>
      <c r="X95" s="110">
        <f>SUM($D95:I95)</f>
        <v>399250</v>
      </c>
      <c r="Y95" s="110">
        <f>SUM($D95:J95)</f>
        <v>468657</v>
      </c>
      <c r="Z95" s="110">
        <f>SUM($D95:K95)</f>
        <v>538325</v>
      </c>
      <c r="AA95" s="110">
        <f>SUM($D95:L95)</f>
        <v>610953</v>
      </c>
      <c r="AB95" s="110">
        <f>SUM($D95:M95)</f>
        <v>687594</v>
      </c>
      <c r="AC95" s="110">
        <f>SUM($D95:N95)</f>
        <v>754650</v>
      </c>
      <c r="AD95" s="110">
        <f>SUM($D95:O95)</f>
        <v>819370</v>
      </c>
    </row>
    <row r="96" spans="1:30" ht="15" customHeight="1">
      <c r="A96" s="138">
        <v>2015</v>
      </c>
      <c r="B96" s="141" t="s">
        <v>7</v>
      </c>
      <c r="C96" s="113"/>
      <c r="D96" s="110">
        <f t="shared" si="30"/>
        <v>61768</v>
      </c>
      <c r="E96" s="110">
        <f t="shared" si="30"/>
        <v>60222</v>
      </c>
      <c r="F96" s="110">
        <f t="shared" si="30"/>
        <v>70293</v>
      </c>
      <c r="G96" s="110">
        <f t="shared" si="30"/>
        <v>68960</v>
      </c>
      <c r="H96" s="110">
        <f t="shared" si="30"/>
        <v>69100</v>
      </c>
      <c r="I96" s="110">
        <f t="shared" si="30"/>
        <v>71432</v>
      </c>
      <c r="J96" s="110">
        <f t="shared" si="30"/>
        <v>66187</v>
      </c>
      <c r="K96" s="110">
        <f t="shared" si="31"/>
        <v>69632</v>
      </c>
      <c r="L96" s="110">
        <f t="shared" si="31"/>
        <v>70350</v>
      </c>
      <c r="M96" s="110">
        <f t="shared" si="31"/>
        <v>74924</v>
      </c>
      <c r="N96" s="110">
        <f t="shared" si="31"/>
        <v>68872</v>
      </c>
      <c r="O96" s="110">
        <f t="shared" si="31"/>
        <v>64426</v>
      </c>
      <c r="P96" s="110">
        <f t="shared" si="32"/>
        <v>816166</v>
      </c>
      <c r="Q96" s="112"/>
      <c r="R96" s="112"/>
      <c r="S96" s="110">
        <f>SUM($D96:D96)</f>
        <v>61768</v>
      </c>
      <c r="T96" s="110">
        <f>SUM($D96:E96)</f>
        <v>121990</v>
      </c>
      <c r="U96" s="110">
        <f>SUM($D96:F96)</f>
        <v>192283</v>
      </c>
      <c r="V96" s="110">
        <f>SUM($D96:G96)</f>
        <v>261243</v>
      </c>
      <c r="W96" s="110">
        <f>SUM($D96:H96)</f>
        <v>330343</v>
      </c>
      <c r="X96" s="110">
        <f>SUM($D96:I96)</f>
        <v>401775</v>
      </c>
      <c r="Y96" s="110">
        <f>SUM($D96:J96)</f>
        <v>467962</v>
      </c>
      <c r="Z96" s="110">
        <f>SUM($D96:K96)</f>
        <v>537594</v>
      </c>
      <c r="AA96" s="110">
        <f>SUM($D96:L96)</f>
        <v>607944</v>
      </c>
      <c r="AB96" s="110">
        <f>SUM($D96:M96)</f>
        <v>682868</v>
      </c>
      <c r="AC96" s="110">
        <f>SUM($D96:N96)</f>
        <v>751740</v>
      </c>
      <c r="AD96" s="110">
        <f>SUM($D96:O96)</f>
        <v>816166</v>
      </c>
    </row>
    <row r="97" spans="1:30" ht="15" customHeight="1">
      <c r="A97" s="138">
        <v>2016</v>
      </c>
      <c r="B97" s="141" t="s">
        <v>7</v>
      </c>
      <c r="C97" s="113"/>
      <c r="D97" s="110">
        <f t="shared" si="30"/>
        <v>62664</v>
      </c>
      <c r="E97" s="110">
        <f t="shared" si="30"/>
        <v>64255</v>
      </c>
      <c r="F97" s="110">
        <f t="shared" si="30"/>
        <v>71745</v>
      </c>
      <c r="G97" s="110">
        <f t="shared" si="30"/>
        <v>72117</v>
      </c>
      <c r="H97" s="110">
        <f t="shared" si="30"/>
        <v>71916</v>
      </c>
      <c r="I97" s="110">
        <f t="shared" si="30"/>
        <v>80034</v>
      </c>
      <c r="J97" s="110">
        <f t="shared" si="30"/>
        <v>67565</v>
      </c>
      <c r="K97" s="110">
        <f t="shared" si="31"/>
        <v>74454</v>
      </c>
      <c r="L97" s="110">
        <f t="shared" si="31"/>
        <v>74597</v>
      </c>
      <c r="M97" s="110">
        <f t="shared" si="31"/>
        <v>75012</v>
      </c>
      <c r="N97" s="110">
        <f t="shared" si="31"/>
        <v>73225</v>
      </c>
      <c r="O97" s="110">
        <f t="shared" si="31"/>
        <v>64151</v>
      </c>
      <c r="P97" s="110">
        <f t="shared" ref="P97" si="33">SUM(D97:O97)</f>
        <v>851735</v>
      </c>
      <c r="Q97" s="112"/>
      <c r="R97" s="112"/>
      <c r="S97" s="110">
        <f>SUM($D97:D97)</f>
        <v>62664</v>
      </c>
      <c r="T97" s="110">
        <f>SUM($D97:E97)</f>
        <v>126919</v>
      </c>
      <c r="U97" s="110">
        <f>SUM($D97:F97)</f>
        <v>198664</v>
      </c>
      <c r="V97" s="110">
        <f>SUM($D97:G97)</f>
        <v>270781</v>
      </c>
      <c r="W97" s="110">
        <f>SUM($D97:H97)</f>
        <v>342697</v>
      </c>
      <c r="X97" s="110">
        <f>SUM($D97:I97)</f>
        <v>422731</v>
      </c>
      <c r="Y97" s="110">
        <f>SUM($D97:J97)</f>
        <v>490296</v>
      </c>
      <c r="Z97" s="110">
        <f>SUM($D97:K97)</f>
        <v>564750</v>
      </c>
      <c r="AA97" s="110">
        <f>SUM($D97:L97)</f>
        <v>639347</v>
      </c>
      <c r="AB97" s="110">
        <f>SUM($D97:M97)</f>
        <v>714359</v>
      </c>
      <c r="AC97" s="110">
        <f>SUM($D97:N97)</f>
        <v>787584</v>
      </c>
      <c r="AD97" s="110">
        <f>SUM($D97:O97)</f>
        <v>851735</v>
      </c>
    </row>
    <row r="98" spans="1:30" ht="15" customHeight="1">
      <c r="A98" s="138">
        <v>2017</v>
      </c>
      <c r="B98" s="141" t="s">
        <v>7</v>
      </c>
      <c r="C98" s="113"/>
      <c r="D98" s="110">
        <f>SUMIFS(D$11:D$69,$A$11:$A$69,$A98,$B$11:$B$69,$B98)</f>
        <v>65330</v>
      </c>
      <c r="E98" s="110">
        <f t="shared" ref="E98:O98" si="34">SUMIFS(E$11:E$69,$A$11:$A$69,$A98,$B$11:$B$69,$B98)</f>
        <v>64814</v>
      </c>
      <c r="F98" s="110">
        <f t="shared" si="34"/>
        <v>74757</v>
      </c>
      <c r="G98" s="110">
        <f t="shared" si="34"/>
        <v>66684</v>
      </c>
      <c r="H98" s="110">
        <f t="shared" si="34"/>
        <v>75312</v>
      </c>
      <c r="I98" s="110">
        <f t="shared" si="34"/>
        <v>73736</v>
      </c>
      <c r="J98" s="110">
        <f t="shared" si="34"/>
        <v>63083</v>
      </c>
      <c r="K98" s="110">
        <f t="shared" si="34"/>
        <v>73741</v>
      </c>
      <c r="L98" s="110">
        <f t="shared" si="34"/>
        <v>68980</v>
      </c>
      <c r="M98" s="110">
        <f t="shared" si="34"/>
        <v>71267</v>
      </c>
      <c r="N98" s="110">
        <f t="shared" si="34"/>
        <v>0</v>
      </c>
      <c r="O98" s="110">
        <f t="shared" si="34"/>
        <v>0</v>
      </c>
      <c r="P98" s="110">
        <f t="shared" ref="P98" si="35">SUM(D98:O98)</f>
        <v>697704</v>
      </c>
      <c r="Q98" s="112"/>
      <c r="R98" s="112"/>
      <c r="S98" s="110">
        <f>SUM($D98:D98)</f>
        <v>65330</v>
      </c>
      <c r="T98" s="110">
        <f>SUM($D98:E98)</f>
        <v>130144</v>
      </c>
      <c r="U98" s="110">
        <f>SUM($D98:F98)</f>
        <v>204901</v>
      </c>
      <c r="V98" s="110">
        <f>SUM($D98:G98)</f>
        <v>271585</v>
      </c>
      <c r="W98" s="110">
        <f>SUM($D98:H98)</f>
        <v>346897</v>
      </c>
      <c r="X98" s="110">
        <f>SUM($D98:I98)</f>
        <v>420633</v>
      </c>
      <c r="Y98" s="110">
        <f>SUM($D98:J98)</f>
        <v>483716</v>
      </c>
      <c r="Z98" s="110">
        <f>SUM($D98:K98)</f>
        <v>557457</v>
      </c>
      <c r="AA98" s="110">
        <f>SUM($D98:L98)</f>
        <v>626437</v>
      </c>
      <c r="AB98" s="110">
        <f>SUM($D98:M98)</f>
        <v>697704</v>
      </c>
      <c r="AC98" s="110">
        <f>SUM($D98:N98)</f>
        <v>697704</v>
      </c>
      <c r="AD98" s="110">
        <f>SUM($D98:O98)</f>
        <v>697704</v>
      </c>
    </row>
    <row r="99" spans="1:30" ht="15" customHeight="1">
      <c r="Q99" s="112"/>
      <c r="R99" s="112"/>
    </row>
    <row r="100" spans="1:30" ht="15" customHeight="1">
      <c r="Q100" s="145"/>
      <c r="R100" s="145"/>
    </row>
    <row r="101" spans="1:30" ht="15" customHeight="1">
      <c r="A101" s="138">
        <v>2006</v>
      </c>
      <c r="B101" s="141" t="s">
        <v>8</v>
      </c>
      <c r="D101" s="110">
        <f t="shared" ref="D101:J111" si="36">SUMIFS(D$11:D$65,$A$11:$A$65,$A101,$B$11:$B$65,$B101)</f>
        <v>314</v>
      </c>
      <c r="E101" s="110">
        <f t="shared" si="36"/>
        <v>247</v>
      </c>
      <c r="F101" s="110">
        <f t="shared" si="36"/>
        <v>338</v>
      </c>
      <c r="G101" s="110">
        <f t="shared" si="36"/>
        <v>347</v>
      </c>
      <c r="H101" s="110">
        <f t="shared" si="36"/>
        <v>494</v>
      </c>
      <c r="I101" s="110">
        <f t="shared" si="36"/>
        <v>504</v>
      </c>
      <c r="J101" s="110">
        <f t="shared" si="36"/>
        <v>549</v>
      </c>
      <c r="K101" s="110">
        <f t="shared" ref="K101:O111" si="37">SUMIFS(K$11:K$65,$A$11:$A$65,$A101,$B$11:$B$65,$B101)</f>
        <v>501</v>
      </c>
      <c r="L101" s="110">
        <f t="shared" si="37"/>
        <v>442</v>
      </c>
      <c r="M101" s="110">
        <f t="shared" si="37"/>
        <v>510</v>
      </c>
      <c r="N101" s="110">
        <f t="shared" si="37"/>
        <v>419</v>
      </c>
      <c r="O101" s="110">
        <f t="shared" si="37"/>
        <v>287</v>
      </c>
      <c r="P101" s="110">
        <f t="shared" ref="P101:P110" si="38">SUM(D101:O101)</f>
        <v>4952</v>
      </c>
      <c r="Q101" s="145"/>
      <c r="R101" s="145"/>
      <c r="S101" s="110">
        <f>SUM($D101:D101)</f>
        <v>314</v>
      </c>
      <c r="T101" s="110">
        <f>SUM($D101:E101)</f>
        <v>561</v>
      </c>
      <c r="U101" s="110">
        <f>SUM($D101:F101)</f>
        <v>899</v>
      </c>
      <c r="V101" s="110">
        <f>SUM($D101:G101)</f>
        <v>1246</v>
      </c>
      <c r="W101" s="110">
        <f>SUM($D101:H101)</f>
        <v>1740</v>
      </c>
      <c r="X101" s="110">
        <f>SUM($D101:I101)</f>
        <v>2244</v>
      </c>
      <c r="Y101" s="110">
        <f>SUM($D101:J101)</f>
        <v>2793</v>
      </c>
      <c r="Z101" s="110">
        <f>SUM($D101:K101)</f>
        <v>3294</v>
      </c>
      <c r="AA101" s="110">
        <f>SUM($D101:L101)</f>
        <v>3736</v>
      </c>
      <c r="AB101" s="110">
        <f>SUM($D101:M101)</f>
        <v>4246</v>
      </c>
      <c r="AC101" s="110">
        <f>SUM($D101:N101)</f>
        <v>4665</v>
      </c>
      <c r="AD101" s="110">
        <f>SUM($D101:O101)</f>
        <v>4952</v>
      </c>
    </row>
    <row r="102" spans="1:30" ht="15" customHeight="1">
      <c r="A102" s="138">
        <v>2007</v>
      </c>
      <c r="B102" s="141" t="s">
        <v>8</v>
      </c>
      <c r="D102" s="110">
        <f t="shared" si="36"/>
        <v>337</v>
      </c>
      <c r="E102" s="110">
        <f t="shared" si="36"/>
        <v>248</v>
      </c>
      <c r="F102" s="110">
        <f t="shared" si="36"/>
        <v>379</v>
      </c>
      <c r="G102" s="110">
        <f t="shared" si="36"/>
        <v>539</v>
      </c>
      <c r="H102" s="110">
        <f t="shared" si="36"/>
        <v>483</v>
      </c>
      <c r="I102" s="110">
        <f t="shared" si="36"/>
        <v>482</v>
      </c>
      <c r="J102" s="110">
        <f t="shared" si="36"/>
        <v>440</v>
      </c>
      <c r="K102" s="110">
        <f t="shared" si="37"/>
        <v>361</v>
      </c>
      <c r="L102" s="110">
        <f t="shared" si="37"/>
        <v>455</v>
      </c>
      <c r="M102" s="110">
        <f t="shared" si="37"/>
        <v>574</v>
      </c>
      <c r="N102" s="110">
        <f t="shared" si="37"/>
        <v>421</v>
      </c>
      <c r="O102" s="110">
        <f t="shared" si="37"/>
        <v>284</v>
      </c>
      <c r="P102" s="110">
        <f t="shared" si="38"/>
        <v>5003</v>
      </c>
      <c r="Q102" s="145"/>
      <c r="R102" s="145"/>
      <c r="S102" s="110">
        <f>SUM($D102:D102)</f>
        <v>337</v>
      </c>
      <c r="T102" s="110">
        <f>SUM($D102:E102)</f>
        <v>585</v>
      </c>
      <c r="U102" s="110">
        <f>SUM($D102:F102)</f>
        <v>964</v>
      </c>
      <c r="V102" s="110">
        <f>SUM($D102:G102)</f>
        <v>1503</v>
      </c>
      <c r="W102" s="110">
        <f>SUM($D102:H102)</f>
        <v>1986</v>
      </c>
      <c r="X102" s="110">
        <f>SUM($D102:I102)</f>
        <v>2468</v>
      </c>
      <c r="Y102" s="110">
        <f>SUM($D102:J102)</f>
        <v>2908</v>
      </c>
      <c r="Z102" s="110">
        <f>SUM($D102:K102)</f>
        <v>3269</v>
      </c>
      <c r="AA102" s="110">
        <f>SUM($D102:L102)</f>
        <v>3724</v>
      </c>
      <c r="AB102" s="110">
        <f>SUM($D102:M102)</f>
        <v>4298</v>
      </c>
      <c r="AC102" s="110">
        <f>SUM($D102:N102)</f>
        <v>4719</v>
      </c>
      <c r="AD102" s="110">
        <f>SUM($D102:O102)</f>
        <v>5003</v>
      </c>
    </row>
    <row r="103" spans="1:30" ht="15" customHeight="1">
      <c r="A103" s="138">
        <v>2008</v>
      </c>
      <c r="B103" s="141" t="s">
        <v>8</v>
      </c>
      <c r="D103" s="110">
        <f t="shared" si="36"/>
        <v>238</v>
      </c>
      <c r="E103" s="110">
        <f t="shared" si="36"/>
        <v>176</v>
      </c>
      <c r="F103" s="110">
        <f t="shared" si="36"/>
        <v>335</v>
      </c>
      <c r="G103" s="110">
        <f t="shared" si="36"/>
        <v>359</v>
      </c>
      <c r="H103" s="110">
        <f t="shared" si="36"/>
        <v>413</v>
      </c>
      <c r="I103" s="110">
        <f t="shared" si="36"/>
        <v>473</v>
      </c>
      <c r="J103" s="110">
        <f t="shared" si="36"/>
        <v>469</v>
      </c>
      <c r="K103" s="110">
        <f t="shared" si="37"/>
        <v>617</v>
      </c>
      <c r="L103" s="110">
        <f t="shared" si="37"/>
        <v>626</v>
      </c>
      <c r="M103" s="110">
        <f t="shared" si="37"/>
        <v>585</v>
      </c>
      <c r="N103" s="110">
        <f t="shared" si="37"/>
        <v>351</v>
      </c>
      <c r="O103" s="110">
        <f t="shared" si="37"/>
        <v>204</v>
      </c>
      <c r="P103" s="110">
        <f t="shared" si="38"/>
        <v>4846</v>
      </c>
      <c r="Q103" s="145"/>
      <c r="R103" s="145"/>
      <c r="S103" s="110">
        <f>SUM($D103:D103)</f>
        <v>238</v>
      </c>
      <c r="T103" s="110">
        <f>SUM($D103:E103)</f>
        <v>414</v>
      </c>
      <c r="U103" s="110">
        <f>SUM($D103:F103)</f>
        <v>749</v>
      </c>
      <c r="V103" s="110">
        <f>SUM($D103:G103)</f>
        <v>1108</v>
      </c>
      <c r="W103" s="110">
        <f>SUM($D103:H103)</f>
        <v>1521</v>
      </c>
      <c r="X103" s="110">
        <f>SUM($D103:I103)</f>
        <v>1994</v>
      </c>
      <c r="Y103" s="110">
        <f>SUM($D103:J103)</f>
        <v>2463</v>
      </c>
      <c r="Z103" s="110">
        <f>SUM($D103:K103)</f>
        <v>3080</v>
      </c>
      <c r="AA103" s="110">
        <f>SUM($D103:L103)</f>
        <v>3706</v>
      </c>
      <c r="AB103" s="110">
        <f>SUM($D103:M103)</f>
        <v>4291</v>
      </c>
      <c r="AC103" s="110">
        <f>SUM($D103:N103)</f>
        <v>4642</v>
      </c>
      <c r="AD103" s="110">
        <f>SUM($D103:O103)</f>
        <v>4846</v>
      </c>
    </row>
    <row r="104" spans="1:30" ht="15" customHeight="1">
      <c r="A104" s="138">
        <v>2009</v>
      </c>
      <c r="B104" s="141" t="s">
        <v>8</v>
      </c>
      <c r="D104" s="110">
        <f t="shared" si="36"/>
        <v>194</v>
      </c>
      <c r="E104" s="110">
        <f t="shared" si="36"/>
        <v>214</v>
      </c>
      <c r="F104" s="110">
        <f t="shared" si="36"/>
        <v>219</v>
      </c>
      <c r="G104" s="110">
        <f t="shared" si="36"/>
        <v>307</v>
      </c>
      <c r="H104" s="110">
        <f t="shared" si="36"/>
        <v>387</v>
      </c>
      <c r="I104" s="110">
        <f t="shared" si="36"/>
        <v>379</v>
      </c>
      <c r="J104" s="110">
        <f t="shared" si="36"/>
        <v>365</v>
      </c>
      <c r="K104" s="110">
        <f t="shared" si="37"/>
        <v>377</v>
      </c>
      <c r="L104" s="110">
        <f t="shared" si="37"/>
        <v>321</v>
      </c>
      <c r="M104" s="110">
        <f t="shared" si="37"/>
        <v>412</v>
      </c>
      <c r="N104" s="110">
        <f t="shared" si="37"/>
        <v>299</v>
      </c>
      <c r="O104" s="110">
        <f t="shared" si="37"/>
        <v>218</v>
      </c>
      <c r="P104" s="110">
        <f t="shared" si="38"/>
        <v>3692</v>
      </c>
      <c r="Q104" s="145"/>
      <c r="R104" s="145"/>
      <c r="S104" s="110">
        <f>SUM($D104:D104)</f>
        <v>194</v>
      </c>
      <c r="T104" s="110">
        <f>SUM($D104:E104)</f>
        <v>408</v>
      </c>
      <c r="U104" s="110">
        <f>SUM($D104:F104)</f>
        <v>627</v>
      </c>
      <c r="V104" s="110">
        <f>SUM($D104:G104)</f>
        <v>934</v>
      </c>
      <c r="W104" s="110">
        <f>SUM($D104:H104)</f>
        <v>1321</v>
      </c>
      <c r="X104" s="110">
        <f>SUM($D104:I104)</f>
        <v>1700</v>
      </c>
      <c r="Y104" s="110">
        <f>SUM($D104:J104)</f>
        <v>2065</v>
      </c>
      <c r="Z104" s="110">
        <f>SUM($D104:K104)</f>
        <v>2442</v>
      </c>
      <c r="AA104" s="110">
        <f>SUM($D104:L104)</f>
        <v>2763</v>
      </c>
      <c r="AB104" s="110">
        <f>SUM($D104:M104)</f>
        <v>3175</v>
      </c>
      <c r="AC104" s="110">
        <f>SUM($D104:N104)</f>
        <v>3474</v>
      </c>
      <c r="AD104" s="110">
        <f>SUM($D104:O104)</f>
        <v>3692</v>
      </c>
    </row>
    <row r="105" spans="1:30" ht="15" customHeight="1">
      <c r="A105" s="138">
        <v>2010</v>
      </c>
      <c r="B105" s="141" t="s">
        <v>8</v>
      </c>
      <c r="D105" s="110">
        <f t="shared" si="36"/>
        <v>249</v>
      </c>
      <c r="E105" s="110">
        <f t="shared" si="36"/>
        <v>207</v>
      </c>
      <c r="F105" s="110">
        <f t="shared" si="36"/>
        <v>227</v>
      </c>
      <c r="G105" s="110">
        <f t="shared" si="36"/>
        <v>282</v>
      </c>
      <c r="H105" s="110">
        <f t="shared" si="36"/>
        <v>447</v>
      </c>
      <c r="I105" s="110">
        <f t="shared" si="36"/>
        <v>485</v>
      </c>
      <c r="J105" s="110">
        <f t="shared" si="36"/>
        <v>457</v>
      </c>
      <c r="K105" s="110">
        <f t="shared" si="37"/>
        <v>305</v>
      </c>
      <c r="L105" s="110">
        <f t="shared" si="37"/>
        <v>381</v>
      </c>
      <c r="M105" s="110">
        <f t="shared" si="37"/>
        <v>370</v>
      </c>
      <c r="N105" s="110">
        <f t="shared" si="37"/>
        <v>395</v>
      </c>
      <c r="O105" s="110">
        <f t="shared" si="37"/>
        <v>225</v>
      </c>
      <c r="P105" s="110">
        <f t="shared" si="38"/>
        <v>4030</v>
      </c>
      <c r="Q105" s="145"/>
      <c r="R105" s="145"/>
      <c r="S105" s="110">
        <f>SUM($D105:D105)</f>
        <v>249</v>
      </c>
      <c r="T105" s="110">
        <f>SUM($D105:E105)</f>
        <v>456</v>
      </c>
      <c r="U105" s="110">
        <f>SUM($D105:F105)</f>
        <v>683</v>
      </c>
      <c r="V105" s="110">
        <f>SUM($D105:G105)</f>
        <v>965</v>
      </c>
      <c r="W105" s="110">
        <f>SUM($D105:H105)</f>
        <v>1412</v>
      </c>
      <c r="X105" s="110">
        <f>SUM($D105:I105)</f>
        <v>1897</v>
      </c>
      <c r="Y105" s="110">
        <f>SUM($D105:J105)</f>
        <v>2354</v>
      </c>
      <c r="Z105" s="110">
        <f>SUM($D105:K105)</f>
        <v>2659</v>
      </c>
      <c r="AA105" s="110">
        <f>SUM($D105:L105)</f>
        <v>3040</v>
      </c>
      <c r="AB105" s="110">
        <f>SUM($D105:M105)</f>
        <v>3410</v>
      </c>
      <c r="AC105" s="110">
        <f>SUM($D105:N105)</f>
        <v>3805</v>
      </c>
      <c r="AD105" s="110">
        <f>SUM($D105:O105)</f>
        <v>4030</v>
      </c>
    </row>
    <row r="106" spans="1:30" ht="15" customHeight="1">
      <c r="A106" s="138">
        <v>2011</v>
      </c>
      <c r="B106" s="141" t="s">
        <v>8</v>
      </c>
      <c r="D106" s="110">
        <f t="shared" si="36"/>
        <v>185</v>
      </c>
      <c r="E106" s="110">
        <f t="shared" si="36"/>
        <v>205</v>
      </c>
      <c r="F106" s="110">
        <f t="shared" si="36"/>
        <v>293</v>
      </c>
      <c r="G106" s="110">
        <f t="shared" si="36"/>
        <v>266</v>
      </c>
      <c r="H106" s="110">
        <f t="shared" si="36"/>
        <v>371</v>
      </c>
      <c r="I106" s="110">
        <f t="shared" si="36"/>
        <v>420</v>
      </c>
      <c r="J106" s="110">
        <f t="shared" si="36"/>
        <v>332</v>
      </c>
      <c r="K106" s="110">
        <f t="shared" si="37"/>
        <v>357</v>
      </c>
      <c r="L106" s="110">
        <f t="shared" si="37"/>
        <v>302</v>
      </c>
      <c r="M106" s="110">
        <f t="shared" si="37"/>
        <v>293</v>
      </c>
      <c r="N106" s="110">
        <f t="shared" si="37"/>
        <v>293</v>
      </c>
      <c r="O106" s="110">
        <f t="shared" si="37"/>
        <v>223</v>
      </c>
      <c r="P106" s="110">
        <f t="shared" si="38"/>
        <v>3540</v>
      </c>
      <c r="Q106" s="145"/>
      <c r="R106" s="145"/>
      <c r="S106" s="110">
        <f>SUM($D106:D106)</f>
        <v>185</v>
      </c>
      <c r="T106" s="110">
        <f>SUM($D106:E106)</f>
        <v>390</v>
      </c>
      <c r="U106" s="110">
        <f>SUM($D106:F106)</f>
        <v>683</v>
      </c>
      <c r="V106" s="110">
        <f>SUM($D106:G106)</f>
        <v>949</v>
      </c>
      <c r="W106" s="110">
        <f>SUM($D106:H106)</f>
        <v>1320</v>
      </c>
      <c r="X106" s="110">
        <f>SUM($D106:I106)</f>
        <v>1740</v>
      </c>
      <c r="Y106" s="110">
        <f>SUM($D106:J106)</f>
        <v>2072</v>
      </c>
      <c r="Z106" s="110">
        <f>SUM($D106:K106)</f>
        <v>2429</v>
      </c>
      <c r="AA106" s="110">
        <f>SUM($D106:L106)</f>
        <v>2731</v>
      </c>
      <c r="AB106" s="110">
        <f>SUM($D106:M106)</f>
        <v>3024</v>
      </c>
      <c r="AC106" s="110">
        <f>SUM($D106:N106)</f>
        <v>3317</v>
      </c>
      <c r="AD106" s="110">
        <f>SUM($D106:O106)</f>
        <v>3540</v>
      </c>
    </row>
    <row r="107" spans="1:30" ht="15" customHeight="1">
      <c r="A107" s="138">
        <v>2012</v>
      </c>
      <c r="B107" s="141" t="s">
        <v>8</v>
      </c>
      <c r="D107" s="110">
        <f t="shared" si="36"/>
        <v>167</v>
      </c>
      <c r="E107" s="110">
        <f t="shared" si="36"/>
        <v>177</v>
      </c>
      <c r="F107" s="110">
        <f t="shared" si="36"/>
        <v>279</v>
      </c>
      <c r="G107" s="110">
        <f t="shared" si="36"/>
        <v>319</v>
      </c>
      <c r="H107" s="110">
        <f t="shared" si="36"/>
        <v>550</v>
      </c>
      <c r="I107" s="110">
        <f t="shared" si="36"/>
        <v>589</v>
      </c>
      <c r="J107" s="110">
        <f t="shared" si="36"/>
        <v>594</v>
      </c>
      <c r="K107" s="110">
        <f t="shared" si="37"/>
        <v>384</v>
      </c>
      <c r="L107" s="110">
        <f t="shared" si="37"/>
        <v>305</v>
      </c>
      <c r="M107" s="110">
        <f t="shared" si="37"/>
        <v>305</v>
      </c>
      <c r="N107" s="110">
        <f t="shared" si="37"/>
        <v>361</v>
      </c>
      <c r="O107" s="110">
        <f t="shared" si="37"/>
        <v>203</v>
      </c>
      <c r="P107" s="110">
        <f t="shared" si="38"/>
        <v>4233</v>
      </c>
      <c r="Q107" s="145"/>
      <c r="R107" s="145"/>
      <c r="S107" s="110">
        <f>SUM($D107:D107)</f>
        <v>167</v>
      </c>
      <c r="T107" s="110">
        <f>SUM($D107:E107)</f>
        <v>344</v>
      </c>
      <c r="U107" s="110">
        <f>SUM($D107:F107)</f>
        <v>623</v>
      </c>
      <c r="V107" s="110">
        <f>SUM($D107:G107)</f>
        <v>942</v>
      </c>
      <c r="W107" s="110">
        <f>SUM($D107:H107)</f>
        <v>1492</v>
      </c>
      <c r="X107" s="110">
        <f>SUM($D107:I107)</f>
        <v>2081</v>
      </c>
      <c r="Y107" s="110">
        <f>SUM($D107:J107)</f>
        <v>2675</v>
      </c>
      <c r="Z107" s="110">
        <f>SUM($D107:K107)</f>
        <v>3059</v>
      </c>
      <c r="AA107" s="110">
        <f>SUM($D107:L107)</f>
        <v>3364</v>
      </c>
      <c r="AB107" s="110">
        <f>SUM($D107:M107)</f>
        <v>3669</v>
      </c>
      <c r="AC107" s="110">
        <f>SUM($D107:N107)</f>
        <v>4030</v>
      </c>
      <c r="AD107" s="110">
        <f>SUM($D107:O107)</f>
        <v>4233</v>
      </c>
    </row>
    <row r="108" spans="1:30" ht="15" customHeight="1">
      <c r="A108" s="138">
        <v>2013</v>
      </c>
      <c r="B108" s="141" t="s">
        <v>8</v>
      </c>
      <c r="D108" s="110">
        <f t="shared" si="36"/>
        <v>177</v>
      </c>
      <c r="E108" s="110">
        <f t="shared" si="36"/>
        <v>191</v>
      </c>
      <c r="F108" s="110">
        <f t="shared" si="36"/>
        <v>228</v>
      </c>
      <c r="G108" s="110">
        <f t="shared" si="36"/>
        <v>311</v>
      </c>
      <c r="H108" s="110">
        <f t="shared" si="36"/>
        <v>456</v>
      </c>
      <c r="I108" s="110">
        <f t="shared" si="36"/>
        <v>576</v>
      </c>
      <c r="J108" s="110">
        <f t="shared" si="36"/>
        <v>339</v>
      </c>
      <c r="K108" s="110">
        <f t="shared" si="37"/>
        <v>373</v>
      </c>
      <c r="L108" s="110">
        <f t="shared" si="37"/>
        <v>416</v>
      </c>
      <c r="M108" s="110">
        <f t="shared" si="37"/>
        <v>317</v>
      </c>
      <c r="N108" s="110">
        <f t="shared" si="37"/>
        <v>294</v>
      </c>
      <c r="O108" s="110">
        <f t="shared" si="37"/>
        <v>183</v>
      </c>
      <c r="P108" s="110">
        <f t="shared" si="38"/>
        <v>3861</v>
      </c>
      <c r="Q108" s="145"/>
      <c r="R108" s="145"/>
      <c r="S108" s="110">
        <f>SUM($D108:D108)</f>
        <v>177</v>
      </c>
      <c r="T108" s="110">
        <f>SUM($D108:E108)</f>
        <v>368</v>
      </c>
      <c r="U108" s="110">
        <f>SUM($D108:F108)</f>
        <v>596</v>
      </c>
      <c r="V108" s="110">
        <f>SUM($D108:G108)</f>
        <v>907</v>
      </c>
      <c r="W108" s="110">
        <f>SUM($D108:H108)</f>
        <v>1363</v>
      </c>
      <c r="X108" s="110">
        <f>SUM($D108:I108)</f>
        <v>1939</v>
      </c>
      <c r="Y108" s="110">
        <f>SUM($D108:J108)</f>
        <v>2278</v>
      </c>
      <c r="Z108" s="110">
        <f>SUM($D108:K108)</f>
        <v>2651</v>
      </c>
      <c r="AA108" s="110">
        <f>SUM($D108:L108)</f>
        <v>3067</v>
      </c>
      <c r="AB108" s="110">
        <f>SUM($D108:M108)</f>
        <v>3384</v>
      </c>
      <c r="AC108" s="110">
        <f>SUM($D108:N108)</f>
        <v>3678</v>
      </c>
      <c r="AD108" s="110">
        <f>SUM($D108:O108)</f>
        <v>3861</v>
      </c>
    </row>
    <row r="109" spans="1:30" ht="15" customHeight="1">
      <c r="A109" s="138">
        <v>2014</v>
      </c>
      <c r="B109" s="141" t="s">
        <v>8</v>
      </c>
      <c r="D109" s="110">
        <f t="shared" si="36"/>
        <v>185</v>
      </c>
      <c r="E109" s="110">
        <f t="shared" si="36"/>
        <v>159</v>
      </c>
      <c r="F109" s="110">
        <f t="shared" si="36"/>
        <v>218</v>
      </c>
      <c r="G109" s="110">
        <f t="shared" si="36"/>
        <v>250</v>
      </c>
      <c r="H109" s="110">
        <f t="shared" si="36"/>
        <v>346</v>
      </c>
      <c r="I109" s="110">
        <f t="shared" si="36"/>
        <v>393</v>
      </c>
      <c r="J109" s="110">
        <f t="shared" si="36"/>
        <v>501</v>
      </c>
      <c r="K109" s="110">
        <f t="shared" si="37"/>
        <v>530</v>
      </c>
      <c r="L109" s="110">
        <f t="shared" si="37"/>
        <v>415</v>
      </c>
      <c r="M109" s="110">
        <f t="shared" si="37"/>
        <v>385</v>
      </c>
      <c r="N109" s="110">
        <f t="shared" si="37"/>
        <v>356</v>
      </c>
      <c r="O109" s="110">
        <f t="shared" si="37"/>
        <v>180</v>
      </c>
      <c r="P109" s="110">
        <f t="shared" si="38"/>
        <v>3918</v>
      </c>
      <c r="Q109" s="145"/>
      <c r="R109" s="145"/>
      <c r="S109" s="110">
        <f>SUM($D109:D109)</f>
        <v>185</v>
      </c>
      <c r="T109" s="110">
        <f>SUM($D109:E109)</f>
        <v>344</v>
      </c>
      <c r="U109" s="110">
        <f>SUM($D109:F109)</f>
        <v>562</v>
      </c>
      <c r="V109" s="110">
        <f>SUM($D109:G109)</f>
        <v>812</v>
      </c>
      <c r="W109" s="110">
        <f>SUM($D109:H109)</f>
        <v>1158</v>
      </c>
      <c r="X109" s="110">
        <f>SUM($D109:I109)</f>
        <v>1551</v>
      </c>
      <c r="Y109" s="110">
        <f>SUM($D109:J109)</f>
        <v>2052</v>
      </c>
      <c r="Z109" s="110">
        <f>SUM($D109:K109)</f>
        <v>2582</v>
      </c>
      <c r="AA109" s="110">
        <f>SUM($D109:L109)</f>
        <v>2997</v>
      </c>
      <c r="AB109" s="110">
        <f>SUM($D109:M109)</f>
        <v>3382</v>
      </c>
      <c r="AC109" s="110">
        <f>SUM($D109:N109)</f>
        <v>3738</v>
      </c>
      <c r="AD109" s="110">
        <f>SUM($D109:O109)</f>
        <v>3918</v>
      </c>
    </row>
    <row r="110" spans="1:30" ht="15" customHeight="1">
      <c r="A110" s="138">
        <v>2015</v>
      </c>
      <c r="B110" s="141" t="s">
        <v>8</v>
      </c>
      <c r="D110" s="110">
        <f t="shared" si="36"/>
        <v>275</v>
      </c>
      <c r="E110" s="110">
        <f t="shared" si="36"/>
        <v>174</v>
      </c>
      <c r="F110" s="110">
        <f t="shared" si="36"/>
        <v>271</v>
      </c>
      <c r="G110" s="110">
        <f t="shared" si="36"/>
        <v>351</v>
      </c>
      <c r="H110" s="110">
        <f t="shared" si="36"/>
        <v>368</v>
      </c>
      <c r="I110" s="110">
        <f t="shared" si="36"/>
        <v>405</v>
      </c>
      <c r="J110" s="110">
        <f t="shared" si="36"/>
        <v>371</v>
      </c>
      <c r="K110" s="110">
        <f t="shared" si="37"/>
        <v>320</v>
      </c>
      <c r="L110" s="110">
        <f t="shared" si="37"/>
        <v>304</v>
      </c>
      <c r="M110" s="110">
        <f t="shared" si="37"/>
        <v>309</v>
      </c>
      <c r="N110" s="110">
        <f t="shared" si="37"/>
        <v>218</v>
      </c>
      <c r="O110" s="110">
        <f t="shared" si="37"/>
        <v>114</v>
      </c>
      <c r="P110" s="110">
        <f t="shared" si="38"/>
        <v>3480</v>
      </c>
      <c r="Q110" s="145"/>
      <c r="R110" s="145"/>
      <c r="S110" s="110">
        <f>SUM($D110:D110)</f>
        <v>275</v>
      </c>
      <c r="T110" s="110">
        <f>SUM($D110:E110)</f>
        <v>449</v>
      </c>
      <c r="U110" s="110">
        <f>SUM($D110:F110)</f>
        <v>720</v>
      </c>
      <c r="V110" s="110">
        <f>SUM($D110:G110)</f>
        <v>1071</v>
      </c>
      <c r="W110" s="110">
        <f>SUM($D110:H110)</f>
        <v>1439</v>
      </c>
      <c r="X110" s="110">
        <f>SUM($D110:I110)</f>
        <v>1844</v>
      </c>
      <c r="Y110" s="110">
        <f>SUM($D110:J110)</f>
        <v>2215</v>
      </c>
      <c r="Z110" s="110">
        <f>SUM($D110:K110)</f>
        <v>2535</v>
      </c>
      <c r="AA110" s="110">
        <f>SUM($D110:L110)</f>
        <v>2839</v>
      </c>
      <c r="AB110" s="110">
        <f>SUM($D110:M110)</f>
        <v>3148</v>
      </c>
      <c r="AC110" s="110">
        <f>SUM($D110:N110)</f>
        <v>3366</v>
      </c>
      <c r="AD110" s="110">
        <f>SUM($D110:O110)</f>
        <v>3480</v>
      </c>
    </row>
    <row r="111" spans="1:30" ht="15" customHeight="1">
      <c r="A111" s="138">
        <v>2016</v>
      </c>
      <c r="B111" s="141" t="s">
        <v>8</v>
      </c>
      <c r="D111" s="110">
        <f t="shared" si="36"/>
        <v>135</v>
      </c>
      <c r="E111" s="110">
        <f t="shared" si="36"/>
        <v>127</v>
      </c>
      <c r="F111" s="110">
        <f t="shared" si="36"/>
        <v>131</v>
      </c>
      <c r="G111" s="110">
        <f t="shared" si="36"/>
        <v>251</v>
      </c>
      <c r="H111" s="110">
        <f t="shared" si="36"/>
        <v>321</v>
      </c>
      <c r="I111" s="110">
        <f t="shared" si="36"/>
        <v>301</v>
      </c>
      <c r="J111" s="110">
        <f t="shared" si="36"/>
        <v>325</v>
      </c>
      <c r="K111" s="110">
        <f t="shared" si="37"/>
        <v>248</v>
      </c>
      <c r="L111" s="110">
        <f t="shared" si="37"/>
        <v>262</v>
      </c>
      <c r="M111" s="110">
        <f t="shared" si="37"/>
        <v>299</v>
      </c>
      <c r="N111" s="110">
        <f t="shared" si="37"/>
        <v>273</v>
      </c>
      <c r="O111" s="110">
        <f t="shared" si="37"/>
        <v>118</v>
      </c>
      <c r="P111" s="110">
        <f t="shared" ref="P111" si="39">SUM(D111:O111)</f>
        <v>2791</v>
      </c>
      <c r="Q111" s="145"/>
      <c r="R111" s="145"/>
      <c r="S111" s="110">
        <f>SUM($D111:D111)</f>
        <v>135</v>
      </c>
      <c r="T111" s="110">
        <f>SUM($D111:E111)</f>
        <v>262</v>
      </c>
      <c r="U111" s="110">
        <f>SUM($D111:F111)</f>
        <v>393</v>
      </c>
      <c r="V111" s="110">
        <f>SUM($D111:G111)</f>
        <v>644</v>
      </c>
      <c r="W111" s="110">
        <f>SUM($D111:H111)</f>
        <v>965</v>
      </c>
      <c r="X111" s="110">
        <f>SUM($D111:I111)</f>
        <v>1266</v>
      </c>
      <c r="Y111" s="110">
        <f>SUM($D111:J111)</f>
        <v>1591</v>
      </c>
      <c r="Z111" s="110">
        <f>SUM($D111:K111)</f>
        <v>1839</v>
      </c>
      <c r="AA111" s="110">
        <f>SUM($D111:L111)</f>
        <v>2101</v>
      </c>
      <c r="AB111" s="110">
        <f>SUM($D111:M111)</f>
        <v>2400</v>
      </c>
      <c r="AC111" s="110">
        <f>SUM($D111:N111)</f>
        <v>2673</v>
      </c>
      <c r="AD111" s="110">
        <f>SUM($D111:O111)</f>
        <v>2791</v>
      </c>
    </row>
    <row r="112" spans="1:30" ht="15" customHeight="1">
      <c r="A112" s="138">
        <v>2017</v>
      </c>
      <c r="B112" s="141" t="s">
        <v>8</v>
      </c>
      <c r="D112" s="110">
        <f>SUMIFS(D$11:D$69,$A$11:$A$69,$A112,$B$11:$B$69,$B112)</f>
        <v>119</v>
      </c>
      <c r="E112" s="110">
        <f t="shared" ref="E112:O112" si="40">SUMIFS(E$11:E$69,$A$11:$A$69,$A112,$B$11:$B$69,$B112)</f>
        <v>149</v>
      </c>
      <c r="F112" s="110">
        <f t="shared" si="40"/>
        <v>211</v>
      </c>
      <c r="G112" s="110">
        <f t="shared" si="40"/>
        <v>215</v>
      </c>
      <c r="H112" s="110">
        <f t="shared" si="40"/>
        <v>232</v>
      </c>
      <c r="I112" s="110">
        <f t="shared" si="40"/>
        <v>288</v>
      </c>
      <c r="J112" s="110">
        <f t="shared" si="40"/>
        <v>233</v>
      </c>
      <c r="K112" s="110">
        <f t="shared" si="40"/>
        <v>250</v>
      </c>
      <c r="L112" s="110">
        <f t="shared" si="40"/>
        <v>215</v>
      </c>
      <c r="M112" s="110">
        <f t="shared" si="40"/>
        <v>274</v>
      </c>
      <c r="N112" s="110">
        <f t="shared" si="40"/>
        <v>0</v>
      </c>
      <c r="O112" s="110">
        <f t="shared" si="40"/>
        <v>0</v>
      </c>
      <c r="P112" s="110">
        <f t="shared" ref="P112" si="41">SUM(D112:O112)</f>
        <v>2186</v>
      </c>
      <c r="Q112" s="145"/>
      <c r="R112" s="145"/>
      <c r="S112" s="110">
        <f>SUM($D112:D112)</f>
        <v>119</v>
      </c>
      <c r="T112" s="110">
        <f>SUM($D112:E112)</f>
        <v>268</v>
      </c>
      <c r="U112" s="110">
        <f>SUM($D112:F112)</f>
        <v>479</v>
      </c>
      <c r="V112" s="110">
        <f>SUM($D112:G112)</f>
        <v>694</v>
      </c>
      <c r="W112" s="110">
        <f>SUM($D112:H112)</f>
        <v>926</v>
      </c>
      <c r="X112" s="110">
        <f>SUM($D112:I112)</f>
        <v>1214</v>
      </c>
      <c r="Y112" s="110">
        <f>SUM($D112:J112)</f>
        <v>1447</v>
      </c>
      <c r="Z112" s="110">
        <f>SUM($D112:K112)</f>
        <v>1697</v>
      </c>
      <c r="AA112" s="110">
        <f>SUM($D112:L112)</f>
        <v>1912</v>
      </c>
      <c r="AB112" s="110">
        <f>SUM($D112:M112)</f>
        <v>2186</v>
      </c>
      <c r="AC112" s="110">
        <f>SUM($D112:N112)</f>
        <v>2186</v>
      </c>
      <c r="AD112" s="110">
        <f>SUM($D112:O112)</f>
        <v>2186</v>
      </c>
    </row>
  </sheetData>
  <sheetProtection sheet="1" objects="1" scenarios="1"/>
  <phoneticPr fontId="26" type="noConversion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indexed="34"/>
  </sheetPr>
  <dimension ref="A1:AD112"/>
  <sheetViews>
    <sheetView topLeftCell="A46" zoomScale="70" zoomScaleNormal="70" workbookViewId="0">
      <selection activeCell="O67" sqref="O67"/>
    </sheetView>
  </sheetViews>
  <sheetFormatPr defaultColWidth="6.1796875" defaultRowHeight="15" customHeight="1"/>
  <cols>
    <col min="1" max="1" width="7.6328125" style="128" bestFit="1" customWidth="1"/>
    <col min="2" max="2" width="29.54296875" style="128" bestFit="1" customWidth="1"/>
    <col min="3" max="3" width="0.90625" style="117" customWidth="1"/>
    <col min="4" max="4" width="9.81640625" style="125" customWidth="1"/>
    <col min="5" max="16" width="9.81640625" style="117" customWidth="1"/>
    <col min="17" max="18" width="1.54296875" style="145" customWidth="1"/>
    <col min="19" max="19" width="9.81640625" style="125" customWidth="1"/>
    <col min="20" max="30" width="9.81640625" style="117" customWidth="1"/>
    <col min="31" max="16384" width="6.1796875" style="120"/>
  </cols>
  <sheetData>
    <row r="1" spans="1:30" ht="15" customHeight="1">
      <c r="A1" s="115" t="s">
        <v>45</v>
      </c>
      <c r="B1" s="116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S1" s="119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</row>
    <row r="2" spans="1:30" ht="15" customHeight="1">
      <c r="A2" s="115" t="s">
        <v>46</v>
      </c>
      <c r="B2" s="121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3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</row>
    <row r="3" spans="1:30" ht="15" customHeight="1">
      <c r="A3" s="115" t="s">
        <v>0</v>
      </c>
      <c r="B3" s="124"/>
    </row>
    <row r="4" spans="1:30" ht="15" customHeight="1">
      <c r="A4" s="115" t="s">
        <v>5</v>
      </c>
      <c r="B4" s="121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3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</row>
    <row r="5" spans="1:30" ht="15" customHeight="1">
      <c r="A5" s="121"/>
      <c r="B5" s="121"/>
      <c r="D5" s="126"/>
      <c r="S5" s="126"/>
    </row>
    <row r="6" spans="1:30" ht="15" customHeight="1">
      <c r="A6" s="121"/>
      <c r="B6" s="121"/>
      <c r="D6" s="119"/>
      <c r="E6" s="118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  <c r="S6" s="119"/>
      <c r="T6" s="118"/>
      <c r="U6" s="118"/>
      <c r="V6" s="118"/>
      <c r="W6" s="118"/>
      <c r="X6" s="118"/>
      <c r="Y6" s="118"/>
      <c r="Z6" s="118"/>
      <c r="AA6" s="118"/>
      <c r="AB6" s="118"/>
      <c r="AC6" s="118"/>
      <c r="AD6" s="118"/>
    </row>
    <row r="7" spans="1:30" ht="15" customHeight="1">
      <c r="A7" s="117"/>
      <c r="B7" s="127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  <c r="P7" s="125"/>
      <c r="T7" s="125"/>
      <c r="U7" s="125"/>
      <c r="V7" s="125"/>
      <c r="W7" s="125"/>
      <c r="X7" s="125"/>
      <c r="Y7" s="125"/>
      <c r="Z7" s="125"/>
      <c r="AA7" s="125"/>
      <c r="AB7" s="125"/>
      <c r="AC7" s="125"/>
      <c r="AD7" s="125"/>
    </row>
    <row r="8" spans="1:30" ht="15" customHeight="1">
      <c r="D8" s="129" t="s">
        <v>61</v>
      </c>
      <c r="E8" s="118"/>
      <c r="F8" s="118"/>
      <c r="G8" s="118"/>
      <c r="H8" s="118"/>
      <c r="I8" s="118"/>
      <c r="J8" s="118"/>
      <c r="K8" s="118"/>
      <c r="L8" s="118"/>
      <c r="M8" s="118"/>
      <c r="N8" s="118"/>
      <c r="O8" s="118"/>
      <c r="P8" s="118"/>
      <c r="S8" s="129" t="s">
        <v>62</v>
      </c>
      <c r="T8" s="118"/>
      <c r="U8" s="118"/>
      <c r="V8" s="118"/>
      <c r="W8" s="118"/>
      <c r="X8" s="118"/>
      <c r="Y8" s="118"/>
      <c r="Z8" s="118"/>
      <c r="AA8" s="118"/>
      <c r="AB8" s="118"/>
      <c r="AC8" s="118"/>
      <c r="AD8" s="118"/>
    </row>
    <row r="9" spans="1:30" ht="15" customHeight="1">
      <c r="A9" s="130" t="s">
        <v>59</v>
      </c>
      <c r="B9" s="131" t="s">
        <v>60</v>
      </c>
      <c r="C9" s="117" t="s">
        <v>33</v>
      </c>
      <c r="D9" s="132" t="s">
        <v>47</v>
      </c>
      <c r="E9" s="132" t="s">
        <v>48</v>
      </c>
      <c r="F9" s="132" t="s">
        <v>49</v>
      </c>
      <c r="G9" s="132" t="s">
        <v>50</v>
      </c>
      <c r="H9" s="132" t="s">
        <v>51</v>
      </c>
      <c r="I9" s="132" t="s">
        <v>52</v>
      </c>
      <c r="J9" s="132" t="s">
        <v>53</v>
      </c>
      <c r="K9" s="132" t="s">
        <v>54</v>
      </c>
      <c r="L9" s="132" t="s">
        <v>55</v>
      </c>
      <c r="M9" s="132" t="s">
        <v>56</v>
      </c>
      <c r="N9" s="132" t="s">
        <v>57</v>
      </c>
      <c r="O9" s="132" t="s">
        <v>58</v>
      </c>
      <c r="P9" s="133" t="s">
        <v>9</v>
      </c>
      <c r="Q9" s="145" t="s">
        <v>33</v>
      </c>
      <c r="R9" s="145" t="s">
        <v>33</v>
      </c>
      <c r="S9" s="132" t="s">
        <v>47</v>
      </c>
      <c r="T9" s="132" t="s">
        <v>48</v>
      </c>
      <c r="U9" s="132" t="s">
        <v>49</v>
      </c>
      <c r="V9" s="132" t="s">
        <v>50</v>
      </c>
      <c r="W9" s="132" t="s">
        <v>51</v>
      </c>
      <c r="X9" s="132" t="s">
        <v>52</v>
      </c>
      <c r="Y9" s="132" t="s">
        <v>53</v>
      </c>
      <c r="Z9" s="132" t="s">
        <v>54</v>
      </c>
      <c r="AA9" s="132" t="s">
        <v>55</v>
      </c>
      <c r="AB9" s="132" t="s">
        <v>56</v>
      </c>
      <c r="AC9" s="132" t="s">
        <v>57</v>
      </c>
      <c r="AD9" s="132" t="s">
        <v>58</v>
      </c>
    </row>
    <row r="10" spans="1:30" s="137" customFormat="1" ht="15" customHeight="1">
      <c r="A10" s="134"/>
      <c r="B10" s="135"/>
      <c r="C10" s="136"/>
      <c r="D10" s="112"/>
      <c r="E10" s="112"/>
      <c r="F10" s="112"/>
      <c r="G10" s="112"/>
      <c r="H10" s="112"/>
      <c r="I10" s="112"/>
      <c r="J10" s="112"/>
      <c r="K10" s="112"/>
      <c r="L10" s="112"/>
      <c r="M10" s="112"/>
      <c r="N10" s="112"/>
      <c r="O10" s="112"/>
      <c r="P10" s="112"/>
      <c r="Q10" s="136"/>
      <c r="R10" s="136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</row>
    <row r="11" spans="1:30" s="114" customFormat="1" ht="15" customHeight="1">
      <c r="A11" s="138">
        <v>2006</v>
      </c>
      <c r="B11" s="139" t="s">
        <v>6</v>
      </c>
      <c r="C11" s="113"/>
      <c r="D11" s="110">
        <v>507870</v>
      </c>
      <c r="E11" s="110">
        <v>457716</v>
      </c>
      <c r="F11" s="110">
        <v>541818</v>
      </c>
      <c r="G11" s="110">
        <v>512336</v>
      </c>
      <c r="H11" s="110">
        <v>526615</v>
      </c>
      <c r="I11" s="110">
        <v>497362</v>
      </c>
      <c r="J11" s="110">
        <v>540922</v>
      </c>
      <c r="K11" s="110">
        <v>543980</v>
      </c>
      <c r="L11" s="110">
        <v>500833</v>
      </c>
      <c r="M11" s="110">
        <v>502473</v>
      </c>
      <c r="N11" s="110">
        <v>502473</v>
      </c>
      <c r="O11" s="110">
        <v>478716</v>
      </c>
      <c r="P11" s="110">
        <f>SUM(D11:O11)</f>
        <v>6113114</v>
      </c>
      <c r="Q11" s="140"/>
      <c r="R11" s="140"/>
      <c r="S11" s="110">
        <f>SUM($D11:D11)</f>
        <v>507870</v>
      </c>
      <c r="T11" s="110">
        <f>SUM($D11:E11)</f>
        <v>965586</v>
      </c>
      <c r="U11" s="110">
        <f>SUM($D11:F11)</f>
        <v>1507404</v>
      </c>
      <c r="V11" s="110">
        <f>SUM($D11:G11)</f>
        <v>2019740</v>
      </c>
      <c r="W11" s="110">
        <f>SUM($D11:H11)</f>
        <v>2546355</v>
      </c>
      <c r="X11" s="110">
        <f>SUM($D11:I11)</f>
        <v>3043717</v>
      </c>
      <c r="Y11" s="110">
        <f>SUM($D11:J11)</f>
        <v>3584639</v>
      </c>
      <c r="Z11" s="110">
        <f>SUM($D11:K11)</f>
        <v>4128619</v>
      </c>
      <c r="AA11" s="110">
        <f>SUM($D11:L11)</f>
        <v>4629452</v>
      </c>
      <c r="AB11" s="110">
        <f>SUM($D11:M11)</f>
        <v>5131925</v>
      </c>
      <c r="AC11" s="110">
        <f>SUM($D11:N11)</f>
        <v>5634398</v>
      </c>
      <c r="AD11" s="110">
        <f>SUM($D11:O11)</f>
        <v>6113114</v>
      </c>
    </row>
    <row r="12" spans="1:30" s="114" customFormat="1" ht="15" customHeight="1">
      <c r="A12" s="138">
        <v>2006</v>
      </c>
      <c r="B12" s="141" t="s">
        <v>7</v>
      </c>
      <c r="D12" s="111">
        <v>276258</v>
      </c>
      <c r="E12" s="110">
        <v>280642</v>
      </c>
      <c r="F12" s="110">
        <v>319647</v>
      </c>
      <c r="G12" s="110">
        <v>286086</v>
      </c>
      <c r="H12" s="110">
        <v>318450</v>
      </c>
      <c r="I12" s="110">
        <v>322113</v>
      </c>
      <c r="J12" s="110">
        <v>231768</v>
      </c>
      <c r="K12" s="110">
        <v>313414</v>
      </c>
      <c r="L12" s="110">
        <v>293847</v>
      </c>
      <c r="M12" s="110">
        <v>301376</v>
      </c>
      <c r="N12" s="110">
        <v>299658</v>
      </c>
      <c r="O12" s="110">
        <v>254868</v>
      </c>
      <c r="P12" s="110">
        <f>SUM(D12:O12)</f>
        <v>3498127</v>
      </c>
      <c r="Q12" s="142"/>
      <c r="R12" s="142"/>
      <c r="S12" s="110">
        <f>SUM($D12:D12)</f>
        <v>276258</v>
      </c>
      <c r="T12" s="110">
        <f>SUM($D12:E12)</f>
        <v>556900</v>
      </c>
      <c r="U12" s="110">
        <f>SUM($D12:F12)</f>
        <v>876547</v>
      </c>
      <c r="V12" s="110">
        <f>SUM($D12:G12)</f>
        <v>1162633</v>
      </c>
      <c r="W12" s="110">
        <f>SUM($D12:H12)</f>
        <v>1481083</v>
      </c>
      <c r="X12" s="110">
        <f>SUM($D12:I12)</f>
        <v>1803196</v>
      </c>
      <c r="Y12" s="110">
        <f>SUM($D12:J12)</f>
        <v>2034964</v>
      </c>
      <c r="Z12" s="110">
        <f>SUM($D12:K12)</f>
        <v>2348378</v>
      </c>
      <c r="AA12" s="110">
        <f>SUM($D12:L12)</f>
        <v>2642225</v>
      </c>
      <c r="AB12" s="110">
        <f>SUM($D12:M12)</f>
        <v>2943601</v>
      </c>
      <c r="AC12" s="110">
        <f>SUM($D12:N12)</f>
        <v>3243259</v>
      </c>
      <c r="AD12" s="110">
        <f>SUM($D12:O12)</f>
        <v>3498127</v>
      </c>
    </row>
    <row r="13" spans="1:30" s="114" customFormat="1" ht="15" customHeight="1">
      <c r="A13" s="138">
        <v>2006</v>
      </c>
      <c r="B13" s="141" t="s">
        <v>8</v>
      </c>
      <c r="D13" s="111">
        <v>4014</v>
      </c>
      <c r="E13" s="110">
        <v>4328</v>
      </c>
      <c r="F13" s="110">
        <v>5492</v>
      </c>
      <c r="G13" s="110">
        <v>5722</v>
      </c>
      <c r="H13" s="110">
        <v>6251</v>
      </c>
      <c r="I13" s="110">
        <v>8139</v>
      </c>
      <c r="J13" s="110">
        <v>8670</v>
      </c>
      <c r="K13" s="110">
        <v>8563</v>
      </c>
      <c r="L13" s="110">
        <v>5681</v>
      </c>
      <c r="M13" s="110">
        <v>4998</v>
      </c>
      <c r="N13" s="110">
        <v>3696</v>
      </c>
      <c r="O13" s="110">
        <v>3437</v>
      </c>
      <c r="P13" s="110">
        <f>SUM(D13:O13)</f>
        <v>68991</v>
      </c>
      <c r="Q13" s="142"/>
      <c r="R13" s="142"/>
      <c r="S13" s="110">
        <f>SUM($D13:D13)</f>
        <v>4014</v>
      </c>
      <c r="T13" s="110">
        <f>SUM($D13:E13)</f>
        <v>8342</v>
      </c>
      <c r="U13" s="110">
        <f>SUM($D13:F13)</f>
        <v>13834</v>
      </c>
      <c r="V13" s="110">
        <f>SUM($D13:G13)</f>
        <v>19556</v>
      </c>
      <c r="W13" s="110">
        <f>SUM($D13:H13)</f>
        <v>25807</v>
      </c>
      <c r="X13" s="110">
        <f>SUM($D13:I13)</f>
        <v>33946</v>
      </c>
      <c r="Y13" s="110">
        <f>SUM($D13:J13)</f>
        <v>42616</v>
      </c>
      <c r="Z13" s="110">
        <f>SUM($D13:K13)</f>
        <v>51179</v>
      </c>
      <c r="AA13" s="110">
        <f>SUM($D13:L13)</f>
        <v>56860</v>
      </c>
      <c r="AB13" s="110">
        <f>SUM($D13:M13)</f>
        <v>61858</v>
      </c>
      <c r="AC13" s="110">
        <f>SUM($D13:N13)</f>
        <v>65554</v>
      </c>
      <c r="AD13" s="110">
        <f>SUM($D13:O13)</f>
        <v>68991</v>
      </c>
    </row>
    <row r="14" spans="1:30" s="114" customFormat="1" ht="15" customHeight="1">
      <c r="A14" s="138">
        <v>2006</v>
      </c>
      <c r="B14" s="143" t="s">
        <v>9</v>
      </c>
      <c r="D14" s="111">
        <f>SUM(D11:D13)</f>
        <v>788142</v>
      </c>
      <c r="E14" s="111">
        <f t="shared" ref="E14:P14" si="0">SUM(E11:E13)</f>
        <v>742686</v>
      </c>
      <c r="F14" s="111">
        <f t="shared" si="0"/>
        <v>866957</v>
      </c>
      <c r="G14" s="111">
        <f t="shared" si="0"/>
        <v>804144</v>
      </c>
      <c r="H14" s="111">
        <f t="shared" si="0"/>
        <v>851316</v>
      </c>
      <c r="I14" s="111">
        <f t="shared" si="0"/>
        <v>827614</v>
      </c>
      <c r="J14" s="111">
        <f t="shared" si="0"/>
        <v>781360</v>
      </c>
      <c r="K14" s="111">
        <f t="shared" si="0"/>
        <v>865957</v>
      </c>
      <c r="L14" s="111">
        <f t="shared" si="0"/>
        <v>800361</v>
      </c>
      <c r="M14" s="111">
        <f t="shared" si="0"/>
        <v>808847</v>
      </c>
      <c r="N14" s="111">
        <f t="shared" si="0"/>
        <v>805827</v>
      </c>
      <c r="O14" s="111">
        <f t="shared" si="0"/>
        <v>737021</v>
      </c>
      <c r="P14" s="111">
        <f t="shared" si="0"/>
        <v>9680232</v>
      </c>
      <c r="Q14" s="142"/>
      <c r="R14" s="142"/>
      <c r="S14" s="111">
        <f t="shared" ref="S14:AD14" si="1">SUM(S11:S13)</f>
        <v>788142</v>
      </c>
      <c r="T14" s="111">
        <f t="shared" si="1"/>
        <v>1530828</v>
      </c>
      <c r="U14" s="111">
        <f t="shared" si="1"/>
        <v>2397785</v>
      </c>
      <c r="V14" s="111">
        <f t="shared" si="1"/>
        <v>3201929</v>
      </c>
      <c r="W14" s="111">
        <f t="shared" si="1"/>
        <v>4053245</v>
      </c>
      <c r="X14" s="111">
        <f t="shared" si="1"/>
        <v>4880859</v>
      </c>
      <c r="Y14" s="111">
        <f t="shared" si="1"/>
        <v>5662219</v>
      </c>
      <c r="Z14" s="111">
        <f t="shared" si="1"/>
        <v>6528176</v>
      </c>
      <c r="AA14" s="111">
        <f t="shared" si="1"/>
        <v>7328537</v>
      </c>
      <c r="AB14" s="111">
        <f t="shared" si="1"/>
        <v>8137384</v>
      </c>
      <c r="AC14" s="111">
        <f t="shared" si="1"/>
        <v>8943211</v>
      </c>
      <c r="AD14" s="111">
        <f t="shared" si="1"/>
        <v>9680232</v>
      </c>
    </row>
    <row r="15" spans="1:30" s="137" customFormat="1" ht="15" customHeight="1">
      <c r="A15" s="134"/>
      <c r="B15" s="135"/>
      <c r="C15" s="136"/>
      <c r="D15" s="112"/>
      <c r="E15" s="112"/>
      <c r="F15" s="112"/>
      <c r="G15" s="112"/>
      <c r="H15" s="112"/>
      <c r="I15" s="112"/>
      <c r="J15" s="112"/>
      <c r="K15" s="112"/>
      <c r="L15" s="112"/>
      <c r="M15" s="112"/>
      <c r="N15" s="112"/>
      <c r="O15" s="112"/>
      <c r="P15" s="112"/>
      <c r="Q15" s="136"/>
      <c r="R15" s="136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</row>
    <row r="16" spans="1:30" s="114" customFormat="1" ht="15" customHeight="1">
      <c r="A16" s="138">
        <v>2007</v>
      </c>
      <c r="B16" s="139" t="s">
        <v>6</v>
      </c>
      <c r="C16" s="113"/>
      <c r="D16" s="110">
        <v>502473</v>
      </c>
      <c r="E16" s="110">
        <v>401366</v>
      </c>
      <c r="F16" s="110">
        <v>497338</v>
      </c>
      <c r="G16" s="110">
        <v>473014</v>
      </c>
      <c r="H16" s="110">
        <v>488957</v>
      </c>
      <c r="I16" s="110">
        <v>484582</v>
      </c>
      <c r="J16" s="110">
        <v>519733</v>
      </c>
      <c r="K16" s="110">
        <v>536895</v>
      </c>
      <c r="L16" s="110">
        <v>459564</v>
      </c>
      <c r="M16" s="110">
        <v>459659</v>
      </c>
      <c r="N16" s="110">
        <v>427902</v>
      </c>
      <c r="O16" s="110">
        <v>398136</v>
      </c>
      <c r="P16" s="110">
        <f>SUM(D16:O16)</f>
        <v>5649619</v>
      </c>
      <c r="Q16" s="140"/>
      <c r="R16" s="140"/>
      <c r="S16" s="110">
        <f>SUM($D16:D16)</f>
        <v>502473</v>
      </c>
      <c r="T16" s="110">
        <f>SUM($D16:E16)</f>
        <v>903839</v>
      </c>
      <c r="U16" s="110">
        <f>SUM($D16:F16)</f>
        <v>1401177</v>
      </c>
      <c r="V16" s="110">
        <f>SUM($D16:G16)</f>
        <v>1874191</v>
      </c>
      <c r="W16" s="110">
        <f>SUM($D16:H16)</f>
        <v>2363148</v>
      </c>
      <c r="X16" s="110">
        <f>SUM($D16:I16)</f>
        <v>2847730</v>
      </c>
      <c r="Y16" s="110">
        <f>SUM($D16:J16)</f>
        <v>3367463</v>
      </c>
      <c r="Z16" s="110">
        <f>SUM($D16:K16)</f>
        <v>3904358</v>
      </c>
      <c r="AA16" s="110">
        <f>SUM($D16:L16)</f>
        <v>4363922</v>
      </c>
      <c r="AB16" s="110">
        <f>SUM($D16:M16)</f>
        <v>4823581</v>
      </c>
      <c r="AC16" s="110">
        <f>SUM($D16:N16)</f>
        <v>5251483</v>
      </c>
      <c r="AD16" s="110">
        <f>SUM($D16:O16)</f>
        <v>5649619</v>
      </c>
    </row>
    <row r="17" spans="1:30" s="114" customFormat="1" ht="15" customHeight="1">
      <c r="A17" s="138">
        <v>2007</v>
      </c>
      <c r="B17" s="141" t="s">
        <v>7</v>
      </c>
      <c r="D17" s="111">
        <v>282652</v>
      </c>
      <c r="E17" s="110">
        <v>284526</v>
      </c>
      <c r="F17" s="110">
        <v>319562</v>
      </c>
      <c r="G17" s="110">
        <v>290181</v>
      </c>
      <c r="H17" s="110">
        <v>308956</v>
      </c>
      <c r="I17" s="110">
        <v>289039</v>
      </c>
      <c r="J17" s="110">
        <v>233294</v>
      </c>
      <c r="K17" s="110">
        <v>297878</v>
      </c>
      <c r="L17" s="110">
        <v>277926</v>
      </c>
      <c r="M17" s="110">
        <v>305910</v>
      </c>
      <c r="N17" s="110">
        <v>287259</v>
      </c>
      <c r="O17" s="110">
        <v>221562</v>
      </c>
      <c r="P17" s="110">
        <f>SUM(D17:O17)</f>
        <v>3398745</v>
      </c>
      <c r="Q17" s="142"/>
      <c r="R17" s="142"/>
      <c r="S17" s="110">
        <f>SUM($D17:D17)</f>
        <v>282652</v>
      </c>
      <c r="T17" s="110">
        <f>SUM($D17:E17)</f>
        <v>567178</v>
      </c>
      <c r="U17" s="110">
        <f>SUM($D17:F17)</f>
        <v>886740</v>
      </c>
      <c r="V17" s="110">
        <f>SUM($D17:G17)</f>
        <v>1176921</v>
      </c>
      <c r="W17" s="110">
        <f>SUM($D17:H17)</f>
        <v>1485877</v>
      </c>
      <c r="X17" s="110">
        <f>SUM($D17:I17)</f>
        <v>1774916</v>
      </c>
      <c r="Y17" s="110">
        <f>SUM($D17:J17)</f>
        <v>2008210</v>
      </c>
      <c r="Z17" s="110">
        <f>SUM($D17:K17)</f>
        <v>2306088</v>
      </c>
      <c r="AA17" s="110">
        <f>SUM($D17:L17)</f>
        <v>2584014</v>
      </c>
      <c r="AB17" s="110">
        <f>SUM($D17:M17)</f>
        <v>2889924</v>
      </c>
      <c r="AC17" s="110">
        <f>SUM($D17:N17)</f>
        <v>3177183</v>
      </c>
      <c r="AD17" s="110">
        <f>SUM($D17:O17)</f>
        <v>3398745</v>
      </c>
    </row>
    <row r="18" spans="1:30" s="114" customFormat="1" ht="15" customHeight="1">
      <c r="A18" s="138">
        <v>2007</v>
      </c>
      <c r="B18" s="141" t="s">
        <v>8</v>
      </c>
      <c r="D18" s="111">
        <v>3785</v>
      </c>
      <c r="E18" s="110">
        <v>3857</v>
      </c>
      <c r="F18" s="110">
        <v>5797</v>
      </c>
      <c r="G18" s="110">
        <v>5468</v>
      </c>
      <c r="H18" s="110">
        <v>5173</v>
      </c>
      <c r="I18" s="110">
        <v>1447</v>
      </c>
      <c r="J18" s="110">
        <v>1507</v>
      </c>
      <c r="K18" s="110">
        <v>1189</v>
      </c>
      <c r="L18" s="110">
        <v>1321</v>
      </c>
      <c r="M18" s="110">
        <v>1421</v>
      </c>
      <c r="N18" s="110">
        <v>1626</v>
      </c>
      <c r="O18" s="110">
        <v>1480</v>
      </c>
      <c r="P18" s="110">
        <f>SUM(D18:O18)</f>
        <v>34071</v>
      </c>
      <c r="Q18" s="142"/>
      <c r="R18" s="142"/>
      <c r="S18" s="110">
        <f>SUM($D18:D18)</f>
        <v>3785</v>
      </c>
      <c r="T18" s="110">
        <f>SUM($D18:E18)</f>
        <v>7642</v>
      </c>
      <c r="U18" s="110">
        <f>SUM($D18:F18)</f>
        <v>13439</v>
      </c>
      <c r="V18" s="110">
        <f>SUM($D18:G18)</f>
        <v>18907</v>
      </c>
      <c r="W18" s="110">
        <f>SUM($D18:H18)</f>
        <v>24080</v>
      </c>
      <c r="X18" s="110">
        <f>SUM($D18:I18)</f>
        <v>25527</v>
      </c>
      <c r="Y18" s="110">
        <f>SUM($D18:J18)</f>
        <v>27034</v>
      </c>
      <c r="Z18" s="110">
        <f>SUM($D18:K18)</f>
        <v>28223</v>
      </c>
      <c r="AA18" s="110">
        <f>SUM($D18:L18)</f>
        <v>29544</v>
      </c>
      <c r="AB18" s="110">
        <f>SUM($D18:M18)</f>
        <v>30965</v>
      </c>
      <c r="AC18" s="110">
        <f>SUM($D18:N18)</f>
        <v>32591</v>
      </c>
      <c r="AD18" s="110">
        <f>SUM($D18:O18)</f>
        <v>34071</v>
      </c>
    </row>
    <row r="19" spans="1:30" s="114" customFormat="1" ht="15" customHeight="1">
      <c r="A19" s="138">
        <v>2007</v>
      </c>
      <c r="B19" s="143" t="s">
        <v>9</v>
      </c>
      <c r="D19" s="111">
        <f t="shared" ref="D19:P19" si="2">SUM(D16:D18)</f>
        <v>788910</v>
      </c>
      <c r="E19" s="111">
        <f t="shared" si="2"/>
        <v>689749</v>
      </c>
      <c r="F19" s="111">
        <f t="shared" si="2"/>
        <v>822697</v>
      </c>
      <c r="G19" s="111">
        <f t="shared" si="2"/>
        <v>768663</v>
      </c>
      <c r="H19" s="111">
        <f t="shared" si="2"/>
        <v>803086</v>
      </c>
      <c r="I19" s="111">
        <f t="shared" si="2"/>
        <v>775068</v>
      </c>
      <c r="J19" s="111">
        <f t="shared" si="2"/>
        <v>754534</v>
      </c>
      <c r="K19" s="111">
        <f t="shared" si="2"/>
        <v>835962</v>
      </c>
      <c r="L19" s="111">
        <f t="shared" si="2"/>
        <v>738811</v>
      </c>
      <c r="M19" s="111">
        <f t="shared" si="2"/>
        <v>766990</v>
      </c>
      <c r="N19" s="111">
        <f t="shared" si="2"/>
        <v>716787</v>
      </c>
      <c r="O19" s="111">
        <f t="shared" si="2"/>
        <v>621178</v>
      </c>
      <c r="P19" s="111">
        <f t="shared" si="2"/>
        <v>9082435</v>
      </c>
      <c r="Q19" s="142"/>
      <c r="R19" s="142"/>
      <c r="S19" s="111">
        <f t="shared" ref="S19:AD19" si="3">SUM(S16:S18)</f>
        <v>788910</v>
      </c>
      <c r="T19" s="111">
        <f t="shared" si="3"/>
        <v>1478659</v>
      </c>
      <c r="U19" s="111">
        <f t="shared" si="3"/>
        <v>2301356</v>
      </c>
      <c r="V19" s="111">
        <f t="shared" si="3"/>
        <v>3070019</v>
      </c>
      <c r="W19" s="111">
        <f t="shared" si="3"/>
        <v>3873105</v>
      </c>
      <c r="X19" s="111">
        <f t="shared" si="3"/>
        <v>4648173</v>
      </c>
      <c r="Y19" s="111">
        <f t="shared" si="3"/>
        <v>5402707</v>
      </c>
      <c r="Z19" s="111">
        <f t="shared" si="3"/>
        <v>6238669</v>
      </c>
      <c r="AA19" s="111">
        <f t="shared" si="3"/>
        <v>6977480</v>
      </c>
      <c r="AB19" s="111">
        <f t="shared" si="3"/>
        <v>7744470</v>
      </c>
      <c r="AC19" s="111">
        <f t="shared" si="3"/>
        <v>8461257</v>
      </c>
      <c r="AD19" s="111">
        <f t="shared" si="3"/>
        <v>9082435</v>
      </c>
    </row>
    <row r="20" spans="1:30" s="137" customFormat="1" ht="15" customHeight="1">
      <c r="A20" s="134"/>
      <c r="B20" s="135"/>
      <c r="C20" s="136"/>
      <c r="D20" s="112"/>
      <c r="E20" s="112"/>
      <c r="F20" s="112"/>
      <c r="G20" s="112"/>
      <c r="H20" s="112"/>
      <c r="I20" s="112"/>
      <c r="J20" s="112"/>
      <c r="K20" s="112"/>
      <c r="L20" s="112"/>
      <c r="M20" s="112"/>
      <c r="N20" s="112"/>
      <c r="O20" s="112"/>
      <c r="P20" s="112"/>
      <c r="Q20" s="136"/>
      <c r="R20" s="136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</row>
    <row r="21" spans="1:30" s="114" customFormat="1" ht="15" customHeight="1">
      <c r="A21" s="138">
        <v>2008</v>
      </c>
      <c r="B21" s="139" t="s">
        <v>6</v>
      </c>
      <c r="C21" s="113"/>
      <c r="D21" s="110">
        <v>389814</v>
      </c>
      <c r="E21" s="110">
        <v>346146</v>
      </c>
      <c r="F21" s="110">
        <v>377009</v>
      </c>
      <c r="G21" s="110">
        <v>370631</v>
      </c>
      <c r="H21" s="110">
        <v>387409</v>
      </c>
      <c r="I21" s="110">
        <v>379067</v>
      </c>
      <c r="J21" s="110">
        <v>401361</v>
      </c>
      <c r="K21" s="110">
        <v>435828</v>
      </c>
      <c r="L21" s="110">
        <v>347802</v>
      </c>
      <c r="M21" s="110">
        <v>359596</v>
      </c>
      <c r="N21" s="110">
        <v>334805</v>
      </c>
      <c r="O21" s="110">
        <v>318325</v>
      </c>
      <c r="P21" s="110">
        <f>SUM(D21:O21)</f>
        <v>4447793</v>
      </c>
      <c r="Q21" s="140"/>
      <c r="R21" s="140"/>
      <c r="S21" s="110">
        <f>SUM($D21:D21)</f>
        <v>389814</v>
      </c>
      <c r="T21" s="110">
        <f>SUM($D21:E21)</f>
        <v>735960</v>
      </c>
      <c r="U21" s="110">
        <f>SUM($D21:F21)</f>
        <v>1112969</v>
      </c>
      <c r="V21" s="110">
        <f>SUM($D21:G21)</f>
        <v>1483600</v>
      </c>
      <c r="W21" s="110">
        <f>SUM($D21:H21)</f>
        <v>1871009</v>
      </c>
      <c r="X21" s="110">
        <f>SUM($D21:I21)</f>
        <v>2250076</v>
      </c>
      <c r="Y21" s="110">
        <f>SUM($D21:J21)</f>
        <v>2651437</v>
      </c>
      <c r="Z21" s="110">
        <f>SUM($D21:K21)</f>
        <v>3087265</v>
      </c>
      <c r="AA21" s="110">
        <f>SUM($D21:L21)</f>
        <v>3435067</v>
      </c>
      <c r="AB21" s="110">
        <f>SUM($D21:M21)</f>
        <v>3794663</v>
      </c>
      <c r="AC21" s="110">
        <f>SUM($D21:N21)</f>
        <v>4129468</v>
      </c>
      <c r="AD21" s="110">
        <f>SUM($D21:O21)</f>
        <v>4447793</v>
      </c>
    </row>
    <row r="22" spans="1:30" s="114" customFormat="1" ht="15" customHeight="1">
      <c r="A22" s="138">
        <v>2008</v>
      </c>
      <c r="B22" s="141" t="s">
        <v>7</v>
      </c>
      <c r="D22" s="111">
        <v>257507</v>
      </c>
      <c r="E22" s="110">
        <v>261089</v>
      </c>
      <c r="F22" s="110">
        <v>248660</v>
      </c>
      <c r="G22" s="110">
        <v>265791</v>
      </c>
      <c r="H22" s="110">
        <v>259750</v>
      </c>
      <c r="I22" s="110">
        <v>257276</v>
      </c>
      <c r="J22" s="110">
        <v>212837</v>
      </c>
      <c r="K22" s="110">
        <v>232008</v>
      </c>
      <c r="L22" s="110">
        <v>246868</v>
      </c>
      <c r="M22" s="110">
        <v>244119</v>
      </c>
      <c r="N22" s="110">
        <v>217204</v>
      </c>
      <c r="O22" s="110">
        <v>181938</v>
      </c>
      <c r="P22" s="110">
        <f>SUM(D22:O22)</f>
        <v>2885047</v>
      </c>
      <c r="Q22" s="142"/>
      <c r="R22" s="142"/>
      <c r="S22" s="110">
        <f>SUM($D22:D22)</f>
        <v>257507</v>
      </c>
      <c r="T22" s="110">
        <f>SUM($D22:E22)</f>
        <v>518596</v>
      </c>
      <c r="U22" s="110">
        <f>SUM($D22:F22)</f>
        <v>767256</v>
      </c>
      <c r="V22" s="110">
        <f>SUM($D22:G22)</f>
        <v>1033047</v>
      </c>
      <c r="W22" s="110">
        <f>SUM($D22:H22)</f>
        <v>1292797</v>
      </c>
      <c r="X22" s="110">
        <f>SUM($D22:I22)</f>
        <v>1550073</v>
      </c>
      <c r="Y22" s="110">
        <f>SUM($D22:J22)</f>
        <v>1762910</v>
      </c>
      <c r="Z22" s="110">
        <f>SUM($D22:K22)</f>
        <v>1994918</v>
      </c>
      <c r="AA22" s="110">
        <f>SUM($D22:L22)</f>
        <v>2241786</v>
      </c>
      <c r="AB22" s="110">
        <f>SUM($D22:M22)</f>
        <v>2485905</v>
      </c>
      <c r="AC22" s="110">
        <f>SUM($D22:N22)</f>
        <v>2703109</v>
      </c>
      <c r="AD22" s="110">
        <f>SUM($D22:O22)</f>
        <v>2885047</v>
      </c>
    </row>
    <row r="23" spans="1:30" s="114" customFormat="1" ht="15" customHeight="1">
      <c r="A23" s="138">
        <v>2008</v>
      </c>
      <c r="B23" s="141" t="s">
        <v>8</v>
      </c>
      <c r="D23" s="111">
        <v>1599</v>
      </c>
      <c r="E23" s="110">
        <v>1794</v>
      </c>
      <c r="F23" s="110">
        <v>1737</v>
      </c>
      <c r="G23" s="110">
        <v>1186</v>
      </c>
      <c r="H23" s="110">
        <v>3132</v>
      </c>
      <c r="I23" s="110">
        <v>1210</v>
      </c>
      <c r="J23" s="110">
        <v>1040</v>
      </c>
      <c r="K23" s="110">
        <v>1017</v>
      </c>
      <c r="L23" s="110">
        <v>831</v>
      </c>
      <c r="M23" s="110">
        <v>1112</v>
      </c>
      <c r="N23" s="110">
        <v>990</v>
      </c>
      <c r="O23" s="110">
        <v>817</v>
      </c>
      <c r="P23" s="110">
        <f>SUM(D23:O23)</f>
        <v>16465</v>
      </c>
      <c r="Q23" s="142"/>
      <c r="R23" s="142"/>
      <c r="S23" s="110">
        <f>SUM($D23:D23)</f>
        <v>1599</v>
      </c>
      <c r="T23" s="110">
        <f>SUM($D23:E23)</f>
        <v>3393</v>
      </c>
      <c r="U23" s="110">
        <f>SUM($D23:F23)</f>
        <v>5130</v>
      </c>
      <c r="V23" s="110">
        <f>SUM($D23:G23)</f>
        <v>6316</v>
      </c>
      <c r="W23" s="110">
        <f>SUM($D23:H23)</f>
        <v>9448</v>
      </c>
      <c r="X23" s="110">
        <f>SUM($D23:I23)</f>
        <v>10658</v>
      </c>
      <c r="Y23" s="110">
        <f>SUM($D23:J23)</f>
        <v>11698</v>
      </c>
      <c r="Z23" s="110">
        <f>SUM($D23:K23)</f>
        <v>12715</v>
      </c>
      <c r="AA23" s="110">
        <f>SUM($D23:L23)</f>
        <v>13546</v>
      </c>
      <c r="AB23" s="110">
        <f>SUM($D23:M23)</f>
        <v>14658</v>
      </c>
      <c r="AC23" s="110">
        <f>SUM($D23:N23)</f>
        <v>15648</v>
      </c>
      <c r="AD23" s="110">
        <f>SUM($D23:O23)</f>
        <v>16465</v>
      </c>
    </row>
    <row r="24" spans="1:30" s="114" customFormat="1" ht="15" customHeight="1">
      <c r="A24" s="138">
        <v>2008</v>
      </c>
      <c r="B24" s="143" t="s">
        <v>9</v>
      </c>
      <c r="D24" s="111">
        <f t="shared" ref="D24:P24" si="4">SUM(D21:D23)</f>
        <v>648920</v>
      </c>
      <c r="E24" s="111">
        <f t="shared" si="4"/>
        <v>609029</v>
      </c>
      <c r="F24" s="111">
        <f t="shared" si="4"/>
        <v>627406</v>
      </c>
      <c r="G24" s="111">
        <f t="shared" si="4"/>
        <v>637608</v>
      </c>
      <c r="H24" s="111">
        <f t="shared" si="4"/>
        <v>650291</v>
      </c>
      <c r="I24" s="111">
        <f t="shared" si="4"/>
        <v>637553</v>
      </c>
      <c r="J24" s="111">
        <f t="shared" si="4"/>
        <v>615238</v>
      </c>
      <c r="K24" s="111">
        <f t="shared" si="4"/>
        <v>668853</v>
      </c>
      <c r="L24" s="111">
        <f t="shared" si="4"/>
        <v>595501</v>
      </c>
      <c r="M24" s="111">
        <f t="shared" si="4"/>
        <v>604827</v>
      </c>
      <c r="N24" s="111">
        <f t="shared" si="4"/>
        <v>552999</v>
      </c>
      <c r="O24" s="111">
        <f t="shared" si="4"/>
        <v>501080</v>
      </c>
      <c r="P24" s="111">
        <f t="shared" si="4"/>
        <v>7349305</v>
      </c>
      <c r="Q24" s="142"/>
      <c r="R24" s="142"/>
      <c r="S24" s="111">
        <f t="shared" ref="S24:AD24" si="5">SUM(S21:S23)</f>
        <v>648920</v>
      </c>
      <c r="T24" s="111">
        <f t="shared" si="5"/>
        <v>1257949</v>
      </c>
      <c r="U24" s="111">
        <f t="shared" si="5"/>
        <v>1885355</v>
      </c>
      <c r="V24" s="111">
        <f t="shared" si="5"/>
        <v>2522963</v>
      </c>
      <c r="W24" s="111">
        <f t="shared" si="5"/>
        <v>3173254</v>
      </c>
      <c r="X24" s="111">
        <f t="shared" si="5"/>
        <v>3810807</v>
      </c>
      <c r="Y24" s="111">
        <f t="shared" si="5"/>
        <v>4426045</v>
      </c>
      <c r="Z24" s="111">
        <f t="shared" si="5"/>
        <v>5094898</v>
      </c>
      <c r="AA24" s="111">
        <f t="shared" si="5"/>
        <v>5690399</v>
      </c>
      <c r="AB24" s="111">
        <f t="shared" si="5"/>
        <v>6295226</v>
      </c>
      <c r="AC24" s="111">
        <f t="shared" si="5"/>
        <v>6848225</v>
      </c>
      <c r="AD24" s="111">
        <f t="shared" si="5"/>
        <v>7349305</v>
      </c>
    </row>
    <row r="25" spans="1:30" s="137" customFormat="1" ht="15" customHeight="1">
      <c r="A25" s="134"/>
      <c r="B25" s="135"/>
      <c r="C25" s="136"/>
      <c r="D25" s="112"/>
      <c r="E25" s="112"/>
      <c r="F25" s="112"/>
      <c r="G25" s="112"/>
      <c r="H25" s="112"/>
      <c r="I25" s="112"/>
      <c r="J25" s="112"/>
      <c r="K25" s="112"/>
      <c r="L25" s="112"/>
      <c r="M25" s="112"/>
      <c r="N25" s="112"/>
      <c r="O25" s="112"/>
      <c r="P25" s="112"/>
      <c r="Q25" s="136"/>
      <c r="R25" s="136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</row>
    <row r="26" spans="1:30" s="114" customFormat="1" ht="15" customHeight="1">
      <c r="A26" s="138">
        <v>2009</v>
      </c>
      <c r="B26" s="139" t="s">
        <v>6</v>
      </c>
      <c r="C26" s="113"/>
      <c r="D26" s="110">
        <v>302612</v>
      </c>
      <c r="E26" s="110">
        <v>293269</v>
      </c>
      <c r="F26" s="110">
        <v>364590</v>
      </c>
      <c r="G26" s="110">
        <v>350487</v>
      </c>
      <c r="H26" s="110">
        <v>363856</v>
      </c>
      <c r="I26" s="110">
        <v>332030</v>
      </c>
      <c r="J26" s="110">
        <v>370837</v>
      </c>
      <c r="K26" s="110">
        <v>398248</v>
      </c>
      <c r="L26" s="110">
        <v>361071</v>
      </c>
      <c r="M26" s="110">
        <v>367404</v>
      </c>
      <c r="N26" s="110">
        <v>338646</v>
      </c>
      <c r="O26" s="110">
        <v>344518</v>
      </c>
      <c r="P26" s="110">
        <f>SUM(D26:O26)</f>
        <v>4187568</v>
      </c>
      <c r="Q26" s="140"/>
      <c r="R26" s="140"/>
      <c r="S26" s="110">
        <f>SUM($D26:D26)</f>
        <v>302612</v>
      </c>
      <c r="T26" s="110">
        <f>SUM($D26:E26)</f>
        <v>595881</v>
      </c>
      <c r="U26" s="110">
        <f>SUM($D26:F26)</f>
        <v>960471</v>
      </c>
      <c r="V26" s="110">
        <f>SUM($D26:G26)</f>
        <v>1310958</v>
      </c>
      <c r="W26" s="110">
        <f>SUM($D26:H26)</f>
        <v>1674814</v>
      </c>
      <c r="X26" s="110">
        <f>SUM($D26:I26)</f>
        <v>2006844</v>
      </c>
      <c r="Y26" s="110">
        <f>SUM($D26:J26)</f>
        <v>2377681</v>
      </c>
      <c r="Z26" s="110">
        <f>SUM($D26:K26)</f>
        <v>2775929</v>
      </c>
      <c r="AA26" s="110">
        <f>SUM($D26:L26)</f>
        <v>3137000</v>
      </c>
      <c r="AB26" s="110">
        <f>SUM($D26:M26)</f>
        <v>3504404</v>
      </c>
      <c r="AC26" s="110">
        <f>SUM($D26:N26)</f>
        <v>3843050</v>
      </c>
      <c r="AD26" s="110">
        <f>SUM($D26:O26)</f>
        <v>4187568</v>
      </c>
    </row>
    <row r="27" spans="1:30" s="114" customFormat="1" ht="15" customHeight="1">
      <c r="A27" s="138">
        <v>2009</v>
      </c>
      <c r="B27" s="141" t="s">
        <v>7</v>
      </c>
      <c r="D27" s="111">
        <v>157731</v>
      </c>
      <c r="E27" s="110">
        <v>180063</v>
      </c>
      <c r="F27" s="110">
        <v>195434</v>
      </c>
      <c r="G27" s="110">
        <v>187634</v>
      </c>
      <c r="H27" s="110">
        <v>173805</v>
      </c>
      <c r="I27" s="110">
        <v>173202</v>
      </c>
      <c r="J27" s="110">
        <v>174430</v>
      </c>
      <c r="K27" s="110">
        <v>203638</v>
      </c>
      <c r="L27" s="110">
        <v>221277</v>
      </c>
      <c r="M27" s="110">
        <v>224553</v>
      </c>
      <c r="N27" s="110">
        <v>208869</v>
      </c>
      <c r="O27" s="110">
        <v>193805</v>
      </c>
      <c r="P27" s="110">
        <f>SUM(D27:O27)</f>
        <v>2294441</v>
      </c>
      <c r="Q27" s="142"/>
      <c r="R27" s="142"/>
      <c r="S27" s="110">
        <f>SUM($D27:D27)</f>
        <v>157731</v>
      </c>
      <c r="T27" s="110">
        <f>SUM($D27:E27)</f>
        <v>337794</v>
      </c>
      <c r="U27" s="110">
        <f>SUM($D27:F27)</f>
        <v>533228</v>
      </c>
      <c r="V27" s="110">
        <f>SUM($D27:G27)</f>
        <v>720862</v>
      </c>
      <c r="W27" s="110">
        <f>SUM($D27:H27)</f>
        <v>894667</v>
      </c>
      <c r="X27" s="110">
        <f>SUM($D27:I27)</f>
        <v>1067869</v>
      </c>
      <c r="Y27" s="110">
        <f>SUM($D27:J27)</f>
        <v>1242299</v>
      </c>
      <c r="Z27" s="110">
        <f>SUM($D27:K27)</f>
        <v>1445937</v>
      </c>
      <c r="AA27" s="110">
        <f>SUM($D27:L27)</f>
        <v>1667214</v>
      </c>
      <c r="AB27" s="110">
        <f>SUM($D27:M27)</f>
        <v>1891767</v>
      </c>
      <c r="AC27" s="110">
        <f>SUM($D27:N27)</f>
        <v>2100636</v>
      </c>
      <c r="AD27" s="110">
        <f>SUM($D27:O27)</f>
        <v>2294441</v>
      </c>
    </row>
    <row r="28" spans="1:30" s="114" customFormat="1" ht="15" customHeight="1">
      <c r="A28" s="138">
        <v>2009</v>
      </c>
      <c r="B28" s="141" t="s">
        <v>8</v>
      </c>
      <c r="D28" s="111">
        <v>855</v>
      </c>
      <c r="E28" s="110">
        <v>956</v>
      </c>
      <c r="F28" s="110">
        <v>1263</v>
      </c>
      <c r="G28" s="110">
        <v>1223</v>
      </c>
      <c r="H28" s="110">
        <v>1186</v>
      </c>
      <c r="I28" s="110">
        <v>944</v>
      </c>
      <c r="J28" s="110">
        <v>968</v>
      </c>
      <c r="K28" s="110">
        <v>1115</v>
      </c>
      <c r="L28" s="110">
        <v>995</v>
      </c>
      <c r="M28" s="110">
        <v>1028</v>
      </c>
      <c r="N28" s="110">
        <v>1078</v>
      </c>
      <c r="O28" s="110">
        <v>1000</v>
      </c>
      <c r="P28" s="110">
        <f>SUM(D28:O28)</f>
        <v>12611</v>
      </c>
      <c r="Q28" s="142"/>
      <c r="R28" s="142"/>
      <c r="S28" s="110">
        <f>SUM($D28:D28)</f>
        <v>855</v>
      </c>
      <c r="T28" s="110">
        <f>SUM($D28:E28)</f>
        <v>1811</v>
      </c>
      <c r="U28" s="110">
        <f>SUM($D28:F28)</f>
        <v>3074</v>
      </c>
      <c r="V28" s="110">
        <f>SUM($D28:G28)</f>
        <v>4297</v>
      </c>
      <c r="W28" s="110">
        <f>SUM($D28:H28)</f>
        <v>5483</v>
      </c>
      <c r="X28" s="110">
        <f>SUM($D28:I28)</f>
        <v>6427</v>
      </c>
      <c r="Y28" s="110">
        <f>SUM($D28:J28)</f>
        <v>7395</v>
      </c>
      <c r="Z28" s="110">
        <f>SUM($D28:K28)</f>
        <v>8510</v>
      </c>
      <c r="AA28" s="110">
        <f>SUM($D28:L28)</f>
        <v>9505</v>
      </c>
      <c r="AB28" s="110">
        <f>SUM($D28:M28)</f>
        <v>10533</v>
      </c>
      <c r="AC28" s="110">
        <f>SUM($D28:N28)</f>
        <v>11611</v>
      </c>
      <c r="AD28" s="110">
        <f>SUM($D28:O28)</f>
        <v>12611</v>
      </c>
    </row>
    <row r="29" spans="1:30" s="114" customFormat="1" ht="15" customHeight="1">
      <c r="A29" s="138">
        <v>2009</v>
      </c>
      <c r="B29" s="143" t="s">
        <v>9</v>
      </c>
      <c r="D29" s="111">
        <f t="shared" ref="D29:P29" si="6">SUM(D26:D28)</f>
        <v>461198</v>
      </c>
      <c r="E29" s="111">
        <f t="shared" si="6"/>
        <v>474288</v>
      </c>
      <c r="F29" s="111">
        <f t="shared" si="6"/>
        <v>561287</v>
      </c>
      <c r="G29" s="111">
        <f t="shared" si="6"/>
        <v>539344</v>
      </c>
      <c r="H29" s="111">
        <f t="shared" si="6"/>
        <v>538847</v>
      </c>
      <c r="I29" s="111">
        <f t="shared" si="6"/>
        <v>506176</v>
      </c>
      <c r="J29" s="111">
        <f t="shared" si="6"/>
        <v>546235</v>
      </c>
      <c r="K29" s="111">
        <f t="shared" si="6"/>
        <v>603001</v>
      </c>
      <c r="L29" s="111">
        <f t="shared" si="6"/>
        <v>583343</v>
      </c>
      <c r="M29" s="111">
        <f t="shared" si="6"/>
        <v>592985</v>
      </c>
      <c r="N29" s="111">
        <f t="shared" si="6"/>
        <v>548593</v>
      </c>
      <c r="O29" s="111">
        <f t="shared" si="6"/>
        <v>539323</v>
      </c>
      <c r="P29" s="111">
        <f t="shared" si="6"/>
        <v>6494620</v>
      </c>
      <c r="Q29" s="142"/>
      <c r="R29" s="142"/>
      <c r="S29" s="111">
        <f t="shared" ref="S29:AD29" si="7">SUM(S26:S28)</f>
        <v>461198</v>
      </c>
      <c r="T29" s="111">
        <f t="shared" si="7"/>
        <v>935486</v>
      </c>
      <c r="U29" s="111">
        <f t="shared" si="7"/>
        <v>1496773</v>
      </c>
      <c r="V29" s="111">
        <f t="shared" si="7"/>
        <v>2036117</v>
      </c>
      <c r="W29" s="111">
        <f t="shared" si="7"/>
        <v>2574964</v>
      </c>
      <c r="X29" s="111">
        <f t="shared" si="7"/>
        <v>3081140</v>
      </c>
      <c r="Y29" s="111">
        <f t="shared" si="7"/>
        <v>3627375</v>
      </c>
      <c r="Z29" s="111">
        <f t="shared" si="7"/>
        <v>4230376</v>
      </c>
      <c r="AA29" s="111">
        <f t="shared" si="7"/>
        <v>4813719</v>
      </c>
      <c r="AB29" s="111">
        <f t="shared" si="7"/>
        <v>5406704</v>
      </c>
      <c r="AC29" s="111">
        <f t="shared" si="7"/>
        <v>5955297</v>
      </c>
      <c r="AD29" s="111">
        <f t="shared" si="7"/>
        <v>6494620</v>
      </c>
    </row>
    <row r="30" spans="1:30" s="137" customFormat="1" ht="15" customHeight="1">
      <c r="A30" s="134"/>
      <c r="B30" s="135"/>
      <c r="C30" s="136"/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36"/>
      <c r="R30" s="136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</row>
    <row r="31" spans="1:30" s="114" customFormat="1" ht="15" customHeight="1">
      <c r="A31" s="138">
        <v>2010</v>
      </c>
      <c r="B31" s="139" t="s">
        <v>6</v>
      </c>
      <c r="C31" s="113"/>
      <c r="D31" s="110">
        <v>327701</v>
      </c>
      <c r="E31" s="110">
        <v>303860</v>
      </c>
      <c r="F31" s="110">
        <v>378991</v>
      </c>
      <c r="G31" s="110">
        <v>383479</v>
      </c>
      <c r="H31" s="110">
        <v>395799</v>
      </c>
      <c r="I31" s="110">
        <v>386951</v>
      </c>
      <c r="J31" s="110">
        <v>420884</v>
      </c>
      <c r="K31" s="110">
        <v>428735</v>
      </c>
      <c r="L31" s="110">
        <v>382863</v>
      </c>
      <c r="M31" s="110">
        <v>396458</v>
      </c>
      <c r="N31" s="110">
        <v>367068</v>
      </c>
      <c r="O31" s="110">
        <v>363889</v>
      </c>
      <c r="P31" s="110">
        <f>SUM(D31:O31)</f>
        <v>4536678</v>
      </c>
      <c r="Q31" s="140"/>
      <c r="R31" s="140"/>
      <c r="S31" s="110">
        <f>SUM($D31:D31)</f>
        <v>327701</v>
      </c>
      <c r="T31" s="110">
        <f>SUM($D31:E31)</f>
        <v>631561</v>
      </c>
      <c r="U31" s="110">
        <f>SUM($D31:F31)</f>
        <v>1010552</v>
      </c>
      <c r="V31" s="110">
        <f>SUM($D31:G31)</f>
        <v>1394031</v>
      </c>
      <c r="W31" s="110">
        <f>SUM($D31:H31)</f>
        <v>1789830</v>
      </c>
      <c r="X31" s="110">
        <f>SUM($D31:I31)</f>
        <v>2176781</v>
      </c>
      <c r="Y31" s="110">
        <f>SUM($D31:J31)</f>
        <v>2597665</v>
      </c>
      <c r="Z31" s="110">
        <f>SUM($D31:K31)</f>
        <v>3026400</v>
      </c>
      <c r="AA31" s="110">
        <f>SUM($D31:L31)</f>
        <v>3409263</v>
      </c>
      <c r="AB31" s="110">
        <f>SUM($D31:M31)</f>
        <v>3805721</v>
      </c>
      <c r="AC31" s="110">
        <f>SUM($D31:N31)</f>
        <v>4172789</v>
      </c>
      <c r="AD31" s="110">
        <f>SUM($D31:O31)</f>
        <v>4536678</v>
      </c>
    </row>
    <row r="32" spans="1:30" s="114" customFormat="1" ht="15" customHeight="1">
      <c r="A32" s="138">
        <v>2010</v>
      </c>
      <c r="B32" s="141" t="s">
        <v>7</v>
      </c>
      <c r="D32" s="111">
        <v>193790</v>
      </c>
      <c r="E32" s="110">
        <v>210387</v>
      </c>
      <c r="F32" s="110">
        <v>246234</v>
      </c>
      <c r="G32" s="110">
        <v>225483</v>
      </c>
      <c r="H32" s="110">
        <v>229075</v>
      </c>
      <c r="I32" s="110">
        <v>243210</v>
      </c>
      <c r="J32" s="110">
        <v>200132</v>
      </c>
      <c r="K32" s="110">
        <v>240090</v>
      </c>
      <c r="L32" s="110">
        <v>235863</v>
      </c>
      <c r="M32" s="110">
        <v>234256</v>
      </c>
      <c r="N32" s="110">
        <v>216550</v>
      </c>
      <c r="O32" s="110">
        <v>207977</v>
      </c>
      <c r="P32" s="110">
        <f>SUM(D32:O32)</f>
        <v>2683047</v>
      </c>
      <c r="Q32" s="142"/>
      <c r="R32" s="142"/>
      <c r="S32" s="110">
        <f>SUM($D32:D32)</f>
        <v>193790</v>
      </c>
      <c r="T32" s="110">
        <f>SUM($D32:E32)</f>
        <v>404177</v>
      </c>
      <c r="U32" s="110">
        <f>SUM($D32:F32)</f>
        <v>650411</v>
      </c>
      <c r="V32" s="110">
        <f>SUM($D32:G32)</f>
        <v>875894</v>
      </c>
      <c r="W32" s="110">
        <f>SUM($D32:H32)</f>
        <v>1104969</v>
      </c>
      <c r="X32" s="110">
        <f>SUM($D32:I32)</f>
        <v>1348179</v>
      </c>
      <c r="Y32" s="110">
        <f>SUM($D32:J32)</f>
        <v>1548311</v>
      </c>
      <c r="Z32" s="110">
        <f>SUM($D32:K32)</f>
        <v>1788401</v>
      </c>
      <c r="AA32" s="110">
        <f>SUM($D32:L32)</f>
        <v>2024264</v>
      </c>
      <c r="AB32" s="110">
        <f>SUM($D32:M32)</f>
        <v>2258520</v>
      </c>
      <c r="AC32" s="110">
        <f>SUM($D32:N32)</f>
        <v>2475070</v>
      </c>
      <c r="AD32" s="110">
        <f>SUM($D32:O32)</f>
        <v>2683047</v>
      </c>
    </row>
    <row r="33" spans="1:30" s="114" customFormat="1" ht="15" customHeight="1">
      <c r="A33" s="138">
        <v>2010</v>
      </c>
      <c r="B33" s="141" t="s">
        <v>8</v>
      </c>
      <c r="D33" s="111">
        <v>986</v>
      </c>
      <c r="E33" s="110">
        <v>942</v>
      </c>
      <c r="F33" s="110">
        <v>1074</v>
      </c>
      <c r="G33" s="110">
        <v>1247</v>
      </c>
      <c r="H33" s="110">
        <v>1277</v>
      </c>
      <c r="I33" s="110">
        <v>1106</v>
      </c>
      <c r="J33" s="110">
        <v>1184</v>
      </c>
      <c r="K33" s="110">
        <v>1105</v>
      </c>
      <c r="L33" s="110">
        <v>849</v>
      </c>
      <c r="M33" s="110">
        <v>982</v>
      </c>
      <c r="N33" s="110">
        <v>971</v>
      </c>
      <c r="O33" s="110">
        <v>918</v>
      </c>
      <c r="P33" s="110">
        <f>SUM(D33:O33)</f>
        <v>12641</v>
      </c>
      <c r="Q33" s="142"/>
      <c r="R33" s="142"/>
      <c r="S33" s="110">
        <f>SUM($D33:D33)</f>
        <v>986</v>
      </c>
      <c r="T33" s="110">
        <f>SUM($D33:E33)</f>
        <v>1928</v>
      </c>
      <c r="U33" s="110">
        <f>SUM($D33:F33)</f>
        <v>3002</v>
      </c>
      <c r="V33" s="110">
        <f>SUM($D33:G33)</f>
        <v>4249</v>
      </c>
      <c r="W33" s="110">
        <f>SUM($D33:H33)</f>
        <v>5526</v>
      </c>
      <c r="X33" s="110">
        <f>SUM($D33:I33)</f>
        <v>6632</v>
      </c>
      <c r="Y33" s="110">
        <f>SUM($D33:J33)</f>
        <v>7816</v>
      </c>
      <c r="Z33" s="110">
        <f>SUM($D33:K33)</f>
        <v>8921</v>
      </c>
      <c r="AA33" s="110">
        <f>SUM($D33:L33)</f>
        <v>9770</v>
      </c>
      <c r="AB33" s="110">
        <f>SUM($D33:M33)</f>
        <v>10752</v>
      </c>
      <c r="AC33" s="110">
        <f>SUM($D33:N33)</f>
        <v>11723</v>
      </c>
      <c r="AD33" s="110">
        <f>SUM($D33:O33)</f>
        <v>12641</v>
      </c>
    </row>
    <row r="34" spans="1:30" s="114" customFormat="1" ht="15" customHeight="1">
      <c r="A34" s="138">
        <v>2010</v>
      </c>
      <c r="B34" s="143" t="s">
        <v>9</v>
      </c>
      <c r="D34" s="111">
        <f t="shared" ref="D34:P34" si="8">SUM(D31:D33)</f>
        <v>522477</v>
      </c>
      <c r="E34" s="111">
        <f t="shared" si="8"/>
        <v>515189</v>
      </c>
      <c r="F34" s="111">
        <f t="shared" si="8"/>
        <v>626299</v>
      </c>
      <c r="G34" s="111">
        <f t="shared" si="8"/>
        <v>610209</v>
      </c>
      <c r="H34" s="111">
        <f t="shared" si="8"/>
        <v>626151</v>
      </c>
      <c r="I34" s="111">
        <f t="shared" si="8"/>
        <v>631267</v>
      </c>
      <c r="J34" s="111">
        <f t="shared" si="8"/>
        <v>622200</v>
      </c>
      <c r="K34" s="111">
        <f t="shared" si="8"/>
        <v>669930</v>
      </c>
      <c r="L34" s="111">
        <f t="shared" si="8"/>
        <v>619575</v>
      </c>
      <c r="M34" s="111">
        <f t="shared" si="8"/>
        <v>631696</v>
      </c>
      <c r="N34" s="111">
        <f t="shared" si="8"/>
        <v>584589</v>
      </c>
      <c r="O34" s="111">
        <f t="shared" si="8"/>
        <v>572784</v>
      </c>
      <c r="P34" s="111">
        <f t="shared" si="8"/>
        <v>7232366</v>
      </c>
      <c r="Q34" s="142"/>
      <c r="R34" s="142"/>
      <c r="S34" s="111">
        <f t="shared" ref="S34:AD34" si="9">SUM(S31:S33)</f>
        <v>522477</v>
      </c>
      <c r="T34" s="111">
        <f t="shared" si="9"/>
        <v>1037666</v>
      </c>
      <c r="U34" s="111">
        <f t="shared" si="9"/>
        <v>1663965</v>
      </c>
      <c r="V34" s="111">
        <f t="shared" si="9"/>
        <v>2274174</v>
      </c>
      <c r="W34" s="111">
        <f t="shared" si="9"/>
        <v>2900325</v>
      </c>
      <c r="X34" s="111">
        <f t="shared" si="9"/>
        <v>3531592</v>
      </c>
      <c r="Y34" s="111">
        <f t="shared" si="9"/>
        <v>4153792</v>
      </c>
      <c r="Z34" s="111">
        <f t="shared" si="9"/>
        <v>4823722</v>
      </c>
      <c r="AA34" s="111">
        <f t="shared" si="9"/>
        <v>5443297</v>
      </c>
      <c r="AB34" s="111">
        <f t="shared" si="9"/>
        <v>6074993</v>
      </c>
      <c r="AC34" s="111">
        <f t="shared" si="9"/>
        <v>6659582</v>
      </c>
      <c r="AD34" s="111">
        <f t="shared" si="9"/>
        <v>7232366</v>
      </c>
    </row>
    <row r="35" spans="1:30" s="137" customFormat="1" ht="15" customHeight="1">
      <c r="A35" s="134"/>
      <c r="B35" s="135"/>
      <c r="C35" s="136"/>
      <c r="D35" s="112"/>
      <c r="E35" s="112"/>
      <c r="F35" s="112"/>
      <c r="G35" s="112"/>
      <c r="H35" s="112"/>
      <c r="I35" s="112"/>
      <c r="J35" s="112"/>
      <c r="K35" s="112"/>
      <c r="L35" s="112"/>
      <c r="M35" s="112"/>
      <c r="N35" s="112"/>
      <c r="O35" s="112"/>
      <c r="P35" s="112"/>
      <c r="Q35" s="136"/>
      <c r="R35" s="136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</row>
    <row r="36" spans="1:30" s="114" customFormat="1" ht="15" customHeight="1">
      <c r="A36" s="138">
        <v>2011</v>
      </c>
      <c r="B36" s="139" t="s">
        <v>6</v>
      </c>
      <c r="C36" s="113"/>
      <c r="D36" s="110">
        <f>175053+164332</f>
        <v>339385</v>
      </c>
      <c r="E36" s="110">
        <f>162948+155388</f>
        <v>318336</v>
      </c>
      <c r="F36" s="110">
        <v>402098</v>
      </c>
      <c r="G36" s="110">
        <v>392178</v>
      </c>
      <c r="H36" s="110">
        <f>201397+198936</f>
        <v>400333</v>
      </c>
      <c r="I36" s="110">
        <v>394007</v>
      </c>
      <c r="J36" s="110">
        <v>423406</v>
      </c>
      <c r="K36" s="110">
        <v>424249</v>
      </c>
      <c r="L36" s="110">
        <v>376332</v>
      </c>
      <c r="M36" s="110">
        <v>400667</v>
      </c>
      <c r="N36" s="110">
        <v>373998</v>
      </c>
      <c r="O36" s="110">
        <v>380810</v>
      </c>
      <c r="P36" s="110">
        <f>SUM(D36:O36)</f>
        <v>4625799</v>
      </c>
      <c r="Q36" s="140"/>
      <c r="R36" s="140"/>
      <c r="S36" s="110">
        <f>SUM($D36:D36)</f>
        <v>339385</v>
      </c>
      <c r="T36" s="110">
        <f>SUM($D36:E36)</f>
        <v>657721</v>
      </c>
      <c r="U36" s="110">
        <f>SUM($D36:F36)</f>
        <v>1059819</v>
      </c>
      <c r="V36" s="110">
        <f>SUM($D36:G36)</f>
        <v>1451997</v>
      </c>
      <c r="W36" s="110">
        <f>SUM($D36:H36)</f>
        <v>1852330</v>
      </c>
      <c r="X36" s="110">
        <f>SUM($D36:I36)</f>
        <v>2246337</v>
      </c>
      <c r="Y36" s="110">
        <f>SUM($D36:J36)</f>
        <v>2669743</v>
      </c>
      <c r="Z36" s="110">
        <f>SUM($D36:K36)</f>
        <v>3093992</v>
      </c>
      <c r="AA36" s="110">
        <f>SUM($D36:L36)</f>
        <v>3470324</v>
      </c>
      <c r="AB36" s="110">
        <f>SUM($D36:M36)</f>
        <v>3870991</v>
      </c>
      <c r="AC36" s="110">
        <f>SUM($D36:N36)</f>
        <v>4244989</v>
      </c>
      <c r="AD36" s="110">
        <f>SUM($D36:O36)</f>
        <v>4625799</v>
      </c>
    </row>
    <row r="37" spans="1:30" s="114" customFormat="1" ht="15" customHeight="1">
      <c r="A37" s="138">
        <v>2011</v>
      </c>
      <c r="B37" s="141" t="s">
        <v>7</v>
      </c>
      <c r="D37" s="111">
        <f>114050+104987</f>
        <v>219037</v>
      </c>
      <c r="E37" s="110">
        <f>103577+97280</f>
        <v>200857</v>
      </c>
      <c r="F37" s="110">
        <v>242765</v>
      </c>
      <c r="G37" s="110">
        <v>205726</v>
      </c>
      <c r="H37" s="110">
        <f>104844+111625</f>
        <v>216469</v>
      </c>
      <c r="I37" s="110">
        <v>227678</v>
      </c>
      <c r="J37" s="110">
        <v>185108</v>
      </c>
      <c r="K37" s="110">
        <v>235849</v>
      </c>
      <c r="L37" s="110">
        <v>226719</v>
      </c>
      <c r="M37" s="110">
        <v>224792</v>
      </c>
      <c r="N37" s="110">
        <v>227449</v>
      </c>
      <c r="O37" s="110">
        <v>202539</v>
      </c>
      <c r="P37" s="110">
        <f>SUM(D37:O37)</f>
        <v>2614988</v>
      </c>
      <c r="Q37" s="142"/>
      <c r="R37" s="142"/>
      <c r="S37" s="110">
        <f>SUM($D37:D37)</f>
        <v>219037</v>
      </c>
      <c r="T37" s="110">
        <f>SUM($D37:E37)</f>
        <v>419894</v>
      </c>
      <c r="U37" s="110">
        <f>SUM($D37:F37)</f>
        <v>662659</v>
      </c>
      <c r="V37" s="110">
        <f>SUM($D37:G37)</f>
        <v>868385</v>
      </c>
      <c r="W37" s="110">
        <f>SUM($D37:H37)</f>
        <v>1084854</v>
      </c>
      <c r="X37" s="110">
        <f>SUM($D37:I37)</f>
        <v>1312532</v>
      </c>
      <c r="Y37" s="110">
        <f>SUM($D37:J37)</f>
        <v>1497640</v>
      </c>
      <c r="Z37" s="110">
        <f>SUM($D37:K37)</f>
        <v>1733489</v>
      </c>
      <c r="AA37" s="110">
        <f>SUM($D37:L37)</f>
        <v>1960208</v>
      </c>
      <c r="AB37" s="110">
        <f>SUM($D37:M37)</f>
        <v>2185000</v>
      </c>
      <c r="AC37" s="110">
        <f>SUM($D37:N37)</f>
        <v>2412449</v>
      </c>
      <c r="AD37" s="110">
        <f>SUM($D37:O37)</f>
        <v>2614988</v>
      </c>
    </row>
    <row r="38" spans="1:30" s="114" customFormat="1" ht="15" customHeight="1">
      <c r="A38" s="138">
        <v>2011</v>
      </c>
      <c r="B38" s="141" t="s">
        <v>8</v>
      </c>
      <c r="D38" s="111">
        <f>456+460</f>
        <v>916</v>
      </c>
      <c r="E38" s="110">
        <f>472+446</f>
        <v>918</v>
      </c>
      <c r="F38" s="110">
        <v>1172</v>
      </c>
      <c r="G38" s="110">
        <v>942</v>
      </c>
      <c r="H38" s="110">
        <f>545+580</f>
        <v>1125</v>
      </c>
      <c r="I38" s="110">
        <v>1033</v>
      </c>
      <c r="J38" s="110">
        <v>952</v>
      </c>
      <c r="K38" s="110">
        <v>1096</v>
      </c>
      <c r="L38" s="110">
        <v>994</v>
      </c>
      <c r="M38" s="110">
        <v>1044</v>
      </c>
      <c r="N38" s="110">
        <v>988</v>
      </c>
      <c r="O38" s="110">
        <v>949</v>
      </c>
      <c r="P38" s="110">
        <f>SUM(D38:O38)</f>
        <v>12129</v>
      </c>
      <c r="Q38" s="142"/>
      <c r="R38" s="142"/>
      <c r="S38" s="110">
        <f>SUM($D38:D38)</f>
        <v>916</v>
      </c>
      <c r="T38" s="110">
        <f>SUM($D38:E38)</f>
        <v>1834</v>
      </c>
      <c r="U38" s="110">
        <f>SUM($D38:F38)</f>
        <v>3006</v>
      </c>
      <c r="V38" s="110">
        <f>SUM($D38:G38)</f>
        <v>3948</v>
      </c>
      <c r="W38" s="110">
        <f>SUM($D38:H38)</f>
        <v>5073</v>
      </c>
      <c r="X38" s="110">
        <f>SUM($D38:I38)</f>
        <v>6106</v>
      </c>
      <c r="Y38" s="110">
        <f>SUM($D38:J38)</f>
        <v>7058</v>
      </c>
      <c r="Z38" s="110">
        <f>SUM($D38:K38)</f>
        <v>8154</v>
      </c>
      <c r="AA38" s="110">
        <f>SUM($D38:L38)</f>
        <v>9148</v>
      </c>
      <c r="AB38" s="110">
        <f>SUM($D38:M38)</f>
        <v>10192</v>
      </c>
      <c r="AC38" s="110">
        <f>SUM($D38:N38)</f>
        <v>11180</v>
      </c>
      <c r="AD38" s="110">
        <f>SUM($D38:O38)</f>
        <v>12129</v>
      </c>
    </row>
    <row r="39" spans="1:30" s="114" customFormat="1" ht="15" customHeight="1">
      <c r="A39" s="138">
        <v>2011</v>
      </c>
      <c r="B39" s="143" t="s">
        <v>9</v>
      </c>
      <c r="D39" s="111">
        <f t="shared" ref="D39:P39" si="10">SUM(D36:D38)</f>
        <v>559338</v>
      </c>
      <c r="E39" s="111">
        <f t="shared" si="10"/>
        <v>520111</v>
      </c>
      <c r="F39" s="111">
        <f t="shared" si="10"/>
        <v>646035</v>
      </c>
      <c r="G39" s="111">
        <f t="shared" si="10"/>
        <v>598846</v>
      </c>
      <c r="H39" s="111">
        <f t="shared" si="10"/>
        <v>617927</v>
      </c>
      <c r="I39" s="111">
        <f t="shared" si="10"/>
        <v>622718</v>
      </c>
      <c r="J39" s="111">
        <f t="shared" si="10"/>
        <v>609466</v>
      </c>
      <c r="K39" s="111">
        <f t="shared" si="10"/>
        <v>661194</v>
      </c>
      <c r="L39" s="111">
        <f t="shared" si="10"/>
        <v>604045</v>
      </c>
      <c r="M39" s="111">
        <f t="shared" si="10"/>
        <v>626503</v>
      </c>
      <c r="N39" s="111">
        <f t="shared" si="10"/>
        <v>602435</v>
      </c>
      <c r="O39" s="111">
        <f t="shared" si="10"/>
        <v>584298</v>
      </c>
      <c r="P39" s="111">
        <f t="shared" si="10"/>
        <v>7252916</v>
      </c>
      <c r="Q39" s="142"/>
      <c r="R39" s="142"/>
      <c r="S39" s="111">
        <f t="shared" ref="S39:AD39" si="11">SUM(S36:S38)</f>
        <v>559338</v>
      </c>
      <c r="T39" s="111">
        <f t="shared" si="11"/>
        <v>1079449</v>
      </c>
      <c r="U39" s="111">
        <f t="shared" si="11"/>
        <v>1725484</v>
      </c>
      <c r="V39" s="111">
        <f t="shared" si="11"/>
        <v>2324330</v>
      </c>
      <c r="W39" s="111">
        <f t="shared" si="11"/>
        <v>2942257</v>
      </c>
      <c r="X39" s="111">
        <f t="shared" si="11"/>
        <v>3564975</v>
      </c>
      <c r="Y39" s="111">
        <f t="shared" si="11"/>
        <v>4174441</v>
      </c>
      <c r="Z39" s="111">
        <f t="shared" si="11"/>
        <v>4835635</v>
      </c>
      <c r="AA39" s="111">
        <f t="shared" si="11"/>
        <v>5439680</v>
      </c>
      <c r="AB39" s="111">
        <f t="shared" si="11"/>
        <v>6066183</v>
      </c>
      <c r="AC39" s="111">
        <f t="shared" si="11"/>
        <v>6668618</v>
      </c>
      <c r="AD39" s="111">
        <f t="shared" si="11"/>
        <v>7252916</v>
      </c>
    </row>
    <row r="40" spans="1:30" s="137" customFormat="1" ht="15" customHeight="1">
      <c r="A40" s="134"/>
      <c r="B40" s="135"/>
      <c r="C40" s="136"/>
      <c r="D40" s="112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36"/>
      <c r="R40" s="136"/>
      <c r="S40" s="112"/>
      <c r="T40" s="112"/>
      <c r="U40" s="112"/>
      <c r="V40" s="112"/>
      <c r="W40" s="112"/>
      <c r="X40" s="112"/>
      <c r="Y40" s="112"/>
      <c r="Z40" s="112"/>
      <c r="AA40" s="112"/>
      <c r="AB40" s="112"/>
      <c r="AC40" s="112"/>
      <c r="AD40" s="112"/>
    </row>
    <row r="41" spans="1:30" s="114" customFormat="1" ht="15" customHeight="1">
      <c r="A41" s="138">
        <v>2012</v>
      </c>
      <c r="B41" s="139" t="s">
        <v>6</v>
      </c>
      <c r="C41" s="113"/>
      <c r="D41" s="110">
        <v>351181</v>
      </c>
      <c r="E41" s="110">
        <v>344819</v>
      </c>
      <c r="F41" s="110">
        <v>403883</v>
      </c>
      <c r="G41" s="110">
        <v>389075</v>
      </c>
      <c r="H41" s="110">
        <v>419232</v>
      </c>
      <c r="I41" s="110">
        <v>415082</v>
      </c>
      <c r="J41" s="110">
        <v>421888</v>
      </c>
      <c r="K41" s="110">
        <v>451571</v>
      </c>
      <c r="L41" s="110">
        <v>399499</v>
      </c>
      <c r="M41" s="110">
        <v>418515</v>
      </c>
      <c r="N41" s="110">
        <v>397904</v>
      </c>
      <c r="O41" s="110">
        <v>387842</v>
      </c>
      <c r="P41" s="110">
        <f>SUM(D41:O41)</f>
        <v>4800491</v>
      </c>
      <c r="Q41" s="140"/>
      <c r="R41" s="140"/>
      <c r="S41" s="110">
        <f>SUM($D41:D41)</f>
        <v>351181</v>
      </c>
      <c r="T41" s="110">
        <f>SUM($D41:E41)</f>
        <v>696000</v>
      </c>
      <c r="U41" s="110">
        <f>SUM($D41:F41)</f>
        <v>1099883</v>
      </c>
      <c r="V41" s="110">
        <f>SUM($D41:G41)</f>
        <v>1488958</v>
      </c>
      <c r="W41" s="110">
        <f>SUM($D41:H41)</f>
        <v>1908190</v>
      </c>
      <c r="X41" s="110">
        <f>SUM($D41:I41)</f>
        <v>2323272</v>
      </c>
      <c r="Y41" s="110">
        <f>SUM($D41:J41)</f>
        <v>2745160</v>
      </c>
      <c r="Z41" s="110">
        <f>SUM($D41:K41)</f>
        <v>3196731</v>
      </c>
      <c r="AA41" s="110">
        <f>SUM($D41:L41)</f>
        <v>3596230</v>
      </c>
      <c r="AB41" s="110">
        <f>SUM($D41:M41)</f>
        <v>4014745</v>
      </c>
      <c r="AC41" s="110">
        <f>SUM($D41:N41)</f>
        <v>4412649</v>
      </c>
      <c r="AD41" s="110">
        <f>SUM($D41:O41)</f>
        <v>4800491</v>
      </c>
    </row>
    <row r="42" spans="1:30" s="114" customFormat="1" ht="15" customHeight="1">
      <c r="A42" s="138">
        <v>2012</v>
      </c>
      <c r="B42" s="141" t="s">
        <v>7</v>
      </c>
      <c r="D42" s="111">
        <v>222494</v>
      </c>
      <c r="E42" s="110">
        <v>224988</v>
      </c>
      <c r="F42" s="110">
        <v>244679</v>
      </c>
      <c r="G42" s="110">
        <v>231129</v>
      </c>
      <c r="H42" s="110">
        <v>217460</v>
      </c>
      <c r="I42" s="110">
        <v>211075</v>
      </c>
      <c r="J42" s="110">
        <v>172875</v>
      </c>
      <c r="K42" s="110">
        <v>214758</v>
      </c>
      <c r="L42" s="110">
        <v>194159</v>
      </c>
      <c r="M42" s="110">
        <v>212116</v>
      </c>
      <c r="N42" s="110">
        <v>201362</v>
      </c>
      <c r="O42" s="110">
        <v>159565</v>
      </c>
      <c r="P42" s="110">
        <f>SUM(D42:O42)</f>
        <v>2506660</v>
      </c>
      <c r="Q42" s="142"/>
      <c r="R42" s="142"/>
      <c r="S42" s="110">
        <f>SUM($D42:D42)</f>
        <v>222494</v>
      </c>
      <c r="T42" s="110">
        <f>SUM($D42:E42)</f>
        <v>447482</v>
      </c>
      <c r="U42" s="110">
        <f>SUM($D42:F42)</f>
        <v>692161</v>
      </c>
      <c r="V42" s="110">
        <f>SUM($D42:G42)</f>
        <v>923290</v>
      </c>
      <c r="W42" s="110">
        <f>SUM($D42:H42)</f>
        <v>1140750</v>
      </c>
      <c r="X42" s="110">
        <f>SUM($D42:I42)</f>
        <v>1351825</v>
      </c>
      <c r="Y42" s="110">
        <f>SUM($D42:J42)</f>
        <v>1524700</v>
      </c>
      <c r="Z42" s="110">
        <f>SUM($D42:K42)</f>
        <v>1739458</v>
      </c>
      <c r="AA42" s="110">
        <f>SUM($D42:L42)</f>
        <v>1933617</v>
      </c>
      <c r="AB42" s="110">
        <f>SUM($D42:M42)</f>
        <v>2145733</v>
      </c>
      <c r="AC42" s="110">
        <f>SUM($D42:N42)</f>
        <v>2347095</v>
      </c>
      <c r="AD42" s="110">
        <f>SUM($D42:O42)</f>
        <v>2506660</v>
      </c>
    </row>
    <row r="43" spans="1:30" s="114" customFormat="1" ht="15" customHeight="1">
      <c r="A43" s="138">
        <v>2012</v>
      </c>
      <c r="B43" s="141" t="s">
        <v>8</v>
      </c>
      <c r="D43" s="111">
        <v>1002</v>
      </c>
      <c r="E43" s="110">
        <v>1031</v>
      </c>
      <c r="F43" s="110">
        <v>1118</v>
      </c>
      <c r="G43" s="110">
        <v>0</v>
      </c>
      <c r="H43" s="110">
        <v>0</v>
      </c>
      <c r="I43" s="110">
        <v>0</v>
      </c>
      <c r="J43" s="110">
        <v>0</v>
      </c>
      <c r="K43" s="110">
        <v>0</v>
      </c>
      <c r="L43" s="110">
        <v>0</v>
      </c>
      <c r="M43" s="110">
        <v>0</v>
      </c>
      <c r="N43" s="110">
        <v>0</v>
      </c>
      <c r="O43" s="110">
        <v>0</v>
      </c>
      <c r="P43" s="110">
        <f>SUM(D43:O43)</f>
        <v>3151</v>
      </c>
      <c r="Q43" s="142"/>
      <c r="R43" s="142"/>
      <c r="S43" s="110">
        <f>SUM($D43:D43)</f>
        <v>1002</v>
      </c>
      <c r="T43" s="110">
        <f>SUM($D43:E43)</f>
        <v>2033</v>
      </c>
      <c r="U43" s="110">
        <f>SUM($D43:F43)</f>
        <v>3151</v>
      </c>
      <c r="V43" s="110">
        <f>SUM($D43:G43)</f>
        <v>3151</v>
      </c>
      <c r="W43" s="110">
        <f>SUM($D43:H43)</f>
        <v>3151</v>
      </c>
      <c r="X43" s="110">
        <f>SUM($D43:I43)</f>
        <v>3151</v>
      </c>
      <c r="Y43" s="110">
        <f>SUM($D43:J43)</f>
        <v>3151</v>
      </c>
      <c r="Z43" s="110">
        <f>SUM($D43:K43)</f>
        <v>3151</v>
      </c>
      <c r="AA43" s="110">
        <f>SUM($D43:L43)</f>
        <v>3151</v>
      </c>
      <c r="AB43" s="110">
        <f>SUM($D43:M43)</f>
        <v>3151</v>
      </c>
      <c r="AC43" s="110">
        <f>SUM($D43:N43)</f>
        <v>3151</v>
      </c>
      <c r="AD43" s="110">
        <f>SUM($D43:O43)</f>
        <v>3151</v>
      </c>
    </row>
    <row r="44" spans="1:30" s="114" customFormat="1" ht="15" customHeight="1">
      <c r="A44" s="138">
        <v>2012</v>
      </c>
      <c r="B44" s="143" t="s">
        <v>9</v>
      </c>
      <c r="D44" s="111">
        <f t="shared" ref="D44:P44" si="12">SUM(D41:D43)</f>
        <v>574677</v>
      </c>
      <c r="E44" s="111">
        <f t="shared" si="12"/>
        <v>570838</v>
      </c>
      <c r="F44" s="111">
        <f t="shared" si="12"/>
        <v>649680</v>
      </c>
      <c r="G44" s="111">
        <f t="shared" si="12"/>
        <v>620204</v>
      </c>
      <c r="H44" s="111">
        <f t="shared" si="12"/>
        <v>636692</v>
      </c>
      <c r="I44" s="111">
        <f t="shared" si="12"/>
        <v>626157</v>
      </c>
      <c r="J44" s="111">
        <f t="shared" si="12"/>
        <v>594763</v>
      </c>
      <c r="K44" s="111">
        <f t="shared" si="12"/>
        <v>666329</v>
      </c>
      <c r="L44" s="111">
        <f t="shared" si="12"/>
        <v>593658</v>
      </c>
      <c r="M44" s="111">
        <f t="shared" si="12"/>
        <v>630631</v>
      </c>
      <c r="N44" s="111">
        <f t="shared" si="12"/>
        <v>599266</v>
      </c>
      <c r="O44" s="111">
        <f t="shared" si="12"/>
        <v>547407</v>
      </c>
      <c r="P44" s="111">
        <f t="shared" si="12"/>
        <v>7310302</v>
      </c>
      <c r="Q44" s="142"/>
      <c r="R44" s="142"/>
      <c r="S44" s="111">
        <f t="shared" ref="S44:AD44" si="13">SUM(S41:S43)</f>
        <v>574677</v>
      </c>
      <c r="T44" s="111">
        <f t="shared" si="13"/>
        <v>1145515</v>
      </c>
      <c r="U44" s="111">
        <f t="shared" si="13"/>
        <v>1795195</v>
      </c>
      <c r="V44" s="111">
        <f t="shared" si="13"/>
        <v>2415399</v>
      </c>
      <c r="W44" s="111">
        <f t="shared" si="13"/>
        <v>3052091</v>
      </c>
      <c r="X44" s="111">
        <f t="shared" si="13"/>
        <v>3678248</v>
      </c>
      <c r="Y44" s="111">
        <f t="shared" si="13"/>
        <v>4273011</v>
      </c>
      <c r="Z44" s="111">
        <f t="shared" si="13"/>
        <v>4939340</v>
      </c>
      <c r="AA44" s="111">
        <f t="shared" si="13"/>
        <v>5532998</v>
      </c>
      <c r="AB44" s="111">
        <f t="shared" si="13"/>
        <v>6163629</v>
      </c>
      <c r="AC44" s="111">
        <f t="shared" si="13"/>
        <v>6762895</v>
      </c>
      <c r="AD44" s="111">
        <f t="shared" si="13"/>
        <v>7310302</v>
      </c>
    </row>
    <row r="45" spans="1:30" s="137" customFormat="1" ht="15" customHeight="1">
      <c r="A45" s="134"/>
      <c r="B45" s="135"/>
      <c r="C45" s="136"/>
      <c r="D45" s="112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36"/>
      <c r="R45" s="136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</row>
    <row r="46" spans="1:30" s="114" customFormat="1" ht="15" customHeight="1">
      <c r="A46" s="138">
        <v>2013</v>
      </c>
      <c r="B46" s="139" t="s">
        <v>6</v>
      </c>
      <c r="C46" s="113"/>
      <c r="D46" s="110">
        <v>375332</v>
      </c>
      <c r="E46" s="110">
        <v>348452</v>
      </c>
      <c r="F46" s="110">
        <v>423471</v>
      </c>
      <c r="G46" s="110">
        <v>402766</v>
      </c>
      <c r="H46" s="110">
        <v>422777</v>
      </c>
      <c r="I46" s="110">
        <v>417145</v>
      </c>
      <c r="J46" s="110">
        <v>436972</v>
      </c>
      <c r="K46" s="110">
        <v>469696</v>
      </c>
      <c r="L46" s="110">
        <v>399924</v>
      </c>
      <c r="M46" s="110">
        <v>422852</v>
      </c>
      <c r="N46" s="110">
        <v>387116</v>
      </c>
      <c r="O46" s="110">
        <v>389036</v>
      </c>
      <c r="P46" s="110">
        <f>SUM(D46:O46)</f>
        <v>4895539</v>
      </c>
      <c r="Q46" s="140"/>
      <c r="R46" s="140"/>
      <c r="S46" s="110">
        <f>SUM($D46:D46)</f>
        <v>375332</v>
      </c>
      <c r="T46" s="110">
        <f>SUM($D46:E46)</f>
        <v>723784</v>
      </c>
      <c r="U46" s="110">
        <f>SUM($D46:F46)</f>
        <v>1147255</v>
      </c>
      <c r="V46" s="110">
        <f>SUM($D46:G46)</f>
        <v>1550021</v>
      </c>
      <c r="W46" s="110">
        <f>SUM($D46:H46)</f>
        <v>1972798</v>
      </c>
      <c r="X46" s="110">
        <f>SUM($D46:I46)</f>
        <v>2389943</v>
      </c>
      <c r="Y46" s="110">
        <f>SUM($D46:J46)</f>
        <v>2826915</v>
      </c>
      <c r="Z46" s="110">
        <f>SUM($D46:K46)</f>
        <v>3296611</v>
      </c>
      <c r="AA46" s="110">
        <f>SUM($D46:L46)</f>
        <v>3696535</v>
      </c>
      <c r="AB46" s="110">
        <f>SUM($D46:M46)</f>
        <v>4119387</v>
      </c>
      <c r="AC46" s="110">
        <f>SUM($D46:N46)</f>
        <v>4506503</v>
      </c>
      <c r="AD46" s="110">
        <f>SUM($D46:O46)</f>
        <v>4895539</v>
      </c>
    </row>
    <row r="47" spans="1:30" s="114" customFormat="1" ht="15" customHeight="1">
      <c r="A47" s="138">
        <v>2013</v>
      </c>
      <c r="B47" s="141" t="s">
        <v>7</v>
      </c>
      <c r="D47" s="111">
        <v>185163</v>
      </c>
      <c r="E47" s="110">
        <v>187096</v>
      </c>
      <c r="F47" s="110">
        <v>195836</v>
      </c>
      <c r="G47" s="110">
        <v>206279</v>
      </c>
      <c r="H47" s="110">
        <v>209964</v>
      </c>
      <c r="I47" s="110">
        <v>202669</v>
      </c>
      <c r="J47" s="110">
        <v>175258</v>
      </c>
      <c r="K47" s="110">
        <v>202810</v>
      </c>
      <c r="L47" s="110">
        <v>201559</v>
      </c>
      <c r="M47" s="110">
        <v>213756</v>
      </c>
      <c r="N47" s="110">
        <v>201602</v>
      </c>
      <c r="O47" s="110">
        <v>169077</v>
      </c>
      <c r="P47" s="110">
        <f>SUM(D47:O47)</f>
        <v>2351069</v>
      </c>
      <c r="Q47" s="142"/>
      <c r="R47" s="142"/>
      <c r="S47" s="110">
        <f>SUM($D47:D47)</f>
        <v>185163</v>
      </c>
      <c r="T47" s="110">
        <f>SUM($D47:E47)</f>
        <v>372259</v>
      </c>
      <c r="U47" s="110">
        <f>SUM($D47:F47)</f>
        <v>568095</v>
      </c>
      <c r="V47" s="110">
        <f>SUM($D47:G47)</f>
        <v>774374</v>
      </c>
      <c r="W47" s="110">
        <f>SUM($D47:H47)</f>
        <v>984338</v>
      </c>
      <c r="X47" s="110">
        <f>SUM($D47:I47)</f>
        <v>1187007</v>
      </c>
      <c r="Y47" s="110">
        <f>SUM($D47:J47)</f>
        <v>1362265</v>
      </c>
      <c r="Z47" s="110">
        <f>SUM($D47:K47)</f>
        <v>1565075</v>
      </c>
      <c r="AA47" s="110">
        <f>SUM($D47:L47)</f>
        <v>1766634</v>
      </c>
      <c r="AB47" s="110">
        <f>SUM($D47:M47)</f>
        <v>1980390</v>
      </c>
      <c r="AC47" s="110">
        <f>SUM($D47:N47)</f>
        <v>2181992</v>
      </c>
      <c r="AD47" s="110">
        <f>SUM($D47:O47)</f>
        <v>2351069</v>
      </c>
    </row>
    <row r="48" spans="1:30" s="114" customFormat="1" ht="15" customHeight="1">
      <c r="A48" s="138">
        <v>2013</v>
      </c>
      <c r="B48" s="141" t="s">
        <v>8</v>
      </c>
      <c r="D48" s="111">
        <v>0</v>
      </c>
      <c r="E48" s="110">
        <v>0</v>
      </c>
      <c r="F48" s="110">
        <v>0</v>
      </c>
      <c r="G48" s="110">
        <v>0</v>
      </c>
      <c r="H48" s="110">
        <v>0</v>
      </c>
      <c r="I48" s="110">
        <v>0</v>
      </c>
      <c r="J48" s="110">
        <v>0</v>
      </c>
      <c r="K48" s="110">
        <v>0</v>
      </c>
      <c r="L48" s="110">
        <v>0</v>
      </c>
      <c r="M48" s="110">
        <v>0</v>
      </c>
      <c r="N48" s="110">
        <v>0</v>
      </c>
      <c r="O48" s="110">
        <v>0</v>
      </c>
      <c r="P48" s="110">
        <f>SUM(D48:O48)</f>
        <v>0</v>
      </c>
      <c r="Q48" s="142"/>
      <c r="R48" s="142"/>
      <c r="S48" s="110">
        <f>SUM($D48:D48)</f>
        <v>0</v>
      </c>
      <c r="T48" s="110">
        <f>SUM($D48:E48)</f>
        <v>0</v>
      </c>
      <c r="U48" s="110">
        <f>SUM($D48:F48)</f>
        <v>0</v>
      </c>
      <c r="V48" s="110">
        <f>SUM($D48:G48)</f>
        <v>0</v>
      </c>
      <c r="W48" s="110">
        <f>SUM($D48:H48)</f>
        <v>0</v>
      </c>
      <c r="X48" s="110">
        <f>SUM($D48:I48)</f>
        <v>0</v>
      </c>
      <c r="Y48" s="110">
        <f>SUM($D48:J48)</f>
        <v>0</v>
      </c>
      <c r="Z48" s="110">
        <f>SUM($D48:K48)</f>
        <v>0</v>
      </c>
      <c r="AA48" s="110">
        <f>SUM($D48:L48)</f>
        <v>0</v>
      </c>
      <c r="AB48" s="110">
        <f>SUM($D48:M48)</f>
        <v>0</v>
      </c>
      <c r="AC48" s="110">
        <f>SUM($D48:N48)</f>
        <v>0</v>
      </c>
      <c r="AD48" s="110">
        <f>SUM($D48:O48)</f>
        <v>0</v>
      </c>
    </row>
    <row r="49" spans="1:30" s="114" customFormat="1" ht="15" customHeight="1">
      <c r="A49" s="138">
        <v>2013</v>
      </c>
      <c r="B49" s="143" t="s">
        <v>9</v>
      </c>
      <c r="D49" s="111">
        <f t="shared" ref="D49:P49" si="14">SUM(D46:D48)</f>
        <v>560495</v>
      </c>
      <c r="E49" s="111">
        <f t="shared" si="14"/>
        <v>535548</v>
      </c>
      <c r="F49" s="111">
        <f t="shared" si="14"/>
        <v>619307</v>
      </c>
      <c r="G49" s="111">
        <f t="shared" si="14"/>
        <v>609045</v>
      </c>
      <c r="H49" s="111">
        <f t="shared" si="14"/>
        <v>632741</v>
      </c>
      <c r="I49" s="111">
        <f t="shared" si="14"/>
        <v>619814</v>
      </c>
      <c r="J49" s="111">
        <f t="shared" si="14"/>
        <v>612230</v>
      </c>
      <c r="K49" s="111">
        <f t="shared" si="14"/>
        <v>672506</v>
      </c>
      <c r="L49" s="111">
        <f t="shared" si="14"/>
        <v>601483</v>
      </c>
      <c r="M49" s="111">
        <f t="shared" si="14"/>
        <v>636608</v>
      </c>
      <c r="N49" s="111">
        <f t="shared" si="14"/>
        <v>588718</v>
      </c>
      <c r="O49" s="111">
        <f t="shared" si="14"/>
        <v>558113</v>
      </c>
      <c r="P49" s="111">
        <f t="shared" si="14"/>
        <v>7246608</v>
      </c>
      <c r="Q49" s="142"/>
      <c r="R49" s="142"/>
      <c r="S49" s="111">
        <f t="shared" ref="S49:AD49" si="15">SUM(S46:S48)</f>
        <v>560495</v>
      </c>
      <c r="T49" s="111">
        <f t="shared" si="15"/>
        <v>1096043</v>
      </c>
      <c r="U49" s="111">
        <f t="shared" si="15"/>
        <v>1715350</v>
      </c>
      <c r="V49" s="111">
        <f t="shared" si="15"/>
        <v>2324395</v>
      </c>
      <c r="W49" s="111">
        <f t="shared" si="15"/>
        <v>2957136</v>
      </c>
      <c r="X49" s="111">
        <f t="shared" si="15"/>
        <v>3576950</v>
      </c>
      <c r="Y49" s="111">
        <f t="shared" si="15"/>
        <v>4189180</v>
      </c>
      <c r="Z49" s="111">
        <f t="shared" si="15"/>
        <v>4861686</v>
      </c>
      <c r="AA49" s="111">
        <f t="shared" si="15"/>
        <v>5463169</v>
      </c>
      <c r="AB49" s="111">
        <f t="shared" si="15"/>
        <v>6099777</v>
      </c>
      <c r="AC49" s="111">
        <f t="shared" si="15"/>
        <v>6688495</v>
      </c>
      <c r="AD49" s="111">
        <f t="shared" si="15"/>
        <v>7246608</v>
      </c>
    </row>
    <row r="50" spans="1:30" s="137" customFormat="1" ht="15" customHeight="1">
      <c r="A50" s="134"/>
      <c r="B50" s="135"/>
      <c r="C50" s="136"/>
      <c r="D50" s="112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36"/>
      <c r="R50" s="136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</row>
    <row r="51" spans="1:30" s="114" customFormat="1" ht="15" customHeight="1">
      <c r="A51" s="138">
        <v>2014</v>
      </c>
      <c r="B51" s="139" t="s">
        <v>6</v>
      </c>
      <c r="C51" s="113"/>
      <c r="D51" s="110">
        <v>349785</v>
      </c>
      <c r="E51" s="110">
        <v>328480</v>
      </c>
      <c r="F51" s="110">
        <v>401206</v>
      </c>
      <c r="G51" s="110">
        <v>383406</v>
      </c>
      <c r="H51" s="110">
        <v>401466</v>
      </c>
      <c r="I51" s="110">
        <v>402246</v>
      </c>
      <c r="J51" s="110">
        <v>420906</v>
      </c>
      <c r="K51" s="110">
        <v>450293</v>
      </c>
      <c r="L51" s="110">
        <v>382147</v>
      </c>
      <c r="M51" s="110">
        <v>414926</v>
      </c>
      <c r="N51" s="110">
        <v>373537</v>
      </c>
      <c r="O51" s="110">
        <v>383585</v>
      </c>
      <c r="P51" s="110">
        <f>SUM(D51:O51)</f>
        <v>4691983</v>
      </c>
      <c r="Q51" s="140"/>
      <c r="R51" s="140"/>
      <c r="S51" s="110">
        <f>SUM($D51:D51)</f>
        <v>349785</v>
      </c>
      <c r="T51" s="110">
        <f>SUM($D51:E51)</f>
        <v>678265</v>
      </c>
      <c r="U51" s="110">
        <f>SUM($D51:F51)</f>
        <v>1079471</v>
      </c>
      <c r="V51" s="110">
        <f>SUM($D51:G51)</f>
        <v>1462877</v>
      </c>
      <c r="W51" s="110">
        <f>SUM($D51:H51)</f>
        <v>1864343</v>
      </c>
      <c r="X51" s="110">
        <f>SUM($D51:I51)</f>
        <v>2266589</v>
      </c>
      <c r="Y51" s="110">
        <f>SUM($D51:J51)</f>
        <v>2687495</v>
      </c>
      <c r="Z51" s="110">
        <f>SUM($D51:K51)</f>
        <v>3137788</v>
      </c>
      <c r="AA51" s="110">
        <f>SUM($D51:L51)</f>
        <v>3519935</v>
      </c>
      <c r="AB51" s="110">
        <f>SUM($D51:M51)</f>
        <v>3934861</v>
      </c>
      <c r="AC51" s="110">
        <f>SUM($D51:N51)</f>
        <v>4308398</v>
      </c>
      <c r="AD51" s="110">
        <f>SUM($D51:O51)</f>
        <v>4691983</v>
      </c>
    </row>
    <row r="52" spans="1:30" s="114" customFormat="1" ht="15" customHeight="1">
      <c r="A52" s="138">
        <v>2014</v>
      </c>
      <c r="B52" s="141" t="s">
        <v>7</v>
      </c>
      <c r="D52" s="111">
        <v>191499</v>
      </c>
      <c r="E52" s="110">
        <v>187984</v>
      </c>
      <c r="F52" s="110">
        <v>204513</v>
      </c>
      <c r="G52" s="110">
        <v>210122</v>
      </c>
      <c r="H52" s="110">
        <v>218998</v>
      </c>
      <c r="I52" s="110">
        <v>216264</v>
      </c>
      <c r="J52" s="110">
        <v>200836</v>
      </c>
      <c r="K52" s="110">
        <v>199712</v>
      </c>
      <c r="L52" s="110">
        <v>216563</v>
      </c>
      <c r="M52" s="110">
        <v>223988</v>
      </c>
      <c r="N52" s="110">
        <v>208163</v>
      </c>
      <c r="O52" s="110">
        <v>191557</v>
      </c>
      <c r="P52" s="110">
        <f>SUM(D52:O52)</f>
        <v>2470199</v>
      </c>
      <c r="Q52" s="142"/>
      <c r="R52" s="142"/>
      <c r="S52" s="110">
        <f>SUM($D52:D52)</f>
        <v>191499</v>
      </c>
      <c r="T52" s="110">
        <f>SUM($D52:E52)</f>
        <v>379483</v>
      </c>
      <c r="U52" s="110">
        <f>SUM($D52:F52)</f>
        <v>583996</v>
      </c>
      <c r="V52" s="110">
        <f>SUM($D52:G52)</f>
        <v>794118</v>
      </c>
      <c r="W52" s="110">
        <f>SUM($D52:H52)</f>
        <v>1013116</v>
      </c>
      <c r="X52" s="110">
        <f>SUM($D52:I52)</f>
        <v>1229380</v>
      </c>
      <c r="Y52" s="110">
        <f>SUM($D52:J52)</f>
        <v>1430216</v>
      </c>
      <c r="Z52" s="110">
        <f>SUM($D52:K52)</f>
        <v>1629928</v>
      </c>
      <c r="AA52" s="110">
        <f>SUM($D52:L52)</f>
        <v>1846491</v>
      </c>
      <c r="AB52" s="110">
        <f>SUM($D52:M52)</f>
        <v>2070479</v>
      </c>
      <c r="AC52" s="110">
        <f>SUM($D52:N52)</f>
        <v>2278642</v>
      </c>
      <c r="AD52" s="110">
        <f>SUM($D52:O52)</f>
        <v>2470199</v>
      </c>
    </row>
    <row r="53" spans="1:30" s="114" customFormat="1" ht="15" customHeight="1">
      <c r="A53" s="138">
        <v>2014</v>
      </c>
      <c r="B53" s="141" t="s">
        <v>8</v>
      </c>
      <c r="D53" s="111">
        <v>0</v>
      </c>
      <c r="E53" s="110">
        <v>0</v>
      </c>
      <c r="F53" s="110">
        <v>0</v>
      </c>
      <c r="G53" s="110">
        <v>0</v>
      </c>
      <c r="H53" s="110">
        <v>0</v>
      </c>
      <c r="I53" s="110">
        <v>0</v>
      </c>
      <c r="J53" s="110">
        <v>0</v>
      </c>
      <c r="K53" s="110">
        <v>0</v>
      </c>
      <c r="L53" s="110">
        <v>0</v>
      </c>
      <c r="M53" s="110">
        <v>0</v>
      </c>
      <c r="N53" s="110">
        <v>0</v>
      </c>
      <c r="O53" s="110">
        <v>0</v>
      </c>
      <c r="P53" s="110">
        <f>SUM(D53:O53)</f>
        <v>0</v>
      </c>
      <c r="Q53" s="142"/>
      <c r="R53" s="142"/>
      <c r="S53" s="110">
        <f>SUM($D53:D53)</f>
        <v>0</v>
      </c>
      <c r="T53" s="110">
        <f>SUM($D53:E53)</f>
        <v>0</v>
      </c>
      <c r="U53" s="110">
        <f>SUM($D53:F53)</f>
        <v>0</v>
      </c>
      <c r="V53" s="110">
        <f>SUM($D53:G53)</f>
        <v>0</v>
      </c>
      <c r="W53" s="110">
        <f>SUM($D53:H53)</f>
        <v>0</v>
      </c>
      <c r="X53" s="110">
        <f>SUM($D53:I53)</f>
        <v>0</v>
      </c>
      <c r="Y53" s="110">
        <f>SUM($D53:J53)</f>
        <v>0</v>
      </c>
      <c r="Z53" s="110">
        <f>SUM($D53:K53)</f>
        <v>0</v>
      </c>
      <c r="AA53" s="110">
        <f>SUM($D53:L53)</f>
        <v>0</v>
      </c>
      <c r="AB53" s="110">
        <f>SUM($D53:M53)</f>
        <v>0</v>
      </c>
      <c r="AC53" s="110">
        <f>SUM($D53:N53)</f>
        <v>0</v>
      </c>
      <c r="AD53" s="110">
        <f>SUM($D53:O53)</f>
        <v>0</v>
      </c>
    </row>
    <row r="54" spans="1:30" s="114" customFormat="1" ht="15" customHeight="1">
      <c r="A54" s="138">
        <v>2014</v>
      </c>
      <c r="B54" s="143" t="s">
        <v>9</v>
      </c>
      <c r="D54" s="111">
        <f t="shared" ref="D54:P54" si="16">SUM(D51:D53)</f>
        <v>541284</v>
      </c>
      <c r="E54" s="111">
        <f t="shared" si="16"/>
        <v>516464</v>
      </c>
      <c r="F54" s="111">
        <f t="shared" si="16"/>
        <v>605719</v>
      </c>
      <c r="G54" s="111">
        <f t="shared" si="16"/>
        <v>593528</v>
      </c>
      <c r="H54" s="111">
        <f t="shared" si="16"/>
        <v>620464</v>
      </c>
      <c r="I54" s="111">
        <f t="shared" si="16"/>
        <v>618510</v>
      </c>
      <c r="J54" s="111">
        <f t="shared" si="16"/>
        <v>621742</v>
      </c>
      <c r="K54" s="111">
        <f t="shared" si="16"/>
        <v>650005</v>
      </c>
      <c r="L54" s="111">
        <f t="shared" si="16"/>
        <v>598710</v>
      </c>
      <c r="M54" s="111">
        <f t="shared" si="16"/>
        <v>638914</v>
      </c>
      <c r="N54" s="111">
        <f t="shared" si="16"/>
        <v>581700</v>
      </c>
      <c r="O54" s="111">
        <f t="shared" si="16"/>
        <v>575142</v>
      </c>
      <c r="P54" s="111">
        <f t="shared" si="16"/>
        <v>7162182</v>
      </c>
      <c r="Q54" s="142"/>
      <c r="R54" s="142"/>
      <c r="S54" s="111">
        <f t="shared" ref="S54:AD54" si="17">SUM(S51:S53)</f>
        <v>541284</v>
      </c>
      <c r="T54" s="111">
        <f t="shared" si="17"/>
        <v>1057748</v>
      </c>
      <c r="U54" s="111">
        <f t="shared" si="17"/>
        <v>1663467</v>
      </c>
      <c r="V54" s="111">
        <f t="shared" si="17"/>
        <v>2256995</v>
      </c>
      <c r="W54" s="111">
        <f t="shared" si="17"/>
        <v>2877459</v>
      </c>
      <c r="X54" s="111">
        <f t="shared" si="17"/>
        <v>3495969</v>
      </c>
      <c r="Y54" s="111">
        <f t="shared" si="17"/>
        <v>4117711</v>
      </c>
      <c r="Z54" s="111">
        <f t="shared" si="17"/>
        <v>4767716</v>
      </c>
      <c r="AA54" s="111">
        <f t="shared" si="17"/>
        <v>5366426</v>
      </c>
      <c r="AB54" s="111">
        <f t="shared" si="17"/>
        <v>6005340</v>
      </c>
      <c r="AC54" s="111">
        <f t="shared" si="17"/>
        <v>6587040</v>
      </c>
      <c r="AD54" s="111">
        <f t="shared" si="17"/>
        <v>7162182</v>
      </c>
    </row>
    <row r="55" spans="1:30" s="137" customFormat="1" ht="15" customHeight="1">
      <c r="A55" s="134"/>
      <c r="B55" s="135"/>
      <c r="C55" s="136"/>
      <c r="D55" s="112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36"/>
      <c r="R55" s="136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</row>
    <row r="56" spans="1:30" s="114" customFormat="1" ht="15" customHeight="1">
      <c r="A56" s="138">
        <v>2015</v>
      </c>
      <c r="B56" s="139" t="s">
        <v>6</v>
      </c>
      <c r="C56" s="113"/>
      <c r="D56" s="110">
        <v>355167</v>
      </c>
      <c r="E56" s="110">
        <v>318209</v>
      </c>
      <c r="F56" s="110">
        <v>393946</v>
      </c>
      <c r="G56" s="110">
        <v>379677</v>
      </c>
      <c r="H56" s="110">
        <v>384433</v>
      </c>
      <c r="I56" s="110">
        <v>381663</v>
      </c>
      <c r="J56" s="110">
        <v>417369</v>
      </c>
      <c r="K56" s="110">
        <v>413403</v>
      </c>
      <c r="L56" s="110">
        <v>369588</v>
      </c>
      <c r="M56" s="110">
        <v>375447</v>
      </c>
      <c r="N56" s="110">
        <v>339430</v>
      </c>
      <c r="O56" s="110">
        <v>338162</v>
      </c>
      <c r="P56" s="110">
        <f>SUM(D56:O56)</f>
        <v>4466494</v>
      </c>
      <c r="Q56" s="140"/>
      <c r="R56" s="140"/>
      <c r="S56" s="110">
        <f>SUM($D56:D56)</f>
        <v>355167</v>
      </c>
      <c r="T56" s="110">
        <f>SUM($D56:E56)</f>
        <v>673376</v>
      </c>
      <c r="U56" s="110">
        <f>SUM($D56:F56)</f>
        <v>1067322</v>
      </c>
      <c r="V56" s="110">
        <f>SUM($D56:G56)</f>
        <v>1446999</v>
      </c>
      <c r="W56" s="110">
        <f>SUM($D56:H56)</f>
        <v>1831432</v>
      </c>
      <c r="X56" s="110">
        <f>SUM($D56:I56)</f>
        <v>2213095</v>
      </c>
      <c r="Y56" s="110">
        <f>SUM($D56:J56)</f>
        <v>2630464</v>
      </c>
      <c r="Z56" s="110">
        <f>SUM($D56:K56)</f>
        <v>3043867</v>
      </c>
      <c r="AA56" s="110">
        <f>SUM($D56:L56)</f>
        <v>3413455</v>
      </c>
      <c r="AB56" s="110">
        <f>SUM($D56:M56)</f>
        <v>3788902</v>
      </c>
      <c r="AC56" s="110">
        <f>SUM($D56:N56)</f>
        <v>4128332</v>
      </c>
      <c r="AD56" s="110">
        <f>SUM($D56:O56)</f>
        <v>4466494</v>
      </c>
    </row>
    <row r="57" spans="1:30" s="114" customFormat="1" ht="15" customHeight="1">
      <c r="A57" s="138">
        <v>2015</v>
      </c>
      <c r="B57" s="141" t="s">
        <v>7</v>
      </c>
      <c r="D57" s="111">
        <v>202515</v>
      </c>
      <c r="E57" s="110">
        <v>184270</v>
      </c>
      <c r="F57" s="110">
        <v>204993</v>
      </c>
      <c r="G57" s="110">
        <v>197093</v>
      </c>
      <c r="H57" s="110">
        <v>199368</v>
      </c>
      <c r="I57" s="110">
        <v>212614</v>
      </c>
      <c r="J57" s="110">
        <v>196871</v>
      </c>
      <c r="K57" s="110">
        <v>215419</v>
      </c>
      <c r="L57" s="110">
        <v>218595</v>
      </c>
      <c r="M57" s="110">
        <v>225901</v>
      </c>
      <c r="N57" s="110">
        <v>213940</v>
      </c>
      <c r="O57" s="110">
        <v>191126</v>
      </c>
      <c r="P57" s="110">
        <f>SUM(D57:O57)</f>
        <v>2462705</v>
      </c>
      <c r="Q57" s="142"/>
      <c r="R57" s="142"/>
      <c r="S57" s="110">
        <f>SUM($D57:D57)</f>
        <v>202515</v>
      </c>
      <c r="T57" s="110">
        <f>SUM($D57:E57)</f>
        <v>386785</v>
      </c>
      <c r="U57" s="110">
        <f>SUM($D57:F57)</f>
        <v>591778</v>
      </c>
      <c r="V57" s="110">
        <f>SUM($D57:G57)</f>
        <v>788871</v>
      </c>
      <c r="W57" s="110">
        <f>SUM($D57:H57)</f>
        <v>988239</v>
      </c>
      <c r="X57" s="110">
        <f>SUM($D57:I57)</f>
        <v>1200853</v>
      </c>
      <c r="Y57" s="110">
        <f>SUM($D57:J57)</f>
        <v>1397724</v>
      </c>
      <c r="Z57" s="110">
        <f>SUM($D57:K57)</f>
        <v>1613143</v>
      </c>
      <c r="AA57" s="110">
        <f>SUM($D57:L57)</f>
        <v>1831738</v>
      </c>
      <c r="AB57" s="110">
        <f>SUM($D57:M57)</f>
        <v>2057639</v>
      </c>
      <c r="AC57" s="110">
        <f>SUM($D57:N57)</f>
        <v>2271579</v>
      </c>
      <c r="AD57" s="110">
        <f>SUM($D57:O57)</f>
        <v>2462705</v>
      </c>
    </row>
    <row r="58" spans="1:30" s="114" customFormat="1" ht="15" customHeight="1">
      <c r="A58" s="138">
        <v>2015</v>
      </c>
      <c r="B58" s="141" t="s">
        <v>8</v>
      </c>
      <c r="D58" s="111">
        <v>0</v>
      </c>
      <c r="E58" s="110">
        <v>0</v>
      </c>
      <c r="F58" s="110">
        <v>0</v>
      </c>
      <c r="G58" s="110">
        <v>0</v>
      </c>
      <c r="H58" s="110">
        <v>0</v>
      </c>
      <c r="I58" s="110">
        <v>0</v>
      </c>
      <c r="J58" s="110">
        <v>0</v>
      </c>
      <c r="K58" s="110">
        <v>0</v>
      </c>
      <c r="L58" s="110">
        <v>0</v>
      </c>
      <c r="M58" s="110">
        <v>0</v>
      </c>
      <c r="N58" s="110">
        <v>0</v>
      </c>
      <c r="O58" s="110">
        <v>0</v>
      </c>
      <c r="P58" s="110">
        <f>SUM(D58:O58)</f>
        <v>0</v>
      </c>
      <c r="Q58" s="142"/>
      <c r="R58" s="142"/>
      <c r="S58" s="110">
        <f>SUM($D58:D58)</f>
        <v>0</v>
      </c>
      <c r="T58" s="110">
        <f>SUM($D58:E58)</f>
        <v>0</v>
      </c>
      <c r="U58" s="110">
        <f>SUM($D58:F58)</f>
        <v>0</v>
      </c>
      <c r="V58" s="110">
        <f>SUM($D58:G58)</f>
        <v>0</v>
      </c>
      <c r="W58" s="110">
        <f>SUM($D58:H58)</f>
        <v>0</v>
      </c>
      <c r="X58" s="110">
        <f>SUM($D58:I58)</f>
        <v>0</v>
      </c>
      <c r="Y58" s="110">
        <f>SUM($D58:J58)</f>
        <v>0</v>
      </c>
      <c r="Z58" s="110">
        <f>SUM($D58:K58)</f>
        <v>0</v>
      </c>
      <c r="AA58" s="110">
        <f>SUM($D58:L58)</f>
        <v>0</v>
      </c>
      <c r="AB58" s="110">
        <f>SUM($D58:M58)</f>
        <v>0</v>
      </c>
      <c r="AC58" s="110">
        <f>SUM($D58:N58)</f>
        <v>0</v>
      </c>
      <c r="AD58" s="110">
        <f>SUM($D58:O58)</f>
        <v>0</v>
      </c>
    </row>
    <row r="59" spans="1:30" s="114" customFormat="1" ht="15" customHeight="1">
      <c r="A59" s="138">
        <v>2015</v>
      </c>
      <c r="B59" s="143" t="s">
        <v>9</v>
      </c>
      <c r="D59" s="111">
        <f t="shared" ref="D59:P59" si="18">SUM(D56:D58)</f>
        <v>557682</v>
      </c>
      <c r="E59" s="111">
        <f t="shared" si="18"/>
        <v>502479</v>
      </c>
      <c r="F59" s="111">
        <f t="shared" si="18"/>
        <v>598939</v>
      </c>
      <c r="G59" s="111">
        <f t="shared" si="18"/>
        <v>576770</v>
      </c>
      <c r="H59" s="111">
        <f t="shared" si="18"/>
        <v>583801</v>
      </c>
      <c r="I59" s="111">
        <f t="shared" si="18"/>
        <v>594277</v>
      </c>
      <c r="J59" s="111">
        <f t="shared" si="18"/>
        <v>614240</v>
      </c>
      <c r="K59" s="111">
        <f t="shared" si="18"/>
        <v>628822</v>
      </c>
      <c r="L59" s="111">
        <f t="shared" si="18"/>
        <v>588183</v>
      </c>
      <c r="M59" s="111">
        <f t="shared" si="18"/>
        <v>601348</v>
      </c>
      <c r="N59" s="111">
        <f t="shared" si="18"/>
        <v>553370</v>
      </c>
      <c r="O59" s="111">
        <f t="shared" si="18"/>
        <v>529288</v>
      </c>
      <c r="P59" s="111">
        <f t="shared" si="18"/>
        <v>6929199</v>
      </c>
      <c r="Q59" s="142"/>
      <c r="R59" s="142"/>
      <c r="S59" s="111">
        <f t="shared" ref="S59:AD59" si="19">SUM(S56:S58)</f>
        <v>557682</v>
      </c>
      <c r="T59" s="111">
        <f t="shared" si="19"/>
        <v>1060161</v>
      </c>
      <c r="U59" s="111">
        <f t="shared" si="19"/>
        <v>1659100</v>
      </c>
      <c r="V59" s="111">
        <f t="shared" si="19"/>
        <v>2235870</v>
      </c>
      <c r="W59" s="111">
        <f t="shared" si="19"/>
        <v>2819671</v>
      </c>
      <c r="X59" s="111">
        <f t="shared" si="19"/>
        <v>3413948</v>
      </c>
      <c r="Y59" s="111">
        <f t="shared" si="19"/>
        <v>4028188</v>
      </c>
      <c r="Z59" s="111">
        <f t="shared" si="19"/>
        <v>4657010</v>
      </c>
      <c r="AA59" s="111">
        <f t="shared" si="19"/>
        <v>5245193</v>
      </c>
      <c r="AB59" s="111">
        <f t="shared" si="19"/>
        <v>5846541</v>
      </c>
      <c r="AC59" s="111">
        <f t="shared" si="19"/>
        <v>6399911</v>
      </c>
      <c r="AD59" s="111">
        <f t="shared" si="19"/>
        <v>6929199</v>
      </c>
    </row>
    <row r="60" spans="1:30" s="137" customFormat="1" ht="15" customHeight="1">
      <c r="A60" s="134"/>
      <c r="B60" s="135"/>
      <c r="C60" s="136"/>
      <c r="D60" s="112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36"/>
      <c r="R60" s="136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</row>
    <row r="61" spans="1:30" s="114" customFormat="1" ht="15" customHeight="1">
      <c r="A61" s="138">
        <v>2016</v>
      </c>
      <c r="B61" s="139" t="s">
        <v>6</v>
      </c>
      <c r="C61" s="113"/>
      <c r="D61" s="104">
        <v>323675</v>
      </c>
      <c r="E61" s="104">
        <v>310760</v>
      </c>
      <c r="F61" s="104">
        <v>350032</v>
      </c>
      <c r="G61" s="104">
        <v>349261</v>
      </c>
      <c r="H61" s="104">
        <v>365947</v>
      </c>
      <c r="I61" s="104">
        <v>363158</v>
      </c>
      <c r="J61" s="104">
        <v>382331</v>
      </c>
      <c r="K61" s="104">
        <v>397191</v>
      </c>
      <c r="L61" s="104">
        <v>347170</v>
      </c>
      <c r="M61" s="104">
        <v>359887</v>
      </c>
      <c r="N61" s="104">
        <v>331216</v>
      </c>
      <c r="O61" s="104">
        <v>322486</v>
      </c>
      <c r="P61" s="110">
        <f>SUM(D61:O61)</f>
        <v>4203114</v>
      </c>
      <c r="Q61" s="140"/>
      <c r="R61" s="140"/>
      <c r="S61" s="110">
        <f>SUM($D61:D61)</f>
        <v>323675</v>
      </c>
      <c r="T61" s="110">
        <f>SUM($D61:E61)</f>
        <v>634435</v>
      </c>
      <c r="U61" s="110">
        <f>SUM($D61:F61)</f>
        <v>984467</v>
      </c>
      <c r="V61" s="110">
        <f>SUM($D61:G61)</f>
        <v>1333728</v>
      </c>
      <c r="W61" s="110">
        <f>SUM($D61:H61)</f>
        <v>1699675</v>
      </c>
      <c r="X61" s="110">
        <f>SUM($D61:I61)</f>
        <v>2062833</v>
      </c>
      <c r="Y61" s="110">
        <f>SUM($D61:J61)</f>
        <v>2445164</v>
      </c>
      <c r="Z61" s="110">
        <f>SUM($D61:K61)</f>
        <v>2842355</v>
      </c>
      <c r="AA61" s="110">
        <f>SUM($D61:L61)</f>
        <v>3189525</v>
      </c>
      <c r="AB61" s="110">
        <f>SUM($D61:M61)</f>
        <v>3549412</v>
      </c>
      <c r="AC61" s="110">
        <f>SUM($D61:N61)</f>
        <v>3880628</v>
      </c>
      <c r="AD61" s="110">
        <f>SUM($D61:O61)</f>
        <v>4203114</v>
      </c>
    </row>
    <row r="62" spans="1:30" s="114" customFormat="1" ht="15" customHeight="1">
      <c r="A62" s="138">
        <v>2016</v>
      </c>
      <c r="B62" s="141" t="s">
        <v>7</v>
      </c>
      <c r="D62" s="105">
        <v>204600</v>
      </c>
      <c r="E62" s="104">
        <v>208595</v>
      </c>
      <c r="F62" s="104">
        <v>221208</v>
      </c>
      <c r="G62" s="104">
        <v>212053</v>
      </c>
      <c r="H62" s="104">
        <v>215987</v>
      </c>
      <c r="I62" s="104">
        <v>227995</v>
      </c>
      <c r="J62" s="104">
        <v>189518</v>
      </c>
      <c r="K62" s="104">
        <v>225723</v>
      </c>
      <c r="L62" s="104">
        <v>217805</v>
      </c>
      <c r="M62" s="104">
        <v>218700</v>
      </c>
      <c r="N62" s="104">
        <v>214862</v>
      </c>
      <c r="O62" s="104">
        <v>189931</v>
      </c>
      <c r="P62" s="110">
        <f>SUM(D62:O62)</f>
        <v>2546977</v>
      </c>
      <c r="Q62" s="142"/>
      <c r="R62" s="142"/>
      <c r="S62" s="110">
        <f>SUM($D62:D62)</f>
        <v>204600</v>
      </c>
      <c r="T62" s="110">
        <f>SUM($D62:E62)</f>
        <v>413195</v>
      </c>
      <c r="U62" s="110">
        <f>SUM($D62:F62)</f>
        <v>634403</v>
      </c>
      <c r="V62" s="110">
        <f>SUM($D62:G62)</f>
        <v>846456</v>
      </c>
      <c r="W62" s="110">
        <f>SUM($D62:H62)</f>
        <v>1062443</v>
      </c>
      <c r="X62" s="110">
        <f>SUM($D62:I62)</f>
        <v>1290438</v>
      </c>
      <c r="Y62" s="110">
        <f>SUM($D62:J62)</f>
        <v>1479956</v>
      </c>
      <c r="Z62" s="110">
        <f>SUM($D62:K62)</f>
        <v>1705679</v>
      </c>
      <c r="AA62" s="110">
        <f>SUM($D62:L62)</f>
        <v>1923484</v>
      </c>
      <c r="AB62" s="110">
        <f>SUM($D62:M62)</f>
        <v>2142184</v>
      </c>
      <c r="AC62" s="110">
        <f>SUM($D62:N62)</f>
        <v>2357046</v>
      </c>
      <c r="AD62" s="110">
        <f>SUM($D62:O62)</f>
        <v>2546977</v>
      </c>
    </row>
    <row r="63" spans="1:30" s="114" customFormat="1" ht="15" customHeight="1">
      <c r="A63" s="138">
        <v>2016</v>
      </c>
      <c r="B63" s="141" t="s">
        <v>8</v>
      </c>
      <c r="D63" s="105">
        <v>0</v>
      </c>
      <c r="E63" s="104">
        <v>0</v>
      </c>
      <c r="F63" s="104">
        <v>0</v>
      </c>
      <c r="G63" s="104">
        <v>0</v>
      </c>
      <c r="H63" s="104">
        <v>0</v>
      </c>
      <c r="I63" s="104">
        <v>0</v>
      </c>
      <c r="J63" s="104">
        <v>0</v>
      </c>
      <c r="K63" s="104">
        <v>0</v>
      </c>
      <c r="L63" s="104">
        <v>0</v>
      </c>
      <c r="M63" s="104">
        <v>0</v>
      </c>
      <c r="N63" s="104">
        <v>0</v>
      </c>
      <c r="O63" s="104">
        <v>0</v>
      </c>
      <c r="P63" s="110">
        <f>SUM(D63:O63)</f>
        <v>0</v>
      </c>
      <c r="Q63" s="142"/>
      <c r="R63" s="142"/>
      <c r="S63" s="110">
        <f>SUM($D63:D63)</f>
        <v>0</v>
      </c>
      <c r="T63" s="110">
        <f>SUM($D63:E63)</f>
        <v>0</v>
      </c>
      <c r="U63" s="110">
        <f>SUM($D63:F63)</f>
        <v>0</v>
      </c>
      <c r="V63" s="110">
        <f>SUM($D63:G63)</f>
        <v>0</v>
      </c>
      <c r="W63" s="110">
        <f>SUM($D63:H63)</f>
        <v>0</v>
      </c>
      <c r="X63" s="110">
        <f>SUM($D63:I63)</f>
        <v>0</v>
      </c>
      <c r="Y63" s="110">
        <f>SUM($D63:J63)</f>
        <v>0</v>
      </c>
      <c r="Z63" s="110">
        <f>SUM($D63:K63)</f>
        <v>0</v>
      </c>
      <c r="AA63" s="110">
        <f>SUM($D63:L63)</f>
        <v>0</v>
      </c>
      <c r="AB63" s="110">
        <f>SUM($D63:M63)</f>
        <v>0</v>
      </c>
      <c r="AC63" s="110">
        <f>SUM($D63:N63)</f>
        <v>0</v>
      </c>
      <c r="AD63" s="110">
        <f>SUM($D63:O63)</f>
        <v>0</v>
      </c>
    </row>
    <row r="64" spans="1:30" s="114" customFormat="1" ht="15" customHeight="1">
      <c r="A64" s="138">
        <v>2016</v>
      </c>
      <c r="B64" s="143" t="s">
        <v>9</v>
      </c>
      <c r="D64" s="111">
        <f t="shared" ref="D64:P64" si="20">SUM(D61:D63)</f>
        <v>528275</v>
      </c>
      <c r="E64" s="111">
        <f t="shared" si="20"/>
        <v>519355</v>
      </c>
      <c r="F64" s="111">
        <f t="shared" si="20"/>
        <v>571240</v>
      </c>
      <c r="G64" s="111">
        <f t="shared" si="20"/>
        <v>561314</v>
      </c>
      <c r="H64" s="111">
        <f t="shared" si="20"/>
        <v>581934</v>
      </c>
      <c r="I64" s="111">
        <f t="shared" si="20"/>
        <v>591153</v>
      </c>
      <c r="J64" s="111">
        <f t="shared" si="20"/>
        <v>571849</v>
      </c>
      <c r="K64" s="111">
        <f t="shared" si="20"/>
        <v>622914</v>
      </c>
      <c r="L64" s="111">
        <f t="shared" si="20"/>
        <v>564975</v>
      </c>
      <c r="M64" s="111">
        <f t="shared" si="20"/>
        <v>578587</v>
      </c>
      <c r="N64" s="111">
        <f t="shared" si="20"/>
        <v>546078</v>
      </c>
      <c r="O64" s="111">
        <f t="shared" si="20"/>
        <v>512417</v>
      </c>
      <c r="P64" s="111">
        <f t="shared" si="20"/>
        <v>6750091</v>
      </c>
      <c r="Q64" s="142"/>
      <c r="R64" s="142"/>
      <c r="S64" s="111">
        <f t="shared" ref="S64:AD64" si="21">SUM(S61:S63)</f>
        <v>528275</v>
      </c>
      <c r="T64" s="111">
        <f t="shared" si="21"/>
        <v>1047630</v>
      </c>
      <c r="U64" s="111">
        <f t="shared" si="21"/>
        <v>1618870</v>
      </c>
      <c r="V64" s="111">
        <f t="shared" si="21"/>
        <v>2180184</v>
      </c>
      <c r="W64" s="111">
        <f t="shared" si="21"/>
        <v>2762118</v>
      </c>
      <c r="X64" s="111">
        <f t="shared" si="21"/>
        <v>3353271</v>
      </c>
      <c r="Y64" s="111">
        <f t="shared" si="21"/>
        <v>3925120</v>
      </c>
      <c r="Z64" s="111">
        <f t="shared" si="21"/>
        <v>4548034</v>
      </c>
      <c r="AA64" s="111">
        <f t="shared" si="21"/>
        <v>5113009</v>
      </c>
      <c r="AB64" s="111">
        <f t="shared" si="21"/>
        <v>5691596</v>
      </c>
      <c r="AC64" s="111">
        <f t="shared" si="21"/>
        <v>6237674</v>
      </c>
      <c r="AD64" s="111">
        <f t="shared" si="21"/>
        <v>6750091</v>
      </c>
    </row>
    <row r="65" spans="1:30" s="137" customFormat="1" ht="15" customHeight="1">
      <c r="A65" s="134"/>
      <c r="B65" s="135"/>
      <c r="C65" s="136"/>
      <c r="D65" s="112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36"/>
      <c r="R65" s="136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</row>
    <row r="66" spans="1:30" s="114" customFormat="1" ht="15" customHeight="1">
      <c r="A66" s="138">
        <v>2017</v>
      </c>
      <c r="B66" s="139" t="s">
        <v>6</v>
      </c>
      <c r="C66" s="113"/>
      <c r="D66" s="104">
        <v>323221</v>
      </c>
      <c r="E66" s="104">
        <v>290478</v>
      </c>
      <c r="F66" s="104">
        <v>340091</v>
      </c>
      <c r="G66" s="104">
        <v>334581</v>
      </c>
      <c r="H66" s="104">
        <v>352272</v>
      </c>
      <c r="I66" s="104">
        <v>362054</v>
      </c>
      <c r="J66" s="104">
        <v>381480</v>
      </c>
      <c r="K66" s="104">
        <v>397021</v>
      </c>
      <c r="L66" s="104">
        <v>358680</v>
      </c>
      <c r="M66" s="104">
        <v>458323</v>
      </c>
      <c r="N66" s="104"/>
      <c r="O66" s="104"/>
      <c r="P66" s="110">
        <f>SUM(D66:O66)</f>
        <v>3598201</v>
      </c>
      <c r="Q66" s="140"/>
      <c r="R66" s="140"/>
      <c r="S66" s="110">
        <f>SUM($D66:D66)</f>
        <v>323221</v>
      </c>
      <c r="T66" s="110">
        <f>SUM($D66:E66)</f>
        <v>613699</v>
      </c>
      <c r="U66" s="110">
        <f>SUM($D66:F66)</f>
        <v>953790</v>
      </c>
      <c r="V66" s="110">
        <f>SUM($D66:G66)</f>
        <v>1288371</v>
      </c>
      <c r="W66" s="110">
        <f>SUM($D66:H66)</f>
        <v>1640643</v>
      </c>
      <c r="X66" s="110">
        <f>SUM($D66:I66)</f>
        <v>2002697</v>
      </c>
      <c r="Y66" s="110">
        <f>SUM($D66:J66)</f>
        <v>2384177</v>
      </c>
      <c r="Z66" s="110">
        <f>SUM($D66:K66)</f>
        <v>2781198</v>
      </c>
      <c r="AA66" s="110">
        <f>SUM($D66:L66)</f>
        <v>3139878</v>
      </c>
      <c r="AB66" s="110">
        <f>SUM($D66:M66)</f>
        <v>3598201</v>
      </c>
      <c r="AC66" s="110">
        <f>SUM($D66:N66)</f>
        <v>3598201</v>
      </c>
      <c r="AD66" s="110">
        <f>SUM($D66:O66)</f>
        <v>3598201</v>
      </c>
    </row>
    <row r="67" spans="1:30" s="114" customFormat="1" ht="15" customHeight="1">
      <c r="A67" s="138">
        <v>2017</v>
      </c>
      <c r="B67" s="141" t="s">
        <v>7</v>
      </c>
      <c r="D67" s="105">
        <v>210743</v>
      </c>
      <c r="E67" s="104">
        <v>203313</v>
      </c>
      <c r="F67" s="104">
        <v>234298</v>
      </c>
      <c r="G67" s="104">
        <v>205770</v>
      </c>
      <c r="H67" s="104">
        <v>228388</v>
      </c>
      <c r="I67" s="104">
        <v>228390</v>
      </c>
      <c r="J67" s="104">
        <v>184814</v>
      </c>
      <c r="K67" s="104">
        <v>225258</v>
      </c>
      <c r="L67" s="104">
        <v>210518</v>
      </c>
      <c r="M67" s="104">
        <v>206301</v>
      </c>
      <c r="N67" s="104"/>
      <c r="O67" s="104"/>
      <c r="P67" s="110">
        <f>SUM(D67:O67)</f>
        <v>2137793</v>
      </c>
      <c r="Q67" s="142"/>
      <c r="R67" s="142"/>
      <c r="S67" s="110">
        <f>SUM($D67:D67)</f>
        <v>210743</v>
      </c>
      <c r="T67" s="110">
        <f>SUM($D67:E67)</f>
        <v>414056</v>
      </c>
      <c r="U67" s="110">
        <f>SUM($D67:F67)</f>
        <v>648354</v>
      </c>
      <c r="V67" s="110">
        <f>SUM($D67:G67)</f>
        <v>854124</v>
      </c>
      <c r="W67" s="110">
        <f>SUM($D67:H67)</f>
        <v>1082512</v>
      </c>
      <c r="X67" s="110">
        <f>SUM($D67:I67)</f>
        <v>1310902</v>
      </c>
      <c r="Y67" s="110">
        <f>SUM($D67:J67)</f>
        <v>1495716</v>
      </c>
      <c r="Z67" s="110">
        <f>SUM($D67:K67)</f>
        <v>1720974</v>
      </c>
      <c r="AA67" s="110">
        <f>SUM($D67:L67)</f>
        <v>1931492</v>
      </c>
      <c r="AB67" s="110">
        <f>SUM($D67:M67)</f>
        <v>2137793</v>
      </c>
      <c r="AC67" s="110">
        <f>SUM($D67:N67)</f>
        <v>2137793</v>
      </c>
      <c r="AD67" s="110">
        <f>SUM($D67:O67)</f>
        <v>2137793</v>
      </c>
    </row>
    <row r="68" spans="1:30" s="114" customFormat="1" ht="15" customHeight="1">
      <c r="A68" s="138">
        <v>2017</v>
      </c>
      <c r="B68" s="141" t="s">
        <v>8</v>
      </c>
      <c r="D68" s="105">
        <v>0</v>
      </c>
      <c r="E68" s="104">
        <v>0</v>
      </c>
      <c r="F68" s="104">
        <v>0</v>
      </c>
      <c r="G68" s="104">
        <v>0</v>
      </c>
      <c r="H68" s="104">
        <v>0</v>
      </c>
      <c r="I68" s="104">
        <v>0</v>
      </c>
      <c r="J68" s="104">
        <v>0</v>
      </c>
      <c r="K68" s="104">
        <v>0</v>
      </c>
      <c r="L68" s="104">
        <v>0</v>
      </c>
      <c r="M68" s="104">
        <v>0</v>
      </c>
      <c r="N68" s="104"/>
      <c r="O68" s="104"/>
      <c r="P68" s="110">
        <f>SUM(D68:O68)</f>
        <v>0</v>
      </c>
      <c r="Q68" s="142"/>
      <c r="R68" s="142"/>
      <c r="S68" s="110">
        <f>SUM($D68:D68)</f>
        <v>0</v>
      </c>
      <c r="T68" s="110">
        <f>SUM($D68:E68)</f>
        <v>0</v>
      </c>
      <c r="U68" s="110">
        <f>SUM($D68:F68)</f>
        <v>0</v>
      </c>
      <c r="V68" s="110">
        <f>SUM($D68:G68)</f>
        <v>0</v>
      </c>
      <c r="W68" s="110">
        <f>SUM($D68:H68)</f>
        <v>0</v>
      </c>
      <c r="X68" s="110">
        <f>SUM($D68:I68)</f>
        <v>0</v>
      </c>
      <c r="Y68" s="110">
        <f>SUM($D68:J68)</f>
        <v>0</v>
      </c>
      <c r="Z68" s="110">
        <f>SUM($D68:K68)</f>
        <v>0</v>
      </c>
      <c r="AA68" s="110">
        <f>SUM($D68:L68)</f>
        <v>0</v>
      </c>
      <c r="AB68" s="110">
        <f>SUM($D68:M68)</f>
        <v>0</v>
      </c>
      <c r="AC68" s="110">
        <f>SUM($D68:N68)</f>
        <v>0</v>
      </c>
      <c r="AD68" s="110">
        <f>SUM($D68:O68)</f>
        <v>0</v>
      </c>
    </row>
    <row r="69" spans="1:30" s="114" customFormat="1" ht="15" customHeight="1">
      <c r="A69" s="138">
        <v>2017</v>
      </c>
      <c r="B69" s="143" t="s">
        <v>9</v>
      </c>
      <c r="D69" s="111">
        <f t="shared" ref="D69:P69" si="22">SUM(D66:D68)</f>
        <v>533964</v>
      </c>
      <c r="E69" s="111">
        <f t="shared" si="22"/>
        <v>493791</v>
      </c>
      <c r="F69" s="111">
        <f t="shared" si="22"/>
        <v>574389</v>
      </c>
      <c r="G69" s="111">
        <f t="shared" si="22"/>
        <v>540351</v>
      </c>
      <c r="H69" s="111">
        <f t="shared" si="22"/>
        <v>580660</v>
      </c>
      <c r="I69" s="111">
        <f t="shared" si="22"/>
        <v>590444</v>
      </c>
      <c r="J69" s="111">
        <f t="shared" si="22"/>
        <v>566294</v>
      </c>
      <c r="K69" s="111">
        <f t="shared" si="22"/>
        <v>622279</v>
      </c>
      <c r="L69" s="111">
        <f t="shared" si="22"/>
        <v>569198</v>
      </c>
      <c r="M69" s="111">
        <f t="shared" si="22"/>
        <v>664624</v>
      </c>
      <c r="N69" s="111">
        <f t="shared" si="22"/>
        <v>0</v>
      </c>
      <c r="O69" s="111">
        <f t="shared" si="22"/>
        <v>0</v>
      </c>
      <c r="P69" s="111">
        <f t="shared" si="22"/>
        <v>5735994</v>
      </c>
      <c r="Q69" s="142"/>
      <c r="R69" s="142"/>
      <c r="S69" s="111">
        <f t="shared" ref="S69:AD69" si="23">SUM(S66:S68)</f>
        <v>533964</v>
      </c>
      <c r="T69" s="111">
        <f t="shared" si="23"/>
        <v>1027755</v>
      </c>
      <c r="U69" s="111">
        <f t="shared" si="23"/>
        <v>1602144</v>
      </c>
      <c r="V69" s="111">
        <f t="shared" si="23"/>
        <v>2142495</v>
      </c>
      <c r="W69" s="111">
        <f t="shared" si="23"/>
        <v>2723155</v>
      </c>
      <c r="X69" s="111">
        <f t="shared" si="23"/>
        <v>3313599</v>
      </c>
      <c r="Y69" s="111">
        <f t="shared" si="23"/>
        <v>3879893</v>
      </c>
      <c r="Z69" s="111">
        <f t="shared" si="23"/>
        <v>4502172</v>
      </c>
      <c r="AA69" s="111">
        <f t="shared" si="23"/>
        <v>5071370</v>
      </c>
      <c r="AB69" s="111">
        <f t="shared" si="23"/>
        <v>5735994</v>
      </c>
      <c r="AC69" s="111">
        <f t="shared" si="23"/>
        <v>5735994</v>
      </c>
      <c r="AD69" s="111">
        <f t="shared" si="23"/>
        <v>5735994</v>
      </c>
    </row>
    <row r="70" spans="1:30" s="137" customFormat="1" ht="15" customHeight="1">
      <c r="A70" s="134"/>
      <c r="B70" s="135"/>
      <c r="C70" s="136"/>
      <c r="D70" s="112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36"/>
      <c r="R70" s="136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</row>
    <row r="71" spans="1:30" ht="15" customHeight="1">
      <c r="Q71" s="112"/>
      <c r="R71" s="112"/>
    </row>
    <row r="72" spans="1:30" ht="15" customHeight="1">
      <c r="Q72" s="112"/>
      <c r="R72" s="112"/>
    </row>
    <row r="73" spans="1:30" s="114" customFormat="1" ht="15" customHeight="1">
      <c r="A73" s="138">
        <v>2006</v>
      </c>
      <c r="B73" s="139" t="s">
        <v>6</v>
      </c>
      <c r="C73" s="113"/>
      <c r="D73" s="110">
        <f t="shared" ref="D73:O83" si="24">SUMIFS(D$11:D$65,$A$11:$A$65,$A73,$B$11:$B$65,$B73)</f>
        <v>507870</v>
      </c>
      <c r="E73" s="110">
        <f t="shared" si="24"/>
        <v>457716</v>
      </c>
      <c r="F73" s="110">
        <f t="shared" si="24"/>
        <v>541818</v>
      </c>
      <c r="G73" s="110">
        <f t="shared" si="24"/>
        <v>512336</v>
      </c>
      <c r="H73" s="110">
        <f t="shared" si="24"/>
        <v>526615</v>
      </c>
      <c r="I73" s="110">
        <f t="shared" si="24"/>
        <v>497362</v>
      </c>
      <c r="J73" s="110">
        <f t="shared" si="24"/>
        <v>540922</v>
      </c>
      <c r="K73" s="110">
        <f t="shared" si="24"/>
        <v>543980</v>
      </c>
      <c r="L73" s="110">
        <f t="shared" si="24"/>
        <v>500833</v>
      </c>
      <c r="M73" s="110">
        <f t="shared" si="24"/>
        <v>502473</v>
      </c>
      <c r="N73" s="110">
        <f t="shared" si="24"/>
        <v>502473</v>
      </c>
      <c r="O73" s="110">
        <f t="shared" si="24"/>
        <v>478716</v>
      </c>
      <c r="P73" s="110">
        <f t="shared" ref="P73:P78" si="25">SUM(D73:O73)</f>
        <v>6113114</v>
      </c>
      <c r="Q73" s="112"/>
      <c r="R73" s="112"/>
      <c r="S73" s="110">
        <f>SUM($D73:D73)</f>
        <v>507870</v>
      </c>
      <c r="T73" s="110">
        <f>SUM($D73:E73)</f>
        <v>965586</v>
      </c>
      <c r="U73" s="110">
        <f>SUM($D73:F73)</f>
        <v>1507404</v>
      </c>
      <c r="V73" s="110">
        <f>SUM($D73:G73)</f>
        <v>2019740</v>
      </c>
      <c r="W73" s="110">
        <f>SUM($D73:H73)</f>
        <v>2546355</v>
      </c>
      <c r="X73" s="110">
        <f>SUM($D73:I73)</f>
        <v>3043717</v>
      </c>
      <c r="Y73" s="110">
        <f>SUM($D73:J73)</f>
        <v>3584639</v>
      </c>
      <c r="Z73" s="110">
        <f>SUM($D73:K73)</f>
        <v>4128619</v>
      </c>
      <c r="AA73" s="110">
        <f>SUM($D73:L73)</f>
        <v>4629452</v>
      </c>
      <c r="AB73" s="110">
        <f>SUM($D73:M73)</f>
        <v>5131925</v>
      </c>
      <c r="AC73" s="110">
        <f>SUM($D73:N73)</f>
        <v>5634398</v>
      </c>
      <c r="AD73" s="110">
        <f>SUM($D73:O73)</f>
        <v>6113114</v>
      </c>
    </row>
    <row r="74" spans="1:30" s="114" customFormat="1" ht="15" customHeight="1">
      <c r="A74" s="138">
        <v>2007</v>
      </c>
      <c r="B74" s="139" t="s">
        <v>6</v>
      </c>
      <c r="C74" s="113"/>
      <c r="D74" s="110">
        <f t="shared" si="24"/>
        <v>502473</v>
      </c>
      <c r="E74" s="110">
        <f t="shared" si="24"/>
        <v>401366</v>
      </c>
      <c r="F74" s="110">
        <f t="shared" si="24"/>
        <v>497338</v>
      </c>
      <c r="G74" s="110">
        <f t="shared" si="24"/>
        <v>473014</v>
      </c>
      <c r="H74" s="110">
        <f t="shared" si="24"/>
        <v>488957</v>
      </c>
      <c r="I74" s="110">
        <f t="shared" si="24"/>
        <v>484582</v>
      </c>
      <c r="J74" s="110">
        <f t="shared" si="24"/>
        <v>519733</v>
      </c>
      <c r="K74" s="110">
        <f t="shared" si="24"/>
        <v>536895</v>
      </c>
      <c r="L74" s="110">
        <f t="shared" si="24"/>
        <v>459564</v>
      </c>
      <c r="M74" s="110">
        <f t="shared" si="24"/>
        <v>459659</v>
      </c>
      <c r="N74" s="110">
        <f t="shared" si="24"/>
        <v>427902</v>
      </c>
      <c r="O74" s="110">
        <f t="shared" si="24"/>
        <v>398136</v>
      </c>
      <c r="P74" s="110">
        <f t="shared" si="25"/>
        <v>5649619</v>
      </c>
      <c r="Q74" s="112"/>
      <c r="R74" s="112"/>
      <c r="S74" s="110">
        <f>SUM($D74:D74)</f>
        <v>502473</v>
      </c>
      <c r="T74" s="110">
        <f>SUM($D74:E74)</f>
        <v>903839</v>
      </c>
      <c r="U74" s="110">
        <f>SUM($D74:F74)</f>
        <v>1401177</v>
      </c>
      <c r="V74" s="110">
        <f>SUM($D74:G74)</f>
        <v>1874191</v>
      </c>
      <c r="W74" s="110">
        <f>SUM($D74:H74)</f>
        <v>2363148</v>
      </c>
      <c r="X74" s="110">
        <f>SUM($D74:I74)</f>
        <v>2847730</v>
      </c>
      <c r="Y74" s="110">
        <f>SUM($D74:J74)</f>
        <v>3367463</v>
      </c>
      <c r="Z74" s="110">
        <f>SUM($D74:K74)</f>
        <v>3904358</v>
      </c>
      <c r="AA74" s="110">
        <f>SUM($D74:L74)</f>
        <v>4363922</v>
      </c>
      <c r="AB74" s="110">
        <f>SUM($D74:M74)</f>
        <v>4823581</v>
      </c>
      <c r="AC74" s="110">
        <f>SUM($D74:N74)</f>
        <v>5251483</v>
      </c>
      <c r="AD74" s="110">
        <f>SUM($D74:O74)</f>
        <v>5649619</v>
      </c>
    </row>
    <row r="75" spans="1:30" s="114" customFormat="1" ht="15" customHeight="1">
      <c r="A75" s="138">
        <v>2008</v>
      </c>
      <c r="B75" s="139" t="s">
        <v>6</v>
      </c>
      <c r="C75" s="113"/>
      <c r="D75" s="110">
        <f t="shared" si="24"/>
        <v>389814</v>
      </c>
      <c r="E75" s="110">
        <f t="shared" si="24"/>
        <v>346146</v>
      </c>
      <c r="F75" s="110">
        <f t="shared" si="24"/>
        <v>377009</v>
      </c>
      <c r="G75" s="110">
        <f t="shared" si="24"/>
        <v>370631</v>
      </c>
      <c r="H75" s="110">
        <f t="shared" si="24"/>
        <v>387409</v>
      </c>
      <c r="I75" s="110">
        <f t="shared" si="24"/>
        <v>379067</v>
      </c>
      <c r="J75" s="110">
        <f t="shared" si="24"/>
        <v>401361</v>
      </c>
      <c r="K75" s="110">
        <f t="shared" si="24"/>
        <v>435828</v>
      </c>
      <c r="L75" s="110">
        <f t="shared" si="24"/>
        <v>347802</v>
      </c>
      <c r="M75" s="110">
        <f t="shared" si="24"/>
        <v>359596</v>
      </c>
      <c r="N75" s="110">
        <f t="shared" si="24"/>
        <v>334805</v>
      </c>
      <c r="O75" s="110">
        <f t="shared" si="24"/>
        <v>318325</v>
      </c>
      <c r="P75" s="110">
        <f t="shared" si="25"/>
        <v>4447793</v>
      </c>
      <c r="Q75" s="112"/>
      <c r="R75" s="112"/>
      <c r="S75" s="110">
        <f>SUM($D75:D75)</f>
        <v>389814</v>
      </c>
      <c r="T75" s="110">
        <f>SUM($D75:E75)</f>
        <v>735960</v>
      </c>
      <c r="U75" s="110">
        <f>SUM($D75:F75)</f>
        <v>1112969</v>
      </c>
      <c r="V75" s="110">
        <f>SUM($D75:G75)</f>
        <v>1483600</v>
      </c>
      <c r="W75" s="110">
        <f>SUM($D75:H75)</f>
        <v>1871009</v>
      </c>
      <c r="X75" s="110">
        <f>SUM($D75:I75)</f>
        <v>2250076</v>
      </c>
      <c r="Y75" s="110">
        <f>SUM($D75:J75)</f>
        <v>2651437</v>
      </c>
      <c r="Z75" s="110">
        <f>SUM($D75:K75)</f>
        <v>3087265</v>
      </c>
      <c r="AA75" s="110">
        <f>SUM($D75:L75)</f>
        <v>3435067</v>
      </c>
      <c r="AB75" s="110">
        <f>SUM($D75:M75)</f>
        <v>3794663</v>
      </c>
      <c r="AC75" s="110">
        <f>SUM($D75:N75)</f>
        <v>4129468</v>
      </c>
      <c r="AD75" s="110">
        <f>SUM($D75:O75)</f>
        <v>4447793</v>
      </c>
    </row>
    <row r="76" spans="1:30" s="114" customFormat="1" ht="15" customHeight="1">
      <c r="A76" s="138">
        <v>2009</v>
      </c>
      <c r="B76" s="139" t="s">
        <v>6</v>
      </c>
      <c r="C76" s="113"/>
      <c r="D76" s="110">
        <f t="shared" si="24"/>
        <v>302612</v>
      </c>
      <c r="E76" s="110">
        <f t="shared" si="24"/>
        <v>293269</v>
      </c>
      <c r="F76" s="110">
        <f t="shared" si="24"/>
        <v>364590</v>
      </c>
      <c r="G76" s="110">
        <f t="shared" si="24"/>
        <v>350487</v>
      </c>
      <c r="H76" s="110">
        <f t="shared" si="24"/>
        <v>363856</v>
      </c>
      <c r="I76" s="110">
        <f t="shared" si="24"/>
        <v>332030</v>
      </c>
      <c r="J76" s="110">
        <f t="shared" si="24"/>
        <v>370837</v>
      </c>
      <c r="K76" s="110">
        <f t="shared" si="24"/>
        <v>398248</v>
      </c>
      <c r="L76" s="110">
        <f t="shared" si="24"/>
        <v>361071</v>
      </c>
      <c r="M76" s="110">
        <f t="shared" si="24"/>
        <v>367404</v>
      </c>
      <c r="N76" s="110">
        <f t="shared" si="24"/>
        <v>338646</v>
      </c>
      <c r="O76" s="110">
        <f t="shared" si="24"/>
        <v>344518</v>
      </c>
      <c r="P76" s="110">
        <f t="shared" si="25"/>
        <v>4187568</v>
      </c>
      <c r="Q76" s="112"/>
      <c r="R76" s="112"/>
      <c r="S76" s="110">
        <f>SUM($D76:D76)</f>
        <v>302612</v>
      </c>
      <c r="T76" s="110">
        <f>SUM($D76:E76)</f>
        <v>595881</v>
      </c>
      <c r="U76" s="110">
        <f>SUM($D76:F76)</f>
        <v>960471</v>
      </c>
      <c r="V76" s="110">
        <f>SUM($D76:G76)</f>
        <v>1310958</v>
      </c>
      <c r="W76" s="110">
        <f>SUM($D76:H76)</f>
        <v>1674814</v>
      </c>
      <c r="X76" s="110">
        <f>SUM($D76:I76)</f>
        <v>2006844</v>
      </c>
      <c r="Y76" s="110">
        <f>SUM($D76:J76)</f>
        <v>2377681</v>
      </c>
      <c r="Z76" s="110">
        <f>SUM($D76:K76)</f>
        <v>2775929</v>
      </c>
      <c r="AA76" s="110">
        <f>SUM($D76:L76)</f>
        <v>3137000</v>
      </c>
      <c r="AB76" s="110">
        <f>SUM($D76:M76)</f>
        <v>3504404</v>
      </c>
      <c r="AC76" s="110">
        <f>SUM($D76:N76)</f>
        <v>3843050</v>
      </c>
      <c r="AD76" s="110">
        <f>SUM($D76:O76)</f>
        <v>4187568</v>
      </c>
    </row>
    <row r="77" spans="1:30" s="114" customFormat="1" ht="15" customHeight="1">
      <c r="A77" s="138">
        <v>2010</v>
      </c>
      <c r="B77" s="139" t="s">
        <v>6</v>
      </c>
      <c r="C77" s="113"/>
      <c r="D77" s="110">
        <f t="shared" si="24"/>
        <v>327701</v>
      </c>
      <c r="E77" s="110">
        <f t="shared" si="24"/>
        <v>303860</v>
      </c>
      <c r="F77" s="110">
        <f t="shared" si="24"/>
        <v>378991</v>
      </c>
      <c r="G77" s="110">
        <f t="shared" si="24"/>
        <v>383479</v>
      </c>
      <c r="H77" s="110">
        <f t="shared" si="24"/>
        <v>395799</v>
      </c>
      <c r="I77" s="110">
        <f t="shared" si="24"/>
        <v>386951</v>
      </c>
      <c r="J77" s="110">
        <f t="shared" si="24"/>
        <v>420884</v>
      </c>
      <c r="K77" s="110">
        <f t="shared" si="24"/>
        <v>428735</v>
      </c>
      <c r="L77" s="110">
        <f t="shared" si="24"/>
        <v>382863</v>
      </c>
      <c r="M77" s="110">
        <f t="shared" si="24"/>
        <v>396458</v>
      </c>
      <c r="N77" s="110">
        <f t="shared" si="24"/>
        <v>367068</v>
      </c>
      <c r="O77" s="110">
        <f t="shared" si="24"/>
        <v>363889</v>
      </c>
      <c r="P77" s="110">
        <f t="shared" si="25"/>
        <v>4536678</v>
      </c>
      <c r="Q77" s="112"/>
      <c r="R77" s="112"/>
      <c r="S77" s="110">
        <f>SUM($D77:D77)</f>
        <v>327701</v>
      </c>
      <c r="T77" s="110">
        <f>SUM($D77:E77)</f>
        <v>631561</v>
      </c>
      <c r="U77" s="110">
        <f>SUM($D77:F77)</f>
        <v>1010552</v>
      </c>
      <c r="V77" s="110">
        <f>SUM($D77:G77)</f>
        <v>1394031</v>
      </c>
      <c r="W77" s="110">
        <f>SUM($D77:H77)</f>
        <v>1789830</v>
      </c>
      <c r="X77" s="110">
        <f>SUM($D77:I77)</f>
        <v>2176781</v>
      </c>
      <c r="Y77" s="110">
        <f>SUM($D77:J77)</f>
        <v>2597665</v>
      </c>
      <c r="Z77" s="110">
        <f>SUM($D77:K77)</f>
        <v>3026400</v>
      </c>
      <c r="AA77" s="110">
        <f>SUM($D77:L77)</f>
        <v>3409263</v>
      </c>
      <c r="AB77" s="110">
        <f>SUM($D77:M77)</f>
        <v>3805721</v>
      </c>
      <c r="AC77" s="110">
        <f>SUM($D77:N77)</f>
        <v>4172789</v>
      </c>
      <c r="AD77" s="110">
        <f>SUM($D77:O77)</f>
        <v>4536678</v>
      </c>
    </row>
    <row r="78" spans="1:30" s="114" customFormat="1" ht="15" customHeight="1">
      <c r="A78" s="138">
        <v>2011</v>
      </c>
      <c r="B78" s="139" t="s">
        <v>6</v>
      </c>
      <c r="C78" s="113"/>
      <c r="D78" s="110">
        <f t="shared" si="24"/>
        <v>339385</v>
      </c>
      <c r="E78" s="110">
        <f t="shared" si="24"/>
        <v>318336</v>
      </c>
      <c r="F78" s="110">
        <f t="shared" si="24"/>
        <v>402098</v>
      </c>
      <c r="G78" s="110">
        <f t="shared" si="24"/>
        <v>392178</v>
      </c>
      <c r="H78" s="110">
        <f t="shared" si="24"/>
        <v>400333</v>
      </c>
      <c r="I78" s="110">
        <f t="shared" si="24"/>
        <v>394007</v>
      </c>
      <c r="J78" s="110">
        <f t="shared" si="24"/>
        <v>423406</v>
      </c>
      <c r="K78" s="110">
        <f t="shared" si="24"/>
        <v>424249</v>
      </c>
      <c r="L78" s="110">
        <f t="shared" si="24"/>
        <v>376332</v>
      </c>
      <c r="M78" s="110">
        <f t="shared" si="24"/>
        <v>400667</v>
      </c>
      <c r="N78" s="110">
        <f t="shared" si="24"/>
        <v>373998</v>
      </c>
      <c r="O78" s="110">
        <f t="shared" si="24"/>
        <v>380810</v>
      </c>
      <c r="P78" s="110">
        <f t="shared" si="25"/>
        <v>4625799</v>
      </c>
      <c r="Q78" s="112"/>
      <c r="R78" s="112"/>
      <c r="S78" s="110">
        <f>SUM($D78:D78)</f>
        <v>339385</v>
      </c>
      <c r="T78" s="110">
        <f>SUM($D78:E78)</f>
        <v>657721</v>
      </c>
      <c r="U78" s="110">
        <f>SUM($D78:F78)</f>
        <v>1059819</v>
      </c>
      <c r="V78" s="110">
        <f>SUM($D78:G78)</f>
        <v>1451997</v>
      </c>
      <c r="W78" s="110">
        <f>SUM($D78:H78)</f>
        <v>1852330</v>
      </c>
      <c r="X78" s="110">
        <f>SUM($D78:I78)</f>
        <v>2246337</v>
      </c>
      <c r="Y78" s="110">
        <f>SUM($D78:J78)</f>
        <v>2669743</v>
      </c>
      <c r="Z78" s="110">
        <f>SUM($D78:K78)</f>
        <v>3093992</v>
      </c>
      <c r="AA78" s="110">
        <f>SUM($D78:L78)</f>
        <v>3470324</v>
      </c>
      <c r="AB78" s="110">
        <f>SUM($D78:M78)</f>
        <v>3870991</v>
      </c>
      <c r="AC78" s="110">
        <f>SUM($D78:N78)</f>
        <v>4244989</v>
      </c>
      <c r="AD78" s="110">
        <f>SUM($D78:O78)</f>
        <v>4625799</v>
      </c>
    </row>
    <row r="79" spans="1:30" s="114" customFormat="1" ht="15" customHeight="1">
      <c r="A79" s="138">
        <v>2012</v>
      </c>
      <c r="B79" s="139" t="s">
        <v>6</v>
      </c>
      <c r="C79" s="113"/>
      <c r="D79" s="110">
        <f t="shared" si="24"/>
        <v>351181</v>
      </c>
      <c r="E79" s="110">
        <f t="shared" si="24"/>
        <v>344819</v>
      </c>
      <c r="F79" s="110">
        <f t="shared" si="24"/>
        <v>403883</v>
      </c>
      <c r="G79" s="110">
        <f t="shared" si="24"/>
        <v>389075</v>
      </c>
      <c r="H79" s="110">
        <f t="shared" si="24"/>
        <v>419232</v>
      </c>
      <c r="I79" s="110">
        <f t="shared" si="24"/>
        <v>415082</v>
      </c>
      <c r="J79" s="110">
        <f t="shared" si="24"/>
        <v>421888</v>
      </c>
      <c r="K79" s="110">
        <f t="shared" si="24"/>
        <v>451571</v>
      </c>
      <c r="L79" s="110">
        <f t="shared" si="24"/>
        <v>399499</v>
      </c>
      <c r="M79" s="110">
        <f t="shared" si="24"/>
        <v>418515</v>
      </c>
      <c r="N79" s="110">
        <f t="shared" si="24"/>
        <v>397904</v>
      </c>
      <c r="O79" s="110">
        <f t="shared" si="24"/>
        <v>387842</v>
      </c>
      <c r="P79" s="110">
        <f t="shared" ref="P79:P84" si="26">SUM(D79:O79)</f>
        <v>4800491</v>
      </c>
      <c r="Q79" s="112"/>
      <c r="R79" s="112"/>
      <c r="S79" s="110">
        <f>SUM($D79:D79)</f>
        <v>351181</v>
      </c>
      <c r="T79" s="110">
        <f>SUM($D79:E79)</f>
        <v>696000</v>
      </c>
      <c r="U79" s="110">
        <f>SUM($D79:F79)</f>
        <v>1099883</v>
      </c>
      <c r="V79" s="110">
        <f>SUM($D79:G79)</f>
        <v>1488958</v>
      </c>
      <c r="W79" s="110">
        <f>SUM($D79:H79)</f>
        <v>1908190</v>
      </c>
      <c r="X79" s="110">
        <f>SUM($D79:I79)</f>
        <v>2323272</v>
      </c>
      <c r="Y79" s="110">
        <f>SUM($D79:J79)</f>
        <v>2745160</v>
      </c>
      <c r="Z79" s="110">
        <f>SUM($D79:K79)</f>
        <v>3196731</v>
      </c>
      <c r="AA79" s="110">
        <f>SUM($D79:L79)</f>
        <v>3596230</v>
      </c>
      <c r="AB79" s="110">
        <f>SUM($D79:M79)</f>
        <v>4014745</v>
      </c>
      <c r="AC79" s="110">
        <f>SUM($D79:N79)</f>
        <v>4412649</v>
      </c>
      <c r="AD79" s="110">
        <f>SUM($D79:O79)</f>
        <v>4800491</v>
      </c>
    </row>
    <row r="80" spans="1:30" s="114" customFormat="1" ht="15" customHeight="1">
      <c r="A80" s="138">
        <v>2013</v>
      </c>
      <c r="B80" s="139" t="s">
        <v>6</v>
      </c>
      <c r="C80" s="113"/>
      <c r="D80" s="110">
        <f t="shared" si="24"/>
        <v>375332</v>
      </c>
      <c r="E80" s="110">
        <f t="shared" si="24"/>
        <v>348452</v>
      </c>
      <c r="F80" s="110">
        <f t="shared" si="24"/>
        <v>423471</v>
      </c>
      <c r="G80" s="110">
        <f t="shared" si="24"/>
        <v>402766</v>
      </c>
      <c r="H80" s="110">
        <f t="shared" si="24"/>
        <v>422777</v>
      </c>
      <c r="I80" s="110">
        <f t="shared" si="24"/>
        <v>417145</v>
      </c>
      <c r="J80" s="110">
        <f t="shared" si="24"/>
        <v>436972</v>
      </c>
      <c r="K80" s="110">
        <f t="shared" si="24"/>
        <v>469696</v>
      </c>
      <c r="L80" s="110">
        <f t="shared" si="24"/>
        <v>399924</v>
      </c>
      <c r="M80" s="110">
        <f t="shared" si="24"/>
        <v>422852</v>
      </c>
      <c r="N80" s="110">
        <f t="shared" si="24"/>
        <v>387116</v>
      </c>
      <c r="O80" s="110">
        <f t="shared" si="24"/>
        <v>389036</v>
      </c>
      <c r="P80" s="110">
        <f t="shared" si="26"/>
        <v>4895539</v>
      </c>
      <c r="Q80" s="112"/>
      <c r="R80" s="112"/>
      <c r="S80" s="110">
        <f>SUM($D80:D80)</f>
        <v>375332</v>
      </c>
      <c r="T80" s="110">
        <f>SUM($D80:E80)</f>
        <v>723784</v>
      </c>
      <c r="U80" s="110">
        <f>SUM($D80:F80)</f>
        <v>1147255</v>
      </c>
      <c r="V80" s="110">
        <f>SUM($D80:G80)</f>
        <v>1550021</v>
      </c>
      <c r="W80" s="110">
        <f>SUM($D80:H80)</f>
        <v>1972798</v>
      </c>
      <c r="X80" s="110">
        <f>SUM($D80:I80)</f>
        <v>2389943</v>
      </c>
      <c r="Y80" s="110">
        <f>SUM($D80:J80)</f>
        <v>2826915</v>
      </c>
      <c r="Z80" s="110">
        <f>SUM($D80:K80)</f>
        <v>3296611</v>
      </c>
      <c r="AA80" s="110">
        <f>SUM($D80:L80)</f>
        <v>3696535</v>
      </c>
      <c r="AB80" s="110">
        <f>SUM($D80:M80)</f>
        <v>4119387</v>
      </c>
      <c r="AC80" s="110">
        <f>SUM($D80:N80)</f>
        <v>4506503</v>
      </c>
      <c r="AD80" s="110">
        <f>SUM($D80:O80)</f>
        <v>4895539</v>
      </c>
    </row>
    <row r="81" spans="1:30" s="114" customFormat="1" ht="15" customHeight="1">
      <c r="A81" s="138">
        <v>2014</v>
      </c>
      <c r="B81" s="139" t="s">
        <v>6</v>
      </c>
      <c r="C81" s="113"/>
      <c r="D81" s="110">
        <f t="shared" si="24"/>
        <v>349785</v>
      </c>
      <c r="E81" s="110">
        <f t="shared" si="24"/>
        <v>328480</v>
      </c>
      <c r="F81" s="110">
        <f t="shared" si="24"/>
        <v>401206</v>
      </c>
      <c r="G81" s="110">
        <f t="shared" si="24"/>
        <v>383406</v>
      </c>
      <c r="H81" s="110">
        <f t="shared" si="24"/>
        <v>401466</v>
      </c>
      <c r="I81" s="110">
        <f t="shared" si="24"/>
        <v>402246</v>
      </c>
      <c r="J81" s="110">
        <f t="shared" si="24"/>
        <v>420906</v>
      </c>
      <c r="K81" s="110">
        <f t="shared" si="24"/>
        <v>450293</v>
      </c>
      <c r="L81" s="110">
        <f t="shared" si="24"/>
        <v>382147</v>
      </c>
      <c r="M81" s="110">
        <f t="shared" si="24"/>
        <v>414926</v>
      </c>
      <c r="N81" s="110">
        <f t="shared" si="24"/>
        <v>373537</v>
      </c>
      <c r="O81" s="110">
        <f t="shared" si="24"/>
        <v>383585</v>
      </c>
      <c r="P81" s="110">
        <f t="shared" si="26"/>
        <v>4691983</v>
      </c>
      <c r="Q81" s="112"/>
      <c r="R81" s="112"/>
      <c r="S81" s="110">
        <f>SUM($D81:D81)</f>
        <v>349785</v>
      </c>
      <c r="T81" s="110">
        <f>SUM($D81:E81)</f>
        <v>678265</v>
      </c>
      <c r="U81" s="110">
        <f>SUM($D81:F81)</f>
        <v>1079471</v>
      </c>
      <c r="V81" s="110">
        <f>SUM($D81:G81)</f>
        <v>1462877</v>
      </c>
      <c r="W81" s="110">
        <f>SUM($D81:H81)</f>
        <v>1864343</v>
      </c>
      <c r="X81" s="110">
        <f>SUM($D81:I81)</f>
        <v>2266589</v>
      </c>
      <c r="Y81" s="110">
        <f>SUM($D81:J81)</f>
        <v>2687495</v>
      </c>
      <c r="Z81" s="110">
        <f>SUM($D81:K81)</f>
        <v>3137788</v>
      </c>
      <c r="AA81" s="110">
        <f>SUM($D81:L81)</f>
        <v>3519935</v>
      </c>
      <c r="AB81" s="110">
        <f>SUM($D81:M81)</f>
        <v>3934861</v>
      </c>
      <c r="AC81" s="110">
        <f>SUM($D81:N81)</f>
        <v>4308398</v>
      </c>
      <c r="AD81" s="110">
        <f>SUM($D81:O81)</f>
        <v>4691983</v>
      </c>
    </row>
    <row r="82" spans="1:30" s="114" customFormat="1" ht="15" customHeight="1">
      <c r="A82" s="138">
        <v>2015</v>
      </c>
      <c r="B82" s="139" t="s">
        <v>6</v>
      </c>
      <c r="C82" s="113"/>
      <c r="D82" s="110">
        <f t="shared" si="24"/>
        <v>355167</v>
      </c>
      <c r="E82" s="110">
        <f t="shared" si="24"/>
        <v>318209</v>
      </c>
      <c r="F82" s="110">
        <f t="shared" si="24"/>
        <v>393946</v>
      </c>
      <c r="G82" s="110">
        <f t="shared" si="24"/>
        <v>379677</v>
      </c>
      <c r="H82" s="110">
        <f t="shared" si="24"/>
        <v>384433</v>
      </c>
      <c r="I82" s="110">
        <f t="shared" si="24"/>
        <v>381663</v>
      </c>
      <c r="J82" s="110">
        <f t="shared" si="24"/>
        <v>417369</v>
      </c>
      <c r="K82" s="110">
        <f t="shared" si="24"/>
        <v>413403</v>
      </c>
      <c r="L82" s="110">
        <f t="shared" si="24"/>
        <v>369588</v>
      </c>
      <c r="M82" s="110">
        <f t="shared" si="24"/>
        <v>375447</v>
      </c>
      <c r="N82" s="110">
        <f t="shared" si="24"/>
        <v>339430</v>
      </c>
      <c r="O82" s="110">
        <f t="shared" si="24"/>
        <v>338162</v>
      </c>
      <c r="P82" s="110">
        <f t="shared" si="26"/>
        <v>4466494</v>
      </c>
      <c r="Q82" s="112"/>
      <c r="R82" s="112"/>
      <c r="S82" s="110">
        <f>SUM($D82:D82)</f>
        <v>355167</v>
      </c>
      <c r="T82" s="110">
        <f>SUM($D82:E82)</f>
        <v>673376</v>
      </c>
      <c r="U82" s="110">
        <f>SUM($D82:F82)</f>
        <v>1067322</v>
      </c>
      <c r="V82" s="110">
        <f>SUM($D82:G82)</f>
        <v>1446999</v>
      </c>
      <c r="W82" s="110">
        <f>SUM($D82:H82)</f>
        <v>1831432</v>
      </c>
      <c r="X82" s="110">
        <f>SUM($D82:I82)</f>
        <v>2213095</v>
      </c>
      <c r="Y82" s="110">
        <f>SUM($D82:J82)</f>
        <v>2630464</v>
      </c>
      <c r="Z82" s="110">
        <f>SUM($D82:K82)</f>
        <v>3043867</v>
      </c>
      <c r="AA82" s="110">
        <f>SUM($D82:L82)</f>
        <v>3413455</v>
      </c>
      <c r="AB82" s="110">
        <f>SUM($D82:M82)</f>
        <v>3788902</v>
      </c>
      <c r="AC82" s="110">
        <f>SUM($D82:N82)</f>
        <v>4128332</v>
      </c>
      <c r="AD82" s="110">
        <f>SUM($D82:O82)</f>
        <v>4466494</v>
      </c>
    </row>
    <row r="83" spans="1:30" s="114" customFormat="1" ht="15" customHeight="1">
      <c r="A83" s="138">
        <v>2016</v>
      </c>
      <c r="B83" s="139" t="s">
        <v>6</v>
      </c>
      <c r="C83" s="113"/>
      <c r="D83" s="110">
        <f t="shared" si="24"/>
        <v>323675</v>
      </c>
      <c r="E83" s="110">
        <f t="shared" si="24"/>
        <v>310760</v>
      </c>
      <c r="F83" s="110">
        <f t="shared" si="24"/>
        <v>350032</v>
      </c>
      <c r="G83" s="110">
        <f t="shared" si="24"/>
        <v>349261</v>
      </c>
      <c r="H83" s="110">
        <f t="shared" si="24"/>
        <v>365947</v>
      </c>
      <c r="I83" s="110">
        <f t="shared" si="24"/>
        <v>363158</v>
      </c>
      <c r="J83" s="110">
        <f t="shared" si="24"/>
        <v>382331</v>
      </c>
      <c r="K83" s="110">
        <f t="shared" si="24"/>
        <v>397191</v>
      </c>
      <c r="L83" s="110">
        <f t="shared" si="24"/>
        <v>347170</v>
      </c>
      <c r="M83" s="110">
        <f t="shared" si="24"/>
        <v>359887</v>
      </c>
      <c r="N83" s="110">
        <f t="shared" si="24"/>
        <v>331216</v>
      </c>
      <c r="O83" s="110">
        <f t="shared" si="24"/>
        <v>322486</v>
      </c>
      <c r="P83" s="110">
        <f t="shared" si="26"/>
        <v>4203114</v>
      </c>
      <c r="Q83" s="112"/>
      <c r="R83" s="112"/>
      <c r="S83" s="110">
        <f>SUM($D83:D83)</f>
        <v>323675</v>
      </c>
      <c r="T83" s="110">
        <f>SUM($D83:E83)</f>
        <v>634435</v>
      </c>
      <c r="U83" s="110">
        <f>SUM($D83:F83)</f>
        <v>984467</v>
      </c>
      <c r="V83" s="110">
        <f>SUM($D83:G83)</f>
        <v>1333728</v>
      </c>
      <c r="W83" s="110">
        <f>SUM($D83:H83)</f>
        <v>1699675</v>
      </c>
      <c r="X83" s="110">
        <f>SUM($D83:I83)</f>
        <v>2062833</v>
      </c>
      <c r="Y83" s="110">
        <f>SUM($D83:J83)</f>
        <v>2445164</v>
      </c>
      <c r="Z83" s="110">
        <f>SUM($D83:K83)</f>
        <v>2842355</v>
      </c>
      <c r="AA83" s="110">
        <f>SUM($D83:L83)</f>
        <v>3189525</v>
      </c>
      <c r="AB83" s="110">
        <f>SUM($D83:M83)</f>
        <v>3549412</v>
      </c>
      <c r="AC83" s="110">
        <f>SUM($D83:N83)</f>
        <v>3880628</v>
      </c>
      <c r="AD83" s="110">
        <f>SUM($D83:O83)</f>
        <v>4203114</v>
      </c>
    </row>
    <row r="84" spans="1:30" s="114" customFormat="1" ht="15" customHeight="1">
      <c r="A84" s="138">
        <v>2017</v>
      </c>
      <c r="B84" s="139" t="s">
        <v>6</v>
      </c>
      <c r="C84" s="113"/>
      <c r="D84" s="110">
        <f>SUMIFS(D$11:D$69,$A$11:$A$69,$A84,$B$11:$B$69,$B84)</f>
        <v>323221</v>
      </c>
      <c r="E84" s="110">
        <f t="shared" ref="E84:O84" si="27">SUMIFS(E$11:E$69,$A$11:$A$69,$A84,$B$11:$B$69,$B84)</f>
        <v>290478</v>
      </c>
      <c r="F84" s="110">
        <f t="shared" si="27"/>
        <v>340091</v>
      </c>
      <c r="G84" s="110">
        <f t="shared" si="27"/>
        <v>334581</v>
      </c>
      <c r="H84" s="110">
        <f t="shared" si="27"/>
        <v>352272</v>
      </c>
      <c r="I84" s="110">
        <f t="shared" si="27"/>
        <v>362054</v>
      </c>
      <c r="J84" s="110">
        <f t="shared" si="27"/>
        <v>381480</v>
      </c>
      <c r="K84" s="110">
        <f t="shared" si="27"/>
        <v>397021</v>
      </c>
      <c r="L84" s="110">
        <f t="shared" si="27"/>
        <v>358680</v>
      </c>
      <c r="M84" s="110">
        <f t="shared" si="27"/>
        <v>458323</v>
      </c>
      <c r="N84" s="110">
        <f t="shared" si="27"/>
        <v>0</v>
      </c>
      <c r="O84" s="110">
        <f t="shared" si="27"/>
        <v>0</v>
      </c>
      <c r="P84" s="110">
        <f t="shared" si="26"/>
        <v>3598201</v>
      </c>
      <c r="Q84" s="112"/>
      <c r="R84" s="112"/>
      <c r="S84" s="110">
        <f>SUM($D84:D84)</f>
        <v>323221</v>
      </c>
      <c r="T84" s="110">
        <f>SUM($D84:E84)</f>
        <v>613699</v>
      </c>
      <c r="U84" s="110">
        <f>SUM($D84:F84)</f>
        <v>953790</v>
      </c>
      <c r="V84" s="110">
        <f>SUM($D84:G84)</f>
        <v>1288371</v>
      </c>
      <c r="W84" s="110">
        <f>SUM($D84:H84)</f>
        <v>1640643</v>
      </c>
      <c r="X84" s="110">
        <f>SUM($D84:I84)</f>
        <v>2002697</v>
      </c>
      <c r="Y84" s="110">
        <f>SUM($D84:J84)</f>
        <v>2384177</v>
      </c>
      <c r="Z84" s="110">
        <f>SUM($D84:K84)</f>
        <v>2781198</v>
      </c>
      <c r="AA84" s="110">
        <f>SUM($D84:L84)</f>
        <v>3139878</v>
      </c>
      <c r="AB84" s="110">
        <f>SUM($D84:M84)</f>
        <v>3598201</v>
      </c>
      <c r="AC84" s="110">
        <f>SUM($D84:N84)</f>
        <v>3598201</v>
      </c>
      <c r="AD84" s="110">
        <f>SUM($D84:O84)</f>
        <v>3598201</v>
      </c>
    </row>
    <row r="85" spans="1:30" s="114" customFormat="1" ht="15" customHeight="1">
      <c r="A85" s="144"/>
      <c r="B85" s="139"/>
      <c r="C85" s="113"/>
      <c r="D85" s="110"/>
      <c r="E85" s="110"/>
      <c r="F85" s="110"/>
      <c r="G85" s="110"/>
      <c r="H85" s="110"/>
      <c r="I85" s="110"/>
      <c r="J85" s="110"/>
      <c r="K85" s="110"/>
      <c r="L85" s="110"/>
      <c r="M85" s="110"/>
      <c r="N85" s="110"/>
      <c r="O85" s="110"/>
      <c r="P85" s="110"/>
      <c r="Q85" s="112"/>
      <c r="R85" s="112"/>
      <c r="S85" s="110"/>
      <c r="T85" s="110"/>
      <c r="U85" s="110"/>
      <c r="V85" s="110"/>
      <c r="W85" s="110"/>
      <c r="X85" s="110"/>
      <c r="Y85" s="110"/>
      <c r="Z85" s="110"/>
      <c r="AA85" s="110"/>
      <c r="AB85" s="110"/>
      <c r="AC85" s="110"/>
      <c r="AD85" s="110"/>
    </row>
    <row r="86" spans="1:30" ht="15" customHeight="1">
      <c r="Q86" s="112"/>
      <c r="R86" s="112"/>
    </row>
    <row r="87" spans="1:30" ht="15" customHeight="1">
      <c r="A87" s="138">
        <v>2006</v>
      </c>
      <c r="B87" s="141" t="s">
        <v>7</v>
      </c>
      <c r="C87" s="113"/>
      <c r="D87" s="110">
        <f t="shared" ref="D87:O97" si="28">SUMIFS(D$11:D$65,$A$11:$A$65,$A87,$B$11:$B$65,$B87)</f>
        <v>276258</v>
      </c>
      <c r="E87" s="110">
        <f t="shared" si="28"/>
        <v>280642</v>
      </c>
      <c r="F87" s="110">
        <f t="shared" si="28"/>
        <v>319647</v>
      </c>
      <c r="G87" s="110">
        <f t="shared" si="28"/>
        <v>286086</v>
      </c>
      <c r="H87" s="110">
        <f t="shared" si="28"/>
        <v>318450</v>
      </c>
      <c r="I87" s="110">
        <f t="shared" si="28"/>
        <v>322113</v>
      </c>
      <c r="J87" s="110">
        <f t="shared" si="28"/>
        <v>231768</v>
      </c>
      <c r="K87" s="110">
        <f t="shared" si="28"/>
        <v>313414</v>
      </c>
      <c r="L87" s="110">
        <f t="shared" si="28"/>
        <v>293847</v>
      </c>
      <c r="M87" s="110">
        <f t="shared" si="28"/>
        <v>301376</v>
      </c>
      <c r="N87" s="110">
        <f t="shared" si="28"/>
        <v>299658</v>
      </c>
      <c r="O87" s="110">
        <f t="shared" si="28"/>
        <v>254868</v>
      </c>
      <c r="P87" s="110">
        <f t="shared" ref="P87:P92" si="29">SUM(D87:O87)</f>
        <v>3498127</v>
      </c>
      <c r="Q87" s="112"/>
      <c r="R87" s="112"/>
      <c r="S87" s="110">
        <f>SUM($D87:D87)</f>
        <v>276258</v>
      </c>
      <c r="T87" s="110">
        <f>SUM($D87:E87)</f>
        <v>556900</v>
      </c>
      <c r="U87" s="110">
        <f>SUM($D87:F87)</f>
        <v>876547</v>
      </c>
      <c r="V87" s="110">
        <f>SUM($D87:G87)</f>
        <v>1162633</v>
      </c>
      <c r="W87" s="110">
        <f>SUM($D87:H87)</f>
        <v>1481083</v>
      </c>
      <c r="X87" s="110">
        <f>SUM($D87:I87)</f>
        <v>1803196</v>
      </c>
      <c r="Y87" s="110">
        <f>SUM($D87:J87)</f>
        <v>2034964</v>
      </c>
      <c r="Z87" s="110">
        <f>SUM($D87:K87)</f>
        <v>2348378</v>
      </c>
      <c r="AA87" s="110">
        <f>SUM($D87:L87)</f>
        <v>2642225</v>
      </c>
      <c r="AB87" s="110">
        <f>SUM($D87:M87)</f>
        <v>2943601</v>
      </c>
      <c r="AC87" s="110">
        <f>SUM($D87:N87)</f>
        <v>3243259</v>
      </c>
      <c r="AD87" s="110">
        <f>SUM($D87:O87)</f>
        <v>3498127</v>
      </c>
    </row>
    <row r="88" spans="1:30" ht="15" customHeight="1">
      <c r="A88" s="138">
        <v>2007</v>
      </c>
      <c r="B88" s="141" t="s">
        <v>7</v>
      </c>
      <c r="C88" s="113"/>
      <c r="D88" s="110">
        <f t="shared" si="28"/>
        <v>282652</v>
      </c>
      <c r="E88" s="110">
        <f t="shared" si="28"/>
        <v>284526</v>
      </c>
      <c r="F88" s="110">
        <f t="shared" si="28"/>
        <v>319562</v>
      </c>
      <c r="G88" s="110">
        <f t="shared" si="28"/>
        <v>290181</v>
      </c>
      <c r="H88" s="110">
        <f t="shared" si="28"/>
        <v>308956</v>
      </c>
      <c r="I88" s="110">
        <f t="shared" si="28"/>
        <v>289039</v>
      </c>
      <c r="J88" s="110">
        <f t="shared" si="28"/>
        <v>233294</v>
      </c>
      <c r="K88" s="110">
        <f t="shared" si="28"/>
        <v>297878</v>
      </c>
      <c r="L88" s="110">
        <f t="shared" si="28"/>
        <v>277926</v>
      </c>
      <c r="M88" s="110">
        <f t="shared" si="28"/>
        <v>305910</v>
      </c>
      <c r="N88" s="110">
        <f t="shared" si="28"/>
        <v>287259</v>
      </c>
      <c r="O88" s="110">
        <f t="shared" si="28"/>
        <v>221562</v>
      </c>
      <c r="P88" s="110">
        <f t="shared" si="29"/>
        <v>3398745</v>
      </c>
      <c r="Q88" s="112"/>
      <c r="R88" s="112"/>
      <c r="S88" s="110">
        <f>SUM($D88:D88)</f>
        <v>282652</v>
      </c>
      <c r="T88" s="110">
        <f>SUM($D88:E88)</f>
        <v>567178</v>
      </c>
      <c r="U88" s="110">
        <f>SUM($D88:F88)</f>
        <v>886740</v>
      </c>
      <c r="V88" s="110">
        <f>SUM($D88:G88)</f>
        <v>1176921</v>
      </c>
      <c r="W88" s="110">
        <f>SUM($D88:H88)</f>
        <v>1485877</v>
      </c>
      <c r="X88" s="110">
        <f>SUM($D88:I88)</f>
        <v>1774916</v>
      </c>
      <c r="Y88" s="110">
        <f>SUM($D88:J88)</f>
        <v>2008210</v>
      </c>
      <c r="Z88" s="110">
        <f>SUM($D88:K88)</f>
        <v>2306088</v>
      </c>
      <c r="AA88" s="110">
        <f>SUM($D88:L88)</f>
        <v>2584014</v>
      </c>
      <c r="AB88" s="110">
        <f>SUM($D88:M88)</f>
        <v>2889924</v>
      </c>
      <c r="AC88" s="110">
        <f>SUM($D88:N88)</f>
        <v>3177183</v>
      </c>
      <c r="AD88" s="110">
        <f>SUM($D88:O88)</f>
        <v>3398745</v>
      </c>
    </row>
    <row r="89" spans="1:30" ht="15" customHeight="1">
      <c r="A89" s="138">
        <v>2008</v>
      </c>
      <c r="B89" s="141" t="s">
        <v>7</v>
      </c>
      <c r="C89" s="113"/>
      <c r="D89" s="110">
        <f t="shared" si="28"/>
        <v>257507</v>
      </c>
      <c r="E89" s="110">
        <f t="shared" si="28"/>
        <v>261089</v>
      </c>
      <c r="F89" s="110">
        <f t="shared" si="28"/>
        <v>248660</v>
      </c>
      <c r="G89" s="110">
        <f t="shared" si="28"/>
        <v>265791</v>
      </c>
      <c r="H89" s="110">
        <f t="shared" si="28"/>
        <v>259750</v>
      </c>
      <c r="I89" s="110">
        <f t="shared" si="28"/>
        <v>257276</v>
      </c>
      <c r="J89" s="110">
        <f t="shared" si="28"/>
        <v>212837</v>
      </c>
      <c r="K89" s="110">
        <f t="shared" si="28"/>
        <v>232008</v>
      </c>
      <c r="L89" s="110">
        <f t="shared" si="28"/>
        <v>246868</v>
      </c>
      <c r="M89" s="110">
        <f t="shared" si="28"/>
        <v>244119</v>
      </c>
      <c r="N89" s="110">
        <f t="shared" si="28"/>
        <v>217204</v>
      </c>
      <c r="O89" s="110">
        <f t="shared" si="28"/>
        <v>181938</v>
      </c>
      <c r="P89" s="110">
        <f t="shared" si="29"/>
        <v>2885047</v>
      </c>
      <c r="Q89" s="112"/>
      <c r="R89" s="112"/>
      <c r="S89" s="110">
        <f>SUM($D89:D89)</f>
        <v>257507</v>
      </c>
      <c r="T89" s="110">
        <f>SUM($D89:E89)</f>
        <v>518596</v>
      </c>
      <c r="U89" s="110">
        <f>SUM($D89:F89)</f>
        <v>767256</v>
      </c>
      <c r="V89" s="110">
        <f>SUM($D89:G89)</f>
        <v>1033047</v>
      </c>
      <c r="W89" s="110">
        <f>SUM($D89:H89)</f>
        <v>1292797</v>
      </c>
      <c r="X89" s="110">
        <f>SUM($D89:I89)</f>
        <v>1550073</v>
      </c>
      <c r="Y89" s="110">
        <f>SUM($D89:J89)</f>
        <v>1762910</v>
      </c>
      <c r="Z89" s="110">
        <f>SUM($D89:K89)</f>
        <v>1994918</v>
      </c>
      <c r="AA89" s="110">
        <f>SUM($D89:L89)</f>
        <v>2241786</v>
      </c>
      <c r="AB89" s="110">
        <f>SUM($D89:M89)</f>
        <v>2485905</v>
      </c>
      <c r="AC89" s="110">
        <f>SUM($D89:N89)</f>
        <v>2703109</v>
      </c>
      <c r="AD89" s="110">
        <f>SUM($D89:O89)</f>
        <v>2885047</v>
      </c>
    </row>
    <row r="90" spans="1:30" ht="15" customHeight="1">
      <c r="A90" s="138">
        <v>2009</v>
      </c>
      <c r="B90" s="141" t="s">
        <v>7</v>
      </c>
      <c r="C90" s="113"/>
      <c r="D90" s="110">
        <f t="shared" si="28"/>
        <v>157731</v>
      </c>
      <c r="E90" s="110">
        <f t="shared" si="28"/>
        <v>180063</v>
      </c>
      <c r="F90" s="110">
        <f t="shared" si="28"/>
        <v>195434</v>
      </c>
      <c r="G90" s="110">
        <f t="shared" si="28"/>
        <v>187634</v>
      </c>
      <c r="H90" s="110">
        <f t="shared" si="28"/>
        <v>173805</v>
      </c>
      <c r="I90" s="110">
        <f t="shared" si="28"/>
        <v>173202</v>
      </c>
      <c r="J90" s="110">
        <f t="shared" si="28"/>
        <v>174430</v>
      </c>
      <c r="K90" s="110">
        <f t="shared" si="28"/>
        <v>203638</v>
      </c>
      <c r="L90" s="110">
        <f t="shared" si="28"/>
        <v>221277</v>
      </c>
      <c r="M90" s="110">
        <f t="shared" si="28"/>
        <v>224553</v>
      </c>
      <c r="N90" s="110">
        <f t="shared" si="28"/>
        <v>208869</v>
      </c>
      <c r="O90" s="110">
        <f t="shared" si="28"/>
        <v>193805</v>
      </c>
      <c r="P90" s="110">
        <f t="shared" si="29"/>
        <v>2294441</v>
      </c>
      <c r="Q90" s="112"/>
      <c r="R90" s="112"/>
      <c r="S90" s="110">
        <f>SUM($D90:D90)</f>
        <v>157731</v>
      </c>
      <c r="T90" s="110">
        <f>SUM($D90:E90)</f>
        <v>337794</v>
      </c>
      <c r="U90" s="110">
        <f>SUM($D90:F90)</f>
        <v>533228</v>
      </c>
      <c r="V90" s="110">
        <f>SUM($D90:G90)</f>
        <v>720862</v>
      </c>
      <c r="W90" s="110">
        <f>SUM($D90:H90)</f>
        <v>894667</v>
      </c>
      <c r="X90" s="110">
        <f>SUM($D90:I90)</f>
        <v>1067869</v>
      </c>
      <c r="Y90" s="110">
        <f>SUM($D90:J90)</f>
        <v>1242299</v>
      </c>
      <c r="Z90" s="110">
        <f>SUM($D90:K90)</f>
        <v>1445937</v>
      </c>
      <c r="AA90" s="110">
        <f>SUM($D90:L90)</f>
        <v>1667214</v>
      </c>
      <c r="AB90" s="110">
        <f>SUM($D90:M90)</f>
        <v>1891767</v>
      </c>
      <c r="AC90" s="110">
        <f>SUM($D90:N90)</f>
        <v>2100636</v>
      </c>
      <c r="AD90" s="110">
        <f>SUM($D90:O90)</f>
        <v>2294441</v>
      </c>
    </row>
    <row r="91" spans="1:30" ht="15" customHeight="1">
      <c r="A91" s="138">
        <v>2010</v>
      </c>
      <c r="B91" s="141" t="s">
        <v>7</v>
      </c>
      <c r="C91" s="113"/>
      <c r="D91" s="110">
        <f t="shared" si="28"/>
        <v>193790</v>
      </c>
      <c r="E91" s="110">
        <f t="shared" si="28"/>
        <v>210387</v>
      </c>
      <c r="F91" s="110">
        <f t="shared" si="28"/>
        <v>246234</v>
      </c>
      <c r="G91" s="110">
        <f t="shared" si="28"/>
        <v>225483</v>
      </c>
      <c r="H91" s="110">
        <f t="shared" si="28"/>
        <v>229075</v>
      </c>
      <c r="I91" s="110">
        <f t="shared" si="28"/>
        <v>243210</v>
      </c>
      <c r="J91" s="110">
        <f t="shared" si="28"/>
        <v>200132</v>
      </c>
      <c r="K91" s="110">
        <f t="shared" si="28"/>
        <v>240090</v>
      </c>
      <c r="L91" s="110">
        <f t="shared" si="28"/>
        <v>235863</v>
      </c>
      <c r="M91" s="110">
        <f t="shared" si="28"/>
        <v>234256</v>
      </c>
      <c r="N91" s="110">
        <f t="shared" si="28"/>
        <v>216550</v>
      </c>
      <c r="O91" s="110">
        <f t="shared" si="28"/>
        <v>207977</v>
      </c>
      <c r="P91" s="110">
        <f t="shared" si="29"/>
        <v>2683047</v>
      </c>
      <c r="Q91" s="112"/>
      <c r="R91" s="112"/>
      <c r="S91" s="110">
        <f>SUM($D91:D91)</f>
        <v>193790</v>
      </c>
      <c r="T91" s="110">
        <f>SUM($D91:E91)</f>
        <v>404177</v>
      </c>
      <c r="U91" s="110">
        <f>SUM($D91:F91)</f>
        <v>650411</v>
      </c>
      <c r="V91" s="110">
        <f>SUM($D91:G91)</f>
        <v>875894</v>
      </c>
      <c r="W91" s="110">
        <f>SUM($D91:H91)</f>
        <v>1104969</v>
      </c>
      <c r="X91" s="110">
        <f>SUM($D91:I91)</f>
        <v>1348179</v>
      </c>
      <c r="Y91" s="110">
        <f>SUM($D91:J91)</f>
        <v>1548311</v>
      </c>
      <c r="Z91" s="110">
        <f>SUM($D91:K91)</f>
        <v>1788401</v>
      </c>
      <c r="AA91" s="110">
        <f>SUM($D91:L91)</f>
        <v>2024264</v>
      </c>
      <c r="AB91" s="110">
        <f>SUM($D91:M91)</f>
        <v>2258520</v>
      </c>
      <c r="AC91" s="110">
        <f>SUM($D91:N91)</f>
        <v>2475070</v>
      </c>
      <c r="AD91" s="110">
        <f>SUM($D91:O91)</f>
        <v>2683047</v>
      </c>
    </row>
    <row r="92" spans="1:30" ht="15" customHeight="1">
      <c r="A92" s="138">
        <v>2011</v>
      </c>
      <c r="B92" s="141" t="s">
        <v>7</v>
      </c>
      <c r="C92" s="113"/>
      <c r="D92" s="110">
        <f t="shared" si="28"/>
        <v>219037</v>
      </c>
      <c r="E92" s="110">
        <f t="shared" si="28"/>
        <v>200857</v>
      </c>
      <c r="F92" s="110">
        <f t="shared" si="28"/>
        <v>242765</v>
      </c>
      <c r="G92" s="110">
        <f t="shared" si="28"/>
        <v>205726</v>
      </c>
      <c r="H92" s="110">
        <f t="shared" si="28"/>
        <v>216469</v>
      </c>
      <c r="I92" s="110">
        <f t="shared" si="28"/>
        <v>227678</v>
      </c>
      <c r="J92" s="110">
        <f t="shared" si="28"/>
        <v>185108</v>
      </c>
      <c r="K92" s="110">
        <f t="shared" si="28"/>
        <v>235849</v>
      </c>
      <c r="L92" s="110">
        <f t="shared" si="28"/>
        <v>226719</v>
      </c>
      <c r="M92" s="110">
        <f t="shared" si="28"/>
        <v>224792</v>
      </c>
      <c r="N92" s="110">
        <f t="shared" si="28"/>
        <v>227449</v>
      </c>
      <c r="O92" s="110">
        <f t="shared" si="28"/>
        <v>202539</v>
      </c>
      <c r="P92" s="110">
        <f t="shared" si="29"/>
        <v>2614988</v>
      </c>
      <c r="Q92" s="112"/>
      <c r="R92" s="112"/>
      <c r="S92" s="110">
        <f>SUM($D92:D92)</f>
        <v>219037</v>
      </c>
      <c r="T92" s="110">
        <f>SUM($D92:E92)</f>
        <v>419894</v>
      </c>
      <c r="U92" s="110">
        <f>SUM($D92:F92)</f>
        <v>662659</v>
      </c>
      <c r="V92" s="110">
        <f>SUM($D92:G92)</f>
        <v>868385</v>
      </c>
      <c r="W92" s="110">
        <f>SUM($D92:H92)</f>
        <v>1084854</v>
      </c>
      <c r="X92" s="110">
        <f>SUM($D92:I92)</f>
        <v>1312532</v>
      </c>
      <c r="Y92" s="110">
        <f>SUM($D92:J92)</f>
        <v>1497640</v>
      </c>
      <c r="Z92" s="110">
        <f>SUM($D92:K92)</f>
        <v>1733489</v>
      </c>
      <c r="AA92" s="110">
        <f>SUM($D92:L92)</f>
        <v>1960208</v>
      </c>
      <c r="AB92" s="110">
        <f>SUM($D92:M92)</f>
        <v>2185000</v>
      </c>
      <c r="AC92" s="110">
        <f>SUM($D92:N92)</f>
        <v>2412449</v>
      </c>
      <c r="AD92" s="110">
        <f>SUM($D92:O92)</f>
        <v>2614988</v>
      </c>
    </row>
    <row r="93" spans="1:30" ht="15" customHeight="1">
      <c r="A93" s="138">
        <v>2012</v>
      </c>
      <c r="B93" s="141" t="s">
        <v>7</v>
      </c>
      <c r="C93" s="113"/>
      <c r="D93" s="110">
        <f t="shared" si="28"/>
        <v>222494</v>
      </c>
      <c r="E93" s="110">
        <f t="shared" si="28"/>
        <v>224988</v>
      </c>
      <c r="F93" s="110">
        <f t="shared" si="28"/>
        <v>244679</v>
      </c>
      <c r="G93" s="110">
        <f t="shared" si="28"/>
        <v>231129</v>
      </c>
      <c r="H93" s="110">
        <f t="shared" si="28"/>
        <v>217460</v>
      </c>
      <c r="I93" s="110">
        <f t="shared" si="28"/>
        <v>211075</v>
      </c>
      <c r="J93" s="110">
        <f t="shared" si="28"/>
        <v>172875</v>
      </c>
      <c r="K93" s="110">
        <f t="shared" si="28"/>
        <v>214758</v>
      </c>
      <c r="L93" s="110">
        <f t="shared" si="28"/>
        <v>194159</v>
      </c>
      <c r="M93" s="110">
        <f t="shared" si="28"/>
        <v>212116</v>
      </c>
      <c r="N93" s="110">
        <f t="shared" si="28"/>
        <v>201362</v>
      </c>
      <c r="O93" s="110">
        <f t="shared" si="28"/>
        <v>159565</v>
      </c>
      <c r="P93" s="110">
        <f t="shared" ref="P93:P98" si="30">SUM(D93:O93)</f>
        <v>2506660</v>
      </c>
      <c r="Q93" s="112"/>
      <c r="R93" s="112"/>
      <c r="S93" s="110">
        <f>SUM($D93:D93)</f>
        <v>222494</v>
      </c>
      <c r="T93" s="110">
        <f>SUM($D93:E93)</f>
        <v>447482</v>
      </c>
      <c r="U93" s="110">
        <f>SUM($D93:F93)</f>
        <v>692161</v>
      </c>
      <c r="V93" s="110">
        <f>SUM($D93:G93)</f>
        <v>923290</v>
      </c>
      <c r="W93" s="110">
        <f>SUM($D93:H93)</f>
        <v>1140750</v>
      </c>
      <c r="X93" s="110">
        <f>SUM($D93:I93)</f>
        <v>1351825</v>
      </c>
      <c r="Y93" s="110">
        <f>SUM($D93:J93)</f>
        <v>1524700</v>
      </c>
      <c r="Z93" s="110">
        <f>SUM($D93:K93)</f>
        <v>1739458</v>
      </c>
      <c r="AA93" s="110">
        <f>SUM($D93:L93)</f>
        <v>1933617</v>
      </c>
      <c r="AB93" s="110">
        <f>SUM($D93:M93)</f>
        <v>2145733</v>
      </c>
      <c r="AC93" s="110">
        <f>SUM($D93:N93)</f>
        <v>2347095</v>
      </c>
      <c r="AD93" s="110">
        <f>SUM($D93:O93)</f>
        <v>2506660</v>
      </c>
    </row>
    <row r="94" spans="1:30" ht="15" customHeight="1">
      <c r="A94" s="138">
        <v>2013</v>
      </c>
      <c r="B94" s="141" t="s">
        <v>7</v>
      </c>
      <c r="C94" s="113"/>
      <c r="D94" s="110">
        <f t="shared" si="28"/>
        <v>185163</v>
      </c>
      <c r="E94" s="110">
        <f t="shared" si="28"/>
        <v>187096</v>
      </c>
      <c r="F94" s="110">
        <f t="shared" si="28"/>
        <v>195836</v>
      </c>
      <c r="G94" s="110">
        <f t="shared" si="28"/>
        <v>206279</v>
      </c>
      <c r="H94" s="110">
        <f t="shared" si="28"/>
        <v>209964</v>
      </c>
      <c r="I94" s="110">
        <f t="shared" si="28"/>
        <v>202669</v>
      </c>
      <c r="J94" s="110">
        <f t="shared" si="28"/>
        <v>175258</v>
      </c>
      <c r="K94" s="110">
        <f t="shared" si="28"/>
        <v>202810</v>
      </c>
      <c r="L94" s="110">
        <f t="shared" si="28"/>
        <v>201559</v>
      </c>
      <c r="M94" s="110">
        <f t="shared" si="28"/>
        <v>213756</v>
      </c>
      <c r="N94" s="110">
        <f t="shared" si="28"/>
        <v>201602</v>
      </c>
      <c r="O94" s="110">
        <f t="shared" si="28"/>
        <v>169077</v>
      </c>
      <c r="P94" s="110">
        <f t="shared" si="30"/>
        <v>2351069</v>
      </c>
      <c r="Q94" s="112"/>
      <c r="R94" s="112"/>
      <c r="S94" s="110">
        <f>SUM($D94:D94)</f>
        <v>185163</v>
      </c>
      <c r="T94" s="110">
        <f>SUM($D94:E94)</f>
        <v>372259</v>
      </c>
      <c r="U94" s="110">
        <f>SUM($D94:F94)</f>
        <v>568095</v>
      </c>
      <c r="V94" s="110">
        <f>SUM($D94:G94)</f>
        <v>774374</v>
      </c>
      <c r="W94" s="110">
        <f>SUM($D94:H94)</f>
        <v>984338</v>
      </c>
      <c r="X94" s="110">
        <f>SUM($D94:I94)</f>
        <v>1187007</v>
      </c>
      <c r="Y94" s="110">
        <f>SUM($D94:J94)</f>
        <v>1362265</v>
      </c>
      <c r="Z94" s="110">
        <f>SUM($D94:K94)</f>
        <v>1565075</v>
      </c>
      <c r="AA94" s="110">
        <f>SUM($D94:L94)</f>
        <v>1766634</v>
      </c>
      <c r="AB94" s="110">
        <f>SUM($D94:M94)</f>
        <v>1980390</v>
      </c>
      <c r="AC94" s="110">
        <f>SUM($D94:N94)</f>
        <v>2181992</v>
      </c>
      <c r="AD94" s="110">
        <f>SUM($D94:O94)</f>
        <v>2351069</v>
      </c>
    </row>
    <row r="95" spans="1:30" ht="15" customHeight="1">
      <c r="A95" s="138">
        <v>2014</v>
      </c>
      <c r="B95" s="141" t="s">
        <v>7</v>
      </c>
      <c r="C95" s="113"/>
      <c r="D95" s="110">
        <f t="shared" si="28"/>
        <v>191499</v>
      </c>
      <c r="E95" s="110">
        <f t="shared" si="28"/>
        <v>187984</v>
      </c>
      <c r="F95" s="110">
        <f t="shared" si="28"/>
        <v>204513</v>
      </c>
      <c r="G95" s="110">
        <f t="shared" si="28"/>
        <v>210122</v>
      </c>
      <c r="H95" s="110">
        <f t="shared" si="28"/>
        <v>218998</v>
      </c>
      <c r="I95" s="110">
        <f t="shared" si="28"/>
        <v>216264</v>
      </c>
      <c r="J95" s="110">
        <f t="shared" si="28"/>
        <v>200836</v>
      </c>
      <c r="K95" s="110">
        <f t="shared" si="28"/>
        <v>199712</v>
      </c>
      <c r="L95" s="110">
        <f t="shared" si="28"/>
        <v>216563</v>
      </c>
      <c r="M95" s="110">
        <f t="shared" si="28"/>
        <v>223988</v>
      </c>
      <c r="N95" s="110">
        <f t="shared" si="28"/>
        <v>208163</v>
      </c>
      <c r="O95" s="110">
        <f t="shared" si="28"/>
        <v>191557</v>
      </c>
      <c r="P95" s="110">
        <f t="shared" si="30"/>
        <v>2470199</v>
      </c>
      <c r="Q95" s="112"/>
      <c r="R95" s="112"/>
      <c r="S95" s="110">
        <f>SUM($D95:D95)</f>
        <v>191499</v>
      </c>
      <c r="T95" s="110">
        <f>SUM($D95:E95)</f>
        <v>379483</v>
      </c>
      <c r="U95" s="110">
        <f>SUM($D95:F95)</f>
        <v>583996</v>
      </c>
      <c r="V95" s="110">
        <f>SUM($D95:G95)</f>
        <v>794118</v>
      </c>
      <c r="W95" s="110">
        <f>SUM($D95:H95)</f>
        <v>1013116</v>
      </c>
      <c r="X95" s="110">
        <f>SUM($D95:I95)</f>
        <v>1229380</v>
      </c>
      <c r="Y95" s="110">
        <f>SUM($D95:J95)</f>
        <v>1430216</v>
      </c>
      <c r="Z95" s="110">
        <f>SUM($D95:K95)</f>
        <v>1629928</v>
      </c>
      <c r="AA95" s="110">
        <f>SUM($D95:L95)</f>
        <v>1846491</v>
      </c>
      <c r="AB95" s="110">
        <f>SUM($D95:M95)</f>
        <v>2070479</v>
      </c>
      <c r="AC95" s="110">
        <f>SUM($D95:N95)</f>
        <v>2278642</v>
      </c>
      <c r="AD95" s="110">
        <f>SUM($D95:O95)</f>
        <v>2470199</v>
      </c>
    </row>
    <row r="96" spans="1:30" ht="15" customHeight="1">
      <c r="A96" s="138">
        <v>2015</v>
      </c>
      <c r="B96" s="141" t="s">
        <v>7</v>
      </c>
      <c r="C96" s="113"/>
      <c r="D96" s="110">
        <f t="shared" si="28"/>
        <v>202515</v>
      </c>
      <c r="E96" s="110">
        <f t="shared" si="28"/>
        <v>184270</v>
      </c>
      <c r="F96" s="110">
        <f t="shared" si="28"/>
        <v>204993</v>
      </c>
      <c r="G96" s="110">
        <f t="shared" si="28"/>
        <v>197093</v>
      </c>
      <c r="H96" s="110">
        <f t="shared" si="28"/>
        <v>199368</v>
      </c>
      <c r="I96" s="110">
        <f t="shared" si="28"/>
        <v>212614</v>
      </c>
      <c r="J96" s="110">
        <f t="shared" si="28"/>
        <v>196871</v>
      </c>
      <c r="K96" s="110">
        <f t="shared" si="28"/>
        <v>215419</v>
      </c>
      <c r="L96" s="110">
        <f t="shared" si="28"/>
        <v>218595</v>
      </c>
      <c r="M96" s="110">
        <f t="shared" si="28"/>
        <v>225901</v>
      </c>
      <c r="N96" s="110">
        <f t="shared" si="28"/>
        <v>213940</v>
      </c>
      <c r="O96" s="110">
        <f t="shared" si="28"/>
        <v>191126</v>
      </c>
      <c r="P96" s="110">
        <f t="shared" si="30"/>
        <v>2462705</v>
      </c>
      <c r="Q96" s="112"/>
      <c r="R96" s="112"/>
      <c r="S96" s="110">
        <f>SUM($D96:D96)</f>
        <v>202515</v>
      </c>
      <c r="T96" s="110">
        <f>SUM($D96:E96)</f>
        <v>386785</v>
      </c>
      <c r="U96" s="110">
        <f>SUM($D96:F96)</f>
        <v>591778</v>
      </c>
      <c r="V96" s="110">
        <f>SUM($D96:G96)</f>
        <v>788871</v>
      </c>
      <c r="W96" s="110">
        <f>SUM($D96:H96)</f>
        <v>988239</v>
      </c>
      <c r="X96" s="110">
        <f>SUM($D96:I96)</f>
        <v>1200853</v>
      </c>
      <c r="Y96" s="110">
        <f>SUM($D96:J96)</f>
        <v>1397724</v>
      </c>
      <c r="Z96" s="110">
        <f>SUM($D96:K96)</f>
        <v>1613143</v>
      </c>
      <c r="AA96" s="110">
        <f>SUM($D96:L96)</f>
        <v>1831738</v>
      </c>
      <c r="AB96" s="110">
        <f>SUM($D96:M96)</f>
        <v>2057639</v>
      </c>
      <c r="AC96" s="110">
        <f>SUM($D96:N96)</f>
        <v>2271579</v>
      </c>
      <c r="AD96" s="110">
        <f>SUM($D96:O96)</f>
        <v>2462705</v>
      </c>
    </row>
    <row r="97" spans="1:30" ht="15" customHeight="1">
      <c r="A97" s="138">
        <v>2016</v>
      </c>
      <c r="B97" s="141" t="s">
        <v>7</v>
      </c>
      <c r="C97" s="113"/>
      <c r="D97" s="110">
        <f t="shared" si="28"/>
        <v>204600</v>
      </c>
      <c r="E97" s="110">
        <f t="shared" si="28"/>
        <v>208595</v>
      </c>
      <c r="F97" s="110">
        <f t="shared" si="28"/>
        <v>221208</v>
      </c>
      <c r="G97" s="110">
        <f t="shared" si="28"/>
        <v>212053</v>
      </c>
      <c r="H97" s="110">
        <f t="shared" si="28"/>
        <v>215987</v>
      </c>
      <c r="I97" s="110">
        <f t="shared" si="28"/>
        <v>227995</v>
      </c>
      <c r="J97" s="110">
        <f t="shared" si="28"/>
        <v>189518</v>
      </c>
      <c r="K97" s="110">
        <f t="shared" si="28"/>
        <v>225723</v>
      </c>
      <c r="L97" s="110">
        <f t="shared" si="28"/>
        <v>217805</v>
      </c>
      <c r="M97" s="110">
        <f t="shared" si="28"/>
        <v>218700</v>
      </c>
      <c r="N97" s="110">
        <f t="shared" si="28"/>
        <v>214862</v>
      </c>
      <c r="O97" s="110">
        <f t="shared" si="28"/>
        <v>189931</v>
      </c>
      <c r="P97" s="110">
        <f t="shared" si="30"/>
        <v>2546977</v>
      </c>
      <c r="Q97" s="112"/>
      <c r="R97" s="112"/>
      <c r="S97" s="110">
        <f>SUM($D97:D97)</f>
        <v>204600</v>
      </c>
      <c r="T97" s="110">
        <f>SUM($D97:E97)</f>
        <v>413195</v>
      </c>
      <c r="U97" s="110">
        <f>SUM($D97:F97)</f>
        <v>634403</v>
      </c>
      <c r="V97" s="110">
        <f>SUM($D97:G97)</f>
        <v>846456</v>
      </c>
      <c r="W97" s="110">
        <f>SUM($D97:H97)</f>
        <v>1062443</v>
      </c>
      <c r="X97" s="110">
        <f>SUM($D97:I97)</f>
        <v>1290438</v>
      </c>
      <c r="Y97" s="110">
        <f>SUM($D97:J97)</f>
        <v>1479956</v>
      </c>
      <c r="Z97" s="110">
        <f>SUM($D97:K97)</f>
        <v>1705679</v>
      </c>
      <c r="AA97" s="110">
        <f>SUM($D97:L97)</f>
        <v>1923484</v>
      </c>
      <c r="AB97" s="110">
        <f>SUM($D97:M97)</f>
        <v>2142184</v>
      </c>
      <c r="AC97" s="110">
        <f>SUM($D97:N97)</f>
        <v>2357046</v>
      </c>
      <c r="AD97" s="110">
        <f>SUM($D97:O97)</f>
        <v>2546977</v>
      </c>
    </row>
    <row r="98" spans="1:30" ht="15" customHeight="1">
      <c r="A98" s="138">
        <v>2017</v>
      </c>
      <c r="B98" s="141" t="s">
        <v>7</v>
      </c>
      <c r="C98" s="113"/>
      <c r="D98" s="110">
        <f>SUMIFS(D$11:D$69,$A$11:$A$69,$A98,$B$11:$B$69,$B98)</f>
        <v>210743</v>
      </c>
      <c r="E98" s="110">
        <f t="shared" ref="E98:O98" si="31">SUMIFS(E$11:E$69,$A$11:$A$69,$A98,$B$11:$B$69,$B98)</f>
        <v>203313</v>
      </c>
      <c r="F98" s="110">
        <f t="shared" si="31"/>
        <v>234298</v>
      </c>
      <c r="G98" s="110">
        <f t="shared" si="31"/>
        <v>205770</v>
      </c>
      <c r="H98" s="110">
        <f t="shared" si="31"/>
        <v>228388</v>
      </c>
      <c r="I98" s="110">
        <f t="shared" si="31"/>
        <v>228390</v>
      </c>
      <c r="J98" s="110">
        <f t="shared" si="31"/>
        <v>184814</v>
      </c>
      <c r="K98" s="110">
        <f t="shared" si="31"/>
        <v>225258</v>
      </c>
      <c r="L98" s="110">
        <f t="shared" si="31"/>
        <v>210518</v>
      </c>
      <c r="M98" s="110">
        <f t="shared" si="31"/>
        <v>206301</v>
      </c>
      <c r="N98" s="110">
        <f t="shared" si="31"/>
        <v>0</v>
      </c>
      <c r="O98" s="110">
        <f t="shared" si="31"/>
        <v>0</v>
      </c>
      <c r="P98" s="110">
        <f t="shared" si="30"/>
        <v>2137793</v>
      </c>
      <c r="Q98" s="112"/>
      <c r="R98" s="112"/>
      <c r="S98" s="110">
        <f>SUM($D98:D98)</f>
        <v>210743</v>
      </c>
      <c r="T98" s="110">
        <f>SUM($D98:E98)</f>
        <v>414056</v>
      </c>
      <c r="U98" s="110">
        <f>SUM($D98:F98)</f>
        <v>648354</v>
      </c>
      <c r="V98" s="110">
        <f>SUM($D98:G98)</f>
        <v>854124</v>
      </c>
      <c r="W98" s="110">
        <f>SUM($D98:H98)</f>
        <v>1082512</v>
      </c>
      <c r="X98" s="110">
        <f>SUM($D98:I98)</f>
        <v>1310902</v>
      </c>
      <c r="Y98" s="110">
        <f>SUM($D98:J98)</f>
        <v>1495716</v>
      </c>
      <c r="Z98" s="110">
        <f>SUM($D98:K98)</f>
        <v>1720974</v>
      </c>
      <c r="AA98" s="110">
        <f>SUM($D98:L98)</f>
        <v>1931492</v>
      </c>
      <c r="AB98" s="110">
        <f>SUM($D98:M98)</f>
        <v>2137793</v>
      </c>
      <c r="AC98" s="110">
        <f>SUM($D98:N98)</f>
        <v>2137793</v>
      </c>
      <c r="AD98" s="110">
        <f>SUM($D98:O98)</f>
        <v>2137793</v>
      </c>
    </row>
    <row r="99" spans="1:30" ht="15" customHeight="1">
      <c r="Q99" s="112"/>
      <c r="R99" s="112"/>
    </row>
    <row r="101" spans="1:30" ht="15" customHeight="1">
      <c r="A101" s="138">
        <v>2006</v>
      </c>
      <c r="B101" s="141" t="s">
        <v>8</v>
      </c>
      <c r="D101" s="110">
        <f t="shared" ref="D101:O111" si="32">SUMIFS(D$11:D$65,$A$11:$A$65,$A101,$B$11:$B$65,$B101)</f>
        <v>4014</v>
      </c>
      <c r="E101" s="110">
        <f t="shared" si="32"/>
        <v>4328</v>
      </c>
      <c r="F101" s="110">
        <f t="shared" si="32"/>
        <v>5492</v>
      </c>
      <c r="G101" s="110">
        <f t="shared" si="32"/>
        <v>5722</v>
      </c>
      <c r="H101" s="110">
        <f t="shared" si="32"/>
        <v>6251</v>
      </c>
      <c r="I101" s="110">
        <f t="shared" si="32"/>
        <v>8139</v>
      </c>
      <c r="J101" s="110">
        <f t="shared" si="32"/>
        <v>8670</v>
      </c>
      <c r="K101" s="110">
        <f t="shared" si="32"/>
        <v>8563</v>
      </c>
      <c r="L101" s="110">
        <f t="shared" si="32"/>
        <v>5681</v>
      </c>
      <c r="M101" s="110">
        <f t="shared" si="32"/>
        <v>4998</v>
      </c>
      <c r="N101" s="110">
        <f t="shared" si="32"/>
        <v>3696</v>
      </c>
      <c r="O101" s="110">
        <f t="shared" si="32"/>
        <v>3437</v>
      </c>
      <c r="P101" s="110">
        <f t="shared" ref="P101:P110" si="33">SUM(D101:O101)</f>
        <v>68991</v>
      </c>
      <c r="S101" s="110">
        <f>SUM($D101:D101)</f>
        <v>4014</v>
      </c>
      <c r="T101" s="110">
        <f>SUM($D101:E101)</f>
        <v>8342</v>
      </c>
      <c r="U101" s="110">
        <f>SUM($D101:F101)</f>
        <v>13834</v>
      </c>
      <c r="V101" s="110">
        <f>SUM($D101:G101)</f>
        <v>19556</v>
      </c>
      <c r="W101" s="110">
        <f>SUM($D101:H101)</f>
        <v>25807</v>
      </c>
      <c r="X101" s="110">
        <f>SUM($D101:I101)</f>
        <v>33946</v>
      </c>
      <c r="Y101" s="110">
        <f>SUM($D101:J101)</f>
        <v>42616</v>
      </c>
      <c r="Z101" s="110">
        <f>SUM($D101:K101)</f>
        <v>51179</v>
      </c>
      <c r="AA101" s="110">
        <f>SUM($D101:L101)</f>
        <v>56860</v>
      </c>
      <c r="AB101" s="110">
        <f>SUM($D101:M101)</f>
        <v>61858</v>
      </c>
      <c r="AC101" s="110">
        <f>SUM($D101:N101)</f>
        <v>65554</v>
      </c>
      <c r="AD101" s="110">
        <f>SUM($D101:O101)</f>
        <v>68991</v>
      </c>
    </row>
    <row r="102" spans="1:30" ht="15" customHeight="1">
      <c r="A102" s="138">
        <v>2007</v>
      </c>
      <c r="B102" s="141" t="s">
        <v>8</v>
      </c>
      <c r="D102" s="110">
        <f t="shared" si="32"/>
        <v>3785</v>
      </c>
      <c r="E102" s="110">
        <f t="shared" si="32"/>
        <v>3857</v>
      </c>
      <c r="F102" s="110">
        <f t="shared" si="32"/>
        <v>5797</v>
      </c>
      <c r="G102" s="110">
        <f t="shared" si="32"/>
        <v>5468</v>
      </c>
      <c r="H102" s="110">
        <f t="shared" si="32"/>
        <v>5173</v>
      </c>
      <c r="I102" s="110">
        <f t="shared" si="32"/>
        <v>1447</v>
      </c>
      <c r="J102" s="110">
        <f t="shared" si="32"/>
        <v>1507</v>
      </c>
      <c r="K102" s="110">
        <f t="shared" si="32"/>
        <v>1189</v>
      </c>
      <c r="L102" s="110">
        <f t="shared" si="32"/>
        <v>1321</v>
      </c>
      <c r="M102" s="110">
        <f t="shared" si="32"/>
        <v>1421</v>
      </c>
      <c r="N102" s="110">
        <f t="shared" si="32"/>
        <v>1626</v>
      </c>
      <c r="O102" s="110">
        <f t="shared" si="32"/>
        <v>1480</v>
      </c>
      <c r="P102" s="110">
        <f t="shared" si="33"/>
        <v>34071</v>
      </c>
      <c r="S102" s="110">
        <f>SUM($D102:D102)</f>
        <v>3785</v>
      </c>
      <c r="T102" s="110">
        <f>SUM($D102:E102)</f>
        <v>7642</v>
      </c>
      <c r="U102" s="110">
        <f>SUM($D102:F102)</f>
        <v>13439</v>
      </c>
      <c r="V102" s="110">
        <f>SUM($D102:G102)</f>
        <v>18907</v>
      </c>
      <c r="W102" s="110">
        <f>SUM($D102:H102)</f>
        <v>24080</v>
      </c>
      <c r="X102" s="110">
        <f>SUM($D102:I102)</f>
        <v>25527</v>
      </c>
      <c r="Y102" s="110">
        <f>SUM($D102:J102)</f>
        <v>27034</v>
      </c>
      <c r="Z102" s="110">
        <f>SUM($D102:K102)</f>
        <v>28223</v>
      </c>
      <c r="AA102" s="110">
        <f>SUM($D102:L102)</f>
        <v>29544</v>
      </c>
      <c r="AB102" s="110">
        <f>SUM($D102:M102)</f>
        <v>30965</v>
      </c>
      <c r="AC102" s="110">
        <f>SUM($D102:N102)</f>
        <v>32591</v>
      </c>
      <c r="AD102" s="110">
        <f>SUM($D102:O102)</f>
        <v>34071</v>
      </c>
    </row>
    <row r="103" spans="1:30" ht="15" customHeight="1">
      <c r="A103" s="138">
        <v>2008</v>
      </c>
      <c r="B103" s="141" t="s">
        <v>8</v>
      </c>
      <c r="D103" s="110">
        <f t="shared" si="32"/>
        <v>1599</v>
      </c>
      <c r="E103" s="110">
        <f t="shared" si="32"/>
        <v>1794</v>
      </c>
      <c r="F103" s="110">
        <f t="shared" si="32"/>
        <v>1737</v>
      </c>
      <c r="G103" s="110">
        <f t="shared" si="32"/>
        <v>1186</v>
      </c>
      <c r="H103" s="110">
        <f t="shared" si="32"/>
        <v>3132</v>
      </c>
      <c r="I103" s="110">
        <f t="shared" si="32"/>
        <v>1210</v>
      </c>
      <c r="J103" s="110">
        <f t="shared" si="32"/>
        <v>1040</v>
      </c>
      <c r="K103" s="110">
        <f t="shared" si="32"/>
        <v>1017</v>
      </c>
      <c r="L103" s="110">
        <f t="shared" si="32"/>
        <v>831</v>
      </c>
      <c r="M103" s="110">
        <f t="shared" si="32"/>
        <v>1112</v>
      </c>
      <c r="N103" s="110">
        <f t="shared" si="32"/>
        <v>990</v>
      </c>
      <c r="O103" s="110">
        <f t="shared" si="32"/>
        <v>817</v>
      </c>
      <c r="P103" s="110">
        <f t="shared" si="33"/>
        <v>16465</v>
      </c>
      <c r="S103" s="110">
        <f>SUM($D103:D103)</f>
        <v>1599</v>
      </c>
      <c r="T103" s="110">
        <f>SUM($D103:E103)</f>
        <v>3393</v>
      </c>
      <c r="U103" s="110">
        <f>SUM($D103:F103)</f>
        <v>5130</v>
      </c>
      <c r="V103" s="110">
        <f>SUM($D103:G103)</f>
        <v>6316</v>
      </c>
      <c r="W103" s="110">
        <f>SUM($D103:H103)</f>
        <v>9448</v>
      </c>
      <c r="X103" s="110">
        <f>SUM($D103:I103)</f>
        <v>10658</v>
      </c>
      <c r="Y103" s="110">
        <f>SUM($D103:J103)</f>
        <v>11698</v>
      </c>
      <c r="Z103" s="110">
        <f>SUM($D103:K103)</f>
        <v>12715</v>
      </c>
      <c r="AA103" s="110">
        <f>SUM($D103:L103)</f>
        <v>13546</v>
      </c>
      <c r="AB103" s="110">
        <f>SUM($D103:M103)</f>
        <v>14658</v>
      </c>
      <c r="AC103" s="110">
        <f>SUM($D103:N103)</f>
        <v>15648</v>
      </c>
      <c r="AD103" s="110">
        <f>SUM($D103:O103)</f>
        <v>16465</v>
      </c>
    </row>
    <row r="104" spans="1:30" ht="15" customHeight="1">
      <c r="A104" s="138">
        <v>2009</v>
      </c>
      <c r="B104" s="141" t="s">
        <v>8</v>
      </c>
      <c r="D104" s="110">
        <f t="shared" si="32"/>
        <v>855</v>
      </c>
      <c r="E104" s="110">
        <f t="shared" si="32"/>
        <v>956</v>
      </c>
      <c r="F104" s="110">
        <f t="shared" si="32"/>
        <v>1263</v>
      </c>
      <c r="G104" s="110">
        <f t="shared" si="32"/>
        <v>1223</v>
      </c>
      <c r="H104" s="110">
        <f t="shared" si="32"/>
        <v>1186</v>
      </c>
      <c r="I104" s="110">
        <f t="shared" si="32"/>
        <v>944</v>
      </c>
      <c r="J104" s="110">
        <f t="shared" si="32"/>
        <v>968</v>
      </c>
      <c r="K104" s="110">
        <f t="shared" si="32"/>
        <v>1115</v>
      </c>
      <c r="L104" s="110">
        <f t="shared" si="32"/>
        <v>995</v>
      </c>
      <c r="M104" s="110">
        <f t="shared" si="32"/>
        <v>1028</v>
      </c>
      <c r="N104" s="110">
        <f t="shared" si="32"/>
        <v>1078</v>
      </c>
      <c r="O104" s="110">
        <f t="shared" si="32"/>
        <v>1000</v>
      </c>
      <c r="P104" s="110">
        <f t="shared" si="33"/>
        <v>12611</v>
      </c>
      <c r="S104" s="110">
        <f>SUM($D104:D104)</f>
        <v>855</v>
      </c>
      <c r="T104" s="110">
        <f>SUM($D104:E104)</f>
        <v>1811</v>
      </c>
      <c r="U104" s="110">
        <f>SUM($D104:F104)</f>
        <v>3074</v>
      </c>
      <c r="V104" s="110">
        <f>SUM($D104:G104)</f>
        <v>4297</v>
      </c>
      <c r="W104" s="110">
        <f>SUM($D104:H104)</f>
        <v>5483</v>
      </c>
      <c r="X104" s="110">
        <f>SUM($D104:I104)</f>
        <v>6427</v>
      </c>
      <c r="Y104" s="110">
        <f>SUM($D104:J104)</f>
        <v>7395</v>
      </c>
      <c r="Z104" s="110">
        <f>SUM($D104:K104)</f>
        <v>8510</v>
      </c>
      <c r="AA104" s="110">
        <f>SUM($D104:L104)</f>
        <v>9505</v>
      </c>
      <c r="AB104" s="110">
        <f>SUM($D104:M104)</f>
        <v>10533</v>
      </c>
      <c r="AC104" s="110">
        <f>SUM($D104:N104)</f>
        <v>11611</v>
      </c>
      <c r="AD104" s="110">
        <f>SUM($D104:O104)</f>
        <v>12611</v>
      </c>
    </row>
    <row r="105" spans="1:30" ht="15" customHeight="1">
      <c r="A105" s="138">
        <v>2010</v>
      </c>
      <c r="B105" s="141" t="s">
        <v>8</v>
      </c>
      <c r="D105" s="110">
        <f t="shared" si="32"/>
        <v>986</v>
      </c>
      <c r="E105" s="110">
        <f t="shared" si="32"/>
        <v>942</v>
      </c>
      <c r="F105" s="110">
        <f t="shared" si="32"/>
        <v>1074</v>
      </c>
      <c r="G105" s="110">
        <f t="shared" si="32"/>
        <v>1247</v>
      </c>
      <c r="H105" s="110">
        <f t="shared" si="32"/>
        <v>1277</v>
      </c>
      <c r="I105" s="110">
        <f t="shared" si="32"/>
        <v>1106</v>
      </c>
      <c r="J105" s="110">
        <f t="shared" si="32"/>
        <v>1184</v>
      </c>
      <c r="K105" s="110">
        <f t="shared" si="32"/>
        <v>1105</v>
      </c>
      <c r="L105" s="110">
        <f t="shared" si="32"/>
        <v>849</v>
      </c>
      <c r="M105" s="110">
        <f t="shared" si="32"/>
        <v>982</v>
      </c>
      <c r="N105" s="110">
        <f t="shared" si="32"/>
        <v>971</v>
      </c>
      <c r="O105" s="110">
        <f t="shared" si="32"/>
        <v>918</v>
      </c>
      <c r="P105" s="110">
        <f t="shared" si="33"/>
        <v>12641</v>
      </c>
      <c r="S105" s="110">
        <f>SUM($D105:D105)</f>
        <v>986</v>
      </c>
      <c r="T105" s="110">
        <f>SUM($D105:E105)</f>
        <v>1928</v>
      </c>
      <c r="U105" s="110">
        <f>SUM($D105:F105)</f>
        <v>3002</v>
      </c>
      <c r="V105" s="110">
        <f>SUM($D105:G105)</f>
        <v>4249</v>
      </c>
      <c r="W105" s="110">
        <f>SUM($D105:H105)</f>
        <v>5526</v>
      </c>
      <c r="X105" s="110">
        <f>SUM($D105:I105)</f>
        <v>6632</v>
      </c>
      <c r="Y105" s="110">
        <f>SUM($D105:J105)</f>
        <v>7816</v>
      </c>
      <c r="Z105" s="110">
        <f>SUM($D105:K105)</f>
        <v>8921</v>
      </c>
      <c r="AA105" s="110">
        <f>SUM($D105:L105)</f>
        <v>9770</v>
      </c>
      <c r="AB105" s="110">
        <f>SUM($D105:M105)</f>
        <v>10752</v>
      </c>
      <c r="AC105" s="110">
        <f>SUM($D105:N105)</f>
        <v>11723</v>
      </c>
      <c r="AD105" s="110">
        <f>SUM($D105:O105)</f>
        <v>12641</v>
      </c>
    </row>
    <row r="106" spans="1:30" ht="15" customHeight="1">
      <c r="A106" s="138">
        <v>2011</v>
      </c>
      <c r="B106" s="141" t="s">
        <v>8</v>
      </c>
      <c r="D106" s="110">
        <f t="shared" si="32"/>
        <v>916</v>
      </c>
      <c r="E106" s="110">
        <f t="shared" si="32"/>
        <v>918</v>
      </c>
      <c r="F106" s="110">
        <f t="shared" si="32"/>
        <v>1172</v>
      </c>
      <c r="G106" s="110">
        <f t="shared" si="32"/>
        <v>942</v>
      </c>
      <c r="H106" s="110">
        <f t="shared" si="32"/>
        <v>1125</v>
      </c>
      <c r="I106" s="110">
        <f t="shared" si="32"/>
        <v>1033</v>
      </c>
      <c r="J106" s="110">
        <f t="shared" si="32"/>
        <v>952</v>
      </c>
      <c r="K106" s="110">
        <f t="shared" si="32"/>
        <v>1096</v>
      </c>
      <c r="L106" s="110">
        <f t="shared" si="32"/>
        <v>994</v>
      </c>
      <c r="M106" s="110">
        <f t="shared" si="32"/>
        <v>1044</v>
      </c>
      <c r="N106" s="110">
        <f t="shared" si="32"/>
        <v>988</v>
      </c>
      <c r="O106" s="110">
        <f t="shared" si="32"/>
        <v>949</v>
      </c>
      <c r="P106" s="110">
        <f t="shared" si="33"/>
        <v>12129</v>
      </c>
      <c r="S106" s="110">
        <f>SUM($D106:D106)</f>
        <v>916</v>
      </c>
      <c r="T106" s="110">
        <f>SUM($D106:E106)</f>
        <v>1834</v>
      </c>
      <c r="U106" s="110">
        <f>SUM($D106:F106)</f>
        <v>3006</v>
      </c>
      <c r="V106" s="110">
        <f>SUM($D106:G106)</f>
        <v>3948</v>
      </c>
      <c r="W106" s="110">
        <f>SUM($D106:H106)</f>
        <v>5073</v>
      </c>
      <c r="X106" s="110">
        <f>SUM($D106:I106)</f>
        <v>6106</v>
      </c>
      <c r="Y106" s="110">
        <f>SUM($D106:J106)</f>
        <v>7058</v>
      </c>
      <c r="Z106" s="110">
        <f>SUM($D106:K106)</f>
        <v>8154</v>
      </c>
      <c r="AA106" s="110">
        <f>SUM($D106:L106)</f>
        <v>9148</v>
      </c>
      <c r="AB106" s="110">
        <f>SUM($D106:M106)</f>
        <v>10192</v>
      </c>
      <c r="AC106" s="110">
        <f>SUM($D106:N106)</f>
        <v>11180</v>
      </c>
      <c r="AD106" s="110">
        <f>SUM($D106:O106)</f>
        <v>12129</v>
      </c>
    </row>
    <row r="107" spans="1:30" ht="15" customHeight="1">
      <c r="A107" s="138">
        <v>2012</v>
      </c>
      <c r="B107" s="141" t="s">
        <v>8</v>
      </c>
      <c r="D107" s="110">
        <f t="shared" si="32"/>
        <v>1002</v>
      </c>
      <c r="E107" s="110">
        <f t="shared" si="32"/>
        <v>1031</v>
      </c>
      <c r="F107" s="110">
        <f t="shared" si="32"/>
        <v>1118</v>
      </c>
      <c r="G107" s="110">
        <f t="shared" si="32"/>
        <v>0</v>
      </c>
      <c r="H107" s="110">
        <f t="shared" si="32"/>
        <v>0</v>
      </c>
      <c r="I107" s="110">
        <f t="shared" si="32"/>
        <v>0</v>
      </c>
      <c r="J107" s="110">
        <f t="shared" si="32"/>
        <v>0</v>
      </c>
      <c r="K107" s="110">
        <f t="shared" si="32"/>
        <v>0</v>
      </c>
      <c r="L107" s="110">
        <f t="shared" si="32"/>
        <v>0</v>
      </c>
      <c r="M107" s="110">
        <f t="shared" si="32"/>
        <v>0</v>
      </c>
      <c r="N107" s="110">
        <f t="shared" si="32"/>
        <v>0</v>
      </c>
      <c r="O107" s="110">
        <f t="shared" si="32"/>
        <v>0</v>
      </c>
      <c r="P107" s="110">
        <f t="shared" si="33"/>
        <v>3151</v>
      </c>
      <c r="S107" s="110">
        <f>SUM($D107:D107)</f>
        <v>1002</v>
      </c>
      <c r="T107" s="110">
        <f>SUM($D107:E107)</f>
        <v>2033</v>
      </c>
      <c r="U107" s="110">
        <f>SUM($D107:F107)</f>
        <v>3151</v>
      </c>
      <c r="V107" s="110">
        <f>SUM($D107:G107)</f>
        <v>3151</v>
      </c>
      <c r="W107" s="110">
        <f>SUM($D107:H107)</f>
        <v>3151</v>
      </c>
      <c r="X107" s="110">
        <f>SUM($D107:I107)</f>
        <v>3151</v>
      </c>
      <c r="Y107" s="110">
        <f>SUM($D107:J107)</f>
        <v>3151</v>
      </c>
      <c r="Z107" s="110">
        <f>SUM($D107:K107)</f>
        <v>3151</v>
      </c>
      <c r="AA107" s="110">
        <f>SUM($D107:L107)</f>
        <v>3151</v>
      </c>
      <c r="AB107" s="110">
        <f>SUM($D107:M107)</f>
        <v>3151</v>
      </c>
      <c r="AC107" s="110">
        <f>SUM($D107:N107)</f>
        <v>3151</v>
      </c>
      <c r="AD107" s="110">
        <f>SUM($D107:O107)</f>
        <v>3151</v>
      </c>
    </row>
    <row r="108" spans="1:30" ht="15" customHeight="1">
      <c r="A108" s="138">
        <v>2013</v>
      </c>
      <c r="B108" s="141" t="s">
        <v>8</v>
      </c>
      <c r="D108" s="110">
        <f t="shared" si="32"/>
        <v>0</v>
      </c>
      <c r="E108" s="110">
        <f t="shared" si="32"/>
        <v>0</v>
      </c>
      <c r="F108" s="110">
        <f t="shared" si="32"/>
        <v>0</v>
      </c>
      <c r="G108" s="110">
        <f t="shared" si="32"/>
        <v>0</v>
      </c>
      <c r="H108" s="110">
        <f t="shared" si="32"/>
        <v>0</v>
      </c>
      <c r="I108" s="110">
        <f t="shared" si="32"/>
        <v>0</v>
      </c>
      <c r="J108" s="110">
        <f t="shared" si="32"/>
        <v>0</v>
      </c>
      <c r="K108" s="110">
        <f t="shared" si="32"/>
        <v>0</v>
      </c>
      <c r="L108" s="110">
        <f t="shared" si="32"/>
        <v>0</v>
      </c>
      <c r="M108" s="110">
        <f t="shared" si="32"/>
        <v>0</v>
      </c>
      <c r="N108" s="110">
        <f t="shared" si="32"/>
        <v>0</v>
      </c>
      <c r="O108" s="110">
        <f t="shared" si="32"/>
        <v>0</v>
      </c>
      <c r="P108" s="110">
        <f t="shared" si="33"/>
        <v>0</v>
      </c>
      <c r="S108" s="110">
        <f>SUM($D108:D108)</f>
        <v>0</v>
      </c>
      <c r="T108" s="110">
        <f>SUM($D108:E108)</f>
        <v>0</v>
      </c>
      <c r="U108" s="110">
        <f>SUM($D108:F108)</f>
        <v>0</v>
      </c>
      <c r="V108" s="110">
        <f>SUM($D108:G108)</f>
        <v>0</v>
      </c>
      <c r="W108" s="110">
        <f>SUM($D108:H108)</f>
        <v>0</v>
      </c>
      <c r="X108" s="110">
        <f>SUM($D108:I108)</f>
        <v>0</v>
      </c>
      <c r="Y108" s="110">
        <f>SUM($D108:J108)</f>
        <v>0</v>
      </c>
      <c r="Z108" s="110">
        <f>SUM($D108:K108)</f>
        <v>0</v>
      </c>
      <c r="AA108" s="110">
        <f>SUM($D108:L108)</f>
        <v>0</v>
      </c>
      <c r="AB108" s="110">
        <f>SUM($D108:M108)</f>
        <v>0</v>
      </c>
      <c r="AC108" s="110">
        <f>SUM($D108:N108)</f>
        <v>0</v>
      </c>
      <c r="AD108" s="110">
        <f>SUM($D108:O108)</f>
        <v>0</v>
      </c>
    </row>
    <row r="109" spans="1:30" ht="15" customHeight="1">
      <c r="A109" s="138">
        <v>2014</v>
      </c>
      <c r="B109" s="141" t="s">
        <v>8</v>
      </c>
      <c r="D109" s="110">
        <f t="shared" si="32"/>
        <v>0</v>
      </c>
      <c r="E109" s="110">
        <f t="shared" si="32"/>
        <v>0</v>
      </c>
      <c r="F109" s="110">
        <f t="shared" si="32"/>
        <v>0</v>
      </c>
      <c r="G109" s="110">
        <f t="shared" si="32"/>
        <v>0</v>
      </c>
      <c r="H109" s="110">
        <f t="shared" si="32"/>
        <v>0</v>
      </c>
      <c r="I109" s="110">
        <f t="shared" si="32"/>
        <v>0</v>
      </c>
      <c r="J109" s="110">
        <f t="shared" si="32"/>
        <v>0</v>
      </c>
      <c r="K109" s="110">
        <f t="shared" si="32"/>
        <v>0</v>
      </c>
      <c r="L109" s="110">
        <f t="shared" si="32"/>
        <v>0</v>
      </c>
      <c r="M109" s="110">
        <f t="shared" si="32"/>
        <v>0</v>
      </c>
      <c r="N109" s="110">
        <f t="shared" si="32"/>
        <v>0</v>
      </c>
      <c r="O109" s="110">
        <f t="shared" si="32"/>
        <v>0</v>
      </c>
      <c r="P109" s="110">
        <f t="shared" si="33"/>
        <v>0</v>
      </c>
      <c r="S109" s="110">
        <f>SUM($D109:D109)</f>
        <v>0</v>
      </c>
      <c r="T109" s="110">
        <f>SUM($D109:E109)</f>
        <v>0</v>
      </c>
      <c r="U109" s="110">
        <f>SUM($D109:F109)</f>
        <v>0</v>
      </c>
      <c r="V109" s="110">
        <f>SUM($D109:G109)</f>
        <v>0</v>
      </c>
      <c r="W109" s="110">
        <f>SUM($D109:H109)</f>
        <v>0</v>
      </c>
      <c r="X109" s="110">
        <f>SUM($D109:I109)</f>
        <v>0</v>
      </c>
      <c r="Y109" s="110">
        <f>SUM($D109:J109)</f>
        <v>0</v>
      </c>
      <c r="Z109" s="110">
        <f>SUM($D109:K109)</f>
        <v>0</v>
      </c>
      <c r="AA109" s="110">
        <f>SUM($D109:L109)</f>
        <v>0</v>
      </c>
      <c r="AB109" s="110">
        <f>SUM($D109:M109)</f>
        <v>0</v>
      </c>
      <c r="AC109" s="110">
        <f>SUM($D109:N109)</f>
        <v>0</v>
      </c>
      <c r="AD109" s="110">
        <f>SUM($D109:O109)</f>
        <v>0</v>
      </c>
    </row>
    <row r="110" spans="1:30" ht="15" customHeight="1">
      <c r="A110" s="138">
        <v>2015</v>
      </c>
      <c r="B110" s="141" t="s">
        <v>8</v>
      </c>
      <c r="D110" s="110">
        <f t="shared" si="32"/>
        <v>0</v>
      </c>
      <c r="E110" s="110">
        <f t="shared" si="32"/>
        <v>0</v>
      </c>
      <c r="F110" s="110">
        <f t="shared" si="32"/>
        <v>0</v>
      </c>
      <c r="G110" s="110">
        <f t="shared" si="32"/>
        <v>0</v>
      </c>
      <c r="H110" s="110">
        <f t="shared" si="32"/>
        <v>0</v>
      </c>
      <c r="I110" s="110">
        <f t="shared" si="32"/>
        <v>0</v>
      </c>
      <c r="J110" s="110">
        <f t="shared" si="32"/>
        <v>0</v>
      </c>
      <c r="K110" s="110">
        <f t="shared" si="32"/>
        <v>0</v>
      </c>
      <c r="L110" s="110">
        <f t="shared" si="32"/>
        <v>0</v>
      </c>
      <c r="M110" s="110">
        <f t="shared" si="32"/>
        <v>0</v>
      </c>
      <c r="N110" s="110">
        <f t="shared" si="32"/>
        <v>0</v>
      </c>
      <c r="O110" s="110">
        <f t="shared" si="32"/>
        <v>0</v>
      </c>
      <c r="P110" s="110">
        <f t="shared" si="33"/>
        <v>0</v>
      </c>
      <c r="S110" s="110">
        <f>SUM($D110:D110)</f>
        <v>0</v>
      </c>
      <c r="T110" s="110">
        <f>SUM($D110:E110)</f>
        <v>0</v>
      </c>
      <c r="U110" s="110">
        <f>SUM($D110:F110)</f>
        <v>0</v>
      </c>
      <c r="V110" s="110">
        <f>SUM($D110:G110)</f>
        <v>0</v>
      </c>
      <c r="W110" s="110">
        <f>SUM($D110:H110)</f>
        <v>0</v>
      </c>
      <c r="X110" s="110">
        <f>SUM($D110:I110)</f>
        <v>0</v>
      </c>
      <c r="Y110" s="110">
        <f>SUM($D110:J110)</f>
        <v>0</v>
      </c>
      <c r="Z110" s="110">
        <f>SUM($D110:K110)</f>
        <v>0</v>
      </c>
      <c r="AA110" s="110">
        <f>SUM($D110:L110)</f>
        <v>0</v>
      </c>
      <c r="AB110" s="110">
        <f>SUM($D110:M110)</f>
        <v>0</v>
      </c>
      <c r="AC110" s="110">
        <f>SUM($D110:N110)</f>
        <v>0</v>
      </c>
      <c r="AD110" s="110">
        <f>SUM($D110:O110)</f>
        <v>0</v>
      </c>
    </row>
    <row r="111" spans="1:30" ht="15" customHeight="1">
      <c r="A111" s="138">
        <v>2016</v>
      </c>
      <c r="B111" s="141" t="s">
        <v>8</v>
      </c>
      <c r="D111" s="110">
        <f t="shared" si="32"/>
        <v>0</v>
      </c>
      <c r="E111" s="110">
        <f t="shared" si="32"/>
        <v>0</v>
      </c>
      <c r="F111" s="110">
        <f t="shared" si="32"/>
        <v>0</v>
      </c>
      <c r="G111" s="110">
        <f t="shared" si="32"/>
        <v>0</v>
      </c>
      <c r="H111" s="110">
        <f t="shared" si="32"/>
        <v>0</v>
      </c>
      <c r="I111" s="110">
        <f t="shared" si="32"/>
        <v>0</v>
      </c>
      <c r="J111" s="110">
        <f t="shared" si="32"/>
        <v>0</v>
      </c>
      <c r="K111" s="110">
        <f t="shared" si="32"/>
        <v>0</v>
      </c>
      <c r="L111" s="110">
        <f t="shared" si="32"/>
        <v>0</v>
      </c>
      <c r="M111" s="110">
        <f t="shared" si="32"/>
        <v>0</v>
      </c>
      <c r="N111" s="110">
        <f t="shared" si="32"/>
        <v>0</v>
      </c>
      <c r="O111" s="110">
        <f t="shared" si="32"/>
        <v>0</v>
      </c>
      <c r="P111" s="110">
        <f t="shared" ref="P111" si="34">SUM(D111:O111)</f>
        <v>0</v>
      </c>
      <c r="S111" s="110">
        <f>SUM($D111:D111)</f>
        <v>0</v>
      </c>
      <c r="T111" s="110">
        <f>SUM($D111:E111)</f>
        <v>0</v>
      </c>
      <c r="U111" s="110">
        <f>SUM($D111:F111)</f>
        <v>0</v>
      </c>
      <c r="V111" s="110">
        <f>SUM($D111:G111)</f>
        <v>0</v>
      </c>
      <c r="W111" s="110">
        <f>SUM($D111:H111)</f>
        <v>0</v>
      </c>
      <c r="X111" s="110">
        <f>SUM($D111:I111)</f>
        <v>0</v>
      </c>
      <c r="Y111" s="110">
        <f>SUM($D111:J111)</f>
        <v>0</v>
      </c>
      <c r="Z111" s="110">
        <f>SUM($D111:K111)</f>
        <v>0</v>
      </c>
      <c r="AA111" s="110">
        <f>SUM($D111:L111)</f>
        <v>0</v>
      </c>
      <c r="AB111" s="110">
        <f>SUM($D111:M111)</f>
        <v>0</v>
      </c>
      <c r="AC111" s="110">
        <f>SUM($D111:N111)</f>
        <v>0</v>
      </c>
      <c r="AD111" s="110">
        <f>SUM($D111:O111)</f>
        <v>0</v>
      </c>
    </row>
    <row r="112" spans="1:30" ht="15" customHeight="1">
      <c r="A112" s="138">
        <v>2017</v>
      </c>
      <c r="B112" s="141" t="s">
        <v>8</v>
      </c>
      <c r="D112" s="110">
        <f>SUMIFS(D$11:D$69,$A$11:$A$69,$A112,$B$11:$B$69,$B112)</f>
        <v>0</v>
      </c>
      <c r="E112" s="110">
        <f t="shared" ref="E112:O112" si="35">SUMIFS(E$11:E$69,$A$11:$A$69,$A112,$B$11:$B$69,$B112)</f>
        <v>0</v>
      </c>
      <c r="F112" s="110">
        <f t="shared" si="35"/>
        <v>0</v>
      </c>
      <c r="G112" s="110">
        <f t="shared" si="35"/>
        <v>0</v>
      </c>
      <c r="H112" s="110">
        <f t="shared" si="35"/>
        <v>0</v>
      </c>
      <c r="I112" s="110">
        <f t="shared" si="35"/>
        <v>0</v>
      </c>
      <c r="J112" s="110">
        <f t="shared" si="35"/>
        <v>0</v>
      </c>
      <c r="K112" s="110">
        <f t="shared" si="35"/>
        <v>0</v>
      </c>
      <c r="L112" s="110">
        <f t="shared" si="35"/>
        <v>0</v>
      </c>
      <c r="M112" s="110">
        <f t="shared" si="35"/>
        <v>0</v>
      </c>
      <c r="N112" s="110">
        <f t="shared" si="35"/>
        <v>0</v>
      </c>
      <c r="O112" s="110">
        <f t="shared" si="35"/>
        <v>0</v>
      </c>
      <c r="P112" s="110">
        <f t="shared" ref="P112" si="36">SUM(D112:O112)</f>
        <v>0</v>
      </c>
      <c r="S112" s="110">
        <f>SUM($D112:D112)</f>
        <v>0</v>
      </c>
      <c r="T112" s="110">
        <f>SUM($D112:E112)</f>
        <v>0</v>
      </c>
      <c r="U112" s="110">
        <f>SUM($D112:F112)</f>
        <v>0</v>
      </c>
      <c r="V112" s="110">
        <f>SUM($D112:G112)</f>
        <v>0</v>
      </c>
      <c r="W112" s="110">
        <f>SUM($D112:H112)</f>
        <v>0</v>
      </c>
      <c r="X112" s="110">
        <f>SUM($D112:I112)</f>
        <v>0</v>
      </c>
      <c r="Y112" s="110">
        <f>SUM($D112:J112)</f>
        <v>0</v>
      </c>
      <c r="Z112" s="110">
        <f>SUM($D112:K112)</f>
        <v>0</v>
      </c>
      <c r="AA112" s="110">
        <f>SUM($D112:L112)</f>
        <v>0</v>
      </c>
      <c r="AB112" s="110">
        <f>SUM($D112:M112)</f>
        <v>0</v>
      </c>
      <c r="AC112" s="110">
        <f>SUM($D112:N112)</f>
        <v>0</v>
      </c>
      <c r="AD112" s="110">
        <f>SUM($D112:O112)</f>
        <v>0</v>
      </c>
    </row>
  </sheetData>
  <sheetProtection sheet="1" objects="1" scenarios="1"/>
  <phoneticPr fontId="26" type="noConversion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</sheetPr>
  <dimension ref="A1:DZ124"/>
  <sheetViews>
    <sheetView zoomScale="70" zoomScaleNormal="70" workbookViewId="0">
      <pane xSplit="2" ySplit="8" topLeftCell="C36" activePane="bottomRight" state="frozen"/>
      <selection pane="topRight"/>
      <selection pane="bottomLeft"/>
      <selection pane="bottomRight" activeCell="A14" sqref="A14"/>
    </sheetView>
  </sheetViews>
  <sheetFormatPr defaultRowHeight="15"/>
  <cols>
    <col min="1" max="1" width="29.08984375" customWidth="1"/>
    <col min="2" max="2" width="15.6328125" customWidth="1"/>
    <col min="3" max="3" width="11.453125" bestFit="1" customWidth="1"/>
    <col min="4" max="4" width="16.90625" customWidth="1"/>
    <col min="5" max="5" width="10" customWidth="1"/>
    <col min="6" max="6" width="8.81640625" customWidth="1"/>
    <col min="7" max="7" width="14.90625" customWidth="1"/>
    <col min="8" max="8" width="17.1796875" customWidth="1"/>
    <col min="9" max="9" width="10" customWidth="1"/>
    <col min="10" max="10" width="8.81640625" customWidth="1"/>
    <col min="11" max="11" width="15" customWidth="1"/>
    <col min="12" max="12" width="16.453125" customWidth="1"/>
    <col min="13" max="13" width="15" customWidth="1"/>
    <col min="14" max="14" width="8.81640625" customWidth="1"/>
    <col min="15" max="15" width="15.90625" customWidth="1"/>
    <col min="16" max="16" width="20.08984375" customWidth="1"/>
    <col min="17" max="17" width="10" customWidth="1"/>
    <col min="18" max="18" width="8.81640625" customWidth="1"/>
    <col min="19" max="19" width="15.08984375" customWidth="1"/>
    <col min="20" max="20" width="14" customWidth="1"/>
    <col min="21" max="21" width="14.453125" customWidth="1"/>
    <col min="22" max="22" width="11.6328125" customWidth="1"/>
    <col min="23" max="23" width="13.36328125" customWidth="1"/>
    <col min="24" max="24" width="16.08984375" customWidth="1"/>
    <col min="25" max="25" width="14.453125" customWidth="1"/>
    <col min="26" max="26" width="12.08984375" customWidth="1"/>
    <col min="27" max="27" width="13.81640625" customWidth="1"/>
    <col min="28" max="28" width="16.08984375" customWidth="1"/>
    <col min="29" max="29" width="13.36328125" customWidth="1"/>
    <col min="30" max="30" width="11.6328125" customWidth="1"/>
    <col min="31" max="31" width="15.08984375" customWidth="1"/>
    <col min="32" max="32" width="15.90625" customWidth="1"/>
    <col min="33" max="33" width="11" customWidth="1"/>
    <col min="34" max="34" width="12.81640625" customWidth="1"/>
    <col min="35" max="35" width="14.90625" customWidth="1"/>
    <col min="36" max="36" width="16.36328125" customWidth="1"/>
    <col min="37" max="37" width="13" customWidth="1"/>
    <col min="38" max="38" width="11.54296875" customWidth="1"/>
    <col min="39" max="39" width="14" customWidth="1"/>
    <col min="40" max="40" width="16.453125" customWidth="1"/>
    <col min="41" max="41" width="16.1796875" customWidth="1"/>
    <col min="42" max="42" width="12.08984375" customWidth="1"/>
    <col min="43" max="43" width="14.08984375" customWidth="1"/>
    <col min="44" max="44" width="16.90625" customWidth="1"/>
    <col min="45" max="45" width="12.6328125" customWidth="1"/>
    <col min="46" max="46" width="12.36328125" customWidth="1"/>
    <col min="47" max="47" width="14.1796875" customWidth="1"/>
    <col min="48" max="48" width="17.90625" customWidth="1"/>
    <col min="49" max="49" width="11" customWidth="1"/>
    <col min="50" max="50" width="8.81640625" customWidth="1"/>
    <col min="51" max="51" width="14.453125" customWidth="1"/>
    <col min="52" max="52" width="16.81640625" customWidth="1"/>
    <col min="53" max="53" width="16.08984375" customWidth="1"/>
    <col min="54" max="54" width="14.6328125" customWidth="1"/>
    <col min="55" max="55" width="15.90625" customWidth="1"/>
    <col min="56" max="56" width="17.90625" customWidth="1"/>
    <col min="57" max="57" width="11.81640625" bestFit="1" customWidth="1"/>
    <col min="58" max="58" width="8.81640625" customWidth="1"/>
    <col min="59" max="59" width="16.36328125" customWidth="1"/>
    <col min="60" max="60" width="18.453125" customWidth="1"/>
    <col min="61" max="61" width="11.81640625" customWidth="1"/>
    <col min="62" max="62" width="11.36328125" customWidth="1"/>
    <col min="63" max="63" width="15.1796875" customWidth="1"/>
    <col min="64" max="64" width="15.6328125" customWidth="1"/>
    <col min="65" max="65" width="11.6328125" bestFit="1" customWidth="1"/>
    <col min="66" max="66" width="8.81640625" customWidth="1"/>
    <col min="67" max="67" width="14.6328125" customWidth="1"/>
    <col min="68" max="68" width="15.1796875" bestFit="1" customWidth="1"/>
    <col min="69" max="69" width="13.453125" customWidth="1"/>
    <col min="70" max="70" width="11.36328125" customWidth="1"/>
    <col min="71" max="71" width="12.90625" customWidth="1"/>
    <col min="72" max="72" width="15.6328125" customWidth="1"/>
    <col min="73" max="73" width="15.1796875" customWidth="1"/>
    <col min="74" max="74" width="8.81640625" customWidth="1"/>
    <col min="75" max="75" width="11.6328125" bestFit="1" customWidth="1"/>
    <col min="76" max="76" width="15.36328125" customWidth="1"/>
    <col min="77" max="77" width="12.453125" bestFit="1" customWidth="1"/>
    <col min="78" max="78" width="10.36328125" bestFit="1" customWidth="1"/>
    <col min="79" max="79" width="12.6328125" bestFit="1" customWidth="1"/>
    <col min="80" max="80" width="16.1796875" bestFit="1" customWidth="1"/>
    <col min="81" max="81" width="11.6328125" bestFit="1" customWidth="1"/>
    <col min="82" max="82" width="8.81640625" customWidth="1"/>
    <col min="83" max="83" width="13" customWidth="1"/>
    <col min="84" max="84" width="12.6328125" bestFit="1" customWidth="1"/>
    <col min="85" max="85" width="10.54296875" bestFit="1" customWidth="1"/>
    <col min="86" max="86" width="10.36328125" bestFit="1" customWidth="1"/>
    <col min="87" max="87" width="12.90625" bestFit="1" customWidth="1"/>
    <col min="88" max="88" width="14.36328125" bestFit="1" customWidth="1"/>
    <col min="89" max="89" width="13.36328125" bestFit="1" customWidth="1"/>
    <col min="90" max="90" width="8.81640625" customWidth="1"/>
    <col min="91" max="91" width="11.6328125" bestFit="1" customWidth="1"/>
    <col min="92" max="92" width="11.6328125" customWidth="1"/>
    <col min="93" max="93" width="12.08984375" bestFit="1" customWidth="1"/>
    <col min="94" max="94" width="10.36328125" bestFit="1" customWidth="1"/>
    <col min="95" max="95" width="12.6328125" bestFit="1" customWidth="1"/>
    <col min="96" max="96" width="13.54296875" customWidth="1"/>
    <col min="97" max="97" width="13.36328125" bestFit="1" customWidth="1"/>
    <col min="98" max="98" width="9.54296875" bestFit="1" customWidth="1"/>
    <col min="100" max="100" width="8.90625" customWidth="1"/>
    <col min="101" max="101" width="36.1796875" customWidth="1"/>
    <col min="102" max="102" width="14.36328125" customWidth="1"/>
    <col min="103" max="103" width="8.90625" customWidth="1"/>
    <col min="104" max="115" width="9" customWidth="1"/>
    <col min="116" max="117" width="1.453125" customWidth="1"/>
    <col min="118" max="129" width="9" customWidth="1"/>
  </cols>
  <sheetData>
    <row r="1" spans="1:130" ht="15.6">
      <c r="A1" s="6" t="s">
        <v>79</v>
      </c>
      <c r="AF1" s="2"/>
    </row>
    <row r="2" spans="1:130" ht="15.6">
      <c r="A2" s="6" t="s">
        <v>80</v>
      </c>
    </row>
    <row r="3" spans="1:130" ht="15.6">
      <c r="A3" s="6" t="s">
        <v>0</v>
      </c>
      <c r="AB3" s="2"/>
    </row>
    <row r="4" spans="1:130" ht="15.6">
      <c r="A4" s="6" t="str">
        <f>CONCATENATE(C8," - ",D8)</f>
        <v>2015 - 2016</v>
      </c>
      <c r="C4" s="3" t="s">
        <v>43</v>
      </c>
      <c r="D4" s="85"/>
      <c r="K4" s="3" t="s">
        <v>42</v>
      </c>
      <c r="S4" s="3" t="s">
        <v>23</v>
      </c>
      <c r="AA4" s="3" t="s">
        <v>24</v>
      </c>
      <c r="AI4" s="3" t="s">
        <v>41</v>
      </c>
      <c r="AQ4" s="3" t="s">
        <v>40</v>
      </c>
      <c r="AY4" s="3" t="s">
        <v>39</v>
      </c>
      <c r="BG4" s="3" t="s">
        <v>38</v>
      </c>
      <c r="BO4" s="3" t="s">
        <v>35</v>
      </c>
      <c r="BW4" s="3" t="s">
        <v>34</v>
      </c>
      <c r="CE4" s="3" t="s">
        <v>36</v>
      </c>
      <c r="CM4" s="3" t="s">
        <v>37</v>
      </c>
    </row>
    <row r="5" spans="1:130" ht="15.6" hidden="1">
      <c r="A5" s="6"/>
      <c r="C5" s="3"/>
      <c r="D5" s="85"/>
      <c r="G5" s="86" t="s">
        <v>75</v>
      </c>
      <c r="H5" s="86" t="s">
        <v>76</v>
      </c>
      <c r="K5" s="3"/>
      <c r="O5" s="86" t="s">
        <v>75</v>
      </c>
      <c r="P5" s="86" t="s">
        <v>76</v>
      </c>
      <c r="S5" s="3"/>
      <c r="W5" s="86" t="s">
        <v>75</v>
      </c>
      <c r="X5" s="86" t="s">
        <v>76</v>
      </c>
      <c r="AA5" s="3"/>
      <c r="AE5" s="86" t="s">
        <v>75</v>
      </c>
      <c r="AF5" s="86" t="s">
        <v>76</v>
      </c>
      <c r="AI5" s="3"/>
      <c r="AM5" s="86" t="s">
        <v>75</v>
      </c>
      <c r="AN5" s="86" t="s">
        <v>76</v>
      </c>
      <c r="AQ5" s="3"/>
      <c r="AU5" s="86" t="s">
        <v>75</v>
      </c>
      <c r="AV5" s="86" t="s">
        <v>76</v>
      </c>
      <c r="AY5" s="3"/>
      <c r="BC5" s="86" t="s">
        <v>75</v>
      </c>
      <c r="BD5" s="86" t="s">
        <v>76</v>
      </c>
      <c r="BG5" s="3"/>
      <c r="BK5" s="86" t="s">
        <v>75</v>
      </c>
      <c r="BL5" s="86" t="s">
        <v>76</v>
      </c>
      <c r="BO5" s="3"/>
      <c r="BS5" s="86" t="s">
        <v>75</v>
      </c>
      <c r="BT5" s="86" t="s">
        <v>76</v>
      </c>
      <c r="BW5" s="3"/>
      <c r="CA5" s="86" t="s">
        <v>75</v>
      </c>
      <c r="CB5" s="86" t="s">
        <v>76</v>
      </c>
      <c r="CE5" s="3"/>
      <c r="CI5" s="86" t="s">
        <v>75</v>
      </c>
      <c r="CJ5" s="86" t="s">
        <v>76</v>
      </c>
      <c r="CM5" s="3"/>
      <c r="CQ5" s="86" t="s">
        <v>75</v>
      </c>
      <c r="CR5" s="86" t="s">
        <v>76</v>
      </c>
    </row>
    <row r="6" spans="1:130" ht="15.6" hidden="1">
      <c r="A6" s="6"/>
      <c r="C6" s="86" t="s">
        <v>75</v>
      </c>
      <c r="D6" s="86" t="s">
        <v>76</v>
      </c>
      <c r="K6" s="86" t="s">
        <v>75</v>
      </c>
      <c r="L6" s="86" t="s">
        <v>76</v>
      </c>
      <c r="S6" s="86" t="s">
        <v>75</v>
      </c>
      <c r="T6" s="86" t="s">
        <v>76</v>
      </c>
      <c r="AA6" s="86" t="s">
        <v>75</v>
      </c>
      <c r="AB6" s="86" t="s">
        <v>76</v>
      </c>
      <c r="AI6" s="86" t="s">
        <v>75</v>
      </c>
      <c r="AJ6" s="86" t="s">
        <v>76</v>
      </c>
      <c r="AQ6" s="86" t="s">
        <v>75</v>
      </c>
      <c r="AR6" s="86" t="s">
        <v>76</v>
      </c>
      <c r="AY6" s="86" t="s">
        <v>75</v>
      </c>
      <c r="AZ6" s="86" t="s">
        <v>76</v>
      </c>
      <c r="BG6" s="86" t="s">
        <v>75</v>
      </c>
      <c r="BH6" s="86" t="s">
        <v>76</v>
      </c>
      <c r="BO6" s="86" t="s">
        <v>75</v>
      </c>
      <c r="BP6" s="86" t="s">
        <v>76</v>
      </c>
      <c r="BW6" s="86" t="s">
        <v>75</v>
      </c>
      <c r="BX6" s="86" t="s">
        <v>76</v>
      </c>
      <c r="CE6" s="86" t="s">
        <v>75</v>
      </c>
      <c r="CF6" s="86" t="s">
        <v>76</v>
      </c>
      <c r="CM6" s="86" t="s">
        <v>75</v>
      </c>
      <c r="CN6" s="86" t="s">
        <v>76</v>
      </c>
    </row>
    <row r="7" spans="1:130" ht="18">
      <c r="C7" s="4" t="s">
        <v>1</v>
      </c>
      <c r="D7" s="5"/>
      <c r="E7" s="1"/>
      <c r="F7" s="1"/>
      <c r="G7" s="17" t="s">
        <v>2</v>
      </c>
      <c r="H7" s="18"/>
      <c r="I7" s="1"/>
      <c r="J7" s="1"/>
      <c r="K7" s="4" t="s">
        <v>22</v>
      </c>
      <c r="L7" s="5"/>
      <c r="M7" s="1"/>
      <c r="N7" s="1"/>
      <c r="O7" s="17" t="s">
        <v>2</v>
      </c>
      <c r="P7" s="18"/>
      <c r="Q7" s="1"/>
      <c r="R7" s="1"/>
      <c r="S7" s="4" t="s">
        <v>23</v>
      </c>
      <c r="T7" s="5"/>
      <c r="U7" s="1"/>
      <c r="V7" s="1"/>
      <c r="W7" s="17" t="s">
        <v>2</v>
      </c>
      <c r="X7" s="18"/>
      <c r="Y7" s="1"/>
      <c r="Z7" s="1"/>
      <c r="AA7" s="4" t="s">
        <v>24</v>
      </c>
      <c r="AB7" s="5"/>
      <c r="AC7" s="1"/>
      <c r="AD7" s="1"/>
      <c r="AE7" s="17" t="s">
        <v>2</v>
      </c>
      <c r="AF7" s="18"/>
      <c r="AG7" s="1"/>
      <c r="AH7" s="1"/>
      <c r="AI7" s="4" t="s">
        <v>25</v>
      </c>
      <c r="AJ7" s="5"/>
      <c r="AK7" s="1"/>
      <c r="AL7" s="1"/>
      <c r="AM7" s="17" t="s">
        <v>2</v>
      </c>
      <c r="AN7" s="18"/>
      <c r="AO7" s="1"/>
      <c r="AP7" s="1"/>
      <c r="AQ7" s="4" t="s">
        <v>26</v>
      </c>
      <c r="AR7" s="5"/>
      <c r="AS7" s="1"/>
      <c r="AT7" s="1"/>
      <c r="AU7" s="17" t="s">
        <v>2</v>
      </c>
      <c r="AV7" s="18"/>
      <c r="AW7" s="1"/>
      <c r="AX7" s="1"/>
      <c r="AY7" s="4" t="s">
        <v>27</v>
      </c>
      <c r="AZ7" s="5"/>
      <c r="BA7" s="1"/>
      <c r="BB7" s="1"/>
      <c r="BC7" s="17" t="s">
        <v>2</v>
      </c>
      <c r="BD7" s="18"/>
      <c r="BE7" s="1"/>
      <c r="BF7" s="1"/>
      <c r="BG7" s="4" t="s">
        <v>28</v>
      </c>
      <c r="BH7" s="5"/>
      <c r="BI7" s="1"/>
      <c r="BJ7" s="1"/>
      <c r="BK7" s="17" t="s">
        <v>2</v>
      </c>
      <c r="BL7" s="18"/>
      <c r="BM7" s="1"/>
      <c r="BN7" s="1"/>
      <c r="BO7" s="4" t="s">
        <v>29</v>
      </c>
      <c r="BP7" s="5"/>
      <c r="BQ7" s="1"/>
      <c r="BR7" s="1"/>
      <c r="BS7" s="17" t="s">
        <v>2</v>
      </c>
      <c r="BT7" s="18"/>
      <c r="BU7" s="1"/>
      <c r="BV7" s="1"/>
      <c r="BW7" s="4" t="s">
        <v>30</v>
      </c>
      <c r="BX7" s="5"/>
      <c r="BY7" s="1"/>
      <c r="BZ7" s="1"/>
      <c r="CA7" s="17" t="s">
        <v>2</v>
      </c>
      <c r="CB7" s="18"/>
      <c r="CC7" s="1"/>
      <c r="CD7" s="1"/>
      <c r="CE7" s="4" t="s">
        <v>31</v>
      </c>
      <c r="CF7" s="5"/>
      <c r="CG7" s="1"/>
      <c r="CH7" s="1"/>
      <c r="CI7" s="17" t="s">
        <v>2</v>
      </c>
      <c r="CJ7" s="18"/>
      <c r="CK7" s="1"/>
      <c r="CL7" s="1"/>
      <c r="CM7" s="4" t="s">
        <v>32</v>
      </c>
      <c r="CN7" s="5"/>
      <c r="CO7" s="1"/>
      <c r="CP7" s="1"/>
      <c r="CQ7" s="17" t="s">
        <v>2</v>
      </c>
      <c r="CR7" s="18"/>
      <c r="CS7" s="1"/>
      <c r="CT7" s="1"/>
      <c r="CZ7" s="80">
        <f>+$C$8</f>
        <v>2015</v>
      </c>
      <c r="DA7" s="80">
        <f t="shared" ref="DA7:DK7" si="0">+CZ7</f>
        <v>2015</v>
      </c>
      <c r="DB7" s="80">
        <f t="shared" si="0"/>
        <v>2015</v>
      </c>
      <c r="DC7" s="80">
        <f t="shared" si="0"/>
        <v>2015</v>
      </c>
      <c r="DD7" s="80">
        <f t="shared" si="0"/>
        <v>2015</v>
      </c>
      <c r="DE7" s="80">
        <f t="shared" si="0"/>
        <v>2015</v>
      </c>
      <c r="DF7" s="80">
        <f t="shared" si="0"/>
        <v>2015</v>
      </c>
      <c r="DG7" s="80">
        <f t="shared" si="0"/>
        <v>2015</v>
      </c>
      <c r="DH7" s="80">
        <f t="shared" si="0"/>
        <v>2015</v>
      </c>
      <c r="DI7" s="80">
        <f t="shared" si="0"/>
        <v>2015</v>
      </c>
      <c r="DJ7" s="80">
        <f t="shared" si="0"/>
        <v>2015</v>
      </c>
      <c r="DK7" s="80">
        <f t="shared" si="0"/>
        <v>2015</v>
      </c>
      <c r="DL7" s="80"/>
      <c r="DM7" s="80"/>
      <c r="DN7" s="80">
        <f>+$D$8</f>
        <v>2016</v>
      </c>
      <c r="DO7" s="80">
        <f t="shared" ref="DO7:DY7" si="1">+DN7</f>
        <v>2016</v>
      </c>
      <c r="DP7" s="80">
        <f t="shared" si="1"/>
        <v>2016</v>
      </c>
      <c r="DQ7" s="80">
        <f t="shared" si="1"/>
        <v>2016</v>
      </c>
      <c r="DR7" s="80">
        <f t="shared" si="1"/>
        <v>2016</v>
      </c>
      <c r="DS7" s="80">
        <f t="shared" si="1"/>
        <v>2016</v>
      </c>
      <c r="DT7" s="80">
        <f t="shared" si="1"/>
        <v>2016</v>
      </c>
      <c r="DU7" s="80">
        <f t="shared" si="1"/>
        <v>2016</v>
      </c>
      <c r="DV7" s="80">
        <f t="shared" si="1"/>
        <v>2016</v>
      </c>
      <c r="DW7" s="80">
        <f t="shared" si="1"/>
        <v>2016</v>
      </c>
      <c r="DX7" s="80">
        <f t="shared" si="1"/>
        <v>2016</v>
      </c>
      <c r="DY7" s="80">
        <f t="shared" si="1"/>
        <v>2016</v>
      </c>
      <c r="DZ7" s="12"/>
    </row>
    <row r="8" spans="1:130" s="12" customFormat="1" ht="18.600000000000001" thickBot="1">
      <c r="A8" s="19" t="s">
        <v>21</v>
      </c>
      <c r="B8" s="20" t="s">
        <v>33</v>
      </c>
      <c r="C8" s="23">
        <v>2015</v>
      </c>
      <c r="D8" s="24">
        <v>2016</v>
      </c>
      <c r="E8" s="25" t="s">
        <v>3</v>
      </c>
      <c r="F8" s="26" t="s">
        <v>4</v>
      </c>
      <c r="G8" s="23">
        <f>+$C$8</f>
        <v>2015</v>
      </c>
      <c r="H8" s="24">
        <f>+$D$8</f>
        <v>2016</v>
      </c>
      <c r="I8" s="25" t="s">
        <v>3</v>
      </c>
      <c r="J8" s="26" t="s">
        <v>4</v>
      </c>
      <c r="K8" s="23">
        <f>+$C$8</f>
        <v>2015</v>
      </c>
      <c r="L8" s="24">
        <f>+$D$8</f>
        <v>2016</v>
      </c>
      <c r="M8" s="25" t="s">
        <v>3</v>
      </c>
      <c r="N8" s="26" t="s">
        <v>4</v>
      </c>
      <c r="O8" s="23">
        <f>+$C$8</f>
        <v>2015</v>
      </c>
      <c r="P8" s="24">
        <f>+$D$8</f>
        <v>2016</v>
      </c>
      <c r="Q8" s="25" t="s">
        <v>3</v>
      </c>
      <c r="R8" s="26" t="s">
        <v>4</v>
      </c>
      <c r="S8" s="23">
        <f>+$C$8</f>
        <v>2015</v>
      </c>
      <c r="T8" s="24">
        <f>+$D$8</f>
        <v>2016</v>
      </c>
      <c r="U8" s="25" t="s">
        <v>3</v>
      </c>
      <c r="V8" s="26" t="s">
        <v>4</v>
      </c>
      <c r="W8" s="23">
        <f>+$C$8</f>
        <v>2015</v>
      </c>
      <c r="X8" s="24">
        <f>+$D$8</f>
        <v>2016</v>
      </c>
      <c r="Y8" s="25" t="s">
        <v>3</v>
      </c>
      <c r="Z8" s="26" t="s">
        <v>4</v>
      </c>
      <c r="AA8" s="23">
        <f>+$C$8</f>
        <v>2015</v>
      </c>
      <c r="AB8" s="24">
        <f>+$D$8</f>
        <v>2016</v>
      </c>
      <c r="AC8" s="25" t="s">
        <v>3</v>
      </c>
      <c r="AD8" s="26" t="s">
        <v>4</v>
      </c>
      <c r="AE8" s="23">
        <f>+$C$8</f>
        <v>2015</v>
      </c>
      <c r="AF8" s="24">
        <f>+$D$8</f>
        <v>2016</v>
      </c>
      <c r="AG8" s="25" t="s">
        <v>3</v>
      </c>
      <c r="AH8" s="26" t="s">
        <v>4</v>
      </c>
      <c r="AI8" s="23">
        <f>+$C$8</f>
        <v>2015</v>
      </c>
      <c r="AJ8" s="24">
        <f>+$D$8</f>
        <v>2016</v>
      </c>
      <c r="AK8" s="25" t="s">
        <v>3</v>
      </c>
      <c r="AL8" s="26" t="s">
        <v>4</v>
      </c>
      <c r="AM8" s="23">
        <f>+$C$8</f>
        <v>2015</v>
      </c>
      <c r="AN8" s="24">
        <f>+$D$8</f>
        <v>2016</v>
      </c>
      <c r="AO8" s="25" t="s">
        <v>3</v>
      </c>
      <c r="AP8" s="26" t="s">
        <v>4</v>
      </c>
      <c r="AQ8" s="23">
        <f>+$C$8</f>
        <v>2015</v>
      </c>
      <c r="AR8" s="24">
        <f>+$D$8</f>
        <v>2016</v>
      </c>
      <c r="AS8" s="25" t="s">
        <v>3</v>
      </c>
      <c r="AT8" s="26" t="s">
        <v>4</v>
      </c>
      <c r="AU8" s="23">
        <f>+$C$8</f>
        <v>2015</v>
      </c>
      <c r="AV8" s="24">
        <f>+$D$8</f>
        <v>2016</v>
      </c>
      <c r="AW8" s="25" t="s">
        <v>3</v>
      </c>
      <c r="AX8" s="26" t="s">
        <v>4</v>
      </c>
      <c r="AY8" s="23">
        <f>+$C$8</f>
        <v>2015</v>
      </c>
      <c r="AZ8" s="24">
        <f>+$D$8</f>
        <v>2016</v>
      </c>
      <c r="BA8" s="25" t="s">
        <v>3</v>
      </c>
      <c r="BB8" s="26" t="s">
        <v>4</v>
      </c>
      <c r="BC8" s="23">
        <f>+$C$8</f>
        <v>2015</v>
      </c>
      <c r="BD8" s="24">
        <f>+$D$8</f>
        <v>2016</v>
      </c>
      <c r="BE8" s="25" t="s">
        <v>3</v>
      </c>
      <c r="BF8" s="26" t="s">
        <v>4</v>
      </c>
      <c r="BG8" s="23">
        <f>+$C$8</f>
        <v>2015</v>
      </c>
      <c r="BH8" s="24">
        <f>+$D$8</f>
        <v>2016</v>
      </c>
      <c r="BI8" s="25" t="s">
        <v>3</v>
      </c>
      <c r="BJ8" s="26" t="s">
        <v>4</v>
      </c>
      <c r="BK8" s="23">
        <f>+$C$8</f>
        <v>2015</v>
      </c>
      <c r="BL8" s="24">
        <f>+$D$8</f>
        <v>2016</v>
      </c>
      <c r="BM8" s="25" t="s">
        <v>3</v>
      </c>
      <c r="BN8" s="26" t="s">
        <v>4</v>
      </c>
      <c r="BO8" s="23">
        <f>+$C$8</f>
        <v>2015</v>
      </c>
      <c r="BP8" s="24">
        <f>+$D$8</f>
        <v>2016</v>
      </c>
      <c r="BQ8" s="25" t="s">
        <v>3</v>
      </c>
      <c r="BR8" s="26" t="s">
        <v>4</v>
      </c>
      <c r="BS8" s="23">
        <f>+$C$8</f>
        <v>2015</v>
      </c>
      <c r="BT8" s="24">
        <f>+$D$8</f>
        <v>2016</v>
      </c>
      <c r="BU8" s="25" t="s">
        <v>3</v>
      </c>
      <c r="BV8" s="26" t="s">
        <v>4</v>
      </c>
      <c r="BW8" s="23">
        <f>+$C$8</f>
        <v>2015</v>
      </c>
      <c r="BX8" s="24">
        <f>+$D$8</f>
        <v>2016</v>
      </c>
      <c r="BY8" s="25" t="s">
        <v>3</v>
      </c>
      <c r="BZ8" s="26" t="s">
        <v>4</v>
      </c>
      <c r="CA8" s="23">
        <f>+$C$8</f>
        <v>2015</v>
      </c>
      <c r="CB8" s="24">
        <f>+$D$8</f>
        <v>2016</v>
      </c>
      <c r="CC8" s="25" t="s">
        <v>3</v>
      </c>
      <c r="CD8" s="26" t="s">
        <v>4</v>
      </c>
      <c r="CE8" s="23">
        <f>+$C$8</f>
        <v>2015</v>
      </c>
      <c r="CF8" s="24">
        <f>+$D$8</f>
        <v>2016</v>
      </c>
      <c r="CG8" s="25" t="s">
        <v>3</v>
      </c>
      <c r="CH8" s="26" t="s">
        <v>4</v>
      </c>
      <c r="CI8" s="23">
        <f>+$C$8</f>
        <v>2015</v>
      </c>
      <c r="CJ8" s="24">
        <f>+$D$8</f>
        <v>2016</v>
      </c>
      <c r="CK8" s="25" t="s">
        <v>3</v>
      </c>
      <c r="CL8" s="26" t="s">
        <v>4</v>
      </c>
      <c r="CM8" s="23">
        <f>+$C$8</f>
        <v>2015</v>
      </c>
      <c r="CN8" s="24">
        <f>+$D$8</f>
        <v>2016</v>
      </c>
      <c r="CO8" s="25" t="s">
        <v>3</v>
      </c>
      <c r="CP8" s="26" t="s">
        <v>4</v>
      </c>
      <c r="CQ8" s="23">
        <f>+$C$8</f>
        <v>2015</v>
      </c>
      <c r="CR8" s="24">
        <f>+$D$8</f>
        <v>2016</v>
      </c>
      <c r="CS8" s="25" t="s">
        <v>3</v>
      </c>
      <c r="CT8" s="26" t="s">
        <v>4</v>
      </c>
      <c r="CZ8" s="12" t="s">
        <v>47</v>
      </c>
      <c r="DA8" s="12" t="s">
        <v>48</v>
      </c>
      <c r="DB8" s="12" t="s">
        <v>49</v>
      </c>
      <c r="DC8" s="12" t="s">
        <v>50</v>
      </c>
      <c r="DD8" s="12" t="s">
        <v>51</v>
      </c>
      <c r="DE8" s="12" t="s">
        <v>52</v>
      </c>
      <c r="DF8" s="12" t="s">
        <v>53</v>
      </c>
      <c r="DG8" s="12" t="s">
        <v>54</v>
      </c>
      <c r="DH8" s="12" t="s">
        <v>55</v>
      </c>
      <c r="DI8" s="12" t="s">
        <v>56</v>
      </c>
      <c r="DJ8" s="12" t="s">
        <v>57</v>
      </c>
      <c r="DK8" s="12" t="s">
        <v>58</v>
      </c>
      <c r="DL8" s="12" t="s">
        <v>33</v>
      </c>
      <c r="DM8" s="12" t="s">
        <v>33</v>
      </c>
      <c r="DN8" s="12" t="s">
        <v>47</v>
      </c>
      <c r="DO8" s="12" t="s">
        <v>48</v>
      </c>
      <c r="DP8" s="12" t="s">
        <v>49</v>
      </c>
      <c r="DQ8" s="12" t="s">
        <v>50</v>
      </c>
      <c r="DR8" s="12" t="s">
        <v>51</v>
      </c>
      <c r="DS8" s="12" t="s">
        <v>52</v>
      </c>
      <c r="DT8" s="12" t="s">
        <v>53</v>
      </c>
      <c r="DU8" s="12" t="s">
        <v>54</v>
      </c>
      <c r="DV8" s="12" t="s">
        <v>55</v>
      </c>
      <c r="DW8" s="12" t="s">
        <v>56</v>
      </c>
      <c r="DX8" s="12" t="s">
        <v>57</v>
      </c>
      <c r="DY8" s="12" t="s">
        <v>58</v>
      </c>
      <c r="DZ8" s="8"/>
    </row>
    <row r="9" spans="1:130" s="12" customFormat="1" ht="15" customHeight="1">
      <c r="A9" s="99"/>
      <c r="B9" s="31" t="s">
        <v>6</v>
      </c>
      <c r="C9" s="21">
        <f>+CZ9</f>
        <v>355167</v>
      </c>
      <c r="D9" s="87">
        <f ca="1">OFFSET(CZ9,0,14,1,1)</f>
        <v>323675</v>
      </c>
      <c r="E9" s="21">
        <f ca="1">SUM(D9-C9)</f>
        <v>-31492</v>
      </c>
      <c r="F9" s="22">
        <f ca="1">IF(E9=0,0,IF(C9=0,1,E9/C9))</f>
        <v>-8.8668147660114813E-2</v>
      </c>
      <c r="G9" s="21">
        <f>SUMIF($C$6:F$6,G$5,$C9:F9)</f>
        <v>355167</v>
      </c>
      <c r="H9" s="87">
        <f ca="1">SUMIF($C$6:G$6,H$5,$C9:G9)</f>
        <v>323675</v>
      </c>
      <c r="I9" s="21">
        <f ca="1">SUM(H9-G9)</f>
        <v>-31492</v>
      </c>
      <c r="J9" s="22">
        <f ca="1">IF(I9=0,0,IF(G9=0,1,I9/G9))</f>
        <v>-8.8668147660114813E-2</v>
      </c>
      <c r="K9" s="21">
        <f>+DA9</f>
        <v>318209</v>
      </c>
      <c r="L9" s="87">
        <f ca="1">OFFSET(DA9,0,14,1,1)</f>
        <v>310760</v>
      </c>
      <c r="M9" s="21">
        <f ca="1">SUM(L9-K9)</f>
        <v>-7449</v>
      </c>
      <c r="N9" s="22">
        <f ca="1">IF(M9=0,0,IF(K9=0,1,M9/K9))</f>
        <v>-2.3409143047493943E-2</v>
      </c>
      <c r="O9" s="21">
        <f>SUMIF($C$6:N$6,O$5,$C9:N9)</f>
        <v>673376</v>
      </c>
      <c r="P9" s="87">
        <f ca="1">SUMIF($C$6:O$6,P$5,$C9:O9)</f>
        <v>634435</v>
      </c>
      <c r="Q9" s="21">
        <f ca="1">SUM(P9-O9)</f>
        <v>-38941</v>
      </c>
      <c r="R9" s="22">
        <f ca="1">IF(Q9=0,0,IF(O9=0,1,Q9/O9))</f>
        <v>-5.7829503873021909E-2</v>
      </c>
      <c r="S9" s="21">
        <f>+DB9</f>
        <v>393946</v>
      </c>
      <c r="T9" s="87">
        <f ca="1">OFFSET(DB9,0,14,1,1)</f>
        <v>350032</v>
      </c>
      <c r="U9" s="21">
        <f ca="1">SUM(T9-S9)</f>
        <v>-43914</v>
      </c>
      <c r="V9" s="22">
        <f ca="1">IF(U9=0,0,IF(S9=0,1,U9/S9))</f>
        <v>-0.11147213069811598</v>
      </c>
      <c r="W9" s="21">
        <f>SUMIF($C$6:V$6,W$5,$C9:V9)</f>
        <v>1067322</v>
      </c>
      <c r="X9" s="87">
        <f ca="1">SUMIF($C$6:W$6,X$5,$C9:W9)</f>
        <v>984467</v>
      </c>
      <c r="Y9" s="21">
        <f ca="1">SUM(X9-W9)</f>
        <v>-82855</v>
      </c>
      <c r="Z9" s="22">
        <f ca="1">IF(Y9=0,0,IF(W9=0,1,Y9/W9))</f>
        <v>-7.7628869263446268E-2</v>
      </c>
      <c r="AA9" s="21">
        <f>+DC9</f>
        <v>379677</v>
      </c>
      <c r="AB9" s="87">
        <f ca="1">OFFSET(DC9,0,14,1,1)</f>
        <v>349261</v>
      </c>
      <c r="AC9" s="21">
        <f ca="1">SUM(AB9-AA9)</f>
        <v>-30416</v>
      </c>
      <c r="AD9" s="22">
        <f ca="1">IF(AC9=0,0,IF(AA9=0,1,AC9/AA9))</f>
        <v>-8.0110198932250312E-2</v>
      </c>
      <c r="AE9" s="21">
        <f>SUMIF($C$6:AD$6,AE$5,$C9:AD9)</f>
        <v>1446999</v>
      </c>
      <c r="AF9" s="87">
        <f ca="1">SUMIF($C$6:AE$6,AF$5,$C9:AE9)</f>
        <v>1333728</v>
      </c>
      <c r="AG9" s="21">
        <f ca="1">SUM(AF9-AE9)</f>
        <v>-113271</v>
      </c>
      <c r="AH9" s="22">
        <f ca="1">IF(AG9=0,0,IF(AE9=0,1,AG9/AE9))</f>
        <v>-7.8279943524494494E-2</v>
      </c>
      <c r="AI9" s="21">
        <f>+DD9</f>
        <v>384433</v>
      </c>
      <c r="AJ9" s="87">
        <f ca="1">OFFSET(DD9,0,14,1,1)</f>
        <v>365947</v>
      </c>
      <c r="AK9" s="21">
        <f ca="1">SUM(AJ9-AI9)</f>
        <v>-18486</v>
      </c>
      <c r="AL9" s="22">
        <f ca="1">IF(AK9=0,0,IF(AI9=0,1,AK9/AI9))</f>
        <v>-4.8086402572099687E-2</v>
      </c>
      <c r="AM9" s="21">
        <f>SUMIF($C$6:AL$6,AM$5,$C9:AL9)</f>
        <v>1831432</v>
      </c>
      <c r="AN9" s="87">
        <f ca="1">SUMIF($C$6:AM$6,AN$5,$C9:AM9)</f>
        <v>1699675</v>
      </c>
      <c r="AO9" s="21">
        <f ca="1">SUM(AN9-AM9)</f>
        <v>-131757</v>
      </c>
      <c r="AP9" s="22">
        <f ca="1">IF(AO9=0,0,IF(AM9=0,1,AO9/AM9))</f>
        <v>-7.1942065007054593E-2</v>
      </c>
      <c r="AQ9" s="21">
        <f>+DE9</f>
        <v>381663</v>
      </c>
      <c r="AR9" s="87">
        <f ca="1">OFFSET(DE9,0,14,1,1)</f>
        <v>363158</v>
      </c>
      <c r="AS9" s="21">
        <f ca="1">SUM(AR9-AQ9)</f>
        <v>-18505</v>
      </c>
      <c r="AT9" s="22">
        <f ca="1">IF(AS9=0,0,IF(AQ9=0,1,AS9/AQ9))</f>
        <v>-4.848518195371309E-2</v>
      </c>
      <c r="AU9" s="21">
        <f>SUMIF($C$6:AT$6,AU$5,$C9:AT9)</f>
        <v>2213095</v>
      </c>
      <c r="AV9" s="87">
        <f ca="1">SUMIF($C$6:AU$6,AV$5,$C9:AU9)</f>
        <v>2062833</v>
      </c>
      <c r="AW9" s="21">
        <f ca="1">SUM(AV9-AU9)</f>
        <v>-150262</v>
      </c>
      <c r="AX9" s="22">
        <f ca="1">IF(AW9=0,0,IF(AU9=0,1,AW9/AU9))</f>
        <v>-6.7896769004493707E-2</v>
      </c>
      <c r="AY9" s="21">
        <f>+DF9</f>
        <v>417369</v>
      </c>
      <c r="AZ9" s="87">
        <f ca="1">OFFSET(DF9,0,14,1,1)</f>
        <v>382331</v>
      </c>
      <c r="BA9" s="21">
        <f ca="1">SUM(AZ9-AY9)</f>
        <v>-35038</v>
      </c>
      <c r="BB9" s="22">
        <f ca="1">IF(BA9=0,0,IF(AY9=0,1,BA9/AY9))</f>
        <v>-8.3949694395127575E-2</v>
      </c>
      <c r="BC9" s="21">
        <f>SUMIF($C$6:BB$6,BC$5,$C9:BB9)</f>
        <v>2630464</v>
      </c>
      <c r="BD9" s="87">
        <f ca="1">SUMIF($C$6:BC$6,BD$5,$C9:BC9)</f>
        <v>2445164</v>
      </c>
      <c r="BE9" s="21">
        <f ca="1">SUM(BD9-BC9)</f>
        <v>-185300</v>
      </c>
      <c r="BF9" s="22">
        <f ca="1">IF(BE9=0,0,IF(BC9=0,1,BE9/BC9))</f>
        <v>-7.0443845648524364E-2</v>
      </c>
      <c r="BG9" s="21">
        <f>+DG9</f>
        <v>413403</v>
      </c>
      <c r="BH9" s="87">
        <f ca="1">OFFSET(DG9,0,14,1,1)</f>
        <v>397191</v>
      </c>
      <c r="BI9" s="21">
        <f ca="1">SUM(BH9-BG9)</f>
        <v>-16212</v>
      </c>
      <c r="BJ9" s="22">
        <f ca="1">IF(BI9=0,0,IF(BG9=0,1,BI9/BG9))</f>
        <v>-3.9215970856524986E-2</v>
      </c>
      <c r="BK9" s="21">
        <f>SUMIF($C$6:BJ$6,BK$5,$C9:BJ9)</f>
        <v>3043867</v>
      </c>
      <c r="BL9" s="87">
        <f ca="1">SUMIF($C$6:BK$6,BL$5,$C9:BK9)</f>
        <v>2842355</v>
      </c>
      <c r="BM9" s="21">
        <f ca="1">SUM(BL9-BK9)</f>
        <v>-201512</v>
      </c>
      <c r="BN9" s="22">
        <f ca="1">IF(BM9=0,0,IF(BK9=0,1,BM9/BK9))</f>
        <v>-6.6202629746963323E-2</v>
      </c>
      <c r="BO9" s="21">
        <f>+DH9</f>
        <v>369588</v>
      </c>
      <c r="BP9" s="87">
        <f ca="1">OFFSET(DH9,0,14,1,1)</f>
        <v>347170</v>
      </c>
      <c r="BQ9" s="21">
        <f ca="1">SUM(BP9-BO9)</f>
        <v>-22418</v>
      </c>
      <c r="BR9" s="22">
        <f ca="1">IF(BQ9=0,0,IF(BO9=0,1,BQ9/BO9))</f>
        <v>-6.0656731279154087E-2</v>
      </c>
      <c r="BS9" s="21">
        <f>SUMIF($C$6:BR$6,BS$5,$C9:BR9)</f>
        <v>3413455</v>
      </c>
      <c r="BT9" s="87">
        <f ca="1">SUMIF($C$6:BS$6,BT$5,$C9:BS9)</f>
        <v>3189525</v>
      </c>
      <c r="BU9" s="21">
        <f ca="1">SUM(BT9-BS9)</f>
        <v>-223930</v>
      </c>
      <c r="BV9" s="22">
        <f ca="1">IF(BU9=0,0,IF(BS9=0,1,BU9/BS9))</f>
        <v>-6.5602153829477761E-2</v>
      </c>
      <c r="BW9" s="21">
        <f>+DI9</f>
        <v>375447</v>
      </c>
      <c r="BX9" s="87">
        <f ca="1">OFFSET(DI9,0,14,1,1)</f>
        <v>359887</v>
      </c>
      <c r="BY9" s="21">
        <f ca="1">SUM(BX9-BW9)</f>
        <v>-15560</v>
      </c>
      <c r="BZ9" s="22">
        <f ca="1">IF(BY9=0,0,IF(BW9=0,1,BY9/BW9))</f>
        <v>-4.144393216619123E-2</v>
      </c>
      <c r="CA9" s="21">
        <f>SUMIF($C$6:BZ$6,CA$5,$C9:BZ9)</f>
        <v>3788902</v>
      </c>
      <c r="CB9" s="87">
        <f ca="1">SUMIF($C$6:CA$6,CB$5,$C9:CA9)</f>
        <v>3549412</v>
      </c>
      <c r="CC9" s="21">
        <f ca="1">SUM(CB9-CA9)</f>
        <v>-239490</v>
      </c>
      <c r="CD9" s="22">
        <f ca="1">IF(CC9=0,0,IF(CA9=0,1,CC9/CA9))</f>
        <v>-6.3208285672207931E-2</v>
      </c>
      <c r="CE9" s="21">
        <f>+DJ9</f>
        <v>339430</v>
      </c>
      <c r="CF9" s="87">
        <f ca="1">OFFSET(DJ9,0,14,1,1)</f>
        <v>331216</v>
      </c>
      <c r="CG9" s="21">
        <f ca="1">SUM(CF9-CE9)</f>
        <v>-8214</v>
      </c>
      <c r="CH9" s="22">
        <f ca="1">IF(CG9=0,0,IF(CE9=0,1,CG9/CE9))</f>
        <v>-2.4199393100197388E-2</v>
      </c>
      <c r="CI9" s="21">
        <f>SUMIF($C$6:CH$6,CI$5,$C9:CH9)</f>
        <v>4128332</v>
      </c>
      <c r="CJ9" s="87">
        <f ca="1">SUMIF($C$6:CI$6,CJ$5,$C9:CI9)</f>
        <v>3880628</v>
      </c>
      <c r="CK9" s="21">
        <f ca="1">SUM(CJ9-CI9)</f>
        <v>-247704</v>
      </c>
      <c r="CL9" s="22">
        <f ca="1">IF(CK9=0,0,IF(CI9=0,1,CK9/CI9))</f>
        <v>-6.0000988292608248E-2</v>
      </c>
      <c r="CM9" s="21">
        <f>+DK9</f>
        <v>338162</v>
      </c>
      <c r="CN9" s="87">
        <f ca="1">OFFSET(DK9,0,14,1,1)</f>
        <v>322486</v>
      </c>
      <c r="CO9" s="21">
        <f ca="1">SUM(CN9-CM9)</f>
        <v>-15676</v>
      </c>
      <c r="CP9" s="22">
        <f ca="1">IF(CO9=0,0,IF(CM9=0,1,CO9/CM9))</f>
        <v>-4.6356480030281345E-2</v>
      </c>
      <c r="CQ9" s="21">
        <f>SUMIF($C$6:CP$6,CQ$5,$C9:CP9)</f>
        <v>4466494</v>
      </c>
      <c r="CR9" s="87">
        <f ca="1">SUMIF($C$6:CQ$6,CR$5,$C9:CQ9)</f>
        <v>4203114</v>
      </c>
      <c r="CS9" s="21">
        <f ca="1">SUM(CR9-CQ9)</f>
        <v>-263380</v>
      </c>
      <c r="CT9" s="22">
        <f ca="1">IF(CS9=0,0,IF(CQ9=0,1,CS9/CQ9))</f>
        <v>-5.8967951149156365E-2</v>
      </c>
      <c r="CW9" s="12" t="s">
        <v>5</v>
      </c>
      <c r="CX9" s="82" t="s">
        <v>6</v>
      </c>
      <c r="CZ9" s="88">
        <f>SUMIF(AMB!$A$73:$A$83,'2015-2016'!CZ$7,AMB!D$73:D$83)</f>
        <v>355167</v>
      </c>
      <c r="DA9" s="88">
        <f>SUMIF(AMB!$A$73:$A$83,'2015-2016'!DA$7,AMB!E$73:E$83)</f>
        <v>318209</v>
      </c>
      <c r="DB9" s="88">
        <f>SUMIF(AMB!$A$73:$A$83,'2015-2016'!DB$7,AMB!F$73:F$83)</f>
        <v>393946</v>
      </c>
      <c r="DC9" s="88">
        <f>SUMIF(AMB!$A$73:$A$83,'2015-2016'!DC$7,AMB!G$73:G$83)</f>
        <v>379677</v>
      </c>
      <c r="DD9" s="88">
        <f>SUMIF(AMB!$A$73:$A$83,'2015-2016'!DD$7,AMB!H$73:H$83)</f>
        <v>384433</v>
      </c>
      <c r="DE9" s="88">
        <f>SUMIF(AMB!$A$73:$A$83,'2015-2016'!DE$7,AMB!I$73:I$83)</f>
        <v>381663</v>
      </c>
      <c r="DF9" s="88">
        <f>SUMIF(AMB!$A$73:$A$83,'2015-2016'!DF$7,AMB!J$73:J$83)</f>
        <v>417369</v>
      </c>
      <c r="DG9" s="88">
        <f>SUMIF(AMB!$A$73:$A$83,'2015-2016'!DG$7,AMB!K$73:K$83)</f>
        <v>413403</v>
      </c>
      <c r="DH9" s="88">
        <f>SUMIF(AMB!$A$73:$A$83,'2015-2016'!DH$7,AMB!L$73:L$83)</f>
        <v>369588</v>
      </c>
      <c r="DI9" s="88">
        <f>SUMIF(AMB!$A$73:$A$83,'2015-2016'!DI$7,AMB!M$73:M$83)</f>
        <v>375447</v>
      </c>
      <c r="DJ9" s="88">
        <f>SUMIF(AMB!$A$73:$A$83,'2015-2016'!DJ$7,AMB!N$73:N$83)</f>
        <v>339430</v>
      </c>
      <c r="DK9" s="88">
        <f>SUMIF(AMB!$A$73:$A$83,'2015-2016'!DK$7,AMB!O$73:O$83)</f>
        <v>338162</v>
      </c>
      <c r="DN9" s="88">
        <f>SUMIF(AMB!$A$73:$A$83,'2015-2016'!DN$7,AMB!D$73:D$83)</f>
        <v>323675</v>
      </c>
      <c r="DO9" s="88">
        <f>SUMIF(AMB!$A$73:$A$83,'2015-2016'!DO$7,AMB!E$73:E$83)</f>
        <v>310760</v>
      </c>
      <c r="DP9" s="88">
        <f>SUMIF(AMB!$A$73:$A$83,'2015-2016'!DP$7,AMB!F$73:F$83)</f>
        <v>350032</v>
      </c>
      <c r="DQ9" s="88">
        <f>SUMIF(AMB!$A$73:$A$83,'2015-2016'!DQ$7,AMB!G$73:G$83)</f>
        <v>349261</v>
      </c>
      <c r="DR9" s="88">
        <f>SUMIF(AMB!$A$73:$A$83,'2015-2016'!DR$7,AMB!H$73:H$83)</f>
        <v>365947</v>
      </c>
      <c r="DS9" s="88">
        <f>SUMIF(AMB!$A$73:$A$83,'2015-2016'!DS$7,AMB!I$73:I$83)</f>
        <v>363158</v>
      </c>
      <c r="DT9" s="88">
        <f>SUMIF(AMB!$A$73:$A$83,'2015-2016'!DT$7,AMB!J$73:J$83)</f>
        <v>382331</v>
      </c>
      <c r="DU9" s="88">
        <f>SUMIF(AMB!$A$73:$A$83,'2015-2016'!DU$7,AMB!K$73:K$83)</f>
        <v>397191</v>
      </c>
      <c r="DV9" s="88">
        <f>SUMIF(AMB!$A$73:$A$83,'2015-2016'!DV$7,AMB!L$73:L$83)</f>
        <v>347170</v>
      </c>
      <c r="DW9" s="88">
        <f>SUMIF(AMB!$A$73:$A$83,'2015-2016'!DW$7,AMB!M$73:M$83)</f>
        <v>359887</v>
      </c>
      <c r="DX9" s="88">
        <f>SUMIF(AMB!$A$73:$A$83,'2015-2016'!DX$7,AMB!N$73:N$83)</f>
        <v>331216</v>
      </c>
      <c r="DY9" s="88">
        <f>SUMIF(AMB!$A$73:$A$83,'2015-2016'!DY$7,AMB!O$73:O$83)</f>
        <v>322486</v>
      </c>
      <c r="DZ9"/>
    </row>
    <row r="10" spans="1:130" s="12" customFormat="1" ht="15.6">
      <c r="A10" s="101" t="str">
        <f>+CW11</f>
        <v>Ambassador Bridge</v>
      </c>
      <c r="B10" s="29" t="s">
        <v>7</v>
      </c>
      <c r="C10" s="21">
        <f>+CZ10</f>
        <v>202515</v>
      </c>
      <c r="D10" s="87">
        <f ca="1">OFFSET(CZ10,0,14,1,1)</f>
        <v>204600</v>
      </c>
      <c r="E10" s="21">
        <f ca="1">SUM(D10-C10)</f>
        <v>2085</v>
      </c>
      <c r="F10" s="22">
        <f ca="1">IF(E10=0,0,IF(C10=0,1,E10/C10))</f>
        <v>1.0295533664173025E-2</v>
      </c>
      <c r="G10" s="21">
        <f>SUMIF($C$6:F$6,G$5,$C10:F10)</f>
        <v>202515</v>
      </c>
      <c r="H10" s="87">
        <f ca="1">SUMIF($C$6:G$6,H$5,$C10:G10)</f>
        <v>204600</v>
      </c>
      <c r="I10" s="21">
        <f ca="1">SUM(H10-G10)</f>
        <v>2085</v>
      </c>
      <c r="J10" s="22">
        <f ca="1">IF(I10=0,0,IF(G10=0,1,I10/G10))</f>
        <v>1.0295533664173025E-2</v>
      </c>
      <c r="K10" s="21">
        <f>+DA10</f>
        <v>184270</v>
      </c>
      <c r="L10" s="87">
        <f ca="1">OFFSET(DA10,0,14,1,1)</f>
        <v>208595</v>
      </c>
      <c r="M10" s="21">
        <f ca="1">SUM(L10-K10)</f>
        <v>24325</v>
      </c>
      <c r="N10" s="22">
        <f ca="1">IF(M10=0,0,IF(K10=0,1,M10/K10))</f>
        <v>0.13200738047430402</v>
      </c>
      <c r="O10" s="21">
        <f>SUMIF($C$6:N$6,O$5,$C10:N10)</f>
        <v>386785</v>
      </c>
      <c r="P10" s="87">
        <f ca="1">SUMIF($C$6:O$6,P$5,$C10:O10)</f>
        <v>413195</v>
      </c>
      <c r="Q10" s="21">
        <f ca="1">SUM(P10-O10)</f>
        <v>26410</v>
      </c>
      <c r="R10" s="22">
        <f ca="1">IF(Q10=0,0,IF(O10=0,1,Q10/O10))</f>
        <v>6.8280827850097606E-2</v>
      </c>
      <c r="S10" s="21">
        <f>+DB10</f>
        <v>204993</v>
      </c>
      <c r="T10" s="87">
        <f ca="1">OFFSET(DB10,0,14,1,1)</f>
        <v>221208</v>
      </c>
      <c r="U10" s="21">
        <f ca="1">SUM(T10-S10)</f>
        <v>16215</v>
      </c>
      <c r="V10" s="22">
        <f ca="1">IF(U10=0,0,IF(S10=0,1,U10/S10))</f>
        <v>7.9100261960164495E-2</v>
      </c>
      <c r="W10" s="21">
        <f>SUMIF($C$6:V$6,W$5,$C10:V10)</f>
        <v>591778</v>
      </c>
      <c r="X10" s="87">
        <f ca="1">SUMIF($C$6:W$6,X$5,$C10:W10)</f>
        <v>634403</v>
      </c>
      <c r="Y10" s="21">
        <f ca="1">SUM(X10-W10)</f>
        <v>42625</v>
      </c>
      <c r="Z10" s="22">
        <f ca="1">IF(Y10=0,0,IF(W10=0,1,Y10/W10))</f>
        <v>7.2028699951671063E-2</v>
      </c>
      <c r="AA10" s="21">
        <f>+DC10</f>
        <v>197093</v>
      </c>
      <c r="AB10" s="87">
        <f ca="1">OFFSET(DC10,0,14,1,1)</f>
        <v>212053</v>
      </c>
      <c r="AC10" s="21">
        <f ca="1">SUM(AB10-AA10)</f>
        <v>14960</v>
      </c>
      <c r="AD10" s="22">
        <f ca="1">IF(AC10=0,0,IF(AA10=0,1,AC10/AA10))</f>
        <v>7.590325379389426E-2</v>
      </c>
      <c r="AE10" s="21">
        <f>SUMIF($C$6:AD$6,AE$5,$C10:AD10)</f>
        <v>788871</v>
      </c>
      <c r="AF10" s="87">
        <f ca="1">SUMIF($C$6:AE$6,AF$5,$C10:AE10)</f>
        <v>846456</v>
      </c>
      <c r="AG10" s="21">
        <f ca="1">SUM(AF10-AE10)</f>
        <v>57585</v>
      </c>
      <c r="AH10" s="22">
        <f ca="1">IF(AG10=0,0,IF(AE10=0,1,AG10/AE10))</f>
        <v>7.2996725700399681E-2</v>
      </c>
      <c r="AI10" s="21">
        <f>+DD10</f>
        <v>199368</v>
      </c>
      <c r="AJ10" s="87">
        <f ca="1">OFFSET(DD10,0,14,1,1)</f>
        <v>215987</v>
      </c>
      <c r="AK10" s="21">
        <f ca="1">SUM(AJ10-AI10)</f>
        <v>16619</v>
      </c>
      <c r="AL10" s="22">
        <f ca="1">IF(AK10=0,0,IF(AI10=0,1,AK10/AI10))</f>
        <v>8.3358412583764696E-2</v>
      </c>
      <c r="AM10" s="21">
        <f>SUMIF($C$6:AL$6,AM$5,$C10:AL10)</f>
        <v>988239</v>
      </c>
      <c r="AN10" s="87">
        <f ca="1">SUMIF($C$6:AM$6,AN$5,$C10:AM10)</f>
        <v>1062443</v>
      </c>
      <c r="AO10" s="21">
        <f ca="1">SUM(AN10-AM10)</f>
        <v>74204</v>
      </c>
      <c r="AP10" s="22">
        <f ca="1">IF(AO10=0,0,IF(AM10=0,1,AO10/AM10))</f>
        <v>7.508709937575829E-2</v>
      </c>
      <c r="AQ10" s="21">
        <f>+DE10</f>
        <v>212614</v>
      </c>
      <c r="AR10" s="87">
        <f ca="1">OFFSET(DE10,0,14,1,1)</f>
        <v>227995</v>
      </c>
      <c r="AS10" s="21">
        <f ca="1">SUM(AR10-AQ10)</f>
        <v>15381</v>
      </c>
      <c r="AT10" s="22">
        <f ca="1">IF(AS10=0,0,IF(AQ10=0,1,AS10/AQ10))</f>
        <v>7.2342366918453166E-2</v>
      </c>
      <c r="AU10" s="21">
        <f>SUMIF($C$6:AT$6,AU$5,$C10:AT10)</f>
        <v>1200853</v>
      </c>
      <c r="AV10" s="87">
        <f ca="1">SUMIF($C$6:AU$6,AV$5,$C10:AU10)</f>
        <v>1290438</v>
      </c>
      <c r="AW10" s="21">
        <f ca="1">SUM(AV10-AU10)</f>
        <v>89585</v>
      </c>
      <c r="AX10" s="22">
        <f ca="1">IF(AW10=0,0,IF(AU10=0,1,AW10/AU10))</f>
        <v>7.4601137691291106E-2</v>
      </c>
      <c r="AY10" s="21">
        <f>+DF10</f>
        <v>196871</v>
      </c>
      <c r="AZ10" s="87">
        <f ca="1">OFFSET(DF10,0,14,1,1)</f>
        <v>189518</v>
      </c>
      <c r="BA10" s="21">
        <f ca="1">SUM(AZ10-AY10)</f>
        <v>-7353</v>
      </c>
      <c r="BB10" s="22">
        <f ca="1">IF(BA10=0,0,IF(AY10=0,1,BA10/AY10))</f>
        <v>-3.7349330272107115E-2</v>
      </c>
      <c r="BC10" s="21">
        <f>SUMIF($C$6:BB$6,BC$5,$C10:BB10)</f>
        <v>1397724</v>
      </c>
      <c r="BD10" s="87">
        <f ca="1">SUMIF($C$6:BC$6,BD$5,$C10:BC10)</f>
        <v>1479956</v>
      </c>
      <c r="BE10" s="21">
        <f ca="1">SUM(BD10-BC10)</f>
        <v>82232</v>
      </c>
      <c r="BF10" s="22">
        <f ca="1">IF(BE10=0,0,IF(BC10=0,1,BE10/BC10))</f>
        <v>5.8832788161325124E-2</v>
      </c>
      <c r="BG10" s="21">
        <f>+DG10</f>
        <v>215419</v>
      </c>
      <c r="BH10" s="87">
        <f ca="1">OFFSET(DG10,0,14,1,1)</f>
        <v>225723</v>
      </c>
      <c r="BI10" s="21">
        <f ca="1">SUM(BH10-BG10)</f>
        <v>10304</v>
      </c>
      <c r="BJ10" s="22">
        <f ca="1">IF(BI10=0,0,IF(BG10=0,1,BI10/BG10))</f>
        <v>4.7832363904762344E-2</v>
      </c>
      <c r="BK10" s="21">
        <f>SUMIF($C$6:BJ$6,BK$5,$C10:BJ10)</f>
        <v>1613143</v>
      </c>
      <c r="BL10" s="87">
        <f ca="1">SUMIF($C$6:BK$6,BL$5,$C10:BK10)</f>
        <v>1705679</v>
      </c>
      <c r="BM10" s="21">
        <f ca="1">SUM(BL10-BK10)</f>
        <v>92536</v>
      </c>
      <c r="BN10" s="22">
        <f ca="1">IF(BM10=0,0,IF(BK10=0,1,BM10/BK10))</f>
        <v>5.7363792298636883E-2</v>
      </c>
      <c r="BO10" s="21">
        <f>+DH10</f>
        <v>218595</v>
      </c>
      <c r="BP10" s="87">
        <f ca="1">OFFSET(DH10,0,14,1,1)</f>
        <v>217805</v>
      </c>
      <c r="BQ10" s="21">
        <f ca="1">SUM(BP10-BO10)</f>
        <v>-790</v>
      </c>
      <c r="BR10" s="22">
        <f ca="1">IF(BQ10=0,0,IF(BO10=0,1,BQ10/BO10))</f>
        <v>-3.6139893410187789E-3</v>
      </c>
      <c r="BS10" s="21">
        <f>SUMIF($C$6:BR$6,BS$5,$C10:BR10)</f>
        <v>1831738</v>
      </c>
      <c r="BT10" s="87">
        <f ca="1">SUMIF($C$6:BS$6,BT$5,$C10:BS10)</f>
        <v>1923484</v>
      </c>
      <c r="BU10" s="21">
        <f ca="1">SUM(BT10-BS10)</f>
        <v>91746</v>
      </c>
      <c r="BV10" s="22">
        <f ca="1">IF(BU10=0,0,IF(BS10=0,1,BU10/BS10))</f>
        <v>5.0086857399911998E-2</v>
      </c>
      <c r="BW10" s="21">
        <f>+DI10</f>
        <v>225901</v>
      </c>
      <c r="BX10" s="87">
        <f ca="1">OFFSET(DI10,0,14,1,1)</f>
        <v>218700</v>
      </c>
      <c r="BY10" s="21">
        <f ca="1">SUM(BX10-BW10)</f>
        <v>-7201</v>
      </c>
      <c r="BZ10" s="22">
        <f ca="1">IF(BY10=0,0,IF(BW10=0,1,BY10/BW10))</f>
        <v>-3.1876795587447597E-2</v>
      </c>
      <c r="CA10" s="21">
        <f>SUMIF($C$6:BZ$6,CA$5,$C10:BZ10)</f>
        <v>2057639</v>
      </c>
      <c r="CB10" s="87">
        <f ca="1">SUMIF($C$6:CA$6,CB$5,$C10:CA10)</f>
        <v>2142184</v>
      </c>
      <c r="CC10" s="21">
        <f ca="1">SUM(CB10-CA10)</f>
        <v>84545</v>
      </c>
      <c r="CD10" s="22">
        <f ca="1">IF(CC10=0,0,IF(CA10=0,1,CC10/CA10))</f>
        <v>4.1088354176801664E-2</v>
      </c>
      <c r="CE10" s="21">
        <f>+DJ10</f>
        <v>213940</v>
      </c>
      <c r="CF10" s="87">
        <f ca="1">OFFSET(DJ10,0,14,1,1)</f>
        <v>214862</v>
      </c>
      <c r="CG10" s="21">
        <f ca="1">SUM(CF10-CE10)</f>
        <v>922</v>
      </c>
      <c r="CH10" s="22">
        <f ca="1">IF(CG10=0,0,IF(CE10=0,1,CG10/CE10))</f>
        <v>4.3096195194914462E-3</v>
      </c>
      <c r="CI10" s="21">
        <f>SUMIF($C$6:CH$6,CI$5,$C10:CH10)</f>
        <v>2271579</v>
      </c>
      <c r="CJ10" s="87">
        <f ca="1">SUMIF($C$6:CI$6,CJ$5,$C10:CI10)</f>
        <v>2357046</v>
      </c>
      <c r="CK10" s="21">
        <f ca="1">SUM(CJ10-CI10)</f>
        <v>85467</v>
      </c>
      <c r="CL10" s="22">
        <f ca="1">IF(CK10=0,0,IF(CI10=0,1,CK10/CI10))</f>
        <v>3.7624489397022953E-2</v>
      </c>
      <c r="CM10" s="21">
        <f>+DK10</f>
        <v>191126</v>
      </c>
      <c r="CN10" s="87">
        <f ca="1">OFFSET(DK10,0,14,1,1)</f>
        <v>189931</v>
      </c>
      <c r="CO10" s="21">
        <f ca="1">SUM(CN10-CM10)</f>
        <v>-1195</v>
      </c>
      <c r="CP10" s="22">
        <f ca="1">IF(CO10=0,0,IF(CM10=0,1,CO10/CM10))</f>
        <v>-6.2524198696148094E-3</v>
      </c>
      <c r="CQ10" s="21">
        <f>SUMIF($C$6:CP$6,CQ$5,$C10:CP10)</f>
        <v>2462705</v>
      </c>
      <c r="CR10" s="87">
        <f ca="1">SUMIF($C$6:CQ$6,CR$5,$C10:CQ10)</f>
        <v>2546977</v>
      </c>
      <c r="CS10" s="21">
        <f ca="1">SUM(CR10-CQ10)</f>
        <v>84272</v>
      </c>
      <c r="CT10" s="22">
        <f ca="1">IF(CS10=0,0,IF(CQ10=0,1,CS10/CQ10))</f>
        <v>3.4219283267788878E-2</v>
      </c>
      <c r="CW10" s="12" t="s">
        <v>5</v>
      </c>
      <c r="CX10" s="81" t="s">
        <v>7</v>
      </c>
      <c r="CY10" s="16"/>
      <c r="CZ10" s="88">
        <f>SUMIF(AMB!$A$87:$A$97,'2015-2016'!CZ$7,AMB!D$87:D$97)</f>
        <v>202515</v>
      </c>
      <c r="DA10" s="88">
        <f>SUMIF(AMB!$A$87:$A$97,'2015-2016'!DA$7,AMB!E$87:E$97)</f>
        <v>184270</v>
      </c>
      <c r="DB10" s="88">
        <f>SUMIF(AMB!$A$87:$A$97,'2015-2016'!DB$7,AMB!F$87:F$97)</f>
        <v>204993</v>
      </c>
      <c r="DC10" s="88">
        <f>SUMIF(AMB!$A$87:$A$97,'2015-2016'!DC$7,AMB!G$87:G$97)</f>
        <v>197093</v>
      </c>
      <c r="DD10" s="88">
        <f>SUMIF(AMB!$A$87:$A$97,'2015-2016'!DD$7,AMB!H$87:H$97)</f>
        <v>199368</v>
      </c>
      <c r="DE10" s="88">
        <f>SUMIF(AMB!$A$87:$A$97,'2015-2016'!DE$7,AMB!I$87:I$97)</f>
        <v>212614</v>
      </c>
      <c r="DF10" s="88">
        <f>SUMIF(AMB!$A$87:$A$97,'2015-2016'!DF$7,AMB!J$87:J$97)</f>
        <v>196871</v>
      </c>
      <c r="DG10" s="88">
        <f>SUMIF(AMB!$A$87:$A$97,'2015-2016'!DG$7,AMB!K$87:K$97)</f>
        <v>215419</v>
      </c>
      <c r="DH10" s="88">
        <f>SUMIF(AMB!$A$87:$A$97,'2015-2016'!DH$7,AMB!L$87:L$97)</f>
        <v>218595</v>
      </c>
      <c r="DI10" s="88">
        <f>SUMIF(AMB!$A$87:$A$97,'2015-2016'!DI$7,AMB!M$87:M$97)</f>
        <v>225901</v>
      </c>
      <c r="DJ10" s="88">
        <f>SUMIF(AMB!$A$87:$A$97,'2015-2016'!DJ$7,AMB!N$87:N$97)</f>
        <v>213940</v>
      </c>
      <c r="DK10" s="88">
        <f>SUMIF(AMB!$A$87:$A$97,'2015-2016'!DK$7,AMB!O$87:O$97)</f>
        <v>191126</v>
      </c>
      <c r="DN10" s="88">
        <f>SUMIF(AMB!$A$87:$A$97,'2015-2016'!DN$7,AMB!D$87:D$97)</f>
        <v>204600</v>
      </c>
      <c r="DO10" s="88">
        <f>SUMIF(AMB!$A$87:$A$97,'2015-2016'!DO$7,AMB!E$87:E$97)</f>
        <v>208595</v>
      </c>
      <c r="DP10" s="88">
        <f>SUMIF(AMB!$A$87:$A$97,'2015-2016'!DP$7,AMB!F$87:F$97)</f>
        <v>221208</v>
      </c>
      <c r="DQ10" s="88">
        <f>SUMIF(AMB!$A$87:$A$97,'2015-2016'!DQ$7,AMB!G$87:G$97)</f>
        <v>212053</v>
      </c>
      <c r="DR10" s="88">
        <f>SUMIF(AMB!$A$87:$A$97,'2015-2016'!DR$7,AMB!H$87:H$97)</f>
        <v>215987</v>
      </c>
      <c r="DS10" s="88">
        <f>SUMIF(AMB!$A$87:$A$97,'2015-2016'!DS$7,AMB!I$87:I$97)</f>
        <v>227995</v>
      </c>
      <c r="DT10" s="88">
        <f>SUMIF(AMB!$A$87:$A$97,'2015-2016'!DT$7,AMB!J$87:J$97)</f>
        <v>189518</v>
      </c>
      <c r="DU10" s="88">
        <f>SUMIF(AMB!$A$87:$A$97,'2015-2016'!DU$7,AMB!K$87:K$97)</f>
        <v>225723</v>
      </c>
      <c r="DV10" s="88">
        <f>SUMIF(AMB!$A$87:$A$97,'2015-2016'!DV$7,AMB!L$87:L$97)</f>
        <v>217805</v>
      </c>
      <c r="DW10" s="88">
        <f>SUMIF(AMB!$A$87:$A$97,'2015-2016'!DW$7,AMB!M$87:M$97)</f>
        <v>218700</v>
      </c>
      <c r="DX10" s="88">
        <f>SUMIF(AMB!$A$87:$A$97,'2015-2016'!DX$7,AMB!N$87:N$97)</f>
        <v>214862</v>
      </c>
      <c r="DY10" s="88">
        <f>SUMIF(AMB!$A$87:$A$97,'2015-2016'!DY$7,AMB!O$87:O$97)</f>
        <v>189931</v>
      </c>
      <c r="DZ10"/>
    </row>
    <row r="11" spans="1:130" s="12" customFormat="1" ht="15.6">
      <c r="A11" s="100"/>
      <c r="B11" s="29" t="s">
        <v>8</v>
      </c>
      <c r="C11" s="87">
        <f>+CZ11</f>
        <v>0</v>
      </c>
      <c r="D11" s="87">
        <f ca="1">OFFSET(CZ11,0,14,1,1)</f>
        <v>0</v>
      </c>
      <c r="E11" s="87">
        <f ca="1">SUM(D11-C11)</f>
        <v>0</v>
      </c>
      <c r="F11" s="22">
        <f ca="1">IF(E11=0,0,IF(C11=0,1,E11/C11))</f>
        <v>0</v>
      </c>
      <c r="G11" s="87">
        <f>SUMIF($C$6:F$6,G$5,$C11:F11)</f>
        <v>0</v>
      </c>
      <c r="H11" s="87">
        <f ca="1">SUMIF($C$6:G$6,H$5,$C11:G11)</f>
        <v>0</v>
      </c>
      <c r="I11" s="87">
        <f ca="1">SUM(H11-G11)</f>
        <v>0</v>
      </c>
      <c r="J11" s="22">
        <f ca="1">IF(I11=0,0,IF(G11=0,1,I11/G11))</f>
        <v>0</v>
      </c>
      <c r="K11" s="87">
        <f>+DA11</f>
        <v>0</v>
      </c>
      <c r="L11" s="87">
        <f ca="1">OFFSET(DA11,0,14,1,1)</f>
        <v>0</v>
      </c>
      <c r="M11" s="87">
        <f ca="1">SUM(L11-K11)</f>
        <v>0</v>
      </c>
      <c r="N11" s="22">
        <f ca="1">IF(M11=0,0,IF(K11=0,1,M11/K11))</f>
        <v>0</v>
      </c>
      <c r="O11" s="87">
        <f>SUMIF($C$6:N$6,O$5,$C11:N11)</f>
        <v>0</v>
      </c>
      <c r="P11" s="87">
        <f ca="1">SUMIF($C$6:O$6,P$5,$C11:O11)</f>
        <v>0</v>
      </c>
      <c r="Q11" s="87">
        <f ca="1">SUM(P11-O11)</f>
        <v>0</v>
      </c>
      <c r="R11" s="22">
        <f ca="1">IF(Q11=0,0,IF(O11=0,1,Q11/O11))</f>
        <v>0</v>
      </c>
      <c r="S11" s="87">
        <f>+DB11</f>
        <v>0</v>
      </c>
      <c r="T11" s="87">
        <f ca="1">OFFSET(DB11,0,14,1,1)</f>
        <v>0</v>
      </c>
      <c r="U11" s="87">
        <f ca="1">SUM(T11-S11)</f>
        <v>0</v>
      </c>
      <c r="V11" s="22">
        <f ca="1">IF(U11=0,0,IF(S11=0,1,U11/S11))</f>
        <v>0</v>
      </c>
      <c r="W11" s="87">
        <f>SUMIF($C$6:V$6,W$5,$C11:V11)</f>
        <v>0</v>
      </c>
      <c r="X11" s="87">
        <f ca="1">SUMIF($C$6:W$6,X$5,$C11:W11)</f>
        <v>0</v>
      </c>
      <c r="Y11" s="87">
        <f ca="1">SUM(X11-W11)</f>
        <v>0</v>
      </c>
      <c r="Z11" s="22">
        <f ca="1">IF(Y11=0,0,IF(W11=0,1,Y11/W11))</f>
        <v>0</v>
      </c>
      <c r="AA11" s="87">
        <f>+DC11</f>
        <v>0</v>
      </c>
      <c r="AB11" s="87">
        <f ca="1">OFFSET(DC11,0,14,1,1)</f>
        <v>0</v>
      </c>
      <c r="AC11" s="87">
        <f ca="1">SUM(AB11-AA11)</f>
        <v>0</v>
      </c>
      <c r="AD11" s="22">
        <f ca="1">IF(AC11=0,0,IF(AA11=0,1,AC11/AA11))</f>
        <v>0</v>
      </c>
      <c r="AE11" s="87">
        <f>SUMIF($C$6:AD$6,AE$5,$C11:AD11)</f>
        <v>0</v>
      </c>
      <c r="AF11" s="87">
        <f ca="1">SUMIF($C$6:AE$6,AF$5,$C11:AE11)</f>
        <v>0</v>
      </c>
      <c r="AG11" s="87">
        <f ca="1">SUM(AF11-AE11)</f>
        <v>0</v>
      </c>
      <c r="AH11" s="22">
        <f ca="1">IF(AG11=0,0,IF(AE11=0,1,AG11/AE11))</f>
        <v>0</v>
      </c>
      <c r="AI11" s="87">
        <f>+DD11</f>
        <v>0</v>
      </c>
      <c r="AJ11" s="87">
        <f ca="1">OFFSET(DD11,0,14,1,1)</f>
        <v>0</v>
      </c>
      <c r="AK11" s="87">
        <f ca="1">SUM(AJ11-AI11)</f>
        <v>0</v>
      </c>
      <c r="AL11" s="22">
        <f ca="1">IF(AK11=0,0,IF(AI11=0,1,AK11/AI11))</f>
        <v>0</v>
      </c>
      <c r="AM11" s="87">
        <f>SUMIF($C$6:AL$6,AM$5,$C11:AL11)</f>
        <v>0</v>
      </c>
      <c r="AN11" s="87">
        <f ca="1">SUMIF($C$6:AM$6,AN$5,$C11:AM11)</f>
        <v>0</v>
      </c>
      <c r="AO11" s="87">
        <f ca="1">SUM(AN11-AM11)</f>
        <v>0</v>
      </c>
      <c r="AP11" s="22">
        <f ca="1">IF(AO11=0,0,IF(AM11=0,1,AO11/AM11))</f>
        <v>0</v>
      </c>
      <c r="AQ11" s="87">
        <f>+DE11</f>
        <v>0</v>
      </c>
      <c r="AR11" s="87">
        <f ca="1">OFFSET(DE11,0,14,1,1)</f>
        <v>0</v>
      </c>
      <c r="AS11" s="87">
        <f ca="1">SUM(AR11-AQ11)</f>
        <v>0</v>
      </c>
      <c r="AT11" s="22">
        <f ca="1">IF(AS11=0,0,IF(AQ11=0,1,AS11/AQ11))</f>
        <v>0</v>
      </c>
      <c r="AU11" s="87">
        <f>SUMIF($C$6:AT$6,AU$5,$C11:AT11)</f>
        <v>0</v>
      </c>
      <c r="AV11" s="87">
        <f ca="1">SUMIF($C$6:AU$6,AV$5,$C11:AU11)</f>
        <v>0</v>
      </c>
      <c r="AW11" s="87">
        <f ca="1">SUM(AV11-AU11)</f>
        <v>0</v>
      </c>
      <c r="AX11" s="22">
        <f ca="1">IF(AW11=0,0,IF(AU11=0,1,AW11/AU11))</f>
        <v>0</v>
      </c>
      <c r="AY11" s="87">
        <f>+DF11</f>
        <v>0</v>
      </c>
      <c r="AZ11" s="87">
        <f ca="1">OFFSET(DF11,0,14,1,1)</f>
        <v>0</v>
      </c>
      <c r="BA11" s="87">
        <f ca="1">SUM(AZ11-AY11)</f>
        <v>0</v>
      </c>
      <c r="BB11" s="22">
        <f ca="1">IF(BA11=0,0,IF(AY11=0,1,BA11/AY11))</f>
        <v>0</v>
      </c>
      <c r="BC11" s="87">
        <f>SUMIF($C$6:BB$6,BC$5,$C11:BB11)</f>
        <v>0</v>
      </c>
      <c r="BD11" s="87">
        <f ca="1">SUMIF($C$6:BC$6,BD$5,$C11:BC11)</f>
        <v>0</v>
      </c>
      <c r="BE11" s="87">
        <f ca="1">SUM(BD11-BC11)</f>
        <v>0</v>
      </c>
      <c r="BF11" s="22">
        <f ca="1">IF(BE11=0,0,IF(BC11=0,1,BE11/BC11))</f>
        <v>0</v>
      </c>
      <c r="BG11" s="87">
        <f>+DG11</f>
        <v>0</v>
      </c>
      <c r="BH11" s="87">
        <f ca="1">OFFSET(DG11,0,14,1,1)</f>
        <v>0</v>
      </c>
      <c r="BI11" s="87">
        <f ca="1">SUM(BH11-BG11)</f>
        <v>0</v>
      </c>
      <c r="BJ11" s="22">
        <f ca="1">IF(BI11=0,0,IF(BG11=0,1,BI11/BG11))</f>
        <v>0</v>
      </c>
      <c r="BK11" s="87">
        <f>SUMIF($C$6:BJ$6,BK$5,$C11:BJ11)</f>
        <v>0</v>
      </c>
      <c r="BL11" s="87">
        <f ca="1">SUMIF($C$6:BK$6,BL$5,$C11:BK11)</f>
        <v>0</v>
      </c>
      <c r="BM11" s="87">
        <f ca="1">SUM(BL11-BK11)</f>
        <v>0</v>
      </c>
      <c r="BN11" s="22">
        <f ca="1">IF(BM11=0,0,IF(BK11=0,1,BM11/BK11))</f>
        <v>0</v>
      </c>
      <c r="BO11" s="87">
        <f>+DH11</f>
        <v>0</v>
      </c>
      <c r="BP11" s="87">
        <f ca="1">OFFSET(DH11,0,14,1,1)</f>
        <v>0</v>
      </c>
      <c r="BQ11" s="87">
        <f ca="1">SUM(BP11-BO11)</f>
        <v>0</v>
      </c>
      <c r="BR11" s="22">
        <f ca="1">IF(BQ11=0,0,IF(BO11=0,1,BQ11/BO11))</f>
        <v>0</v>
      </c>
      <c r="BS11" s="87">
        <f>SUMIF($C$6:BR$6,BS$5,$C11:BR11)</f>
        <v>0</v>
      </c>
      <c r="BT11" s="87">
        <f ca="1">SUMIF($C$6:BS$6,BT$5,$C11:BS11)</f>
        <v>0</v>
      </c>
      <c r="BU11" s="87">
        <f ca="1">SUM(BT11-BS11)</f>
        <v>0</v>
      </c>
      <c r="BV11" s="22">
        <f ca="1">IF(BU11=0,0,IF(BS11=0,1,BU11/BS11))</f>
        <v>0</v>
      </c>
      <c r="BW11" s="87">
        <f>+DI11</f>
        <v>0</v>
      </c>
      <c r="BX11" s="87">
        <f ca="1">OFFSET(DI11,0,14,1,1)</f>
        <v>0</v>
      </c>
      <c r="BY11" s="87">
        <f ca="1">SUM(BX11-BW11)</f>
        <v>0</v>
      </c>
      <c r="BZ11" s="22">
        <f ca="1">IF(BY11=0,0,IF(BW11=0,1,BY11/BW11))</f>
        <v>0</v>
      </c>
      <c r="CA11" s="87">
        <f>SUMIF($C$6:BZ$6,CA$5,$C11:BZ11)</f>
        <v>0</v>
      </c>
      <c r="CB11" s="87">
        <f ca="1">SUMIF($C$6:CA$6,CB$5,$C11:CA11)</f>
        <v>0</v>
      </c>
      <c r="CC11" s="87">
        <f ca="1">SUM(CB11-CA11)</f>
        <v>0</v>
      </c>
      <c r="CD11" s="22">
        <f ca="1">IF(CC11=0,0,IF(CA11=0,1,CC11/CA11))</f>
        <v>0</v>
      </c>
      <c r="CE11" s="87">
        <f>+DJ11</f>
        <v>0</v>
      </c>
      <c r="CF11" s="87">
        <f ca="1">OFFSET(DJ11,0,14,1,1)</f>
        <v>0</v>
      </c>
      <c r="CG11" s="87">
        <f ca="1">SUM(CF11-CE11)</f>
        <v>0</v>
      </c>
      <c r="CH11" s="22">
        <f ca="1">IF(CG11=0,0,IF(CE11=0,1,CG11/CE11))</f>
        <v>0</v>
      </c>
      <c r="CI11" s="87">
        <f>SUMIF($C$6:CH$6,CI$5,$C11:CH11)</f>
        <v>0</v>
      </c>
      <c r="CJ11" s="87">
        <f ca="1">SUMIF($C$6:CI$6,CJ$5,$C11:CI11)</f>
        <v>0</v>
      </c>
      <c r="CK11" s="87">
        <f ca="1">SUM(CJ11-CI11)</f>
        <v>0</v>
      </c>
      <c r="CL11" s="22">
        <f ca="1">IF(CK11=0,0,IF(CI11=0,1,CK11/CI11))</f>
        <v>0</v>
      </c>
      <c r="CM11" s="87">
        <f>+DK11</f>
        <v>0</v>
      </c>
      <c r="CN11" s="87">
        <f ca="1">OFFSET(DK11,0,14,1,1)</f>
        <v>0</v>
      </c>
      <c r="CO11" s="87">
        <f ca="1">SUM(CN11-CM11)</f>
        <v>0</v>
      </c>
      <c r="CP11" s="22">
        <f ca="1">IF(CO11=0,0,IF(CM11=0,1,CO11/CM11))</f>
        <v>0</v>
      </c>
      <c r="CQ11" s="87">
        <f>SUMIF($C$6:CP$6,CQ$5,$C11:CP11)</f>
        <v>0</v>
      </c>
      <c r="CR11" s="87">
        <f ca="1">SUMIF($C$6:CQ$6,CR$5,$C11:CQ11)</f>
        <v>0</v>
      </c>
      <c r="CS11" s="87">
        <f ca="1">SUM(CR11-CQ11)</f>
        <v>0</v>
      </c>
      <c r="CT11" s="22">
        <f ca="1">IF(CS11=0,0,IF(CQ11=0,1,CS11/CQ11))</f>
        <v>0</v>
      </c>
      <c r="CW11" s="12" t="s">
        <v>5</v>
      </c>
      <c r="CX11" s="81" t="s">
        <v>8</v>
      </c>
      <c r="CY11" s="16"/>
      <c r="CZ11" s="88">
        <f>SUMIF(AMB!$A$101:$A$111,'2015-2016'!CZ$7,AMB!D$101:D$111)</f>
        <v>0</v>
      </c>
      <c r="DA11" s="88">
        <f>SUMIF(AMB!$A$101:$A$111,'2015-2016'!DA$7,AMB!E$101:E$111)</f>
        <v>0</v>
      </c>
      <c r="DB11" s="88">
        <f>SUMIF(AMB!$A$101:$A$111,'2015-2016'!DB$7,AMB!F$101:F$111)</f>
        <v>0</v>
      </c>
      <c r="DC11" s="88">
        <f>SUMIF(AMB!$A$101:$A$111,'2015-2016'!DC$7,AMB!G$101:G$111)</f>
        <v>0</v>
      </c>
      <c r="DD11" s="88">
        <f>SUMIF(AMB!$A$101:$A$111,'2015-2016'!DD$7,AMB!H$101:H$111)</f>
        <v>0</v>
      </c>
      <c r="DE11" s="88">
        <f>SUMIF(AMB!$A$101:$A$111,'2015-2016'!DE$7,AMB!I$101:I$111)</f>
        <v>0</v>
      </c>
      <c r="DF11" s="88">
        <f>SUMIF(AMB!$A$101:$A$111,'2015-2016'!DF$7,AMB!J$101:J$111)</f>
        <v>0</v>
      </c>
      <c r="DG11" s="88">
        <f>SUMIF(AMB!$A$101:$A$111,'2015-2016'!DG$7,AMB!K$101:K$111)</f>
        <v>0</v>
      </c>
      <c r="DH11" s="88">
        <f>SUMIF(AMB!$A$101:$A$111,'2015-2016'!DH$7,AMB!L$101:L$111)</f>
        <v>0</v>
      </c>
      <c r="DI11" s="88">
        <f>SUMIF(AMB!$A$101:$A$111,'2015-2016'!DI$7,AMB!M$101:M$111)</f>
        <v>0</v>
      </c>
      <c r="DJ11" s="88">
        <f>SUMIF(AMB!$A$101:$A$111,'2015-2016'!DJ$7,AMB!N$101:N$111)</f>
        <v>0</v>
      </c>
      <c r="DK11" s="88">
        <f>SUMIF(AMB!$A$101:$A$111,'2015-2016'!DK$7,AMB!O$101:O$111)</f>
        <v>0</v>
      </c>
      <c r="DN11" s="88">
        <f>SUMIF(AMB!$A$101:$A$111,'2015-2016'!DN$7,AMB!D$101:D$111)</f>
        <v>0</v>
      </c>
      <c r="DO11" s="88">
        <f>SUMIF(AMB!$A$101:$A$111,'2015-2016'!DO$7,AMB!E$101:E$111)</f>
        <v>0</v>
      </c>
      <c r="DP11" s="88">
        <f>SUMIF(AMB!$A$101:$A$111,'2015-2016'!DP$7,AMB!F$101:F$111)</f>
        <v>0</v>
      </c>
      <c r="DQ11" s="88">
        <f>SUMIF(AMB!$A$101:$A$111,'2015-2016'!DQ$7,AMB!G$101:G$111)</f>
        <v>0</v>
      </c>
      <c r="DR11" s="88">
        <f>SUMIF(AMB!$A$101:$A$111,'2015-2016'!DR$7,AMB!H$101:H$111)</f>
        <v>0</v>
      </c>
      <c r="DS11" s="88">
        <f>SUMIF(AMB!$A$101:$A$111,'2015-2016'!DS$7,AMB!I$101:I$111)</f>
        <v>0</v>
      </c>
      <c r="DT11" s="88">
        <f>SUMIF(AMB!$A$101:$A$111,'2015-2016'!DT$7,AMB!J$101:J$111)</f>
        <v>0</v>
      </c>
      <c r="DU11" s="88">
        <f>SUMIF(AMB!$A$101:$A$111,'2015-2016'!DU$7,AMB!K$101:K$111)</f>
        <v>0</v>
      </c>
      <c r="DV11" s="88">
        <f>SUMIF(AMB!$A$101:$A$111,'2015-2016'!DV$7,AMB!L$101:L$111)</f>
        <v>0</v>
      </c>
      <c r="DW11" s="88">
        <f>SUMIF(AMB!$A$101:$A$111,'2015-2016'!DW$7,AMB!M$101:M$111)</f>
        <v>0</v>
      </c>
      <c r="DX11" s="88">
        <f>SUMIF(AMB!$A$101:$A$111,'2015-2016'!DX$7,AMB!N$101:N$111)</f>
        <v>0</v>
      </c>
      <c r="DY11" s="88">
        <f>SUMIF(AMB!$A$101:$A$111,'2015-2016'!DY$7,AMB!O$101:O$111)</f>
        <v>0</v>
      </c>
      <c r="DZ11"/>
    </row>
    <row r="12" spans="1:130" s="16" customFormat="1" ht="15.6">
      <c r="A12" s="90"/>
      <c r="B12" s="27" t="s">
        <v>9</v>
      </c>
      <c r="C12" s="14">
        <f>+SUM(C9:C11)</f>
        <v>557682</v>
      </c>
      <c r="D12" s="103">
        <f ca="1">+SUM(D9:D11)</f>
        <v>528275</v>
      </c>
      <c r="E12" s="14">
        <f ca="1">SUM(E9:E11)</f>
        <v>-29407</v>
      </c>
      <c r="F12" s="15">
        <f ca="1">IF(E12=0,0,IF(C12=0,1,E12/C12))</f>
        <v>-5.2730767713499806E-2</v>
      </c>
      <c r="G12" s="14">
        <f>SUM(G9:G11)</f>
        <v>557682</v>
      </c>
      <c r="H12" s="103">
        <f ca="1">SUM(H9:H11)</f>
        <v>528275</v>
      </c>
      <c r="I12" s="14">
        <f ca="1">SUM(I9:I11)</f>
        <v>-29407</v>
      </c>
      <c r="J12" s="15">
        <f ca="1">IF(I12=0,0,IF(G12=0,1,I12/G12))</f>
        <v>-5.2730767713499806E-2</v>
      </c>
      <c r="K12" s="14">
        <f>+SUM(K9:K11)</f>
        <v>502479</v>
      </c>
      <c r="L12" s="103">
        <f ca="1">+SUM(L9:L11)</f>
        <v>519355</v>
      </c>
      <c r="M12" s="14">
        <f ca="1">SUM(M9:M11)</f>
        <v>16876</v>
      </c>
      <c r="N12" s="15">
        <f ca="1">IF(M12=0,0,IF(K12=0,1,M12/K12))</f>
        <v>3.358548317442122E-2</v>
      </c>
      <c r="O12" s="14">
        <f>SUM(O9:O11)</f>
        <v>1060161</v>
      </c>
      <c r="P12" s="103">
        <f ca="1">SUM(P9:P11)</f>
        <v>1047630</v>
      </c>
      <c r="Q12" s="14">
        <f ca="1">SUM(Q9:Q11)</f>
        <v>-12531</v>
      </c>
      <c r="R12" s="15">
        <f ca="1">IF(Q12=0,0,IF(O12=0,1,Q12/O12))</f>
        <v>-1.1819902826080191E-2</v>
      </c>
      <c r="S12" s="14">
        <f>+SUM(S9:S11)</f>
        <v>598939</v>
      </c>
      <c r="T12" s="103">
        <f ca="1">+SUM(T9:T11)</f>
        <v>571240</v>
      </c>
      <c r="U12" s="14">
        <f ca="1">SUM(U9:U11)</f>
        <v>-27699</v>
      </c>
      <c r="V12" s="15">
        <f ca="1">IF(U12=0,0,IF(S12=0,1,U12/S12))</f>
        <v>-4.6246779722141987E-2</v>
      </c>
      <c r="W12" s="14">
        <f>SUM(W9:W11)</f>
        <v>1659100</v>
      </c>
      <c r="X12" s="103">
        <f ca="1">SUM(X9:X11)</f>
        <v>1618870</v>
      </c>
      <c r="Y12" s="14">
        <f ca="1">SUM(Y9:Y11)</f>
        <v>-40230</v>
      </c>
      <c r="Z12" s="15">
        <f ca="1">IF(Y12=0,0,IF(W12=0,1,Y12/W12))</f>
        <v>-2.4248086311855824E-2</v>
      </c>
      <c r="AA12" s="14">
        <f>+SUM(AA9:AA11)</f>
        <v>576770</v>
      </c>
      <c r="AB12" s="103">
        <f ca="1">+SUM(AB9:AB11)</f>
        <v>561314</v>
      </c>
      <c r="AC12" s="14">
        <f ca="1">SUM(AC9:AC11)</f>
        <v>-15456</v>
      </c>
      <c r="AD12" s="15">
        <f ca="1">IF(AC12=0,0,IF(AA12=0,1,AC12/AA12))</f>
        <v>-2.6797510272725696E-2</v>
      </c>
      <c r="AE12" s="14">
        <f>SUM(AE9:AE11)</f>
        <v>2235870</v>
      </c>
      <c r="AF12" s="103">
        <f ca="1">SUM(AF9:AF11)</f>
        <v>2180184</v>
      </c>
      <c r="AG12" s="14">
        <f ca="1">SUM(AG9:AG11)</f>
        <v>-55686</v>
      </c>
      <c r="AH12" s="15">
        <f ca="1">IF(AG12=0,0,IF(AE12=0,1,AG12/AE12))</f>
        <v>-2.4905741389257871E-2</v>
      </c>
      <c r="AI12" s="14">
        <f>+SUM(AI9:AI11)</f>
        <v>583801</v>
      </c>
      <c r="AJ12" s="103">
        <f ca="1">+SUM(AJ9:AJ11)</f>
        <v>581934</v>
      </c>
      <c r="AK12" s="14">
        <f ca="1">SUM(AK9:AK11)</f>
        <v>-1867</v>
      </c>
      <c r="AL12" s="15">
        <f ca="1">IF(AK12=0,0,IF(AI12=0,1,AK12/AI12))</f>
        <v>-3.1980075402405959E-3</v>
      </c>
      <c r="AM12" s="14">
        <f>SUM(AM9:AM11)</f>
        <v>2819671</v>
      </c>
      <c r="AN12" s="103">
        <f ca="1">SUM(AN9:AN11)</f>
        <v>2762118</v>
      </c>
      <c r="AO12" s="14">
        <f ca="1">SUM(AO9:AO11)</f>
        <v>-57553</v>
      </c>
      <c r="AP12" s="15">
        <f ca="1">IF(AO12=0,0,IF(AM12=0,1,AO12/AM12))</f>
        <v>-2.0411246560325655E-2</v>
      </c>
      <c r="AQ12" s="14">
        <f>+SUM(AQ9:AQ11)</f>
        <v>594277</v>
      </c>
      <c r="AR12" s="103">
        <f ca="1">+SUM(AR9:AR11)</f>
        <v>591153</v>
      </c>
      <c r="AS12" s="14">
        <f ca="1">SUM(AS9:AS11)</f>
        <v>-3124</v>
      </c>
      <c r="AT12" s="15">
        <f ca="1">IF(AS12=0,0,IF(AQ12=0,1,AS12/AQ12))</f>
        <v>-5.2568078522305254E-3</v>
      </c>
      <c r="AU12" s="14">
        <f>SUM(AU9:AU11)</f>
        <v>3413948</v>
      </c>
      <c r="AV12" s="103">
        <f ca="1">SUM(AV9:AV11)</f>
        <v>3353271</v>
      </c>
      <c r="AW12" s="14">
        <f ca="1">SUM(AW9:AW11)</f>
        <v>-60677</v>
      </c>
      <c r="AX12" s="15">
        <f ca="1">IF(AW12=0,0,IF(AU12=0,1,AW12/AU12))</f>
        <v>-1.7773264267645552E-2</v>
      </c>
      <c r="AY12" s="14">
        <f>+SUM(AY9:AY11)</f>
        <v>614240</v>
      </c>
      <c r="AZ12" s="103">
        <f ca="1">+SUM(AZ9:AZ11)</f>
        <v>571849</v>
      </c>
      <c r="BA12" s="14">
        <f ca="1">SUM(BA9:BA11)</f>
        <v>-42391</v>
      </c>
      <c r="BB12" s="15">
        <f ca="1">IF(BA12=0,0,IF(AY12=0,1,BA12/AY12))</f>
        <v>-6.9013740557436837E-2</v>
      </c>
      <c r="BC12" s="14">
        <f>SUM(BC9:BC11)</f>
        <v>4028188</v>
      </c>
      <c r="BD12" s="103">
        <f ca="1">SUM(BD9:BD11)</f>
        <v>3925120</v>
      </c>
      <c r="BE12" s="14">
        <f ca="1">SUM(BE9:BE11)</f>
        <v>-103068</v>
      </c>
      <c r="BF12" s="15">
        <f ca="1">IF(BE12=0,0,IF(BC12=0,1,BE12/BC12))</f>
        <v>-2.5586690591402388E-2</v>
      </c>
      <c r="BG12" s="14">
        <f>+SUM(BG9:BG11)</f>
        <v>628822</v>
      </c>
      <c r="BH12" s="103">
        <f ca="1">+SUM(BH9:BH11)</f>
        <v>622914</v>
      </c>
      <c r="BI12" s="14">
        <f ca="1">SUM(BI9:BI11)</f>
        <v>-5908</v>
      </c>
      <c r="BJ12" s="15">
        <f ca="1">IF(BI12=0,0,IF(BG12=0,1,BI12/BG12))</f>
        <v>-9.3953455826927181E-3</v>
      </c>
      <c r="BK12" s="14">
        <f>SUM(BK9:BK11)</f>
        <v>4657010</v>
      </c>
      <c r="BL12" s="103">
        <f ca="1">SUM(BL9:BL11)</f>
        <v>4548034</v>
      </c>
      <c r="BM12" s="14">
        <f ca="1">SUM(BM9:BM11)</f>
        <v>-108976</v>
      </c>
      <c r="BN12" s="15">
        <f ca="1">IF(BM12=0,0,IF(BK12=0,1,BM12/BK12))</f>
        <v>-2.3400422159282459E-2</v>
      </c>
      <c r="BO12" s="14">
        <f>+SUM(BO9:BO11)</f>
        <v>588183</v>
      </c>
      <c r="BP12" s="103">
        <f ca="1">+SUM(BP9:BP11)</f>
        <v>564975</v>
      </c>
      <c r="BQ12" s="14">
        <f ca="1">SUM(BQ9:BQ11)</f>
        <v>-23208</v>
      </c>
      <c r="BR12" s="15">
        <f ca="1">IF(BQ12=0,0,IF(BO12=0,1,BQ12/BO12))</f>
        <v>-3.9457107736877807E-2</v>
      </c>
      <c r="BS12" s="14">
        <f>SUM(BS9:BS11)</f>
        <v>5245193</v>
      </c>
      <c r="BT12" s="103">
        <f ca="1">SUM(BT9:BT11)</f>
        <v>5113009</v>
      </c>
      <c r="BU12" s="14">
        <f ca="1">SUM(BU9:BU11)</f>
        <v>-132184</v>
      </c>
      <c r="BV12" s="15">
        <f ca="1">IF(BU12=0,0,IF(BS12=0,1,BU12/BS12))</f>
        <v>-2.5200979258532527E-2</v>
      </c>
      <c r="BW12" s="14">
        <f>+SUM(BW9:BW11)</f>
        <v>601348</v>
      </c>
      <c r="BX12" s="103">
        <f ca="1">+SUM(BX9:BX11)</f>
        <v>578587</v>
      </c>
      <c r="BY12" s="14">
        <f ca="1">SUM(BY9:BY11)</f>
        <v>-22761</v>
      </c>
      <c r="BZ12" s="15">
        <f ca="1">IF(BY12=0,0,IF(BW12=0,1,BY12/BW12))</f>
        <v>-3.7849963748112572E-2</v>
      </c>
      <c r="CA12" s="14">
        <f>SUM(CA9:CA11)</f>
        <v>5846541</v>
      </c>
      <c r="CB12" s="103">
        <f ca="1">SUM(CB9:CB11)</f>
        <v>5691596</v>
      </c>
      <c r="CC12" s="14">
        <f ca="1">SUM(CC9:CC11)</f>
        <v>-154945</v>
      </c>
      <c r="CD12" s="15">
        <f ca="1">IF(CC12=0,0,IF(CA12=0,1,CC12/CA12))</f>
        <v>-2.6501994940256127E-2</v>
      </c>
      <c r="CE12" s="14">
        <f>+SUM(CE9:CE11)</f>
        <v>553370</v>
      </c>
      <c r="CF12" s="103">
        <f ca="1">+SUM(CF9:CF11)</f>
        <v>546078</v>
      </c>
      <c r="CG12" s="14">
        <f ca="1">SUM(CG9:CG11)</f>
        <v>-7292</v>
      </c>
      <c r="CH12" s="15">
        <f ca="1">IF(CG12=0,0,IF(CE12=0,1,CG12/CE12))</f>
        <v>-1.3177440049153369E-2</v>
      </c>
      <c r="CI12" s="14">
        <f>SUM(CI9:CI11)</f>
        <v>6399911</v>
      </c>
      <c r="CJ12" s="103">
        <f ca="1">SUM(CJ9:CJ11)</f>
        <v>6237674</v>
      </c>
      <c r="CK12" s="14">
        <f ca="1">SUM(CK9:CK11)</f>
        <v>-162237</v>
      </c>
      <c r="CL12" s="15">
        <f ca="1">IF(CK12=0,0,IF(CI12=0,1,CK12/CI12))</f>
        <v>-2.5349883771821201E-2</v>
      </c>
      <c r="CM12" s="14">
        <f>+SUM(CM9:CM11)</f>
        <v>529288</v>
      </c>
      <c r="CN12" s="103">
        <f ca="1">+SUM(CN9:CN11)</f>
        <v>512417</v>
      </c>
      <c r="CO12" s="14">
        <f ca="1">SUM(CO9:CO11)</f>
        <v>-16871</v>
      </c>
      <c r="CP12" s="15">
        <f ca="1">IF(CO12=0,0,IF(CM12=0,1,CO12/CM12))</f>
        <v>-3.1874896086818517E-2</v>
      </c>
      <c r="CQ12" s="14">
        <f>SUM(CQ9:CQ11)</f>
        <v>6929199</v>
      </c>
      <c r="CR12" s="103">
        <f ca="1">SUM(CR9:CR11)</f>
        <v>6750091</v>
      </c>
      <c r="CS12" s="14">
        <f ca="1">SUM(CS9:CS11)</f>
        <v>-179108</v>
      </c>
      <c r="CT12" s="15">
        <f ca="1">IF(CS12=0,0,IF(CQ12=0,1,CS12/CQ12))</f>
        <v>-2.5848297905717528E-2</v>
      </c>
      <c r="CW12" s="12"/>
      <c r="CX12" s="12"/>
      <c r="CZ12" s="89"/>
      <c r="DA12" s="89"/>
      <c r="DB12" s="89"/>
      <c r="DC12" s="89"/>
      <c r="DD12" s="89"/>
      <c r="DE12" s="89"/>
      <c r="DF12" s="89"/>
      <c r="DG12" s="89"/>
      <c r="DH12" s="89"/>
      <c r="DI12" s="89"/>
      <c r="DJ12" s="89"/>
      <c r="DK12" s="89"/>
      <c r="DL12" s="12"/>
      <c r="DM12" s="12"/>
      <c r="DN12" s="89"/>
      <c r="DO12" s="89"/>
      <c r="DP12" s="89"/>
      <c r="DQ12" s="89"/>
      <c r="DR12" s="89"/>
      <c r="DS12" s="89"/>
      <c r="DT12" s="89"/>
      <c r="DU12" s="89"/>
      <c r="DV12" s="89"/>
      <c r="DW12" s="89"/>
      <c r="DX12" s="89"/>
      <c r="DY12" s="89"/>
      <c r="DZ12"/>
    </row>
    <row r="13" spans="1:130" s="12" customFormat="1" ht="15.6">
      <c r="A13" s="91"/>
      <c r="B13" s="28"/>
      <c r="C13" s="9"/>
      <c r="D13" s="9"/>
      <c r="E13" s="10"/>
      <c r="F13" s="11"/>
      <c r="G13" s="9"/>
      <c r="H13" s="9"/>
      <c r="I13" s="10"/>
      <c r="J13" s="11"/>
      <c r="K13" s="9"/>
      <c r="L13" s="9"/>
      <c r="M13" s="10"/>
      <c r="N13" s="11"/>
      <c r="O13" s="9"/>
      <c r="P13" s="9"/>
      <c r="Q13" s="10"/>
      <c r="R13" s="11"/>
      <c r="S13" s="9"/>
      <c r="T13" s="9"/>
      <c r="U13" s="10"/>
      <c r="V13" s="11"/>
      <c r="W13" s="9"/>
      <c r="X13" s="9"/>
      <c r="Y13" s="10"/>
      <c r="Z13" s="11"/>
      <c r="AA13" s="9"/>
      <c r="AB13" s="9"/>
      <c r="AC13" s="10"/>
      <c r="AD13" s="11"/>
      <c r="AE13" s="9"/>
      <c r="AF13" s="9"/>
      <c r="AG13" s="10"/>
      <c r="AH13" s="11"/>
      <c r="AI13" s="9"/>
      <c r="AJ13" s="9"/>
      <c r="AK13" s="10"/>
      <c r="AL13" s="11"/>
      <c r="AM13" s="9"/>
      <c r="AN13" s="9"/>
      <c r="AO13" s="10"/>
      <c r="AP13" s="11"/>
      <c r="AQ13" s="9"/>
      <c r="AR13" s="9"/>
      <c r="AS13" s="10"/>
      <c r="AT13" s="11"/>
      <c r="AU13" s="9"/>
      <c r="AV13" s="9"/>
      <c r="AW13" s="10"/>
      <c r="AX13" s="11"/>
      <c r="AY13" s="9"/>
      <c r="AZ13" s="9"/>
      <c r="BA13" s="10"/>
      <c r="BB13" s="11"/>
      <c r="BC13" s="9"/>
      <c r="BD13" s="9"/>
      <c r="BE13" s="10"/>
      <c r="BF13" s="11"/>
      <c r="BG13" s="9"/>
      <c r="BH13" s="9"/>
      <c r="BI13" s="10"/>
      <c r="BJ13" s="11"/>
      <c r="BK13" s="9"/>
      <c r="BL13" s="9"/>
      <c r="BM13" s="10"/>
      <c r="BN13" s="11"/>
      <c r="BO13" s="9"/>
      <c r="BP13" s="9"/>
      <c r="BQ13" s="10"/>
      <c r="BR13" s="11"/>
      <c r="BS13" s="9"/>
      <c r="BT13" s="9"/>
      <c r="BU13" s="10"/>
      <c r="BV13" s="11"/>
      <c r="BW13" s="9"/>
      <c r="BX13" s="9"/>
      <c r="BY13" s="10"/>
      <c r="BZ13" s="11"/>
      <c r="CA13" s="9"/>
      <c r="CB13" s="9"/>
      <c r="CC13" s="10"/>
      <c r="CD13" s="11"/>
      <c r="CE13" s="9"/>
      <c r="CF13" s="9"/>
      <c r="CG13" s="10"/>
      <c r="CH13" s="11"/>
      <c r="CI13" s="9"/>
      <c r="CJ13" s="9"/>
      <c r="CK13" s="10"/>
      <c r="CL13" s="11"/>
      <c r="CM13" s="9"/>
      <c r="CN13" s="9"/>
      <c r="CO13" s="10"/>
      <c r="CP13" s="11"/>
      <c r="CQ13" s="9"/>
      <c r="CR13" s="9"/>
      <c r="CS13" s="10"/>
      <c r="CT13" s="11"/>
      <c r="CY13" s="16"/>
      <c r="CZ13" s="89"/>
      <c r="DA13" s="89"/>
      <c r="DB13" s="89"/>
      <c r="DC13" s="89"/>
      <c r="DD13" s="89"/>
      <c r="DE13" s="89"/>
      <c r="DF13" s="89"/>
      <c r="DG13" s="89"/>
      <c r="DH13" s="89"/>
      <c r="DI13" s="89"/>
      <c r="DJ13" s="89"/>
      <c r="DK13" s="89"/>
      <c r="DN13" s="89"/>
      <c r="DO13" s="89"/>
      <c r="DP13" s="89"/>
      <c r="DQ13" s="89"/>
      <c r="DR13" s="89"/>
      <c r="DS13" s="89"/>
      <c r="DT13" s="89"/>
      <c r="DU13" s="89"/>
      <c r="DV13" s="89"/>
      <c r="DW13" s="89"/>
      <c r="DX13" s="89"/>
      <c r="DY13" s="89"/>
      <c r="DZ13"/>
    </row>
    <row r="14" spans="1:130" s="12" customFormat="1" ht="15" customHeight="1">
      <c r="A14" s="99"/>
      <c r="B14" s="31" t="s">
        <v>6</v>
      </c>
      <c r="C14" s="21">
        <f>+CZ14</f>
        <v>224233</v>
      </c>
      <c r="D14" s="87">
        <f ca="1">OFFSET(CZ14,0,14,1,1)</f>
        <v>191852</v>
      </c>
      <c r="E14" s="21">
        <f ca="1">SUM(D14-C14)</f>
        <v>-32381</v>
      </c>
      <c r="F14" s="22">
        <f ca="1">IF(E14=0,0,IF(C14=0,1,E14/C14))</f>
        <v>-0.14440782578835407</v>
      </c>
      <c r="G14" s="21">
        <f>SUMIF($C$6:F$6,G$5,$C14:F14)</f>
        <v>224233</v>
      </c>
      <c r="H14" s="87">
        <f ca="1">SUMIF($C$6:G$6,H$5,$C14:G14)</f>
        <v>191852</v>
      </c>
      <c r="I14" s="21">
        <f ca="1">SUM(H14-G14)</f>
        <v>-32381</v>
      </c>
      <c r="J14" s="22">
        <f ca="1">IF(I14=0,0,IF(G14=0,1,I14/G14))</f>
        <v>-0.14440782578835407</v>
      </c>
      <c r="K14" s="21">
        <f>+DA14</f>
        <v>182407</v>
      </c>
      <c r="L14" s="87">
        <f ca="1">OFFSET(DA14,0,14,1,1)</f>
        <v>166074</v>
      </c>
      <c r="M14" s="21">
        <f ca="1">SUM(L14-K14)</f>
        <v>-16333</v>
      </c>
      <c r="N14" s="22">
        <f ca="1">IF(M14=0,0,IF(K14=0,1,M14/K14))</f>
        <v>-8.9541519788166019E-2</v>
      </c>
      <c r="O14" s="21">
        <f>SUMIF($C$6:N$6,O$5,$C14:N14)</f>
        <v>406640</v>
      </c>
      <c r="P14" s="87">
        <f ca="1">SUMIF($C$6:O$6,P$5,$C14:O14)</f>
        <v>357926</v>
      </c>
      <c r="Q14" s="21">
        <f ca="1">SUM(P14-O14)</f>
        <v>-48714</v>
      </c>
      <c r="R14" s="22">
        <f ca="1">IF(Q14=0,0,IF(O14=0,1,Q14/O14))</f>
        <v>-0.11979638009049774</v>
      </c>
      <c r="S14" s="21">
        <f>+DB14</f>
        <v>243386</v>
      </c>
      <c r="T14" s="87">
        <f ca="1">OFFSET(DB14,0,14,1,1)</f>
        <v>216384</v>
      </c>
      <c r="U14" s="21">
        <f ca="1">SUM(T14-S14)</f>
        <v>-27002</v>
      </c>
      <c r="V14" s="22">
        <f ca="1">IF(U14=0,0,IF(S14=0,1,U14/S14))</f>
        <v>-0.11094311094311095</v>
      </c>
      <c r="W14" s="21">
        <f>SUMIF($C$6:V$6,W$5,$C14:V14)</f>
        <v>650026</v>
      </c>
      <c r="X14" s="87">
        <f ca="1">SUMIF($C$6:W$6,X$5,$C14:W14)</f>
        <v>574310</v>
      </c>
      <c r="Y14" s="21">
        <f ca="1">SUM(X14-W14)</f>
        <v>-75716</v>
      </c>
      <c r="Z14" s="22">
        <f ca="1">IF(Y14=0,0,IF(W14=0,1,Y14/W14))</f>
        <v>-0.11648149458637039</v>
      </c>
      <c r="AA14" s="21">
        <f>+DC14</f>
        <v>238721</v>
      </c>
      <c r="AB14" s="87">
        <f ca="1">OFFSET(DC14,0,14,1,1)</f>
        <v>221257</v>
      </c>
      <c r="AC14" s="21">
        <f ca="1">SUM(AB14-AA14)</f>
        <v>-17464</v>
      </c>
      <c r="AD14" s="22">
        <f ca="1">IF(AC14=0,0,IF(AA14=0,1,AC14/AA14))</f>
        <v>-7.3156530007833412E-2</v>
      </c>
      <c r="AE14" s="21">
        <f>SUMIF($C$6:AD$6,AE$5,$C14:AD14)</f>
        <v>888747</v>
      </c>
      <c r="AF14" s="87">
        <f ca="1">SUMIF($C$6:AE$6,AF$5,$C14:AE14)</f>
        <v>795567</v>
      </c>
      <c r="AG14" s="21">
        <f ca="1">SUM(AF14-AE14)</f>
        <v>-93180</v>
      </c>
      <c r="AH14" s="22">
        <f ca="1">IF(AG14=0,0,IF(AE14=0,1,AG14/AE14))</f>
        <v>-0.10484423576113337</v>
      </c>
      <c r="AI14" s="21">
        <f>+DD14</f>
        <v>289751</v>
      </c>
      <c r="AJ14" s="87">
        <f ca="1">OFFSET(DD14,0,14,1,1)</f>
        <v>263478</v>
      </c>
      <c r="AK14" s="21">
        <f ca="1">SUM(AJ14-AI14)</f>
        <v>-26273</v>
      </c>
      <c r="AL14" s="22">
        <f ca="1">IF(AK14=0,0,IF(AI14=0,1,AK14/AI14))</f>
        <v>-9.067440664570614E-2</v>
      </c>
      <c r="AM14" s="21">
        <f>SUMIF($C$6:AL$6,AM$5,$C14:AL14)</f>
        <v>1178498</v>
      </c>
      <c r="AN14" s="87">
        <f ca="1">SUMIF($C$6:AM$6,AN$5,$C14:AM14)</f>
        <v>1059045</v>
      </c>
      <c r="AO14" s="21">
        <f ca="1">SUM(AN14-AM14)</f>
        <v>-119453</v>
      </c>
      <c r="AP14" s="22">
        <f ca="1">IF(AO14=0,0,IF(AM14=0,1,AO14/AM14))</f>
        <v>-0.10136037566461717</v>
      </c>
      <c r="AQ14" s="21">
        <f>+DE14</f>
        <v>295153</v>
      </c>
      <c r="AR14" s="87">
        <f ca="1">OFFSET(DE14,0,14,1,1)</f>
        <v>277288</v>
      </c>
      <c r="AS14" s="21">
        <f ca="1">SUM(AR14-AQ14)</f>
        <v>-17865</v>
      </c>
      <c r="AT14" s="22">
        <f ca="1">IF(AS14=0,0,IF(AQ14=0,1,AS14/AQ14))</f>
        <v>-6.0527929582284444E-2</v>
      </c>
      <c r="AU14" s="21">
        <f>SUMIF($C$6:AT$6,AU$5,$C14:AT14)</f>
        <v>1473651</v>
      </c>
      <c r="AV14" s="87">
        <f ca="1">SUMIF($C$6:AU$6,AV$5,$C14:AU14)</f>
        <v>1336333</v>
      </c>
      <c r="AW14" s="21">
        <f ca="1">SUM(AV14-AU14)</f>
        <v>-137318</v>
      </c>
      <c r="AX14" s="22">
        <f ca="1">IF(AW14=0,0,IF(AU14=0,1,AW14/AU14))</f>
        <v>-9.3182171355361609E-2</v>
      </c>
      <c r="AY14" s="21">
        <f>+DF14</f>
        <v>343176</v>
      </c>
      <c r="AZ14" s="87">
        <f ca="1">OFFSET(DF14,0,14,1,1)</f>
        <v>338169</v>
      </c>
      <c r="BA14" s="21">
        <f ca="1">SUM(AZ14-AY14)</f>
        <v>-5007</v>
      </c>
      <c r="BB14" s="22">
        <f ca="1">IF(BA14=0,0,IF(AY14=0,1,BA14/AY14))</f>
        <v>-1.4590181131547661E-2</v>
      </c>
      <c r="BC14" s="21">
        <f>SUMIF($C$6:BB$6,BC$5,$C14:BB14)</f>
        <v>1816827</v>
      </c>
      <c r="BD14" s="87">
        <f ca="1">SUMIF($C$6:BC$6,BD$5,$C14:BC14)</f>
        <v>1674502</v>
      </c>
      <c r="BE14" s="21">
        <f ca="1">SUM(BD14-BC14)</f>
        <v>-142325</v>
      </c>
      <c r="BF14" s="22">
        <f ca="1">IF(BE14=0,0,IF(BC14=0,1,BE14/BC14))</f>
        <v>-7.8337122907134252E-2</v>
      </c>
      <c r="BG14" s="21">
        <f>+DG14</f>
        <v>347281</v>
      </c>
      <c r="BH14" s="87">
        <f ca="1">OFFSET(DG14,0,14,1,1)</f>
        <v>323805</v>
      </c>
      <c r="BI14" s="21">
        <f ca="1">SUM(BH14-BG14)</f>
        <v>-23476</v>
      </c>
      <c r="BJ14" s="22">
        <f ca="1">IF(BI14=0,0,IF(BG14=0,1,BI14/BG14))</f>
        <v>-6.7599436767344021E-2</v>
      </c>
      <c r="BK14" s="21">
        <f>SUMIF($C$6:BJ$6,BK$5,$C14:BJ14)</f>
        <v>2164108</v>
      </c>
      <c r="BL14" s="87">
        <f ca="1">SUMIF($C$6:BK$6,BL$5,$C14:BK14)</f>
        <v>1998307</v>
      </c>
      <c r="BM14" s="21">
        <f ca="1">SUM(BL14-BK14)</f>
        <v>-165801</v>
      </c>
      <c r="BN14" s="22">
        <f ca="1">IF(BM14=0,0,IF(BK14=0,1,BM14/BK14))</f>
        <v>-7.6614013718354163E-2</v>
      </c>
      <c r="BO14" s="21">
        <f>+DH14</f>
        <v>272552</v>
      </c>
      <c r="BP14" s="87">
        <f ca="1">OFFSET(DH14,0,14,1,1)</f>
        <v>272289</v>
      </c>
      <c r="BQ14" s="21">
        <f ca="1">SUM(BP14-BO14)</f>
        <v>-263</v>
      </c>
      <c r="BR14" s="22">
        <f ca="1">IF(BQ14=0,0,IF(BO14=0,1,BQ14/BO14))</f>
        <v>-9.6495347676773602E-4</v>
      </c>
      <c r="BS14" s="21">
        <f>SUMIF($C$6:BR$6,BS$5,$C14:BR14)</f>
        <v>2436660</v>
      </c>
      <c r="BT14" s="87">
        <f ca="1">SUMIF($C$6:BS$6,BT$5,$C14:BS14)</f>
        <v>2270596</v>
      </c>
      <c r="BU14" s="21">
        <f ca="1">SUM(BT14-BS14)</f>
        <v>-166064</v>
      </c>
      <c r="BV14" s="22">
        <f ca="1">IF(BU14=0,0,IF(BS14=0,1,BU14/BS14))</f>
        <v>-6.8152306846256755E-2</v>
      </c>
      <c r="BW14" s="21">
        <f>+DI14</f>
        <v>262186</v>
      </c>
      <c r="BX14" s="87">
        <f ca="1">OFFSET(DI14,0,14,1,1)</f>
        <v>265063</v>
      </c>
      <c r="BY14" s="21">
        <f ca="1">SUM(BX14-BW14)</f>
        <v>2877</v>
      </c>
      <c r="BZ14" s="22">
        <f ca="1">IF(BY14=0,0,IF(BW14=0,1,BY14/BW14))</f>
        <v>1.0973125948753938E-2</v>
      </c>
      <c r="CA14" s="21">
        <f>SUMIF($C$6:BZ$6,CA$5,$C14:BZ14)</f>
        <v>2698846</v>
      </c>
      <c r="CB14" s="87">
        <f ca="1">SUMIF($C$6:CA$6,CB$5,$C14:CA14)</f>
        <v>2535659</v>
      </c>
      <c r="CC14" s="21">
        <f ca="1">SUM(CB14-CA14)</f>
        <v>-163187</v>
      </c>
      <c r="CD14" s="22">
        <f ca="1">IF(CC14=0,0,IF(CA14=0,1,CC14/CA14))</f>
        <v>-6.0465473020691066E-2</v>
      </c>
      <c r="CE14" s="21">
        <f>+DJ14</f>
        <v>241804</v>
      </c>
      <c r="CF14" s="87">
        <f ca="1">OFFSET(DJ14,0,14,1,1)</f>
        <v>233055</v>
      </c>
      <c r="CG14" s="21">
        <f ca="1">SUM(CF14-CE14)</f>
        <v>-8749</v>
      </c>
      <c r="CH14" s="22">
        <f ca="1">IF(CG14=0,0,IF(CE14=0,1,CG14/CE14))</f>
        <v>-3.6182197151411889E-2</v>
      </c>
      <c r="CI14" s="21">
        <f>SUMIF($C$6:CH$6,CI$5,$C14:CH14)</f>
        <v>2940650</v>
      </c>
      <c r="CJ14" s="87">
        <f ca="1">SUMIF($C$6:CI$6,CJ$5,$C14:CI14)</f>
        <v>2768714</v>
      </c>
      <c r="CK14" s="21">
        <f ca="1">SUM(CJ14-CI14)</f>
        <v>-171936</v>
      </c>
      <c r="CL14" s="22">
        <f ca="1">IF(CK14=0,0,IF(CI14=0,1,CK14/CI14))</f>
        <v>-5.8468705898355802E-2</v>
      </c>
      <c r="CM14" s="21">
        <f>+DK14</f>
        <v>241729</v>
      </c>
      <c r="CN14" s="87">
        <f ca="1">OFFSET(DK14,0,14,1,1)</f>
        <v>218241</v>
      </c>
      <c r="CO14" s="21">
        <f ca="1">SUM(CN14-CM14)</f>
        <v>-23488</v>
      </c>
      <c r="CP14" s="22">
        <f ca="1">IF(CO14=0,0,IF(CM14=0,1,CO14/CM14))</f>
        <v>-9.7166661840325325E-2</v>
      </c>
      <c r="CQ14" s="21">
        <f>SUMIF($C$6:CP$6,CQ$5,$C14:CP14)</f>
        <v>3182379</v>
      </c>
      <c r="CR14" s="87">
        <f ca="1">SUMIF($C$6:CQ$6,CR$5,$C14:CQ14)</f>
        <v>2986955</v>
      </c>
      <c r="CS14" s="21">
        <f ca="1">SUM(CR14-CQ14)</f>
        <v>-195424</v>
      </c>
      <c r="CT14" s="22">
        <f ca="1">IF(CS14=0,0,IF(CQ14=0,1,CS14/CQ14))</f>
        <v>-6.1408147803891366E-2</v>
      </c>
      <c r="CW14" s="12" t="s">
        <v>10</v>
      </c>
      <c r="CX14" s="81" t="s">
        <v>6</v>
      </c>
      <c r="CZ14" s="88">
        <f>SUMIF(BWB!$A$73:$A$83,'2015-2016'!CZ$7,BWB!D$73:D$83)</f>
        <v>224233</v>
      </c>
      <c r="DA14" s="88">
        <f>SUMIF(BWB!$A$73:$A$83,'2015-2016'!DA$7,BWB!E$73:E$83)</f>
        <v>182407</v>
      </c>
      <c r="DB14" s="88">
        <f>SUMIF(BWB!$A$73:$A$83,'2015-2016'!DB$7,BWB!F$73:F$83)</f>
        <v>243386</v>
      </c>
      <c r="DC14" s="88">
        <f>SUMIF(BWB!$A$73:$A$83,'2015-2016'!DC$7,BWB!G$73:G$83)</f>
        <v>238721</v>
      </c>
      <c r="DD14" s="88">
        <f>SUMIF(BWB!$A$73:$A$83,'2015-2016'!DD$7,BWB!H$73:H$83)</f>
        <v>289751</v>
      </c>
      <c r="DE14" s="88">
        <f>SUMIF(BWB!$A$73:$A$83,'2015-2016'!DE$7,BWB!I$73:I$83)</f>
        <v>295153</v>
      </c>
      <c r="DF14" s="88">
        <f>SUMIF(BWB!$A$73:$A$83,'2015-2016'!DF$7,BWB!J$73:J$83)</f>
        <v>343176</v>
      </c>
      <c r="DG14" s="88">
        <f>SUMIF(BWB!$A$73:$A$83,'2015-2016'!DG$7,BWB!K$73:K$83)</f>
        <v>347281</v>
      </c>
      <c r="DH14" s="88">
        <f>SUMIF(BWB!$A$73:$A$83,'2015-2016'!DH$7,BWB!L$73:L$83)</f>
        <v>272552</v>
      </c>
      <c r="DI14" s="88">
        <f>SUMIF(BWB!$A$73:$A$83,'2015-2016'!DI$7,BWB!M$73:M$83)</f>
        <v>262186</v>
      </c>
      <c r="DJ14" s="88">
        <f>SUMIF(BWB!$A$73:$A$83,'2015-2016'!DJ$7,BWB!N$73:N$83)</f>
        <v>241804</v>
      </c>
      <c r="DK14" s="88">
        <f>SUMIF(BWB!$A$73:$A$83,'2015-2016'!DK$7,BWB!O$73:O$83)</f>
        <v>241729</v>
      </c>
      <c r="DN14" s="88">
        <f>SUMIF(BWB!$A$73:$A$83,'2015-2016'!DN$7,BWB!D$73:D$83)</f>
        <v>191852</v>
      </c>
      <c r="DO14" s="88">
        <f>SUMIF(BWB!$A$73:$A$83,'2015-2016'!DO$7,BWB!E$73:E$83)</f>
        <v>166074</v>
      </c>
      <c r="DP14" s="88">
        <f>SUMIF(BWB!$A$73:$A$83,'2015-2016'!DP$7,BWB!F$73:F$83)</f>
        <v>216384</v>
      </c>
      <c r="DQ14" s="88">
        <f>SUMIF(BWB!$A$73:$A$83,'2015-2016'!DQ$7,BWB!G$73:G$83)</f>
        <v>221257</v>
      </c>
      <c r="DR14" s="88">
        <f>SUMIF(BWB!$A$73:$A$83,'2015-2016'!DR$7,BWB!H$73:H$83)</f>
        <v>263478</v>
      </c>
      <c r="DS14" s="88">
        <f>SUMIF(BWB!$A$73:$A$83,'2015-2016'!DS$7,BWB!I$73:I$83)</f>
        <v>277288</v>
      </c>
      <c r="DT14" s="88">
        <f>SUMIF(BWB!$A$73:$A$83,'2015-2016'!DT$7,BWB!J$73:J$83)</f>
        <v>338169</v>
      </c>
      <c r="DU14" s="88">
        <f>SUMIF(BWB!$A$73:$A$83,'2015-2016'!DU$7,BWB!K$73:K$83)</f>
        <v>323805</v>
      </c>
      <c r="DV14" s="88">
        <f>SUMIF(BWB!$A$73:$A$83,'2015-2016'!DV$7,BWB!L$73:L$83)</f>
        <v>272289</v>
      </c>
      <c r="DW14" s="88">
        <f>SUMIF(BWB!$A$73:$A$83,'2015-2016'!DW$7,BWB!M$73:M$83)</f>
        <v>265063</v>
      </c>
      <c r="DX14" s="88">
        <f>SUMIF(BWB!$A$73:$A$83,'2015-2016'!DX$7,BWB!N$73:N$83)</f>
        <v>233055</v>
      </c>
      <c r="DY14" s="88">
        <f>SUMIF(BWB!$A$73:$A$83,'2015-2016'!DY$7,BWB!O$73:O$83)</f>
        <v>218241</v>
      </c>
      <c r="DZ14"/>
    </row>
    <row r="15" spans="1:130" s="12" customFormat="1" ht="15.6">
      <c r="A15" s="101" t="str">
        <f>+CW16</f>
        <v>Blue Water Bridge</v>
      </c>
      <c r="B15" s="29" t="s">
        <v>7</v>
      </c>
      <c r="C15" s="21">
        <f>+CZ15</f>
        <v>121344</v>
      </c>
      <c r="D15" s="87">
        <f ca="1">OFFSET(CZ15,0,14,1,1)</f>
        <v>126932</v>
      </c>
      <c r="E15" s="21">
        <f ca="1">SUM(D15-C15)</f>
        <v>5588</v>
      </c>
      <c r="F15" s="22">
        <f ca="1">IF(E15=0,0,IF(C15=0,1,E15/C15))</f>
        <v>4.6050896624472572E-2</v>
      </c>
      <c r="G15" s="21">
        <f>SUMIF($C$6:F$6,G$5,$C15:F15)</f>
        <v>121344</v>
      </c>
      <c r="H15" s="87">
        <f ca="1">SUMIF($C$6:G$6,H$5,$C15:G15)</f>
        <v>126932</v>
      </c>
      <c r="I15" s="21">
        <f ca="1">SUM(H15-G15)</f>
        <v>5588</v>
      </c>
      <c r="J15" s="22">
        <f ca="1">IF(I15=0,0,IF(G15=0,1,I15/G15))</f>
        <v>4.6050896624472572E-2</v>
      </c>
      <c r="K15" s="21">
        <f>+DA15</f>
        <v>118080</v>
      </c>
      <c r="L15" s="87">
        <f ca="1">OFFSET(DA15,0,14,1,1)</f>
        <v>130663</v>
      </c>
      <c r="M15" s="21">
        <f ca="1">SUM(L15-K15)</f>
        <v>12583</v>
      </c>
      <c r="N15" s="22">
        <f ca="1">IF(M15=0,0,IF(K15=0,1,M15/K15))</f>
        <v>0.10656334688346883</v>
      </c>
      <c r="O15" s="21">
        <f>SUMIF($C$6:N$6,O$5,$C15:N15)</f>
        <v>239424</v>
      </c>
      <c r="P15" s="87">
        <f ca="1">SUMIF($C$6:O$6,P$5,$C15:O15)</f>
        <v>257595</v>
      </c>
      <c r="Q15" s="21">
        <f ca="1">SUM(P15-O15)</f>
        <v>18171</v>
      </c>
      <c r="R15" s="22">
        <f ca="1">IF(Q15=0,0,IF(O15=0,1,Q15/O15))</f>
        <v>7.5894647153167599E-2</v>
      </c>
      <c r="S15" s="21">
        <f>+DB15</f>
        <v>139377</v>
      </c>
      <c r="T15" s="87">
        <f ca="1">OFFSET(DB15,0,14,1,1)</f>
        <v>143808</v>
      </c>
      <c r="U15" s="21">
        <f ca="1">SUM(T15-S15)</f>
        <v>4431</v>
      </c>
      <c r="V15" s="22">
        <f ca="1">IF(U15=0,0,IF(S15=0,1,U15/S15))</f>
        <v>3.1791472050625283E-2</v>
      </c>
      <c r="W15" s="21">
        <f>SUMIF($C$6:V$6,W$5,$C15:V15)</f>
        <v>378801</v>
      </c>
      <c r="X15" s="87">
        <f ca="1">SUMIF($C$6:W$6,X$5,$C15:W15)</f>
        <v>401403</v>
      </c>
      <c r="Y15" s="21">
        <f ca="1">SUM(X15-W15)</f>
        <v>22602</v>
      </c>
      <c r="Z15" s="22">
        <f ca="1">IF(Y15=0,0,IF(W15=0,1,Y15/W15))</f>
        <v>5.9667213127737255E-2</v>
      </c>
      <c r="AA15" s="21">
        <f>+DC15</f>
        <v>134492</v>
      </c>
      <c r="AB15" s="87">
        <f ca="1">OFFSET(DC15,0,14,1,1)</f>
        <v>143194</v>
      </c>
      <c r="AC15" s="21">
        <f ca="1">SUM(AB15-AA15)</f>
        <v>8702</v>
      </c>
      <c r="AD15" s="22">
        <f ca="1">IF(AC15=0,0,IF(AA15=0,1,AC15/AA15))</f>
        <v>6.470273324807424E-2</v>
      </c>
      <c r="AE15" s="21">
        <f>SUMIF($C$6:AD$6,AE$5,$C15:AD15)</f>
        <v>513293</v>
      </c>
      <c r="AF15" s="87">
        <f ca="1">SUMIF($C$6:AE$6,AF$5,$C15:AE15)</f>
        <v>544597</v>
      </c>
      <c r="AG15" s="21">
        <f ca="1">SUM(AF15-AE15)</f>
        <v>31304</v>
      </c>
      <c r="AH15" s="22">
        <f ca="1">IF(AG15=0,0,IF(AE15=0,1,AG15/AE15))</f>
        <v>6.0986609986888582E-2</v>
      </c>
      <c r="AI15" s="21">
        <f>+DD15</f>
        <v>135340</v>
      </c>
      <c r="AJ15" s="87">
        <f ca="1">OFFSET(DD15,0,14,1,1)</f>
        <v>143313</v>
      </c>
      <c r="AK15" s="21">
        <f ca="1">SUM(AJ15-AI15)</f>
        <v>7973</v>
      </c>
      <c r="AL15" s="22">
        <f ca="1">IF(AK15=0,0,IF(AI15=0,1,AK15/AI15))</f>
        <v>5.8910891089108908E-2</v>
      </c>
      <c r="AM15" s="21">
        <f>SUMIF($C$6:AL$6,AM$5,$C15:AL15)</f>
        <v>648633</v>
      </c>
      <c r="AN15" s="87">
        <f ca="1">SUMIF($C$6:AM$6,AN$5,$C15:AM15)</f>
        <v>687910</v>
      </c>
      <c r="AO15" s="21">
        <f ca="1">SUM(AN15-AM15)</f>
        <v>39277</v>
      </c>
      <c r="AP15" s="22">
        <f ca="1">IF(AO15=0,0,IF(AM15=0,1,AO15/AM15))</f>
        <v>6.055350251991496E-2</v>
      </c>
      <c r="AQ15" s="21">
        <f>+DE15</f>
        <v>140379</v>
      </c>
      <c r="AR15" s="87">
        <f ca="1">OFFSET(DE15,0,14,1,1)</f>
        <v>154028</v>
      </c>
      <c r="AS15" s="21">
        <f ca="1">SUM(AR15-AQ15)</f>
        <v>13649</v>
      </c>
      <c r="AT15" s="22">
        <f ca="1">IF(AS15=0,0,IF(AQ15=0,1,AS15/AQ15))</f>
        <v>9.7229642610361947E-2</v>
      </c>
      <c r="AU15" s="21">
        <f>SUMIF($C$6:AT$6,AU$5,$C15:AT15)</f>
        <v>789012</v>
      </c>
      <c r="AV15" s="87">
        <f ca="1">SUMIF($C$6:AU$6,AV$5,$C15:AU15)</f>
        <v>841938</v>
      </c>
      <c r="AW15" s="21">
        <f ca="1">SUM(AV15-AU15)</f>
        <v>52926</v>
      </c>
      <c r="AX15" s="22">
        <f ca="1">IF(AW15=0,0,IF(AU15=0,1,AW15/AU15))</f>
        <v>6.7078827698438051E-2</v>
      </c>
      <c r="AY15" s="21">
        <f>+DF15</f>
        <v>128673</v>
      </c>
      <c r="AZ15" s="87">
        <f ca="1">OFFSET(DF15,0,14,1,1)</f>
        <v>132233</v>
      </c>
      <c r="BA15" s="21">
        <f ca="1">SUM(AZ15-AY15)</f>
        <v>3560</v>
      </c>
      <c r="BB15" s="22">
        <f ca="1">IF(BA15=0,0,IF(AY15=0,1,BA15/AY15))</f>
        <v>2.7667031933661296E-2</v>
      </c>
      <c r="BC15" s="21">
        <f>SUMIF($C$6:BB$6,BC$5,$C15:BB15)</f>
        <v>917685</v>
      </c>
      <c r="BD15" s="87">
        <f ca="1">SUMIF($C$6:BC$6,BD$5,$C15:BC15)</f>
        <v>974171</v>
      </c>
      <c r="BE15" s="21">
        <f ca="1">SUM(BD15-BC15)</f>
        <v>56486</v>
      </c>
      <c r="BF15" s="22">
        <f ca="1">IF(BE15=0,0,IF(BC15=0,1,BE15/BC15))</f>
        <v>6.1552711442379462E-2</v>
      </c>
      <c r="BG15" s="21">
        <f>+DG15</f>
        <v>137290</v>
      </c>
      <c r="BH15" s="87">
        <f ca="1">OFFSET(DG15,0,14,1,1)</f>
        <v>146679</v>
      </c>
      <c r="BI15" s="21">
        <f ca="1">SUM(BH15-BG15)</f>
        <v>9389</v>
      </c>
      <c r="BJ15" s="22">
        <f ca="1">IF(BI15=0,0,IF(BG15=0,1,BI15/BG15))</f>
        <v>6.8388083618617521E-2</v>
      </c>
      <c r="BK15" s="21">
        <f>SUMIF($C$6:BJ$6,BK$5,$C15:BJ15)</f>
        <v>1054975</v>
      </c>
      <c r="BL15" s="87">
        <f ca="1">SUMIF($C$6:BK$6,BL$5,$C15:BK15)</f>
        <v>1120850</v>
      </c>
      <c r="BM15" s="21">
        <f ca="1">SUM(BL15-BK15)</f>
        <v>65875</v>
      </c>
      <c r="BN15" s="22">
        <f ca="1">IF(BM15=0,0,IF(BK15=0,1,BM15/BK15))</f>
        <v>6.2442237967724357E-2</v>
      </c>
      <c r="BO15" s="21">
        <f>+DH15</f>
        <v>139086</v>
      </c>
      <c r="BP15" s="87">
        <f ca="1">OFFSET(DH15,0,14,1,1)</f>
        <v>144474</v>
      </c>
      <c r="BQ15" s="21">
        <f ca="1">SUM(BP15-BO15)</f>
        <v>5388</v>
      </c>
      <c r="BR15" s="22">
        <f ca="1">IF(BQ15=0,0,IF(BO15=0,1,BQ15/BO15))</f>
        <v>3.8738622147448339E-2</v>
      </c>
      <c r="BS15" s="21">
        <f>SUMIF($C$6:BR$6,BS$5,$C15:BR15)</f>
        <v>1194061</v>
      </c>
      <c r="BT15" s="87">
        <f ca="1">SUMIF($C$6:BS$6,BT$5,$C15:BS15)</f>
        <v>1265324</v>
      </c>
      <c r="BU15" s="21">
        <f ca="1">SUM(BT15-BS15)</f>
        <v>71263</v>
      </c>
      <c r="BV15" s="22">
        <f ca="1">IF(BU15=0,0,IF(BS15=0,1,BU15/BS15))</f>
        <v>5.968120556654978E-2</v>
      </c>
      <c r="BW15" s="21">
        <f>+DI15</f>
        <v>146215</v>
      </c>
      <c r="BX15" s="87">
        <f ca="1">OFFSET(DI15,0,14,1,1)</f>
        <v>147152</v>
      </c>
      <c r="BY15" s="21">
        <f ca="1">SUM(BX15-BW15)</f>
        <v>937</v>
      </c>
      <c r="BZ15" s="22">
        <f ca="1">IF(BY15=0,0,IF(BW15=0,1,BY15/BW15))</f>
        <v>6.4083712341415043E-3</v>
      </c>
      <c r="CA15" s="21">
        <f>SUMIF($C$6:BZ$6,CA$5,$C15:BZ15)</f>
        <v>1340276</v>
      </c>
      <c r="CB15" s="87">
        <f ca="1">SUMIF($C$6:CA$6,CB$5,$C15:CA15)</f>
        <v>1412476</v>
      </c>
      <c r="CC15" s="21">
        <f ca="1">SUM(CB15-CA15)</f>
        <v>72200</v>
      </c>
      <c r="CD15" s="22">
        <f ca="1">IF(CC15=0,0,IF(CA15=0,1,CC15/CA15))</f>
        <v>5.3869501505660028E-2</v>
      </c>
      <c r="CE15" s="21">
        <f>+DJ15</f>
        <v>137448</v>
      </c>
      <c r="CF15" s="87">
        <f ca="1">OFFSET(DJ15,0,14,1,1)</f>
        <v>143491</v>
      </c>
      <c r="CG15" s="21">
        <f ca="1">SUM(CF15-CE15)</f>
        <v>6043</v>
      </c>
      <c r="CH15" s="22">
        <f ca="1">IF(CG15=0,0,IF(CE15=0,1,CG15/CE15))</f>
        <v>4.3965717944240729E-2</v>
      </c>
      <c r="CI15" s="21">
        <f>SUMIF($C$6:CH$6,CI$5,$C15:CH15)</f>
        <v>1477724</v>
      </c>
      <c r="CJ15" s="87">
        <f ca="1">SUMIF($C$6:CI$6,CJ$5,$C15:CI15)</f>
        <v>1555967</v>
      </c>
      <c r="CK15" s="21">
        <f ca="1">SUM(CJ15-CI15)</f>
        <v>78243</v>
      </c>
      <c r="CL15" s="22">
        <f ca="1">IF(CK15=0,0,IF(CI15=0,1,CK15/CI15))</f>
        <v>5.2948317818483019E-2</v>
      </c>
      <c r="CM15" s="21">
        <f>+DK15</f>
        <v>125686</v>
      </c>
      <c r="CN15" s="87">
        <f ca="1">OFFSET(DK15,0,14,1,1)</f>
        <v>124271</v>
      </c>
      <c r="CO15" s="21">
        <f ca="1">SUM(CN15-CM15)</f>
        <v>-1415</v>
      </c>
      <c r="CP15" s="22">
        <f ca="1">IF(CO15=0,0,IF(CM15=0,1,CO15/CM15))</f>
        <v>-1.1258214916538039E-2</v>
      </c>
      <c r="CQ15" s="21">
        <f>SUMIF($C$6:CP$6,CQ$5,$C15:CP15)</f>
        <v>1603410</v>
      </c>
      <c r="CR15" s="87">
        <f ca="1">SUMIF($C$6:CQ$6,CR$5,$C15:CQ15)</f>
        <v>1680238</v>
      </c>
      <c r="CS15" s="21">
        <f ca="1">SUM(CR15-CQ15)</f>
        <v>76828</v>
      </c>
      <c r="CT15" s="22">
        <f ca="1">IF(CS15=0,0,IF(CQ15=0,1,CS15/CQ15))</f>
        <v>4.7915380345638359E-2</v>
      </c>
      <c r="CW15" s="12" t="s">
        <v>10</v>
      </c>
      <c r="CX15" s="81" t="s">
        <v>7</v>
      </c>
      <c r="CY15" s="16"/>
      <c r="CZ15" s="88">
        <f>SUMIF(BWB!$A$87:$A$97,'2015-2016'!CZ$7,BWB!D$87:D$97)</f>
        <v>121344</v>
      </c>
      <c r="DA15" s="88">
        <f>SUMIF(BWB!$A$87:$A$97,'2015-2016'!DA$7,BWB!E$87:E$97)</f>
        <v>118080</v>
      </c>
      <c r="DB15" s="88">
        <f>SUMIF(BWB!$A$87:$A$97,'2015-2016'!DB$7,BWB!F$87:F$97)</f>
        <v>139377</v>
      </c>
      <c r="DC15" s="88">
        <f>SUMIF(BWB!$A$87:$A$97,'2015-2016'!DC$7,BWB!G$87:G$97)</f>
        <v>134492</v>
      </c>
      <c r="DD15" s="88">
        <f>SUMIF(BWB!$A$87:$A$97,'2015-2016'!DD$7,BWB!H$87:H$97)</f>
        <v>135340</v>
      </c>
      <c r="DE15" s="88">
        <f>SUMIF(BWB!$A$87:$A$97,'2015-2016'!DE$7,BWB!I$87:I$97)</f>
        <v>140379</v>
      </c>
      <c r="DF15" s="88">
        <f>SUMIF(BWB!$A$87:$A$97,'2015-2016'!DF$7,BWB!J$87:J$97)</f>
        <v>128673</v>
      </c>
      <c r="DG15" s="88">
        <f>SUMIF(BWB!$A$87:$A$97,'2015-2016'!DG$7,BWB!K$87:K$97)</f>
        <v>137290</v>
      </c>
      <c r="DH15" s="88">
        <f>SUMIF(BWB!$A$87:$A$97,'2015-2016'!DH$7,BWB!L$87:L$97)</f>
        <v>139086</v>
      </c>
      <c r="DI15" s="88">
        <f>SUMIF(BWB!$A$87:$A$97,'2015-2016'!DI$7,BWB!M$87:M$97)</f>
        <v>146215</v>
      </c>
      <c r="DJ15" s="88">
        <f>SUMIF(BWB!$A$87:$A$97,'2015-2016'!DJ$7,BWB!N$87:N$97)</f>
        <v>137448</v>
      </c>
      <c r="DK15" s="88">
        <f>SUMIF(BWB!$A$87:$A$97,'2015-2016'!DK$7,BWB!O$87:O$97)</f>
        <v>125686</v>
      </c>
      <c r="DN15" s="88">
        <f>SUMIF(BWB!$A$87:$A$97,'2015-2016'!DN$7,BWB!D$87:D$97)</f>
        <v>126932</v>
      </c>
      <c r="DO15" s="88">
        <f>SUMIF(BWB!$A$87:$A$97,'2015-2016'!DO$7,BWB!E$87:E$97)</f>
        <v>130663</v>
      </c>
      <c r="DP15" s="88">
        <f>SUMIF(BWB!$A$87:$A$97,'2015-2016'!DP$7,BWB!F$87:F$97)</f>
        <v>143808</v>
      </c>
      <c r="DQ15" s="88">
        <f>SUMIF(BWB!$A$87:$A$97,'2015-2016'!DQ$7,BWB!G$87:G$97)</f>
        <v>143194</v>
      </c>
      <c r="DR15" s="88">
        <f>SUMIF(BWB!$A$87:$A$97,'2015-2016'!DR$7,BWB!H$87:H$97)</f>
        <v>143313</v>
      </c>
      <c r="DS15" s="88">
        <f>SUMIF(BWB!$A$87:$A$97,'2015-2016'!DS$7,BWB!I$87:I$97)</f>
        <v>154028</v>
      </c>
      <c r="DT15" s="88">
        <f>SUMIF(BWB!$A$87:$A$97,'2015-2016'!DT$7,BWB!J$87:J$97)</f>
        <v>132233</v>
      </c>
      <c r="DU15" s="88">
        <f>SUMIF(BWB!$A$87:$A$97,'2015-2016'!DU$7,BWB!K$87:K$97)</f>
        <v>146679</v>
      </c>
      <c r="DV15" s="88">
        <f>SUMIF(BWB!$A$87:$A$97,'2015-2016'!DV$7,BWB!L$87:L$97)</f>
        <v>144474</v>
      </c>
      <c r="DW15" s="88">
        <f>SUMIF(BWB!$A$87:$A$97,'2015-2016'!DW$7,BWB!M$87:M$97)</f>
        <v>147152</v>
      </c>
      <c r="DX15" s="88">
        <f>SUMIF(BWB!$A$87:$A$97,'2015-2016'!DX$7,BWB!N$87:N$97)</f>
        <v>143491</v>
      </c>
      <c r="DY15" s="88">
        <f>SUMIF(BWB!$A$87:$A$97,'2015-2016'!DY$7,BWB!O$87:O$97)</f>
        <v>124271</v>
      </c>
      <c r="DZ15"/>
    </row>
    <row r="16" spans="1:130" s="12" customFormat="1" ht="15.6">
      <c r="A16" s="100"/>
      <c r="B16" s="29" t="s">
        <v>8</v>
      </c>
      <c r="C16" s="87">
        <f>+CZ16</f>
        <v>462</v>
      </c>
      <c r="D16" s="87">
        <f ca="1">OFFSET(CZ16,0,14,1,1)</f>
        <v>297</v>
      </c>
      <c r="E16" s="87">
        <f ca="1">SUM(D16-C16)</f>
        <v>-165</v>
      </c>
      <c r="F16" s="22">
        <f ca="1">IF(E16=0,0,IF(C16=0,1,E16/C16))</f>
        <v>-0.35714285714285715</v>
      </c>
      <c r="G16" s="87">
        <f>SUMIF($C$6:F$6,G$5,$C16:F16)</f>
        <v>462</v>
      </c>
      <c r="H16" s="87">
        <f ca="1">SUMIF($C$6:G$6,H$5,$C16:G16)</f>
        <v>297</v>
      </c>
      <c r="I16" s="87">
        <f ca="1">SUM(H16-G16)</f>
        <v>-165</v>
      </c>
      <c r="J16" s="22">
        <f ca="1">IF(I16=0,0,IF(G16=0,1,I16/G16))</f>
        <v>-0.35714285714285715</v>
      </c>
      <c r="K16" s="87">
        <f>+DA16</f>
        <v>328</v>
      </c>
      <c r="L16" s="87">
        <f ca="1">OFFSET(DA16,0,14,1,1)</f>
        <v>272</v>
      </c>
      <c r="M16" s="87">
        <f ca="1">SUM(L16-K16)</f>
        <v>-56</v>
      </c>
      <c r="N16" s="22">
        <f ca="1">IF(M16=0,0,IF(K16=0,1,M16/K16))</f>
        <v>-0.17073170731707318</v>
      </c>
      <c r="O16" s="87">
        <f>SUMIF($C$6:N$6,O$5,$C16:N16)</f>
        <v>790</v>
      </c>
      <c r="P16" s="87">
        <f ca="1">SUMIF($C$6:O$6,P$5,$C16:O16)</f>
        <v>569</v>
      </c>
      <c r="Q16" s="87">
        <f ca="1">SUM(P16-O16)</f>
        <v>-221</v>
      </c>
      <c r="R16" s="22">
        <f ca="1">IF(Q16=0,0,IF(O16=0,1,Q16/O16))</f>
        <v>-0.27974683544303797</v>
      </c>
      <c r="S16" s="87">
        <f>+DB16</f>
        <v>487</v>
      </c>
      <c r="T16" s="87">
        <f ca="1">OFFSET(DB16,0,14,1,1)</f>
        <v>282</v>
      </c>
      <c r="U16" s="87">
        <f ca="1">SUM(T16-S16)</f>
        <v>-205</v>
      </c>
      <c r="V16" s="22">
        <f ca="1">IF(U16=0,0,IF(S16=0,1,U16/S16))</f>
        <v>-0.4209445585215606</v>
      </c>
      <c r="W16" s="87">
        <f>SUMIF($C$6:V$6,W$5,$C16:V16)</f>
        <v>1277</v>
      </c>
      <c r="X16" s="87">
        <f ca="1">SUMIF($C$6:W$6,X$5,$C16:W16)</f>
        <v>851</v>
      </c>
      <c r="Y16" s="87">
        <f ca="1">SUM(X16-W16)</f>
        <v>-426</v>
      </c>
      <c r="Z16" s="22">
        <f ca="1">IF(Y16=0,0,IF(W16=0,1,Y16/W16))</f>
        <v>-0.33359436178543461</v>
      </c>
      <c r="AA16" s="87">
        <f>+DC16</f>
        <v>553</v>
      </c>
      <c r="AB16" s="87">
        <f ca="1">OFFSET(DC16,0,14,1,1)</f>
        <v>485</v>
      </c>
      <c r="AC16" s="87">
        <f ca="1">SUM(AB16-AA16)</f>
        <v>-68</v>
      </c>
      <c r="AD16" s="22">
        <f ca="1">IF(AC16=0,0,IF(AA16=0,1,AC16/AA16))</f>
        <v>-0.12296564195298372</v>
      </c>
      <c r="AE16" s="87">
        <f>SUMIF($C$6:AD$6,AE$5,$C16:AD16)</f>
        <v>1830</v>
      </c>
      <c r="AF16" s="87">
        <f ca="1">SUMIF($C$6:AE$6,AF$5,$C16:AE16)</f>
        <v>1336</v>
      </c>
      <c r="AG16" s="87">
        <f ca="1">SUM(AF16-AE16)</f>
        <v>-494</v>
      </c>
      <c r="AH16" s="22">
        <f ca="1">IF(AG16=0,0,IF(AE16=0,1,AG16/AE16))</f>
        <v>-0.26994535519125684</v>
      </c>
      <c r="AI16" s="87">
        <f>+DD16</f>
        <v>619</v>
      </c>
      <c r="AJ16" s="87">
        <f ca="1">OFFSET(DD16,0,14,1,1)</f>
        <v>604</v>
      </c>
      <c r="AK16" s="87">
        <f ca="1">SUM(AJ16-AI16)</f>
        <v>-15</v>
      </c>
      <c r="AL16" s="22">
        <f ca="1">IF(AK16=0,0,IF(AI16=0,1,AK16/AI16))</f>
        <v>-2.4232633279483037E-2</v>
      </c>
      <c r="AM16" s="87">
        <f>SUMIF($C$6:AL$6,AM$5,$C16:AL16)</f>
        <v>2449</v>
      </c>
      <c r="AN16" s="87">
        <f ca="1">SUMIF($C$6:AM$6,AN$5,$C16:AM16)</f>
        <v>1940</v>
      </c>
      <c r="AO16" s="87">
        <f ca="1">SUM(AN16-AM16)</f>
        <v>-509</v>
      </c>
      <c r="AP16" s="22">
        <f ca="1">IF(AO16=0,0,IF(AM16=0,1,AO16/AM16))</f>
        <v>-0.2078399346672111</v>
      </c>
      <c r="AQ16" s="87">
        <f>+DE16</f>
        <v>664</v>
      </c>
      <c r="AR16" s="87">
        <f ca="1">OFFSET(DE16,0,14,1,1)</f>
        <v>562</v>
      </c>
      <c r="AS16" s="87">
        <f ca="1">SUM(AR16-AQ16)</f>
        <v>-102</v>
      </c>
      <c r="AT16" s="22">
        <f ca="1">IF(AS16=0,0,IF(AQ16=0,1,AS16/AQ16))</f>
        <v>-0.1536144578313253</v>
      </c>
      <c r="AU16" s="87">
        <f>SUMIF($C$6:AT$6,AU$5,$C16:AT16)</f>
        <v>3113</v>
      </c>
      <c r="AV16" s="87">
        <f ca="1">SUMIF($C$6:AU$6,AV$5,$C16:AU16)</f>
        <v>2502</v>
      </c>
      <c r="AW16" s="87">
        <f ca="1">SUM(AV16-AU16)</f>
        <v>-611</v>
      </c>
      <c r="AX16" s="22">
        <f ca="1">IF(AW16=0,0,IF(AU16=0,1,AW16/AU16))</f>
        <v>-0.19627369097333761</v>
      </c>
      <c r="AY16" s="87">
        <f>+DF16</f>
        <v>622</v>
      </c>
      <c r="AZ16" s="87">
        <f ca="1">OFFSET(DF16,0,14,1,1)</f>
        <v>580</v>
      </c>
      <c r="BA16" s="87">
        <f ca="1">SUM(AZ16-AY16)</f>
        <v>-42</v>
      </c>
      <c r="BB16" s="22">
        <f ca="1">IF(BA16=0,0,IF(AY16=0,1,BA16/AY16))</f>
        <v>-6.7524115755627015E-2</v>
      </c>
      <c r="BC16" s="87">
        <f>SUMIF($C$6:BB$6,BC$5,$C16:BB16)</f>
        <v>3735</v>
      </c>
      <c r="BD16" s="87">
        <f ca="1">SUMIF($C$6:BC$6,BD$5,$C16:BC16)</f>
        <v>3082</v>
      </c>
      <c r="BE16" s="87">
        <f ca="1">SUM(BD16-BC16)</f>
        <v>-653</v>
      </c>
      <c r="BF16" s="22">
        <f ca="1">IF(BE16=0,0,IF(BC16=0,1,BE16/BC16))</f>
        <v>-0.17483266398929048</v>
      </c>
      <c r="BG16" s="87">
        <f>+DG16</f>
        <v>577</v>
      </c>
      <c r="BH16" s="87">
        <f ca="1">OFFSET(DG16,0,14,1,1)</f>
        <v>469</v>
      </c>
      <c r="BI16" s="87">
        <f ca="1">SUM(BH16-BG16)</f>
        <v>-108</v>
      </c>
      <c r="BJ16" s="22">
        <f ca="1">IF(BI16=0,0,IF(BG16=0,1,BI16/BG16))</f>
        <v>-0.18717504332755633</v>
      </c>
      <c r="BK16" s="87">
        <f>SUMIF($C$6:BJ$6,BK$5,$C16:BJ16)</f>
        <v>4312</v>
      </c>
      <c r="BL16" s="87">
        <f ca="1">SUMIF($C$6:BK$6,BL$5,$C16:BK16)</f>
        <v>3551</v>
      </c>
      <c r="BM16" s="87">
        <f ca="1">SUM(BL16-BK16)</f>
        <v>-761</v>
      </c>
      <c r="BN16" s="22">
        <f ca="1">IF(BM16=0,0,IF(BK16=0,1,BM16/BK16))</f>
        <v>-0.17648423005565864</v>
      </c>
      <c r="BO16" s="87">
        <f>+DH16</f>
        <v>585</v>
      </c>
      <c r="BP16" s="87">
        <f ca="1">OFFSET(DH16,0,14,1,1)</f>
        <v>518</v>
      </c>
      <c r="BQ16" s="87">
        <f ca="1">SUM(BP16-BO16)</f>
        <v>-67</v>
      </c>
      <c r="BR16" s="22">
        <f ca="1">IF(BQ16=0,0,IF(BO16=0,1,BQ16/BO16))</f>
        <v>-0.11452991452991453</v>
      </c>
      <c r="BS16" s="87">
        <f>SUMIF($C$6:BR$6,BS$5,$C16:BR16)</f>
        <v>4897</v>
      </c>
      <c r="BT16" s="87">
        <f ca="1">SUMIF($C$6:BS$6,BT$5,$C16:BS16)</f>
        <v>4069</v>
      </c>
      <c r="BU16" s="87">
        <f ca="1">SUM(BT16-BS16)</f>
        <v>-828</v>
      </c>
      <c r="BV16" s="22">
        <f ca="1">IF(BU16=0,0,IF(BS16=0,1,BU16/BS16))</f>
        <v>-0.16908311210945476</v>
      </c>
      <c r="BW16" s="87">
        <f>+DI16</f>
        <v>580</v>
      </c>
      <c r="BX16" s="87">
        <f ca="1">OFFSET(DI16,0,14,1,1)</f>
        <v>573</v>
      </c>
      <c r="BY16" s="87">
        <f ca="1">SUM(BX16-BW16)</f>
        <v>-7</v>
      </c>
      <c r="BZ16" s="22">
        <f ca="1">IF(BY16=0,0,IF(BW16=0,1,BY16/BW16))</f>
        <v>-1.2068965517241379E-2</v>
      </c>
      <c r="CA16" s="87">
        <f>SUMIF($C$6:BZ$6,CA$5,$C16:BZ16)</f>
        <v>5477</v>
      </c>
      <c r="CB16" s="87">
        <f ca="1">SUMIF($C$6:CA$6,CB$5,$C16:CA16)</f>
        <v>4642</v>
      </c>
      <c r="CC16" s="87">
        <f ca="1">SUM(CB16-CA16)</f>
        <v>-835</v>
      </c>
      <c r="CD16" s="22">
        <f ca="1">IF(CC16=0,0,IF(CA16=0,1,CC16/CA16))</f>
        <v>-0.15245572393646156</v>
      </c>
      <c r="CE16" s="87">
        <f>+DJ16</f>
        <v>441</v>
      </c>
      <c r="CF16" s="87">
        <f ca="1">OFFSET(DJ16,0,14,1,1)</f>
        <v>500</v>
      </c>
      <c r="CG16" s="87">
        <f ca="1">SUM(CF16-CE16)</f>
        <v>59</v>
      </c>
      <c r="CH16" s="22">
        <f ca="1">IF(CG16=0,0,IF(CE16=0,1,CG16/CE16))</f>
        <v>0.13378684807256236</v>
      </c>
      <c r="CI16" s="87">
        <f>SUMIF($C$6:CH$6,CI$5,$C16:CH16)</f>
        <v>5918</v>
      </c>
      <c r="CJ16" s="87">
        <f ca="1">SUMIF($C$6:CI$6,CJ$5,$C16:CI16)</f>
        <v>5142</v>
      </c>
      <c r="CK16" s="87">
        <f ca="1">SUM(CJ16-CI16)</f>
        <v>-776</v>
      </c>
      <c r="CL16" s="22">
        <f ca="1">IF(CK16=0,0,IF(CI16=0,1,CK16/CI16))</f>
        <v>-0.13112538019601216</v>
      </c>
      <c r="CM16" s="87">
        <f>+DK16</f>
        <v>261</v>
      </c>
      <c r="CN16" s="87">
        <f ca="1">OFFSET(DK16,0,14,1,1)</f>
        <v>243</v>
      </c>
      <c r="CO16" s="87">
        <f ca="1">SUM(CN16-CM16)</f>
        <v>-18</v>
      </c>
      <c r="CP16" s="22">
        <f ca="1">IF(CO16=0,0,IF(CM16=0,1,CO16/CM16))</f>
        <v>-6.8965517241379309E-2</v>
      </c>
      <c r="CQ16" s="87">
        <f>SUMIF($C$6:CP$6,CQ$5,$C16:CP16)</f>
        <v>6179</v>
      </c>
      <c r="CR16" s="87">
        <f ca="1">SUMIF($C$6:CQ$6,CR$5,$C16:CQ16)</f>
        <v>5385</v>
      </c>
      <c r="CS16" s="87">
        <f ca="1">SUM(CR16-CQ16)</f>
        <v>-794</v>
      </c>
      <c r="CT16" s="22">
        <f ca="1">IF(CS16=0,0,IF(CQ16=0,1,CS16/CQ16))</f>
        <v>-0.12849975724227222</v>
      </c>
      <c r="CW16" s="12" t="s">
        <v>10</v>
      </c>
      <c r="CX16" s="81" t="s">
        <v>8</v>
      </c>
      <c r="CY16" s="16"/>
      <c r="CZ16" s="88">
        <f>SUMIF(BWB!$A$100:$A$110,'2015-2016'!CZ$7,BWB!D$100:D$110)</f>
        <v>462</v>
      </c>
      <c r="DA16" s="88">
        <f>SUMIF(BWB!$A$100:$A$110,'2015-2016'!DA$7,BWB!E$100:E$110)</f>
        <v>328</v>
      </c>
      <c r="DB16" s="88">
        <f>SUMIF(BWB!$A$100:$A$110,'2015-2016'!DB$7,BWB!F$100:F$110)</f>
        <v>487</v>
      </c>
      <c r="DC16" s="88">
        <f>SUMIF(BWB!$A$100:$A$110,'2015-2016'!DC$7,BWB!G$100:G$110)</f>
        <v>553</v>
      </c>
      <c r="DD16" s="88">
        <f>SUMIF(BWB!$A$100:$A$110,'2015-2016'!DD$7,BWB!H$100:H$110)</f>
        <v>619</v>
      </c>
      <c r="DE16" s="88">
        <f>SUMIF(BWB!$A$100:$A$110,'2015-2016'!DE$7,BWB!I$100:I$110)</f>
        <v>664</v>
      </c>
      <c r="DF16" s="88">
        <f>SUMIF(BWB!$A$100:$A$110,'2015-2016'!DF$7,BWB!J$100:J$110)</f>
        <v>622</v>
      </c>
      <c r="DG16" s="88">
        <f>SUMIF(BWB!$A$100:$A$110,'2015-2016'!DG$7,BWB!K$100:K$110)</f>
        <v>577</v>
      </c>
      <c r="DH16" s="88">
        <f>SUMIF(BWB!$A$100:$A$110,'2015-2016'!DH$7,BWB!L$100:L$110)</f>
        <v>585</v>
      </c>
      <c r="DI16" s="88">
        <f>SUMIF(BWB!$A$100:$A$110,'2015-2016'!DI$7,BWB!M$100:M$110)</f>
        <v>580</v>
      </c>
      <c r="DJ16" s="88">
        <f>SUMIF(BWB!$A$100:$A$110,'2015-2016'!DJ$7,BWB!N$100:N$110)</f>
        <v>441</v>
      </c>
      <c r="DK16" s="88">
        <f>SUMIF(BWB!$A$100:$A$110,'2015-2016'!DK$7,BWB!O$100:O$110)</f>
        <v>261</v>
      </c>
      <c r="DN16" s="88">
        <f>SUMIF(BWB!$A$100:$A$110,'2015-2016'!DN$7,BWB!D$100:D$110)</f>
        <v>297</v>
      </c>
      <c r="DO16" s="88">
        <f>SUMIF(BWB!$A$100:$A$110,'2015-2016'!DO$7,BWB!E$100:E$110)</f>
        <v>272</v>
      </c>
      <c r="DP16" s="88">
        <f>SUMIF(BWB!$A$100:$A$110,'2015-2016'!DP$7,BWB!F$100:F$110)</f>
        <v>282</v>
      </c>
      <c r="DQ16" s="88">
        <f>SUMIF(BWB!$A$100:$A$110,'2015-2016'!DQ$7,BWB!G$100:G$110)</f>
        <v>485</v>
      </c>
      <c r="DR16" s="88">
        <f>SUMIF(BWB!$A$100:$A$110,'2015-2016'!DR$7,BWB!H$100:H$110)</f>
        <v>604</v>
      </c>
      <c r="DS16" s="88">
        <f>SUMIF(BWB!$A$100:$A$110,'2015-2016'!DS$7,BWB!I$100:I$110)</f>
        <v>562</v>
      </c>
      <c r="DT16" s="88">
        <f>SUMIF(BWB!$A$100:$A$110,'2015-2016'!DT$7,BWB!J$100:J$110)</f>
        <v>580</v>
      </c>
      <c r="DU16" s="88">
        <f>SUMIF(BWB!$A$100:$A$110,'2015-2016'!DU$7,BWB!K$100:K$110)</f>
        <v>469</v>
      </c>
      <c r="DV16" s="88">
        <f>SUMIF(BWB!$A$100:$A$110,'2015-2016'!DV$7,BWB!L$100:L$110)</f>
        <v>518</v>
      </c>
      <c r="DW16" s="88">
        <f>SUMIF(BWB!$A$100:$A$110,'2015-2016'!DW$7,BWB!M$100:M$110)</f>
        <v>573</v>
      </c>
      <c r="DX16" s="88">
        <f>SUMIF(BWB!$A$100:$A$110,'2015-2016'!DX$7,BWB!N$100:N$110)</f>
        <v>500</v>
      </c>
      <c r="DY16" s="88">
        <f>SUMIF(BWB!$A$100:$A$110,'2015-2016'!DY$7,BWB!O$100:O$110)</f>
        <v>243</v>
      </c>
      <c r="DZ16"/>
    </row>
    <row r="17" spans="1:130" s="16" customFormat="1" ht="15.6">
      <c r="A17" s="90"/>
      <c r="B17" s="27" t="s">
        <v>9</v>
      </c>
      <c r="C17" s="14">
        <f>+SUM(C14:C16)</f>
        <v>346039</v>
      </c>
      <c r="D17" s="103">
        <f ca="1">+SUM(D14:D16)</f>
        <v>319081</v>
      </c>
      <c r="E17" s="14">
        <f ca="1">SUM(E14:E16)</f>
        <v>-26958</v>
      </c>
      <c r="F17" s="15">
        <f ca="1">IF(E17=0,0,IF(C17=0,1,E17/C17))</f>
        <v>-7.7904513653085344E-2</v>
      </c>
      <c r="G17" s="14">
        <f>SUM(G14:G16)</f>
        <v>346039</v>
      </c>
      <c r="H17" s="103">
        <f ca="1">SUM(H14:H16)</f>
        <v>319081</v>
      </c>
      <c r="I17" s="14">
        <f ca="1">SUM(I14:I16)</f>
        <v>-26958</v>
      </c>
      <c r="J17" s="15">
        <f ca="1">IF(I17=0,0,IF(G17=0,1,I17/G17))</f>
        <v>-7.7904513653085344E-2</v>
      </c>
      <c r="K17" s="14">
        <f>+SUM(K14:K16)</f>
        <v>300815</v>
      </c>
      <c r="L17" s="103">
        <f ca="1">+SUM(L14:L16)</f>
        <v>297009</v>
      </c>
      <c r="M17" s="14">
        <f ca="1">SUM(M14:M16)</f>
        <v>-3806</v>
      </c>
      <c r="N17" s="15">
        <f ca="1">IF(M17=0,0,IF(K17=0,1,M17/K17))</f>
        <v>-1.2652294599670894E-2</v>
      </c>
      <c r="O17" s="14">
        <f>SUM(O14:O16)</f>
        <v>646854</v>
      </c>
      <c r="P17" s="103">
        <f ca="1">SUM(P14:P16)</f>
        <v>616090</v>
      </c>
      <c r="Q17" s="14">
        <f ca="1">SUM(Q14:Q16)</f>
        <v>-30764</v>
      </c>
      <c r="R17" s="15">
        <f ca="1">IF(Q17=0,0,IF(O17=0,1,Q17/O17))</f>
        <v>-4.7559418354064444E-2</v>
      </c>
      <c r="S17" s="14">
        <f>+SUM(S14:S16)</f>
        <v>383250</v>
      </c>
      <c r="T17" s="103">
        <f ca="1">+SUM(T14:T16)</f>
        <v>360474</v>
      </c>
      <c r="U17" s="14">
        <f ca="1">SUM(U14:U16)</f>
        <v>-22776</v>
      </c>
      <c r="V17" s="15">
        <f ca="1">IF(U17=0,0,IF(S17=0,1,U17/S17))</f>
        <v>-5.9428571428571428E-2</v>
      </c>
      <c r="W17" s="14">
        <f>SUM(W14:W16)</f>
        <v>1030104</v>
      </c>
      <c r="X17" s="103">
        <f ca="1">SUM(X14:X16)</f>
        <v>976564</v>
      </c>
      <c r="Y17" s="14">
        <f ca="1">SUM(Y14:Y16)</f>
        <v>-53540</v>
      </c>
      <c r="Z17" s="15">
        <f ca="1">IF(Y17=0,0,IF(W17=0,1,Y17/W17))</f>
        <v>-5.1975334529329079E-2</v>
      </c>
      <c r="AA17" s="14">
        <f>+SUM(AA14:AA16)</f>
        <v>373766</v>
      </c>
      <c r="AB17" s="103">
        <f ca="1">+SUM(AB14:AB16)</f>
        <v>364936</v>
      </c>
      <c r="AC17" s="14">
        <f ca="1">SUM(AC14:AC16)</f>
        <v>-8830</v>
      </c>
      <c r="AD17" s="15">
        <f ca="1">IF(AC17=0,0,IF(AA17=0,1,AC17/AA17))</f>
        <v>-2.3624406714361394E-2</v>
      </c>
      <c r="AE17" s="14">
        <f>SUM(AE14:AE16)</f>
        <v>1403870</v>
      </c>
      <c r="AF17" s="103">
        <f ca="1">SUM(AF14:AF16)</f>
        <v>1341500</v>
      </c>
      <c r="AG17" s="14">
        <f ca="1">SUM(AG14:AG16)</f>
        <v>-62370</v>
      </c>
      <c r="AH17" s="15">
        <f ca="1">IF(AG17=0,0,IF(AE17=0,1,AG17/AE17))</f>
        <v>-4.4427190551831724E-2</v>
      </c>
      <c r="AI17" s="14">
        <f>+SUM(AI14:AI16)</f>
        <v>425710</v>
      </c>
      <c r="AJ17" s="103">
        <f ca="1">+SUM(AJ14:AJ16)</f>
        <v>407395</v>
      </c>
      <c r="AK17" s="14">
        <f ca="1">SUM(AK14:AK16)</f>
        <v>-18315</v>
      </c>
      <c r="AL17" s="15">
        <f ca="1">IF(AK17=0,0,IF(AI17=0,1,AK17/AI17))</f>
        <v>-4.3022245190387824E-2</v>
      </c>
      <c r="AM17" s="14">
        <f>SUM(AM14:AM16)</f>
        <v>1829580</v>
      </c>
      <c r="AN17" s="103">
        <f ca="1">SUM(AN14:AN16)</f>
        <v>1748895</v>
      </c>
      <c r="AO17" s="14">
        <f ca="1">SUM(AO14:AO16)</f>
        <v>-80685</v>
      </c>
      <c r="AP17" s="15">
        <f ca="1">IF(AO17=0,0,IF(AM17=0,1,AO17/AM17))</f>
        <v>-4.4100285311382943E-2</v>
      </c>
      <c r="AQ17" s="14">
        <f>+SUM(AQ14:AQ16)</f>
        <v>436196</v>
      </c>
      <c r="AR17" s="103">
        <f ca="1">+SUM(AR14:AR16)</f>
        <v>431878</v>
      </c>
      <c r="AS17" s="14">
        <f ca="1">SUM(AS14:AS16)</f>
        <v>-4318</v>
      </c>
      <c r="AT17" s="15">
        <f ca="1">IF(AS17=0,0,IF(AQ17=0,1,AS17/AQ17))</f>
        <v>-9.8992196168694799E-3</v>
      </c>
      <c r="AU17" s="14">
        <f>SUM(AU14:AU16)</f>
        <v>2265776</v>
      </c>
      <c r="AV17" s="103">
        <f ca="1">SUM(AV14:AV16)</f>
        <v>2180773</v>
      </c>
      <c r="AW17" s="14">
        <f ca="1">SUM(AW14:AW16)</f>
        <v>-85003</v>
      </c>
      <c r="AX17" s="15">
        <f ca="1">IF(AW17=0,0,IF(AU17=0,1,AW17/AU17))</f>
        <v>-3.751606513618292E-2</v>
      </c>
      <c r="AY17" s="14">
        <f>+SUM(AY14:AY16)</f>
        <v>472471</v>
      </c>
      <c r="AZ17" s="103">
        <f ca="1">+SUM(AZ14:AZ16)</f>
        <v>470982</v>
      </c>
      <c r="BA17" s="14">
        <f ca="1">SUM(BA14:BA16)</f>
        <v>-1489</v>
      </c>
      <c r="BB17" s="15">
        <f ca="1">IF(BA17=0,0,IF(AY17=0,1,BA17/AY17))</f>
        <v>-3.1515161777124945E-3</v>
      </c>
      <c r="BC17" s="14">
        <f>SUM(BC14:BC16)</f>
        <v>2738247</v>
      </c>
      <c r="BD17" s="103">
        <f ca="1">SUM(BD14:BD16)</f>
        <v>2651755</v>
      </c>
      <c r="BE17" s="14">
        <f ca="1">SUM(BE14:BE16)</f>
        <v>-86492</v>
      </c>
      <c r="BF17" s="15">
        <f ca="1">IF(BE17=0,0,IF(BC17=0,1,BE17/BC17))</f>
        <v>-3.1586631885290116E-2</v>
      </c>
      <c r="BG17" s="14">
        <f>+SUM(BG14:BG16)</f>
        <v>485148</v>
      </c>
      <c r="BH17" s="103">
        <f ca="1">+SUM(BH14:BH16)</f>
        <v>470953</v>
      </c>
      <c r="BI17" s="14">
        <f ca="1">SUM(BI14:BI16)</f>
        <v>-14195</v>
      </c>
      <c r="BJ17" s="15">
        <f ca="1">IF(BI17=0,0,IF(BG17=0,1,BI17/BG17))</f>
        <v>-2.9259112683139989E-2</v>
      </c>
      <c r="BK17" s="14">
        <f>SUM(BK14:BK16)</f>
        <v>3223395</v>
      </c>
      <c r="BL17" s="103">
        <f ca="1">SUM(BL14:BL16)</f>
        <v>3122708</v>
      </c>
      <c r="BM17" s="14">
        <f ca="1">SUM(BM14:BM16)</f>
        <v>-100687</v>
      </c>
      <c r="BN17" s="15">
        <f ca="1">IF(BM17=0,0,IF(BK17=0,1,BM17/BK17))</f>
        <v>-3.1236320711547919E-2</v>
      </c>
      <c r="BO17" s="14">
        <f>+SUM(BO14:BO16)</f>
        <v>412223</v>
      </c>
      <c r="BP17" s="103">
        <f ca="1">+SUM(BP14:BP16)</f>
        <v>417281</v>
      </c>
      <c r="BQ17" s="14">
        <f ca="1">SUM(BQ14:BQ16)</f>
        <v>5058</v>
      </c>
      <c r="BR17" s="15">
        <f ca="1">IF(BQ17=0,0,IF(BO17=0,1,BQ17/BO17))</f>
        <v>1.2270057711481408E-2</v>
      </c>
      <c r="BS17" s="14">
        <f>SUM(BS14:BS16)</f>
        <v>3635618</v>
      </c>
      <c r="BT17" s="103">
        <f ca="1">SUM(BT14:BT16)</f>
        <v>3539989</v>
      </c>
      <c r="BU17" s="14">
        <f ca="1">SUM(BU14:BU16)</f>
        <v>-95629</v>
      </c>
      <c r="BV17" s="15">
        <f ca="1">IF(BU17=0,0,IF(BS17=0,1,BU17/BS17))</f>
        <v>-2.6303368505712098E-2</v>
      </c>
      <c r="BW17" s="14">
        <f>+SUM(BW14:BW16)</f>
        <v>408981</v>
      </c>
      <c r="BX17" s="103">
        <f ca="1">+SUM(BX14:BX16)</f>
        <v>412788</v>
      </c>
      <c r="BY17" s="14">
        <f ca="1">SUM(BY14:BY16)</f>
        <v>3807</v>
      </c>
      <c r="BZ17" s="15">
        <f ca="1">IF(BY17=0,0,IF(BW17=0,1,BY17/BW17))</f>
        <v>9.3085008839041417E-3</v>
      </c>
      <c r="CA17" s="14">
        <f>SUM(CA14:CA16)</f>
        <v>4044599</v>
      </c>
      <c r="CB17" s="103">
        <f ca="1">SUM(CB14:CB16)</f>
        <v>3952777</v>
      </c>
      <c r="CC17" s="14">
        <f ca="1">SUM(CC14:CC16)</f>
        <v>-91822</v>
      </c>
      <c r="CD17" s="15">
        <f ca="1">IF(CC17=0,0,IF(CA17=0,1,CC17/CA17))</f>
        <v>-2.2702374203227564E-2</v>
      </c>
      <c r="CE17" s="14">
        <f>+SUM(CE14:CE16)</f>
        <v>379693</v>
      </c>
      <c r="CF17" s="103">
        <f ca="1">+SUM(CF14:CF16)</f>
        <v>377046</v>
      </c>
      <c r="CG17" s="14">
        <f ca="1">SUM(CG14:CG16)</f>
        <v>-2647</v>
      </c>
      <c r="CH17" s="15">
        <f ca="1">IF(CG17=0,0,IF(CE17=0,1,CG17/CE17))</f>
        <v>-6.9714216485423754E-3</v>
      </c>
      <c r="CI17" s="14">
        <f>SUM(CI14:CI16)</f>
        <v>4424292</v>
      </c>
      <c r="CJ17" s="103">
        <f ca="1">SUM(CJ14:CJ16)</f>
        <v>4329823</v>
      </c>
      <c r="CK17" s="14">
        <f ca="1">SUM(CK14:CK16)</f>
        <v>-94469</v>
      </c>
      <c r="CL17" s="15">
        <f ca="1">IF(CK17=0,0,IF(CI17=0,1,CK17/CI17))</f>
        <v>-2.1352342928540883E-2</v>
      </c>
      <c r="CM17" s="14">
        <f>+SUM(CM14:CM16)</f>
        <v>367676</v>
      </c>
      <c r="CN17" s="103">
        <f ca="1">+SUM(CN14:CN16)</f>
        <v>342755</v>
      </c>
      <c r="CO17" s="14">
        <f ca="1">SUM(CO14:CO16)</f>
        <v>-24921</v>
      </c>
      <c r="CP17" s="15">
        <f ca="1">IF(CO17=0,0,IF(CM17=0,1,CO17/CM17))</f>
        <v>-6.7779784375373964E-2</v>
      </c>
      <c r="CQ17" s="14">
        <f>SUM(CQ14:CQ16)</f>
        <v>4791968</v>
      </c>
      <c r="CR17" s="103">
        <f ca="1">SUM(CR14:CR16)</f>
        <v>4672578</v>
      </c>
      <c r="CS17" s="14">
        <f ca="1">SUM(CS14:CS16)</f>
        <v>-119390</v>
      </c>
      <c r="CT17" s="15">
        <f ca="1">IF(CS17=0,0,IF(CQ17=0,1,CS17/CQ17))</f>
        <v>-2.4914607109229443E-2</v>
      </c>
      <c r="CW17" s="12"/>
      <c r="CX17" s="12"/>
      <c r="CZ17" s="89"/>
      <c r="DA17" s="89"/>
      <c r="DB17" s="89"/>
      <c r="DC17" s="89"/>
      <c r="DD17" s="89"/>
      <c r="DE17" s="89"/>
      <c r="DF17" s="89"/>
      <c r="DG17" s="89"/>
      <c r="DH17" s="89"/>
      <c r="DI17" s="89"/>
      <c r="DJ17" s="89"/>
      <c r="DK17" s="89"/>
      <c r="DL17" s="12"/>
      <c r="DM17" s="12"/>
      <c r="DN17" s="89"/>
      <c r="DO17" s="89"/>
      <c r="DP17" s="89"/>
      <c r="DQ17" s="89"/>
      <c r="DR17" s="89"/>
      <c r="DS17" s="89"/>
      <c r="DT17" s="89"/>
      <c r="DU17" s="89"/>
      <c r="DV17" s="89"/>
      <c r="DW17" s="89"/>
      <c r="DX17" s="89"/>
      <c r="DY17" s="89"/>
      <c r="DZ17"/>
    </row>
    <row r="18" spans="1:130" s="12" customFormat="1" ht="15.6">
      <c r="A18" s="91"/>
      <c r="B18" s="28"/>
      <c r="C18" s="9"/>
      <c r="D18" s="9"/>
      <c r="E18" s="10"/>
      <c r="F18" s="11"/>
      <c r="G18" s="9"/>
      <c r="H18" s="9"/>
      <c r="I18" s="10"/>
      <c r="J18" s="11"/>
      <c r="K18" s="9"/>
      <c r="L18" s="9"/>
      <c r="M18" s="10"/>
      <c r="N18" s="11"/>
      <c r="O18" s="9"/>
      <c r="P18" s="9"/>
      <c r="Q18" s="10"/>
      <c r="R18" s="11"/>
      <c r="S18" s="9"/>
      <c r="T18" s="9"/>
      <c r="U18" s="10"/>
      <c r="V18" s="11"/>
      <c r="W18" s="9"/>
      <c r="X18" s="9"/>
      <c r="Y18" s="10"/>
      <c r="Z18" s="11"/>
      <c r="AA18" s="9"/>
      <c r="AB18" s="9"/>
      <c r="AC18" s="10"/>
      <c r="AD18" s="11"/>
      <c r="AE18" s="9"/>
      <c r="AF18" s="9"/>
      <c r="AG18" s="10"/>
      <c r="AH18" s="11"/>
      <c r="AI18" s="9"/>
      <c r="AJ18" s="9"/>
      <c r="AK18" s="10"/>
      <c r="AL18" s="11"/>
      <c r="AM18" s="9"/>
      <c r="AN18" s="9"/>
      <c r="AO18" s="10"/>
      <c r="AP18" s="11"/>
      <c r="AQ18" s="9"/>
      <c r="AR18" s="9"/>
      <c r="AS18" s="10"/>
      <c r="AT18" s="11"/>
      <c r="AU18" s="9"/>
      <c r="AV18" s="9"/>
      <c r="AW18" s="10"/>
      <c r="AX18" s="11"/>
      <c r="AY18" s="9"/>
      <c r="AZ18" s="9"/>
      <c r="BA18" s="10"/>
      <c r="BB18" s="11"/>
      <c r="BC18" s="9"/>
      <c r="BD18" s="9"/>
      <c r="BE18" s="10"/>
      <c r="BF18" s="11"/>
      <c r="BG18" s="9"/>
      <c r="BH18" s="9"/>
      <c r="BI18" s="10"/>
      <c r="BJ18" s="11"/>
      <c r="BK18" s="9"/>
      <c r="BL18" s="9"/>
      <c r="BM18" s="10"/>
      <c r="BN18" s="11"/>
      <c r="BO18" s="9"/>
      <c r="BP18" s="9"/>
      <c r="BQ18" s="10"/>
      <c r="BR18" s="11"/>
      <c r="BS18" s="9"/>
      <c r="BT18" s="9"/>
      <c r="BU18" s="10"/>
      <c r="BV18" s="11"/>
      <c r="BW18" s="9"/>
      <c r="BX18" s="9"/>
      <c r="BY18" s="10"/>
      <c r="BZ18" s="11"/>
      <c r="CA18" s="9"/>
      <c r="CB18" s="9"/>
      <c r="CC18" s="10"/>
      <c r="CD18" s="11"/>
      <c r="CE18" s="9"/>
      <c r="CF18" s="9"/>
      <c r="CG18" s="10"/>
      <c r="CH18" s="11"/>
      <c r="CI18" s="9"/>
      <c r="CJ18" s="9"/>
      <c r="CK18" s="10"/>
      <c r="CL18" s="11"/>
      <c r="CM18" s="9"/>
      <c r="CN18" s="9"/>
      <c r="CO18" s="10"/>
      <c r="CP18" s="11"/>
      <c r="CQ18" s="9"/>
      <c r="CR18" s="9"/>
      <c r="CS18" s="10"/>
      <c r="CT18" s="11"/>
      <c r="CY18" s="16"/>
      <c r="CZ18" s="89"/>
      <c r="DA18" s="89"/>
      <c r="DB18" s="89"/>
      <c r="DC18" s="89"/>
      <c r="DD18" s="89"/>
      <c r="DE18" s="89"/>
      <c r="DF18" s="89"/>
      <c r="DG18" s="89"/>
      <c r="DH18" s="89"/>
      <c r="DI18" s="89"/>
      <c r="DJ18" s="89"/>
      <c r="DK18" s="89"/>
      <c r="DN18" s="89"/>
      <c r="DO18" s="89"/>
      <c r="DP18" s="89"/>
      <c r="DQ18" s="89"/>
      <c r="DR18" s="89"/>
      <c r="DS18" s="89"/>
      <c r="DT18" s="89"/>
      <c r="DU18" s="89"/>
      <c r="DV18" s="89"/>
      <c r="DW18" s="89"/>
      <c r="DX18" s="89"/>
      <c r="DY18" s="89"/>
      <c r="DZ18"/>
    </row>
    <row r="19" spans="1:130" s="12" customFormat="1" ht="15" customHeight="1">
      <c r="A19" s="99"/>
      <c r="B19" s="31" t="s">
        <v>6</v>
      </c>
      <c r="C19" s="21">
        <f>+CZ19</f>
        <v>298064</v>
      </c>
      <c r="D19" s="87">
        <f ca="1">OFFSET(CZ19,0,14,1,1)</f>
        <v>338503</v>
      </c>
      <c r="E19" s="21">
        <f ca="1">SUM(D19-C19)</f>
        <v>40439</v>
      </c>
      <c r="F19" s="22">
        <f ca="1">IF(E19=0,0,IF(C19=0,1,E19/C19))</f>
        <v>0.13567220462719415</v>
      </c>
      <c r="G19" s="21">
        <f>SUMIF($C$6:F$6,G$5,$C19:F19)</f>
        <v>298064</v>
      </c>
      <c r="H19" s="87">
        <f ca="1">SUMIF($C$6:G$6,H$5,$C19:G19)</f>
        <v>338503</v>
      </c>
      <c r="I19" s="21">
        <f ca="1">SUM(H19-G19)</f>
        <v>40439</v>
      </c>
      <c r="J19" s="22">
        <f ca="1">IF(I19=0,0,IF(G19=0,1,I19/G19))</f>
        <v>0.13567220462719415</v>
      </c>
      <c r="K19" s="21">
        <f>+DA19</f>
        <v>269708</v>
      </c>
      <c r="L19" s="87">
        <f ca="1">OFFSET(DA19,0,14,1,1)</f>
        <v>326188</v>
      </c>
      <c r="M19" s="21">
        <f ca="1">SUM(L19-K19)</f>
        <v>56480</v>
      </c>
      <c r="N19" s="22">
        <f ca="1">IF(M19=0,0,IF(K19=0,1,M19/K19))</f>
        <v>0.20941166001750042</v>
      </c>
      <c r="O19" s="21">
        <f>SUMIF($C$6:N$6,O$5,$C19:N19)</f>
        <v>567772</v>
      </c>
      <c r="P19" s="87">
        <f ca="1">SUMIF($C$6:O$6,P$5,$C19:O19)</f>
        <v>664691</v>
      </c>
      <c r="Q19" s="21">
        <f ca="1">SUM(P19-O19)</f>
        <v>96919</v>
      </c>
      <c r="R19" s="22">
        <f ca="1">IF(Q19=0,0,IF(O19=0,1,Q19/O19))</f>
        <v>0.17070056290200997</v>
      </c>
      <c r="S19" s="21">
        <f>+DB19</f>
        <v>326710</v>
      </c>
      <c r="T19" s="87">
        <f ca="1">OFFSET(DB19,0,14,1,1)</f>
        <v>360059</v>
      </c>
      <c r="U19" s="21">
        <f ca="1">SUM(T19-S19)</f>
        <v>33349</v>
      </c>
      <c r="V19" s="22">
        <f ca="1">IF(U19=0,0,IF(S19=0,1,U19/S19))</f>
        <v>0.10207523491781702</v>
      </c>
      <c r="W19" s="21">
        <f>SUMIF($C$6:V$6,W$5,$C19:V19)</f>
        <v>894482</v>
      </c>
      <c r="X19" s="87">
        <f ca="1">SUMIF($C$6:W$6,X$5,$C19:W19)</f>
        <v>1024750</v>
      </c>
      <c r="Y19" s="21">
        <f ca="1">SUM(X19-W19)</f>
        <v>130268</v>
      </c>
      <c r="Z19" s="22">
        <f ca="1">IF(Y19=0,0,IF(W19=0,1,Y19/W19))</f>
        <v>0.14563512736980733</v>
      </c>
      <c r="AA19" s="21">
        <f>+DC19</f>
        <v>331677</v>
      </c>
      <c r="AB19" s="87">
        <f ca="1">OFFSET(DC19,0,14,1,1)</f>
        <v>353857</v>
      </c>
      <c r="AC19" s="21">
        <f ca="1">SUM(AB19-AA19)</f>
        <v>22180</v>
      </c>
      <c r="AD19" s="22">
        <f ca="1">IF(AC19=0,0,IF(AA19=0,1,AC19/AA19))</f>
        <v>6.6872288401064892E-2</v>
      </c>
      <c r="AE19" s="21">
        <f>SUMIF($C$6:AD$6,AE$5,$C19:AD19)</f>
        <v>1226159</v>
      </c>
      <c r="AF19" s="87">
        <f ca="1">SUMIF($C$6:AE$6,AF$5,$C19:AE19)</f>
        <v>1378607</v>
      </c>
      <c r="AG19" s="21">
        <f ca="1">SUM(AF19-AE19)</f>
        <v>152448</v>
      </c>
      <c r="AH19" s="22">
        <f ca="1">IF(AG19=0,0,IF(AE19=0,1,AG19/AE19))</f>
        <v>0.12432971580357849</v>
      </c>
      <c r="AI19" s="21">
        <f>+DD19</f>
        <v>359835</v>
      </c>
      <c r="AJ19" s="87">
        <f ca="1">OFFSET(DD19,0,14,1,1)</f>
        <v>362811</v>
      </c>
      <c r="AK19" s="21">
        <f ca="1">SUM(AJ19-AI19)</f>
        <v>2976</v>
      </c>
      <c r="AL19" s="22">
        <f ca="1">IF(AK19=0,0,IF(AI19=0,1,AK19/AI19))</f>
        <v>8.270457292925925E-3</v>
      </c>
      <c r="AM19" s="21">
        <f>SUMIF($C$6:AL$6,AM$5,$C19:AL19)</f>
        <v>1585994</v>
      </c>
      <c r="AN19" s="87">
        <f ca="1">SUMIF($C$6:AM$6,AN$5,$C19:AM19)</f>
        <v>1741418</v>
      </c>
      <c r="AO19" s="21">
        <f ca="1">SUM(AN19-AM19)</f>
        <v>155424</v>
      </c>
      <c r="AP19" s="22">
        <f ca="1">IF(AO19=0,0,IF(AM19=0,1,AO19/AM19))</f>
        <v>9.7997848667775542E-2</v>
      </c>
      <c r="AQ19" s="21">
        <f>+DE19</f>
        <v>358656</v>
      </c>
      <c r="AR19" s="87">
        <f ca="1">OFFSET(DE19,0,14,1,1)</f>
        <v>369729</v>
      </c>
      <c r="AS19" s="21">
        <f ca="1">SUM(AR19-AQ19)</f>
        <v>11073</v>
      </c>
      <c r="AT19" s="22">
        <f ca="1">IF(AS19=0,0,IF(AQ19=0,1,AS19/AQ19))</f>
        <v>3.0873594753747322E-2</v>
      </c>
      <c r="AU19" s="21">
        <f>SUMIF($C$6:AT$6,AU$5,$C19:AT19)</f>
        <v>1944650</v>
      </c>
      <c r="AV19" s="87">
        <f ca="1">SUMIF($C$6:AU$6,AV$5,$C19:AU19)</f>
        <v>2111147</v>
      </c>
      <c r="AW19" s="21">
        <f ca="1">SUM(AV19-AU19)</f>
        <v>166497</v>
      </c>
      <c r="AX19" s="22">
        <f ca="1">IF(AW19=0,0,IF(AU19=0,1,AW19/AU19))</f>
        <v>8.5617977528089889E-2</v>
      </c>
      <c r="AY19" s="21">
        <f>+DF19</f>
        <v>370644</v>
      </c>
      <c r="AZ19" s="87">
        <f ca="1">OFFSET(DF19,0,14,1,1)</f>
        <v>366586</v>
      </c>
      <c r="BA19" s="21">
        <f ca="1">SUM(AZ19-AY19)</f>
        <v>-4058</v>
      </c>
      <c r="BB19" s="22">
        <f ca="1">IF(BA19=0,0,IF(AY19=0,1,BA19/AY19))</f>
        <v>-1.0948511239895965E-2</v>
      </c>
      <c r="BC19" s="21">
        <f>SUMIF($C$6:BB$6,BC$5,$C19:BB19)</f>
        <v>2315294</v>
      </c>
      <c r="BD19" s="87">
        <f ca="1">SUMIF($C$6:BC$6,BD$5,$C19:BC19)</f>
        <v>2477733</v>
      </c>
      <c r="BE19" s="21">
        <f ca="1">SUM(BD19-BC19)</f>
        <v>162439</v>
      </c>
      <c r="BF19" s="22">
        <f ca="1">IF(BE19=0,0,IF(BC19=0,1,BE19/BC19))</f>
        <v>7.0159124499955511E-2</v>
      </c>
      <c r="BG19" s="21">
        <f>+DG19</f>
        <v>373975</v>
      </c>
      <c r="BH19" s="87">
        <f ca="1">OFFSET(DG19,0,14,1,1)</f>
        <v>379174</v>
      </c>
      <c r="BI19" s="21">
        <f ca="1">SUM(BH19-BG19)</f>
        <v>5199</v>
      </c>
      <c r="BJ19" s="22">
        <f ca="1">IF(BI19=0,0,IF(BG19=0,1,BI19/BG19))</f>
        <v>1.390199879671101E-2</v>
      </c>
      <c r="BK19" s="21">
        <f>SUMIF($C$6:BJ$6,BK$5,$C19:BJ19)</f>
        <v>2689269</v>
      </c>
      <c r="BL19" s="87">
        <f ca="1">SUMIF($C$6:BK$6,BL$5,$C19:BK19)</f>
        <v>2856907</v>
      </c>
      <c r="BM19" s="21">
        <f ca="1">SUM(BL19-BK19)</f>
        <v>167638</v>
      </c>
      <c r="BN19" s="22">
        <f ca="1">IF(BM19=0,0,IF(BK19=0,1,BM19/BK19))</f>
        <v>6.2335898714483376E-2</v>
      </c>
      <c r="BO19" s="21">
        <f>+DH19</f>
        <v>358271</v>
      </c>
      <c r="BP19" s="87">
        <f ca="1">OFFSET(DH19,0,14,1,1)</f>
        <v>369011</v>
      </c>
      <c r="BQ19" s="21">
        <f ca="1">SUM(BP19-BO19)</f>
        <v>10740</v>
      </c>
      <c r="BR19" s="22">
        <f ca="1">IF(BQ19=0,0,IF(BO19=0,1,BQ19/BO19))</f>
        <v>2.9977307680498839E-2</v>
      </c>
      <c r="BS19" s="21">
        <f>SUMIF($C$6:BR$6,BS$5,$C19:BR19)</f>
        <v>3047540</v>
      </c>
      <c r="BT19" s="87">
        <f ca="1">SUMIF($C$6:BS$6,BT$5,$C19:BS19)</f>
        <v>3225918</v>
      </c>
      <c r="BU19" s="21">
        <f ca="1">SUM(BT19-BS19)</f>
        <v>178378</v>
      </c>
      <c r="BV19" s="22">
        <f ca="1">IF(BU19=0,0,IF(BS19=0,1,BU19/BS19))</f>
        <v>5.8531799418547421E-2</v>
      </c>
      <c r="BW19" s="21">
        <f>+DI19</f>
        <v>368467</v>
      </c>
      <c r="BX19" s="87">
        <f ca="1">OFFSET(DI19,0,14,1,1)</f>
        <v>380768</v>
      </c>
      <c r="BY19" s="21">
        <f ca="1">SUM(BX19-BW19)</f>
        <v>12301</v>
      </c>
      <c r="BZ19" s="22">
        <f ca="1">IF(BY19=0,0,IF(BW19=0,1,BY19/BW19))</f>
        <v>3.3384265076655442E-2</v>
      </c>
      <c r="CA19" s="21">
        <f>SUMIF($C$6:BZ$6,CA$5,$C19:BZ19)</f>
        <v>3416007</v>
      </c>
      <c r="CB19" s="87">
        <f ca="1">SUMIF($C$6:CA$6,CB$5,$C19:CA19)</f>
        <v>3606686</v>
      </c>
      <c r="CC19" s="21">
        <f ca="1">SUM(CB19-CA19)</f>
        <v>190679</v>
      </c>
      <c r="CD19" s="22">
        <f ca="1">IF(CC19=0,0,IF(CA19=0,1,CC19/CA19))</f>
        <v>5.5819265007360931E-2</v>
      </c>
      <c r="CE19" s="21">
        <f>+DJ19</f>
        <v>341970</v>
      </c>
      <c r="CF19" s="87">
        <f ca="1">OFFSET(DJ19,0,14,1,1)</f>
        <v>355280</v>
      </c>
      <c r="CG19" s="21">
        <f ca="1">SUM(CF19-CE19)</f>
        <v>13310</v>
      </c>
      <c r="CH19" s="22">
        <f ca="1">IF(CG19=0,0,IF(CE19=0,1,CG19/CE19))</f>
        <v>3.8921542825394041E-2</v>
      </c>
      <c r="CI19" s="21">
        <f>SUMIF($C$6:CH$6,CI$5,$C19:CH19)</f>
        <v>3757977</v>
      </c>
      <c r="CJ19" s="87">
        <f ca="1">SUMIF($C$6:CI$6,CJ$5,$C19:CI19)</f>
        <v>3961966</v>
      </c>
      <c r="CK19" s="21">
        <f ca="1">SUM(CJ19-CI19)</f>
        <v>203989</v>
      </c>
      <c r="CL19" s="22">
        <f ca="1">IF(CK19=0,0,IF(CI19=0,1,CK19/CI19))</f>
        <v>5.4281598849593812E-2</v>
      </c>
      <c r="CM19" s="21">
        <f>+DK19</f>
        <v>349368</v>
      </c>
      <c r="CN19" s="87">
        <f ca="1">OFFSET(DK19,0,14,1,1)</f>
        <v>349213</v>
      </c>
      <c r="CO19" s="21">
        <f ca="1">SUM(CN19-CM19)</f>
        <v>-155</v>
      </c>
      <c r="CP19" s="22">
        <f ca="1">IF(CO19=0,0,IF(CM19=0,1,CO19/CM19))</f>
        <v>-4.4365826292047352E-4</v>
      </c>
      <c r="CQ19" s="21">
        <f>SUMIF($C$6:CP$6,CQ$5,$C19:CP19)</f>
        <v>4107345</v>
      </c>
      <c r="CR19" s="87">
        <f ca="1">SUMIF($C$6:CQ$6,CR$5,$C19:CQ19)</f>
        <v>4311179</v>
      </c>
      <c r="CS19" s="21">
        <f ca="1">SUM(CR19-CQ19)</f>
        <v>203834</v>
      </c>
      <c r="CT19" s="22">
        <f ca="1">IF(CS19=0,0,IF(CQ19=0,1,CS19/CQ19))</f>
        <v>4.9626705329111627E-2</v>
      </c>
      <c r="CW19" s="12" t="s">
        <v>11</v>
      </c>
      <c r="CX19" s="81" t="s">
        <v>6</v>
      </c>
      <c r="CZ19" s="88">
        <f>SUMIF(DWT!$A$73:$A$83,'2015-2016'!CZ$7,DWT!D$73:D$83)</f>
        <v>298064</v>
      </c>
      <c r="DA19" s="88">
        <f>SUMIF(DWT!$A$73:$A$83,'2015-2016'!DA$7,DWT!E$73:E$83)</f>
        <v>269708</v>
      </c>
      <c r="DB19" s="88">
        <f>SUMIF(DWT!$A$73:$A$83,'2015-2016'!DB$7,DWT!F$73:F$83)</f>
        <v>326710</v>
      </c>
      <c r="DC19" s="88">
        <f>SUMIF(DWT!$A$73:$A$83,'2015-2016'!DC$7,DWT!G$73:G$83)</f>
        <v>331677</v>
      </c>
      <c r="DD19" s="88">
        <f>SUMIF(DWT!$A$73:$A$83,'2015-2016'!DD$7,DWT!H$73:H$83)</f>
        <v>359835</v>
      </c>
      <c r="DE19" s="88">
        <f>SUMIF(DWT!$A$73:$A$83,'2015-2016'!DE$7,DWT!I$73:I$83)</f>
        <v>358656</v>
      </c>
      <c r="DF19" s="88">
        <f>SUMIF(DWT!$A$73:$A$83,'2015-2016'!DF$7,DWT!J$73:J$83)</f>
        <v>370644</v>
      </c>
      <c r="DG19" s="88">
        <f>SUMIF(DWT!$A$73:$A$83,'2015-2016'!DG$7,DWT!K$73:K$83)</f>
        <v>373975</v>
      </c>
      <c r="DH19" s="88">
        <f>SUMIF(DWT!$A$73:$A$83,'2015-2016'!DH$7,DWT!L$73:L$83)</f>
        <v>358271</v>
      </c>
      <c r="DI19" s="88">
        <f>SUMIF(DWT!$A$73:$A$83,'2015-2016'!DI$7,DWT!M$73:M$83)</f>
        <v>368467</v>
      </c>
      <c r="DJ19" s="88">
        <f>SUMIF(DWT!$A$73:$A$83,'2015-2016'!DJ$7,DWT!N$73:N$83)</f>
        <v>341970</v>
      </c>
      <c r="DK19" s="88">
        <f>SUMIF(DWT!$A$73:$A$83,'2015-2016'!DK$7,DWT!O$73:O$83)</f>
        <v>349368</v>
      </c>
      <c r="DN19" s="88">
        <f>SUMIF(DWT!$A$73:$A$83,'2015-2016'!DN$7,DWT!D$73:D$83)</f>
        <v>338503</v>
      </c>
      <c r="DO19" s="88">
        <f>SUMIF(DWT!$A$73:$A$83,'2015-2016'!DO$7,DWT!E$73:E$83)</f>
        <v>326188</v>
      </c>
      <c r="DP19" s="88">
        <f>SUMIF(DWT!$A$73:$A$83,'2015-2016'!DP$7,DWT!F$73:F$83)</f>
        <v>360059</v>
      </c>
      <c r="DQ19" s="88">
        <f>SUMIF(DWT!$A$73:$A$83,'2015-2016'!DQ$7,DWT!G$73:G$83)</f>
        <v>353857</v>
      </c>
      <c r="DR19" s="88">
        <f>SUMIF(DWT!$A$73:$A$83,'2015-2016'!DR$7,DWT!H$73:H$83)</f>
        <v>362811</v>
      </c>
      <c r="DS19" s="88">
        <f>SUMIF(DWT!$A$73:$A$83,'2015-2016'!DS$7,DWT!I$73:I$83)</f>
        <v>369729</v>
      </c>
      <c r="DT19" s="88">
        <f>SUMIF(DWT!$A$73:$A$83,'2015-2016'!DT$7,DWT!J$73:J$83)</f>
        <v>366586</v>
      </c>
      <c r="DU19" s="88">
        <f>SUMIF(DWT!$A$73:$A$83,'2015-2016'!DU$7,DWT!K$73:K$83)</f>
        <v>379174</v>
      </c>
      <c r="DV19" s="88">
        <f>SUMIF(DWT!$A$73:$A$83,'2015-2016'!DV$7,DWT!L$73:L$83)</f>
        <v>369011</v>
      </c>
      <c r="DW19" s="88">
        <f>SUMIF(DWT!$A$73:$A$83,'2015-2016'!DW$7,DWT!M$73:M$83)</f>
        <v>380768</v>
      </c>
      <c r="DX19" s="88">
        <f>SUMIF(DWT!$A$73:$A$83,'2015-2016'!DX$7,DWT!N$73:N$83)</f>
        <v>355280</v>
      </c>
      <c r="DY19" s="88">
        <f>SUMIF(DWT!$A$73:$A$83,'2015-2016'!DY$7,DWT!O$73:O$83)</f>
        <v>349213</v>
      </c>
      <c r="DZ19"/>
    </row>
    <row r="20" spans="1:130" s="12" customFormat="1" ht="15.6">
      <c r="A20" s="101" t="str">
        <f>+CW21</f>
        <v>Detroit-Windsor Tunnel</v>
      </c>
      <c r="B20" s="29" t="s">
        <v>7</v>
      </c>
      <c r="C20" s="21">
        <f>+CZ20</f>
        <v>2294</v>
      </c>
      <c r="D20" s="87">
        <f ca="1">OFFSET(CZ20,0,14,1,1)</f>
        <v>1960</v>
      </c>
      <c r="E20" s="21">
        <f ca="1">SUM(D20-C20)</f>
        <v>-334</v>
      </c>
      <c r="F20" s="22">
        <f ca="1">IF(E20=0,0,IF(C20=0,1,E20/C20))</f>
        <v>-0.14559721011333915</v>
      </c>
      <c r="G20" s="21">
        <f>SUMIF($C$6:F$6,G$5,$C20:F20)</f>
        <v>2294</v>
      </c>
      <c r="H20" s="87">
        <f ca="1">SUMIF($C$6:G$6,H$5,$C20:G20)</f>
        <v>1960</v>
      </c>
      <c r="I20" s="21">
        <f ca="1">SUM(H20-G20)</f>
        <v>-334</v>
      </c>
      <c r="J20" s="22">
        <f ca="1">IF(I20=0,0,IF(G20=0,1,I20/G20))</f>
        <v>-0.14559721011333915</v>
      </c>
      <c r="K20" s="21">
        <f>+DA20</f>
        <v>1905</v>
      </c>
      <c r="L20" s="87">
        <f ca="1">OFFSET(DA20,0,14,1,1)</f>
        <v>2345</v>
      </c>
      <c r="M20" s="21">
        <f ca="1">SUM(L20-K20)</f>
        <v>440</v>
      </c>
      <c r="N20" s="22">
        <f ca="1">IF(M20=0,0,IF(K20=0,1,M20/K20))</f>
        <v>0.23097112860892388</v>
      </c>
      <c r="O20" s="21">
        <f>SUMIF($C$6:N$6,O$5,$C20:N20)</f>
        <v>4199</v>
      </c>
      <c r="P20" s="87">
        <f ca="1">SUMIF($C$6:O$6,P$5,$C20:O20)</f>
        <v>4305</v>
      </c>
      <c r="Q20" s="21">
        <f ca="1">SUM(P20-O20)</f>
        <v>106</v>
      </c>
      <c r="R20" s="22">
        <f ca="1">IF(Q20=0,0,IF(O20=0,1,Q20/O20))</f>
        <v>2.5244105739461776E-2</v>
      </c>
      <c r="S20" s="21">
        <f>+DB20</f>
        <v>1995</v>
      </c>
      <c r="T20" s="87">
        <f ca="1">OFFSET(DB20,0,14,1,1)</f>
        <v>2309</v>
      </c>
      <c r="U20" s="21">
        <f ca="1">SUM(T20-S20)</f>
        <v>314</v>
      </c>
      <c r="V20" s="22">
        <f ca="1">IF(U20=0,0,IF(S20=0,1,U20/S20))</f>
        <v>0.1573934837092732</v>
      </c>
      <c r="W20" s="21">
        <f>SUMIF($C$6:V$6,W$5,$C20:V20)</f>
        <v>6194</v>
      </c>
      <c r="X20" s="87">
        <f ca="1">SUMIF($C$6:W$6,X$5,$C20:W20)</f>
        <v>6614</v>
      </c>
      <c r="Y20" s="21">
        <f ca="1">SUM(X20-W20)</f>
        <v>420</v>
      </c>
      <c r="Z20" s="22">
        <f ca="1">IF(Y20=0,0,IF(W20=0,1,Y20/W20))</f>
        <v>6.7807555699063604E-2</v>
      </c>
      <c r="AA20" s="21">
        <f>+DC20</f>
        <v>2251</v>
      </c>
      <c r="AB20" s="87">
        <f ca="1">OFFSET(DC20,0,14,1,1)</f>
        <v>2762</v>
      </c>
      <c r="AC20" s="21">
        <f ca="1">SUM(AB20-AA20)</f>
        <v>511</v>
      </c>
      <c r="AD20" s="22">
        <f ca="1">IF(AC20=0,0,IF(AA20=0,1,AC20/AA20))</f>
        <v>0.22701021768103066</v>
      </c>
      <c r="AE20" s="21">
        <f>SUMIF($C$6:AD$6,AE$5,$C20:AD20)</f>
        <v>8445</v>
      </c>
      <c r="AF20" s="87">
        <f ca="1">SUMIF($C$6:AE$6,AF$5,$C20:AE20)</f>
        <v>9376</v>
      </c>
      <c r="AG20" s="21">
        <f ca="1">SUM(AF20-AE20)</f>
        <v>931</v>
      </c>
      <c r="AH20" s="22">
        <f ca="1">IF(AG20=0,0,IF(AE20=0,1,AG20/AE20))</f>
        <v>0.11024274718768502</v>
      </c>
      <c r="AI20" s="21">
        <f>+DD20</f>
        <v>2160</v>
      </c>
      <c r="AJ20" s="87">
        <f ca="1">OFFSET(DD20,0,14,1,1)</f>
        <v>2991</v>
      </c>
      <c r="AK20" s="21">
        <f ca="1">SUM(AJ20-AI20)</f>
        <v>831</v>
      </c>
      <c r="AL20" s="22">
        <f ca="1">IF(AK20=0,0,IF(AI20=0,1,AK20/AI20))</f>
        <v>0.38472222222222224</v>
      </c>
      <c r="AM20" s="21">
        <f>SUMIF($C$6:AL$6,AM$5,$C20:AL20)</f>
        <v>10605</v>
      </c>
      <c r="AN20" s="87">
        <f ca="1">SUMIF($C$6:AM$6,AN$5,$C20:AM20)</f>
        <v>12367</v>
      </c>
      <c r="AO20" s="21">
        <f ca="1">SUM(AN20-AM20)</f>
        <v>1762</v>
      </c>
      <c r="AP20" s="22">
        <f ca="1">IF(AO20=0,0,IF(AM20=0,1,AO20/AM20))</f>
        <v>0.16614804337576614</v>
      </c>
      <c r="AQ20" s="21">
        <f>+DE20</f>
        <v>2632</v>
      </c>
      <c r="AR20" s="87">
        <f ca="1">OFFSET(DE20,0,14,1,1)</f>
        <v>3415</v>
      </c>
      <c r="AS20" s="21">
        <f ca="1">SUM(AR20-AQ20)</f>
        <v>783</v>
      </c>
      <c r="AT20" s="22">
        <f ca="1">IF(AS20=0,0,IF(AQ20=0,1,AS20/AQ20))</f>
        <v>0.29749240121580545</v>
      </c>
      <c r="AU20" s="21">
        <f>SUMIF($C$6:AT$6,AU$5,$C20:AT20)</f>
        <v>13237</v>
      </c>
      <c r="AV20" s="87">
        <f ca="1">SUMIF($C$6:AU$6,AV$5,$C20:AU20)</f>
        <v>15782</v>
      </c>
      <c r="AW20" s="21">
        <f ca="1">SUM(AV20-AU20)</f>
        <v>2545</v>
      </c>
      <c r="AX20" s="22">
        <f ca="1">IF(AW20=0,0,IF(AU20=0,1,AW20/AU20))</f>
        <v>0.19226410818161216</v>
      </c>
      <c r="AY20" s="21">
        <f>+DF20</f>
        <v>2212</v>
      </c>
      <c r="AZ20" s="87">
        <f ca="1">OFFSET(DF20,0,14,1,1)</f>
        <v>2443</v>
      </c>
      <c r="BA20" s="21">
        <f ca="1">SUM(AZ20-AY20)</f>
        <v>231</v>
      </c>
      <c r="BB20" s="22">
        <f ca="1">IF(BA20=0,0,IF(AY20=0,1,BA20/AY20))</f>
        <v>0.10443037974683544</v>
      </c>
      <c r="BC20" s="21">
        <f>SUMIF($C$6:BB$6,BC$5,$C20:BB20)</f>
        <v>15449</v>
      </c>
      <c r="BD20" s="87">
        <f ca="1">SUMIF($C$6:BC$6,BD$5,$C20:BC20)</f>
        <v>18225</v>
      </c>
      <c r="BE20" s="21">
        <f ca="1">SUM(BD20-BC20)</f>
        <v>2776</v>
      </c>
      <c r="BF20" s="22">
        <f ca="1">IF(BE20=0,0,IF(BC20=0,1,BE20/BC20))</f>
        <v>0.17968800569616156</v>
      </c>
      <c r="BG20" s="21">
        <f>+DG20</f>
        <v>2801</v>
      </c>
      <c r="BH20" s="87">
        <f ca="1">OFFSET(DG20,0,14,1,1)</f>
        <v>2710</v>
      </c>
      <c r="BI20" s="21">
        <f ca="1">SUM(BH20-BG20)</f>
        <v>-91</v>
      </c>
      <c r="BJ20" s="22">
        <f ca="1">IF(BI20=0,0,IF(BG20=0,1,BI20/BG20))</f>
        <v>-3.2488397001071048E-2</v>
      </c>
      <c r="BK20" s="21">
        <f>SUMIF($C$6:BJ$6,BK$5,$C20:BJ20)</f>
        <v>18250</v>
      </c>
      <c r="BL20" s="87">
        <f ca="1">SUMIF($C$6:BK$6,BL$5,$C20:BK20)</f>
        <v>20935</v>
      </c>
      <c r="BM20" s="21">
        <f ca="1">SUM(BL20-BK20)</f>
        <v>2685</v>
      </c>
      <c r="BN20" s="22">
        <f ca="1">IF(BM20=0,0,IF(BK20=0,1,BM20/BK20))</f>
        <v>0.14712328767123287</v>
      </c>
      <c r="BO20" s="21">
        <f>+DH20</f>
        <v>2813</v>
      </c>
      <c r="BP20" s="87">
        <f ca="1">OFFSET(DH20,0,14,1,1)</f>
        <v>3214</v>
      </c>
      <c r="BQ20" s="21">
        <f ca="1">SUM(BP20-BO20)</f>
        <v>401</v>
      </c>
      <c r="BR20" s="22">
        <f ca="1">IF(BQ20=0,0,IF(BO20=0,1,BQ20/BO20))</f>
        <v>0.14255243512264487</v>
      </c>
      <c r="BS20" s="21">
        <f>SUMIF($C$6:BR$6,BS$5,$C20:BR20)</f>
        <v>21063</v>
      </c>
      <c r="BT20" s="87">
        <f ca="1">SUMIF($C$6:BS$6,BT$5,$C20:BS20)</f>
        <v>24149</v>
      </c>
      <c r="BU20" s="21">
        <f ca="1">SUM(BT20-BS20)</f>
        <v>3086</v>
      </c>
      <c r="BV20" s="22">
        <f ca="1">IF(BU20=0,0,IF(BS20=0,1,BU20/BS20))</f>
        <v>0.14651284242510562</v>
      </c>
      <c r="BW20" s="21">
        <f>+DI20</f>
        <v>3254</v>
      </c>
      <c r="BX20" s="87">
        <f ca="1">OFFSET(DI20,0,14,1,1)</f>
        <v>3578</v>
      </c>
      <c r="BY20" s="21">
        <f ca="1">SUM(BX20-BW20)</f>
        <v>324</v>
      </c>
      <c r="BZ20" s="22">
        <f ca="1">IF(BY20=0,0,IF(BW20=0,1,BY20/BW20))</f>
        <v>9.9569760295021514E-2</v>
      </c>
      <c r="CA20" s="21">
        <f>SUMIF($C$6:BZ$6,CA$5,$C20:BZ20)</f>
        <v>24317</v>
      </c>
      <c r="CB20" s="87">
        <f ca="1">SUMIF($C$6:CA$6,CB$5,$C20:CA20)</f>
        <v>27727</v>
      </c>
      <c r="CC20" s="21">
        <f ca="1">SUM(CB20-CA20)</f>
        <v>3410</v>
      </c>
      <c r="CD20" s="22">
        <f ca="1">IF(CC20=0,0,IF(CA20=0,1,CC20/CA20))</f>
        <v>0.14023111403544844</v>
      </c>
      <c r="CE20" s="21">
        <f>+DJ20</f>
        <v>2884</v>
      </c>
      <c r="CF20" s="87">
        <f ca="1">OFFSET(DJ20,0,14,1,1)</f>
        <v>3399</v>
      </c>
      <c r="CG20" s="21">
        <f ca="1">SUM(CF20-CE20)</f>
        <v>515</v>
      </c>
      <c r="CH20" s="22">
        <f ca="1">IF(CG20=0,0,IF(CE20=0,1,CG20/CE20))</f>
        <v>0.17857142857142858</v>
      </c>
      <c r="CI20" s="21">
        <f>SUMIF($C$6:CH$6,CI$5,$C20:CH20)</f>
        <v>27201</v>
      </c>
      <c r="CJ20" s="87">
        <f ca="1">SUMIF($C$6:CI$6,CJ$5,$C20:CI20)</f>
        <v>31126</v>
      </c>
      <c r="CK20" s="21">
        <f ca="1">SUM(CJ20-CI20)</f>
        <v>3925</v>
      </c>
      <c r="CL20" s="22">
        <f ca="1">IF(CK20=0,0,IF(CI20=0,1,CK20/CI20))</f>
        <v>0.14429616558214772</v>
      </c>
      <c r="CM20" s="21">
        <f>+DK20</f>
        <v>2097</v>
      </c>
      <c r="CN20" s="87">
        <f ca="1">OFFSET(DK20,0,14,1,1)</f>
        <v>3251</v>
      </c>
      <c r="CO20" s="21">
        <f ca="1">SUM(CN20-CM20)</f>
        <v>1154</v>
      </c>
      <c r="CP20" s="22">
        <f ca="1">IF(CO20=0,0,IF(CM20=0,1,CO20/CM20))</f>
        <v>0.55030996661897946</v>
      </c>
      <c r="CQ20" s="21">
        <f>SUMIF($C$6:CP$6,CQ$5,$C20:CP20)</f>
        <v>29298</v>
      </c>
      <c r="CR20" s="87">
        <f ca="1">SUMIF($C$6:CQ$6,CR$5,$C20:CQ20)</f>
        <v>34377</v>
      </c>
      <c r="CS20" s="21">
        <f ca="1">SUM(CR20-CQ20)</f>
        <v>5079</v>
      </c>
      <c r="CT20" s="22">
        <f ca="1">IF(CS20=0,0,IF(CQ20=0,1,CS20/CQ20))</f>
        <v>0.17335654310874463</v>
      </c>
      <c r="CW20" s="12" t="s">
        <v>11</v>
      </c>
      <c r="CX20" s="81" t="s">
        <v>7</v>
      </c>
      <c r="CY20" s="16"/>
      <c r="CZ20" s="88">
        <f>SUMIF(DWT!$A$87:$A$97,'2015-2016'!CZ$7,DWT!D$87:D$97)</f>
        <v>2294</v>
      </c>
      <c r="DA20" s="88">
        <f>SUMIF(DWT!$A$87:$A$97,'2015-2016'!DA$7,DWT!E$87:E$97)</f>
        <v>1905</v>
      </c>
      <c r="DB20" s="88">
        <f>SUMIF(DWT!$A$87:$A$97,'2015-2016'!DB$7,DWT!F$87:F$97)</f>
        <v>1995</v>
      </c>
      <c r="DC20" s="88">
        <f>SUMIF(DWT!$A$87:$A$97,'2015-2016'!DC$7,DWT!G$87:G$97)</f>
        <v>2251</v>
      </c>
      <c r="DD20" s="88">
        <f>SUMIF(DWT!$A$87:$A$97,'2015-2016'!DD$7,DWT!H$87:H$97)</f>
        <v>2160</v>
      </c>
      <c r="DE20" s="88">
        <f>SUMIF(DWT!$A$87:$A$97,'2015-2016'!DE$7,DWT!I$87:I$97)</f>
        <v>2632</v>
      </c>
      <c r="DF20" s="88">
        <f>SUMIF(DWT!$A$87:$A$97,'2015-2016'!DF$7,DWT!J$87:J$97)</f>
        <v>2212</v>
      </c>
      <c r="DG20" s="88">
        <f>SUMIF(DWT!$A$87:$A$97,'2015-2016'!DG$7,DWT!K$87:K$97)</f>
        <v>2801</v>
      </c>
      <c r="DH20" s="88">
        <f>SUMIF(DWT!$A$87:$A$97,'2015-2016'!DH$7,DWT!L$87:L$97)</f>
        <v>2813</v>
      </c>
      <c r="DI20" s="88">
        <f>SUMIF(DWT!$A$87:$A$97,'2015-2016'!DI$7,DWT!M$87:M$97)</f>
        <v>3254</v>
      </c>
      <c r="DJ20" s="88">
        <f>SUMIF(DWT!$A$87:$A$97,'2015-2016'!DJ$7,DWT!N$87:N$97)</f>
        <v>2884</v>
      </c>
      <c r="DK20" s="88">
        <f>SUMIF(DWT!$A$87:$A$97,'2015-2016'!DK$7,DWT!O$87:O$97)</f>
        <v>2097</v>
      </c>
      <c r="DN20" s="88">
        <f>SUMIF(DWT!$A$87:$A$97,'2015-2016'!DN$7,DWT!D$87:D$97)</f>
        <v>1960</v>
      </c>
      <c r="DO20" s="88">
        <f>SUMIF(DWT!$A$87:$A$97,'2015-2016'!DO$7,DWT!E$87:E$97)</f>
        <v>2345</v>
      </c>
      <c r="DP20" s="88">
        <f>SUMIF(DWT!$A$87:$A$97,'2015-2016'!DP$7,DWT!F$87:F$97)</f>
        <v>2309</v>
      </c>
      <c r="DQ20" s="88">
        <f>SUMIF(DWT!$A$87:$A$97,'2015-2016'!DQ$7,DWT!G$87:G$97)</f>
        <v>2762</v>
      </c>
      <c r="DR20" s="88">
        <f>SUMIF(DWT!$A$87:$A$97,'2015-2016'!DR$7,DWT!H$87:H$97)</f>
        <v>2991</v>
      </c>
      <c r="DS20" s="88">
        <f>SUMIF(DWT!$A$87:$A$97,'2015-2016'!DS$7,DWT!I$87:I$97)</f>
        <v>3415</v>
      </c>
      <c r="DT20" s="88">
        <f>SUMIF(DWT!$A$87:$A$97,'2015-2016'!DT$7,DWT!J$87:J$97)</f>
        <v>2443</v>
      </c>
      <c r="DU20" s="88">
        <f>SUMIF(DWT!$A$87:$A$97,'2015-2016'!DU$7,DWT!K$87:K$97)</f>
        <v>2710</v>
      </c>
      <c r="DV20" s="88">
        <f>SUMIF(DWT!$A$87:$A$97,'2015-2016'!DV$7,DWT!L$87:L$97)</f>
        <v>3214</v>
      </c>
      <c r="DW20" s="88">
        <f>SUMIF(DWT!$A$87:$A$97,'2015-2016'!DW$7,DWT!M$87:M$97)</f>
        <v>3578</v>
      </c>
      <c r="DX20" s="88">
        <f>SUMIF(DWT!$A$87:$A$97,'2015-2016'!DX$7,DWT!N$87:N$97)</f>
        <v>3399</v>
      </c>
      <c r="DY20" s="88">
        <f>SUMIF(DWT!$A$87:$A$97,'2015-2016'!DY$7,DWT!O$87:O$97)</f>
        <v>3251</v>
      </c>
      <c r="DZ20"/>
    </row>
    <row r="21" spans="1:130" s="12" customFormat="1" ht="15.6">
      <c r="A21" s="100"/>
      <c r="B21" s="29" t="s">
        <v>8</v>
      </c>
      <c r="C21" s="87">
        <f>+CZ21</f>
        <v>3773</v>
      </c>
      <c r="D21" s="87">
        <f ca="1">OFFSET(CZ21,0,14,1,1)</f>
        <v>3869</v>
      </c>
      <c r="E21" s="87">
        <f ca="1">SUM(D21-C21)</f>
        <v>96</v>
      </c>
      <c r="F21" s="22">
        <f ca="1">IF(E21=0,0,IF(C21=0,1,E21/C21))</f>
        <v>2.544394381129075E-2</v>
      </c>
      <c r="G21" s="87">
        <f>SUMIF($C$6:F$6,G$5,$C21:F21)</f>
        <v>3773</v>
      </c>
      <c r="H21" s="87">
        <f ca="1">SUMIF($C$6:G$6,H$5,$C21:G21)</f>
        <v>3869</v>
      </c>
      <c r="I21" s="87">
        <f ca="1">SUM(H21-G21)</f>
        <v>96</v>
      </c>
      <c r="J21" s="22">
        <f ca="1">IF(I21=0,0,IF(G21=0,1,I21/G21))</f>
        <v>2.544394381129075E-2</v>
      </c>
      <c r="K21" s="87">
        <f>+DA21</f>
        <v>2994</v>
      </c>
      <c r="L21" s="87">
        <f ca="1">OFFSET(DA21,0,14,1,1)</f>
        <v>3214</v>
      </c>
      <c r="M21" s="87">
        <f ca="1">SUM(L21-K21)</f>
        <v>220</v>
      </c>
      <c r="N21" s="22">
        <f ca="1">IF(M21=0,0,IF(K21=0,1,M21/K21))</f>
        <v>7.3480293921175679E-2</v>
      </c>
      <c r="O21" s="87">
        <f>SUMIF($C$6:N$6,O$5,$C21:N21)</f>
        <v>6767</v>
      </c>
      <c r="P21" s="87">
        <f ca="1">SUMIF($C$6:O$6,P$5,$C21:O21)</f>
        <v>7083</v>
      </c>
      <c r="Q21" s="87">
        <f ca="1">SUM(P21-O21)</f>
        <v>316</v>
      </c>
      <c r="R21" s="22">
        <f ca="1">IF(Q21=0,0,IF(O21=0,1,Q21/O21))</f>
        <v>4.6697207034136247E-2</v>
      </c>
      <c r="S21" s="87">
        <f>+DB21</f>
        <v>3479</v>
      </c>
      <c r="T21" s="87">
        <f ca="1">OFFSET(DB21,0,14,1,1)</f>
        <v>3369</v>
      </c>
      <c r="U21" s="87">
        <f ca="1">SUM(T21-S21)</f>
        <v>-110</v>
      </c>
      <c r="V21" s="22">
        <f ca="1">IF(U21=0,0,IF(S21=0,1,U21/S21))</f>
        <v>-3.1618281115263006E-2</v>
      </c>
      <c r="W21" s="87">
        <f>SUMIF($C$6:V$6,W$5,$C21:V21)</f>
        <v>10246</v>
      </c>
      <c r="X21" s="87">
        <f ca="1">SUMIF($C$6:W$6,X$5,$C21:W21)</f>
        <v>10452</v>
      </c>
      <c r="Y21" s="87">
        <f ca="1">SUM(X21-W21)</f>
        <v>206</v>
      </c>
      <c r="Z21" s="22">
        <f ca="1">IF(Y21=0,0,IF(W21=0,1,Y21/W21))</f>
        <v>2.0105406988092916E-2</v>
      </c>
      <c r="AA21" s="87">
        <f>+DC21</f>
        <v>3462</v>
      </c>
      <c r="AB21" s="87">
        <f ca="1">OFFSET(DC21,0,14,1,1)</f>
        <v>3449</v>
      </c>
      <c r="AC21" s="87">
        <f ca="1">SUM(AB21-AA21)</f>
        <v>-13</v>
      </c>
      <c r="AD21" s="22">
        <f ca="1">IF(AC21=0,0,IF(AA21=0,1,AC21/AA21))</f>
        <v>-3.7550548815713462E-3</v>
      </c>
      <c r="AE21" s="87">
        <f>SUMIF($C$6:AD$6,AE$5,$C21:AD21)</f>
        <v>13708</v>
      </c>
      <c r="AF21" s="87">
        <f ca="1">SUMIF($C$6:AE$6,AF$5,$C21:AE21)</f>
        <v>13901</v>
      </c>
      <c r="AG21" s="87">
        <f ca="1">SUM(AF21-AE21)</f>
        <v>193</v>
      </c>
      <c r="AH21" s="22">
        <f ca="1">IF(AG21=0,0,IF(AE21=0,1,AG21/AE21))</f>
        <v>1.4079369711117595E-2</v>
      </c>
      <c r="AI21" s="87">
        <f>+DD21</f>
        <v>3848</v>
      </c>
      <c r="AJ21" s="87">
        <f ca="1">OFFSET(DD21,0,14,1,1)</f>
        <v>3604</v>
      </c>
      <c r="AK21" s="87">
        <f ca="1">SUM(AJ21-AI21)</f>
        <v>-244</v>
      </c>
      <c r="AL21" s="22">
        <f ca="1">IF(AK21=0,0,IF(AI21=0,1,AK21/AI21))</f>
        <v>-6.3409563409563413E-2</v>
      </c>
      <c r="AM21" s="87">
        <f>SUMIF($C$6:AL$6,AM$5,$C21:AL21)</f>
        <v>17556</v>
      </c>
      <c r="AN21" s="87">
        <f ca="1">SUMIF($C$6:AM$6,AN$5,$C21:AM21)</f>
        <v>17505</v>
      </c>
      <c r="AO21" s="87">
        <f ca="1">SUM(AN21-AM21)</f>
        <v>-51</v>
      </c>
      <c r="AP21" s="22">
        <f ca="1">IF(AO21=0,0,IF(AM21=0,1,AO21/AM21))</f>
        <v>-2.9049897470950102E-3</v>
      </c>
      <c r="AQ21" s="87">
        <f>+DE21</f>
        <v>3724</v>
      </c>
      <c r="AR21" s="87">
        <f ca="1">OFFSET(DE21,0,14,1,1)</f>
        <v>4133</v>
      </c>
      <c r="AS21" s="87">
        <f ca="1">SUM(AR21-AQ21)</f>
        <v>409</v>
      </c>
      <c r="AT21" s="22">
        <f ca="1">IF(AS21=0,0,IF(AQ21=0,1,AS21/AQ21))</f>
        <v>0.10982814178302901</v>
      </c>
      <c r="AU21" s="87">
        <f>SUMIF($C$6:AT$6,AU$5,$C21:AT21)</f>
        <v>21280</v>
      </c>
      <c r="AV21" s="87">
        <f ca="1">SUMIF($C$6:AU$6,AV$5,$C21:AU21)</f>
        <v>21638</v>
      </c>
      <c r="AW21" s="87">
        <f ca="1">SUM(AV21-AU21)</f>
        <v>358</v>
      </c>
      <c r="AX21" s="22">
        <f ca="1">IF(AW21=0,0,IF(AU21=0,1,AW21/AU21))</f>
        <v>1.6823308270676691E-2</v>
      </c>
      <c r="AY21" s="87">
        <f>+DF21</f>
        <v>4220</v>
      </c>
      <c r="AZ21" s="87">
        <f ca="1">OFFSET(DF21,0,14,1,1)</f>
        <v>3975</v>
      </c>
      <c r="BA21" s="87">
        <f ca="1">SUM(AZ21-AY21)</f>
        <v>-245</v>
      </c>
      <c r="BB21" s="22">
        <f ca="1">IF(BA21=0,0,IF(AY21=0,1,BA21/AY21))</f>
        <v>-5.8056872037914695E-2</v>
      </c>
      <c r="BC21" s="87">
        <f>SUMIF($C$6:BB$6,BC$5,$C21:BB21)</f>
        <v>25500</v>
      </c>
      <c r="BD21" s="87">
        <f ca="1">SUMIF($C$6:BC$6,BD$5,$C21:BC21)</f>
        <v>25613</v>
      </c>
      <c r="BE21" s="87">
        <f ca="1">SUM(BD21-BC21)</f>
        <v>113</v>
      </c>
      <c r="BF21" s="22">
        <f ca="1">IF(BE21=0,0,IF(BC21=0,1,BE21/BC21))</f>
        <v>4.4313725490196078E-3</v>
      </c>
      <c r="BG21" s="87">
        <f>+DG21</f>
        <v>4192</v>
      </c>
      <c r="BH21" s="87">
        <f ca="1">OFFSET(DG21,0,14,1,1)</f>
        <v>4140</v>
      </c>
      <c r="BI21" s="87">
        <f ca="1">SUM(BH21-BG21)</f>
        <v>-52</v>
      </c>
      <c r="BJ21" s="22">
        <f ca="1">IF(BI21=0,0,IF(BG21=0,1,BI21/BG21))</f>
        <v>-1.2404580152671756E-2</v>
      </c>
      <c r="BK21" s="87">
        <f>SUMIF($C$6:BJ$6,BK$5,$C21:BJ21)</f>
        <v>29692</v>
      </c>
      <c r="BL21" s="87">
        <f ca="1">SUMIF($C$6:BK$6,BL$5,$C21:BK21)</f>
        <v>29753</v>
      </c>
      <c r="BM21" s="87">
        <f ca="1">SUM(BL21-BK21)</f>
        <v>61</v>
      </c>
      <c r="BN21" s="22">
        <f ca="1">IF(BM21=0,0,IF(BK21=0,1,BM21/BK21))</f>
        <v>2.0544254344604606E-3</v>
      </c>
      <c r="BO21" s="87">
        <f>+DH21</f>
        <v>3989</v>
      </c>
      <c r="BP21" s="87">
        <f ca="1">OFFSET(DH21,0,14,1,1)</f>
        <v>3731</v>
      </c>
      <c r="BQ21" s="87">
        <f ca="1">SUM(BP21-BO21)</f>
        <v>-258</v>
      </c>
      <c r="BR21" s="22">
        <f ca="1">IF(BQ21=0,0,IF(BO21=0,1,BQ21/BO21))</f>
        <v>-6.4677864126347462E-2</v>
      </c>
      <c r="BS21" s="87">
        <f>SUMIF($C$6:BR$6,BS$5,$C21:BR21)</f>
        <v>33681</v>
      </c>
      <c r="BT21" s="87">
        <f ca="1">SUMIF($C$6:BS$6,BT$5,$C21:BS21)</f>
        <v>33484</v>
      </c>
      <c r="BU21" s="87">
        <f ca="1">SUM(BT21-BS21)</f>
        <v>-197</v>
      </c>
      <c r="BV21" s="22">
        <f ca="1">IF(BU21=0,0,IF(BS21=0,1,BU21/BS21))</f>
        <v>-5.8489949823342536E-3</v>
      </c>
      <c r="BW21" s="87">
        <f>+DI21</f>
        <v>3888</v>
      </c>
      <c r="BX21" s="87">
        <f ca="1">OFFSET(DI21,0,14,1,1)</f>
        <v>3890</v>
      </c>
      <c r="BY21" s="87">
        <f ca="1">SUM(BX21-BW21)</f>
        <v>2</v>
      </c>
      <c r="BZ21" s="22">
        <f ca="1">IF(BY21=0,0,IF(BW21=0,1,BY21/BW21))</f>
        <v>5.1440329218107E-4</v>
      </c>
      <c r="CA21" s="87">
        <f>SUMIF($C$6:BZ$6,CA$5,$C21:BZ21)</f>
        <v>37569</v>
      </c>
      <c r="CB21" s="87">
        <f ca="1">SUMIF($C$6:CA$6,CB$5,$C21:CA21)</f>
        <v>37374</v>
      </c>
      <c r="CC21" s="87">
        <f ca="1">SUM(CB21-CA21)</f>
        <v>-195</v>
      </c>
      <c r="CD21" s="22">
        <f ca="1">IF(CC21=0,0,IF(CA21=0,1,CC21/CA21))</f>
        <v>-5.1904495727860735E-3</v>
      </c>
      <c r="CE21" s="87">
        <f>+DJ21</f>
        <v>3479</v>
      </c>
      <c r="CF21" s="87">
        <f ca="1">OFFSET(DJ21,0,14,1,1)</f>
        <v>3518</v>
      </c>
      <c r="CG21" s="87">
        <f ca="1">SUM(CF21-CE21)</f>
        <v>39</v>
      </c>
      <c r="CH21" s="22">
        <f ca="1">IF(CG21=0,0,IF(CE21=0,1,CG21/CE21))</f>
        <v>1.1210117849956885E-2</v>
      </c>
      <c r="CI21" s="87">
        <f>SUMIF($C$6:CH$6,CI$5,$C21:CH21)</f>
        <v>41048</v>
      </c>
      <c r="CJ21" s="87">
        <f ca="1">SUMIF($C$6:CI$6,CJ$5,$C21:CI21)</f>
        <v>40892</v>
      </c>
      <c r="CK21" s="87">
        <f ca="1">SUM(CJ21-CI21)</f>
        <v>-156</v>
      </c>
      <c r="CL21" s="22">
        <f ca="1">IF(CK21=0,0,IF(CI21=0,1,CK21/CI21))</f>
        <v>-3.8004287663223543E-3</v>
      </c>
      <c r="CM21" s="87">
        <f>+DK21</f>
        <v>3435</v>
      </c>
      <c r="CN21" s="87">
        <f ca="1">OFFSET(DK21,0,14,1,1)</f>
        <v>3610</v>
      </c>
      <c r="CO21" s="87">
        <f ca="1">SUM(CN21-CM21)</f>
        <v>175</v>
      </c>
      <c r="CP21" s="22">
        <f ca="1">IF(CO21=0,0,IF(CM21=0,1,CO21/CM21))</f>
        <v>5.0946142649199416E-2</v>
      </c>
      <c r="CQ21" s="87">
        <f>SUMIF($C$6:CP$6,CQ$5,$C21:CP21)</f>
        <v>44483</v>
      </c>
      <c r="CR21" s="87">
        <f ca="1">SUMIF($C$6:CQ$6,CR$5,$C21:CQ21)</f>
        <v>44502</v>
      </c>
      <c r="CS21" s="87">
        <f ca="1">SUM(CR21-CQ21)</f>
        <v>19</v>
      </c>
      <c r="CT21" s="22">
        <f ca="1">IF(CS21=0,0,IF(CQ21=0,1,CS21/CQ21))</f>
        <v>4.2712946518894861E-4</v>
      </c>
      <c r="CW21" s="12" t="s">
        <v>11</v>
      </c>
      <c r="CX21" s="81" t="s">
        <v>8</v>
      </c>
      <c r="CY21" s="16"/>
      <c r="CZ21" s="88">
        <f>SUMIF(DWT!$A$101:$A$111,'2015-2016'!CZ$7,DWT!D$101:D$111)</f>
        <v>3773</v>
      </c>
      <c r="DA21" s="88">
        <f>SUMIF(DWT!$A$101:$A$111,'2015-2016'!DA$7,DWT!E$101:E$111)</f>
        <v>2994</v>
      </c>
      <c r="DB21" s="88">
        <f>SUMIF(DWT!$A$101:$A$111,'2015-2016'!DB$7,DWT!F$101:F$111)</f>
        <v>3479</v>
      </c>
      <c r="DC21" s="88">
        <f>SUMIF(DWT!$A$101:$A$111,'2015-2016'!DC$7,DWT!G$101:G$111)</f>
        <v>3462</v>
      </c>
      <c r="DD21" s="88">
        <f>SUMIF(DWT!$A$101:$A$111,'2015-2016'!DD$7,DWT!H$101:H$111)</f>
        <v>3848</v>
      </c>
      <c r="DE21" s="88">
        <f>SUMIF(DWT!$A$101:$A$111,'2015-2016'!DE$7,DWT!I$101:I$111)</f>
        <v>3724</v>
      </c>
      <c r="DF21" s="88">
        <f>SUMIF(DWT!$A$101:$A$111,'2015-2016'!DF$7,DWT!J$101:J$111)</f>
        <v>4220</v>
      </c>
      <c r="DG21" s="88">
        <f>SUMIF(DWT!$A$101:$A$111,'2015-2016'!DG$7,DWT!K$101:K$111)</f>
        <v>4192</v>
      </c>
      <c r="DH21" s="88">
        <f>SUMIF(DWT!$A$101:$A$111,'2015-2016'!DH$7,DWT!L$101:L$111)</f>
        <v>3989</v>
      </c>
      <c r="DI21" s="88">
        <f>SUMIF(DWT!$A$101:$A$111,'2015-2016'!DI$7,DWT!M$101:M$111)</f>
        <v>3888</v>
      </c>
      <c r="DJ21" s="88">
        <f>SUMIF(DWT!$A$101:$A$111,'2015-2016'!DJ$7,DWT!N$101:N$111)</f>
        <v>3479</v>
      </c>
      <c r="DK21" s="88">
        <f>SUMIF(DWT!$A$101:$A$111,'2015-2016'!DK$7,DWT!O$101:O$111)</f>
        <v>3435</v>
      </c>
      <c r="DN21" s="88">
        <f>SUMIF(DWT!$A$101:$A$111,'2015-2016'!DN$7,DWT!D$101:D$111)</f>
        <v>3869</v>
      </c>
      <c r="DO21" s="88">
        <f>SUMIF(DWT!$A$101:$A$111,'2015-2016'!DO$7,DWT!E$101:E$111)</f>
        <v>3214</v>
      </c>
      <c r="DP21" s="88">
        <f>SUMIF(DWT!$A$101:$A$111,'2015-2016'!DP$7,DWT!F$101:F$111)</f>
        <v>3369</v>
      </c>
      <c r="DQ21" s="88">
        <f>SUMIF(DWT!$A$101:$A$111,'2015-2016'!DQ$7,DWT!G$101:G$111)</f>
        <v>3449</v>
      </c>
      <c r="DR21" s="88">
        <f>SUMIF(DWT!$A$101:$A$111,'2015-2016'!DR$7,DWT!H$101:H$111)</f>
        <v>3604</v>
      </c>
      <c r="DS21" s="88">
        <f>SUMIF(DWT!$A$101:$A$111,'2015-2016'!DS$7,DWT!I$101:I$111)</f>
        <v>4133</v>
      </c>
      <c r="DT21" s="88">
        <f>SUMIF(DWT!$A$101:$A$111,'2015-2016'!DT$7,DWT!J$101:J$111)</f>
        <v>3975</v>
      </c>
      <c r="DU21" s="88">
        <f>SUMIF(DWT!$A$101:$A$111,'2015-2016'!DU$7,DWT!K$101:K$111)</f>
        <v>4140</v>
      </c>
      <c r="DV21" s="88">
        <f>SUMIF(DWT!$A$101:$A$111,'2015-2016'!DV$7,DWT!L$101:L$111)</f>
        <v>3731</v>
      </c>
      <c r="DW21" s="88">
        <f>SUMIF(DWT!$A$101:$A$111,'2015-2016'!DW$7,DWT!M$101:M$111)</f>
        <v>3890</v>
      </c>
      <c r="DX21" s="88">
        <f>SUMIF(DWT!$A$101:$A$111,'2015-2016'!DX$7,DWT!N$101:N$111)</f>
        <v>3518</v>
      </c>
      <c r="DY21" s="88">
        <f>SUMIF(DWT!$A$101:$A$111,'2015-2016'!DY$7,DWT!O$101:O$111)</f>
        <v>3610</v>
      </c>
      <c r="DZ21"/>
    </row>
    <row r="22" spans="1:130" s="16" customFormat="1" ht="15.6">
      <c r="A22" s="90"/>
      <c r="B22" s="27" t="s">
        <v>9</v>
      </c>
      <c r="C22" s="14">
        <f>+SUM(C19:C21)</f>
        <v>304131</v>
      </c>
      <c r="D22" s="103">
        <f ca="1">+SUM(D19:D21)</f>
        <v>344332</v>
      </c>
      <c r="E22" s="14">
        <f ca="1">SUM(E19:E21)</f>
        <v>40201</v>
      </c>
      <c r="F22" s="15">
        <f ca="1">IF(E22=0,0,IF(C22=0,1,E22/C22))</f>
        <v>0.13218317106773067</v>
      </c>
      <c r="G22" s="14">
        <f>SUM(G19:G21)</f>
        <v>304131</v>
      </c>
      <c r="H22" s="103">
        <f ca="1">SUM(H19:H21)</f>
        <v>344332</v>
      </c>
      <c r="I22" s="14">
        <f ca="1">SUM(I19:I21)</f>
        <v>40201</v>
      </c>
      <c r="J22" s="15">
        <f ca="1">IF(I22=0,0,IF(G22=0,1,I22/G22))</f>
        <v>0.13218317106773067</v>
      </c>
      <c r="K22" s="14">
        <f>+SUM(K19:K21)</f>
        <v>274607</v>
      </c>
      <c r="L22" s="103">
        <f ca="1">+SUM(L19:L21)</f>
        <v>331747</v>
      </c>
      <c r="M22" s="14">
        <f ca="1">SUM(M19:M21)</f>
        <v>57140</v>
      </c>
      <c r="N22" s="15">
        <f ca="1">IF(M22=0,0,IF(K22=0,1,M22/K22))</f>
        <v>0.20807918224954208</v>
      </c>
      <c r="O22" s="14">
        <f>SUM(O19:O21)</f>
        <v>578738</v>
      </c>
      <c r="P22" s="103">
        <f ca="1">SUM(P19:P21)</f>
        <v>676079</v>
      </c>
      <c r="Q22" s="14">
        <f ca="1">SUM(Q19:Q21)</f>
        <v>97341</v>
      </c>
      <c r="R22" s="15">
        <f ca="1">IF(Q22=0,0,IF(O22=0,1,Q22/O22))</f>
        <v>0.16819528007492163</v>
      </c>
      <c r="S22" s="14">
        <f>+SUM(S19:S21)</f>
        <v>332184</v>
      </c>
      <c r="T22" s="103">
        <f ca="1">+SUM(T19:T21)</f>
        <v>365737</v>
      </c>
      <c r="U22" s="14">
        <f ca="1">SUM(U19:U21)</f>
        <v>33553</v>
      </c>
      <c r="V22" s="15">
        <f ca="1">IF(U22=0,0,IF(S22=0,1,U22/S22))</f>
        <v>0.10100727307757147</v>
      </c>
      <c r="W22" s="14">
        <f>SUM(W19:W21)</f>
        <v>910922</v>
      </c>
      <c r="X22" s="103">
        <f ca="1">SUM(X19:X21)</f>
        <v>1041816</v>
      </c>
      <c r="Y22" s="14">
        <f ca="1">SUM(Y19:Y21)</f>
        <v>130894</v>
      </c>
      <c r="Z22" s="15">
        <f ca="1">IF(Y22=0,0,IF(W22=0,1,Y22/W22))</f>
        <v>0.14369397160239844</v>
      </c>
      <c r="AA22" s="14">
        <f>+SUM(AA19:AA21)</f>
        <v>337390</v>
      </c>
      <c r="AB22" s="103">
        <f ca="1">+SUM(AB19:AB21)</f>
        <v>360068</v>
      </c>
      <c r="AC22" s="14">
        <f ca="1">SUM(AC19:AC21)</f>
        <v>22678</v>
      </c>
      <c r="AD22" s="15">
        <f ca="1">IF(AC22=0,0,IF(AA22=0,1,AC22/AA22))</f>
        <v>6.7215981505083136E-2</v>
      </c>
      <c r="AE22" s="14">
        <f>SUM(AE19:AE21)</f>
        <v>1248312</v>
      </c>
      <c r="AF22" s="103">
        <f ca="1">SUM(AF19:AF21)</f>
        <v>1401884</v>
      </c>
      <c r="AG22" s="14">
        <f ca="1">SUM(AG19:AG21)</f>
        <v>153572</v>
      </c>
      <c r="AH22" s="15">
        <f ca="1">IF(AG22=0,0,IF(AE22=0,1,AG22/AE22))</f>
        <v>0.12302373124667551</v>
      </c>
      <c r="AI22" s="14">
        <f>+SUM(AI19:AI21)</f>
        <v>365843</v>
      </c>
      <c r="AJ22" s="103">
        <f ca="1">+SUM(AJ19:AJ21)</f>
        <v>369406</v>
      </c>
      <c r="AK22" s="14">
        <f ca="1">SUM(AK19:AK21)</f>
        <v>3563</v>
      </c>
      <c r="AL22" s="15">
        <f ca="1">IF(AK22=0,0,IF(AI22=0,1,AK22/AI22))</f>
        <v>9.7391504005816705E-3</v>
      </c>
      <c r="AM22" s="14">
        <f>SUM(AM19:AM21)</f>
        <v>1614155</v>
      </c>
      <c r="AN22" s="103">
        <f ca="1">SUM(AN19:AN21)</f>
        <v>1771290</v>
      </c>
      <c r="AO22" s="14">
        <f ca="1">SUM(AO19:AO21)</f>
        <v>157135</v>
      </c>
      <c r="AP22" s="15">
        <f ca="1">IF(AO22=0,0,IF(AM22=0,1,AO22/AM22))</f>
        <v>9.7348148102257837E-2</v>
      </c>
      <c r="AQ22" s="14">
        <f>+SUM(AQ19:AQ21)</f>
        <v>365012</v>
      </c>
      <c r="AR22" s="103">
        <f ca="1">+SUM(AR19:AR21)</f>
        <v>377277</v>
      </c>
      <c r="AS22" s="14">
        <f ca="1">SUM(AS19:AS21)</f>
        <v>12265</v>
      </c>
      <c r="AT22" s="15">
        <f ca="1">IF(AS22=0,0,IF(AQ22=0,1,AS22/AQ22))</f>
        <v>3.3601635014739242E-2</v>
      </c>
      <c r="AU22" s="14">
        <f>SUM(AU19:AU21)</f>
        <v>1979167</v>
      </c>
      <c r="AV22" s="103">
        <f ca="1">SUM(AV19:AV21)</f>
        <v>2148567</v>
      </c>
      <c r="AW22" s="14">
        <f ca="1">SUM(AW19:AW21)</f>
        <v>169400</v>
      </c>
      <c r="AX22" s="15">
        <f ca="1">IF(AW22=0,0,IF(AU22=0,1,AW22/AU22))</f>
        <v>8.5591564531947023E-2</v>
      </c>
      <c r="AY22" s="14">
        <f>+SUM(AY19:AY21)</f>
        <v>377076</v>
      </c>
      <c r="AZ22" s="103">
        <f ca="1">+SUM(AZ19:AZ21)</f>
        <v>373004</v>
      </c>
      <c r="BA22" s="14">
        <f ca="1">SUM(BA19:BA21)</f>
        <v>-4072</v>
      </c>
      <c r="BB22" s="15">
        <f ca="1">IF(BA22=0,0,IF(AY22=0,1,BA22/AY22))</f>
        <v>-1.0798884044595784E-2</v>
      </c>
      <c r="BC22" s="14">
        <f>SUM(BC19:BC21)</f>
        <v>2356243</v>
      </c>
      <c r="BD22" s="103">
        <f ca="1">SUM(BD19:BD21)</f>
        <v>2521571</v>
      </c>
      <c r="BE22" s="14">
        <f ca="1">SUM(BE19:BE21)</f>
        <v>165328</v>
      </c>
      <c r="BF22" s="15">
        <f ca="1">IF(BE22=0,0,IF(BC22=0,1,BE22/BC22))</f>
        <v>7.0165937893502492E-2</v>
      </c>
      <c r="BG22" s="14">
        <f>+SUM(BG19:BG21)</f>
        <v>380968</v>
      </c>
      <c r="BH22" s="103">
        <f ca="1">+SUM(BH19:BH21)</f>
        <v>386024</v>
      </c>
      <c r="BI22" s="14">
        <f ca="1">SUM(BI19:BI21)</f>
        <v>5056</v>
      </c>
      <c r="BJ22" s="15">
        <f ca="1">IF(BI22=0,0,IF(BG22=0,1,BI22/BG22))</f>
        <v>1.3271455870309317E-2</v>
      </c>
      <c r="BK22" s="14">
        <f>SUM(BK19:BK21)</f>
        <v>2737211</v>
      </c>
      <c r="BL22" s="103">
        <f ca="1">SUM(BL19:BL21)</f>
        <v>2907595</v>
      </c>
      <c r="BM22" s="14">
        <f ca="1">SUM(BM19:BM21)</f>
        <v>170384</v>
      </c>
      <c r="BN22" s="15">
        <f ca="1">IF(BM22=0,0,IF(BK22=0,1,BM22/BK22))</f>
        <v>6.2247302089608728E-2</v>
      </c>
      <c r="BO22" s="14">
        <f>+SUM(BO19:BO21)</f>
        <v>365073</v>
      </c>
      <c r="BP22" s="103">
        <f ca="1">+SUM(BP19:BP21)</f>
        <v>375956</v>
      </c>
      <c r="BQ22" s="14">
        <f ca="1">SUM(BQ19:BQ21)</f>
        <v>10883</v>
      </c>
      <c r="BR22" s="15">
        <f ca="1">IF(BQ22=0,0,IF(BO22=0,1,BQ22/BO22))</f>
        <v>2.9810476260912201E-2</v>
      </c>
      <c r="BS22" s="14">
        <f>SUM(BS19:BS21)</f>
        <v>3102284</v>
      </c>
      <c r="BT22" s="103">
        <f ca="1">SUM(BT19:BT21)</f>
        <v>3283551</v>
      </c>
      <c r="BU22" s="14">
        <f ca="1">SUM(BU19:BU21)</f>
        <v>181267</v>
      </c>
      <c r="BV22" s="15">
        <f ca="1">IF(BU22=0,0,IF(BS22=0,1,BU22/BS22))</f>
        <v>5.8430175960679294E-2</v>
      </c>
      <c r="BW22" s="14">
        <f>+SUM(BW19:BW21)</f>
        <v>375609</v>
      </c>
      <c r="BX22" s="103">
        <f ca="1">+SUM(BX19:BX21)</f>
        <v>388236</v>
      </c>
      <c r="BY22" s="14">
        <f ca="1">SUM(BY19:BY21)</f>
        <v>12627</v>
      </c>
      <c r="BZ22" s="15">
        <f ca="1">IF(BY22=0,0,IF(BW22=0,1,BY22/BW22))</f>
        <v>3.3617405333738012E-2</v>
      </c>
      <c r="CA22" s="14">
        <f>SUM(CA19:CA21)</f>
        <v>3477893</v>
      </c>
      <c r="CB22" s="103">
        <f ca="1">SUM(CB19:CB21)</f>
        <v>3671787</v>
      </c>
      <c r="CC22" s="14">
        <f ca="1">SUM(CC19:CC21)</f>
        <v>193894</v>
      </c>
      <c r="CD22" s="15">
        <f ca="1">IF(CC22=0,0,IF(CA22=0,1,CC22/CA22))</f>
        <v>5.5750421303933158E-2</v>
      </c>
      <c r="CE22" s="14">
        <f>+SUM(CE19:CE21)</f>
        <v>348333</v>
      </c>
      <c r="CF22" s="103">
        <f ca="1">+SUM(CF19:CF21)</f>
        <v>362197</v>
      </c>
      <c r="CG22" s="14">
        <f ca="1">SUM(CG19:CG21)</f>
        <v>13864</v>
      </c>
      <c r="CH22" s="15">
        <f ca="1">IF(CG22=0,0,IF(CE22=0,1,CG22/CE22))</f>
        <v>3.9800995024875621E-2</v>
      </c>
      <c r="CI22" s="14">
        <f>SUM(CI19:CI21)</f>
        <v>3826226</v>
      </c>
      <c r="CJ22" s="103">
        <f ca="1">SUM(CJ19:CJ21)</f>
        <v>4033984</v>
      </c>
      <c r="CK22" s="14">
        <f ca="1">SUM(CK19:CK21)</f>
        <v>207758</v>
      </c>
      <c r="CL22" s="15">
        <f ca="1">IF(CK22=0,0,IF(CI22=0,1,CK22/CI22))</f>
        <v>5.4298413109941754E-2</v>
      </c>
      <c r="CM22" s="14">
        <f>+SUM(CM19:CM21)</f>
        <v>354900</v>
      </c>
      <c r="CN22" s="103">
        <f ca="1">+SUM(CN19:CN21)</f>
        <v>356074</v>
      </c>
      <c r="CO22" s="14">
        <f ca="1">SUM(CO19:CO21)</f>
        <v>1174</v>
      </c>
      <c r="CP22" s="15">
        <f ca="1">IF(CO22=0,0,IF(CM22=0,1,CO22/CM22))</f>
        <v>3.3079740772048462E-3</v>
      </c>
      <c r="CQ22" s="14">
        <f>SUM(CQ19:CQ21)</f>
        <v>4181126</v>
      </c>
      <c r="CR22" s="103">
        <f ca="1">SUM(CR19:CR21)</f>
        <v>4390058</v>
      </c>
      <c r="CS22" s="14">
        <f ca="1">SUM(CS19:CS21)</f>
        <v>208932</v>
      </c>
      <c r="CT22" s="15">
        <f ca="1">IF(CS22=0,0,IF(CQ22=0,1,CS22/CQ22))</f>
        <v>4.9970271166188247E-2</v>
      </c>
      <c r="CW22" s="12"/>
      <c r="CX22" s="12"/>
      <c r="CZ22" s="89"/>
      <c r="DA22" s="89"/>
      <c r="DB22" s="89"/>
      <c r="DC22" s="89"/>
      <c r="DD22" s="89"/>
      <c r="DE22" s="89"/>
      <c r="DF22" s="89"/>
      <c r="DG22" s="89"/>
      <c r="DH22" s="89"/>
      <c r="DI22" s="89"/>
      <c r="DJ22" s="89"/>
      <c r="DK22" s="89"/>
      <c r="DL22" s="12"/>
      <c r="DM22" s="12"/>
      <c r="DN22" s="89"/>
      <c r="DO22" s="89"/>
      <c r="DP22" s="89"/>
      <c r="DQ22" s="89"/>
      <c r="DR22" s="89"/>
      <c r="DS22" s="89"/>
      <c r="DT22" s="89"/>
      <c r="DU22" s="89"/>
      <c r="DV22" s="89"/>
      <c r="DW22" s="89"/>
      <c r="DX22" s="89"/>
      <c r="DY22" s="89"/>
      <c r="DZ22"/>
    </row>
    <row r="23" spans="1:130" s="12" customFormat="1" ht="15.6">
      <c r="A23" s="91"/>
      <c r="B23" s="28"/>
      <c r="C23" s="9"/>
      <c r="D23" s="9"/>
      <c r="E23" s="10"/>
      <c r="F23" s="11"/>
      <c r="G23" s="9"/>
      <c r="H23" s="9"/>
      <c r="I23" s="10"/>
      <c r="J23" s="11"/>
      <c r="K23" s="9"/>
      <c r="L23" s="9"/>
      <c r="M23" s="10"/>
      <c r="N23" s="11"/>
      <c r="O23" s="9"/>
      <c r="P23" s="9"/>
      <c r="Q23" s="10"/>
      <c r="R23" s="11"/>
      <c r="S23" s="9"/>
      <c r="T23" s="9"/>
      <c r="U23" s="10"/>
      <c r="V23" s="11"/>
      <c r="W23" s="9"/>
      <c r="X23" s="9"/>
      <c r="Y23" s="10"/>
      <c r="Z23" s="11"/>
      <c r="AA23" s="9"/>
      <c r="AB23" s="9"/>
      <c r="AC23" s="10"/>
      <c r="AD23" s="11"/>
      <c r="AE23" s="9"/>
      <c r="AF23" s="9"/>
      <c r="AG23" s="10"/>
      <c r="AH23" s="11"/>
      <c r="AI23" s="9"/>
      <c r="AJ23" s="9"/>
      <c r="AK23" s="10"/>
      <c r="AL23" s="11"/>
      <c r="AM23" s="9"/>
      <c r="AN23" s="9"/>
      <c r="AO23" s="10"/>
      <c r="AP23" s="11"/>
      <c r="AQ23" s="9"/>
      <c r="AR23" s="9"/>
      <c r="AS23" s="10"/>
      <c r="AT23" s="11"/>
      <c r="AU23" s="9"/>
      <c r="AV23" s="9"/>
      <c r="AW23" s="10"/>
      <c r="AX23" s="11"/>
      <c r="AY23" s="9"/>
      <c r="AZ23" s="9"/>
      <c r="BA23" s="10"/>
      <c r="BB23" s="11"/>
      <c r="BC23" s="9"/>
      <c r="BD23" s="9"/>
      <c r="BE23" s="10"/>
      <c r="BF23" s="11"/>
      <c r="BG23" s="9"/>
      <c r="BH23" s="9"/>
      <c r="BI23" s="10"/>
      <c r="BJ23" s="11"/>
      <c r="BK23" s="9"/>
      <c r="BL23" s="9"/>
      <c r="BM23" s="10"/>
      <c r="BN23" s="11"/>
      <c r="BO23" s="9"/>
      <c r="BP23" s="9"/>
      <c r="BQ23" s="10"/>
      <c r="BR23" s="11"/>
      <c r="BS23" s="9"/>
      <c r="BT23" s="9"/>
      <c r="BU23" s="10"/>
      <c r="BV23" s="11"/>
      <c r="BW23" s="9"/>
      <c r="BX23" s="9"/>
      <c r="BY23" s="10"/>
      <c r="BZ23" s="11"/>
      <c r="CA23" s="9"/>
      <c r="CB23" s="9"/>
      <c r="CC23" s="10"/>
      <c r="CD23" s="11"/>
      <c r="CE23" s="9"/>
      <c r="CF23" s="9"/>
      <c r="CG23" s="10"/>
      <c r="CH23" s="11"/>
      <c r="CI23" s="9"/>
      <c r="CJ23" s="9"/>
      <c r="CK23" s="10"/>
      <c r="CL23" s="11"/>
      <c r="CM23" s="9"/>
      <c r="CN23" s="9"/>
      <c r="CO23" s="10"/>
      <c r="CP23" s="11"/>
      <c r="CQ23" s="9"/>
      <c r="CR23" s="9"/>
      <c r="CS23" s="10"/>
      <c r="CT23" s="11"/>
      <c r="CY23" s="16"/>
      <c r="CZ23" s="89"/>
      <c r="DA23" s="89"/>
      <c r="DB23" s="89"/>
      <c r="DC23" s="89"/>
      <c r="DD23" s="89"/>
      <c r="DE23" s="89"/>
      <c r="DF23" s="89"/>
      <c r="DG23" s="89"/>
      <c r="DH23" s="89"/>
      <c r="DI23" s="89"/>
      <c r="DJ23" s="89"/>
      <c r="DK23" s="89"/>
      <c r="DN23" s="89"/>
      <c r="DO23" s="89"/>
      <c r="DP23" s="89"/>
      <c r="DQ23" s="89"/>
      <c r="DR23" s="89"/>
      <c r="DS23" s="89"/>
      <c r="DT23" s="89"/>
      <c r="DU23" s="89"/>
      <c r="DV23" s="89"/>
      <c r="DW23" s="89"/>
      <c r="DX23" s="89"/>
      <c r="DY23" s="89"/>
      <c r="DZ23"/>
    </row>
    <row r="24" spans="1:130" s="12" customFormat="1" ht="15" customHeight="1">
      <c r="A24" s="99"/>
      <c r="B24" s="31" t="s">
        <v>6</v>
      </c>
      <c r="C24" s="21">
        <f>+CZ24</f>
        <v>38140</v>
      </c>
      <c r="D24" s="87">
        <f ca="1">OFFSET(CZ24,0,14,1,1)</f>
        <v>38327</v>
      </c>
      <c r="E24" s="21">
        <f ca="1">SUM(D24-C24)</f>
        <v>187</v>
      </c>
      <c r="F24" s="22">
        <f ca="1">IF(E24=0,0,IF(C24=0,1,E24/C24))</f>
        <v>4.9029889879391711E-3</v>
      </c>
      <c r="G24" s="21">
        <f>SUMIF($C$6:F$6,G$5,$C24:F24)</f>
        <v>38140</v>
      </c>
      <c r="H24" s="87">
        <f ca="1">SUMIF($C$6:G$6,H$5,$C24:G24)</f>
        <v>38327</v>
      </c>
      <c r="I24" s="21">
        <f ca="1">SUM(H24-G24)</f>
        <v>187</v>
      </c>
      <c r="J24" s="22">
        <f ca="1">IF(I24=0,0,IF(G24=0,1,I24/G24))</f>
        <v>4.9029889879391711E-3</v>
      </c>
      <c r="K24" s="21">
        <f>+DA24</f>
        <v>32637</v>
      </c>
      <c r="L24" s="87">
        <f ca="1">OFFSET(DA24,0,14,1,1)</f>
        <v>28886</v>
      </c>
      <c r="M24" s="21">
        <f ca="1">SUM(L24-K24)</f>
        <v>-3751</v>
      </c>
      <c r="N24" s="22">
        <f ca="1">IF(M24=0,0,IF(K24=0,1,M24/K24))</f>
        <v>-0.1149309066397034</v>
      </c>
      <c r="O24" s="21">
        <f>SUMIF($C$6:N$6,O$5,$C24:N24)</f>
        <v>70777</v>
      </c>
      <c r="P24" s="87">
        <f ca="1">SUMIF($C$6:O$6,P$5,$C24:O24)</f>
        <v>67213</v>
      </c>
      <c r="Q24" s="21">
        <f ca="1">SUM(P24-O24)</f>
        <v>-3564</v>
      </c>
      <c r="R24" s="22">
        <f ca="1">IF(Q24=0,0,IF(O24=0,1,Q24/O24))</f>
        <v>-5.0355341424474051E-2</v>
      </c>
      <c r="S24" s="21">
        <f>+DB24</f>
        <v>41260</v>
      </c>
      <c r="T24" s="87">
        <f ca="1">OFFSET(DB24,0,14,1,1)</f>
        <v>36138</v>
      </c>
      <c r="U24" s="21">
        <f ca="1">SUM(T24-S24)</f>
        <v>-5122</v>
      </c>
      <c r="V24" s="22">
        <f ca="1">IF(U24=0,0,IF(S24=0,1,U24/S24))</f>
        <v>-0.12413960252060106</v>
      </c>
      <c r="W24" s="21">
        <f>SUMIF($C$6:V$6,W$5,$C24:V24)</f>
        <v>112037</v>
      </c>
      <c r="X24" s="87">
        <f ca="1">SUMIF($C$6:W$6,X$5,$C24:W24)</f>
        <v>103351</v>
      </c>
      <c r="Y24" s="21">
        <f ca="1">SUM(X24-W24)</f>
        <v>-8686</v>
      </c>
      <c r="Z24" s="22">
        <f ca="1">IF(Y24=0,0,IF(W24=0,1,Y24/W24))</f>
        <v>-7.7527959513375044E-2</v>
      </c>
      <c r="AA24" s="21">
        <f>+DC24</f>
        <v>43870</v>
      </c>
      <c r="AB24" s="87">
        <f ca="1">OFFSET(DC24,0,14,1,1)</f>
        <v>41146</v>
      </c>
      <c r="AC24" s="21">
        <f ca="1">SUM(AB24-AA24)</f>
        <v>-2724</v>
      </c>
      <c r="AD24" s="22">
        <f ca="1">IF(AC24=0,0,IF(AA24=0,1,AC24/AA24))</f>
        <v>-6.2092546159106449E-2</v>
      </c>
      <c r="AE24" s="21">
        <f>SUMIF($C$6:AD$6,AE$5,$C24:AD24)</f>
        <v>155907</v>
      </c>
      <c r="AF24" s="87">
        <f ca="1">SUMIF($C$6:AE$6,AF$5,$C24:AE24)</f>
        <v>144497</v>
      </c>
      <c r="AG24" s="21">
        <f ca="1">SUM(AF24-AE24)</f>
        <v>-11410</v>
      </c>
      <c r="AH24" s="22">
        <f ca="1">IF(AG24=0,0,IF(AE24=0,1,AG24/AE24))</f>
        <v>-7.3184654954556241E-2</v>
      </c>
      <c r="AI24" s="21">
        <f>+DD24</f>
        <v>55095</v>
      </c>
      <c r="AJ24" s="87">
        <f ca="1">OFFSET(DD24,0,14,1,1)</f>
        <v>47247</v>
      </c>
      <c r="AK24" s="21">
        <f ca="1">SUM(AJ24-AI24)</f>
        <v>-7848</v>
      </c>
      <c r="AL24" s="22">
        <f ca="1">IF(AK24=0,0,IF(AI24=0,1,AK24/AI24))</f>
        <v>-0.14244486795534986</v>
      </c>
      <c r="AM24" s="21">
        <f>SUMIF($C$6:AL$6,AM$5,$C24:AL24)</f>
        <v>211002</v>
      </c>
      <c r="AN24" s="87">
        <f ca="1">SUMIF($C$6:AM$6,AN$5,$C24:AM24)</f>
        <v>191744</v>
      </c>
      <c r="AO24" s="21">
        <f ca="1">SUM(AN24-AM24)</f>
        <v>-19258</v>
      </c>
      <c r="AP24" s="22">
        <f ca="1">IF(AO24=0,0,IF(AM24=0,1,AO24/AM24))</f>
        <v>-9.12692770684638E-2</v>
      </c>
      <c r="AQ24" s="21">
        <f>+DE24</f>
        <v>54894</v>
      </c>
      <c r="AR24" s="87">
        <f ca="1">OFFSET(DE24,0,14,1,1)</f>
        <v>49552</v>
      </c>
      <c r="AS24" s="21">
        <f ca="1">SUM(AR24-AQ24)</f>
        <v>-5342</v>
      </c>
      <c r="AT24" s="22">
        <f ca="1">IF(AS24=0,0,IF(AQ24=0,1,AS24/AQ24))</f>
        <v>-9.7314824935329905E-2</v>
      </c>
      <c r="AU24" s="21">
        <f>SUMIF($C$6:AT$6,AU$5,$C24:AT24)</f>
        <v>265896</v>
      </c>
      <c r="AV24" s="87">
        <f ca="1">SUMIF($C$6:AU$6,AV$5,$C24:AU24)</f>
        <v>241296</v>
      </c>
      <c r="AW24" s="21">
        <f ca="1">SUM(AV24-AU24)</f>
        <v>-24600</v>
      </c>
      <c r="AX24" s="22">
        <f ca="1">IF(AW24=0,0,IF(AU24=0,1,AW24/AU24))</f>
        <v>-9.2517375214369521E-2</v>
      </c>
      <c r="AY24" s="21">
        <f>+DF24</f>
        <v>49966</v>
      </c>
      <c r="AZ24" s="87">
        <f ca="1">OFFSET(DF24,0,14,1,1)</f>
        <v>59176</v>
      </c>
      <c r="BA24" s="21">
        <f ca="1">SUM(AZ24-AY24)</f>
        <v>9210</v>
      </c>
      <c r="BB24" s="22">
        <f ca="1">IF(BA24=0,0,IF(AY24=0,1,BA24/AY24))</f>
        <v>0.18432534123203778</v>
      </c>
      <c r="BC24" s="21">
        <f>SUMIF($C$6:BB$6,BC$5,$C24:BB24)</f>
        <v>315862</v>
      </c>
      <c r="BD24" s="87">
        <f ca="1">SUMIF($C$6:BC$6,BD$5,$C24:BC24)</f>
        <v>300472</v>
      </c>
      <c r="BE24" s="21">
        <f ca="1">SUM(BD24-BC24)</f>
        <v>-15390</v>
      </c>
      <c r="BF24" s="22">
        <f ca="1">IF(BE24=0,0,IF(BC24=0,1,BE24/BC24))</f>
        <v>-4.8723809765023968E-2</v>
      </c>
      <c r="BG24" s="21">
        <f>+DG24</f>
        <v>58505</v>
      </c>
      <c r="BH24" s="87">
        <f ca="1">OFFSET(DG24,0,14,1,1)</f>
        <v>57800</v>
      </c>
      <c r="BI24" s="21">
        <f ca="1">SUM(BH24-BG24)</f>
        <v>-705</v>
      </c>
      <c r="BJ24" s="22">
        <f ca="1">IF(BI24=0,0,IF(BG24=0,1,BI24/BG24))</f>
        <v>-1.2050252115203828E-2</v>
      </c>
      <c r="BK24" s="21">
        <f>SUMIF($C$6:BJ$6,BK$5,$C24:BJ24)</f>
        <v>374367</v>
      </c>
      <c r="BL24" s="87">
        <f ca="1">SUMIF($C$6:BK$6,BL$5,$C24:BK24)</f>
        <v>358272</v>
      </c>
      <c r="BM24" s="21">
        <f ca="1">SUM(BL24-BK24)</f>
        <v>-16095</v>
      </c>
      <c r="BN24" s="22">
        <f ca="1">IF(BM24=0,0,IF(BK24=0,1,BM24/BK24))</f>
        <v>-4.2992571460625538E-2</v>
      </c>
      <c r="BO24" s="21">
        <f>+DH24</f>
        <v>48025</v>
      </c>
      <c r="BP24" s="87">
        <f ca="1">OFFSET(DH24,0,14,1,1)</f>
        <v>50566</v>
      </c>
      <c r="BQ24" s="21">
        <f ca="1">SUM(BP24-BO24)</f>
        <v>2541</v>
      </c>
      <c r="BR24" s="22">
        <f ca="1">IF(BQ24=0,0,IF(BO24=0,1,BQ24/BO24))</f>
        <v>5.290994273815721E-2</v>
      </c>
      <c r="BS24" s="21">
        <f>SUMIF($C$6:BR$6,BS$5,$C24:BR24)</f>
        <v>422392</v>
      </c>
      <c r="BT24" s="87">
        <f ca="1">SUMIF($C$6:BS$6,BT$5,$C24:BS24)</f>
        <v>408838</v>
      </c>
      <c r="BU24" s="21">
        <f ca="1">SUM(BT24-BS24)</f>
        <v>-13554</v>
      </c>
      <c r="BV24" s="22">
        <f ca="1">IF(BU24=0,0,IF(BS24=0,1,BU24/BS24))</f>
        <v>-3.2088675921892462E-2</v>
      </c>
      <c r="BW24" s="21">
        <f>+DI24</f>
        <v>46897</v>
      </c>
      <c r="BX24" s="87">
        <f ca="1">OFFSET(DI24,0,14,1,1)</f>
        <v>48993</v>
      </c>
      <c r="BY24" s="21">
        <f ca="1">SUM(BX24-BW24)</f>
        <v>2096</v>
      </c>
      <c r="BZ24" s="22">
        <f ca="1">IF(BY24=0,0,IF(BW24=0,1,BY24/BW24))</f>
        <v>4.4693690427959142E-2</v>
      </c>
      <c r="CA24" s="21">
        <f>SUMIF($C$6:BZ$6,CA$5,$C24:BZ24)</f>
        <v>469289</v>
      </c>
      <c r="CB24" s="87">
        <f ca="1">SUMIF($C$6:CA$6,CB$5,$C24:CA24)</f>
        <v>457831</v>
      </c>
      <c r="CC24" s="21">
        <f ca="1">SUM(CB24-CA24)</f>
        <v>-11458</v>
      </c>
      <c r="CD24" s="22">
        <f ca="1">IF(CC24=0,0,IF(CA24=0,1,CC24/CA24))</f>
        <v>-2.4415658581385884E-2</v>
      </c>
      <c r="CE24" s="21">
        <f>+DJ24</f>
        <v>43657</v>
      </c>
      <c r="CF24" s="87">
        <f ca="1">OFFSET(DJ24,0,14,1,1)</f>
        <v>43977</v>
      </c>
      <c r="CG24" s="21">
        <f ca="1">SUM(CF24-CE24)</f>
        <v>320</v>
      </c>
      <c r="CH24" s="22">
        <f ca="1">IF(CG24=0,0,IF(CE24=0,1,CG24/CE24))</f>
        <v>7.3298669171037861E-3</v>
      </c>
      <c r="CI24" s="21">
        <f>SUMIF($C$6:CH$6,CI$5,$C24:CH24)</f>
        <v>512946</v>
      </c>
      <c r="CJ24" s="87">
        <f ca="1">SUMIF($C$6:CI$6,CJ$5,$C24:CI24)</f>
        <v>501808</v>
      </c>
      <c r="CK24" s="21">
        <f ca="1">SUM(CJ24-CI24)</f>
        <v>-11138</v>
      </c>
      <c r="CL24" s="22">
        <f ca="1">IF(CK24=0,0,IF(CI24=0,1,CK24/CI24))</f>
        <v>-2.1713786636410069E-2</v>
      </c>
      <c r="CM24" s="21">
        <f>+DK24</f>
        <v>43901</v>
      </c>
      <c r="CN24" s="87">
        <f ca="1">OFFSET(DK24,0,14,1,1)</f>
        <v>45717</v>
      </c>
      <c r="CO24" s="21">
        <f ca="1">SUM(CN24-CM24)</f>
        <v>1816</v>
      </c>
      <c r="CP24" s="22">
        <f ca="1">IF(CO24=0,0,IF(CM24=0,1,CO24/CM24))</f>
        <v>4.1365800323455049E-2</v>
      </c>
      <c r="CQ24" s="21">
        <f>SUMIF($C$6:CP$6,CQ$5,$C24:CP24)</f>
        <v>556847</v>
      </c>
      <c r="CR24" s="87">
        <f ca="1">SUMIF($C$6:CQ$6,CR$5,$C24:CQ24)</f>
        <v>547525</v>
      </c>
      <c r="CS24" s="21">
        <f ca="1">SUM(CR24-CQ24)</f>
        <v>-9322</v>
      </c>
      <c r="CT24" s="22">
        <f ca="1">IF(CS24=0,0,IF(CQ24=0,1,CS24/CQ24))</f>
        <v>-1.6740684604568221E-2</v>
      </c>
      <c r="CW24" s="12" t="s">
        <v>13</v>
      </c>
      <c r="CX24" s="81" t="s">
        <v>6</v>
      </c>
      <c r="CZ24" s="88">
        <f>SUMIF(OGB!$A$73:$A$83,'2015-2016'!CZ$7,OGB!D$73:D$83)</f>
        <v>38140</v>
      </c>
      <c r="DA24" s="88">
        <f>SUMIF(OGB!$A$73:$A$83,'2015-2016'!DA$7,OGB!E$73:E$83)</f>
        <v>32637</v>
      </c>
      <c r="DB24" s="88">
        <f>SUMIF(OGB!$A$73:$A$83,'2015-2016'!DB$7,OGB!F$73:F$83)</f>
        <v>41260</v>
      </c>
      <c r="DC24" s="88">
        <f>SUMIF(OGB!$A$73:$A$83,'2015-2016'!DC$7,OGB!G$73:G$83)</f>
        <v>43870</v>
      </c>
      <c r="DD24" s="88">
        <f>SUMIF(OGB!$A$73:$A$83,'2015-2016'!DD$7,OGB!H$73:H$83)</f>
        <v>55095</v>
      </c>
      <c r="DE24" s="88">
        <f>SUMIF(OGB!$A$73:$A$83,'2015-2016'!DE$7,OGB!I$73:I$83)</f>
        <v>54894</v>
      </c>
      <c r="DF24" s="88">
        <f>SUMIF(OGB!$A$73:$A$83,'2015-2016'!DF$7,OGB!J$73:J$83)</f>
        <v>49966</v>
      </c>
      <c r="DG24" s="88">
        <f>SUMIF(OGB!$A$73:$A$83,'2015-2016'!DG$7,OGB!K$73:K$83)</f>
        <v>58505</v>
      </c>
      <c r="DH24" s="88">
        <f>SUMIF(OGB!$A$73:$A$83,'2015-2016'!DH$7,OGB!L$73:L$83)</f>
        <v>48025</v>
      </c>
      <c r="DI24" s="88">
        <f>SUMIF(OGB!$A$73:$A$83,'2015-2016'!DI$7,OGB!M$73:M$83)</f>
        <v>46897</v>
      </c>
      <c r="DJ24" s="88">
        <f>SUMIF(OGB!$A$73:$A$83,'2015-2016'!DJ$7,OGB!N$73:N$83)</f>
        <v>43657</v>
      </c>
      <c r="DK24" s="88">
        <f>SUMIF(OGB!$A$73:$A$83,'2015-2016'!DK$7,OGB!O$73:O$83)</f>
        <v>43901</v>
      </c>
      <c r="DN24" s="88">
        <f>SUMIF(OGB!$A$73:$A$83,'2015-2016'!DN$7,OGB!D$73:D$83)</f>
        <v>38327</v>
      </c>
      <c r="DO24" s="88">
        <f>SUMIF(OGB!$A$73:$A$83,'2015-2016'!DO$7,OGB!E$73:E$83)</f>
        <v>28886</v>
      </c>
      <c r="DP24" s="88">
        <f>SUMIF(OGB!$A$73:$A$83,'2015-2016'!DP$7,OGB!F$73:F$83)</f>
        <v>36138</v>
      </c>
      <c r="DQ24" s="88">
        <f>SUMIF(OGB!$A$73:$A$83,'2015-2016'!DQ$7,OGB!G$73:G$83)</f>
        <v>41146</v>
      </c>
      <c r="DR24" s="88">
        <f>SUMIF(OGB!$A$73:$A$83,'2015-2016'!DR$7,OGB!H$73:H$83)</f>
        <v>47247</v>
      </c>
      <c r="DS24" s="88">
        <f>SUMIF(OGB!$A$73:$A$83,'2015-2016'!DS$7,OGB!I$73:I$83)</f>
        <v>49552</v>
      </c>
      <c r="DT24" s="88">
        <f>SUMIF(OGB!$A$73:$A$83,'2015-2016'!DT$7,OGB!J$73:J$83)</f>
        <v>59176</v>
      </c>
      <c r="DU24" s="88">
        <f>SUMIF(OGB!$A$73:$A$83,'2015-2016'!DU$7,OGB!K$73:K$83)</f>
        <v>57800</v>
      </c>
      <c r="DV24" s="88">
        <f>SUMIF(OGB!$A$73:$A$83,'2015-2016'!DV$7,OGB!L$73:L$83)</f>
        <v>50566</v>
      </c>
      <c r="DW24" s="88">
        <f>SUMIF(OGB!$A$73:$A$83,'2015-2016'!DW$7,OGB!M$73:M$83)</f>
        <v>48993</v>
      </c>
      <c r="DX24" s="88">
        <f>SUMIF(OGB!$A$73:$A$83,'2015-2016'!DX$7,OGB!N$73:N$83)</f>
        <v>43977</v>
      </c>
      <c r="DY24" s="88">
        <f>SUMIF(OGB!$A$73:$A$83,'2015-2016'!DY$7,OGB!O$73:O$83)</f>
        <v>45717</v>
      </c>
      <c r="DZ24"/>
    </row>
    <row r="25" spans="1:130" s="12" customFormat="1" ht="15.6">
      <c r="A25" s="101" t="str">
        <f>+CW26</f>
        <v>Ogdensburg Bridge</v>
      </c>
      <c r="B25" s="29" t="s">
        <v>7</v>
      </c>
      <c r="C25" s="21">
        <f>+CZ25</f>
        <v>6104</v>
      </c>
      <c r="D25" s="87">
        <f ca="1">OFFSET(CZ25,0,14,1,1)</f>
        <v>5676</v>
      </c>
      <c r="E25" s="21">
        <f ca="1">SUM(D25-C25)</f>
        <v>-428</v>
      </c>
      <c r="F25" s="22">
        <f ca="1">IF(E25=0,0,IF(C25=0,1,E25/C25))</f>
        <v>-7.0117955439056356E-2</v>
      </c>
      <c r="G25" s="21">
        <f>SUMIF($C$6:F$6,G$5,$C25:F25)</f>
        <v>6104</v>
      </c>
      <c r="H25" s="87">
        <f ca="1">SUMIF($C$6:G$6,H$5,$C25:G25)</f>
        <v>5676</v>
      </c>
      <c r="I25" s="21">
        <f ca="1">SUM(H25-G25)</f>
        <v>-428</v>
      </c>
      <c r="J25" s="22">
        <f ca="1">IF(I25=0,0,IF(G25=0,1,I25/G25))</f>
        <v>-7.0117955439056356E-2</v>
      </c>
      <c r="K25" s="21">
        <f>+DA25</f>
        <v>6042</v>
      </c>
      <c r="L25" s="87">
        <f ca="1">OFFSET(DA25,0,14,1,1)</f>
        <v>6261</v>
      </c>
      <c r="M25" s="21">
        <f ca="1">SUM(L25-K25)</f>
        <v>219</v>
      </c>
      <c r="N25" s="22">
        <f ca="1">IF(M25=0,0,IF(K25=0,1,M25/K25))</f>
        <v>3.6246276067527311E-2</v>
      </c>
      <c r="O25" s="21">
        <f>SUMIF($C$6:N$6,O$5,$C25:N25)</f>
        <v>12146</v>
      </c>
      <c r="P25" s="87">
        <f ca="1">SUMIF($C$6:O$6,P$5,$C25:O25)</f>
        <v>11937</v>
      </c>
      <c r="Q25" s="21">
        <f ca="1">SUM(P25-O25)</f>
        <v>-209</v>
      </c>
      <c r="R25" s="22">
        <f ca="1">IF(Q25=0,0,IF(O25=0,1,Q25/O25))</f>
        <v>-1.7207311048904991E-2</v>
      </c>
      <c r="S25" s="21">
        <f>+DB25</f>
        <v>6324</v>
      </c>
      <c r="T25" s="87">
        <f ca="1">OFFSET(DB25,0,14,1,1)</f>
        <v>6521</v>
      </c>
      <c r="U25" s="21">
        <f ca="1">SUM(T25-S25)</f>
        <v>197</v>
      </c>
      <c r="V25" s="22">
        <f ca="1">IF(U25=0,0,IF(S25=0,1,U25/S25))</f>
        <v>3.1151170145477546E-2</v>
      </c>
      <c r="W25" s="21">
        <f>SUMIF($C$6:V$6,W$5,$C25:V25)</f>
        <v>18470</v>
      </c>
      <c r="X25" s="87">
        <f ca="1">SUMIF($C$6:W$6,X$5,$C25:W25)</f>
        <v>18458</v>
      </c>
      <c r="Y25" s="21">
        <f ca="1">SUM(X25-W25)</f>
        <v>-12</v>
      </c>
      <c r="Z25" s="22">
        <f ca="1">IF(Y25=0,0,IF(W25=0,1,Y25/W25))</f>
        <v>-6.4970221981591769E-4</v>
      </c>
      <c r="AA25" s="21">
        <f>+DC25</f>
        <v>6136</v>
      </c>
      <c r="AB25" s="87">
        <f ca="1">OFFSET(DC25,0,14,1,1)</f>
        <v>6474</v>
      </c>
      <c r="AC25" s="21">
        <f ca="1">SUM(AB25-AA25)</f>
        <v>338</v>
      </c>
      <c r="AD25" s="22">
        <f ca="1">IF(AC25=0,0,IF(AA25=0,1,AC25/AA25))</f>
        <v>5.5084745762711863E-2</v>
      </c>
      <c r="AE25" s="21">
        <f>SUMIF($C$6:AD$6,AE$5,$C25:AD25)</f>
        <v>24606</v>
      </c>
      <c r="AF25" s="87">
        <f ca="1">SUMIF($C$6:AE$6,AF$5,$C25:AE25)</f>
        <v>24932</v>
      </c>
      <c r="AG25" s="21">
        <f ca="1">SUM(AF25-AE25)</f>
        <v>326</v>
      </c>
      <c r="AH25" s="22">
        <f ca="1">IF(AG25=0,0,IF(AE25=0,1,AG25/AE25))</f>
        <v>1.3248801105421442E-2</v>
      </c>
      <c r="AI25" s="21">
        <f>+DD25</f>
        <v>6255</v>
      </c>
      <c r="AJ25" s="87">
        <f ca="1">OFFSET(DD25,0,14,1,1)</f>
        <v>7013</v>
      </c>
      <c r="AK25" s="21">
        <f ca="1">SUM(AJ25-AI25)</f>
        <v>758</v>
      </c>
      <c r="AL25" s="22">
        <f ca="1">IF(AK25=0,0,IF(AI25=0,1,AK25/AI25))</f>
        <v>0.12118305355715428</v>
      </c>
      <c r="AM25" s="21">
        <f>SUMIF($C$6:AL$6,AM$5,$C25:AL25)</f>
        <v>30861</v>
      </c>
      <c r="AN25" s="87">
        <f ca="1">SUMIF($C$6:AM$6,AN$5,$C25:AM25)</f>
        <v>31945</v>
      </c>
      <c r="AO25" s="21">
        <f ca="1">SUM(AN25-AM25)</f>
        <v>1084</v>
      </c>
      <c r="AP25" s="22">
        <f ca="1">IF(AO25=0,0,IF(AM25=0,1,AO25/AM25))</f>
        <v>3.5125238974757785E-2</v>
      </c>
      <c r="AQ25" s="21">
        <f>+DE25</f>
        <v>6864</v>
      </c>
      <c r="AR25" s="87">
        <f ca="1">OFFSET(DE25,0,14,1,1)</f>
        <v>6936</v>
      </c>
      <c r="AS25" s="21">
        <f ca="1">SUM(AR25-AQ25)</f>
        <v>72</v>
      </c>
      <c r="AT25" s="22">
        <f ca="1">IF(AS25=0,0,IF(AQ25=0,1,AS25/AQ25))</f>
        <v>1.048951048951049E-2</v>
      </c>
      <c r="AU25" s="21">
        <f>SUMIF($C$6:AT$6,AU$5,$C25:AT25)</f>
        <v>37725</v>
      </c>
      <c r="AV25" s="87">
        <f ca="1">SUMIF($C$6:AU$6,AV$5,$C25:AU25)</f>
        <v>38881</v>
      </c>
      <c r="AW25" s="21">
        <f ca="1">SUM(AV25-AU25)</f>
        <v>1156</v>
      </c>
      <c r="AX25" s="22">
        <f ca="1">IF(AW25=0,0,IF(AU25=0,1,AW25/AU25))</f>
        <v>3.0642809807819749E-2</v>
      </c>
      <c r="AY25" s="21">
        <f>+DF25</f>
        <v>5505</v>
      </c>
      <c r="AZ25" s="87">
        <f ca="1">OFFSET(DF25,0,14,1,1)</f>
        <v>5534</v>
      </c>
      <c r="BA25" s="21">
        <f ca="1">SUM(AZ25-AY25)</f>
        <v>29</v>
      </c>
      <c r="BB25" s="22">
        <f ca="1">IF(BA25=0,0,IF(AY25=0,1,BA25/AY25))</f>
        <v>5.2679382379654856E-3</v>
      </c>
      <c r="BC25" s="21">
        <f>SUMIF($C$6:BB$6,BC$5,$C25:BB25)</f>
        <v>43230</v>
      </c>
      <c r="BD25" s="87">
        <f ca="1">SUMIF($C$6:BC$6,BD$5,$C25:BC25)</f>
        <v>44415</v>
      </c>
      <c r="BE25" s="21">
        <f ca="1">SUM(BD25-BC25)</f>
        <v>1185</v>
      </c>
      <c r="BF25" s="22">
        <f ca="1">IF(BE25=0,0,IF(BC25=0,1,BE25/BC25))</f>
        <v>2.7411519777931992E-2</v>
      </c>
      <c r="BG25" s="21">
        <f>+DG25</f>
        <v>6798</v>
      </c>
      <c r="BH25" s="87">
        <f ca="1">OFFSET(DG25,0,14,1,1)</f>
        <v>6551</v>
      </c>
      <c r="BI25" s="21">
        <f ca="1">SUM(BH25-BG25)</f>
        <v>-247</v>
      </c>
      <c r="BJ25" s="22">
        <f ca="1">IF(BI25=0,0,IF(BG25=0,1,BI25/BG25))</f>
        <v>-3.633421594586643E-2</v>
      </c>
      <c r="BK25" s="21">
        <f>SUMIF($C$6:BJ$6,BK$5,$C25:BJ25)</f>
        <v>50028</v>
      </c>
      <c r="BL25" s="87">
        <f ca="1">SUMIF($C$6:BK$6,BL$5,$C25:BK25)</f>
        <v>50966</v>
      </c>
      <c r="BM25" s="21">
        <f ca="1">SUM(BL25-BK25)</f>
        <v>938</v>
      </c>
      <c r="BN25" s="22">
        <f ca="1">IF(BM25=0,0,IF(BK25=0,1,BM25/BK25))</f>
        <v>1.8749500279843286E-2</v>
      </c>
      <c r="BO25" s="21">
        <f>+DH25</f>
        <v>6875</v>
      </c>
      <c r="BP25" s="87">
        <f ca="1">OFFSET(DH25,0,14,1,1)</f>
        <v>6671</v>
      </c>
      <c r="BQ25" s="21">
        <f ca="1">SUM(BP25-BO25)</f>
        <v>-204</v>
      </c>
      <c r="BR25" s="22">
        <f ca="1">IF(BQ25=0,0,IF(BO25=0,1,BQ25/BO25))</f>
        <v>-2.9672727272727274E-2</v>
      </c>
      <c r="BS25" s="21">
        <f>SUMIF($C$6:BR$6,BS$5,$C25:BR25)</f>
        <v>56903</v>
      </c>
      <c r="BT25" s="87">
        <f ca="1">SUMIF($C$6:BS$6,BT$5,$C25:BS25)</f>
        <v>57637</v>
      </c>
      <c r="BU25" s="21">
        <f ca="1">SUM(BT25-BS25)</f>
        <v>734</v>
      </c>
      <c r="BV25" s="22">
        <f ca="1">IF(BU25=0,0,IF(BS25=0,1,BU25/BS25))</f>
        <v>1.2899144157601532E-2</v>
      </c>
      <c r="BW25" s="21">
        <f>+DI25</f>
        <v>6734</v>
      </c>
      <c r="BX25" s="87">
        <f ca="1">OFFSET(DI25,0,14,1,1)</f>
        <v>6513</v>
      </c>
      <c r="BY25" s="21">
        <f ca="1">SUM(BX25-BW25)</f>
        <v>-221</v>
      </c>
      <c r="BZ25" s="22">
        <f ca="1">IF(BY25=0,0,IF(BW25=0,1,BY25/BW25))</f>
        <v>-3.2818532818532815E-2</v>
      </c>
      <c r="CA25" s="21">
        <f>SUMIF($C$6:BZ$6,CA$5,$C25:BZ25)</f>
        <v>63637</v>
      </c>
      <c r="CB25" s="87">
        <f ca="1">SUMIF($C$6:CA$6,CB$5,$C25:CA25)</f>
        <v>64150</v>
      </c>
      <c r="CC25" s="21">
        <f ca="1">SUM(CB25-CA25)</f>
        <v>513</v>
      </c>
      <c r="CD25" s="22">
        <f ca="1">IF(CC25=0,0,IF(CA25=0,1,CC25/CA25))</f>
        <v>8.0613479579489927E-3</v>
      </c>
      <c r="CE25" s="21">
        <f>+DJ25</f>
        <v>6256</v>
      </c>
      <c r="CF25" s="87">
        <f ca="1">OFFSET(DJ25,0,14,1,1)</f>
        <v>6243</v>
      </c>
      <c r="CG25" s="21">
        <f ca="1">SUM(CF25-CE25)</f>
        <v>-13</v>
      </c>
      <c r="CH25" s="22">
        <f ca="1">IF(CG25=0,0,IF(CE25=0,1,CG25/CE25))</f>
        <v>-2.0780051150895143E-3</v>
      </c>
      <c r="CI25" s="21">
        <f>SUMIF($C$6:CH$6,CI$5,$C25:CH25)</f>
        <v>69893</v>
      </c>
      <c r="CJ25" s="87">
        <f ca="1">SUMIF($C$6:CI$6,CJ$5,$C25:CI25)</f>
        <v>70393</v>
      </c>
      <c r="CK25" s="21">
        <f ca="1">SUM(CJ25-CI25)</f>
        <v>500</v>
      </c>
      <c r="CL25" s="22">
        <f ca="1">IF(CK25=0,0,IF(CI25=0,1,CK25/CI25))</f>
        <v>7.1537922252586095E-3</v>
      </c>
      <c r="CM25" s="21">
        <f>+DK25</f>
        <v>5894</v>
      </c>
      <c r="CN25" s="87">
        <f ca="1">OFFSET(DK25,0,14,1,1)</f>
        <v>5788</v>
      </c>
      <c r="CO25" s="21">
        <f ca="1">SUM(CN25-CM25)</f>
        <v>-106</v>
      </c>
      <c r="CP25" s="22">
        <f ca="1">IF(CO25=0,0,IF(CM25=0,1,CO25/CM25))</f>
        <v>-1.7984390906006106E-2</v>
      </c>
      <c r="CQ25" s="21">
        <f>SUMIF($C$6:CP$6,CQ$5,$C25:CP25)</f>
        <v>75787</v>
      </c>
      <c r="CR25" s="87">
        <f ca="1">SUMIF($C$6:CQ$6,CR$5,$C25:CQ25)</f>
        <v>76181</v>
      </c>
      <c r="CS25" s="21">
        <f ca="1">SUM(CR25-CQ25)</f>
        <v>394</v>
      </c>
      <c r="CT25" s="22">
        <f ca="1">IF(CS25=0,0,IF(CQ25=0,1,CS25/CQ25))</f>
        <v>5.1987807935397895E-3</v>
      </c>
      <c r="CW25" s="12" t="s">
        <v>13</v>
      </c>
      <c r="CX25" s="81" t="s">
        <v>7</v>
      </c>
      <c r="CY25" s="16"/>
      <c r="CZ25" s="88">
        <f>SUMIF(OGB!$A$87:$A$97,'2015-2016'!CZ$7,OGB!D$87:D$97)</f>
        <v>6104</v>
      </c>
      <c r="DA25" s="88">
        <f>SUMIF(OGB!$A$87:$A$97,'2015-2016'!DA$7,OGB!E$87:E$97)</f>
        <v>6042</v>
      </c>
      <c r="DB25" s="88">
        <f>SUMIF(OGB!$A$87:$A$97,'2015-2016'!DB$7,OGB!F$87:F$97)</f>
        <v>6324</v>
      </c>
      <c r="DC25" s="88">
        <f>SUMIF(OGB!$A$87:$A$97,'2015-2016'!DC$7,OGB!G$87:G$97)</f>
        <v>6136</v>
      </c>
      <c r="DD25" s="88">
        <f>SUMIF(OGB!$A$87:$A$97,'2015-2016'!DD$7,OGB!H$87:H$97)</f>
        <v>6255</v>
      </c>
      <c r="DE25" s="88">
        <f>SUMIF(OGB!$A$87:$A$97,'2015-2016'!DE$7,OGB!I$87:I$97)</f>
        <v>6864</v>
      </c>
      <c r="DF25" s="88">
        <f>SUMIF(OGB!$A$87:$A$97,'2015-2016'!DF$7,OGB!J$87:J$97)</f>
        <v>5505</v>
      </c>
      <c r="DG25" s="88">
        <f>SUMIF(OGB!$A$87:$A$97,'2015-2016'!DG$7,OGB!K$87:K$97)</f>
        <v>6798</v>
      </c>
      <c r="DH25" s="88">
        <f>SUMIF(OGB!$A$87:$A$97,'2015-2016'!DH$7,OGB!L$87:L$97)</f>
        <v>6875</v>
      </c>
      <c r="DI25" s="88">
        <f>SUMIF(OGB!$A$87:$A$97,'2015-2016'!DI$7,OGB!M$87:M$97)</f>
        <v>6734</v>
      </c>
      <c r="DJ25" s="88">
        <f>SUMIF(OGB!$A$87:$A$97,'2015-2016'!DJ$7,OGB!N$87:N$97)</f>
        <v>6256</v>
      </c>
      <c r="DK25" s="88">
        <f>SUMIF(OGB!$A$87:$A$97,'2015-2016'!DK$7,OGB!O$87:O$97)</f>
        <v>5894</v>
      </c>
      <c r="DN25" s="88">
        <f>SUMIF(OGB!$A$87:$A$97,'2015-2016'!DN$7,OGB!D$87:D$97)</f>
        <v>5676</v>
      </c>
      <c r="DO25" s="88">
        <f>SUMIF(OGB!$A$87:$A$97,'2015-2016'!DO$7,OGB!E$87:E$97)</f>
        <v>6261</v>
      </c>
      <c r="DP25" s="88">
        <f>SUMIF(OGB!$A$87:$A$97,'2015-2016'!DP$7,OGB!F$87:F$97)</f>
        <v>6521</v>
      </c>
      <c r="DQ25" s="88">
        <f>SUMIF(OGB!$A$87:$A$97,'2015-2016'!DQ$7,OGB!G$87:G$97)</f>
        <v>6474</v>
      </c>
      <c r="DR25" s="88">
        <f>SUMIF(OGB!$A$87:$A$97,'2015-2016'!DR$7,OGB!H$87:H$97)</f>
        <v>7013</v>
      </c>
      <c r="DS25" s="88">
        <f>SUMIF(OGB!$A$87:$A$97,'2015-2016'!DS$7,OGB!I$87:I$97)</f>
        <v>6936</v>
      </c>
      <c r="DT25" s="88">
        <f>SUMIF(OGB!$A$87:$A$97,'2015-2016'!DT$7,OGB!J$87:J$97)</f>
        <v>5534</v>
      </c>
      <c r="DU25" s="88">
        <f>SUMIF(OGB!$A$87:$A$97,'2015-2016'!DU$7,OGB!K$87:K$97)</f>
        <v>6551</v>
      </c>
      <c r="DV25" s="88">
        <f>SUMIF(OGB!$A$87:$A$97,'2015-2016'!DV$7,OGB!L$87:L$97)</f>
        <v>6671</v>
      </c>
      <c r="DW25" s="88">
        <f>SUMIF(OGB!$A$87:$A$97,'2015-2016'!DW$7,OGB!M$87:M$97)</f>
        <v>6513</v>
      </c>
      <c r="DX25" s="88">
        <f>SUMIF(OGB!$A$87:$A$97,'2015-2016'!DX$7,OGB!N$87:N$97)</f>
        <v>6243</v>
      </c>
      <c r="DY25" s="88">
        <f>SUMIF(OGB!$A$87:$A$97,'2015-2016'!DY$7,OGB!O$87:O$97)</f>
        <v>5788</v>
      </c>
      <c r="DZ25"/>
    </row>
    <row r="26" spans="1:130" s="12" customFormat="1" ht="15.6">
      <c r="A26" s="100"/>
      <c r="B26" s="29" t="s">
        <v>8</v>
      </c>
      <c r="C26" s="87">
        <f>+CZ26</f>
        <v>26</v>
      </c>
      <c r="D26" s="87">
        <f ca="1">OFFSET(CZ26,0,14,1,1)</f>
        <v>12</v>
      </c>
      <c r="E26" s="87">
        <f ca="1">SUM(D26-C26)</f>
        <v>-14</v>
      </c>
      <c r="F26" s="22">
        <f ca="1">IF(E26=0,0,IF(C26=0,1,E26/C26))</f>
        <v>-0.53846153846153844</v>
      </c>
      <c r="G26" s="87">
        <f>SUMIF($C$6:F$6,G$5,$C26:F26)</f>
        <v>26</v>
      </c>
      <c r="H26" s="87">
        <f ca="1">SUMIF($C$6:G$6,H$5,$C26:G26)</f>
        <v>12</v>
      </c>
      <c r="I26" s="87">
        <f ca="1">SUM(H26-G26)</f>
        <v>-14</v>
      </c>
      <c r="J26" s="22">
        <f ca="1">IF(I26=0,0,IF(G26=0,1,I26/G26))</f>
        <v>-0.53846153846153844</v>
      </c>
      <c r="K26" s="87">
        <f>+DA26</f>
        <v>16</v>
      </c>
      <c r="L26" s="87">
        <f ca="1">OFFSET(DA26,0,14,1,1)</f>
        <v>26</v>
      </c>
      <c r="M26" s="87">
        <f ca="1">SUM(L26-K26)</f>
        <v>10</v>
      </c>
      <c r="N26" s="22">
        <f ca="1">IF(M26=0,0,IF(K26=0,1,M26/K26))</f>
        <v>0.625</v>
      </c>
      <c r="O26" s="87">
        <f>SUMIF($C$6:N$6,O$5,$C26:N26)</f>
        <v>42</v>
      </c>
      <c r="P26" s="87">
        <f ca="1">SUMIF($C$6:O$6,P$5,$C26:O26)</f>
        <v>38</v>
      </c>
      <c r="Q26" s="87">
        <f ca="1">SUM(P26-O26)</f>
        <v>-4</v>
      </c>
      <c r="R26" s="22">
        <f ca="1">IF(Q26=0,0,IF(O26=0,1,Q26/O26))</f>
        <v>-9.5238095238095233E-2</v>
      </c>
      <c r="S26" s="87">
        <f>+DB26</f>
        <v>16</v>
      </c>
      <c r="T26" s="87">
        <f ca="1">OFFSET(DB26,0,14,1,1)</f>
        <v>9</v>
      </c>
      <c r="U26" s="87">
        <f ca="1">SUM(T26-S26)</f>
        <v>-7</v>
      </c>
      <c r="V26" s="22">
        <f ca="1">IF(U26=0,0,IF(S26=0,1,U26/S26))</f>
        <v>-0.4375</v>
      </c>
      <c r="W26" s="87">
        <f>SUMIF($C$6:V$6,W$5,$C26:V26)</f>
        <v>58</v>
      </c>
      <c r="X26" s="87">
        <f ca="1">SUMIF($C$6:W$6,X$5,$C26:W26)</f>
        <v>47</v>
      </c>
      <c r="Y26" s="87">
        <f ca="1">SUM(X26-W26)</f>
        <v>-11</v>
      </c>
      <c r="Z26" s="22">
        <f ca="1">IF(Y26=0,0,IF(W26=0,1,Y26/W26))</f>
        <v>-0.18965517241379309</v>
      </c>
      <c r="AA26" s="87">
        <f>+DC26</f>
        <v>27</v>
      </c>
      <c r="AB26" s="87">
        <f ca="1">OFFSET(DC26,0,14,1,1)</f>
        <v>14</v>
      </c>
      <c r="AC26" s="87">
        <f ca="1">SUM(AB26-AA26)</f>
        <v>-13</v>
      </c>
      <c r="AD26" s="22">
        <f ca="1">IF(AC26=0,0,IF(AA26=0,1,AC26/AA26))</f>
        <v>-0.48148148148148145</v>
      </c>
      <c r="AE26" s="87">
        <f>SUMIF($C$6:AD$6,AE$5,$C26:AD26)</f>
        <v>85</v>
      </c>
      <c r="AF26" s="87">
        <f ca="1">SUMIF($C$6:AE$6,AF$5,$C26:AE26)</f>
        <v>61</v>
      </c>
      <c r="AG26" s="87">
        <f ca="1">SUM(AF26-AE26)</f>
        <v>-24</v>
      </c>
      <c r="AH26" s="22">
        <f ca="1">IF(AG26=0,0,IF(AE26=0,1,AG26/AE26))</f>
        <v>-0.28235294117647058</v>
      </c>
      <c r="AI26" s="87">
        <f>+DD26</f>
        <v>31</v>
      </c>
      <c r="AJ26" s="87">
        <f ca="1">OFFSET(DD26,0,14,1,1)</f>
        <v>27</v>
      </c>
      <c r="AK26" s="87">
        <f ca="1">SUM(AJ26-AI26)</f>
        <v>-4</v>
      </c>
      <c r="AL26" s="22">
        <f ca="1">IF(AK26=0,0,IF(AI26=0,1,AK26/AI26))</f>
        <v>-0.12903225806451613</v>
      </c>
      <c r="AM26" s="87">
        <f>SUMIF($C$6:AL$6,AM$5,$C26:AL26)</f>
        <v>116</v>
      </c>
      <c r="AN26" s="87">
        <f ca="1">SUMIF($C$6:AM$6,AN$5,$C26:AM26)</f>
        <v>88</v>
      </c>
      <c r="AO26" s="87">
        <f ca="1">SUM(AN26-AM26)</f>
        <v>-28</v>
      </c>
      <c r="AP26" s="22">
        <f ca="1">IF(AO26=0,0,IF(AM26=0,1,AO26/AM26))</f>
        <v>-0.2413793103448276</v>
      </c>
      <c r="AQ26" s="87">
        <f>+DE26</f>
        <v>43</v>
      </c>
      <c r="AR26" s="87">
        <f ca="1">OFFSET(DE26,0,14,1,1)</f>
        <v>34</v>
      </c>
      <c r="AS26" s="87">
        <f ca="1">SUM(AR26-AQ26)</f>
        <v>-9</v>
      </c>
      <c r="AT26" s="22">
        <f ca="1">IF(AS26=0,0,IF(AQ26=0,1,AS26/AQ26))</f>
        <v>-0.20930232558139536</v>
      </c>
      <c r="AU26" s="87">
        <f>SUMIF($C$6:AT$6,AU$5,$C26:AT26)</f>
        <v>159</v>
      </c>
      <c r="AV26" s="87">
        <f ca="1">SUMIF($C$6:AU$6,AV$5,$C26:AU26)</f>
        <v>122</v>
      </c>
      <c r="AW26" s="87">
        <f ca="1">SUM(AV26-AU26)</f>
        <v>-37</v>
      </c>
      <c r="AX26" s="22">
        <f ca="1">IF(AW26=0,0,IF(AU26=0,1,AW26/AU26))</f>
        <v>-0.23270440251572327</v>
      </c>
      <c r="AY26" s="87">
        <f>+DF26</f>
        <v>10</v>
      </c>
      <c r="AZ26" s="87">
        <f ca="1">OFFSET(DF26,0,14,1,1)</f>
        <v>18</v>
      </c>
      <c r="BA26" s="87">
        <f ca="1">SUM(AZ26-AY26)</f>
        <v>8</v>
      </c>
      <c r="BB26" s="22">
        <f ca="1">IF(BA26=0,0,IF(AY26=0,1,BA26/AY26))</f>
        <v>0.8</v>
      </c>
      <c r="BC26" s="87">
        <f>SUMIF($C$6:BB$6,BC$5,$C26:BB26)</f>
        <v>169</v>
      </c>
      <c r="BD26" s="87">
        <f ca="1">SUMIF($C$6:BC$6,BD$5,$C26:BC26)</f>
        <v>140</v>
      </c>
      <c r="BE26" s="87">
        <f ca="1">SUM(BD26-BC26)</f>
        <v>-29</v>
      </c>
      <c r="BF26" s="22">
        <f ca="1">IF(BE26=0,0,IF(BC26=0,1,BE26/BC26))</f>
        <v>-0.17159763313609466</v>
      </c>
      <c r="BG26" s="87">
        <f>+DG26</f>
        <v>23</v>
      </c>
      <c r="BH26" s="87">
        <f ca="1">OFFSET(DG26,0,14,1,1)</f>
        <v>28</v>
      </c>
      <c r="BI26" s="87">
        <f ca="1">SUM(BH26-BG26)</f>
        <v>5</v>
      </c>
      <c r="BJ26" s="22">
        <f ca="1">IF(BI26=0,0,IF(BG26=0,1,BI26/BG26))</f>
        <v>0.21739130434782608</v>
      </c>
      <c r="BK26" s="87">
        <f>SUMIF($C$6:BJ$6,BK$5,$C26:BJ26)</f>
        <v>192</v>
      </c>
      <c r="BL26" s="87">
        <f ca="1">SUMIF($C$6:BK$6,BL$5,$C26:BK26)</f>
        <v>168</v>
      </c>
      <c r="BM26" s="87">
        <f ca="1">SUM(BL26-BK26)</f>
        <v>-24</v>
      </c>
      <c r="BN26" s="22">
        <f ca="1">IF(BM26=0,0,IF(BK26=0,1,BM26/BK26))</f>
        <v>-0.125</v>
      </c>
      <c r="BO26" s="87">
        <f>+DH26</f>
        <v>8</v>
      </c>
      <c r="BP26" s="87">
        <f ca="1">OFFSET(DH26,0,14,1,1)</f>
        <v>19</v>
      </c>
      <c r="BQ26" s="87">
        <f ca="1">SUM(BP26-BO26)</f>
        <v>11</v>
      </c>
      <c r="BR26" s="22">
        <f ca="1">IF(BQ26=0,0,IF(BO26=0,1,BQ26/BO26))</f>
        <v>1.375</v>
      </c>
      <c r="BS26" s="87">
        <f>SUMIF($C$6:BR$6,BS$5,$C26:BR26)</f>
        <v>200</v>
      </c>
      <c r="BT26" s="87">
        <f ca="1">SUMIF($C$6:BS$6,BT$5,$C26:BS26)</f>
        <v>187</v>
      </c>
      <c r="BU26" s="87">
        <f ca="1">SUM(BT26-BS26)</f>
        <v>-13</v>
      </c>
      <c r="BV26" s="22">
        <f ca="1">IF(BU26=0,0,IF(BS26=0,1,BU26/BS26))</f>
        <v>-6.5000000000000002E-2</v>
      </c>
      <c r="BW26" s="87">
        <f>+DI26</f>
        <v>28</v>
      </c>
      <c r="BX26" s="87">
        <f ca="1">OFFSET(DI26,0,14,1,1)</f>
        <v>20</v>
      </c>
      <c r="BY26" s="87">
        <f ca="1">SUM(BX26-BW26)</f>
        <v>-8</v>
      </c>
      <c r="BZ26" s="22">
        <f ca="1">IF(BY26=0,0,IF(BW26=0,1,BY26/BW26))</f>
        <v>-0.2857142857142857</v>
      </c>
      <c r="CA26" s="87">
        <f>SUMIF($C$6:BZ$6,CA$5,$C26:BZ26)</f>
        <v>228</v>
      </c>
      <c r="CB26" s="87">
        <f ca="1">SUMIF($C$6:CA$6,CB$5,$C26:CA26)</f>
        <v>207</v>
      </c>
      <c r="CC26" s="87">
        <f ca="1">SUM(CB26-CA26)</f>
        <v>-21</v>
      </c>
      <c r="CD26" s="22">
        <f ca="1">IF(CC26=0,0,IF(CA26=0,1,CC26/CA26))</f>
        <v>-9.2105263157894732E-2</v>
      </c>
      <c r="CE26" s="87">
        <f>+DJ26</f>
        <v>28</v>
      </c>
      <c r="CF26" s="87">
        <f ca="1">OFFSET(DJ26,0,14,1,1)</f>
        <v>38</v>
      </c>
      <c r="CG26" s="87">
        <f ca="1">SUM(CF26-CE26)</f>
        <v>10</v>
      </c>
      <c r="CH26" s="22">
        <f ca="1">IF(CG26=0,0,IF(CE26=0,1,CG26/CE26))</f>
        <v>0.35714285714285715</v>
      </c>
      <c r="CI26" s="87">
        <f>SUMIF($C$6:CH$6,CI$5,$C26:CH26)</f>
        <v>256</v>
      </c>
      <c r="CJ26" s="87">
        <f ca="1">SUMIF($C$6:CI$6,CJ$5,$C26:CI26)</f>
        <v>245</v>
      </c>
      <c r="CK26" s="87">
        <f ca="1">SUM(CJ26-CI26)</f>
        <v>-11</v>
      </c>
      <c r="CL26" s="22">
        <f ca="1">IF(CK26=0,0,IF(CI26=0,1,CK26/CI26))</f>
        <v>-4.296875E-2</v>
      </c>
      <c r="CM26" s="87">
        <f>+DK26</f>
        <v>15</v>
      </c>
      <c r="CN26" s="87">
        <f ca="1">OFFSET(DK26,0,14,1,1)</f>
        <v>20</v>
      </c>
      <c r="CO26" s="87">
        <f ca="1">SUM(CN26-CM26)</f>
        <v>5</v>
      </c>
      <c r="CP26" s="22">
        <f ca="1">IF(CO26=0,0,IF(CM26=0,1,CO26/CM26))</f>
        <v>0.33333333333333331</v>
      </c>
      <c r="CQ26" s="87">
        <f>SUMIF($C$6:CP$6,CQ$5,$C26:CP26)</f>
        <v>271</v>
      </c>
      <c r="CR26" s="87">
        <f ca="1">SUMIF($C$6:CQ$6,CR$5,$C26:CQ26)</f>
        <v>265</v>
      </c>
      <c r="CS26" s="87">
        <f ca="1">SUM(CR26-CQ26)</f>
        <v>-6</v>
      </c>
      <c r="CT26" s="22">
        <f ca="1">IF(CS26=0,0,IF(CQ26=0,1,CS26/CQ26))</f>
        <v>-2.2140221402214021E-2</v>
      </c>
      <c r="CW26" s="12" t="s">
        <v>13</v>
      </c>
      <c r="CX26" s="81" t="s">
        <v>8</v>
      </c>
      <c r="CY26" s="16"/>
      <c r="CZ26" s="88">
        <f>SUMIF(OGB!$A$101:$A$111,'2015-2016'!CZ$7,OGB!D$101:D$111)</f>
        <v>26</v>
      </c>
      <c r="DA26" s="88">
        <f>SUMIF(OGB!$A$101:$A$111,'2015-2016'!DA$7,OGB!E$101:E$111)</f>
        <v>16</v>
      </c>
      <c r="DB26" s="88">
        <f>SUMIF(OGB!$A$101:$A$111,'2015-2016'!DB$7,OGB!F$101:F$111)</f>
        <v>16</v>
      </c>
      <c r="DC26" s="88">
        <f>SUMIF(OGB!$A$101:$A$111,'2015-2016'!DC$7,OGB!G$101:G$111)</f>
        <v>27</v>
      </c>
      <c r="DD26" s="88">
        <f>SUMIF(OGB!$A$101:$A$111,'2015-2016'!DD$7,OGB!H$101:H$111)</f>
        <v>31</v>
      </c>
      <c r="DE26" s="88">
        <f>SUMIF(OGB!$A$101:$A$111,'2015-2016'!DE$7,OGB!I$101:I$111)</f>
        <v>43</v>
      </c>
      <c r="DF26" s="88">
        <f>SUMIF(OGB!$A$101:$A$111,'2015-2016'!DF$7,OGB!J$101:J$111)</f>
        <v>10</v>
      </c>
      <c r="DG26" s="88">
        <f>SUMIF(OGB!$A$101:$A$111,'2015-2016'!DG$7,OGB!K$101:K$111)</f>
        <v>23</v>
      </c>
      <c r="DH26" s="88">
        <f>SUMIF(OGB!$A$101:$A$111,'2015-2016'!DH$7,OGB!L$101:L$111)</f>
        <v>8</v>
      </c>
      <c r="DI26" s="88">
        <f>SUMIF(OGB!$A$101:$A$111,'2015-2016'!DI$7,OGB!M$101:M$111)</f>
        <v>28</v>
      </c>
      <c r="DJ26" s="88">
        <f>SUMIF(OGB!$A$101:$A$111,'2015-2016'!DJ$7,OGB!N$101:N$111)</f>
        <v>28</v>
      </c>
      <c r="DK26" s="88">
        <f>SUMIF(OGB!$A$101:$A$111,'2015-2016'!DK$7,OGB!O$101:O$111)</f>
        <v>15</v>
      </c>
      <c r="DN26" s="88">
        <f>SUMIF(OGB!$A$101:$A$111,'2015-2016'!DN$7,OGB!D$101:D$111)</f>
        <v>12</v>
      </c>
      <c r="DO26" s="88">
        <f>SUMIF(OGB!$A$101:$A$111,'2015-2016'!DO$7,OGB!E$101:E$111)</f>
        <v>26</v>
      </c>
      <c r="DP26" s="88">
        <f>SUMIF(OGB!$A$101:$A$111,'2015-2016'!DP$7,OGB!F$101:F$111)</f>
        <v>9</v>
      </c>
      <c r="DQ26" s="88">
        <f>SUMIF(OGB!$A$101:$A$111,'2015-2016'!DQ$7,OGB!G$101:G$111)</f>
        <v>14</v>
      </c>
      <c r="DR26" s="88">
        <f>SUMIF(OGB!$A$101:$A$111,'2015-2016'!DR$7,OGB!H$101:H$111)</f>
        <v>27</v>
      </c>
      <c r="DS26" s="88">
        <f>SUMIF(OGB!$A$101:$A$111,'2015-2016'!DS$7,OGB!I$101:I$111)</f>
        <v>34</v>
      </c>
      <c r="DT26" s="88">
        <f>SUMIF(OGB!$A$101:$A$111,'2015-2016'!DT$7,OGB!J$101:J$111)</f>
        <v>18</v>
      </c>
      <c r="DU26" s="88">
        <f>SUMIF(OGB!$A$101:$A$111,'2015-2016'!DU$7,OGB!K$101:K$111)</f>
        <v>28</v>
      </c>
      <c r="DV26" s="88">
        <f>SUMIF(OGB!$A$101:$A$111,'2015-2016'!DV$7,OGB!L$101:L$111)</f>
        <v>19</v>
      </c>
      <c r="DW26" s="88">
        <f>SUMIF(OGB!$A$101:$A$111,'2015-2016'!DW$7,OGB!M$101:M$111)</f>
        <v>20</v>
      </c>
      <c r="DX26" s="88">
        <f>SUMIF(OGB!$A$101:$A$111,'2015-2016'!DX$7,OGB!N$101:N$111)</f>
        <v>38</v>
      </c>
      <c r="DY26" s="88">
        <f>SUMIF(OGB!$A$101:$A$111,'2015-2016'!DY$7,OGB!O$101:O$111)</f>
        <v>20</v>
      </c>
      <c r="DZ26"/>
    </row>
    <row r="27" spans="1:130" s="16" customFormat="1" ht="15.6">
      <c r="A27" s="90"/>
      <c r="B27" s="27" t="s">
        <v>9</v>
      </c>
      <c r="C27" s="14">
        <f>+SUM(C24:C26)</f>
        <v>44270</v>
      </c>
      <c r="D27" s="103">
        <f ca="1">+SUM(D24:D26)</f>
        <v>44015</v>
      </c>
      <c r="E27" s="14">
        <f ca="1">SUM(E24:E26)</f>
        <v>-255</v>
      </c>
      <c r="F27" s="15">
        <f ca="1">IF(E27=0,0,IF(C27=0,1,E27/C27))</f>
        <v>-5.7601084255703636E-3</v>
      </c>
      <c r="G27" s="14">
        <f>SUM(G24:G26)</f>
        <v>44270</v>
      </c>
      <c r="H27" s="103">
        <f ca="1">SUM(H24:H26)</f>
        <v>44015</v>
      </c>
      <c r="I27" s="14">
        <f ca="1">SUM(I24:I26)</f>
        <v>-255</v>
      </c>
      <c r="J27" s="15">
        <f ca="1">IF(I27=0,0,IF(G27=0,1,I27/G27))</f>
        <v>-5.7601084255703636E-3</v>
      </c>
      <c r="K27" s="14">
        <f>+SUM(K24:K26)</f>
        <v>38695</v>
      </c>
      <c r="L27" s="103">
        <f ca="1">+SUM(L24:L26)</f>
        <v>35173</v>
      </c>
      <c r="M27" s="14">
        <f ca="1">SUM(M24:M26)</f>
        <v>-3522</v>
      </c>
      <c r="N27" s="15">
        <f ca="1">IF(M27=0,0,IF(K27=0,1,M27/K27))</f>
        <v>-9.1019511564801647E-2</v>
      </c>
      <c r="O27" s="14">
        <f>SUM(O24:O26)</f>
        <v>82965</v>
      </c>
      <c r="P27" s="103">
        <f ca="1">SUM(P24:P26)</f>
        <v>79188</v>
      </c>
      <c r="Q27" s="14">
        <f ca="1">SUM(Q24:Q26)</f>
        <v>-3777</v>
      </c>
      <c r="R27" s="15">
        <f ca="1">IF(Q27=0,0,IF(O27=0,1,Q27/O27))</f>
        <v>-4.5525221478936902E-2</v>
      </c>
      <c r="S27" s="14">
        <f>+SUM(S24:S26)</f>
        <v>47600</v>
      </c>
      <c r="T27" s="103">
        <f ca="1">+SUM(T24:T26)</f>
        <v>42668</v>
      </c>
      <c r="U27" s="14">
        <f ca="1">SUM(U24:U26)</f>
        <v>-4932</v>
      </c>
      <c r="V27" s="15">
        <f ca="1">IF(U27=0,0,IF(S27=0,1,U27/S27))</f>
        <v>-0.10361344537815126</v>
      </c>
      <c r="W27" s="14">
        <f>SUM(W24:W26)</f>
        <v>130565</v>
      </c>
      <c r="X27" s="103">
        <f ca="1">SUM(X24:X26)</f>
        <v>121856</v>
      </c>
      <c r="Y27" s="14">
        <f ca="1">SUM(Y24:Y26)</f>
        <v>-8709</v>
      </c>
      <c r="Z27" s="15">
        <f ca="1">IF(Y27=0,0,IF(W27=0,1,Y27/W27))</f>
        <v>-6.6702408761919352E-2</v>
      </c>
      <c r="AA27" s="14">
        <f>+SUM(AA24:AA26)</f>
        <v>50033</v>
      </c>
      <c r="AB27" s="103">
        <f ca="1">+SUM(AB24:AB26)</f>
        <v>47634</v>
      </c>
      <c r="AC27" s="14">
        <f ca="1">SUM(AC24:AC26)</f>
        <v>-2399</v>
      </c>
      <c r="AD27" s="15">
        <f ca="1">IF(AC27=0,0,IF(AA27=0,1,AC27/AA27))</f>
        <v>-4.794835408630304E-2</v>
      </c>
      <c r="AE27" s="14">
        <f>SUM(AE24:AE26)</f>
        <v>180598</v>
      </c>
      <c r="AF27" s="103">
        <f ca="1">SUM(AF24:AF26)</f>
        <v>169490</v>
      </c>
      <c r="AG27" s="14">
        <f ca="1">SUM(AG24:AG26)</f>
        <v>-11108</v>
      </c>
      <c r="AH27" s="15">
        <f ca="1">IF(AG27=0,0,IF(AE27=0,1,AG27/AE27))</f>
        <v>-6.1506771946533187E-2</v>
      </c>
      <c r="AI27" s="14">
        <f>+SUM(AI24:AI26)</f>
        <v>61381</v>
      </c>
      <c r="AJ27" s="103">
        <f ca="1">+SUM(AJ24:AJ26)</f>
        <v>54287</v>
      </c>
      <c r="AK27" s="14">
        <f ca="1">SUM(AK24:AK26)</f>
        <v>-7094</v>
      </c>
      <c r="AL27" s="15">
        <f ca="1">IF(AK27=0,0,IF(AI27=0,1,AK27/AI27))</f>
        <v>-0.11557322298431111</v>
      </c>
      <c r="AM27" s="14">
        <f>SUM(AM24:AM26)</f>
        <v>241979</v>
      </c>
      <c r="AN27" s="103">
        <f ca="1">SUM(AN24:AN26)</f>
        <v>223777</v>
      </c>
      <c r="AO27" s="14">
        <f ca="1">SUM(AO24:AO26)</f>
        <v>-18202</v>
      </c>
      <c r="AP27" s="15">
        <f ca="1">IF(AO27=0,0,IF(AM27=0,1,AO27/AM27))</f>
        <v>-7.5221403510221968E-2</v>
      </c>
      <c r="AQ27" s="14">
        <f>+SUM(AQ24:AQ26)</f>
        <v>61801</v>
      </c>
      <c r="AR27" s="103">
        <f ca="1">+SUM(AR24:AR26)</f>
        <v>56522</v>
      </c>
      <c r="AS27" s="14">
        <f ca="1">SUM(AS24:AS26)</f>
        <v>-5279</v>
      </c>
      <c r="AT27" s="15">
        <f ca="1">IF(AS27=0,0,IF(AQ27=0,1,AS27/AQ27))</f>
        <v>-8.541932978430769E-2</v>
      </c>
      <c r="AU27" s="14">
        <f>SUM(AU24:AU26)</f>
        <v>303780</v>
      </c>
      <c r="AV27" s="103">
        <f ca="1">SUM(AV24:AV26)</f>
        <v>280299</v>
      </c>
      <c r="AW27" s="14">
        <f ca="1">SUM(AW24:AW26)</f>
        <v>-23481</v>
      </c>
      <c r="AX27" s="15">
        <f ca="1">IF(AW27=0,0,IF(AU27=0,1,AW27/AU27))</f>
        <v>-7.7296069523997632E-2</v>
      </c>
      <c r="AY27" s="14">
        <f>+SUM(AY24:AY26)</f>
        <v>55481</v>
      </c>
      <c r="AZ27" s="103">
        <f ca="1">+SUM(AZ24:AZ26)</f>
        <v>64728</v>
      </c>
      <c r="BA27" s="14">
        <f ca="1">SUM(BA24:BA26)</f>
        <v>9247</v>
      </c>
      <c r="BB27" s="15">
        <f ca="1">IF(BA27=0,0,IF(AY27=0,1,BA27/AY27))</f>
        <v>0.16666967069807681</v>
      </c>
      <c r="BC27" s="14">
        <f>SUM(BC24:BC26)</f>
        <v>359261</v>
      </c>
      <c r="BD27" s="103">
        <f ca="1">SUM(BD24:BD26)</f>
        <v>345027</v>
      </c>
      <c r="BE27" s="14">
        <f ca="1">SUM(BE24:BE26)</f>
        <v>-14234</v>
      </c>
      <c r="BF27" s="15">
        <f ca="1">IF(BE27=0,0,IF(BC27=0,1,BE27/BC27))</f>
        <v>-3.9620220396870243E-2</v>
      </c>
      <c r="BG27" s="14">
        <f>+SUM(BG24:BG26)</f>
        <v>65326</v>
      </c>
      <c r="BH27" s="103">
        <f ca="1">+SUM(BH24:BH26)</f>
        <v>64379</v>
      </c>
      <c r="BI27" s="14">
        <f ca="1">SUM(BI24:BI26)</f>
        <v>-947</v>
      </c>
      <c r="BJ27" s="15">
        <f ca="1">IF(BI27=0,0,IF(BG27=0,1,BI27/BG27))</f>
        <v>-1.449652512016655E-2</v>
      </c>
      <c r="BK27" s="14">
        <f>SUM(BK24:BK26)</f>
        <v>424587</v>
      </c>
      <c r="BL27" s="103">
        <f ca="1">SUM(BL24:BL26)</f>
        <v>409406</v>
      </c>
      <c r="BM27" s="14">
        <f ca="1">SUM(BM24:BM26)</f>
        <v>-15181</v>
      </c>
      <c r="BN27" s="15">
        <f ca="1">IF(BM27=0,0,IF(BK27=0,1,BM27/BK27))</f>
        <v>-3.5754745199452646E-2</v>
      </c>
      <c r="BO27" s="14">
        <f>+SUM(BO24:BO26)</f>
        <v>54908</v>
      </c>
      <c r="BP27" s="103">
        <f ca="1">+SUM(BP24:BP26)</f>
        <v>57256</v>
      </c>
      <c r="BQ27" s="14">
        <f ca="1">SUM(BQ24:BQ26)</f>
        <v>2348</v>
      </c>
      <c r="BR27" s="15">
        <f ca="1">IF(BQ27=0,0,IF(BO27=0,1,BQ27/BO27))</f>
        <v>4.2762438988854082E-2</v>
      </c>
      <c r="BS27" s="14">
        <f>SUM(BS24:BS26)</f>
        <v>479495</v>
      </c>
      <c r="BT27" s="103">
        <f ca="1">SUM(BT24:BT26)</f>
        <v>466662</v>
      </c>
      <c r="BU27" s="14">
        <f ca="1">SUM(BU24:BU26)</f>
        <v>-12833</v>
      </c>
      <c r="BV27" s="15">
        <f ca="1">IF(BU27=0,0,IF(BS27=0,1,BU27/BS27))</f>
        <v>-2.6763574176998716E-2</v>
      </c>
      <c r="BW27" s="14">
        <f>+SUM(BW24:BW26)</f>
        <v>53659</v>
      </c>
      <c r="BX27" s="103">
        <f ca="1">+SUM(BX24:BX26)</f>
        <v>55526</v>
      </c>
      <c r="BY27" s="14">
        <f ca="1">SUM(BY24:BY26)</f>
        <v>1867</v>
      </c>
      <c r="BZ27" s="15">
        <f ca="1">IF(BY27=0,0,IF(BW27=0,1,BY27/BW27))</f>
        <v>3.4793790417264575E-2</v>
      </c>
      <c r="CA27" s="14">
        <f>SUM(CA24:CA26)</f>
        <v>533154</v>
      </c>
      <c r="CB27" s="103">
        <f ca="1">SUM(CB24:CB26)</f>
        <v>522188</v>
      </c>
      <c r="CC27" s="14">
        <f ca="1">SUM(CC24:CC26)</f>
        <v>-10966</v>
      </c>
      <c r="CD27" s="15">
        <f ca="1">IF(CC27=0,0,IF(CA27=0,1,CC27/CA27))</f>
        <v>-2.0568166045832913E-2</v>
      </c>
      <c r="CE27" s="14">
        <f>+SUM(CE24:CE26)</f>
        <v>49941</v>
      </c>
      <c r="CF27" s="103">
        <f ca="1">+SUM(CF24:CF26)</f>
        <v>50258</v>
      </c>
      <c r="CG27" s="14">
        <f ca="1">SUM(CG24:CG26)</f>
        <v>317</v>
      </c>
      <c r="CH27" s="15">
        <f ca="1">IF(CG27=0,0,IF(CE27=0,1,CG27/CE27))</f>
        <v>6.3474900382451292E-3</v>
      </c>
      <c r="CI27" s="14">
        <f>SUM(CI24:CI26)</f>
        <v>583095</v>
      </c>
      <c r="CJ27" s="103">
        <f ca="1">SUM(CJ24:CJ26)</f>
        <v>572446</v>
      </c>
      <c r="CK27" s="14">
        <f ca="1">SUM(CK24:CK26)</f>
        <v>-10649</v>
      </c>
      <c r="CL27" s="15">
        <f ca="1">IF(CK27=0,0,IF(CI27=0,1,CK27/CI27))</f>
        <v>-1.8262890266594636E-2</v>
      </c>
      <c r="CM27" s="14">
        <f>+SUM(CM24:CM26)</f>
        <v>49810</v>
      </c>
      <c r="CN27" s="103">
        <f ca="1">+SUM(CN24:CN26)</f>
        <v>51525</v>
      </c>
      <c r="CO27" s="14">
        <f ca="1">SUM(CO24:CO26)</f>
        <v>1715</v>
      </c>
      <c r="CP27" s="15">
        <f ca="1">IF(CO27=0,0,IF(CM27=0,1,CO27/CM27))</f>
        <v>3.4430837181288899E-2</v>
      </c>
      <c r="CQ27" s="14">
        <f>SUM(CQ24:CQ26)</f>
        <v>632905</v>
      </c>
      <c r="CR27" s="103">
        <f ca="1">SUM(CR24:CR26)</f>
        <v>623971</v>
      </c>
      <c r="CS27" s="14">
        <f ca="1">SUM(CS24:CS26)</f>
        <v>-8934</v>
      </c>
      <c r="CT27" s="15">
        <f ca="1">IF(CS27=0,0,IF(CQ27=0,1,CS27/CQ27))</f>
        <v>-1.4115862570211959E-2</v>
      </c>
      <c r="CW27" s="12"/>
      <c r="CX27" s="12"/>
      <c r="CZ27" s="89"/>
      <c r="DA27" s="89"/>
      <c r="DB27" s="89"/>
      <c r="DC27" s="89"/>
      <c r="DD27" s="89"/>
      <c r="DE27" s="89"/>
      <c r="DF27" s="89"/>
      <c r="DG27" s="89"/>
      <c r="DH27" s="89"/>
      <c r="DI27" s="89"/>
      <c r="DJ27" s="89"/>
      <c r="DK27" s="89"/>
      <c r="DL27" s="12"/>
      <c r="DM27" s="12"/>
      <c r="DN27" s="89"/>
      <c r="DO27" s="89"/>
      <c r="DP27" s="89"/>
      <c r="DQ27" s="89"/>
      <c r="DR27" s="89"/>
      <c r="DS27" s="89"/>
      <c r="DT27" s="89"/>
      <c r="DU27" s="89"/>
      <c r="DV27" s="89"/>
      <c r="DW27" s="89"/>
      <c r="DX27" s="89"/>
      <c r="DY27" s="89"/>
      <c r="DZ27"/>
    </row>
    <row r="28" spans="1:130" s="12" customFormat="1" ht="15.6">
      <c r="A28" s="91"/>
      <c r="B28" s="28"/>
      <c r="C28" s="9"/>
      <c r="D28" s="9"/>
      <c r="E28" s="10"/>
      <c r="F28" s="11"/>
      <c r="G28" s="9"/>
      <c r="H28" s="9"/>
      <c r="I28" s="10"/>
      <c r="J28" s="11"/>
      <c r="K28" s="9"/>
      <c r="L28" s="9"/>
      <c r="M28" s="10"/>
      <c r="N28" s="11"/>
      <c r="O28" s="9"/>
      <c r="P28" s="9"/>
      <c r="Q28" s="10"/>
      <c r="R28" s="11"/>
      <c r="S28" s="9"/>
      <c r="T28" s="9"/>
      <c r="U28" s="10"/>
      <c r="V28" s="11"/>
      <c r="W28" s="9"/>
      <c r="X28" s="9"/>
      <c r="Y28" s="10"/>
      <c r="Z28" s="11"/>
      <c r="AA28" s="9"/>
      <c r="AB28" s="9"/>
      <c r="AC28" s="10"/>
      <c r="AD28" s="11"/>
      <c r="AE28" s="9"/>
      <c r="AF28" s="9"/>
      <c r="AG28" s="10"/>
      <c r="AH28" s="11"/>
      <c r="AI28" s="9"/>
      <c r="AJ28" s="9"/>
      <c r="AK28" s="10"/>
      <c r="AL28" s="11"/>
      <c r="AM28" s="9"/>
      <c r="AN28" s="9"/>
      <c r="AO28" s="10"/>
      <c r="AP28" s="11"/>
      <c r="AQ28" s="9"/>
      <c r="AR28" s="9"/>
      <c r="AS28" s="10"/>
      <c r="AT28" s="11"/>
      <c r="AU28" s="9"/>
      <c r="AV28" s="9"/>
      <c r="AW28" s="10"/>
      <c r="AX28" s="11"/>
      <c r="AY28" s="9"/>
      <c r="AZ28" s="9"/>
      <c r="BA28" s="10"/>
      <c r="BB28" s="11"/>
      <c r="BC28" s="9"/>
      <c r="BD28" s="9"/>
      <c r="BE28" s="10"/>
      <c r="BF28" s="11"/>
      <c r="BG28" s="9"/>
      <c r="BH28" s="9"/>
      <c r="BI28" s="10"/>
      <c r="BJ28" s="11"/>
      <c r="BK28" s="9"/>
      <c r="BL28" s="9"/>
      <c r="BM28" s="10"/>
      <c r="BN28" s="11"/>
      <c r="BO28" s="9"/>
      <c r="BP28" s="9"/>
      <c r="BQ28" s="10"/>
      <c r="BR28" s="11"/>
      <c r="BS28" s="9"/>
      <c r="BT28" s="9"/>
      <c r="BU28" s="10"/>
      <c r="BV28" s="11"/>
      <c r="BW28" s="9"/>
      <c r="BX28" s="9"/>
      <c r="BY28" s="10"/>
      <c r="BZ28" s="11"/>
      <c r="CA28" s="9"/>
      <c r="CB28" s="9"/>
      <c r="CC28" s="10"/>
      <c r="CD28" s="11"/>
      <c r="CE28" s="9"/>
      <c r="CF28" s="9"/>
      <c r="CG28" s="10"/>
      <c r="CH28" s="11"/>
      <c r="CI28" s="9"/>
      <c r="CJ28" s="9"/>
      <c r="CK28" s="10"/>
      <c r="CL28" s="11"/>
      <c r="CM28" s="9"/>
      <c r="CN28" s="9"/>
      <c r="CO28" s="10"/>
      <c r="CP28" s="11"/>
      <c r="CQ28" s="9"/>
      <c r="CR28" s="9"/>
      <c r="CS28" s="10"/>
      <c r="CT28" s="11"/>
      <c r="CY28" s="16"/>
      <c r="CZ28" s="89"/>
      <c r="DA28" s="89"/>
      <c r="DB28" s="89"/>
      <c r="DC28" s="89"/>
      <c r="DD28" s="89"/>
      <c r="DE28" s="89"/>
      <c r="DF28" s="89"/>
      <c r="DG28" s="89"/>
      <c r="DH28" s="89"/>
      <c r="DI28" s="89"/>
      <c r="DJ28" s="89"/>
      <c r="DK28" s="89"/>
      <c r="DN28" s="89"/>
      <c r="DO28" s="89"/>
      <c r="DP28" s="89"/>
      <c r="DQ28" s="89"/>
      <c r="DR28" s="89"/>
      <c r="DS28" s="89"/>
      <c r="DT28" s="89"/>
      <c r="DU28" s="89"/>
      <c r="DV28" s="89"/>
      <c r="DW28" s="89"/>
      <c r="DX28" s="89"/>
      <c r="DY28" s="89"/>
      <c r="DZ28"/>
    </row>
    <row r="29" spans="1:130" s="12" customFormat="1" ht="15" customHeight="1">
      <c r="A29" s="99"/>
      <c r="B29" s="31" t="s">
        <v>6</v>
      </c>
      <c r="C29" s="21">
        <f>+CZ29</f>
        <v>258071</v>
      </c>
      <c r="D29" s="87">
        <f ca="1">OFFSET(CZ29,0,14,1,1)</f>
        <v>253355</v>
      </c>
      <c r="E29" s="21">
        <f ca="1">SUM(D29-C29)</f>
        <v>-4716</v>
      </c>
      <c r="F29" s="22">
        <f ca="1">IF(E29=0,0,IF(C29=0,1,E29/C29))</f>
        <v>-1.8274040864723274E-2</v>
      </c>
      <c r="G29" s="21">
        <f>SUMIF($C$6:F$6,G$5,$C29:F29)</f>
        <v>258071</v>
      </c>
      <c r="H29" s="87">
        <f ca="1">SUMIF($C$6:G$6,H$5,$C29:G29)</f>
        <v>253355</v>
      </c>
      <c r="I29" s="21">
        <f ca="1">SUM(H29-G29)</f>
        <v>-4716</v>
      </c>
      <c r="J29" s="22">
        <f ca="1">IF(I29=0,0,IF(G29=0,1,I29/G29))</f>
        <v>-1.8274040864723274E-2</v>
      </c>
      <c r="K29" s="21">
        <f>+DA29</f>
        <v>234191</v>
      </c>
      <c r="L29" s="87">
        <f ca="1">OFFSET(DA29,0,14,1,1)</f>
        <v>234874</v>
      </c>
      <c r="M29" s="21">
        <f ca="1">SUM(L29-K29)</f>
        <v>683</v>
      </c>
      <c r="N29" s="22">
        <f ca="1">IF(M29=0,0,IF(K29=0,1,M29/K29))</f>
        <v>2.9164229197535343E-3</v>
      </c>
      <c r="O29" s="21">
        <f>SUMIF($C$6:N$6,O$5,$C29:N29)</f>
        <v>492262</v>
      </c>
      <c r="P29" s="87">
        <f ca="1">SUMIF($C$6:O$6,P$5,$C29:O29)</f>
        <v>488229</v>
      </c>
      <c r="Q29" s="21">
        <f ca="1">SUM(P29-O29)</f>
        <v>-4033</v>
      </c>
      <c r="R29" s="22">
        <f ca="1">IF(Q29=0,0,IF(O29=0,1,Q29/O29))</f>
        <v>-8.1927916434744105E-3</v>
      </c>
      <c r="S29" s="21">
        <f>+DB29</f>
        <v>318362</v>
      </c>
      <c r="T29" s="87">
        <f ca="1">OFFSET(DB29,0,14,1,1)</f>
        <v>311010</v>
      </c>
      <c r="U29" s="21">
        <f ca="1">SUM(T29-S29)</f>
        <v>-7352</v>
      </c>
      <c r="V29" s="22">
        <f ca="1">IF(U29=0,0,IF(S29=0,1,U29/S29))</f>
        <v>-2.3093208360294257E-2</v>
      </c>
      <c r="W29" s="21">
        <f>SUMIF($C$6:V$6,W$5,$C29:V29)</f>
        <v>810624</v>
      </c>
      <c r="X29" s="87">
        <f ca="1">SUMIF($C$6:W$6,X$5,$C29:W29)</f>
        <v>799239</v>
      </c>
      <c r="Y29" s="21">
        <f ca="1">SUM(X29-W29)</f>
        <v>-11385</v>
      </c>
      <c r="Z29" s="22">
        <f ca="1">IF(Y29=0,0,IF(W29=0,1,Y29/W29))</f>
        <v>-1.4044735907153008E-2</v>
      </c>
      <c r="AA29" s="21">
        <f>+DC29</f>
        <v>311196</v>
      </c>
      <c r="AB29" s="87">
        <f ca="1">OFFSET(DC29,0,14,1,1)</f>
        <v>289380</v>
      </c>
      <c r="AC29" s="21">
        <f ca="1">SUM(AB29-AA29)</f>
        <v>-21816</v>
      </c>
      <c r="AD29" s="22">
        <f ca="1">IF(AC29=0,0,IF(AA29=0,1,AC29/AA29))</f>
        <v>-7.0103728839702312E-2</v>
      </c>
      <c r="AE29" s="21">
        <f>SUMIF($C$6:AD$6,AE$5,$C29:AD29)</f>
        <v>1121820</v>
      </c>
      <c r="AF29" s="87">
        <f ca="1">SUMIF($C$6:AE$6,AF$5,$C29:AE29)</f>
        <v>1088619</v>
      </c>
      <c r="AG29" s="21">
        <f ca="1">SUM(AF29-AE29)</f>
        <v>-33201</v>
      </c>
      <c r="AH29" s="22">
        <f ca="1">IF(AG29=0,0,IF(AE29=0,1,AG29/AE29))</f>
        <v>-2.9595657057281916E-2</v>
      </c>
      <c r="AI29" s="21">
        <f>+DD29</f>
        <v>356973</v>
      </c>
      <c r="AJ29" s="87">
        <f ca="1">OFFSET(DD29,0,14,1,1)</f>
        <v>346618</v>
      </c>
      <c r="AK29" s="21">
        <f ca="1">SUM(AJ29-AI29)</f>
        <v>-10355</v>
      </c>
      <c r="AL29" s="22">
        <f ca="1">IF(AK29=0,0,IF(AI29=0,1,AK29/AI29))</f>
        <v>-2.9007796107828884E-2</v>
      </c>
      <c r="AM29" s="21">
        <f>SUMIF($C$6:AL$6,AM$5,$C29:AL29)</f>
        <v>1478793</v>
      </c>
      <c r="AN29" s="87">
        <f ca="1">SUMIF($C$6:AM$6,AN$5,$C29:AM29)</f>
        <v>1435237</v>
      </c>
      <c r="AO29" s="21">
        <f ca="1">SUM(AN29-AM29)</f>
        <v>-43556</v>
      </c>
      <c r="AP29" s="22">
        <f ca="1">IF(AO29=0,0,IF(AM29=0,1,AO29/AM29))</f>
        <v>-2.945375045729862E-2</v>
      </c>
      <c r="AQ29" s="21">
        <f>+DE29</f>
        <v>375566</v>
      </c>
      <c r="AR29" s="87">
        <f ca="1">OFFSET(DE29,0,14,1,1)</f>
        <v>377094</v>
      </c>
      <c r="AS29" s="21">
        <f ca="1">SUM(AR29-AQ29)</f>
        <v>1528</v>
      </c>
      <c r="AT29" s="22">
        <f ca="1">IF(AS29=0,0,IF(AQ29=0,1,AS29/AQ29))</f>
        <v>4.0685259049008694E-3</v>
      </c>
      <c r="AU29" s="21">
        <f>SUMIF($C$6:AT$6,AU$5,$C29:AT29)</f>
        <v>1854359</v>
      </c>
      <c r="AV29" s="87">
        <f ca="1">SUMIF($C$6:AU$6,AV$5,$C29:AU29)</f>
        <v>1812331</v>
      </c>
      <c r="AW29" s="21">
        <f ca="1">SUM(AV29-AU29)</f>
        <v>-42028</v>
      </c>
      <c r="AX29" s="22">
        <f ca="1">IF(AW29=0,0,IF(AU29=0,1,AW29/AU29))</f>
        <v>-2.2664435527316985E-2</v>
      </c>
      <c r="AY29" s="21">
        <f>+DF29</f>
        <v>488693</v>
      </c>
      <c r="AZ29" s="87">
        <f ca="1">OFFSET(DF29,0,14,1,1)</f>
        <v>489198</v>
      </c>
      <c r="BA29" s="21">
        <f ca="1">SUM(AZ29-AY29)</f>
        <v>505</v>
      </c>
      <c r="BB29" s="22">
        <f ca="1">IF(BA29=0,0,IF(AY29=0,1,BA29/AY29))</f>
        <v>1.0333685974630289E-3</v>
      </c>
      <c r="BC29" s="21">
        <f>SUMIF($C$6:BB$6,BC$5,$C29:BB29)</f>
        <v>2343052</v>
      </c>
      <c r="BD29" s="87">
        <f ca="1">SUMIF($C$6:BC$6,BD$5,$C29:BC29)</f>
        <v>2301529</v>
      </c>
      <c r="BE29" s="21">
        <f ca="1">SUM(BD29-BC29)</f>
        <v>-41523</v>
      </c>
      <c r="BF29" s="22">
        <f ca="1">IF(BE29=0,0,IF(BC29=0,1,BE29/BC29))</f>
        <v>-1.7721757775755725E-2</v>
      </c>
      <c r="BG29" s="21">
        <f>+DG29</f>
        <v>496728</v>
      </c>
      <c r="BH29" s="87">
        <f ca="1">OFFSET(DG29,0,14,1,1)</f>
        <v>487466</v>
      </c>
      <c r="BI29" s="21">
        <f ca="1">SUM(BH29-BG29)</f>
        <v>-9262</v>
      </c>
      <c r="BJ29" s="22">
        <f ca="1">IF(BI29=0,0,IF(BG29=0,1,BI29/BG29))</f>
        <v>-1.8646019551947949E-2</v>
      </c>
      <c r="BK29" s="21">
        <f>SUMIF($C$6:BJ$6,BK$5,$C29:BJ29)</f>
        <v>2839780</v>
      </c>
      <c r="BL29" s="87">
        <f ca="1">SUMIF($C$6:BK$6,BL$5,$C29:BK29)</f>
        <v>2788995</v>
      </c>
      <c r="BM29" s="21">
        <f ca="1">SUM(BL29-BK29)</f>
        <v>-50785</v>
      </c>
      <c r="BN29" s="22">
        <f ca="1">IF(BM29=0,0,IF(BK29=0,1,BM29/BK29))</f>
        <v>-1.7883427589461154E-2</v>
      </c>
      <c r="BO29" s="21">
        <f>+DH29</f>
        <v>371271</v>
      </c>
      <c r="BP29" s="87">
        <f ca="1">OFFSET(DH29,0,14,1,1)</f>
        <v>370332</v>
      </c>
      <c r="BQ29" s="21">
        <f ca="1">SUM(BP29-BO29)</f>
        <v>-939</v>
      </c>
      <c r="BR29" s="22">
        <f ca="1">IF(BQ29=0,0,IF(BO29=0,1,BQ29/BO29))</f>
        <v>-2.5291498662701906E-3</v>
      </c>
      <c r="BS29" s="21">
        <f>SUMIF($C$6:BR$6,BS$5,$C29:BR29)</f>
        <v>3211051</v>
      </c>
      <c r="BT29" s="87">
        <f ca="1">SUMIF($C$6:BS$6,BT$5,$C29:BS29)</f>
        <v>3159327</v>
      </c>
      <c r="BU29" s="21">
        <f ca="1">SUM(BT29-BS29)</f>
        <v>-51724</v>
      </c>
      <c r="BV29" s="22">
        <f ca="1">IF(BU29=0,0,IF(BS29=0,1,BU29/BS29))</f>
        <v>-1.6108121608781674E-2</v>
      </c>
      <c r="BW29" s="21">
        <f>+DI29</f>
        <v>348857</v>
      </c>
      <c r="BX29" s="87">
        <f ca="1">OFFSET(DI29,0,14,1,1)</f>
        <v>351894</v>
      </c>
      <c r="BY29" s="21">
        <f ca="1">SUM(BX29-BW29)</f>
        <v>3037</v>
      </c>
      <c r="BZ29" s="22">
        <f ca="1">IF(BY29=0,0,IF(BW29=0,1,BY29/BW29))</f>
        <v>8.7055727705048196E-3</v>
      </c>
      <c r="CA29" s="21">
        <f>SUMIF($C$6:BZ$6,CA$5,$C29:BZ29)</f>
        <v>3559908</v>
      </c>
      <c r="CB29" s="87">
        <f ca="1">SUMIF($C$6:CA$6,CB$5,$C29:CA29)</f>
        <v>3511221</v>
      </c>
      <c r="CC29" s="21">
        <f ca="1">SUM(CB29-CA29)</f>
        <v>-48687</v>
      </c>
      <c r="CD29" s="22">
        <f ca="1">IF(CC29=0,0,IF(CA29=0,1,CC29/CA29))</f>
        <v>-1.3676477032552526E-2</v>
      </c>
      <c r="CE29" s="21">
        <f>+DJ29</f>
        <v>298125</v>
      </c>
      <c r="CF29" s="87">
        <f ca="1">OFFSET(DJ29,0,14,1,1)</f>
        <v>293110</v>
      </c>
      <c r="CG29" s="21">
        <f ca="1">SUM(CF29-CE29)</f>
        <v>-5015</v>
      </c>
      <c r="CH29" s="22">
        <f ca="1">IF(CG29=0,0,IF(CE29=0,1,CG29/CE29))</f>
        <v>-1.6821802935010483E-2</v>
      </c>
      <c r="CI29" s="21">
        <f>SUMIF($C$6:CH$6,CI$5,$C29:CH29)</f>
        <v>3858033</v>
      </c>
      <c r="CJ29" s="87">
        <f ca="1">SUMIF($C$6:CI$6,CJ$5,$C29:CI29)</f>
        <v>3804331</v>
      </c>
      <c r="CK29" s="21">
        <f ca="1">SUM(CJ29-CI29)</f>
        <v>-53702</v>
      </c>
      <c r="CL29" s="22">
        <f ca="1">IF(CK29=0,0,IF(CI29=0,1,CK29/CI29))</f>
        <v>-1.3919528422903588E-2</v>
      </c>
      <c r="CM29" s="21">
        <f>+DK29</f>
        <v>297902</v>
      </c>
      <c r="CN29" s="87">
        <f ca="1">OFFSET(DK29,0,14,1,1)</f>
        <v>289338</v>
      </c>
      <c r="CO29" s="21">
        <f ca="1">SUM(CN29-CM29)</f>
        <v>-8564</v>
      </c>
      <c r="CP29" s="22">
        <f ca="1">IF(CO29=0,0,IF(CM29=0,1,CO29/CM29))</f>
        <v>-2.8747708978120321E-2</v>
      </c>
      <c r="CQ29" s="21">
        <f>SUMIF($C$6:CP$6,CQ$5,$C29:CP29)</f>
        <v>4155935</v>
      </c>
      <c r="CR29" s="87">
        <f ca="1">SUMIF($C$6:CQ$6,CR$5,$C29:CQ29)</f>
        <v>4093669</v>
      </c>
      <c r="CS29" s="21">
        <f ca="1">SUM(CR29-CQ29)</f>
        <v>-62266</v>
      </c>
      <c r="CT29" s="22">
        <f ca="1">IF(CS29=0,0,IF(CQ29=0,1,CS29/CQ29))</f>
        <v>-1.4982428743471686E-2</v>
      </c>
      <c r="CW29" s="12" t="s">
        <v>14</v>
      </c>
      <c r="CX29" s="81" t="s">
        <v>6</v>
      </c>
      <c r="CZ29" s="88">
        <f>SUMIF(PB!$A$73:$A$83,'2015-2016'!CZ$7,PB!D$73:D$83)</f>
        <v>258071</v>
      </c>
      <c r="DA29" s="88">
        <f>SUMIF(PB!$A$73:$A$83,'2015-2016'!DA$7,PB!E$73:E$83)</f>
        <v>234191</v>
      </c>
      <c r="DB29" s="88">
        <f>SUMIF(PB!$A$73:$A$83,'2015-2016'!DB$7,PB!F$73:F$83)</f>
        <v>318362</v>
      </c>
      <c r="DC29" s="88">
        <f>SUMIF(PB!$A$73:$A$83,'2015-2016'!DC$7,PB!G$73:G$83)</f>
        <v>311196</v>
      </c>
      <c r="DD29" s="88">
        <f>SUMIF(PB!$A$73:$A$83,'2015-2016'!DD$7,PB!H$73:H$83)</f>
        <v>356973</v>
      </c>
      <c r="DE29" s="88">
        <f>SUMIF(PB!$A$73:$A$83,'2015-2016'!DE$7,PB!I$73:I$83)</f>
        <v>375566</v>
      </c>
      <c r="DF29" s="88">
        <f>SUMIF(PB!$A$73:$A$83,'2015-2016'!DF$7,PB!J$73:J$83)</f>
        <v>488693</v>
      </c>
      <c r="DG29" s="88">
        <f>SUMIF(PB!$A$73:$A$83,'2015-2016'!DG$7,PB!K$73:K$83)</f>
        <v>496728</v>
      </c>
      <c r="DH29" s="88">
        <f>SUMIF(PB!$A$73:$A$83,'2015-2016'!DH$7,PB!L$73:L$83)</f>
        <v>371271</v>
      </c>
      <c r="DI29" s="88">
        <f>SUMIF(PB!$A$73:$A$83,'2015-2016'!DI$7,PB!M$73:M$83)</f>
        <v>348857</v>
      </c>
      <c r="DJ29" s="88">
        <f>SUMIF(PB!$A$73:$A$83,'2015-2016'!DJ$7,PB!N$73:N$83)</f>
        <v>298125</v>
      </c>
      <c r="DK29" s="88">
        <f>SUMIF(PB!$A$73:$A$83,'2015-2016'!DK$7,PB!O$73:O$83)</f>
        <v>297902</v>
      </c>
      <c r="DN29" s="88">
        <f>SUMIF(PB!$A$73:$A$83,'2015-2016'!DN$7,PB!D$73:D$83)</f>
        <v>253355</v>
      </c>
      <c r="DO29" s="88">
        <f>SUMIF(PB!$A$73:$A$83,'2015-2016'!DO$7,PB!E$73:E$83)</f>
        <v>234874</v>
      </c>
      <c r="DP29" s="88">
        <f>SUMIF(PB!$A$73:$A$83,'2015-2016'!DP$7,PB!F$73:F$83)</f>
        <v>311010</v>
      </c>
      <c r="DQ29" s="88">
        <f>SUMIF(PB!$A$73:$A$83,'2015-2016'!DQ$7,PB!G$73:G$83)</f>
        <v>289380</v>
      </c>
      <c r="DR29" s="88">
        <f>SUMIF(PB!$A$73:$A$83,'2015-2016'!DR$7,PB!H$73:H$83)</f>
        <v>346618</v>
      </c>
      <c r="DS29" s="88">
        <f>SUMIF(PB!$A$73:$A$83,'2015-2016'!DS$7,PB!I$73:I$83)</f>
        <v>377094</v>
      </c>
      <c r="DT29" s="88">
        <f>SUMIF(PB!$A$73:$A$83,'2015-2016'!DT$7,PB!J$73:J$83)</f>
        <v>489198</v>
      </c>
      <c r="DU29" s="88">
        <f>SUMIF(PB!$A$73:$A$83,'2015-2016'!DU$7,PB!K$73:K$83)</f>
        <v>487466</v>
      </c>
      <c r="DV29" s="88">
        <f>SUMIF(PB!$A$73:$A$83,'2015-2016'!DV$7,PB!L$73:L$83)</f>
        <v>370332</v>
      </c>
      <c r="DW29" s="88">
        <f>SUMIF(PB!$A$73:$A$83,'2015-2016'!DW$7,PB!M$73:M$83)</f>
        <v>351894</v>
      </c>
      <c r="DX29" s="88">
        <f>SUMIF(PB!$A$73:$A$83,'2015-2016'!DX$7,PB!N$73:N$83)</f>
        <v>293110</v>
      </c>
      <c r="DY29" s="88">
        <f>SUMIF(PB!$A$73:$A$83,'2015-2016'!DY$7,PB!O$73:O$83)</f>
        <v>289338</v>
      </c>
      <c r="DZ29"/>
    </row>
    <row r="30" spans="1:130" s="12" customFormat="1" ht="15.6">
      <c r="A30" s="101" t="str">
        <f>+CW31</f>
        <v>Peace Bridge</v>
      </c>
      <c r="B30" s="29" t="s">
        <v>7</v>
      </c>
      <c r="C30" s="21">
        <f>+CZ30</f>
        <v>97922</v>
      </c>
      <c r="D30" s="87">
        <f ca="1">OFFSET(CZ30,0,14,1,1)</f>
        <v>96953</v>
      </c>
      <c r="E30" s="21">
        <f ca="1">SUM(D30-C30)</f>
        <v>-969</v>
      </c>
      <c r="F30" s="22">
        <f ca="1">IF(E30=0,0,IF(C30=0,1,E30/C30))</f>
        <v>-9.8956312166826651E-3</v>
      </c>
      <c r="G30" s="21">
        <f>SUMIF($C$6:F$6,G$5,$C30:F30)</f>
        <v>97922</v>
      </c>
      <c r="H30" s="87">
        <f ca="1">SUMIF($C$6:G$6,H$5,$C30:G30)</f>
        <v>96953</v>
      </c>
      <c r="I30" s="21">
        <f ca="1">SUM(H30-G30)</f>
        <v>-969</v>
      </c>
      <c r="J30" s="22">
        <f ca="1">IF(I30=0,0,IF(G30=0,1,I30/G30))</f>
        <v>-9.8956312166826651E-3</v>
      </c>
      <c r="K30" s="21">
        <f>+DA30</f>
        <v>93178</v>
      </c>
      <c r="L30" s="87">
        <f ca="1">OFFSET(DA30,0,14,1,1)</f>
        <v>99731</v>
      </c>
      <c r="M30" s="21">
        <f ca="1">SUM(L30-K30)</f>
        <v>6553</v>
      </c>
      <c r="N30" s="22">
        <f ca="1">IF(M30=0,0,IF(K30=0,1,M30/K30))</f>
        <v>7.032775977161991E-2</v>
      </c>
      <c r="O30" s="21">
        <f>SUMIF($C$6:N$6,O$5,$C30:N30)</f>
        <v>191100</v>
      </c>
      <c r="P30" s="87">
        <f ca="1">SUMIF($C$6:O$6,P$5,$C30:O30)</f>
        <v>196684</v>
      </c>
      <c r="Q30" s="21">
        <f ca="1">SUM(P30-O30)</f>
        <v>5584</v>
      </c>
      <c r="R30" s="22">
        <f ca="1">IF(Q30=0,0,IF(O30=0,1,Q30/O30))</f>
        <v>2.9220303506017793E-2</v>
      </c>
      <c r="S30" s="21">
        <f>+DB30</f>
        <v>109328</v>
      </c>
      <c r="T30" s="87">
        <f ca="1">OFFSET(DB30,0,14,1,1)</f>
        <v>109689</v>
      </c>
      <c r="U30" s="21">
        <f ca="1">SUM(T30-S30)</f>
        <v>361</v>
      </c>
      <c r="V30" s="22">
        <f ca="1">IF(U30=0,0,IF(S30=0,1,U30/S30))</f>
        <v>3.3019903409922434E-3</v>
      </c>
      <c r="W30" s="21">
        <f>SUMIF($C$6:V$6,W$5,$C30:V30)</f>
        <v>300428</v>
      </c>
      <c r="X30" s="87">
        <f ca="1">SUMIF($C$6:W$6,X$5,$C30:W30)</f>
        <v>306373</v>
      </c>
      <c r="Y30" s="21">
        <f ca="1">SUM(X30-W30)</f>
        <v>5945</v>
      </c>
      <c r="Z30" s="22">
        <f ca="1">IF(Y30=0,0,IF(W30=0,1,Y30/W30))</f>
        <v>1.9788435165830082E-2</v>
      </c>
      <c r="AA30" s="21">
        <f>+DC30</f>
        <v>105203</v>
      </c>
      <c r="AB30" s="87">
        <f ca="1">OFFSET(DC30,0,14,1,1)</f>
        <v>103360</v>
      </c>
      <c r="AC30" s="21">
        <f ca="1">SUM(AB30-AA30)</f>
        <v>-1843</v>
      </c>
      <c r="AD30" s="22">
        <f ca="1">IF(AC30=0,0,IF(AA30=0,1,AC30/AA30))</f>
        <v>-1.7518511829510565E-2</v>
      </c>
      <c r="AE30" s="21">
        <f>SUMIF($C$6:AD$6,AE$5,$C30:AD30)</f>
        <v>405631</v>
      </c>
      <c r="AF30" s="87">
        <f ca="1">SUMIF($C$6:AE$6,AF$5,$C30:AE30)</f>
        <v>409733</v>
      </c>
      <c r="AG30" s="21">
        <f ca="1">SUM(AF30-AE30)</f>
        <v>4102</v>
      </c>
      <c r="AH30" s="22">
        <f ca="1">IF(AG30=0,0,IF(AE30=0,1,AG30/AE30))</f>
        <v>1.0112639319973079E-2</v>
      </c>
      <c r="AI30" s="21">
        <f>+DD30</f>
        <v>102985</v>
      </c>
      <c r="AJ30" s="87">
        <f ca="1">OFFSET(DD30,0,14,1,1)</f>
        <v>103628</v>
      </c>
      <c r="AK30" s="21">
        <f ca="1">SUM(AJ30-AI30)</f>
        <v>643</v>
      </c>
      <c r="AL30" s="22">
        <f ca="1">IF(AK30=0,0,IF(AI30=0,1,AK30/AI30))</f>
        <v>6.2436277127737045E-3</v>
      </c>
      <c r="AM30" s="21">
        <f>SUMIF($C$6:AL$6,AM$5,$C30:AL30)</f>
        <v>508616</v>
      </c>
      <c r="AN30" s="87">
        <f ca="1">SUMIF($C$6:AM$6,AN$5,$C30:AM30)</f>
        <v>513361</v>
      </c>
      <c r="AO30" s="21">
        <f ca="1">SUM(AN30-AM30)</f>
        <v>4745</v>
      </c>
      <c r="AP30" s="22">
        <f ca="1">IF(AO30=0,0,IF(AM30=0,1,AO30/AM30))</f>
        <v>9.3292385611148682E-3</v>
      </c>
      <c r="AQ30" s="21">
        <f>+DE30</f>
        <v>107913</v>
      </c>
      <c r="AR30" s="87">
        <f ca="1">OFFSET(DE30,0,14,1,1)</f>
        <v>106237</v>
      </c>
      <c r="AS30" s="21">
        <f ca="1">SUM(AR30-AQ30)</f>
        <v>-1676</v>
      </c>
      <c r="AT30" s="22">
        <f ca="1">IF(AS30=0,0,IF(AQ30=0,1,AS30/AQ30))</f>
        <v>-1.5531029625717013E-2</v>
      </c>
      <c r="AU30" s="21">
        <f>SUMIF($C$6:AT$6,AU$5,$C30:AT30)</f>
        <v>616529</v>
      </c>
      <c r="AV30" s="87">
        <f ca="1">SUMIF($C$6:AU$6,AV$5,$C30:AU30)</f>
        <v>619598</v>
      </c>
      <c r="AW30" s="21">
        <f ca="1">SUM(AV30-AU30)</f>
        <v>3069</v>
      </c>
      <c r="AX30" s="22">
        <f ca="1">IF(AW30=0,0,IF(AU30=0,1,AW30/AU30))</f>
        <v>4.9778680321606933E-3</v>
      </c>
      <c r="AY30" s="21">
        <f>+DF30</f>
        <v>102085</v>
      </c>
      <c r="AZ30" s="87">
        <f ca="1">OFFSET(DF30,0,14,1,1)</f>
        <v>95000</v>
      </c>
      <c r="BA30" s="21">
        <f ca="1">SUM(AZ30-AY30)</f>
        <v>-7085</v>
      </c>
      <c r="BB30" s="22">
        <f ca="1">IF(BA30=0,0,IF(AY30=0,1,BA30/AY30))</f>
        <v>-6.9402948523289418E-2</v>
      </c>
      <c r="BC30" s="21">
        <f>SUMIF($C$6:BB$6,BC$5,$C30:BB30)</f>
        <v>718614</v>
      </c>
      <c r="BD30" s="87">
        <f ca="1">SUMIF($C$6:BC$6,BD$5,$C30:BC30)</f>
        <v>714598</v>
      </c>
      <c r="BE30" s="21">
        <f ca="1">SUM(BD30-BC30)</f>
        <v>-4016</v>
      </c>
      <c r="BF30" s="22">
        <f ca="1">IF(BE30=0,0,IF(BC30=0,1,BE30/BC30))</f>
        <v>-5.5885357090176366E-3</v>
      </c>
      <c r="BG30" s="21">
        <f>+DG30</f>
        <v>99798</v>
      </c>
      <c r="BH30" s="87">
        <f ca="1">OFFSET(DG30,0,14,1,1)</f>
        <v>106554</v>
      </c>
      <c r="BI30" s="21">
        <f ca="1">SUM(BH30-BG30)</f>
        <v>6756</v>
      </c>
      <c r="BJ30" s="22">
        <f ca="1">IF(BI30=0,0,IF(BG30=0,1,BI30/BG30))</f>
        <v>6.7696747429808218E-2</v>
      </c>
      <c r="BK30" s="21">
        <f>SUMIF($C$6:BJ$6,BK$5,$C30:BJ30)</f>
        <v>818412</v>
      </c>
      <c r="BL30" s="87">
        <f ca="1">SUMIF($C$6:BK$6,BL$5,$C30:BK30)</f>
        <v>821152</v>
      </c>
      <c r="BM30" s="21">
        <f ca="1">SUM(BL30-BK30)</f>
        <v>2740</v>
      </c>
      <c r="BN30" s="22">
        <f ca="1">IF(BM30=0,0,IF(BK30=0,1,BM30/BK30))</f>
        <v>3.3479469997996121E-3</v>
      </c>
      <c r="BO30" s="21">
        <f>+DH30</f>
        <v>104023</v>
      </c>
      <c r="BP30" s="87">
        <f ca="1">OFFSET(DH30,0,14,1,1)</f>
        <v>101839</v>
      </c>
      <c r="BQ30" s="21">
        <f ca="1">SUM(BP30-BO30)</f>
        <v>-2184</v>
      </c>
      <c r="BR30" s="22">
        <f ca="1">IF(BQ30=0,0,IF(BO30=0,1,BQ30/BO30))</f>
        <v>-2.099535679609317E-2</v>
      </c>
      <c r="BS30" s="21">
        <f>SUMIF($C$6:BR$6,BS$5,$C30:BR30)</f>
        <v>922435</v>
      </c>
      <c r="BT30" s="87">
        <f ca="1">SUMIF($C$6:BS$6,BT$5,$C30:BS30)</f>
        <v>922991</v>
      </c>
      <c r="BU30" s="21">
        <f ca="1">SUM(BT30-BS30)</f>
        <v>556</v>
      </c>
      <c r="BV30" s="22">
        <f ca="1">IF(BU30=0,0,IF(BS30=0,1,BU30/BS30))</f>
        <v>6.0275249746594606E-4</v>
      </c>
      <c r="BW30" s="21">
        <f>+DI30</f>
        <v>107541</v>
      </c>
      <c r="BX30" s="87">
        <f ca="1">OFFSET(DI30,0,14,1,1)</f>
        <v>99970</v>
      </c>
      <c r="BY30" s="21">
        <f ca="1">SUM(BX30-BW30)</f>
        <v>-7571</v>
      </c>
      <c r="BZ30" s="22">
        <f ca="1">IF(BY30=0,0,IF(BW30=0,1,BY30/BW30))</f>
        <v>-7.0401056341302393E-2</v>
      </c>
      <c r="CA30" s="21">
        <f>SUMIF($C$6:BZ$6,CA$5,$C30:BZ30)</f>
        <v>1029976</v>
      </c>
      <c r="CB30" s="87">
        <f ca="1">SUMIF($C$6:CA$6,CB$5,$C30:CA30)</f>
        <v>1022961</v>
      </c>
      <c r="CC30" s="21">
        <f ca="1">SUM(CB30-CA30)</f>
        <v>-7015</v>
      </c>
      <c r="CD30" s="22">
        <f ca="1">IF(CC30=0,0,IF(CA30=0,1,CC30/CA30))</f>
        <v>-6.8108383107955911E-3</v>
      </c>
      <c r="CE30" s="21">
        <f>+DJ30</f>
        <v>102058</v>
      </c>
      <c r="CF30" s="87">
        <f ca="1">OFFSET(DJ30,0,14,1,1)</f>
        <v>100246</v>
      </c>
      <c r="CG30" s="21">
        <f ca="1">SUM(CF30-CE30)</f>
        <v>-1812</v>
      </c>
      <c r="CH30" s="22">
        <f ca="1">IF(CG30=0,0,IF(CE30=0,1,CG30/CE30))</f>
        <v>-1.7754610123655177E-2</v>
      </c>
      <c r="CI30" s="21">
        <f>SUMIF($C$6:CH$6,CI$5,$C30:CH30)</f>
        <v>1132034</v>
      </c>
      <c r="CJ30" s="87">
        <f ca="1">SUMIF($C$6:CI$6,CJ$5,$C30:CI30)</f>
        <v>1123207</v>
      </c>
      <c r="CK30" s="21">
        <f ca="1">SUM(CJ30-CI30)</f>
        <v>-8827</v>
      </c>
      <c r="CL30" s="22">
        <f ca="1">IF(CK30=0,0,IF(CI30=0,1,CK30/CI30))</f>
        <v>-7.7974689806136564E-3</v>
      </c>
      <c r="CM30" s="21">
        <f>+DK30</f>
        <v>96842</v>
      </c>
      <c r="CN30" s="87">
        <f ca="1">OFFSET(DK30,0,14,1,1)</f>
        <v>89061</v>
      </c>
      <c r="CO30" s="21">
        <f ca="1">SUM(CN30-CM30)</f>
        <v>-7781</v>
      </c>
      <c r="CP30" s="22">
        <f ca="1">IF(CO30=0,0,IF(CM30=0,1,CO30/CM30))</f>
        <v>-8.0347369942793415E-2</v>
      </c>
      <c r="CQ30" s="21">
        <f>SUMIF($C$6:CP$6,CQ$5,$C30:CP30)</f>
        <v>1228876</v>
      </c>
      <c r="CR30" s="87">
        <f ca="1">SUMIF($C$6:CQ$6,CR$5,$C30:CQ30)</f>
        <v>1212268</v>
      </c>
      <c r="CS30" s="21">
        <f ca="1">SUM(CR30-CQ30)</f>
        <v>-16608</v>
      </c>
      <c r="CT30" s="22">
        <f ca="1">IF(CS30=0,0,IF(CQ30=0,1,CS30/CQ30))</f>
        <v>-1.3514789124370563E-2</v>
      </c>
      <c r="CW30" s="12" t="s">
        <v>14</v>
      </c>
      <c r="CX30" s="81" t="s">
        <v>7</v>
      </c>
      <c r="CY30" s="16"/>
      <c r="CZ30" s="88">
        <f>SUMIF(PB!$A$87:$A$97,'2015-2016'!CZ$7,PB!D$87:D$97)</f>
        <v>97922</v>
      </c>
      <c r="DA30" s="88">
        <f>SUMIF(PB!$A$87:$A$97,'2015-2016'!DA$7,PB!E$87:E$97)</f>
        <v>93178</v>
      </c>
      <c r="DB30" s="88">
        <f>SUMIF(PB!$A$87:$A$97,'2015-2016'!DB$7,PB!F$87:F$97)</f>
        <v>109328</v>
      </c>
      <c r="DC30" s="88">
        <f>SUMIF(PB!$A$87:$A$97,'2015-2016'!DC$7,PB!G$87:G$97)</f>
        <v>105203</v>
      </c>
      <c r="DD30" s="88">
        <f>SUMIF(PB!$A$87:$A$97,'2015-2016'!DD$7,PB!H$87:H$97)</f>
        <v>102985</v>
      </c>
      <c r="DE30" s="88">
        <f>SUMIF(PB!$A$87:$A$97,'2015-2016'!DE$7,PB!I$87:I$97)</f>
        <v>107913</v>
      </c>
      <c r="DF30" s="88">
        <f>SUMIF(PB!$A$87:$A$97,'2015-2016'!DF$7,PB!J$87:J$97)</f>
        <v>102085</v>
      </c>
      <c r="DG30" s="88">
        <f>SUMIF(PB!$A$87:$A$97,'2015-2016'!DG$7,PB!K$87:K$97)</f>
        <v>99798</v>
      </c>
      <c r="DH30" s="88">
        <f>SUMIF(PB!$A$87:$A$97,'2015-2016'!DH$7,PB!L$87:L$97)</f>
        <v>104023</v>
      </c>
      <c r="DI30" s="88">
        <f>SUMIF(PB!$A$87:$A$97,'2015-2016'!DI$7,PB!M$87:M$97)</f>
        <v>107541</v>
      </c>
      <c r="DJ30" s="88">
        <f>SUMIF(PB!$A$87:$A$97,'2015-2016'!DJ$7,PB!N$87:N$97)</f>
        <v>102058</v>
      </c>
      <c r="DK30" s="88">
        <f>SUMIF(PB!$A$87:$A$97,'2015-2016'!DK$7,PB!O$87:O$97)</f>
        <v>96842</v>
      </c>
      <c r="DN30" s="88">
        <f>SUMIF(PB!$A$87:$A$97,'2015-2016'!DN$7,PB!D$87:D$97)</f>
        <v>96953</v>
      </c>
      <c r="DO30" s="88">
        <f>SUMIF(PB!$A$87:$A$97,'2015-2016'!DO$7,PB!E$87:E$97)</f>
        <v>99731</v>
      </c>
      <c r="DP30" s="88">
        <f>SUMIF(PB!$A$87:$A$97,'2015-2016'!DP$7,PB!F$87:F$97)</f>
        <v>109689</v>
      </c>
      <c r="DQ30" s="88">
        <f>SUMIF(PB!$A$87:$A$97,'2015-2016'!DQ$7,PB!G$87:G$97)</f>
        <v>103360</v>
      </c>
      <c r="DR30" s="88">
        <f>SUMIF(PB!$A$87:$A$97,'2015-2016'!DR$7,PB!H$87:H$97)</f>
        <v>103628</v>
      </c>
      <c r="DS30" s="88">
        <f>SUMIF(PB!$A$87:$A$97,'2015-2016'!DS$7,PB!I$87:I$97)</f>
        <v>106237</v>
      </c>
      <c r="DT30" s="88">
        <f>SUMIF(PB!$A$87:$A$97,'2015-2016'!DT$7,PB!J$87:J$97)</f>
        <v>95000</v>
      </c>
      <c r="DU30" s="88">
        <f>SUMIF(PB!$A$87:$A$97,'2015-2016'!DU$7,PB!K$87:K$97)</f>
        <v>106554</v>
      </c>
      <c r="DV30" s="88">
        <f>SUMIF(PB!$A$87:$A$97,'2015-2016'!DV$7,PB!L$87:L$97)</f>
        <v>101839</v>
      </c>
      <c r="DW30" s="88">
        <f>SUMIF(PB!$A$87:$A$97,'2015-2016'!DW$7,PB!M$87:M$97)</f>
        <v>99970</v>
      </c>
      <c r="DX30" s="88">
        <f>SUMIF(PB!$A$87:$A$97,'2015-2016'!DX$7,PB!N$87:N$97)</f>
        <v>100246</v>
      </c>
      <c r="DY30" s="88">
        <f>SUMIF(PB!$A$87:$A$97,'2015-2016'!DY$7,PB!O$87:O$97)</f>
        <v>89061</v>
      </c>
      <c r="DZ30"/>
    </row>
    <row r="31" spans="1:130" s="12" customFormat="1" ht="15.6">
      <c r="A31" s="100"/>
      <c r="B31" s="29" t="s">
        <v>8</v>
      </c>
      <c r="C31" s="87">
        <f>+CZ31</f>
        <v>1976</v>
      </c>
      <c r="D31" s="87">
        <f ca="1">OFFSET(CZ31,0,14,1,1)</f>
        <v>1930</v>
      </c>
      <c r="E31" s="87">
        <f ca="1">SUM(D31-C31)</f>
        <v>-46</v>
      </c>
      <c r="F31" s="22">
        <f ca="1">IF(E31=0,0,IF(C31=0,1,E31/C31))</f>
        <v>-2.3279352226720649E-2</v>
      </c>
      <c r="G31" s="87">
        <f>SUMIF($C$6:F$6,G$5,$C31:F31)</f>
        <v>1976</v>
      </c>
      <c r="H31" s="87">
        <f ca="1">SUMIF($C$6:G$6,H$5,$C31:G31)</f>
        <v>1930</v>
      </c>
      <c r="I31" s="87">
        <f ca="1">SUM(H31-G31)</f>
        <v>-46</v>
      </c>
      <c r="J31" s="22">
        <f ca="1">IF(I31=0,0,IF(G31=0,1,I31/G31))</f>
        <v>-2.3279352226720649E-2</v>
      </c>
      <c r="K31" s="87">
        <f>+DA31</f>
        <v>1884</v>
      </c>
      <c r="L31" s="87">
        <f ca="1">OFFSET(DA31,0,14,1,1)</f>
        <v>1716</v>
      </c>
      <c r="M31" s="87">
        <f ca="1">SUM(L31-K31)</f>
        <v>-168</v>
      </c>
      <c r="N31" s="22">
        <f ca="1">IF(M31=0,0,IF(K31=0,1,M31/K31))</f>
        <v>-8.9171974522292988E-2</v>
      </c>
      <c r="O31" s="87">
        <f>SUMIF($C$6:N$6,O$5,$C31:N31)</f>
        <v>3860</v>
      </c>
      <c r="P31" s="87">
        <f ca="1">SUMIF($C$6:O$6,P$5,$C31:O31)</f>
        <v>3646</v>
      </c>
      <c r="Q31" s="87">
        <f ca="1">SUM(P31-O31)</f>
        <v>-214</v>
      </c>
      <c r="R31" s="22">
        <f ca="1">IF(Q31=0,0,IF(O31=0,1,Q31/O31))</f>
        <v>-5.5440414507772019E-2</v>
      </c>
      <c r="S31" s="87">
        <f>+DB31</f>
        <v>1870</v>
      </c>
      <c r="T31" s="87">
        <f ca="1">OFFSET(DB31,0,14,1,1)</f>
        <v>1750</v>
      </c>
      <c r="U31" s="87">
        <f ca="1">SUM(T31-S31)</f>
        <v>-120</v>
      </c>
      <c r="V31" s="22">
        <f ca="1">IF(U31=0,0,IF(S31=0,1,U31/S31))</f>
        <v>-6.4171122994652413E-2</v>
      </c>
      <c r="W31" s="87">
        <f>SUMIF($C$6:V$6,W$5,$C31:V31)</f>
        <v>5730</v>
      </c>
      <c r="X31" s="87">
        <f ca="1">SUMIF($C$6:W$6,X$5,$C31:W31)</f>
        <v>5396</v>
      </c>
      <c r="Y31" s="87">
        <f ca="1">SUM(X31-W31)</f>
        <v>-334</v>
      </c>
      <c r="Z31" s="22">
        <f ca="1">IF(Y31=0,0,IF(W31=0,1,Y31/W31))</f>
        <v>-5.8289703315881326E-2</v>
      </c>
      <c r="AA31" s="87">
        <f>+DC31</f>
        <v>1828</v>
      </c>
      <c r="AB31" s="87">
        <f ca="1">OFFSET(DC31,0,14,1,1)</f>
        <v>1662</v>
      </c>
      <c r="AC31" s="87">
        <f ca="1">SUM(AB31-AA31)</f>
        <v>-166</v>
      </c>
      <c r="AD31" s="22">
        <f ca="1">IF(AC31=0,0,IF(AA31=0,1,AC31/AA31))</f>
        <v>-9.0809628008752738E-2</v>
      </c>
      <c r="AE31" s="87">
        <f>SUMIF($C$6:AD$6,AE$5,$C31:AD31)</f>
        <v>7558</v>
      </c>
      <c r="AF31" s="87">
        <f ca="1">SUMIF($C$6:AE$6,AF$5,$C31:AE31)</f>
        <v>7058</v>
      </c>
      <c r="AG31" s="87">
        <f ca="1">SUM(AF31-AE31)</f>
        <v>-500</v>
      </c>
      <c r="AH31" s="22">
        <f ca="1">IF(AG31=0,0,IF(AE31=0,1,AG31/AE31))</f>
        <v>-6.6155067478168822E-2</v>
      </c>
      <c r="AI31" s="87">
        <f>+DD31</f>
        <v>2176</v>
      </c>
      <c r="AJ31" s="87">
        <f ca="1">OFFSET(DD31,0,14,1,1)</f>
        <v>2028</v>
      </c>
      <c r="AK31" s="87">
        <f ca="1">SUM(AJ31-AI31)</f>
        <v>-148</v>
      </c>
      <c r="AL31" s="22">
        <f ca="1">IF(AK31=0,0,IF(AI31=0,1,AK31/AI31))</f>
        <v>-6.8014705882352935E-2</v>
      </c>
      <c r="AM31" s="87">
        <f>SUMIF($C$6:AL$6,AM$5,$C31:AL31)</f>
        <v>9734</v>
      </c>
      <c r="AN31" s="87">
        <f ca="1">SUMIF($C$6:AM$6,AN$5,$C31:AM31)</f>
        <v>9086</v>
      </c>
      <c r="AO31" s="87">
        <f ca="1">SUM(AN31-AM31)</f>
        <v>-648</v>
      </c>
      <c r="AP31" s="22">
        <f ca="1">IF(AO31=0,0,IF(AM31=0,1,AO31/AM31))</f>
        <v>-6.657078282309431E-2</v>
      </c>
      <c r="AQ31" s="87">
        <f>+DE31</f>
        <v>2046</v>
      </c>
      <c r="AR31" s="87">
        <f ca="1">OFFSET(DE31,0,14,1,1)</f>
        <v>2038</v>
      </c>
      <c r="AS31" s="87">
        <f ca="1">SUM(AR31-AQ31)</f>
        <v>-8</v>
      </c>
      <c r="AT31" s="22">
        <f ca="1">IF(AS31=0,0,IF(AQ31=0,1,AS31/AQ31))</f>
        <v>-3.9100684261974585E-3</v>
      </c>
      <c r="AU31" s="87">
        <f>SUMIF($C$6:AT$6,AU$5,$C31:AT31)</f>
        <v>11780</v>
      </c>
      <c r="AV31" s="87">
        <f ca="1">SUMIF($C$6:AU$6,AV$5,$C31:AU31)</f>
        <v>11124</v>
      </c>
      <c r="AW31" s="87">
        <f ca="1">SUM(AV31-AU31)</f>
        <v>-656</v>
      </c>
      <c r="AX31" s="22">
        <f ca="1">IF(AW31=0,0,IF(AU31=0,1,AW31/AU31))</f>
        <v>-5.5687606112054332E-2</v>
      </c>
      <c r="AY31" s="87">
        <f>+DF31</f>
        <v>2498</v>
      </c>
      <c r="AZ31" s="87">
        <f ca="1">OFFSET(DF31,0,14,1,1)</f>
        <v>2402</v>
      </c>
      <c r="BA31" s="87">
        <f ca="1">SUM(AZ31-AY31)</f>
        <v>-96</v>
      </c>
      <c r="BB31" s="22">
        <f ca="1">IF(BA31=0,0,IF(AY31=0,1,BA31/AY31))</f>
        <v>-3.8430744595676539E-2</v>
      </c>
      <c r="BC31" s="87">
        <f>SUMIF($C$6:BB$6,BC$5,$C31:BB31)</f>
        <v>14278</v>
      </c>
      <c r="BD31" s="87">
        <f ca="1">SUMIF($C$6:BC$6,BD$5,$C31:BC31)</f>
        <v>13526</v>
      </c>
      <c r="BE31" s="87">
        <f ca="1">SUM(BD31-BC31)</f>
        <v>-752</v>
      </c>
      <c r="BF31" s="22">
        <f ca="1">IF(BE31=0,0,IF(BC31=0,1,BE31/BC31))</f>
        <v>-5.2668440958117381E-2</v>
      </c>
      <c r="BG31" s="87">
        <f>+DG31</f>
        <v>2552</v>
      </c>
      <c r="BH31" s="87">
        <f ca="1">OFFSET(DG31,0,14,1,1)</f>
        <v>2450</v>
      </c>
      <c r="BI31" s="87">
        <f ca="1">SUM(BH31-BG31)</f>
        <v>-102</v>
      </c>
      <c r="BJ31" s="22">
        <f ca="1">IF(BI31=0,0,IF(BG31=0,1,BI31/BG31))</f>
        <v>-3.9968652037617555E-2</v>
      </c>
      <c r="BK31" s="87">
        <f>SUMIF($C$6:BJ$6,BK$5,$C31:BJ31)</f>
        <v>16830</v>
      </c>
      <c r="BL31" s="87">
        <f ca="1">SUMIF($C$6:BK$6,BL$5,$C31:BK31)</f>
        <v>15976</v>
      </c>
      <c r="BM31" s="87">
        <f ca="1">SUM(BL31-BK31)</f>
        <v>-854</v>
      </c>
      <c r="BN31" s="22">
        <f ca="1">IF(BM31=0,0,IF(BK31=0,1,BM31/BK31))</f>
        <v>-5.0742721330956628E-2</v>
      </c>
      <c r="BO31" s="87">
        <f>+DH31</f>
        <v>2346</v>
      </c>
      <c r="BP31" s="87">
        <f ca="1">OFFSET(DH31,0,14,1,1)</f>
        <v>2248</v>
      </c>
      <c r="BQ31" s="87">
        <f ca="1">SUM(BP31-BO31)</f>
        <v>-98</v>
      </c>
      <c r="BR31" s="22">
        <f ca="1">IF(BQ31=0,0,IF(BO31=0,1,BQ31/BO31))</f>
        <v>-4.1773231031543054E-2</v>
      </c>
      <c r="BS31" s="87">
        <f>SUMIF($C$6:BR$6,BS$5,$C31:BR31)</f>
        <v>19176</v>
      </c>
      <c r="BT31" s="87">
        <f ca="1">SUMIF($C$6:BS$6,BT$5,$C31:BS31)</f>
        <v>18224</v>
      </c>
      <c r="BU31" s="87">
        <f ca="1">SUM(BT31-BS31)</f>
        <v>-952</v>
      </c>
      <c r="BV31" s="22">
        <f ca="1">IF(BU31=0,0,IF(BS31=0,1,BU31/BS31))</f>
        <v>-4.9645390070921988E-2</v>
      </c>
      <c r="BW31" s="87">
        <f>+DI31</f>
        <v>2374</v>
      </c>
      <c r="BX31" s="87">
        <f ca="1">OFFSET(DI31,0,14,1,1)</f>
        <v>2308</v>
      </c>
      <c r="BY31" s="87">
        <f ca="1">SUM(BX31-BW31)</f>
        <v>-66</v>
      </c>
      <c r="BZ31" s="22">
        <f ca="1">IF(BY31=0,0,IF(BW31=0,1,BY31/BW31))</f>
        <v>-2.780117944397641E-2</v>
      </c>
      <c r="CA31" s="87">
        <f>SUMIF($C$6:BZ$6,CA$5,$C31:BZ31)</f>
        <v>21550</v>
      </c>
      <c r="CB31" s="87">
        <f ca="1">SUMIF($C$6:CA$6,CB$5,$C31:CA31)</f>
        <v>20532</v>
      </c>
      <c r="CC31" s="87">
        <f ca="1">SUM(CB31-CA31)</f>
        <v>-1018</v>
      </c>
      <c r="CD31" s="22">
        <f ca="1">IF(CC31=0,0,IF(CA31=0,1,CC31/CA31))</f>
        <v>-4.7238979118329465E-2</v>
      </c>
      <c r="CE31" s="87">
        <f>+DJ31</f>
        <v>1940</v>
      </c>
      <c r="CF31" s="87">
        <f ca="1">OFFSET(DJ31,0,14,1,1)</f>
        <v>1874</v>
      </c>
      <c r="CG31" s="87">
        <f ca="1">SUM(CF31-CE31)</f>
        <v>-66</v>
      </c>
      <c r="CH31" s="22">
        <f ca="1">IF(CG31=0,0,IF(CE31=0,1,CG31/CE31))</f>
        <v>-3.4020618556701028E-2</v>
      </c>
      <c r="CI31" s="87">
        <f>SUMIF($C$6:CH$6,CI$5,$C31:CH31)</f>
        <v>23490</v>
      </c>
      <c r="CJ31" s="87">
        <f ca="1">SUMIF($C$6:CI$6,CJ$5,$C31:CI31)</f>
        <v>22406</v>
      </c>
      <c r="CK31" s="87">
        <f ca="1">SUM(CJ31-CI31)</f>
        <v>-1084</v>
      </c>
      <c r="CL31" s="22">
        <f ca="1">IF(CK31=0,0,IF(CI31=0,1,CK31/CI31))</f>
        <v>-4.6147296722009366E-2</v>
      </c>
      <c r="CM31" s="87">
        <f>+DK31</f>
        <v>1946</v>
      </c>
      <c r="CN31" s="87">
        <f ca="1">OFFSET(DK31,0,14,1,1)</f>
        <v>1752</v>
      </c>
      <c r="CO31" s="87">
        <f ca="1">SUM(CN31-CM31)</f>
        <v>-194</v>
      </c>
      <c r="CP31" s="22">
        <f ca="1">IF(CO31=0,0,IF(CM31=0,1,CO31/CM31))</f>
        <v>-9.9691675231243573E-2</v>
      </c>
      <c r="CQ31" s="87">
        <f>SUMIF($C$6:CP$6,CQ$5,$C31:CP31)</f>
        <v>25436</v>
      </c>
      <c r="CR31" s="87">
        <f ca="1">SUMIF($C$6:CQ$6,CR$5,$C31:CQ31)</f>
        <v>24158</v>
      </c>
      <c r="CS31" s="87">
        <f ca="1">SUM(CR31-CQ31)</f>
        <v>-1278</v>
      </c>
      <c r="CT31" s="22">
        <f ca="1">IF(CS31=0,0,IF(CQ31=0,1,CS31/CQ31))</f>
        <v>-5.0243749017141057E-2</v>
      </c>
      <c r="CW31" s="12" t="s">
        <v>14</v>
      </c>
      <c r="CX31" s="81" t="s">
        <v>8</v>
      </c>
      <c r="CY31" s="16"/>
      <c r="CZ31" s="88">
        <f>SUMIF(PB!$A$101:$A$111,'2015-2016'!CZ$7,PB!D$101:D$111)</f>
        <v>1976</v>
      </c>
      <c r="DA31" s="88">
        <f>SUMIF(PB!$A$101:$A$111,'2015-2016'!DA$7,PB!E$101:E$111)</f>
        <v>1884</v>
      </c>
      <c r="DB31" s="88">
        <f>SUMIF(PB!$A$101:$A$111,'2015-2016'!DB$7,PB!F$101:F$111)</f>
        <v>1870</v>
      </c>
      <c r="DC31" s="88">
        <f>SUMIF(PB!$A$101:$A$111,'2015-2016'!DC$7,PB!G$101:G$111)</f>
        <v>1828</v>
      </c>
      <c r="DD31" s="88">
        <f>SUMIF(PB!$A$101:$A$111,'2015-2016'!DD$7,PB!H$101:H$111)</f>
        <v>2176</v>
      </c>
      <c r="DE31" s="88">
        <f>SUMIF(PB!$A$101:$A$111,'2015-2016'!DE$7,PB!I$101:I$111)</f>
        <v>2046</v>
      </c>
      <c r="DF31" s="88">
        <f>SUMIF(PB!$A$101:$A$111,'2015-2016'!DF$7,PB!J$101:J$111)</f>
        <v>2498</v>
      </c>
      <c r="DG31" s="88">
        <f>SUMIF(PB!$A$101:$A$111,'2015-2016'!DG$7,PB!K$101:K$111)</f>
        <v>2552</v>
      </c>
      <c r="DH31" s="88">
        <f>SUMIF(PB!$A$101:$A$111,'2015-2016'!DH$7,PB!L$101:L$111)</f>
        <v>2346</v>
      </c>
      <c r="DI31" s="88">
        <f>SUMIF(PB!$A$101:$A$111,'2015-2016'!DI$7,PB!M$101:M$111)</f>
        <v>2374</v>
      </c>
      <c r="DJ31" s="88">
        <f>SUMIF(PB!$A$101:$A$111,'2015-2016'!DJ$7,PB!N$101:N$111)</f>
        <v>1940</v>
      </c>
      <c r="DK31" s="88">
        <f>SUMIF(PB!$A$101:$A$111,'2015-2016'!DK$7,PB!O$101:O$111)</f>
        <v>1946</v>
      </c>
      <c r="DN31" s="88">
        <f>SUMIF(PB!$A$101:$A$111,'2015-2016'!DN$7,PB!D$101:D$111)</f>
        <v>1930</v>
      </c>
      <c r="DO31" s="88">
        <f>SUMIF(PB!$A$101:$A$111,'2015-2016'!DO$7,PB!E$101:E$111)</f>
        <v>1716</v>
      </c>
      <c r="DP31" s="88">
        <f>SUMIF(PB!$A$101:$A$111,'2015-2016'!DP$7,PB!F$101:F$111)</f>
        <v>1750</v>
      </c>
      <c r="DQ31" s="88">
        <f>SUMIF(PB!$A$101:$A$111,'2015-2016'!DQ$7,PB!G$101:G$111)</f>
        <v>1662</v>
      </c>
      <c r="DR31" s="88">
        <f>SUMIF(PB!$A$101:$A$111,'2015-2016'!DR$7,PB!H$101:H$111)</f>
        <v>2028</v>
      </c>
      <c r="DS31" s="88">
        <f>SUMIF(PB!$A$101:$A$111,'2015-2016'!DS$7,PB!I$101:I$111)</f>
        <v>2038</v>
      </c>
      <c r="DT31" s="88">
        <f>SUMIF(PB!$A$101:$A$111,'2015-2016'!DT$7,PB!J$101:J$111)</f>
        <v>2402</v>
      </c>
      <c r="DU31" s="88">
        <f>SUMIF(PB!$A$101:$A$111,'2015-2016'!DU$7,PB!K$101:K$111)</f>
        <v>2450</v>
      </c>
      <c r="DV31" s="88">
        <f>SUMIF(PB!$A$101:$A$111,'2015-2016'!DV$7,PB!L$101:L$111)</f>
        <v>2248</v>
      </c>
      <c r="DW31" s="88">
        <f>SUMIF(PB!$A$101:$A$111,'2015-2016'!DW$7,PB!M$101:M$111)</f>
        <v>2308</v>
      </c>
      <c r="DX31" s="88">
        <f>SUMIF(PB!$A$101:$A$111,'2015-2016'!DX$7,PB!N$101:N$111)</f>
        <v>1874</v>
      </c>
      <c r="DY31" s="88">
        <f>SUMIF(PB!$A$101:$A$111,'2015-2016'!DY$7,PB!O$101:O$111)</f>
        <v>1752</v>
      </c>
      <c r="DZ31"/>
    </row>
    <row r="32" spans="1:130" s="16" customFormat="1" ht="15.6">
      <c r="A32" s="90"/>
      <c r="B32" s="27" t="s">
        <v>9</v>
      </c>
      <c r="C32" s="14">
        <f>+SUM(C29:C31)</f>
        <v>357969</v>
      </c>
      <c r="D32" s="103">
        <f ca="1">+SUM(D29:D31)</f>
        <v>352238</v>
      </c>
      <c r="E32" s="14">
        <f ca="1">SUM(E29:E31)</f>
        <v>-5731</v>
      </c>
      <c r="F32" s="15">
        <f ca="1">IF(E32=0,0,IF(C32=0,1,E32/C32))</f>
        <v>-1.600976620880579E-2</v>
      </c>
      <c r="G32" s="14">
        <f>SUM(G29:G31)</f>
        <v>357969</v>
      </c>
      <c r="H32" s="103">
        <f ca="1">SUM(H29:H31)</f>
        <v>352238</v>
      </c>
      <c r="I32" s="14">
        <f ca="1">SUM(I29:I31)</f>
        <v>-5731</v>
      </c>
      <c r="J32" s="15">
        <f ca="1">IF(I32=0,0,IF(G32=0,1,I32/G32))</f>
        <v>-1.600976620880579E-2</v>
      </c>
      <c r="K32" s="14">
        <f>+SUM(K29:K31)</f>
        <v>329253</v>
      </c>
      <c r="L32" s="103">
        <f ca="1">+SUM(L29:L31)</f>
        <v>336321</v>
      </c>
      <c r="M32" s="14">
        <f ca="1">SUM(M29:M31)</f>
        <v>7068</v>
      </c>
      <c r="N32" s="15">
        <f ca="1">IF(M32=0,0,IF(K32=0,1,M32/K32))</f>
        <v>2.1466774790206922E-2</v>
      </c>
      <c r="O32" s="14">
        <f>SUM(O29:O31)</f>
        <v>687222</v>
      </c>
      <c r="P32" s="103">
        <f ca="1">SUM(P29:P31)</f>
        <v>688559</v>
      </c>
      <c r="Q32" s="14">
        <f ca="1">SUM(Q29:Q31)</f>
        <v>1337</v>
      </c>
      <c r="R32" s="15">
        <f ca="1">IF(Q32=0,0,IF(O32=0,1,Q32/O32))</f>
        <v>1.9455139678299007E-3</v>
      </c>
      <c r="S32" s="14">
        <f>+SUM(S29:S31)</f>
        <v>429560</v>
      </c>
      <c r="T32" s="103">
        <f ca="1">+SUM(T29:T31)</f>
        <v>422449</v>
      </c>
      <c r="U32" s="14">
        <f ca="1">SUM(U29:U31)</f>
        <v>-7111</v>
      </c>
      <c r="V32" s="15">
        <f ca="1">IF(U32=0,0,IF(S32=0,1,U32/S32))</f>
        <v>-1.6554148430952601E-2</v>
      </c>
      <c r="W32" s="14">
        <f>SUM(W29:W31)</f>
        <v>1116782</v>
      </c>
      <c r="X32" s="103">
        <f ca="1">SUM(X29:X31)</f>
        <v>1111008</v>
      </c>
      <c r="Y32" s="14">
        <f ca="1">SUM(Y29:Y31)</f>
        <v>-5774</v>
      </c>
      <c r="Z32" s="15">
        <f ca="1">IF(Y32=0,0,IF(W32=0,1,Y32/W32))</f>
        <v>-5.170212270613244E-3</v>
      </c>
      <c r="AA32" s="14">
        <f>+SUM(AA29:AA31)</f>
        <v>418227</v>
      </c>
      <c r="AB32" s="103">
        <f ca="1">+SUM(AB29:AB31)</f>
        <v>394402</v>
      </c>
      <c r="AC32" s="14">
        <f ca="1">SUM(AC29:AC31)</f>
        <v>-23825</v>
      </c>
      <c r="AD32" s="15">
        <f ca="1">IF(AC32=0,0,IF(AA32=0,1,AC32/AA32))</f>
        <v>-5.6966671209654089E-2</v>
      </c>
      <c r="AE32" s="14">
        <f>SUM(AE29:AE31)</f>
        <v>1535009</v>
      </c>
      <c r="AF32" s="103">
        <f ca="1">SUM(AF29:AF31)</f>
        <v>1505410</v>
      </c>
      <c r="AG32" s="14">
        <f ca="1">SUM(AG29:AG31)</f>
        <v>-29599</v>
      </c>
      <c r="AH32" s="15">
        <f ca="1">IF(AG32=0,0,IF(AE32=0,1,AG32/AE32))</f>
        <v>-1.9282623098626783E-2</v>
      </c>
      <c r="AI32" s="14">
        <f>+SUM(AI29:AI31)</f>
        <v>462134</v>
      </c>
      <c r="AJ32" s="103">
        <f ca="1">+SUM(AJ29:AJ31)</f>
        <v>452274</v>
      </c>
      <c r="AK32" s="14">
        <f ca="1">SUM(AK29:AK31)</f>
        <v>-9860</v>
      </c>
      <c r="AL32" s="15">
        <f ca="1">IF(AK32=0,0,IF(AI32=0,1,AK32/AI32))</f>
        <v>-2.1335803035483214E-2</v>
      </c>
      <c r="AM32" s="14">
        <f>SUM(AM29:AM31)</f>
        <v>1997143</v>
      </c>
      <c r="AN32" s="103">
        <f ca="1">SUM(AN29:AN31)</f>
        <v>1957684</v>
      </c>
      <c r="AO32" s="14">
        <f ca="1">SUM(AO29:AO31)</f>
        <v>-39459</v>
      </c>
      <c r="AP32" s="15">
        <f ca="1">IF(AO32=0,0,IF(AM32=0,1,AO32/AM32))</f>
        <v>-1.975772390860344E-2</v>
      </c>
      <c r="AQ32" s="14">
        <f>+SUM(AQ29:AQ31)</f>
        <v>485525</v>
      </c>
      <c r="AR32" s="103">
        <f ca="1">+SUM(AR29:AR31)</f>
        <v>485369</v>
      </c>
      <c r="AS32" s="14">
        <f ca="1">SUM(AS29:AS31)</f>
        <v>-156</v>
      </c>
      <c r="AT32" s="15">
        <f ca="1">IF(AS32=0,0,IF(AQ32=0,1,AS32/AQ32))</f>
        <v>-3.2130168374440036E-4</v>
      </c>
      <c r="AU32" s="14">
        <f>SUM(AU29:AU31)</f>
        <v>2482668</v>
      </c>
      <c r="AV32" s="103">
        <f ca="1">SUM(AV29:AV31)</f>
        <v>2443053</v>
      </c>
      <c r="AW32" s="14">
        <f ca="1">SUM(AW29:AW31)</f>
        <v>-39615</v>
      </c>
      <c r="AX32" s="15">
        <f ca="1">IF(AW32=0,0,IF(AU32=0,1,AW32/AU32))</f>
        <v>-1.5956624083445711E-2</v>
      </c>
      <c r="AY32" s="14">
        <f>+SUM(AY29:AY31)</f>
        <v>593276</v>
      </c>
      <c r="AZ32" s="103">
        <f ca="1">+SUM(AZ29:AZ31)</f>
        <v>586600</v>
      </c>
      <c r="BA32" s="14">
        <f ca="1">SUM(BA29:BA31)</f>
        <v>-6676</v>
      </c>
      <c r="BB32" s="15">
        <f ca="1">IF(BA32=0,0,IF(AY32=0,1,BA32/AY32))</f>
        <v>-1.1252772739837782E-2</v>
      </c>
      <c r="BC32" s="14">
        <f>SUM(BC29:BC31)</f>
        <v>3075944</v>
      </c>
      <c r="BD32" s="103">
        <f ca="1">SUM(BD29:BD31)</f>
        <v>3029653</v>
      </c>
      <c r="BE32" s="14">
        <f ca="1">SUM(BE29:BE31)</f>
        <v>-46291</v>
      </c>
      <c r="BF32" s="15">
        <f ca="1">IF(BE32=0,0,IF(BC32=0,1,BE32/BC32))</f>
        <v>-1.5049363707531736E-2</v>
      </c>
      <c r="BG32" s="14">
        <f>+SUM(BG29:BG31)</f>
        <v>599078</v>
      </c>
      <c r="BH32" s="103">
        <f ca="1">+SUM(BH29:BH31)</f>
        <v>596470</v>
      </c>
      <c r="BI32" s="14">
        <f ca="1">SUM(BI29:BI31)</f>
        <v>-2608</v>
      </c>
      <c r="BJ32" s="15">
        <f ca="1">IF(BI32=0,0,IF(BG32=0,1,BI32/BG32))</f>
        <v>-4.3533563242182157E-3</v>
      </c>
      <c r="BK32" s="14">
        <f>SUM(BK29:BK31)</f>
        <v>3675022</v>
      </c>
      <c r="BL32" s="103">
        <f ca="1">SUM(BL29:BL31)</f>
        <v>3626123</v>
      </c>
      <c r="BM32" s="14">
        <f ca="1">SUM(BM29:BM31)</f>
        <v>-48899</v>
      </c>
      <c r="BN32" s="15">
        <f ca="1">IF(BM32=0,0,IF(BK32=0,1,BM32/BK32))</f>
        <v>-1.3305770686542829E-2</v>
      </c>
      <c r="BO32" s="14">
        <f>+SUM(BO29:BO31)</f>
        <v>477640</v>
      </c>
      <c r="BP32" s="103">
        <f ca="1">+SUM(BP29:BP31)</f>
        <v>474419</v>
      </c>
      <c r="BQ32" s="14">
        <f ca="1">SUM(BQ29:BQ31)</f>
        <v>-3221</v>
      </c>
      <c r="BR32" s="15">
        <f ca="1">IF(BQ32=0,0,IF(BO32=0,1,BQ32/BO32))</f>
        <v>-6.7435725651118E-3</v>
      </c>
      <c r="BS32" s="14">
        <f>SUM(BS29:BS31)</f>
        <v>4152662</v>
      </c>
      <c r="BT32" s="103">
        <f ca="1">SUM(BT29:BT31)</f>
        <v>4100542</v>
      </c>
      <c r="BU32" s="14">
        <f ca="1">SUM(BU29:BU31)</f>
        <v>-52120</v>
      </c>
      <c r="BV32" s="15">
        <f ca="1">IF(BU32=0,0,IF(BS32=0,1,BU32/BS32))</f>
        <v>-1.2550985367939891E-2</v>
      </c>
      <c r="BW32" s="14">
        <f>+SUM(BW29:BW31)</f>
        <v>458772</v>
      </c>
      <c r="BX32" s="103">
        <f ca="1">+SUM(BX29:BX31)</f>
        <v>454172</v>
      </c>
      <c r="BY32" s="14">
        <f ca="1">SUM(BY29:BY31)</f>
        <v>-4600</v>
      </c>
      <c r="BZ32" s="15">
        <f ca="1">IF(BY32=0,0,IF(BW32=0,1,BY32/BW32))</f>
        <v>-1.0026767108716313E-2</v>
      </c>
      <c r="CA32" s="14">
        <f>SUM(CA29:CA31)</f>
        <v>4611434</v>
      </c>
      <c r="CB32" s="103">
        <f ca="1">SUM(CB29:CB31)</f>
        <v>4554714</v>
      </c>
      <c r="CC32" s="14">
        <f ca="1">SUM(CC29:CC31)</f>
        <v>-56720</v>
      </c>
      <c r="CD32" s="15">
        <f ca="1">IF(CC32=0,0,IF(CA32=0,1,CC32/CA32))</f>
        <v>-1.2299861604871717E-2</v>
      </c>
      <c r="CE32" s="14">
        <f>+SUM(CE29:CE31)</f>
        <v>402123</v>
      </c>
      <c r="CF32" s="103">
        <f ca="1">+SUM(CF29:CF31)</f>
        <v>395230</v>
      </c>
      <c r="CG32" s="14">
        <f ca="1">SUM(CG29:CG31)</f>
        <v>-6893</v>
      </c>
      <c r="CH32" s="15">
        <f ca="1">IF(CG32=0,0,IF(CE32=0,1,CG32/CE32))</f>
        <v>-1.7141521375300593E-2</v>
      </c>
      <c r="CI32" s="14">
        <f>SUM(CI29:CI31)</f>
        <v>5013557</v>
      </c>
      <c r="CJ32" s="103">
        <f ca="1">SUM(CJ29:CJ31)</f>
        <v>4949944</v>
      </c>
      <c r="CK32" s="14">
        <f ca="1">SUM(CK29:CK31)</f>
        <v>-63613</v>
      </c>
      <c r="CL32" s="15">
        <f ca="1">IF(CK32=0,0,IF(CI32=0,1,CK32/CI32))</f>
        <v>-1.2688197222052128E-2</v>
      </c>
      <c r="CM32" s="14">
        <f>+SUM(CM29:CM31)</f>
        <v>396690</v>
      </c>
      <c r="CN32" s="103">
        <f ca="1">+SUM(CN29:CN31)</f>
        <v>380151</v>
      </c>
      <c r="CO32" s="14">
        <f ca="1">SUM(CO29:CO31)</f>
        <v>-16539</v>
      </c>
      <c r="CP32" s="15">
        <f ca="1">IF(CO32=0,0,IF(CM32=0,1,CO32/CM32))</f>
        <v>-4.1692505482870755E-2</v>
      </c>
      <c r="CQ32" s="14">
        <f>SUM(CQ29:CQ31)</f>
        <v>5410247</v>
      </c>
      <c r="CR32" s="103">
        <f ca="1">SUM(CR29:CR31)</f>
        <v>5330095</v>
      </c>
      <c r="CS32" s="14">
        <f ca="1">SUM(CS29:CS31)</f>
        <v>-80152</v>
      </c>
      <c r="CT32" s="15">
        <f ca="1">IF(CS32=0,0,IF(CQ32=0,1,CS32/CQ32))</f>
        <v>-1.4814850412559722E-2</v>
      </c>
      <c r="CW32" s="12"/>
      <c r="CX32" s="12"/>
      <c r="CZ32" s="89"/>
      <c r="DA32" s="89"/>
      <c r="DB32" s="89"/>
      <c r="DC32" s="89"/>
      <c r="DD32" s="89"/>
      <c r="DE32" s="89"/>
      <c r="DF32" s="89"/>
      <c r="DG32" s="89"/>
      <c r="DH32" s="89"/>
      <c r="DI32" s="89"/>
      <c r="DJ32" s="89"/>
      <c r="DK32" s="89"/>
      <c r="DL32" s="12"/>
      <c r="DM32" s="12"/>
      <c r="DN32" s="89"/>
      <c r="DO32" s="89"/>
      <c r="DP32" s="89"/>
      <c r="DQ32" s="89"/>
      <c r="DR32" s="89"/>
      <c r="DS32" s="89"/>
      <c r="DT32" s="89"/>
      <c r="DU32" s="89"/>
      <c r="DV32" s="89"/>
      <c r="DW32" s="89"/>
      <c r="DX32" s="89"/>
      <c r="DY32" s="89"/>
      <c r="DZ32"/>
    </row>
    <row r="33" spans="1:130" s="12" customFormat="1" ht="15.6">
      <c r="A33" s="91"/>
      <c r="B33" s="28"/>
      <c r="C33" s="9"/>
      <c r="D33" s="9"/>
      <c r="E33" s="10"/>
      <c r="F33" s="11"/>
      <c r="G33" s="9"/>
      <c r="H33" s="9"/>
      <c r="I33" s="10"/>
      <c r="J33" s="11"/>
      <c r="K33" s="9"/>
      <c r="L33" s="9"/>
      <c r="M33" s="10"/>
      <c r="N33" s="11"/>
      <c r="O33" s="9"/>
      <c r="P33" s="9"/>
      <c r="Q33" s="10"/>
      <c r="R33" s="11"/>
      <c r="S33" s="9"/>
      <c r="T33" s="9"/>
      <c r="U33" s="10"/>
      <c r="V33" s="11"/>
      <c r="W33" s="9"/>
      <c r="X33" s="9"/>
      <c r="Y33" s="10"/>
      <c r="Z33" s="11"/>
      <c r="AA33" s="9"/>
      <c r="AB33" s="9"/>
      <c r="AC33" s="10"/>
      <c r="AD33" s="11"/>
      <c r="AE33" s="9"/>
      <c r="AF33" s="9"/>
      <c r="AG33" s="10"/>
      <c r="AH33" s="11"/>
      <c r="AI33" s="9"/>
      <c r="AJ33" s="9"/>
      <c r="AK33" s="10"/>
      <c r="AL33" s="11"/>
      <c r="AM33" s="9"/>
      <c r="AN33" s="9"/>
      <c r="AO33" s="10"/>
      <c r="AP33" s="11"/>
      <c r="AQ33" s="9"/>
      <c r="AR33" s="9"/>
      <c r="AS33" s="10"/>
      <c r="AT33" s="11"/>
      <c r="AU33" s="9"/>
      <c r="AV33" s="9"/>
      <c r="AW33" s="10"/>
      <c r="AX33" s="11"/>
      <c r="AY33" s="9"/>
      <c r="AZ33" s="9"/>
      <c r="BA33" s="10"/>
      <c r="BB33" s="11"/>
      <c r="BC33" s="9"/>
      <c r="BD33" s="9"/>
      <c r="BE33" s="10"/>
      <c r="BF33" s="11"/>
      <c r="BG33" s="9"/>
      <c r="BH33" s="9"/>
      <c r="BI33" s="10"/>
      <c r="BJ33" s="11"/>
      <c r="BK33" s="9"/>
      <c r="BL33" s="9"/>
      <c r="BM33" s="10"/>
      <c r="BN33" s="11"/>
      <c r="BO33" s="9"/>
      <c r="BP33" s="9"/>
      <c r="BQ33" s="10"/>
      <c r="BR33" s="11"/>
      <c r="BS33" s="9"/>
      <c r="BT33" s="9"/>
      <c r="BU33" s="10"/>
      <c r="BV33" s="11"/>
      <c r="BW33" s="9"/>
      <c r="BX33" s="9"/>
      <c r="BY33" s="10"/>
      <c r="BZ33" s="11"/>
      <c r="CA33" s="9"/>
      <c r="CB33" s="9"/>
      <c r="CC33" s="10"/>
      <c r="CD33" s="11"/>
      <c r="CE33" s="9"/>
      <c r="CF33" s="9"/>
      <c r="CG33" s="10"/>
      <c r="CH33" s="11"/>
      <c r="CI33" s="9"/>
      <c r="CJ33" s="9"/>
      <c r="CK33" s="10"/>
      <c r="CL33" s="11"/>
      <c r="CM33" s="9"/>
      <c r="CN33" s="9"/>
      <c r="CO33" s="10"/>
      <c r="CP33" s="11"/>
      <c r="CQ33" s="9"/>
      <c r="CR33" s="9"/>
      <c r="CS33" s="10"/>
      <c r="CT33" s="11"/>
      <c r="CY33" s="16"/>
      <c r="CZ33" s="89"/>
      <c r="DA33" s="89"/>
      <c r="DB33" s="89"/>
      <c r="DC33" s="89"/>
      <c r="DD33" s="89"/>
      <c r="DE33" s="89"/>
      <c r="DF33" s="89"/>
      <c r="DG33" s="89"/>
      <c r="DH33" s="89"/>
      <c r="DI33" s="89"/>
      <c r="DJ33" s="89"/>
      <c r="DK33" s="89"/>
      <c r="DN33" s="89"/>
      <c r="DO33" s="89"/>
      <c r="DP33" s="89"/>
      <c r="DQ33" s="89"/>
      <c r="DR33" s="89"/>
      <c r="DS33" s="89"/>
      <c r="DT33" s="89"/>
      <c r="DU33" s="89"/>
      <c r="DV33" s="89"/>
      <c r="DW33" s="89"/>
      <c r="DX33" s="89"/>
      <c r="DY33" s="89"/>
      <c r="DZ33"/>
    </row>
    <row r="34" spans="1:130" s="12" customFormat="1">
      <c r="A34" s="99"/>
      <c r="B34" s="31" t="s">
        <v>6</v>
      </c>
      <c r="C34" s="21">
        <f>+CZ34</f>
        <v>113526</v>
      </c>
      <c r="D34" s="87">
        <f ca="1">OFFSET(CZ34,0,14,1,1)</f>
        <v>89247</v>
      </c>
      <c r="E34" s="21">
        <f ca="1">SUM(D34-C34)</f>
        <v>-24279</v>
      </c>
      <c r="F34" s="22">
        <f ca="1">IF(E34=0,0,IF(C34=0,1,E34/C34))</f>
        <v>-0.21386290365202684</v>
      </c>
      <c r="G34" s="21">
        <f>SUMIF($C$6:F$6,G$5,$C34:F34)</f>
        <v>113526</v>
      </c>
      <c r="H34" s="87">
        <f ca="1">SUMIF($C$6:G$6,H$5,$C34:G34)</f>
        <v>89247</v>
      </c>
      <c r="I34" s="21">
        <f ca="1">SUM(H34-G34)</f>
        <v>-24279</v>
      </c>
      <c r="J34" s="22">
        <f ca="1">IF(I34=0,0,IF(G34=0,1,I34/G34))</f>
        <v>-0.21386290365202684</v>
      </c>
      <c r="K34" s="21">
        <f>+DA34</f>
        <v>101055</v>
      </c>
      <c r="L34" s="87">
        <f ca="1">OFFSET(DA34,0,14,1,1)</f>
        <v>80449</v>
      </c>
      <c r="M34" s="21">
        <f ca="1">SUM(L34-K34)</f>
        <v>-20606</v>
      </c>
      <c r="N34" s="22">
        <f ca="1">IF(M34=0,0,IF(K34=0,1,M34/K34))</f>
        <v>-0.20390876255504428</v>
      </c>
      <c r="O34" s="21">
        <f>SUMIF($C$6:N$6,O$5,$C34:N34)</f>
        <v>214581</v>
      </c>
      <c r="P34" s="87">
        <f ca="1">SUMIF($C$6:O$6,P$5,$C34:O34)</f>
        <v>169696</v>
      </c>
      <c r="Q34" s="21">
        <f ca="1">SUM(P34-O34)</f>
        <v>-44885</v>
      </c>
      <c r="R34" s="22">
        <f ca="1">IF(Q34=0,0,IF(O34=0,1,Q34/O34))</f>
        <v>-0.20917509005923171</v>
      </c>
      <c r="S34" s="21">
        <f>+DB34</f>
        <v>112123</v>
      </c>
      <c r="T34" s="87">
        <f ca="1">OFFSET(DB34,0,14,1,1)</f>
        <v>97685</v>
      </c>
      <c r="U34" s="21">
        <f ca="1">SUM(T34-S34)</f>
        <v>-14438</v>
      </c>
      <c r="V34" s="22">
        <f ca="1">IF(U34=0,0,IF(S34=0,1,U34/S34))</f>
        <v>-0.1287692980030859</v>
      </c>
      <c r="W34" s="21">
        <f>SUMIF($C$6:V$6,W$5,$C34:V34)</f>
        <v>326704</v>
      </c>
      <c r="X34" s="87">
        <f ca="1">SUMIF($C$6:W$6,X$5,$C34:W34)</f>
        <v>267381</v>
      </c>
      <c r="Y34" s="21">
        <f ca="1">SUM(X34-W34)</f>
        <v>-59323</v>
      </c>
      <c r="Z34" s="22">
        <f ca="1">IF(Y34=0,0,IF(W34=0,1,Y34/W34))</f>
        <v>-0.18158026837749155</v>
      </c>
      <c r="AA34" s="21">
        <f>+DC34</f>
        <v>113490</v>
      </c>
      <c r="AB34" s="87">
        <f ca="1">OFFSET(DC34,0,14,1,1)</f>
        <v>98157</v>
      </c>
      <c r="AC34" s="21">
        <f ca="1">SUM(AB34-AA34)</f>
        <v>-15333</v>
      </c>
      <c r="AD34" s="22">
        <f ca="1">IF(AC34=0,0,IF(AA34=0,1,AC34/AA34))</f>
        <v>-0.13510441448585778</v>
      </c>
      <c r="AE34" s="21">
        <f>SUMIF($C$6:AD$6,AE$5,$C34:AD34)</f>
        <v>440194</v>
      </c>
      <c r="AF34" s="87">
        <f ca="1">SUMIF($C$6:AE$6,AF$5,$C34:AE34)</f>
        <v>365538</v>
      </c>
      <c r="AG34" s="21">
        <f ca="1">SUM(AF34-AE34)</f>
        <v>-74656</v>
      </c>
      <c r="AH34" s="22">
        <f ca="1">IF(AG34=0,0,IF(AE34=0,1,AG34/AE34))</f>
        <v>-0.16959794999477504</v>
      </c>
      <c r="AI34" s="21">
        <f>+DD34</f>
        <v>129858</v>
      </c>
      <c r="AJ34" s="87">
        <f ca="1">OFFSET(DD34,0,14,1,1)</f>
        <v>111274</v>
      </c>
      <c r="AK34" s="21">
        <f ca="1">SUM(AJ34-AI34)</f>
        <v>-18584</v>
      </c>
      <c r="AL34" s="22">
        <f ca="1">IF(AK34=0,0,IF(AI34=0,1,AK34/AI34))</f>
        <v>-0.14311016648955013</v>
      </c>
      <c r="AM34" s="21">
        <f>SUMIF($C$6:AL$6,AM$5,$C34:AL34)</f>
        <v>570052</v>
      </c>
      <c r="AN34" s="87">
        <f ca="1">SUMIF($C$6:AM$6,AN$5,$C34:AM34)</f>
        <v>476812</v>
      </c>
      <c r="AO34" s="21">
        <f ca="1">SUM(AN34-AM34)</f>
        <v>-93240</v>
      </c>
      <c r="AP34" s="22">
        <f ca="1">IF(AO34=0,0,IF(AM34=0,1,AO34/AM34))</f>
        <v>-0.16356402573800286</v>
      </c>
      <c r="AQ34" s="21">
        <f>+DE34</f>
        <v>133588</v>
      </c>
      <c r="AR34" s="87">
        <f ca="1">OFFSET(DE34,0,14,1,1)</f>
        <v>119780</v>
      </c>
      <c r="AS34" s="21">
        <f ca="1">SUM(AR34-AQ34)</f>
        <v>-13808</v>
      </c>
      <c r="AT34" s="22">
        <f ca="1">IF(AS34=0,0,IF(AQ34=0,1,AS34/AQ34))</f>
        <v>-0.10336257747701889</v>
      </c>
      <c r="AU34" s="21">
        <f>SUMIF($C$6:AT$6,AU$5,$C34:AT34)</f>
        <v>703640</v>
      </c>
      <c r="AV34" s="87">
        <f ca="1">SUMIF($C$6:AU$6,AV$5,$C34:AU34)</f>
        <v>596592</v>
      </c>
      <c r="AW34" s="21">
        <f ca="1">SUM(AV34-AU34)</f>
        <v>-107048</v>
      </c>
      <c r="AX34" s="22">
        <f ca="1">IF(AW34=0,0,IF(AU34=0,1,AW34/AU34))</f>
        <v>-0.15213461429139902</v>
      </c>
      <c r="AY34" s="21">
        <f>+DF34</f>
        <v>151497</v>
      </c>
      <c r="AZ34" s="87">
        <f ca="1">OFFSET(DF34,0,14,1,1)</f>
        <v>139386</v>
      </c>
      <c r="BA34" s="21">
        <f ca="1">SUM(AZ34-AY34)</f>
        <v>-12111</v>
      </c>
      <c r="BB34" s="22">
        <f ca="1">IF(BA34=0,0,IF(AY34=0,1,BA34/AY34))</f>
        <v>-7.9942177072813328E-2</v>
      </c>
      <c r="BC34" s="21">
        <f>SUMIF($C$6:BB$6,BC$5,$C34:BB34)</f>
        <v>855137</v>
      </c>
      <c r="BD34" s="87">
        <f ca="1">SUMIF($C$6:BC$6,BD$5,$C34:BC34)</f>
        <v>735978</v>
      </c>
      <c r="BE34" s="21">
        <f ca="1">SUM(BD34-BC34)</f>
        <v>-119159</v>
      </c>
      <c r="BF34" s="22">
        <f ca="1">IF(BE34=0,0,IF(BC34=0,1,BE34/BC34))</f>
        <v>-0.13934492367889589</v>
      </c>
      <c r="BG34" s="21">
        <f>+DG34</f>
        <v>140119</v>
      </c>
      <c r="BH34" s="87">
        <f ca="1">OFFSET(DG34,0,14,1,1)</f>
        <v>136570</v>
      </c>
      <c r="BI34" s="21">
        <f ca="1">SUM(BH34-BG34)</f>
        <v>-3549</v>
      </c>
      <c r="BJ34" s="22">
        <f ca="1">IF(BI34=0,0,IF(BG34=0,1,BI34/BG34))</f>
        <v>-2.5328470799820153E-2</v>
      </c>
      <c r="BK34" s="21">
        <f>SUMIF($C$6:BJ$6,BK$5,$C34:BJ34)</f>
        <v>995256</v>
      </c>
      <c r="BL34" s="87">
        <f ca="1">SUMIF($C$6:BK$6,BL$5,$C34:BK34)</f>
        <v>872548</v>
      </c>
      <c r="BM34" s="21">
        <f ca="1">SUM(BL34-BK34)</f>
        <v>-122708</v>
      </c>
      <c r="BN34" s="22">
        <f ca="1">IF(BM34=0,0,IF(BK34=0,1,BM34/BK34))</f>
        <v>-0.12329290152483381</v>
      </c>
      <c r="BO34" s="21">
        <f>+DH34</f>
        <v>123666</v>
      </c>
      <c r="BP34" s="87">
        <f ca="1">OFFSET(DH34,0,14,1,1)</f>
        <v>123010</v>
      </c>
      <c r="BQ34" s="21">
        <f ca="1">SUM(BP34-BO34)</f>
        <v>-656</v>
      </c>
      <c r="BR34" s="22">
        <f ca="1">IF(BQ34=0,0,IF(BO34=0,1,BQ34/BO34))</f>
        <v>-5.3046108065272586E-3</v>
      </c>
      <c r="BS34" s="21">
        <f>SUMIF($C$6:BR$6,BS$5,$C34:BR34)</f>
        <v>1118922</v>
      </c>
      <c r="BT34" s="87">
        <f ca="1">SUMIF($C$6:BS$6,BT$5,$C34:BS34)</f>
        <v>995558</v>
      </c>
      <c r="BU34" s="21">
        <f ca="1">SUM(BT34-BS34)</f>
        <v>-123364</v>
      </c>
      <c r="BV34" s="22">
        <f ca="1">IF(BU34=0,0,IF(BS34=0,1,BU34/BS34))</f>
        <v>-0.11025254664757686</v>
      </c>
      <c r="BW34" s="21">
        <f>+DI34</f>
        <v>114505</v>
      </c>
      <c r="BX34" s="87">
        <f ca="1">OFFSET(DI34,0,14,1,1)</f>
        <v>113225</v>
      </c>
      <c r="BY34" s="21">
        <f ca="1">SUM(BX34-BW34)</f>
        <v>-1280</v>
      </c>
      <c r="BZ34" s="22">
        <f ca="1">IF(BY34=0,0,IF(BW34=0,1,BY34/BW34))</f>
        <v>-1.1178551154971399E-2</v>
      </c>
      <c r="CA34" s="21">
        <f>SUMIF($C$6:BZ$6,CA$5,$C34:BZ34)</f>
        <v>1233427</v>
      </c>
      <c r="CB34" s="87">
        <f ca="1">SUMIF($C$6:CA$6,CB$5,$C34:CA34)</f>
        <v>1108783</v>
      </c>
      <c r="CC34" s="21">
        <f ca="1">SUM(CB34-CA34)</f>
        <v>-124644</v>
      </c>
      <c r="CD34" s="22">
        <f ca="1">IF(CC34=0,0,IF(CA34=0,1,CC34/CA34))</f>
        <v>-0.10105502798300994</v>
      </c>
      <c r="CE34" s="21">
        <f>+DJ34</f>
        <v>98863</v>
      </c>
      <c r="CF34" s="87">
        <f ca="1">OFFSET(DJ34,0,14,1,1)</f>
        <v>94325</v>
      </c>
      <c r="CG34" s="21">
        <f ca="1">SUM(CF34-CE34)</f>
        <v>-4538</v>
      </c>
      <c r="CH34" s="22">
        <f ca="1">IF(CG34=0,0,IF(CE34=0,1,CG34/CE34))</f>
        <v>-4.5901904655938013E-2</v>
      </c>
      <c r="CI34" s="21">
        <f>SUMIF($C$6:CH$6,CI$5,$C34:CH34)</f>
        <v>1332290</v>
      </c>
      <c r="CJ34" s="87">
        <f ca="1">SUMIF($C$6:CI$6,CJ$5,$C34:CI34)</f>
        <v>1203108</v>
      </c>
      <c r="CK34" s="21">
        <f ca="1">SUM(CJ34-CI34)</f>
        <v>-129182</v>
      </c>
      <c r="CL34" s="22">
        <f ca="1">IF(CK34=0,0,IF(CI34=0,1,CK34/CI34))</f>
        <v>-9.6962373056917031E-2</v>
      </c>
      <c r="CM34" s="21">
        <f>+DK34</f>
        <v>107038</v>
      </c>
      <c r="CN34" s="87">
        <f ca="1">OFFSET(DK34,0,14,1,1)</f>
        <v>94430</v>
      </c>
      <c r="CO34" s="21">
        <f ca="1">SUM(CN34-CM34)</f>
        <v>-12608</v>
      </c>
      <c r="CP34" s="22">
        <f ca="1">IF(CO34=0,0,IF(CM34=0,1,CO34/CM34))</f>
        <v>-0.11778994375829145</v>
      </c>
      <c r="CQ34" s="21">
        <f>SUMIF($C$6:CP$6,CQ$5,$C34:CP34)</f>
        <v>1439328</v>
      </c>
      <c r="CR34" s="87">
        <f ca="1">SUMIF($C$6:CQ$6,CR$5,$C34:CQ34)</f>
        <v>1297538</v>
      </c>
      <c r="CS34" s="21">
        <f ca="1">SUM(CR34-CQ34)</f>
        <v>-141790</v>
      </c>
      <c r="CT34" s="22">
        <f ca="1">IF(CS34=0,0,IF(CQ34=0,1,CS34/CQ34))</f>
        <v>-9.8511249694301792E-2</v>
      </c>
      <c r="CW34" s="12" t="s">
        <v>77</v>
      </c>
      <c r="CX34" s="81" t="s">
        <v>6</v>
      </c>
      <c r="CZ34" s="88">
        <f>SUMIF(IBA!$A$73:$A$83,'2015-2016'!CZ$7,IBA!D$73:D$83)</f>
        <v>113526</v>
      </c>
      <c r="DA34" s="88">
        <f>SUMIF(IBA!$A$73:$A$83,'2015-2016'!DA$7,IBA!E$73:E$83)</f>
        <v>101055</v>
      </c>
      <c r="DB34" s="88">
        <f>SUMIF(IBA!$A$73:$A$83,'2015-2016'!DB$7,IBA!F$73:F$83)</f>
        <v>112123</v>
      </c>
      <c r="DC34" s="88">
        <f>SUMIF(IBA!$A$73:$A$83,'2015-2016'!DC$7,IBA!G$73:G$83)</f>
        <v>113490</v>
      </c>
      <c r="DD34" s="88">
        <f>SUMIF(IBA!$A$73:$A$83,'2015-2016'!DD$7,IBA!H$73:H$83)</f>
        <v>129858</v>
      </c>
      <c r="DE34" s="88">
        <f>SUMIF(IBA!$A$73:$A$83,'2015-2016'!DE$7,IBA!I$73:I$83)</f>
        <v>133588</v>
      </c>
      <c r="DF34" s="88">
        <f>SUMIF(IBA!$A$73:$A$83,'2015-2016'!DF$7,IBA!J$73:J$83)</f>
        <v>151497</v>
      </c>
      <c r="DG34" s="88">
        <f>SUMIF(IBA!$A$73:$A$83,'2015-2016'!DG$7,IBA!K$73:K$83)</f>
        <v>140119</v>
      </c>
      <c r="DH34" s="88">
        <f>SUMIF(IBA!$A$73:$A$83,'2015-2016'!DH$7,IBA!L$73:L$83)</f>
        <v>123666</v>
      </c>
      <c r="DI34" s="88">
        <f>SUMIF(IBA!$A$73:$A$83,'2015-2016'!DI$7,IBA!M$73:M$83)</f>
        <v>114505</v>
      </c>
      <c r="DJ34" s="88">
        <f>SUMIF(IBA!$A$73:$A$83,'2015-2016'!DJ$7,IBA!N$73:N$83)</f>
        <v>98863</v>
      </c>
      <c r="DK34" s="88">
        <f>SUMIF(IBA!$A$73:$A$83,'2015-2016'!DK$7,IBA!O$73:O$83)</f>
        <v>107038</v>
      </c>
      <c r="DN34" s="88">
        <f>SUMIF(IBA!$A$73:$A$83,'2015-2016'!DN$7,IBA!D$73:D$83)</f>
        <v>89247</v>
      </c>
      <c r="DO34" s="88">
        <f>SUMIF(IBA!$A$73:$A$83,'2015-2016'!DO$7,IBA!E$73:E$83)</f>
        <v>80449</v>
      </c>
      <c r="DP34" s="88">
        <f>SUMIF(IBA!$A$73:$A$83,'2015-2016'!DP$7,IBA!F$73:F$83)</f>
        <v>97685</v>
      </c>
      <c r="DQ34" s="88">
        <f>SUMIF(IBA!$A$73:$A$83,'2015-2016'!DQ$7,IBA!G$73:G$83)</f>
        <v>98157</v>
      </c>
      <c r="DR34" s="88">
        <f>SUMIF(IBA!$A$73:$A$83,'2015-2016'!DR$7,IBA!H$73:H$83)</f>
        <v>111274</v>
      </c>
      <c r="DS34" s="88">
        <f>SUMIF(IBA!$A$73:$A$83,'2015-2016'!DS$7,IBA!I$73:I$83)</f>
        <v>119780</v>
      </c>
      <c r="DT34" s="88">
        <f>SUMIF(IBA!$A$73:$A$83,'2015-2016'!DT$7,IBA!J$73:J$83)</f>
        <v>139386</v>
      </c>
      <c r="DU34" s="88">
        <f>SUMIF(IBA!$A$73:$A$83,'2015-2016'!DU$7,IBA!K$73:K$83)</f>
        <v>136570</v>
      </c>
      <c r="DV34" s="88">
        <f>SUMIF(IBA!$A$73:$A$83,'2015-2016'!DV$7,IBA!L$73:L$83)</f>
        <v>123010</v>
      </c>
      <c r="DW34" s="88">
        <f>SUMIF(IBA!$A$73:$A$83,'2015-2016'!DW$7,IBA!M$73:M$83)</f>
        <v>113225</v>
      </c>
      <c r="DX34" s="88">
        <f>SUMIF(IBA!$A$73:$A$83,'2015-2016'!DX$7,IBA!N$73:N$83)</f>
        <v>94325</v>
      </c>
      <c r="DY34" s="88">
        <f>SUMIF(IBA!$A$73:$A$83,'2015-2016'!DY$7,IBA!O$73:O$83)</f>
        <v>94430</v>
      </c>
      <c r="DZ34"/>
    </row>
    <row r="35" spans="1:130" s="12" customFormat="1" ht="15.6">
      <c r="A35" s="101" t="str">
        <f>+CW36</f>
        <v>Sault Ste. Marie Bridge Bridge Authority</v>
      </c>
      <c r="B35" s="29" t="s">
        <v>7</v>
      </c>
      <c r="C35" s="21">
        <f>+CZ35</f>
        <v>7219</v>
      </c>
      <c r="D35" s="87">
        <f ca="1">OFFSET(CZ35,0,14,1,1)</f>
        <v>7291</v>
      </c>
      <c r="E35" s="21">
        <f ca="1">SUM(D35-C35)</f>
        <v>72</v>
      </c>
      <c r="F35" s="22">
        <f ca="1">IF(E35=0,0,IF(C35=0,1,E35/C35))</f>
        <v>9.9736805651752317E-3</v>
      </c>
      <c r="G35" s="21">
        <f>SUMIF($C$6:F$6,G$5,$C35:F35)</f>
        <v>7219</v>
      </c>
      <c r="H35" s="87">
        <f ca="1">SUMIF($C$6:G$6,H$5,$C35:G35)</f>
        <v>7291</v>
      </c>
      <c r="I35" s="21">
        <f ca="1">SUM(H35-G35)</f>
        <v>72</v>
      </c>
      <c r="J35" s="22">
        <f ca="1">IF(I35=0,0,IF(G35=0,1,I35/G35))</f>
        <v>9.9736805651752317E-3</v>
      </c>
      <c r="K35" s="21">
        <f>+DA35</f>
        <v>7231</v>
      </c>
      <c r="L35" s="87">
        <f ca="1">OFFSET(DA35,0,14,1,1)</f>
        <v>7325</v>
      </c>
      <c r="M35" s="21">
        <f ca="1">SUM(L35-K35)</f>
        <v>94</v>
      </c>
      <c r="N35" s="22">
        <f ca="1">IF(M35=0,0,IF(K35=0,1,M35/K35))</f>
        <v>1.2999585119623841E-2</v>
      </c>
      <c r="O35" s="21">
        <f>SUMIF($C$6:N$6,O$5,$C35:N35)</f>
        <v>14450</v>
      </c>
      <c r="P35" s="87">
        <f ca="1">SUMIF($C$6:O$6,P$5,$C35:O35)</f>
        <v>14616</v>
      </c>
      <c r="Q35" s="21">
        <f ca="1">SUM(P35-O35)</f>
        <v>166</v>
      </c>
      <c r="R35" s="22">
        <f ca="1">IF(Q35=0,0,IF(O35=0,1,Q35/O35))</f>
        <v>1.1487889273356401E-2</v>
      </c>
      <c r="S35" s="21">
        <f>+DB35</f>
        <v>8362</v>
      </c>
      <c r="T35" s="87">
        <f ca="1">OFFSET(DB35,0,14,1,1)</f>
        <v>8278</v>
      </c>
      <c r="U35" s="21">
        <f ca="1">SUM(T35-S35)</f>
        <v>-84</v>
      </c>
      <c r="V35" s="22">
        <f ca="1">IF(U35=0,0,IF(S35=0,1,U35/S35))</f>
        <v>-1.0045443673762257E-2</v>
      </c>
      <c r="W35" s="21">
        <f>SUMIF($C$6:V$6,W$5,$C35:V35)</f>
        <v>22812</v>
      </c>
      <c r="X35" s="87">
        <f ca="1">SUMIF($C$6:W$6,X$5,$C35:W35)</f>
        <v>22894</v>
      </c>
      <c r="Y35" s="21">
        <f ca="1">SUM(X35-W35)</f>
        <v>82</v>
      </c>
      <c r="Z35" s="22">
        <f ca="1">IF(Y35=0,0,IF(W35=0,1,Y35/W35))</f>
        <v>3.5945993336840261E-3</v>
      </c>
      <c r="AA35" s="21">
        <f>+DC35</f>
        <v>8109</v>
      </c>
      <c r="AB35" s="87">
        <f ca="1">OFFSET(DC35,0,14,1,1)</f>
        <v>7445</v>
      </c>
      <c r="AC35" s="21">
        <f ca="1">SUM(AB35-AA35)</f>
        <v>-664</v>
      </c>
      <c r="AD35" s="22">
        <f ca="1">IF(AC35=0,0,IF(AA35=0,1,AC35/AA35))</f>
        <v>-8.1884326057467011E-2</v>
      </c>
      <c r="AE35" s="21">
        <f>SUMIF($C$6:AD$6,AE$5,$C35:AD35)</f>
        <v>30921</v>
      </c>
      <c r="AF35" s="87">
        <f ca="1">SUMIF($C$6:AE$6,AF$5,$C35:AE35)</f>
        <v>30339</v>
      </c>
      <c r="AG35" s="21">
        <f ca="1">SUM(AF35-AE35)</f>
        <v>-582</v>
      </c>
      <c r="AH35" s="22">
        <f ca="1">IF(AG35=0,0,IF(AE35=0,1,AG35/AE35))</f>
        <v>-1.8822159697293103E-2</v>
      </c>
      <c r="AI35" s="21">
        <f>+DD35</f>
        <v>7285</v>
      </c>
      <c r="AJ35" s="87">
        <f ca="1">OFFSET(DD35,0,14,1,1)</f>
        <v>7760</v>
      </c>
      <c r="AK35" s="21">
        <f ca="1">SUM(AJ35-AI35)</f>
        <v>475</v>
      </c>
      <c r="AL35" s="22">
        <f ca="1">IF(AK35=0,0,IF(AI35=0,1,AK35/AI35))</f>
        <v>6.5202470830473577E-2</v>
      </c>
      <c r="AM35" s="21">
        <f>SUMIF($C$6:AL$6,AM$5,$C35:AL35)</f>
        <v>38206</v>
      </c>
      <c r="AN35" s="87">
        <f ca="1">SUMIF($C$6:AM$6,AN$5,$C35:AM35)</f>
        <v>38099</v>
      </c>
      <c r="AO35" s="21">
        <f ca="1">SUM(AN35-AM35)</f>
        <v>-107</v>
      </c>
      <c r="AP35" s="22">
        <f ca="1">IF(AO35=0,0,IF(AM35=0,1,AO35/AM35))</f>
        <v>-2.8006072344657906E-3</v>
      </c>
      <c r="AQ35" s="21">
        <f>+DE35</f>
        <v>7863</v>
      </c>
      <c r="AR35" s="87">
        <f ca="1">OFFSET(DE35,0,14,1,1)</f>
        <v>7503</v>
      </c>
      <c r="AS35" s="21">
        <f ca="1">SUM(AR35-AQ35)</f>
        <v>-360</v>
      </c>
      <c r="AT35" s="22">
        <f ca="1">IF(AS35=0,0,IF(AQ35=0,1,AS35/AQ35))</f>
        <v>-4.5784051888592144E-2</v>
      </c>
      <c r="AU35" s="21">
        <f>SUMIF($C$6:AT$6,AU$5,$C35:AT35)</f>
        <v>46069</v>
      </c>
      <c r="AV35" s="87">
        <f ca="1">SUMIF($C$6:AU$6,AV$5,$C35:AU35)</f>
        <v>45602</v>
      </c>
      <c r="AW35" s="21">
        <f ca="1">SUM(AV35-AU35)</f>
        <v>-467</v>
      </c>
      <c r="AX35" s="22">
        <f ca="1">IF(AW35=0,0,IF(AU35=0,1,AW35/AU35))</f>
        <v>-1.0136968460352948E-2</v>
      </c>
      <c r="AY35" s="21">
        <f>+DF35</f>
        <v>7478</v>
      </c>
      <c r="AZ35" s="87">
        <f ca="1">OFFSET(DF35,0,14,1,1)</f>
        <v>7063</v>
      </c>
      <c r="BA35" s="21">
        <f ca="1">SUM(AZ35-AY35)</f>
        <v>-415</v>
      </c>
      <c r="BB35" s="22">
        <f ca="1">IF(BA35=0,0,IF(AY35=0,1,BA35/AY35))</f>
        <v>-5.5496121957742714E-2</v>
      </c>
      <c r="BC35" s="21">
        <f>SUMIF($C$6:BB$6,BC$5,$C35:BB35)</f>
        <v>53547</v>
      </c>
      <c r="BD35" s="87">
        <f ca="1">SUMIF($C$6:BC$6,BD$5,$C35:BC35)</f>
        <v>52665</v>
      </c>
      <c r="BE35" s="21">
        <f ca="1">SUM(BD35-BC35)</f>
        <v>-882</v>
      </c>
      <c r="BF35" s="22">
        <f ca="1">IF(BE35=0,0,IF(BC35=0,1,BE35/BC35))</f>
        <v>-1.6471511009020112E-2</v>
      </c>
      <c r="BG35" s="21">
        <f>+DG35</f>
        <v>7395</v>
      </c>
      <c r="BH35" s="87">
        <f ca="1">OFFSET(DG35,0,14,1,1)</f>
        <v>7603</v>
      </c>
      <c r="BI35" s="21">
        <f ca="1">SUM(BH35-BG35)</f>
        <v>208</v>
      </c>
      <c r="BJ35" s="22">
        <f ca="1">IF(BI35=0,0,IF(BG35=0,1,BI35/BG35))</f>
        <v>2.8127112914131169E-2</v>
      </c>
      <c r="BK35" s="21">
        <f>SUMIF($C$6:BJ$6,BK$5,$C35:BJ35)</f>
        <v>60942</v>
      </c>
      <c r="BL35" s="87">
        <f ca="1">SUMIF($C$6:BK$6,BL$5,$C35:BK35)</f>
        <v>60268</v>
      </c>
      <c r="BM35" s="21">
        <f ca="1">SUM(BL35-BK35)</f>
        <v>-674</v>
      </c>
      <c r="BN35" s="22">
        <f ca="1">IF(BM35=0,0,IF(BK35=0,1,BM35/BK35))</f>
        <v>-1.1059696104492797E-2</v>
      </c>
      <c r="BO35" s="21">
        <f>+DH35</f>
        <v>7497</v>
      </c>
      <c r="BP35" s="87">
        <f ca="1">OFFSET(DH35,0,14,1,1)</f>
        <v>6953</v>
      </c>
      <c r="BQ35" s="21">
        <f ca="1">SUM(BP35-BO35)</f>
        <v>-544</v>
      </c>
      <c r="BR35" s="22">
        <f ca="1">IF(BQ35=0,0,IF(BO35=0,1,BQ35/BO35))</f>
        <v>-7.2562358276643993E-2</v>
      </c>
      <c r="BS35" s="21">
        <f>SUMIF($C$6:BR$6,BS$5,$C35:BR35)</f>
        <v>68439</v>
      </c>
      <c r="BT35" s="87">
        <f ca="1">SUMIF($C$6:BS$6,BT$5,$C35:BS35)</f>
        <v>67221</v>
      </c>
      <c r="BU35" s="21">
        <f ca="1">SUM(BT35-BS35)</f>
        <v>-1218</v>
      </c>
      <c r="BV35" s="22">
        <f ca="1">IF(BU35=0,0,IF(BS35=0,1,BU35/BS35))</f>
        <v>-1.7796870205584535E-2</v>
      </c>
      <c r="BW35" s="21">
        <f>+DI35</f>
        <v>7273</v>
      </c>
      <c r="BX35" s="87">
        <f ca="1">OFFSET(DI35,0,14,1,1)</f>
        <v>7612</v>
      </c>
      <c r="BY35" s="21">
        <f ca="1">SUM(BX35-BW35)</f>
        <v>339</v>
      </c>
      <c r="BZ35" s="22">
        <f ca="1">IF(BY35=0,0,IF(BW35=0,1,BY35/BW35))</f>
        <v>4.6610752096796368E-2</v>
      </c>
      <c r="CA35" s="21">
        <f>SUMIF($C$6:BZ$6,CA$5,$C35:BZ35)</f>
        <v>75712</v>
      </c>
      <c r="CB35" s="87">
        <f ca="1">SUMIF($C$6:CA$6,CB$5,$C35:CA35)</f>
        <v>74833</v>
      </c>
      <c r="CC35" s="21">
        <f ca="1">SUM(CB35-CA35)</f>
        <v>-879</v>
      </c>
      <c r="CD35" s="22">
        <f ca="1">IF(CC35=0,0,IF(CA35=0,1,CC35/CA35))</f>
        <v>-1.1609784446322907E-2</v>
      </c>
      <c r="CE35" s="21">
        <f>+DJ35</f>
        <v>6572</v>
      </c>
      <c r="CF35" s="87">
        <f ca="1">OFFSET(DJ35,0,14,1,1)</f>
        <v>8044</v>
      </c>
      <c r="CG35" s="21">
        <f ca="1">SUM(CF35-CE35)</f>
        <v>1472</v>
      </c>
      <c r="CH35" s="22">
        <f ca="1">IF(CG35=0,0,IF(CE35=0,1,CG35/CE35))</f>
        <v>0.22398052343274497</v>
      </c>
      <c r="CI35" s="21">
        <f>SUMIF($C$6:CH$6,CI$5,$C35:CH35)</f>
        <v>82284</v>
      </c>
      <c r="CJ35" s="87">
        <f ca="1">SUMIF($C$6:CI$6,CJ$5,$C35:CI35)</f>
        <v>82877</v>
      </c>
      <c r="CK35" s="21">
        <f ca="1">SUM(CJ35-CI35)</f>
        <v>593</v>
      </c>
      <c r="CL35" s="22">
        <f ca="1">IF(CK35=0,0,IF(CI35=0,1,CK35/CI35))</f>
        <v>7.2067473627922801E-3</v>
      </c>
      <c r="CM35" s="21">
        <f>+DK35</f>
        <v>6187</v>
      </c>
      <c r="CN35" s="87">
        <f ca="1">OFFSET(DK35,0,14,1,1)</f>
        <v>6283</v>
      </c>
      <c r="CO35" s="21">
        <f ca="1">SUM(CN35-CM35)</f>
        <v>96</v>
      </c>
      <c r="CP35" s="22">
        <f ca="1">IF(CO35=0,0,IF(CM35=0,1,CO35/CM35))</f>
        <v>1.551640536609019E-2</v>
      </c>
      <c r="CQ35" s="21">
        <f>SUMIF($C$6:CP$6,CQ$5,$C35:CP35)</f>
        <v>88471</v>
      </c>
      <c r="CR35" s="87">
        <f ca="1">SUMIF($C$6:CQ$6,CR$5,$C35:CQ35)</f>
        <v>89160</v>
      </c>
      <c r="CS35" s="21">
        <f ca="1">SUM(CR35-CQ35)</f>
        <v>689</v>
      </c>
      <c r="CT35" s="22">
        <f ca="1">IF(CS35=0,0,IF(CQ35=0,1,CS35/CQ35))</f>
        <v>7.7878626894688652E-3</v>
      </c>
      <c r="CW35" s="12" t="s">
        <v>77</v>
      </c>
      <c r="CX35" s="81" t="s">
        <v>7</v>
      </c>
      <c r="CY35" s="16"/>
      <c r="CZ35" s="88">
        <f>SUMIF(IBA!$A$87:$A$97,'2015-2016'!CZ$7,IBA!D$87:D$97)</f>
        <v>7219</v>
      </c>
      <c r="DA35" s="88">
        <f>SUMIF(IBA!$A$87:$A$97,'2015-2016'!DA$7,IBA!E$87:E$97)</f>
        <v>7231</v>
      </c>
      <c r="DB35" s="88">
        <f>SUMIF(IBA!$A$87:$A$97,'2015-2016'!DB$7,IBA!F$87:F$97)</f>
        <v>8362</v>
      </c>
      <c r="DC35" s="88">
        <f>SUMIF(IBA!$A$87:$A$97,'2015-2016'!DC$7,IBA!G$87:G$97)</f>
        <v>8109</v>
      </c>
      <c r="DD35" s="88">
        <f>SUMIF(IBA!$A$87:$A$97,'2015-2016'!DD$7,IBA!H$87:H$97)</f>
        <v>7285</v>
      </c>
      <c r="DE35" s="88">
        <f>SUMIF(IBA!$A$87:$A$97,'2015-2016'!DE$7,IBA!I$87:I$97)</f>
        <v>7863</v>
      </c>
      <c r="DF35" s="88">
        <f>SUMIF(IBA!$A$87:$A$97,'2015-2016'!DF$7,IBA!J$87:J$97)</f>
        <v>7478</v>
      </c>
      <c r="DG35" s="88">
        <f>SUMIF(IBA!$A$87:$A$97,'2015-2016'!DG$7,IBA!K$87:K$97)</f>
        <v>7395</v>
      </c>
      <c r="DH35" s="88">
        <f>SUMIF(IBA!$A$87:$A$97,'2015-2016'!DH$7,IBA!L$87:L$97)</f>
        <v>7497</v>
      </c>
      <c r="DI35" s="88">
        <f>SUMIF(IBA!$A$87:$A$97,'2015-2016'!DI$7,IBA!M$87:M$97)</f>
        <v>7273</v>
      </c>
      <c r="DJ35" s="88">
        <f>SUMIF(IBA!$A$87:$A$97,'2015-2016'!DJ$7,IBA!N$87:N$97)</f>
        <v>6572</v>
      </c>
      <c r="DK35" s="88">
        <f>SUMIF(IBA!$A$87:$A$97,'2015-2016'!DK$7,IBA!O$87:O$97)</f>
        <v>6187</v>
      </c>
      <c r="DN35" s="88">
        <f>SUMIF(IBA!$A$87:$A$97,'2015-2016'!DN$7,IBA!D$87:D$97)</f>
        <v>7291</v>
      </c>
      <c r="DO35" s="88">
        <f>SUMIF(IBA!$A$87:$A$97,'2015-2016'!DO$7,IBA!E$87:E$97)</f>
        <v>7325</v>
      </c>
      <c r="DP35" s="88">
        <f>SUMIF(IBA!$A$87:$A$97,'2015-2016'!DP$7,IBA!F$87:F$97)</f>
        <v>8278</v>
      </c>
      <c r="DQ35" s="88">
        <f>SUMIF(IBA!$A$87:$A$97,'2015-2016'!DQ$7,IBA!G$87:G$97)</f>
        <v>7445</v>
      </c>
      <c r="DR35" s="88">
        <f>SUMIF(IBA!$A$87:$A$97,'2015-2016'!DR$7,IBA!H$87:H$97)</f>
        <v>7760</v>
      </c>
      <c r="DS35" s="88">
        <f>SUMIF(IBA!$A$87:$A$97,'2015-2016'!DS$7,IBA!I$87:I$97)</f>
        <v>7503</v>
      </c>
      <c r="DT35" s="88">
        <f>SUMIF(IBA!$A$87:$A$97,'2015-2016'!DT$7,IBA!J$87:J$97)</f>
        <v>7063</v>
      </c>
      <c r="DU35" s="88">
        <f>SUMIF(IBA!$A$87:$A$97,'2015-2016'!DU$7,IBA!K$87:K$97)</f>
        <v>7603</v>
      </c>
      <c r="DV35" s="88">
        <f>SUMIF(IBA!$A$87:$A$97,'2015-2016'!DV$7,IBA!L$87:L$97)</f>
        <v>6953</v>
      </c>
      <c r="DW35" s="88">
        <f>SUMIF(IBA!$A$87:$A$97,'2015-2016'!DW$7,IBA!M$87:M$97)</f>
        <v>7612</v>
      </c>
      <c r="DX35" s="88">
        <f>SUMIF(IBA!$A$87:$A$97,'2015-2016'!DX$7,IBA!N$87:N$97)</f>
        <v>8044</v>
      </c>
      <c r="DY35" s="88">
        <f>SUMIF(IBA!$A$87:$A$97,'2015-2016'!DY$7,IBA!O$87:O$97)</f>
        <v>6283</v>
      </c>
      <c r="DZ35"/>
    </row>
    <row r="36" spans="1:130" s="12" customFormat="1" ht="15.6">
      <c r="A36" s="100"/>
      <c r="B36" s="29" t="s">
        <v>8</v>
      </c>
      <c r="C36" s="87">
        <f>+CZ36</f>
        <v>1062</v>
      </c>
      <c r="D36" s="87">
        <f ca="1">OFFSET(CZ36,0,14,1,1)</f>
        <v>1141</v>
      </c>
      <c r="E36" s="87">
        <f ca="1">SUM(D36-C36)</f>
        <v>79</v>
      </c>
      <c r="F36" s="22">
        <f ca="1">IF(E36=0,0,IF(C36=0,1,E36/C36))</f>
        <v>7.4387947269303201E-2</v>
      </c>
      <c r="G36" s="87">
        <f>SUMIF($C$6:F$6,G$5,$C36:F36)</f>
        <v>1062</v>
      </c>
      <c r="H36" s="87">
        <f ca="1">SUMIF($C$6:G$6,H$5,$C36:G36)</f>
        <v>1141</v>
      </c>
      <c r="I36" s="87">
        <f ca="1">SUM(H36-G36)</f>
        <v>79</v>
      </c>
      <c r="J36" s="22">
        <f ca="1">IF(I36=0,0,IF(G36=0,1,I36/G36))</f>
        <v>7.4387947269303201E-2</v>
      </c>
      <c r="K36" s="87">
        <f>+DA36</f>
        <v>1032</v>
      </c>
      <c r="L36" s="87">
        <f ca="1">OFFSET(DA36,0,14,1,1)</f>
        <v>1509</v>
      </c>
      <c r="M36" s="87">
        <f ca="1">SUM(L36-K36)</f>
        <v>477</v>
      </c>
      <c r="N36" s="22">
        <f ca="1">IF(M36=0,0,IF(K36=0,1,M36/K36))</f>
        <v>0.46220930232558138</v>
      </c>
      <c r="O36" s="87">
        <f>SUMIF($C$6:N$6,O$5,$C36:N36)</f>
        <v>2094</v>
      </c>
      <c r="P36" s="87">
        <f ca="1">SUMIF($C$6:O$6,P$5,$C36:O36)</f>
        <v>2650</v>
      </c>
      <c r="Q36" s="87">
        <f ca="1">SUM(P36-O36)</f>
        <v>556</v>
      </c>
      <c r="R36" s="22">
        <f ca="1">IF(Q36=0,0,IF(O36=0,1,Q36/O36))</f>
        <v>0.26552053486150906</v>
      </c>
      <c r="S36" s="87">
        <f>+DB36</f>
        <v>1225</v>
      </c>
      <c r="T36" s="87">
        <f ca="1">OFFSET(DB36,0,14,1,1)</f>
        <v>1235</v>
      </c>
      <c r="U36" s="87">
        <f ca="1">SUM(T36-S36)</f>
        <v>10</v>
      </c>
      <c r="V36" s="22">
        <f ca="1">IF(U36=0,0,IF(S36=0,1,U36/S36))</f>
        <v>8.1632653061224497E-3</v>
      </c>
      <c r="W36" s="87">
        <f>SUMIF($C$6:V$6,W$5,$C36:V36)</f>
        <v>3319</v>
      </c>
      <c r="X36" s="87">
        <f ca="1">SUMIF($C$6:W$6,X$5,$C36:W36)</f>
        <v>3885</v>
      </c>
      <c r="Y36" s="87">
        <f ca="1">SUM(X36-W36)</f>
        <v>566</v>
      </c>
      <c r="Z36" s="22">
        <f ca="1">IF(Y36=0,0,IF(W36=0,1,Y36/W36))</f>
        <v>0.17053329316059054</v>
      </c>
      <c r="AA36" s="87">
        <f>+DC36</f>
        <v>1034</v>
      </c>
      <c r="AB36" s="87">
        <f ca="1">OFFSET(DC36,0,14,1,1)</f>
        <v>1846</v>
      </c>
      <c r="AC36" s="87">
        <f ca="1">SUM(AB36-AA36)</f>
        <v>812</v>
      </c>
      <c r="AD36" s="22">
        <f ca="1">IF(AC36=0,0,IF(AA36=0,1,AC36/AA36))</f>
        <v>0.7852998065764023</v>
      </c>
      <c r="AE36" s="87">
        <f>SUMIF($C$6:AD$6,AE$5,$C36:AD36)</f>
        <v>4353</v>
      </c>
      <c r="AF36" s="87">
        <f ca="1">SUMIF($C$6:AE$6,AF$5,$C36:AE36)</f>
        <v>5731</v>
      </c>
      <c r="AG36" s="87">
        <f ca="1">SUM(AF36-AE36)</f>
        <v>1378</v>
      </c>
      <c r="AH36" s="22">
        <f ca="1">IF(AG36=0,0,IF(AE36=0,1,AG36/AE36))</f>
        <v>0.31656328968527453</v>
      </c>
      <c r="AI36" s="87">
        <f>+DD36</f>
        <v>3998</v>
      </c>
      <c r="AJ36" s="87">
        <f ca="1">OFFSET(DD36,0,14,1,1)</f>
        <v>4716</v>
      </c>
      <c r="AK36" s="87">
        <f ca="1">SUM(AJ36-AI36)</f>
        <v>718</v>
      </c>
      <c r="AL36" s="22">
        <f ca="1">IF(AK36=0,0,IF(AI36=0,1,AK36/AI36))</f>
        <v>0.17958979489744872</v>
      </c>
      <c r="AM36" s="87">
        <f>SUMIF($C$6:AL$6,AM$5,$C36:AL36)</f>
        <v>8351</v>
      </c>
      <c r="AN36" s="87">
        <f ca="1">SUMIF($C$6:AM$6,AN$5,$C36:AM36)</f>
        <v>10447</v>
      </c>
      <c r="AO36" s="87">
        <f ca="1">SUM(AN36-AM36)</f>
        <v>2096</v>
      </c>
      <c r="AP36" s="22">
        <f ca="1">IF(AO36=0,0,IF(AM36=0,1,AO36/AM36))</f>
        <v>0.25098790564004309</v>
      </c>
      <c r="AQ36" s="87">
        <f>+DE36</f>
        <v>6319</v>
      </c>
      <c r="AR36" s="87">
        <f ca="1">OFFSET(DE36,0,14,1,1)</f>
        <v>7131</v>
      </c>
      <c r="AS36" s="87">
        <f ca="1">SUM(AR36-AQ36)</f>
        <v>812</v>
      </c>
      <c r="AT36" s="22">
        <f ca="1">IF(AS36=0,0,IF(AQ36=0,1,AS36/AQ36))</f>
        <v>0.12850134514954897</v>
      </c>
      <c r="AU36" s="87">
        <f>SUMIF($C$6:AT$6,AU$5,$C36:AT36)</f>
        <v>14670</v>
      </c>
      <c r="AV36" s="87">
        <f ca="1">SUMIF($C$6:AU$6,AV$5,$C36:AU36)</f>
        <v>17578</v>
      </c>
      <c r="AW36" s="87">
        <f ca="1">SUM(AV36-AU36)</f>
        <v>2908</v>
      </c>
      <c r="AX36" s="22">
        <f ca="1">IF(AW36=0,0,IF(AU36=0,1,AW36/AU36))</f>
        <v>0.19822767552828902</v>
      </c>
      <c r="AY36" s="87">
        <f>+DF36</f>
        <v>8808</v>
      </c>
      <c r="AZ36" s="87">
        <f ca="1">OFFSET(DF36,0,14,1,1)</f>
        <v>9612</v>
      </c>
      <c r="BA36" s="87">
        <f ca="1">SUM(AZ36-AY36)</f>
        <v>804</v>
      </c>
      <c r="BB36" s="22">
        <f ca="1">IF(BA36=0,0,IF(AY36=0,1,BA36/AY36))</f>
        <v>9.128065395095368E-2</v>
      </c>
      <c r="BC36" s="87">
        <f>SUMIF($C$6:BB$6,BC$5,$C36:BB36)</f>
        <v>23478</v>
      </c>
      <c r="BD36" s="87">
        <f ca="1">SUMIF($C$6:BC$6,BD$5,$C36:BC36)</f>
        <v>27190</v>
      </c>
      <c r="BE36" s="87">
        <f ca="1">SUM(BD36-BC36)</f>
        <v>3712</v>
      </c>
      <c r="BF36" s="22">
        <f ca="1">IF(BE36=0,0,IF(BC36=0,1,BE36/BC36))</f>
        <v>0.15810546043104182</v>
      </c>
      <c r="BG36" s="87">
        <f>+DG36</f>
        <v>9224</v>
      </c>
      <c r="BH36" s="87">
        <f ca="1">OFFSET(DG36,0,14,1,1)</f>
        <v>8316</v>
      </c>
      <c r="BI36" s="87">
        <f ca="1">SUM(BH36-BG36)</f>
        <v>-908</v>
      </c>
      <c r="BJ36" s="22">
        <f ca="1">IF(BI36=0,0,IF(BG36=0,1,BI36/BG36))</f>
        <v>-9.8438855160450991E-2</v>
      </c>
      <c r="BK36" s="87">
        <f>SUMIF($C$6:BJ$6,BK$5,$C36:BJ36)</f>
        <v>32702</v>
      </c>
      <c r="BL36" s="87">
        <f ca="1">SUMIF($C$6:BK$6,BL$5,$C36:BK36)</f>
        <v>35506</v>
      </c>
      <c r="BM36" s="87">
        <f ca="1">SUM(BL36-BK36)</f>
        <v>2804</v>
      </c>
      <c r="BN36" s="22">
        <f ca="1">IF(BM36=0,0,IF(BK36=0,1,BM36/BK36))</f>
        <v>8.5743991193199198E-2</v>
      </c>
      <c r="BO36" s="87">
        <f>+DH36</f>
        <v>6662</v>
      </c>
      <c r="BP36" s="87">
        <f ca="1">OFFSET(DH36,0,14,1,1)</f>
        <v>6936</v>
      </c>
      <c r="BQ36" s="87">
        <f ca="1">SUM(BP36-BO36)</f>
        <v>274</v>
      </c>
      <c r="BR36" s="22">
        <f ca="1">IF(BQ36=0,0,IF(BO36=0,1,BQ36/BO36))</f>
        <v>4.1128790153107178E-2</v>
      </c>
      <c r="BS36" s="87">
        <f>SUMIF($C$6:BR$6,BS$5,$C36:BR36)</f>
        <v>39364</v>
      </c>
      <c r="BT36" s="87">
        <f ca="1">SUMIF($C$6:BS$6,BT$5,$C36:BS36)</f>
        <v>42442</v>
      </c>
      <c r="BU36" s="87">
        <f ca="1">SUM(BT36-BS36)</f>
        <v>3078</v>
      </c>
      <c r="BV36" s="22">
        <f ca="1">IF(BU36=0,0,IF(BS36=0,1,BU36/BS36))</f>
        <v>7.8193273041357592E-2</v>
      </c>
      <c r="BW36" s="87">
        <f>+DI36</f>
        <v>3255</v>
      </c>
      <c r="BX36" s="87">
        <f ca="1">OFFSET(DI36,0,14,1,1)</f>
        <v>3400</v>
      </c>
      <c r="BY36" s="87">
        <f ca="1">SUM(BX36-BW36)</f>
        <v>145</v>
      </c>
      <c r="BZ36" s="22">
        <f ca="1">IF(BY36=0,0,IF(BW36=0,1,BY36/BW36))</f>
        <v>4.4546850998463901E-2</v>
      </c>
      <c r="CA36" s="87">
        <f>SUMIF($C$6:BZ$6,CA$5,$C36:BZ36)</f>
        <v>42619</v>
      </c>
      <c r="CB36" s="87">
        <f ca="1">SUMIF($C$6:CA$6,CB$5,$C36:CA36)</f>
        <v>45842</v>
      </c>
      <c r="CC36" s="87">
        <f ca="1">SUM(CB36-CA36)</f>
        <v>3223</v>
      </c>
      <c r="CD36" s="22">
        <f ca="1">IF(CC36=0,0,IF(CA36=0,1,CC36/CA36))</f>
        <v>7.5623548182735395E-2</v>
      </c>
      <c r="CE36" s="87">
        <f>+DJ36</f>
        <v>1065</v>
      </c>
      <c r="CF36" s="87">
        <f ca="1">OFFSET(DJ36,0,14,1,1)</f>
        <v>1666</v>
      </c>
      <c r="CG36" s="87">
        <f ca="1">SUM(CF36-CE36)</f>
        <v>601</v>
      </c>
      <c r="CH36" s="22">
        <f ca="1">IF(CG36=0,0,IF(CE36=0,1,CG36/CE36))</f>
        <v>0.56431924882629103</v>
      </c>
      <c r="CI36" s="87">
        <f>SUMIF($C$6:CH$6,CI$5,$C36:CH36)</f>
        <v>43684</v>
      </c>
      <c r="CJ36" s="87">
        <f ca="1">SUMIF($C$6:CI$6,CJ$5,$C36:CI36)</f>
        <v>47508</v>
      </c>
      <c r="CK36" s="87">
        <f ca="1">SUM(CJ36-CI36)</f>
        <v>3824</v>
      </c>
      <c r="CL36" s="22">
        <f ca="1">IF(CK36=0,0,IF(CI36=0,1,CK36/CI36))</f>
        <v>8.7537771266367553E-2</v>
      </c>
      <c r="CM36" s="87">
        <f>+DK36</f>
        <v>552</v>
      </c>
      <c r="CN36" s="87">
        <f ca="1">OFFSET(DK36,0,14,1,1)</f>
        <v>1555</v>
      </c>
      <c r="CO36" s="87">
        <f ca="1">SUM(CN36-CM36)</f>
        <v>1003</v>
      </c>
      <c r="CP36" s="22">
        <f ca="1">IF(CO36=0,0,IF(CM36=0,1,CO36/CM36))</f>
        <v>1.8170289855072463</v>
      </c>
      <c r="CQ36" s="87">
        <f>SUMIF($C$6:CP$6,CQ$5,$C36:CP36)</f>
        <v>44236</v>
      </c>
      <c r="CR36" s="87">
        <f ca="1">SUMIF($C$6:CQ$6,CR$5,$C36:CQ36)</f>
        <v>49063</v>
      </c>
      <c r="CS36" s="87">
        <f ca="1">SUM(CR36-CQ36)</f>
        <v>4827</v>
      </c>
      <c r="CT36" s="22">
        <f ca="1">IF(CS36=0,0,IF(CQ36=0,1,CS36/CQ36))</f>
        <v>0.10911926937336107</v>
      </c>
      <c r="CW36" s="12" t="s">
        <v>77</v>
      </c>
      <c r="CX36" s="81" t="s">
        <v>8</v>
      </c>
      <c r="CY36" s="16"/>
      <c r="CZ36" s="88">
        <f>SUMIF(IBA!$A$101:$A$111,'2015-2016'!CZ$7,IBA!D$101:D$111)</f>
        <v>1062</v>
      </c>
      <c r="DA36" s="88">
        <f>SUMIF(IBA!$A$101:$A$111,'2015-2016'!DA$7,IBA!E$101:E$111)</f>
        <v>1032</v>
      </c>
      <c r="DB36" s="88">
        <f>SUMIF(IBA!$A$101:$A$111,'2015-2016'!DB$7,IBA!F$101:F$111)</f>
        <v>1225</v>
      </c>
      <c r="DC36" s="88">
        <f>SUMIF(IBA!$A$101:$A$111,'2015-2016'!DC$7,IBA!G$101:G$111)</f>
        <v>1034</v>
      </c>
      <c r="DD36" s="88">
        <f>SUMIF(IBA!$A$101:$A$111,'2015-2016'!DD$7,IBA!H$101:H$111)</f>
        <v>3998</v>
      </c>
      <c r="DE36" s="88">
        <f>SUMIF(IBA!$A$101:$A$111,'2015-2016'!DE$7,IBA!I$101:I$111)</f>
        <v>6319</v>
      </c>
      <c r="DF36" s="88">
        <f>SUMIF(IBA!$A$101:$A$111,'2015-2016'!DF$7,IBA!J$101:J$111)</f>
        <v>8808</v>
      </c>
      <c r="DG36" s="88">
        <f>SUMIF(IBA!$A$101:$A$111,'2015-2016'!DG$7,IBA!K$101:K$111)</f>
        <v>9224</v>
      </c>
      <c r="DH36" s="88">
        <f>SUMIF(IBA!$A$101:$A$111,'2015-2016'!DH$7,IBA!L$101:L$111)</f>
        <v>6662</v>
      </c>
      <c r="DI36" s="88">
        <f>SUMIF(IBA!$A$101:$A$111,'2015-2016'!DI$7,IBA!M$101:M$111)</f>
        <v>3255</v>
      </c>
      <c r="DJ36" s="88">
        <f>SUMIF(IBA!$A$101:$A$111,'2015-2016'!DJ$7,IBA!N$101:N$111)</f>
        <v>1065</v>
      </c>
      <c r="DK36" s="88">
        <f>SUMIF(IBA!$A$101:$A$111,'2015-2016'!DK$7,IBA!O$101:O$111)</f>
        <v>552</v>
      </c>
      <c r="DN36" s="88">
        <f>SUMIF(IBA!$A$101:$A$111,'2015-2016'!DN$7,IBA!D$101:D$111)</f>
        <v>1141</v>
      </c>
      <c r="DO36" s="88">
        <f>SUMIF(IBA!$A$101:$A$111,'2015-2016'!DO$7,IBA!E$101:E$111)</f>
        <v>1509</v>
      </c>
      <c r="DP36" s="88">
        <f>SUMIF(IBA!$A$101:$A$111,'2015-2016'!DP$7,IBA!F$101:F$111)</f>
        <v>1235</v>
      </c>
      <c r="DQ36" s="88">
        <f>SUMIF(IBA!$A$101:$A$111,'2015-2016'!DQ$7,IBA!G$101:G$111)</f>
        <v>1846</v>
      </c>
      <c r="DR36" s="88">
        <f>SUMIF(IBA!$A$101:$A$111,'2015-2016'!DR$7,IBA!H$101:H$111)</f>
        <v>4716</v>
      </c>
      <c r="DS36" s="88">
        <f>SUMIF(IBA!$A$101:$A$111,'2015-2016'!DS$7,IBA!I$101:I$111)</f>
        <v>7131</v>
      </c>
      <c r="DT36" s="88">
        <f>SUMIF(IBA!$A$101:$A$111,'2015-2016'!DT$7,IBA!J$101:J$111)</f>
        <v>9612</v>
      </c>
      <c r="DU36" s="88">
        <f>SUMIF(IBA!$A$101:$A$111,'2015-2016'!DU$7,IBA!K$101:K$111)</f>
        <v>8316</v>
      </c>
      <c r="DV36" s="88">
        <f>SUMIF(IBA!$A$101:$A$111,'2015-2016'!DV$7,IBA!L$101:L$111)</f>
        <v>6936</v>
      </c>
      <c r="DW36" s="88">
        <f>SUMIF(IBA!$A$101:$A$111,'2015-2016'!DW$7,IBA!M$101:M$111)</f>
        <v>3400</v>
      </c>
      <c r="DX36" s="88">
        <f>SUMIF(IBA!$A$101:$A$111,'2015-2016'!DX$7,IBA!N$101:N$111)</f>
        <v>1666</v>
      </c>
      <c r="DY36" s="88">
        <f>SUMIF(IBA!$A$101:$A$111,'2015-2016'!DY$7,IBA!O$101:O$111)</f>
        <v>1555</v>
      </c>
      <c r="DZ36"/>
    </row>
    <row r="37" spans="1:130" s="16" customFormat="1" ht="15.6">
      <c r="A37" s="90"/>
      <c r="B37" s="27" t="s">
        <v>9</v>
      </c>
      <c r="C37" s="14">
        <f>+SUM(C34:C36)</f>
        <v>121807</v>
      </c>
      <c r="D37" s="103">
        <f ca="1">+SUM(D34:D36)</f>
        <v>97679</v>
      </c>
      <c r="E37" s="14">
        <f ca="1">SUM(E34:E36)</f>
        <v>-24128</v>
      </c>
      <c r="F37" s="15">
        <f ca="1">IF(E37=0,0,IF(C37=0,1,E37/C37))</f>
        <v>-0.19808385396569983</v>
      </c>
      <c r="G37" s="14">
        <f>SUM(G34:G36)</f>
        <v>121807</v>
      </c>
      <c r="H37" s="103">
        <f ca="1">SUM(H34:H36)</f>
        <v>97679</v>
      </c>
      <c r="I37" s="14">
        <f ca="1">SUM(I34:I36)</f>
        <v>-24128</v>
      </c>
      <c r="J37" s="15">
        <f ca="1">IF(I37=0,0,IF(G37=0,1,I37/G37))</f>
        <v>-0.19808385396569983</v>
      </c>
      <c r="K37" s="14">
        <f>+SUM(K34:K36)</f>
        <v>109318</v>
      </c>
      <c r="L37" s="103">
        <f ca="1">+SUM(L34:L36)</f>
        <v>89283</v>
      </c>
      <c r="M37" s="14">
        <f ca="1">SUM(M34:M36)</f>
        <v>-20035</v>
      </c>
      <c r="N37" s="15">
        <f ca="1">IF(M37=0,0,IF(K37=0,1,M37/K37))</f>
        <v>-0.18327265409173238</v>
      </c>
      <c r="O37" s="14">
        <f>SUM(O34:O36)</f>
        <v>231125</v>
      </c>
      <c r="P37" s="103">
        <f ca="1">SUM(P34:P36)</f>
        <v>186962</v>
      </c>
      <c r="Q37" s="14">
        <f ca="1">SUM(Q34:Q36)</f>
        <v>-44163</v>
      </c>
      <c r="R37" s="15">
        <f ca="1">IF(Q37=0,0,IF(O37=0,1,Q37/O37))</f>
        <v>-0.1910784207679827</v>
      </c>
      <c r="S37" s="14">
        <f>+SUM(S34:S36)</f>
        <v>121710</v>
      </c>
      <c r="T37" s="103">
        <f ca="1">+SUM(T34:T36)</f>
        <v>107198</v>
      </c>
      <c r="U37" s="14">
        <f ca="1">SUM(U34:U36)</f>
        <v>-14512</v>
      </c>
      <c r="V37" s="15">
        <f ca="1">IF(U37=0,0,IF(S37=0,1,U37/S37))</f>
        <v>-0.11923424533727714</v>
      </c>
      <c r="W37" s="14">
        <f>SUM(W34:W36)</f>
        <v>352835</v>
      </c>
      <c r="X37" s="103">
        <f ca="1">SUM(X34:X36)</f>
        <v>294160</v>
      </c>
      <c r="Y37" s="14">
        <f ca="1">SUM(Y34:Y36)</f>
        <v>-58675</v>
      </c>
      <c r="Z37" s="15">
        <f ca="1">IF(Y37=0,0,IF(W37=0,1,Y37/W37))</f>
        <v>-0.16629586067141866</v>
      </c>
      <c r="AA37" s="14">
        <f>+SUM(AA34:AA36)</f>
        <v>122633</v>
      </c>
      <c r="AB37" s="103">
        <f ca="1">+SUM(AB34:AB36)</f>
        <v>107448</v>
      </c>
      <c r="AC37" s="14">
        <f ca="1">SUM(AC34:AC36)</f>
        <v>-15185</v>
      </c>
      <c r="AD37" s="15">
        <f ca="1">IF(AC37=0,0,IF(AA37=0,1,AC37/AA37))</f>
        <v>-0.12382474537848703</v>
      </c>
      <c r="AE37" s="14">
        <f>SUM(AE34:AE36)</f>
        <v>475468</v>
      </c>
      <c r="AF37" s="103">
        <f ca="1">SUM(AF34:AF36)</f>
        <v>401608</v>
      </c>
      <c r="AG37" s="14">
        <f ca="1">SUM(AG34:AG36)</f>
        <v>-73860</v>
      </c>
      <c r="AH37" s="15">
        <f ca="1">IF(AG37=0,0,IF(AE37=0,1,AG37/AE37))</f>
        <v>-0.1553416844035771</v>
      </c>
      <c r="AI37" s="14">
        <f>+SUM(AI34:AI36)</f>
        <v>141141</v>
      </c>
      <c r="AJ37" s="103">
        <f ca="1">+SUM(AJ34:AJ36)</f>
        <v>123750</v>
      </c>
      <c r="AK37" s="14">
        <f ca="1">SUM(AK34:AK36)</f>
        <v>-17391</v>
      </c>
      <c r="AL37" s="15">
        <f ca="1">IF(AK37=0,0,IF(AI37=0,1,AK37/AI37))</f>
        <v>-0.1232172083235913</v>
      </c>
      <c r="AM37" s="14">
        <f>SUM(AM34:AM36)</f>
        <v>616609</v>
      </c>
      <c r="AN37" s="103">
        <f ca="1">SUM(AN34:AN36)</f>
        <v>525358</v>
      </c>
      <c r="AO37" s="14">
        <f ca="1">SUM(AO34:AO36)</f>
        <v>-91251</v>
      </c>
      <c r="AP37" s="15">
        <f ca="1">IF(AO37=0,0,IF(AM37=0,1,AO37/AM37))</f>
        <v>-0.14798843351297175</v>
      </c>
      <c r="AQ37" s="14">
        <f>+SUM(AQ34:AQ36)</f>
        <v>147770</v>
      </c>
      <c r="AR37" s="103">
        <f ca="1">+SUM(AR34:AR36)</f>
        <v>134414</v>
      </c>
      <c r="AS37" s="14">
        <f ca="1">SUM(AS34:AS36)</f>
        <v>-13356</v>
      </c>
      <c r="AT37" s="15">
        <f ca="1">IF(AS37=0,0,IF(AQ37=0,1,AS37/AQ37))</f>
        <v>-9.0383704405495022E-2</v>
      </c>
      <c r="AU37" s="14">
        <f>SUM(AU34:AU36)</f>
        <v>764379</v>
      </c>
      <c r="AV37" s="103">
        <f ca="1">SUM(AV34:AV36)</f>
        <v>659772</v>
      </c>
      <c r="AW37" s="14">
        <f ca="1">SUM(AW34:AW36)</f>
        <v>-104607</v>
      </c>
      <c r="AX37" s="15">
        <f ca="1">IF(AW37=0,0,IF(AU37=0,1,AW37/AU37))</f>
        <v>-0.13685226831192379</v>
      </c>
      <c r="AY37" s="14">
        <f>+SUM(AY34:AY36)</f>
        <v>167783</v>
      </c>
      <c r="AZ37" s="103">
        <f ca="1">+SUM(AZ34:AZ36)</f>
        <v>156061</v>
      </c>
      <c r="BA37" s="14">
        <f ca="1">SUM(BA34:BA36)</f>
        <v>-11722</v>
      </c>
      <c r="BB37" s="15">
        <f ca="1">IF(BA37=0,0,IF(AY37=0,1,BA37/AY37))</f>
        <v>-6.9864050589153848E-2</v>
      </c>
      <c r="BC37" s="14">
        <f>SUM(BC34:BC36)</f>
        <v>932162</v>
      </c>
      <c r="BD37" s="103">
        <f ca="1">SUM(BD34:BD36)</f>
        <v>815833</v>
      </c>
      <c r="BE37" s="14">
        <f ca="1">SUM(BE34:BE36)</f>
        <v>-116329</v>
      </c>
      <c r="BF37" s="15">
        <f ca="1">IF(BE37=0,0,IF(BC37=0,1,BE37/BC37))</f>
        <v>-0.12479483179962281</v>
      </c>
      <c r="BG37" s="14">
        <f>+SUM(BG34:BG36)</f>
        <v>156738</v>
      </c>
      <c r="BH37" s="103">
        <f ca="1">+SUM(BH34:BH36)</f>
        <v>152489</v>
      </c>
      <c r="BI37" s="14">
        <f ca="1">SUM(BI34:BI36)</f>
        <v>-4249</v>
      </c>
      <c r="BJ37" s="15">
        <f ca="1">IF(BI37=0,0,IF(BG37=0,1,BI37/BG37))</f>
        <v>-2.7108933379269864E-2</v>
      </c>
      <c r="BK37" s="14">
        <f>SUM(BK34:BK36)</f>
        <v>1088900</v>
      </c>
      <c r="BL37" s="103">
        <f ca="1">SUM(BL34:BL36)</f>
        <v>968322</v>
      </c>
      <c r="BM37" s="14">
        <f ca="1">SUM(BM34:BM36)</f>
        <v>-120578</v>
      </c>
      <c r="BN37" s="15">
        <f ca="1">IF(BM37=0,0,IF(BK37=0,1,BM37/BK37))</f>
        <v>-0.11073376802277528</v>
      </c>
      <c r="BO37" s="14">
        <f>+SUM(BO34:BO36)</f>
        <v>137825</v>
      </c>
      <c r="BP37" s="103">
        <f ca="1">+SUM(BP34:BP36)</f>
        <v>136899</v>
      </c>
      <c r="BQ37" s="14">
        <f ca="1">SUM(BQ34:BQ36)</f>
        <v>-926</v>
      </c>
      <c r="BR37" s="15">
        <f ca="1">IF(BQ37=0,0,IF(BO37=0,1,BQ37/BO37))</f>
        <v>-6.7186649736985307E-3</v>
      </c>
      <c r="BS37" s="14">
        <f>SUM(BS34:BS36)</f>
        <v>1226725</v>
      </c>
      <c r="BT37" s="103">
        <f ca="1">SUM(BT34:BT36)</f>
        <v>1105221</v>
      </c>
      <c r="BU37" s="14">
        <f ca="1">SUM(BU34:BU36)</f>
        <v>-121504</v>
      </c>
      <c r="BV37" s="15">
        <f ca="1">IF(BU37=0,0,IF(BS37=0,1,BU37/BS37))</f>
        <v>-9.9047463775499806E-2</v>
      </c>
      <c r="BW37" s="14">
        <f>+SUM(BW34:BW36)</f>
        <v>125033</v>
      </c>
      <c r="BX37" s="103">
        <f ca="1">+SUM(BX34:BX36)</f>
        <v>124237</v>
      </c>
      <c r="BY37" s="14">
        <f ca="1">SUM(BY34:BY36)</f>
        <v>-796</v>
      </c>
      <c r="BZ37" s="15">
        <f ca="1">IF(BY37=0,0,IF(BW37=0,1,BY37/BW37))</f>
        <v>-6.3663192917069898E-3</v>
      </c>
      <c r="CA37" s="14">
        <f>SUM(CA34:CA36)</f>
        <v>1351758</v>
      </c>
      <c r="CB37" s="103">
        <f ca="1">SUM(CB34:CB36)</f>
        <v>1229458</v>
      </c>
      <c r="CC37" s="14">
        <f ca="1">SUM(CC34:CC36)</f>
        <v>-122300</v>
      </c>
      <c r="CD37" s="15">
        <f ca="1">IF(CC37=0,0,IF(CA37=0,1,CC37/CA37))</f>
        <v>-9.0474774330908336E-2</v>
      </c>
      <c r="CE37" s="14">
        <f>+SUM(CE34:CE36)</f>
        <v>106500</v>
      </c>
      <c r="CF37" s="103">
        <f ca="1">+SUM(CF34:CF36)</f>
        <v>104035</v>
      </c>
      <c r="CG37" s="14">
        <f ca="1">SUM(CG34:CG36)</f>
        <v>-2465</v>
      </c>
      <c r="CH37" s="15">
        <f ca="1">IF(CG37=0,0,IF(CE37=0,1,CG37/CE37))</f>
        <v>-2.3145539906103286E-2</v>
      </c>
      <c r="CI37" s="14">
        <f>SUM(CI34:CI36)</f>
        <v>1458258</v>
      </c>
      <c r="CJ37" s="103">
        <f ca="1">SUM(CJ34:CJ36)</f>
        <v>1333493</v>
      </c>
      <c r="CK37" s="14">
        <f ca="1">SUM(CK34:CK36)</f>
        <v>-124765</v>
      </c>
      <c r="CL37" s="15">
        <f ca="1">IF(CK37=0,0,IF(CI37=0,1,CK37/CI37))</f>
        <v>-8.5557562516372268E-2</v>
      </c>
      <c r="CM37" s="14">
        <f>+SUM(CM34:CM36)</f>
        <v>113777</v>
      </c>
      <c r="CN37" s="103">
        <f ca="1">+SUM(CN34:CN36)</f>
        <v>102268</v>
      </c>
      <c r="CO37" s="14">
        <f ca="1">SUM(CO34:CO36)</f>
        <v>-11509</v>
      </c>
      <c r="CP37" s="15">
        <f ca="1">IF(CO37=0,0,IF(CM37=0,1,CO37/CM37))</f>
        <v>-0.10115401179500251</v>
      </c>
      <c r="CQ37" s="14">
        <f>SUM(CQ34:CQ36)</f>
        <v>1572035</v>
      </c>
      <c r="CR37" s="103">
        <f ca="1">SUM(CR34:CR36)</f>
        <v>1435761</v>
      </c>
      <c r="CS37" s="14">
        <f ca="1">SUM(CS34:CS36)</f>
        <v>-136274</v>
      </c>
      <c r="CT37" s="15">
        <f ca="1">IF(CS37=0,0,IF(CQ37=0,1,CS37/CQ37))</f>
        <v>-8.6686365125458409E-2</v>
      </c>
      <c r="CW37" s="12"/>
      <c r="CX37" s="12"/>
      <c r="CZ37" s="89"/>
      <c r="DA37" s="89"/>
      <c r="DB37" s="89"/>
      <c r="DC37" s="89"/>
      <c r="DD37" s="89"/>
      <c r="DE37" s="89"/>
      <c r="DF37" s="89"/>
      <c r="DG37" s="89"/>
      <c r="DH37" s="89"/>
      <c r="DI37" s="89"/>
      <c r="DJ37" s="89"/>
      <c r="DK37" s="89"/>
      <c r="DL37" s="12"/>
      <c r="DM37" s="12"/>
      <c r="DN37" s="89"/>
      <c r="DO37" s="89"/>
      <c r="DP37" s="89"/>
      <c r="DQ37" s="89"/>
      <c r="DR37" s="89"/>
      <c r="DS37" s="89"/>
      <c r="DT37" s="89"/>
      <c r="DU37" s="89"/>
      <c r="DV37" s="89"/>
      <c r="DW37" s="89"/>
      <c r="DX37" s="89"/>
      <c r="DY37" s="89"/>
      <c r="DZ37"/>
    </row>
    <row r="38" spans="1:130" s="12" customFormat="1" ht="15.6">
      <c r="A38" s="92"/>
      <c r="B38" s="28"/>
      <c r="C38" s="9"/>
      <c r="D38" s="9"/>
      <c r="E38" s="10"/>
      <c r="F38" s="11"/>
      <c r="G38" s="9"/>
      <c r="H38" s="9"/>
      <c r="I38" s="10"/>
      <c r="J38" s="11"/>
      <c r="K38" s="9"/>
      <c r="L38" s="9"/>
      <c r="M38" s="10"/>
      <c r="N38" s="11"/>
      <c r="O38" s="9"/>
      <c r="P38" s="9"/>
      <c r="Q38" s="10"/>
      <c r="R38" s="11"/>
      <c r="S38" s="9"/>
      <c r="T38" s="9"/>
      <c r="U38" s="10"/>
      <c r="V38" s="11"/>
      <c r="W38" s="9"/>
      <c r="X38" s="9"/>
      <c r="Y38" s="10"/>
      <c r="Z38" s="11"/>
      <c r="AA38" s="9"/>
      <c r="AB38" s="9"/>
      <c r="AC38" s="10"/>
      <c r="AD38" s="11"/>
      <c r="AE38" s="9"/>
      <c r="AF38" s="9"/>
      <c r="AG38" s="10"/>
      <c r="AH38" s="11"/>
      <c r="AI38" s="9"/>
      <c r="AJ38" s="9"/>
      <c r="AK38" s="10"/>
      <c r="AL38" s="11"/>
      <c r="AM38" s="9"/>
      <c r="AN38" s="9"/>
      <c r="AO38" s="10"/>
      <c r="AP38" s="11"/>
      <c r="AQ38" s="9"/>
      <c r="AR38" s="9"/>
      <c r="AS38" s="10"/>
      <c r="AT38" s="11"/>
      <c r="AU38" s="9"/>
      <c r="AV38" s="9"/>
      <c r="AW38" s="10"/>
      <c r="AX38" s="11"/>
      <c r="AY38" s="9"/>
      <c r="AZ38" s="9"/>
      <c r="BA38" s="10"/>
      <c r="BB38" s="11"/>
      <c r="BC38" s="9"/>
      <c r="BD38" s="9"/>
      <c r="BE38" s="10"/>
      <c r="BF38" s="11"/>
      <c r="BG38" s="9"/>
      <c r="BH38" s="9"/>
      <c r="BI38" s="10"/>
      <c r="BJ38" s="11"/>
      <c r="BK38" s="9"/>
      <c r="BL38" s="9"/>
      <c r="BM38" s="10"/>
      <c r="BN38" s="11"/>
      <c r="BO38" s="9"/>
      <c r="BP38" s="9"/>
      <c r="BQ38" s="10"/>
      <c r="BR38" s="11"/>
      <c r="BS38" s="9"/>
      <c r="BT38" s="9"/>
      <c r="BU38" s="10"/>
      <c r="BV38" s="11"/>
      <c r="BW38" s="9"/>
      <c r="BX38" s="9"/>
      <c r="BY38" s="10"/>
      <c r="BZ38" s="11"/>
      <c r="CA38" s="9"/>
      <c r="CB38" s="9"/>
      <c r="CC38" s="10"/>
      <c r="CD38" s="11"/>
      <c r="CE38" s="9"/>
      <c r="CF38" s="9"/>
      <c r="CG38" s="10"/>
      <c r="CH38" s="11"/>
      <c r="CI38" s="9"/>
      <c r="CJ38" s="9"/>
      <c r="CK38" s="10"/>
      <c r="CL38" s="11"/>
      <c r="CM38" s="9"/>
      <c r="CN38" s="9"/>
      <c r="CO38" s="10"/>
      <c r="CP38" s="11"/>
      <c r="CQ38" s="9"/>
      <c r="CR38" s="9"/>
      <c r="CS38" s="10"/>
      <c r="CT38" s="11"/>
      <c r="CY38" s="16"/>
      <c r="CZ38" s="89"/>
      <c r="DA38" s="89"/>
      <c r="DB38" s="89"/>
      <c r="DC38" s="89"/>
      <c r="DD38" s="89"/>
      <c r="DE38" s="89"/>
      <c r="DF38" s="89"/>
      <c r="DG38" s="89"/>
      <c r="DH38" s="89"/>
      <c r="DI38" s="89"/>
      <c r="DJ38" s="89"/>
      <c r="DK38" s="89"/>
      <c r="DN38" s="89"/>
      <c r="DO38" s="89"/>
      <c r="DP38" s="89"/>
      <c r="DQ38" s="89"/>
      <c r="DR38" s="89"/>
      <c r="DS38" s="89"/>
      <c r="DT38" s="89"/>
      <c r="DU38" s="89"/>
      <c r="DV38" s="89"/>
      <c r="DW38" s="89"/>
      <c r="DX38" s="89"/>
      <c r="DY38" s="89"/>
      <c r="DZ38"/>
    </row>
    <row r="39" spans="1:130" s="12" customFormat="1" ht="15" customHeight="1">
      <c r="A39" s="99"/>
      <c r="B39" s="31" t="s">
        <v>6</v>
      </c>
      <c r="C39" s="21">
        <f>+CZ39</f>
        <v>168775</v>
      </c>
      <c r="D39" s="87">
        <f ca="1">OFFSET(CZ39,0,14,1,1)</f>
        <v>168360</v>
      </c>
      <c r="E39" s="21">
        <f ca="1">SUM(D39-C39)</f>
        <v>-415</v>
      </c>
      <c r="F39" s="22">
        <f ca="1">IF(E39=0,0,IF(C39=0,1,E39/C39))</f>
        <v>-2.4588949785217004E-3</v>
      </c>
      <c r="G39" s="21">
        <f>SUMIF($C$6:F$6,G$5,$C39:F39)</f>
        <v>168775</v>
      </c>
      <c r="H39" s="87">
        <f ca="1">SUMIF($C$6:G$6,H$5,$C39:G39)</f>
        <v>168360</v>
      </c>
      <c r="I39" s="21">
        <f ca="1">SUM(H39-G39)</f>
        <v>-415</v>
      </c>
      <c r="J39" s="22">
        <f ca="1">IF(I39=0,0,IF(G39=0,1,I39/G39))</f>
        <v>-2.4588949785217004E-3</v>
      </c>
      <c r="K39" s="21">
        <f>+DA39</f>
        <v>148863</v>
      </c>
      <c r="L39" s="87">
        <f ca="1">OFFSET(DA39,0,14,1,1)</f>
        <v>151503</v>
      </c>
      <c r="M39" s="21">
        <f ca="1">SUM(L39-K39)</f>
        <v>2640</v>
      </c>
      <c r="N39" s="22">
        <f ca="1">IF(M39=0,0,IF(K39=0,1,M39/K39))</f>
        <v>1.7734426956328972E-2</v>
      </c>
      <c r="O39" s="21">
        <f>SUMIF($C$6:N$6,O$5,$C39:N39)</f>
        <v>317638</v>
      </c>
      <c r="P39" s="87">
        <f ca="1">SUMIF($C$6:O$6,P$5,$C39:O39)</f>
        <v>319863</v>
      </c>
      <c r="Q39" s="21">
        <f ca="1">SUM(P39-O39)</f>
        <v>2225</v>
      </c>
      <c r="R39" s="22">
        <f ca="1">IF(Q39=0,0,IF(O39=0,1,Q39/O39))</f>
        <v>7.0048293969865068E-3</v>
      </c>
      <c r="S39" s="21">
        <f>+DB39</f>
        <v>176662</v>
      </c>
      <c r="T39" s="87">
        <f ca="1">OFFSET(DB39,0,14,1,1)</f>
        <v>177327</v>
      </c>
      <c r="U39" s="21">
        <f ca="1">SUM(T39-S39)</f>
        <v>665</v>
      </c>
      <c r="V39" s="22">
        <f ca="1">IF(U39=0,0,IF(S39=0,1,U39/S39))</f>
        <v>3.7642503764250376E-3</v>
      </c>
      <c r="W39" s="21">
        <f>SUMIF($C$6:V$6,W$5,$C39:V39)</f>
        <v>494300</v>
      </c>
      <c r="X39" s="87">
        <f ca="1">SUMIF($C$6:W$6,X$5,$C39:W39)</f>
        <v>497190</v>
      </c>
      <c r="Y39" s="21">
        <f ca="1">SUM(X39-W39)</f>
        <v>2890</v>
      </c>
      <c r="Z39" s="22">
        <f ca="1">IF(Y39=0,0,IF(W39=0,1,Y39/W39))</f>
        <v>5.8466518308719403E-3</v>
      </c>
      <c r="AA39" s="21">
        <f>+DC39</f>
        <v>181186</v>
      </c>
      <c r="AB39" s="87">
        <f ca="1">OFFSET(DC39,0,14,1,1)</f>
        <v>182673</v>
      </c>
      <c r="AC39" s="21">
        <f ca="1">SUM(AB39-AA39)</f>
        <v>1487</v>
      </c>
      <c r="AD39" s="22">
        <f ca="1">IF(AC39=0,0,IF(AA39=0,1,AC39/AA39))</f>
        <v>8.207035863698078E-3</v>
      </c>
      <c r="AE39" s="21">
        <f>SUMIF($C$6:AD$6,AE$5,$C39:AD39)</f>
        <v>675486</v>
      </c>
      <c r="AF39" s="87">
        <f ca="1">SUMIF($C$6:AE$6,AF$5,$C39:AE39)</f>
        <v>679863</v>
      </c>
      <c r="AG39" s="21">
        <f ca="1">SUM(AF39-AE39)</f>
        <v>4377</v>
      </c>
      <c r="AH39" s="22">
        <f ca="1">IF(AG39=0,0,IF(AE39=0,1,AG39/AE39))</f>
        <v>6.4797790035618797E-3</v>
      </c>
      <c r="AI39" s="21">
        <f>+DD39</f>
        <v>194759</v>
      </c>
      <c r="AJ39" s="87">
        <f ca="1">OFFSET(DD39,0,14,1,1)</f>
        <v>195931</v>
      </c>
      <c r="AK39" s="21">
        <f ca="1">SUM(AJ39-AI39)</f>
        <v>1172</v>
      </c>
      <c r="AL39" s="22">
        <f ca="1">IF(AK39=0,0,IF(AI39=0,1,AK39/AI39))</f>
        <v>6.0176936624238165E-3</v>
      </c>
      <c r="AM39" s="21">
        <f>SUMIF($C$6:AL$6,AM$5,$C39:AL39)</f>
        <v>870245</v>
      </c>
      <c r="AN39" s="87">
        <f ca="1">SUMIF($C$6:AM$6,AN$5,$C39:AM39)</f>
        <v>875794</v>
      </c>
      <c r="AO39" s="21">
        <f ca="1">SUM(AN39-AM39)</f>
        <v>5549</v>
      </c>
      <c r="AP39" s="22">
        <f ca="1">IF(AO39=0,0,IF(AM39=0,1,AO39/AM39))</f>
        <v>6.3763652764451386E-3</v>
      </c>
      <c r="AQ39" s="21">
        <f>+DE39</f>
        <v>196292</v>
      </c>
      <c r="AR39" s="87">
        <f ca="1">OFFSET(DE39,0,14,1,1)</f>
        <v>196844</v>
      </c>
      <c r="AS39" s="21">
        <f ca="1">SUM(AR39-AQ39)</f>
        <v>552</v>
      </c>
      <c r="AT39" s="22">
        <f ca="1">IF(AS39=0,0,IF(AQ39=0,1,AS39/AQ39))</f>
        <v>2.8121370203574268E-3</v>
      </c>
      <c r="AU39" s="21">
        <f>SUMIF($C$6:AT$6,AU$5,$C39:AT39)</f>
        <v>1066537</v>
      </c>
      <c r="AV39" s="87">
        <f ca="1">SUMIF($C$6:AU$6,AV$5,$C39:AU39)</f>
        <v>1072638</v>
      </c>
      <c r="AW39" s="21">
        <f ca="1">SUM(AV39-AU39)</f>
        <v>6101</v>
      </c>
      <c r="AX39" s="22">
        <f ca="1">IF(AW39=0,0,IF(AU39=0,1,AW39/AU39))</f>
        <v>5.7203828840443416E-3</v>
      </c>
      <c r="AY39" s="21">
        <f>+DF39</f>
        <v>204647</v>
      </c>
      <c r="AZ39" s="87">
        <f ca="1">OFFSET(DF39,0,14,1,1)</f>
        <v>198223</v>
      </c>
      <c r="BA39" s="21">
        <f ca="1">SUM(AZ39-AY39)</f>
        <v>-6424</v>
      </c>
      <c r="BB39" s="22">
        <f ca="1">IF(BA39=0,0,IF(AY39=0,1,BA39/AY39))</f>
        <v>-3.1390638514124318E-2</v>
      </c>
      <c r="BC39" s="21">
        <f>SUMIF($C$6:BB$6,BC$5,$C39:BB39)</f>
        <v>1271184</v>
      </c>
      <c r="BD39" s="87">
        <f ca="1">SUMIF($C$6:BC$6,BD$5,$C39:BC39)</f>
        <v>1270861</v>
      </c>
      <c r="BE39" s="21">
        <f ca="1">SUM(BD39-BC39)</f>
        <v>-323</v>
      </c>
      <c r="BF39" s="22">
        <f ca="1">IF(BE39=0,0,IF(BC39=0,1,BE39/BC39))</f>
        <v>-2.5409382119347004E-4</v>
      </c>
      <c r="BG39" s="21">
        <f>+DG39</f>
        <v>197575</v>
      </c>
      <c r="BH39" s="87">
        <f ca="1">OFFSET(DG39,0,14,1,1)</f>
        <v>197538</v>
      </c>
      <c r="BI39" s="21">
        <f ca="1">SUM(BH39-BG39)</f>
        <v>-37</v>
      </c>
      <c r="BJ39" s="22">
        <f ca="1">IF(BI39=0,0,IF(BG39=0,1,BI39/BG39))</f>
        <v>-1.8727065671264077E-4</v>
      </c>
      <c r="BK39" s="21">
        <f>SUMIF($C$6:BJ$6,BK$5,$C39:BJ39)</f>
        <v>1468759</v>
      </c>
      <c r="BL39" s="87">
        <f ca="1">SUMIF($C$6:BK$6,BL$5,$C39:BK39)</f>
        <v>1468399</v>
      </c>
      <c r="BM39" s="21">
        <f ca="1">SUM(BL39-BK39)</f>
        <v>-360</v>
      </c>
      <c r="BN39" s="22">
        <f ca="1">IF(BM39=0,0,IF(BK39=0,1,BM39/BK39))</f>
        <v>-2.4510488105945223E-4</v>
      </c>
      <c r="BO39" s="21">
        <f>+DH39</f>
        <v>186442</v>
      </c>
      <c r="BP39" s="87">
        <f ca="1">OFFSET(DH39,0,14,1,1)</f>
        <v>191969</v>
      </c>
      <c r="BQ39" s="21">
        <f ca="1">SUM(BP39-BO39)</f>
        <v>5527</v>
      </c>
      <c r="BR39" s="22">
        <f ca="1">IF(BQ39=0,0,IF(BO39=0,1,BQ39/BO39))</f>
        <v>2.9644607974597999E-2</v>
      </c>
      <c r="BS39" s="21">
        <f>SUMIF($C$6:BR$6,BS$5,$C39:BR39)</f>
        <v>1655201</v>
      </c>
      <c r="BT39" s="87">
        <f ca="1">SUMIF($C$6:BS$6,BT$5,$C39:BS39)</f>
        <v>1660368</v>
      </c>
      <c r="BU39" s="21">
        <f ca="1">SUM(BT39-BS39)</f>
        <v>5167</v>
      </c>
      <c r="BV39" s="22">
        <f ca="1">IF(BU39=0,0,IF(BS39=0,1,BU39/BS39))</f>
        <v>3.121675252733656E-3</v>
      </c>
      <c r="BW39" s="21">
        <f>+DI39</f>
        <v>191000</v>
      </c>
      <c r="BX39" s="87">
        <f ca="1">OFFSET(DI39,0,14,1,1)</f>
        <v>191303</v>
      </c>
      <c r="BY39" s="21">
        <f ca="1">SUM(BX39-BW39)</f>
        <v>303</v>
      </c>
      <c r="BZ39" s="22">
        <f ca="1">IF(BY39=0,0,IF(BW39=0,1,BY39/BW39))</f>
        <v>1.5863874345549739E-3</v>
      </c>
      <c r="CA39" s="21">
        <f>SUMIF($C$6:BZ$6,CA$5,$C39:BZ39)</f>
        <v>1846201</v>
      </c>
      <c r="CB39" s="87">
        <f ca="1">SUMIF($C$6:CA$6,CB$5,$C39:CA39)</f>
        <v>1851671</v>
      </c>
      <c r="CC39" s="21">
        <f ca="1">SUM(CB39-CA39)</f>
        <v>5470</v>
      </c>
      <c r="CD39" s="22">
        <f ca="1">IF(CC39=0,0,IF(CA39=0,1,CC39/CA39))</f>
        <v>2.9628409907696942E-3</v>
      </c>
      <c r="CE39" s="21">
        <f>+DJ39</f>
        <v>179893</v>
      </c>
      <c r="CF39" s="87">
        <f ca="1">OFFSET(DJ39,0,14,1,1)</f>
        <v>180284</v>
      </c>
      <c r="CG39" s="21">
        <f ca="1">SUM(CF39-CE39)</f>
        <v>391</v>
      </c>
      <c r="CH39" s="22">
        <f ca="1">IF(CG39=0,0,IF(CE39=0,1,CG39/CE39))</f>
        <v>2.173514255696442E-3</v>
      </c>
      <c r="CI39" s="21">
        <f>SUMIF($C$6:CH$6,CI$5,$C39:CH39)</f>
        <v>2026094</v>
      </c>
      <c r="CJ39" s="87">
        <f ca="1">SUMIF($C$6:CI$6,CJ$5,$C39:CI39)</f>
        <v>2031955</v>
      </c>
      <c r="CK39" s="21">
        <f ca="1">SUM(CJ39-CI39)</f>
        <v>5861</v>
      </c>
      <c r="CL39" s="22">
        <f ca="1">IF(CK39=0,0,IF(CI39=0,1,CK39/CI39))</f>
        <v>2.8927581839736953E-3</v>
      </c>
      <c r="CM39" s="21">
        <f>+DK39</f>
        <v>176064</v>
      </c>
      <c r="CN39" s="87">
        <f ca="1">OFFSET(DK39,0,14,1,1)</f>
        <v>180878</v>
      </c>
      <c r="CO39" s="21">
        <f ca="1">SUM(CN39-CM39)</f>
        <v>4814</v>
      </c>
      <c r="CP39" s="22">
        <f ca="1">IF(CO39=0,0,IF(CM39=0,1,CO39/CM39))</f>
        <v>2.7342330061795709E-2</v>
      </c>
      <c r="CQ39" s="21">
        <f>SUMIF($C$6:CP$6,CQ$5,$C39:CP39)</f>
        <v>2202158</v>
      </c>
      <c r="CR39" s="87">
        <f ca="1">SUMIF($C$6:CQ$6,CR$5,$C39:CQ39)</f>
        <v>2212833</v>
      </c>
      <c r="CS39" s="21">
        <f ca="1">SUM(CR39-CQ39)</f>
        <v>10675</v>
      </c>
      <c r="CT39" s="22">
        <f ca="1">IF(CS39=0,0,IF(CQ39=0,1,CS39/CQ39))</f>
        <v>4.8475177530404269E-3</v>
      </c>
      <c r="CW39" s="12" t="s">
        <v>16</v>
      </c>
      <c r="CX39" s="81" t="s">
        <v>6</v>
      </c>
      <c r="CZ39" s="88">
        <f>SUMIF(SIBC!$A$73:$A$83,'2015-2016'!CZ$7,SIBC!D$73:D$83)</f>
        <v>168775</v>
      </c>
      <c r="DA39" s="88">
        <f>SUMIF(SIBC!$A$73:$A$83,'2015-2016'!DA$7,SIBC!E$73:E$83)</f>
        <v>148863</v>
      </c>
      <c r="DB39" s="88">
        <f>SUMIF(SIBC!$A$73:$A$83,'2015-2016'!DB$7,SIBC!F$73:F$83)</f>
        <v>176662</v>
      </c>
      <c r="DC39" s="88">
        <f>SUMIF(SIBC!$A$73:$A$83,'2015-2016'!DC$7,SIBC!G$73:G$83)</f>
        <v>181186</v>
      </c>
      <c r="DD39" s="88">
        <f>SUMIF(SIBC!$A$73:$A$83,'2015-2016'!DD$7,SIBC!H$73:H$83)</f>
        <v>194759</v>
      </c>
      <c r="DE39" s="88">
        <f>SUMIF(SIBC!$A$73:$A$83,'2015-2016'!DE$7,SIBC!I$73:I$83)</f>
        <v>196292</v>
      </c>
      <c r="DF39" s="88">
        <f>SUMIF(SIBC!$A$73:$A$83,'2015-2016'!DF$7,SIBC!J$73:J$83)</f>
        <v>204647</v>
      </c>
      <c r="DG39" s="88">
        <f>SUMIF(SIBC!$A$73:$A$83,'2015-2016'!DG$7,SIBC!K$73:K$83)</f>
        <v>197575</v>
      </c>
      <c r="DH39" s="88">
        <f>SUMIF(SIBC!$A$73:$A$83,'2015-2016'!DH$7,SIBC!L$73:L$83)</f>
        <v>186442</v>
      </c>
      <c r="DI39" s="88">
        <f>SUMIF(SIBC!$A$73:$A$83,'2015-2016'!DI$7,SIBC!M$73:M$83)</f>
        <v>191000</v>
      </c>
      <c r="DJ39" s="88">
        <f>SUMIF(SIBC!$A$73:$A$83,'2015-2016'!DJ$7,SIBC!N$73:N$83)</f>
        <v>179893</v>
      </c>
      <c r="DK39" s="88">
        <f>SUMIF(SIBC!$A$73:$A$83,'2015-2016'!DK$7,SIBC!O$73:O$83)</f>
        <v>176064</v>
      </c>
      <c r="DN39" s="88">
        <f>SUMIF(SIBC!$A$73:$A$83,'2015-2016'!DN$7,SIBC!D$73:D$83)</f>
        <v>168360</v>
      </c>
      <c r="DO39" s="88">
        <f>SUMIF(SIBC!$A$73:$A$83,'2015-2016'!DO$7,SIBC!E$73:E$83)</f>
        <v>151503</v>
      </c>
      <c r="DP39" s="88">
        <f>SUMIF(SIBC!$A$73:$A$83,'2015-2016'!DP$7,SIBC!F$73:F$83)</f>
        <v>177327</v>
      </c>
      <c r="DQ39" s="88">
        <f>SUMIF(SIBC!$A$73:$A$83,'2015-2016'!DQ$7,SIBC!G$73:G$83)</f>
        <v>182673</v>
      </c>
      <c r="DR39" s="88">
        <f>SUMIF(SIBC!$A$73:$A$83,'2015-2016'!DR$7,SIBC!H$73:H$83)</f>
        <v>195931</v>
      </c>
      <c r="DS39" s="88">
        <f>SUMIF(SIBC!$A$73:$A$83,'2015-2016'!DS$7,SIBC!I$73:I$83)</f>
        <v>196844</v>
      </c>
      <c r="DT39" s="88">
        <f>SUMIF(SIBC!$A$73:$A$83,'2015-2016'!DT$7,SIBC!J$73:J$83)</f>
        <v>198223</v>
      </c>
      <c r="DU39" s="88">
        <f>SUMIF(SIBC!$A$73:$A$83,'2015-2016'!DU$7,SIBC!K$73:K$83)</f>
        <v>197538</v>
      </c>
      <c r="DV39" s="88">
        <f>SUMIF(SIBC!$A$73:$A$83,'2015-2016'!DV$7,SIBC!L$73:L$83)</f>
        <v>191969</v>
      </c>
      <c r="DW39" s="88">
        <f>SUMIF(SIBC!$A$73:$A$83,'2015-2016'!DW$7,SIBC!M$73:M$83)</f>
        <v>191303</v>
      </c>
      <c r="DX39" s="88">
        <f>SUMIF(SIBC!$A$73:$A$83,'2015-2016'!DX$7,SIBC!N$73:N$83)</f>
        <v>180284</v>
      </c>
      <c r="DY39" s="88">
        <f>SUMIF(SIBC!$A$73:$A$83,'2015-2016'!DY$7,SIBC!O$73:O$83)</f>
        <v>180878</v>
      </c>
      <c r="DZ39"/>
    </row>
    <row r="40" spans="1:130" s="12" customFormat="1" ht="15.6">
      <c r="A40" s="101" t="str">
        <f>+CW41</f>
        <v>Seaway International Bridge</v>
      </c>
      <c r="B40" s="29" t="s">
        <v>7</v>
      </c>
      <c r="C40" s="21">
        <f>+CZ40</f>
        <v>4351</v>
      </c>
      <c r="D40" s="87">
        <f ca="1">OFFSET(CZ40,0,14,1,1)</f>
        <v>4488</v>
      </c>
      <c r="E40" s="21">
        <f ca="1">SUM(D40-C40)</f>
        <v>137</v>
      </c>
      <c r="F40" s="22">
        <f ca="1">IF(E40=0,0,IF(C40=0,1,E40/C40))</f>
        <v>3.1487014479430017E-2</v>
      </c>
      <c r="G40" s="21">
        <f>SUMIF($C$6:F$6,G$5,$C40:F40)</f>
        <v>4351</v>
      </c>
      <c r="H40" s="87">
        <f ca="1">SUMIF($C$6:G$6,H$5,$C40:G40)</f>
        <v>4488</v>
      </c>
      <c r="I40" s="21">
        <f ca="1">SUM(H40-G40)</f>
        <v>137</v>
      </c>
      <c r="J40" s="22">
        <f ca="1">IF(I40=0,0,IF(G40=0,1,I40/G40))</f>
        <v>3.1487014479430017E-2</v>
      </c>
      <c r="K40" s="21">
        <f>+DA40</f>
        <v>4212</v>
      </c>
      <c r="L40" s="87">
        <f ca="1">OFFSET(DA40,0,14,1,1)</f>
        <v>4446</v>
      </c>
      <c r="M40" s="21">
        <f ca="1">SUM(L40-K40)</f>
        <v>234</v>
      </c>
      <c r="N40" s="22">
        <f ca="1">IF(M40=0,0,IF(K40=0,1,M40/K40))</f>
        <v>5.5555555555555552E-2</v>
      </c>
      <c r="O40" s="21">
        <f>SUMIF($C$6:N$6,O$5,$C40:N40)</f>
        <v>8563</v>
      </c>
      <c r="P40" s="87">
        <f ca="1">SUMIF($C$6:O$6,P$5,$C40:O40)</f>
        <v>8934</v>
      </c>
      <c r="Q40" s="21">
        <f ca="1">SUM(P40-O40)</f>
        <v>371</v>
      </c>
      <c r="R40" s="22">
        <f ca="1">IF(Q40=0,0,IF(O40=0,1,Q40/O40))</f>
        <v>4.3325937171552024E-2</v>
      </c>
      <c r="S40" s="21">
        <f>+DB40</f>
        <v>4450</v>
      </c>
      <c r="T40" s="87">
        <f ca="1">OFFSET(DB40,0,14,1,1)</f>
        <v>4868</v>
      </c>
      <c r="U40" s="21">
        <f ca="1">SUM(T40-S40)</f>
        <v>418</v>
      </c>
      <c r="V40" s="22">
        <f ca="1">IF(U40=0,0,IF(S40=0,1,U40/S40))</f>
        <v>9.3932584269662917E-2</v>
      </c>
      <c r="W40" s="21">
        <f>SUMIF($C$6:V$6,W$5,$C40:V40)</f>
        <v>13013</v>
      </c>
      <c r="X40" s="87">
        <f ca="1">SUMIF($C$6:W$6,X$5,$C40:W40)</f>
        <v>13802</v>
      </c>
      <c r="Y40" s="21">
        <f ca="1">SUM(X40-W40)</f>
        <v>789</v>
      </c>
      <c r="Z40" s="22">
        <f ca="1">IF(Y40=0,0,IF(W40=0,1,Y40/W40))</f>
        <v>6.0631676016291401E-2</v>
      </c>
      <c r="AA40" s="21">
        <f>+DC40</f>
        <v>4521</v>
      </c>
      <c r="AB40" s="87">
        <f ca="1">OFFSET(DC40,0,14,1,1)</f>
        <v>4815</v>
      </c>
      <c r="AC40" s="21">
        <f ca="1">SUM(AB40-AA40)</f>
        <v>294</v>
      </c>
      <c r="AD40" s="22">
        <f ca="1">IF(AC40=0,0,IF(AA40=0,1,AC40/AA40))</f>
        <v>6.5029860650298602E-2</v>
      </c>
      <c r="AE40" s="21">
        <f>SUMIF($C$6:AD$6,AE$5,$C40:AD40)</f>
        <v>17534</v>
      </c>
      <c r="AF40" s="87">
        <f ca="1">SUMIF($C$6:AE$6,AF$5,$C40:AE40)</f>
        <v>18617</v>
      </c>
      <c r="AG40" s="21">
        <f ca="1">SUM(AF40-AE40)</f>
        <v>1083</v>
      </c>
      <c r="AH40" s="22">
        <f ca="1">IF(AG40=0,0,IF(AE40=0,1,AG40/AE40))</f>
        <v>6.1765712330329646E-2</v>
      </c>
      <c r="AI40" s="21">
        <f>+DD40</f>
        <v>5980</v>
      </c>
      <c r="AJ40" s="87">
        <f ca="1">OFFSET(DD40,0,14,1,1)</f>
        <v>6111</v>
      </c>
      <c r="AK40" s="21">
        <f ca="1">SUM(AJ40-AI40)</f>
        <v>131</v>
      </c>
      <c r="AL40" s="22">
        <f ca="1">IF(AK40=0,0,IF(AI40=0,1,AK40/AI40))</f>
        <v>2.1906354515050169E-2</v>
      </c>
      <c r="AM40" s="21">
        <f>SUMIF($C$6:AL$6,AM$5,$C40:AL40)</f>
        <v>23514</v>
      </c>
      <c r="AN40" s="87">
        <f ca="1">SUMIF($C$6:AM$6,AN$5,$C40:AM40)</f>
        <v>24728</v>
      </c>
      <c r="AO40" s="21">
        <f ca="1">SUM(AN40-AM40)</f>
        <v>1214</v>
      </c>
      <c r="AP40" s="22">
        <f ca="1">IF(AO40=0,0,IF(AM40=0,1,AO40/AM40))</f>
        <v>5.1628816875053163E-2</v>
      </c>
      <c r="AQ40" s="21">
        <f>+DE40</f>
        <v>6351</v>
      </c>
      <c r="AR40" s="87">
        <f ca="1">OFFSET(DE40,0,14,1,1)</f>
        <v>6726</v>
      </c>
      <c r="AS40" s="21">
        <f ca="1">SUM(AR40-AQ40)</f>
        <v>375</v>
      </c>
      <c r="AT40" s="22">
        <f ca="1">IF(AS40=0,0,IF(AQ40=0,1,AS40/AQ40))</f>
        <v>5.9045819555975439E-2</v>
      </c>
      <c r="AU40" s="21">
        <f>SUMIF($C$6:AT$6,AU$5,$C40:AT40)</f>
        <v>29865</v>
      </c>
      <c r="AV40" s="87">
        <f ca="1">SUMIF($C$6:AU$6,AV$5,$C40:AU40)</f>
        <v>31454</v>
      </c>
      <c r="AW40" s="21">
        <f ca="1">SUM(AV40-AU40)</f>
        <v>1589</v>
      </c>
      <c r="AX40" s="22">
        <f ca="1">IF(AW40=0,0,IF(AU40=0,1,AW40/AU40))</f>
        <v>5.3206094090071994E-2</v>
      </c>
      <c r="AY40" s="21">
        <f>+DF40</f>
        <v>6271</v>
      </c>
      <c r="AZ40" s="87">
        <f ca="1">OFFSET(DF40,0,14,1,1)</f>
        <v>5936</v>
      </c>
      <c r="BA40" s="21">
        <f ca="1">SUM(AZ40-AY40)</f>
        <v>-335</v>
      </c>
      <c r="BB40" s="22">
        <f ca="1">IF(BA40=0,0,IF(AY40=0,1,BA40/AY40))</f>
        <v>-5.3420507096156915E-2</v>
      </c>
      <c r="BC40" s="21">
        <f>SUMIF($C$6:BB$6,BC$5,$C40:BB40)</f>
        <v>36136</v>
      </c>
      <c r="BD40" s="87">
        <f ca="1">SUMIF($C$6:BC$6,BD$5,$C40:BC40)</f>
        <v>37390</v>
      </c>
      <c r="BE40" s="21">
        <f ca="1">SUM(BD40-BC40)</f>
        <v>1254</v>
      </c>
      <c r="BF40" s="22">
        <f ca="1">IF(BE40=0,0,IF(BC40=0,1,BE40/BC40))</f>
        <v>3.4702235997343372E-2</v>
      </c>
      <c r="BG40" s="21">
        <f>+DG40</f>
        <v>6369</v>
      </c>
      <c r="BH40" s="87">
        <f ca="1">OFFSET(DG40,0,14,1,1)</f>
        <v>5990</v>
      </c>
      <c r="BI40" s="21">
        <f ca="1">SUM(BH40-BG40)</f>
        <v>-379</v>
      </c>
      <c r="BJ40" s="22">
        <f ca="1">IF(BI40=0,0,IF(BG40=0,1,BI40/BG40))</f>
        <v>-5.9506986968126861E-2</v>
      </c>
      <c r="BK40" s="21">
        <f>SUMIF($C$6:BJ$6,BK$5,$C40:BJ40)</f>
        <v>42505</v>
      </c>
      <c r="BL40" s="87">
        <f ca="1">SUMIF($C$6:BK$6,BL$5,$C40:BK40)</f>
        <v>43380</v>
      </c>
      <c r="BM40" s="21">
        <f ca="1">SUM(BL40-BK40)</f>
        <v>875</v>
      </c>
      <c r="BN40" s="22">
        <f ca="1">IF(BM40=0,0,IF(BK40=0,1,BM40/BK40))</f>
        <v>2.0585813433713681E-2</v>
      </c>
      <c r="BO40" s="21">
        <f>+DH40</f>
        <v>6475</v>
      </c>
      <c r="BP40" s="87">
        <f ca="1">OFFSET(DH40,0,14,1,1)</f>
        <v>6476</v>
      </c>
      <c r="BQ40" s="21">
        <f ca="1">SUM(BP40-BO40)</f>
        <v>1</v>
      </c>
      <c r="BR40" s="22">
        <f ca="1">IF(BQ40=0,0,IF(BO40=0,1,BQ40/BO40))</f>
        <v>1.5444015444015445E-4</v>
      </c>
      <c r="BS40" s="21">
        <f>SUMIF($C$6:BR$6,BS$5,$C40:BR40)</f>
        <v>48980</v>
      </c>
      <c r="BT40" s="87">
        <f ca="1">SUMIF($C$6:BS$6,BT$5,$C40:BS40)</f>
        <v>49856</v>
      </c>
      <c r="BU40" s="21">
        <f ca="1">SUM(BT40-BS40)</f>
        <v>876</v>
      </c>
      <c r="BV40" s="22">
        <f ca="1">IF(BU40=0,0,IF(BS40=0,1,BU40/BS40))</f>
        <v>1.7884850959575337E-2</v>
      </c>
      <c r="BW40" s="21">
        <f>+DI40</f>
        <v>6122</v>
      </c>
      <c r="BX40" s="87">
        <f ca="1">OFFSET(DI40,0,14,1,1)</f>
        <v>7110</v>
      </c>
      <c r="BY40" s="21">
        <f ca="1">SUM(BX40-BW40)</f>
        <v>988</v>
      </c>
      <c r="BZ40" s="22">
        <f ca="1">IF(BY40=0,0,IF(BW40=0,1,BY40/BW40))</f>
        <v>0.16138516824567134</v>
      </c>
      <c r="CA40" s="21">
        <f>SUMIF($C$6:BZ$6,CA$5,$C40:BZ40)</f>
        <v>55102</v>
      </c>
      <c r="CB40" s="87">
        <f ca="1">SUMIF($C$6:CA$6,CB$5,$C40:CA40)</f>
        <v>56966</v>
      </c>
      <c r="CC40" s="21">
        <f ca="1">SUM(CB40-CA40)</f>
        <v>1864</v>
      </c>
      <c r="CD40" s="22">
        <f ca="1">IF(CC40=0,0,IF(CA40=0,1,CC40/CA40))</f>
        <v>3.3828173206054225E-2</v>
      </c>
      <c r="CE40" s="21">
        <f>+DJ40</f>
        <v>5477</v>
      </c>
      <c r="CF40" s="87">
        <f ca="1">OFFSET(DJ40,0,14,1,1)</f>
        <v>5878</v>
      </c>
      <c r="CG40" s="21">
        <f ca="1">SUM(CF40-CE40)</f>
        <v>401</v>
      </c>
      <c r="CH40" s="22">
        <f ca="1">IF(CG40=0,0,IF(CE40=0,1,CG40/CE40))</f>
        <v>7.3215263830564176E-2</v>
      </c>
      <c r="CI40" s="21">
        <f>SUMIF($C$6:CH$6,CI$5,$C40:CH40)</f>
        <v>60579</v>
      </c>
      <c r="CJ40" s="87">
        <f ca="1">SUMIF($C$6:CI$6,CJ$5,$C40:CI40)</f>
        <v>62844</v>
      </c>
      <c r="CK40" s="21">
        <f ca="1">SUM(CJ40-CI40)</f>
        <v>2265</v>
      </c>
      <c r="CL40" s="22">
        <f ca="1">IF(CK40=0,0,IF(CI40=0,1,CK40/CI40))</f>
        <v>3.7389194275243898E-2</v>
      </c>
      <c r="CM40" s="21">
        <f>+DK40</f>
        <v>5212</v>
      </c>
      <c r="CN40" s="87">
        <f ca="1">OFFSET(DK40,0,14,1,1)</f>
        <v>4985</v>
      </c>
      <c r="CO40" s="21">
        <f ca="1">SUM(CN40-CM40)</f>
        <v>-227</v>
      </c>
      <c r="CP40" s="22">
        <f ca="1">IF(CO40=0,0,IF(CM40=0,1,CO40/CM40))</f>
        <v>-4.3553338449731388E-2</v>
      </c>
      <c r="CQ40" s="21">
        <f>SUMIF($C$6:CP$6,CQ$5,$C40:CP40)</f>
        <v>65791</v>
      </c>
      <c r="CR40" s="87">
        <f ca="1">SUMIF($C$6:CQ$6,CR$5,$C40:CQ40)</f>
        <v>67829</v>
      </c>
      <c r="CS40" s="21">
        <f ca="1">SUM(CR40-CQ40)</f>
        <v>2038</v>
      </c>
      <c r="CT40" s="22">
        <f ca="1">IF(CS40=0,0,IF(CQ40=0,1,CS40/CQ40))</f>
        <v>3.0976881336352995E-2</v>
      </c>
      <c r="CW40" s="12" t="s">
        <v>16</v>
      </c>
      <c r="CX40" s="81" t="s">
        <v>7</v>
      </c>
      <c r="CY40" s="16"/>
      <c r="CZ40" s="88">
        <f>SUMIF(SIBC!$A$87:$A$97,'2015-2016'!CZ$7,SIBC!D$87:D$97)</f>
        <v>4351</v>
      </c>
      <c r="DA40" s="88">
        <f>SUMIF(SIBC!$A$87:$A$97,'2015-2016'!DA$7,SIBC!E$87:E$97)</f>
        <v>4212</v>
      </c>
      <c r="DB40" s="88">
        <f>SUMIF(SIBC!$A$87:$A$97,'2015-2016'!DB$7,SIBC!F$87:F$97)</f>
        <v>4450</v>
      </c>
      <c r="DC40" s="88">
        <f>SUMIF(SIBC!$A$87:$A$97,'2015-2016'!DC$7,SIBC!G$87:G$97)</f>
        <v>4521</v>
      </c>
      <c r="DD40" s="88">
        <f>SUMIF(SIBC!$A$87:$A$97,'2015-2016'!DD$7,SIBC!H$87:H$97)</f>
        <v>5980</v>
      </c>
      <c r="DE40" s="88">
        <f>SUMIF(SIBC!$A$87:$A$97,'2015-2016'!DE$7,SIBC!I$87:I$97)</f>
        <v>6351</v>
      </c>
      <c r="DF40" s="88">
        <f>SUMIF(SIBC!$A$87:$A$97,'2015-2016'!DF$7,SIBC!J$87:J$97)</f>
        <v>6271</v>
      </c>
      <c r="DG40" s="88">
        <f>SUMIF(SIBC!$A$87:$A$97,'2015-2016'!DG$7,SIBC!K$87:K$97)</f>
        <v>6369</v>
      </c>
      <c r="DH40" s="88">
        <f>SUMIF(SIBC!$A$87:$A$97,'2015-2016'!DH$7,SIBC!L$87:L$97)</f>
        <v>6475</v>
      </c>
      <c r="DI40" s="88">
        <f>SUMIF(SIBC!$A$87:$A$97,'2015-2016'!DI$7,SIBC!M$87:M$97)</f>
        <v>6122</v>
      </c>
      <c r="DJ40" s="88">
        <f>SUMIF(SIBC!$A$87:$A$97,'2015-2016'!DJ$7,SIBC!N$87:N$97)</f>
        <v>5477</v>
      </c>
      <c r="DK40" s="88">
        <f>SUMIF(SIBC!$A$87:$A$97,'2015-2016'!DK$7,SIBC!O$87:O$97)</f>
        <v>5212</v>
      </c>
      <c r="DN40" s="88">
        <f>SUMIF(SIBC!$A$87:$A$97,'2015-2016'!DN$7,SIBC!D$87:D$97)</f>
        <v>4488</v>
      </c>
      <c r="DO40" s="88">
        <f>SUMIF(SIBC!$A$87:$A$97,'2015-2016'!DO$7,SIBC!E$87:E$97)</f>
        <v>4446</v>
      </c>
      <c r="DP40" s="88">
        <f>SUMIF(SIBC!$A$87:$A$97,'2015-2016'!DP$7,SIBC!F$87:F$97)</f>
        <v>4868</v>
      </c>
      <c r="DQ40" s="88">
        <f>SUMIF(SIBC!$A$87:$A$97,'2015-2016'!DQ$7,SIBC!G$87:G$97)</f>
        <v>4815</v>
      </c>
      <c r="DR40" s="88">
        <f>SUMIF(SIBC!$A$87:$A$97,'2015-2016'!DR$7,SIBC!H$87:H$97)</f>
        <v>6111</v>
      </c>
      <c r="DS40" s="88">
        <f>SUMIF(SIBC!$A$87:$A$97,'2015-2016'!DS$7,SIBC!I$87:I$97)</f>
        <v>6726</v>
      </c>
      <c r="DT40" s="88">
        <f>SUMIF(SIBC!$A$87:$A$97,'2015-2016'!DT$7,SIBC!J$87:J$97)</f>
        <v>5936</v>
      </c>
      <c r="DU40" s="88">
        <f>SUMIF(SIBC!$A$87:$A$97,'2015-2016'!DU$7,SIBC!K$87:K$97)</f>
        <v>5990</v>
      </c>
      <c r="DV40" s="88">
        <f>SUMIF(SIBC!$A$87:$A$97,'2015-2016'!DV$7,SIBC!L$87:L$97)</f>
        <v>6476</v>
      </c>
      <c r="DW40" s="88">
        <f>SUMIF(SIBC!$A$87:$A$97,'2015-2016'!DW$7,SIBC!M$87:M$97)</f>
        <v>7110</v>
      </c>
      <c r="DX40" s="88">
        <f>SUMIF(SIBC!$A$87:$A$97,'2015-2016'!DX$7,SIBC!N$87:N$97)</f>
        <v>5878</v>
      </c>
      <c r="DY40" s="88">
        <f>SUMIF(SIBC!$A$87:$A$97,'2015-2016'!DY$7,SIBC!O$87:O$97)</f>
        <v>4985</v>
      </c>
      <c r="DZ40"/>
    </row>
    <row r="41" spans="1:130" s="12" customFormat="1" ht="15.6">
      <c r="A41" s="100"/>
      <c r="B41" s="29" t="s">
        <v>8</v>
      </c>
      <c r="C41" s="87">
        <f>+CZ41</f>
        <v>0</v>
      </c>
      <c r="D41" s="87">
        <f ca="1">OFFSET(CZ41,0,14,1,1)</f>
        <v>0</v>
      </c>
      <c r="E41" s="87">
        <f ca="1">SUM(D41-C41)</f>
        <v>0</v>
      </c>
      <c r="F41" s="22">
        <f ca="1">IF(E41=0,0,IF(C41=0,1,E41/C41))</f>
        <v>0</v>
      </c>
      <c r="G41" s="87">
        <f>SUMIF($C$6:F$6,G$5,$C41:F41)</f>
        <v>0</v>
      </c>
      <c r="H41" s="87">
        <f ca="1">SUMIF($C$6:G$6,H$5,$C41:G41)</f>
        <v>0</v>
      </c>
      <c r="I41" s="87">
        <f ca="1">SUM(H41-G41)</f>
        <v>0</v>
      </c>
      <c r="J41" s="22">
        <f ca="1">IF(I41=0,0,IF(G41=0,1,I41/G41))</f>
        <v>0</v>
      </c>
      <c r="K41" s="87">
        <f>+DA41</f>
        <v>0</v>
      </c>
      <c r="L41" s="87">
        <f ca="1">OFFSET(DA41,0,14,1,1)</f>
        <v>0</v>
      </c>
      <c r="M41" s="87">
        <f ca="1">SUM(L41-K41)</f>
        <v>0</v>
      </c>
      <c r="N41" s="22">
        <f ca="1">IF(M41=0,0,IF(K41=0,1,M41/K41))</f>
        <v>0</v>
      </c>
      <c r="O41" s="87">
        <f>SUMIF($C$6:N$6,O$5,$C41:N41)</f>
        <v>0</v>
      </c>
      <c r="P41" s="87">
        <f ca="1">SUMIF($C$6:O$6,P$5,$C41:O41)</f>
        <v>0</v>
      </c>
      <c r="Q41" s="87">
        <f ca="1">SUM(P41-O41)</f>
        <v>0</v>
      </c>
      <c r="R41" s="22">
        <f ca="1">IF(Q41=0,0,IF(O41=0,1,Q41/O41))</f>
        <v>0</v>
      </c>
      <c r="S41" s="87">
        <f>+DB41</f>
        <v>0</v>
      </c>
      <c r="T41" s="87">
        <f ca="1">OFFSET(DB41,0,14,1,1)</f>
        <v>0</v>
      </c>
      <c r="U41" s="87">
        <f ca="1">SUM(T41-S41)</f>
        <v>0</v>
      </c>
      <c r="V41" s="22">
        <f ca="1">IF(U41=0,0,IF(S41=0,1,U41/S41))</f>
        <v>0</v>
      </c>
      <c r="W41" s="87">
        <f>SUMIF($C$6:V$6,W$5,$C41:V41)</f>
        <v>0</v>
      </c>
      <c r="X41" s="87">
        <f ca="1">SUMIF($C$6:W$6,X$5,$C41:W41)</f>
        <v>0</v>
      </c>
      <c r="Y41" s="87">
        <f ca="1">SUM(X41-W41)</f>
        <v>0</v>
      </c>
      <c r="Z41" s="22">
        <f ca="1">IF(Y41=0,0,IF(W41=0,1,Y41/W41))</f>
        <v>0</v>
      </c>
      <c r="AA41" s="87">
        <f>+DC41</f>
        <v>0</v>
      </c>
      <c r="AB41" s="87">
        <f ca="1">OFFSET(DC41,0,14,1,1)</f>
        <v>0</v>
      </c>
      <c r="AC41" s="87">
        <f ca="1">SUM(AB41-AA41)</f>
        <v>0</v>
      </c>
      <c r="AD41" s="22">
        <f ca="1">IF(AC41=0,0,IF(AA41=0,1,AC41/AA41))</f>
        <v>0</v>
      </c>
      <c r="AE41" s="87">
        <f>SUMIF($C$6:AD$6,AE$5,$C41:AD41)</f>
        <v>0</v>
      </c>
      <c r="AF41" s="87">
        <f ca="1">SUMIF($C$6:AE$6,AF$5,$C41:AE41)</f>
        <v>0</v>
      </c>
      <c r="AG41" s="87">
        <f ca="1">SUM(AF41-AE41)</f>
        <v>0</v>
      </c>
      <c r="AH41" s="22">
        <f ca="1">IF(AG41=0,0,IF(AE41=0,1,AG41/AE41))</f>
        <v>0</v>
      </c>
      <c r="AI41" s="87">
        <f>+DD41</f>
        <v>0</v>
      </c>
      <c r="AJ41" s="87">
        <f ca="1">OFFSET(DD41,0,14,1,1)</f>
        <v>0</v>
      </c>
      <c r="AK41" s="87">
        <f ca="1">SUM(AJ41-AI41)</f>
        <v>0</v>
      </c>
      <c r="AL41" s="22">
        <f ca="1">IF(AK41=0,0,IF(AI41=0,1,AK41/AI41))</f>
        <v>0</v>
      </c>
      <c r="AM41" s="87">
        <f>SUMIF($C$6:AL$6,AM$5,$C41:AL41)</f>
        <v>0</v>
      </c>
      <c r="AN41" s="87">
        <f ca="1">SUMIF($C$6:AM$6,AN$5,$C41:AM41)</f>
        <v>0</v>
      </c>
      <c r="AO41" s="87">
        <f ca="1">SUM(AN41-AM41)</f>
        <v>0</v>
      </c>
      <c r="AP41" s="22">
        <f ca="1">IF(AO41=0,0,IF(AM41=0,1,AO41/AM41))</f>
        <v>0</v>
      </c>
      <c r="AQ41" s="87">
        <f>+DE41</f>
        <v>0</v>
      </c>
      <c r="AR41" s="87">
        <f ca="1">OFFSET(DE41,0,14,1,1)</f>
        <v>0</v>
      </c>
      <c r="AS41" s="87">
        <f ca="1">SUM(AR41-AQ41)</f>
        <v>0</v>
      </c>
      <c r="AT41" s="22">
        <f ca="1">IF(AS41=0,0,IF(AQ41=0,1,AS41/AQ41))</f>
        <v>0</v>
      </c>
      <c r="AU41" s="87">
        <f>SUMIF($C$6:AT$6,AU$5,$C41:AT41)</f>
        <v>0</v>
      </c>
      <c r="AV41" s="87">
        <f ca="1">SUMIF($C$6:AU$6,AV$5,$C41:AU41)</f>
        <v>0</v>
      </c>
      <c r="AW41" s="87">
        <f ca="1">SUM(AV41-AU41)</f>
        <v>0</v>
      </c>
      <c r="AX41" s="22">
        <f ca="1">IF(AW41=0,0,IF(AU41=0,1,AW41/AU41))</f>
        <v>0</v>
      </c>
      <c r="AY41" s="87">
        <f>+DF41</f>
        <v>0</v>
      </c>
      <c r="AZ41" s="87">
        <f ca="1">OFFSET(DF41,0,14,1,1)</f>
        <v>0</v>
      </c>
      <c r="BA41" s="87">
        <f ca="1">SUM(AZ41-AY41)</f>
        <v>0</v>
      </c>
      <c r="BB41" s="22">
        <f ca="1">IF(BA41=0,0,IF(AY41=0,1,BA41/AY41))</f>
        <v>0</v>
      </c>
      <c r="BC41" s="87">
        <f>SUMIF($C$6:BB$6,BC$5,$C41:BB41)</f>
        <v>0</v>
      </c>
      <c r="BD41" s="87">
        <f ca="1">SUMIF($C$6:BC$6,BD$5,$C41:BC41)</f>
        <v>0</v>
      </c>
      <c r="BE41" s="87">
        <f ca="1">SUM(BD41-BC41)</f>
        <v>0</v>
      </c>
      <c r="BF41" s="22">
        <f ca="1">IF(BE41=0,0,IF(BC41=0,1,BE41/BC41))</f>
        <v>0</v>
      </c>
      <c r="BG41" s="87">
        <f>+DG41</f>
        <v>0</v>
      </c>
      <c r="BH41" s="87">
        <f ca="1">OFFSET(DG41,0,14,1,1)</f>
        <v>0</v>
      </c>
      <c r="BI41" s="87">
        <f ca="1">SUM(BH41-BG41)</f>
        <v>0</v>
      </c>
      <c r="BJ41" s="22">
        <f ca="1">IF(BI41=0,0,IF(BG41=0,1,BI41/BG41))</f>
        <v>0</v>
      </c>
      <c r="BK41" s="87">
        <f>SUMIF($C$6:BJ$6,BK$5,$C41:BJ41)</f>
        <v>0</v>
      </c>
      <c r="BL41" s="87">
        <f ca="1">SUMIF($C$6:BK$6,BL$5,$C41:BK41)</f>
        <v>0</v>
      </c>
      <c r="BM41" s="87">
        <f ca="1">SUM(BL41-BK41)</f>
        <v>0</v>
      </c>
      <c r="BN41" s="22">
        <f ca="1">IF(BM41=0,0,IF(BK41=0,1,BM41/BK41))</f>
        <v>0</v>
      </c>
      <c r="BO41" s="87">
        <f>+DH41</f>
        <v>0</v>
      </c>
      <c r="BP41" s="87">
        <f ca="1">OFFSET(DH41,0,14,1,1)</f>
        <v>0</v>
      </c>
      <c r="BQ41" s="87">
        <f ca="1">SUM(BP41-BO41)</f>
        <v>0</v>
      </c>
      <c r="BR41" s="22">
        <f ca="1">IF(BQ41=0,0,IF(BO41=0,1,BQ41/BO41))</f>
        <v>0</v>
      </c>
      <c r="BS41" s="87">
        <f>SUMIF($C$6:BR$6,BS$5,$C41:BR41)</f>
        <v>0</v>
      </c>
      <c r="BT41" s="87">
        <f ca="1">SUMIF($C$6:BS$6,BT$5,$C41:BS41)</f>
        <v>0</v>
      </c>
      <c r="BU41" s="87">
        <f ca="1">SUM(BT41-BS41)</f>
        <v>0</v>
      </c>
      <c r="BV41" s="22">
        <f ca="1">IF(BU41=0,0,IF(BS41=0,1,BU41/BS41))</f>
        <v>0</v>
      </c>
      <c r="BW41" s="87">
        <f>+DI41</f>
        <v>0</v>
      </c>
      <c r="BX41" s="87">
        <f ca="1">OFFSET(DI41,0,14,1,1)</f>
        <v>0</v>
      </c>
      <c r="BY41" s="87">
        <f ca="1">SUM(BX41-BW41)</f>
        <v>0</v>
      </c>
      <c r="BZ41" s="22">
        <f ca="1">IF(BY41=0,0,IF(BW41=0,1,BY41/BW41))</f>
        <v>0</v>
      </c>
      <c r="CA41" s="87">
        <f>SUMIF($C$6:BZ$6,CA$5,$C41:BZ41)</f>
        <v>0</v>
      </c>
      <c r="CB41" s="87">
        <f ca="1">SUMIF($C$6:CA$6,CB$5,$C41:CA41)</f>
        <v>0</v>
      </c>
      <c r="CC41" s="87">
        <f ca="1">SUM(CB41-CA41)</f>
        <v>0</v>
      </c>
      <c r="CD41" s="22">
        <f ca="1">IF(CC41=0,0,IF(CA41=0,1,CC41/CA41))</f>
        <v>0</v>
      </c>
      <c r="CE41" s="87">
        <f>+DJ41</f>
        <v>0</v>
      </c>
      <c r="CF41" s="87">
        <f ca="1">OFFSET(DJ41,0,14,1,1)</f>
        <v>0</v>
      </c>
      <c r="CG41" s="87">
        <f ca="1">SUM(CF41-CE41)</f>
        <v>0</v>
      </c>
      <c r="CH41" s="22">
        <f ca="1">IF(CG41=0,0,IF(CE41=0,1,CG41/CE41))</f>
        <v>0</v>
      </c>
      <c r="CI41" s="87">
        <f>SUMIF($C$6:CH$6,CI$5,$C41:CH41)</f>
        <v>0</v>
      </c>
      <c r="CJ41" s="87">
        <f ca="1">SUMIF($C$6:CI$6,CJ$5,$C41:CI41)</f>
        <v>0</v>
      </c>
      <c r="CK41" s="87">
        <f ca="1">SUM(CJ41-CI41)</f>
        <v>0</v>
      </c>
      <c r="CL41" s="22">
        <f ca="1">IF(CK41=0,0,IF(CI41=0,1,CK41/CI41))</f>
        <v>0</v>
      </c>
      <c r="CM41" s="87">
        <f>+DK41</f>
        <v>0</v>
      </c>
      <c r="CN41" s="87">
        <f ca="1">OFFSET(DK41,0,14,1,1)</f>
        <v>0</v>
      </c>
      <c r="CO41" s="87">
        <f ca="1">SUM(CN41-CM41)</f>
        <v>0</v>
      </c>
      <c r="CP41" s="22">
        <f ca="1">IF(CO41=0,0,IF(CM41=0,1,CO41/CM41))</f>
        <v>0</v>
      </c>
      <c r="CQ41" s="87">
        <f>SUMIF($C$6:CP$6,CQ$5,$C41:CP41)</f>
        <v>0</v>
      </c>
      <c r="CR41" s="87">
        <f ca="1">SUMIF($C$6:CQ$6,CR$5,$C41:CQ41)</f>
        <v>0</v>
      </c>
      <c r="CS41" s="87">
        <f ca="1">SUM(CR41-CQ41)</f>
        <v>0</v>
      </c>
      <c r="CT41" s="22">
        <f ca="1">IF(CS41=0,0,IF(CQ41=0,1,CS41/CQ41))</f>
        <v>0</v>
      </c>
      <c r="CW41" s="12" t="s">
        <v>16</v>
      </c>
      <c r="CX41" s="81" t="s">
        <v>8</v>
      </c>
      <c r="CY41" s="16"/>
      <c r="CZ41" s="88">
        <f>SUMIF(SIBC!$A$101:$A$111,'2015-2016'!CZ$7,SIBC!D$101:D$111)</f>
        <v>0</v>
      </c>
      <c r="DA41" s="88">
        <f>SUMIF(SIBC!$A$101:$A$111,'2015-2016'!DA$7,SIBC!E$101:E$111)</f>
        <v>0</v>
      </c>
      <c r="DB41" s="88">
        <f>SUMIF(SIBC!$A$101:$A$111,'2015-2016'!DB$7,SIBC!F$101:F$111)</f>
        <v>0</v>
      </c>
      <c r="DC41" s="88">
        <f>SUMIF(SIBC!$A$101:$A$111,'2015-2016'!DC$7,SIBC!G$101:G$111)</f>
        <v>0</v>
      </c>
      <c r="DD41" s="88">
        <f>SUMIF(SIBC!$A$101:$A$111,'2015-2016'!DD$7,SIBC!H$101:H$111)</f>
        <v>0</v>
      </c>
      <c r="DE41" s="88">
        <f>SUMIF(SIBC!$A$101:$A$111,'2015-2016'!DE$7,SIBC!I$101:I$111)</f>
        <v>0</v>
      </c>
      <c r="DF41" s="88">
        <f>SUMIF(SIBC!$A$101:$A$111,'2015-2016'!DF$7,SIBC!J$101:J$111)</f>
        <v>0</v>
      </c>
      <c r="DG41" s="88">
        <f>SUMIF(SIBC!$A$101:$A$111,'2015-2016'!DG$7,SIBC!K$101:K$111)</f>
        <v>0</v>
      </c>
      <c r="DH41" s="88">
        <f>SUMIF(SIBC!$A$101:$A$111,'2015-2016'!DH$7,SIBC!L$101:L$111)</f>
        <v>0</v>
      </c>
      <c r="DI41" s="88">
        <f>SUMIF(SIBC!$A$101:$A$111,'2015-2016'!DI$7,SIBC!M$101:M$111)</f>
        <v>0</v>
      </c>
      <c r="DJ41" s="88">
        <f>SUMIF(SIBC!$A$101:$A$111,'2015-2016'!DJ$7,SIBC!N$101:N$111)</f>
        <v>0</v>
      </c>
      <c r="DK41" s="88">
        <f>SUMIF(SIBC!$A$101:$A$111,'2015-2016'!DK$7,SIBC!O$101:O$111)</f>
        <v>0</v>
      </c>
      <c r="DN41" s="88">
        <f>SUMIF(SIBC!$A$101:$A$111,'2015-2016'!DN$7,SIBC!D$101:D$111)</f>
        <v>0</v>
      </c>
      <c r="DO41" s="88">
        <f>SUMIF(SIBC!$A$101:$A$111,'2015-2016'!DO$7,SIBC!E$101:E$111)</f>
        <v>0</v>
      </c>
      <c r="DP41" s="88">
        <f>SUMIF(SIBC!$A$101:$A$111,'2015-2016'!DP$7,SIBC!F$101:F$111)</f>
        <v>0</v>
      </c>
      <c r="DQ41" s="88">
        <f>SUMIF(SIBC!$A$101:$A$111,'2015-2016'!DQ$7,SIBC!G$101:G$111)</f>
        <v>0</v>
      </c>
      <c r="DR41" s="88">
        <f>SUMIF(SIBC!$A$101:$A$111,'2015-2016'!DR$7,SIBC!H$101:H$111)</f>
        <v>0</v>
      </c>
      <c r="DS41" s="88">
        <f>SUMIF(SIBC!$A$101:$A$111,'2015-2016'!DS$7,SIBC!I$101:I$111)</f>
        <v>0</v>
      </c>
      <c r="DT41" s="88">
        <f>SUMIF(SIBC!$A$101:$A$111,'2015-2016'!DT$7,SIBC!J$101:J$111)</f>
        <v>0</v>
      </c>
      <c r="DU41" s="88">
        <f>SUMIF(SIBC!$A$101:$A$111,'2015-2016'!DU$7,SIBC!K$101:K$111)</f>
        <v>0</v>
      </c>
      <c r="DV41" s="88">
        <f>SUMIF(SIBC!$A$101:$A$111,'2015-2016'!DV$7,SIBC!L$101:L$111)</f>
        <v>0</v>
      </c>
      <c r="DW41" s="88">
        <f>SUMIF(SIBC!$A$101:$A$111,'2015-2016'!DW$7,SIBC!M$101:M$111)</f>
        <v>0</v>
      </c>
      <c r="DX41" s="88">
        <f>SUMIF(SIBC!$A$101:$A$111,'2015-2016'!DX$7,SIBC!N$101:N$111)</f>
        <v>0</v>
      </c>
      <c r="DY41" s="88">
        <f>SUMIF(SIBC!$A$101:$A$111,'2015-2016'!DY$7,SIBC!O$101:O$111)</f>
        <v>0</v>
      </c>
      <c r="DZ41"/>
    </row>
    <row r="42" spans="1:130" s="16" customFormat="1" ht="15.6">
      <c r="A42" s="90"/>
      <c r="B42" s="27" t="s">
        <v>9</v>
      </c>
      <c r="C42" s="14">
        <f>+SUM(C39:C41)</f>
        <v>173126</v>
      </c>
      <c r="D42" s="103">
        <f ca="1">+SUM(D39:D41)</f>
        <v>172848</v>
      </c>
      <c r="E42" s="14">
        <f ca="1">SUM(E39:E41)</f>
        <v>-278</v>
      </c>
      <c r="F42" s="15">
        <f ca="1">IF(E42=0,0,IF(C42=0,1,E42/C42))</f>
        <v>-1.6057668980973396E-3</v>
      </c>
      <c r="G42" s="14">
        <f>SUM(G39:G41)</f>
        <v>173126</v>
      </c>
      <c r="H42" s="103">
        <f ca="1">SUM(H39:H41)</f>
        <v>172848</v>
      </c>
      <c r="I42" s="14">
        <f ca="1">SUM(I39:I41)</f>
        <v>-278</v>
      </c>
      <c r="J42" s="15">
        <f ca="1">IF(I42=0,0,IF(G42=0,1,I42/G42))</f>
        <v>-1.6057668980973396E-3</v>
      </c>
      <c r="K42" s="14">
        <f>+SUM(K39:K41)</f>
        <v>153075</v>
      </c>
      <c r="L42" s="103">
        <f ca="1">+SUM(L39:L41)</f>
        <v>155949</v>
      </c>
      <c r="M42" s="14">
        <f ca="1">SUM(M39:M41)</f>
        <v>2874</v>
      </c>
      <c r="N42" s="15">
        <f ca="1">IF(M42=0,0,IF(K42=0,1,M42/K42))</f>
        <v>1.8775110240078392E-2</v>
      </c>
      <c r="O42" s="14">
        <f>SUM(O39:O41)</f>
        <v>326201</v>
      </c>
      <c r="P42" s="103">
        <f ca="1">SUM(P39:P41)</f>
        <v>328797</v>
      </c>
      <c r="Q42" s="14">
        <f ca="1">SUM(Q39:Q41)</f>
        <v>2596</v>
      </c>
      <c r="R42" s="15">
        <f ca="1">IF(Q42=0,0,IF(O42=0,1,Q42/O42))</f>
        <v>7.9582833896891785E-3</v>
      </c>
      <c r="S42" s="14">
        <f>+SUM(S39:S41)</f>
        <v>181112</v>
      </c>
      <c r="T42" s="103">
        <f ca="1">+SUM(T39:T41)</f>
        <v>182195</v>
      </c>
      <c r="U42" s="14">
        <f ca="1">SUM(U39:U41)</f>
        <v>1083</v>
      </c>
      <c r="V42" s="15">
        <f ca="1">IF(U42=0,0,IF(S42=0,1,U42/S42))</f>
        <v>5.9797252528821943E-3</v>
      </c>
      <c r="W42" s="14">
        <f>SUM(W39:W41)</f>
        <v>507313</v>
      </c>
      <c r="X42" s="103">
        <f ca="1">SUM(X39:X41)</f>
        <v>510992</v>
      </c>
      <c r="Y42" s="14">
        <f ca="1">SUM(Y39:Y41)</f>
        <v>3679</v>
      </c>
      <c r="Z42" s="15">
        <f ca="1">IF(Y42=0,0,IF(W42=0,1,Y42/W42))</f>
        <v>7.2519332246561785E-3</v>
      </c>
      <c r="AA42" s="14">
        <f>+SUM(AA39:AA41)</f>
        <v>185707</v>
      </c>
      <c r="AB42" s="103">
        <f ca="1">+SUM(AB39:AB41)</f>
        <v>187488</v>
      </c>
      <c r="AC42" s="14">
        <f ca="1">SUM(AC39:AC41)</f>
        <v>1781</v>
      </c>
      <c r="AD42" s="15">
        <f ca="1">IF(AC42=0,0,IF(AA42=0,1,AC42/AA42))</f>
        <v>9.5903762378370221E-3</v>
      </c>
      <c r="AE42" s="14">
        <f>SUM(AE39:AE41)</f>
        <v>693020</v>
      </c>
      <c r="AF42" s="103">
        <f ca="1">SUM(AF39:AF41)</f>
        <v>698480</v>
      </c>
      <c r="AG42" s="14">
        <f ca="1">SUM(AG39:AG41)</f>
        <v>5460</v>
      </c>
      <c r="AH42" s="15">
        <f ca="1">IF(AG42=0,0,IF(AE42=0,1,AG42/AE42))</f>
        <v>7.8785605033043788E-3</v>
      </c>
      <c r="AI42" s="14">
        <f>+SUM(AI39:AI41)</f>
        <v>200739</v>
      </c>
      <c r="AJ42" s="103">
        <f ca="1">+SUM(AJ39:AJ41)</f>
        <v>202042</v>
      </c>
      <c r="AK42" s="14">
        <f ca="1">SUM(AK39:AK41)</f>
        <v>1303</v>
      </c>
      <c r="AL42" s="15">
        <f ca="1">IF(AK42=0,0,IF(AI42=0,1,AK42/AI42))</f>
        <v>6.4910156969995867E-3</v>
      </c>
      <c r="AM42" s="14">
        <f>SUM(AM39:AM41)</f>
        <v>893759</v>
      </c>
      <c r="AN42" s="103">
        <f ca="1">SUM(AN39:AN41)</f>
        <v>900522</v>
      </c>
      <c r="AO42" s="14">
        <f ca="1">SUM(AO39:AO41)</f>
        <v>6763</v>
      </c>
      <c r="AP42" s="15">
        <f ca="1">IF(AO42=0,0,IF(AM42=0,1,AO42/AM42))</f>
        <v>7.5669168086698983E-3</v>
      </c>
      <c r="AQ42" s="14">
        <f>+SUM(AQ39:AQ41)</f>
        <v>202643</v>
      </c>
      <c r="AR42" s="103">
        <f ca="1">+SUM(AR39:AR41)</f>
        <v>203570</v>
      </c>
      <c r="AS42" s="14">
        <f ca="1">SUM(AS39:AS41)</f>
        <v>927</v>
      </c>
      <c r="AT42" s="15">
        <f ca="1">IF(AS42=0,0,IF(AQ42=0,1,AS42/AQ42))</f>
        <v>4.5745473566814543E-3</v>
      </c>
      <c r="AU42" s="14">
        <f>SUM(AU39:AU41)</f>
        <v>1096402</v>
      </c>
      <c r="AV42" s="103">
        <f ca="1">SUM(AV39:AV41)</f>
        <v>1104092</v>
      </c>
      <c r="AW42" s="14">
        <f ca="1">SUM(AW39:AW41)</f>
        <v>7690</v>
      </c>
      <c r="AX42" s="15">
        <f ca="1">IF(AW42=0,0,IF(AU42=0,1,AW42/AU42))</f>
        <v>7.0138507591193744E-3</v>
      </c>
      <c r="AY42" s="14">
        <f>+SUM(AY39:AY41)</f>
        <v>210918</v>
      </c>
      <c r="AZ42" s="103">
        <f ca="1">+SUM(AZ39:AZ41)</f>
        <v>204159</v>
      </c>
      <c r="BA42" s="14">
        <f ca="1">SUM(BA39:BA41)</f>
        <v>-6759</v>
      </c>
      <c r="BB42" s="15">
        <f ca="1">IF(BA42=0,0,IF(AY42=0,1,BA42/AY42))</f>
        <v>-3.2045629107046343E-2</v>
      </c>
      <c r="BC42" s="14">
        <f>SUM(BC39:BC41)</f>
        <v>1307320</v>
      </c>
      <c r="BD42" s="103">
        <f ca="1">SUM(BD39:BD41)</f>
        <v>1308251</v>
      </c>
      <c r="BE42" s="14">
        <f ca="1">SUM(BE39:BE41)</f>
        <v>931</v>
      </c>
      <c r="BF42" s="15">
        <f ca="1">IF(BE42=0,0,IF(BC42=0,1,BE42/BC42))</f>
        <v>7.1214392803598198E-4</v>
      </c>
      <c r="BG42" s="14">
        <f>+SUM(BG39:BG41)</f>
        <v>203944</v>
      </c>
      <c r="BH42" s="103">
        <f ca="1">+SUM(BH39:BH41)</f>
        <v>203528</v>
      </c>
      <c r="BI42" s="14">
        <f ca="1">SUM(BI39:BI41)</f>
        <v>-416</v>
      </c>
      <c r="BJ42" s="15">
        <f ca="1">IF(BI42=0,0,IF(BG42=0,1,BI42/BG42))</f>
        <v>-2.0397756246812852E-3</v>
      </c>
      <c r="BK42" s="14">
        <f>SUM(BK39:BK41)</f>
        <v>1511264</v>
      </c>
      <c r="BL42" s="103">
        <f ca="1">SUM(BL39:BL41)</f>
        <v>1511779</v>
      </c>
      <c r="BM42" s="14">
        <f ca="1">SUM(BM39:BM41)</f>
        <v>515</v>
      </c>
      <c r="BN42" s="15">
        <f ca="1">IF(BM42=0,0,IF(BK42=0,1,BM42/BK42))</f>
        <v>3.4077434518389906E-4</v>
      </c>
      <c r="BO42" s="14">
        <f>+SUM(BO39:BO41)</f>
        <v>192917</v>
      </c>
      <c r="BP42" s="103">
        <f ca="1">+SUM(BP39:BP41)</f>
        <v>198445</v>
      </c>
      <c r="BQ42" s="14">
        <f ca="1">SUM(BQ39:BQ41)</f>
        <v>5528</v>
      </c>
      <c r="BR42" s="15">
        <f ca="1">IF(BQ42=0,0,IF(BO42=0,1,BQ42/BO42))</f>
        <v>2.8654810099680173E-2</v>
      </c>
      <c r="BS42" s="14">
        <f>SUM(BS39:BS41)</f>
        <v>1704181</v>
      </c>
      <c r="BT42" s="103">
        <f ca="1">SUM(BT39:BT41)</f>
        <v>1710224</v>
      </c>
      <c r="BU42" s="14">
        <f ca="1">SUM(BU39:BU41)</f>
        <v>6043</v>
      </c>
      <c r="BV42" s="15">
        <f ca="1">IF(BU42=0,0,IF(BS42=0,1,BU42/BS42))</f>
        <v>3.5459848455064338E-3</v>
      </c>
      <c r="BW42" s="14">
        <f>+SUM(BW39:BW41)</f>
        <v>197122</v>
      </c>
      <c r="BX42" s="103">
        <f ca="1">+SUM(BX39:BX41)</f>
        <v>198413</v>
      </c>
      <c r="BY42" s="14">
        <f ca="1">SUM(BY39:BY41)</f>
        <v>1291</v>
      </c>
      <c r="BZ42" s="15">
        <f ca="1">IF(BY42=0,0,IF(BW42=0,1,BY42/BW42))</f>
        <v>6.5492436156289E-3</v>
      </c>
      <c r="CA42" s="14">
        <f>SUM(CA39:CA41)</f>
        <v>1901303</v>
      </c>
      <c r="CB42" s="103">
        <f ca="1">SUM(CB39:CB41)</f>
        <v>1908637</v>
      </c>
      <c r="CC42" s="14">
        <f ca="1">SUM(CC39:CC41)</f>
        <v>7334</v>
      </c>
      <c r="CD42" s="15">
        <f ca="1">IF(CC42=0,0,IF(CA42=0,1,CC42/CA42))</f>
        <v>3.8573546667732602E-3</v>
      </c>
      <c r="CE42" s="14">
        <f>+SUM(CE39:CE41)</f>
        <v>185370</v>
      </c>
      <c r="CF42" s="103">
        <f ca="1">+SUM(CF39:CF41)</f>
        <v>186162</v>
      </c>
      <c r="CG42" s="14">
        <f ca="1">SUM(CG39:CG41)</f>
        <v>792</v>
      </c>
      <c r="CH42" s="15">
        <f ca="1">IF(CG42=0,0,IF(CE42=0,1,CG42/CE42))</f>
        <v>4.2725360090629548E-3</v>
      </c>
      <c r="CI42" s="14">
        <f>SUM(CI39:CI41)</f>
        <v>2086673</v>
      </c>
      <c r="CJ42" s="103">
        <f ca="1">SUM(CJ39:CJ41)</f>
        <v>2094799</v>
      </c>
      <c r="CK42" s="14">
        <f ca="1">SUM(CK39:CK41)</f>
        <v>8126</v>
      </c>
      <c r="CL42" s="15">
        <f ca="1">IF(CK42=0,0,IF(CI42=0,1,CK42/CI42))</f>
        <v>3.8942373817076274E-3</v>
      </c>
      <c r="CM42" s="14">
        <f>+SUM(CM39:CM41)</f>
        <v>181276</v>
      </c>
      <c r="CN42" s="103">
        <f ca="1">+SUM(CN39:CN41)</f>
        <v>185863</v>
      </c>
      <c r="CO42" s="14">
        <f ca="1">SUM(CO39:CO41)</f>
        <v>4587</v>
      </c>
      <c r="CP42" s="15">
        <f ca="1">IF(CO42=0,0,IF(CM42=0,1,CO42/CM42))</f>
        <v>2.5303956397978774E-2</v>
      </c>
      <c r="CQ42" s="14">
        <f>SUM(CQ39:CQ41)</f>
        <v>2267949</v>
      </c>
      <c r="CR42" s="103">
        <f ca="1">SUM(CR39:CR41)</f>
        <v>2280662</v>
      </c>
      <c r="CS42" s="14">
        <f ca="1">SUM(CS39:CS41)</f>
        <v>12713</v>
      </c>
      <c r="CT42" s="15">
        <f ca="1">IF(CS42=0,0,IF(CQ42=0,1,CS42/CQ42))</f>
        <v>5.6055052384334919E-3</v>
      </c>
      <c r="CW42" s="12"/>
      <c r="CX42" s="12"/>
      <c r="CZ42" s="89"/>
      <c r="DA42" s="89"/>
      <c r="DB42" s="89"/>
      <c r="DC42" s="89"/>
      <c r="DD42" s="89"/>
      <c r="DE42" s="89"/>
      <c r="DF42" s="89"/>
      <c r="DG42" s="89"/>
      <c r="DH42" s="89"/>
      <c r="DI42" s="89"/>
      <c r="DJ42" s="89"/>
      <c r="DK42" s="89"/>
      <c r="DL42" s="12"/>
      <c r="DM42" s="12"/>
      <c r="DN42" s="89"/>
      <c r="DO42" s="89"/>
      <c r="DP42" s="89"/>
      <c r="DQ42" s="89"/>
      <c r="DR42" s="89"/>
      <c r="DS42" s="89"/>
      <c r="DT42" s="89"/>
      <c r="DU42" s="89"/>
      <c r="DV42" s="89"/>
      <c r="DW42" s="89"/>
      <c r="DX42" s="89"/>
      <c r="DY42" s="89"/>
      <c r="DZ42"/>
    </row>
    <row r="43" spans="1:130" s="12" customFormat="1" ht="15.6">
      <c r="A43" s="92"/>
      <c r="B43" s="28"/>
      <c r="C43" s="9"/>
      <c r="D43" s="9"/>
      <c r="E43" s="10"/>
      <c r="F43" s="11"/>
      <c r="G43" s="9"/>
      <c r="H43" s="9"/>
      <c r="I43" s="10"/>
      <c r="J43" s="11"/>
      <c r="K43" s="9"/>
      <c r="L43" s="9"/>
      <c r="M43" s="10"/>
      <c r="N43" s="11"/>
      <c r="O43" s="9"/>
      <c r="P43" s="9"/>
      <c r="Q43" s="10"/>
      <c r="R43" s="11"/>
      <c r="S43" s="9"/>
      <c r="T43" s="9"/>
      <c r="U43" s="10"/>
      <c r="V43" s="11"/>
      <c r="W43" s="9"/>
      <c r="X43" s="9"/>
      <c r="Y43" s="10"/>
      <c r="Z43" s="11"/>
      <c r="AA43" s="9"/>
      <c r="AB43" s="9"/>
      <c r="AC43" s="10"/>
      <c r="AD43" s="11"/>
      <c r="AE43" s="9"/>
      <c r="AF43" s="9"/>
      <c r="AG43" s="10"/>
      <c r="AH43" s="11"/>
      <c r="AI43" s="9"/>
      <c r="AJ43" s="9"/>
      <c r="AK43" s="10"/>
      <c r="AL43" s="11"/>
      <c r="AM43" s="9"/>
      <c r="AN43" s="9"/>
      <c r="AO43" s="10"/>
      <c r="AP43" s="11"/>
      <c r="AQ43" s="9"/>
      <c r="AR43" s="9"/>
      <c r="AS43" s="10"/>
      <c r="AT43" s="11"/>
      <c r="AU43" s="9"/>
      <c r="AV43" s="9"/>
      <c r="AW43" s="10"/>
      <c r="AX43" s="11"/>
      <c r="AY43" s="9"/>
      <c r="AZ43" s="9"/>
      <c r="BA43" s="10"/>
      <c r="BB43" s="11"/>
      <c r="BC43" s="9"/>
      <c r="BD43" s="9"/>
      <c r="BE43" s="10"/>
      <c r="BF43" s="11"/>
      <c r="BG43" s="9"/>
      <c r="BH43" s="9"/>
      <c r="BI43" s="10"/>
      <c r="BJ43" s="11"/>
      <c r="BK43" s="9"/>
      <c r="BL43" s="9"/>
      <c r="BM43" s="10"/>
      <c r="BN43" s="11"/>
      <c r="BO43" s="9"/>
      <c r="BP43" s="9"/>
      <c r="BQ43" s="10"/>
      <c r="BR43" s="11"/>
      <c r="BS43" s="9"/>
      <c r="BT43" s="9"/>
      <c r="BU43" s="10"/>
      <c r="BV43" s="11"/>
      <c r="BW43" s="9"/>
      <c r="BX43" s="9"/>
      <c r="BY43" s="10"/>
      <c r="BZ43" s="11"/>
      <c r="CA43" s="9"/>
      <c r="CB43" s="9"/>
      <c r="CC43" s="10"/>
      <c r="CD43" s="11"/>
      <c r="CE43" s="9"/>
      <c r="CF43" s="9"/>
      <c r="CG43" s="10"/>
      <c r="CH43" s="11"/>
      <c r="CI43" s="9"/>
      <c r="CJ43" s="9"/>
      <c r="CK43" s="10"/>
      <c r="CL43" s="11"/>
      <c r="CM43" s="9"/>
      <c r="CN43" s="9"/>
      <c r="CO43" s="10"/>
      <c r="CP43" s="11"/>
      <c r="CQ43" s="9"/>
      <c r="CR43" s="9"/>
      <c r="CS43" s="10"/>
      <c r="CT43" s="11"/>
      <c r="CY43" s="16"/>
      <c r="CZ43" s="89"/>
      <c r="DA43" s="89"/>
      <c r="DB43" s="89"/>
      <c r="DC43" s="89"/>
      <c r="DD43" s="89"/>
      <c r="DE43" s="89"/>
      <c r="DF43" s="89"/>
      <c r="DG43" s="89"/>
      <c r="DH43" s="89"/>
      <c r="DI43" s="89"/>
      <c r="DJ43" s="89"/>
      <c r="DK43" s="89"/>
      <c r="DN43" s="89"/>
      <c r="DO43" s="89"/>
      <c r="DP43" s="89"/>
      <c r="DQ43" s="89"/>
      <c r="DR43" s="89"/>
      <c r="DS43" s="89"/>
      <c r="DT43" s="89"/>
      <c r="DU43" s="89"/>
      <c r="DV43" s="89"/>
      <c r="DW43" s="89"/>
      <c r="DX43" s="89"/>
      <c r="DY43" s="89"/>
      <c r="DZ43"/>
    </row>
    <row r="44" spans="1:130" s="12" customFormat="1" ht="15" customHeight="1">
      <c r="A44" s="99"/>
      <c r="B44" s="31" t="s">
        <v>6</v>
      </c>
      <c r="C44" s="21">
        <f>+CZ44</f>
        <v>78571</v>
      </c>
      <c r="D44" s="87">
        <f ca="1">OFFSET(CZ44,0,14,1,1)</f>
        <v>76902</v>
      </c>
      <c r="E44" s="21">
        <f ca="1">SUM(D44-C44)</f>
        <v>-1669</v>
      </c>
      <c r="F44" s="22">
        <f ca="1">IF(E44=0,0,IF(C44=0,1,E44/C44))</f>
        <v>-2.1241934046912984E-2</v>
      </c>
      <c r="G44" s="21">
        <f>SUMIF($C$6:F$6,G$5,$C44:F44)</f>
        <v>78571</v>
      </c>
      <c r="H44" s="87">
        <f ca="1">SUMIF($C$6:G$6,H$5,$C44:G44)</f>
        <v>76902</v>
      </c>
      <c r="I44" s="21">
        <f ca="1">SUM(H44-G44)</f>
        <v>-1669</v>
      </c>
      <c r="J44" s="22">
        <f ca="1">IF(I44=0,0,IF(G44=0,1,I44/G44))</f>
        <v>-2.1241934046912984E-2</v>
      </c>
      <c r="K44" s="21">
        <f>+DA44</f>
        <v>70224</v>
      </c>
      <c r="L44" s="87">
        <f ca="1">OFFSET(DA44,0,14,1,1)</f>
        <v>69879</v>
      </c>
      <c r="M44" s="21">
        <f ca="1">SUM(L44-K44)</f>
        <v>-345</v>
      </c>
      <c r="N44" s="22">
        <f ca="1">IF(M44=0,0,IF(K44=0,1,M44/K44))</f>
        <v>-4.9128503075871501E-3</v>
      </c>
      <c r="O44" s="21">
        <f>SUMIF($C$6:N$6,O$5,$C44:N44)</f>
        <v>148795</v>
      </c>
      <c r="P44" s="87">
        <f ca="1">SUMIF($C$6:O$6,P$5,$C44:O44)</f>
        <v>146781</v>
      </c>
      <c r="Q44" s="21">
        <f ca="1">SUM(P44-O44)</f>
        <v>-2014</v>
      </c>
      <c r="R44" s="22">
        <f ca="1">IF(Q44=0,0,IF(O44=0,1,Q44/O44))</f>
        <v>-1.3535401055142981E-2</v>
      </c>
      <c r="S44" s="21">
        <f>+DB44</f>
        <v>103493</v>
      </c>
      <c r="T44" s="87">
        <f ca="1">OFFSET(DB44,0,14,1,1)</f>
        <v>100207</v>
      </c>
      <c r="U44" s="21">
        <f ca="1">SUM(T44-S44)</f>
        <v>-3286</v>
      </c>
      <c r="V44" s="22">
        <f ca="1">IF(U44=0,0,IF(S44=0,1,U44/S44))</f>
        <v>-3.1750939677079607E-2</v>
      </c>
      <c r="W44" s="21">
        <f>SUMIF($C$6:V$6,W$5,$C44:V44)</f>
        <v>252288</v>
      </c>
      <c r="X44" s="87">
        <f ca="1">SUMIF($C$6:W$6,X$5,$C44:W44)</f>
        <v>246988</v>
      </c>
      <c r="Y44" s="21">
        <f ca="1">SUM(X44-W44)</f>
        <v>-5300</v>
      </c>
      <c r="Z44" s="22">
        <f ca="1">IF(Y44=0,0,IF(W44=0,1,Y44/W44))</f>
        <v>-2.1007737189244039E-2</v>
      </c>
      <c r="AA44" s="21">
        <f>+DC44</f>
        <v>123873</v>
      </c>
      <c r="AB44" s="87">
        <f ca="1">OFFSET(DC44,0,14,1,1)</f>
        <v>113120</v>
      </c>
      <c r="AC44" s="21">
        <f ca="1">SUM(AB44-AA44)</f>
        <v>-10753</v>
      </c>
      <c r="AD44" s="22">
        <f ca="1">IF(AC44=0,0,IF(AA44=0,1,AC44/AA44))</f>
        <v>-8.6806648745085688E-2</v>
      </c>
      <c r="AE44" s="21">
        <f>SUMIF($C$6:AD$6,AE$5,$C44:AD44)</f>
        <v>376161</v>
      </c>
      <c r="AF44" s="87">
        <f ca="1">SUMIF($C$6:AE$6,AF$5,$C44:AE44)</f>
        <v>360108</v>
      </c>
      <c r="AG44" s="21">
        <f ca="1">SUM(AF44-AE44)</f>
        <v>-16053</v>
      </c>
      <c r="AH44" s="22">
        <f ca="1">IF(AG44=0,0,IF(AE44=0,1,AG44/AE44))</f>
        <v>-4.2675875489484559E-2</v>
      </c>
      <c r="AI44" s="21">
        <f>+DD44</f>
        <v>151341</v>
      </c>
      <c r="AJ44" s="87">
        <f ca="1">OFFSET(DD44,0,14,1,1)</f>
        <v>140303</v>
      </c>
      <c r="AK44" s="21">
        <f ca="1">SUM(AJ44-AI44)</f>
        <v>-11038</v>
      </c>
      <c r="AL44" s="22">
        <f ca="1">IF(AK44=0,0,IF(AI44=0,1,AK44/AI44))</f>
        <v>-7.2934631064946048E-2</v>
      </c>
      <c r="AM44" s="21">
        <f>SUMIF($C$6:AL$6,AM$5,$C44:AL44)</f>
        <v>527502</v>
      </c>
      <c r="AN44" s="87">
        <f ca="1">SUMIF($C$6:AM$6,AN$5,$C44:AM44)</f>
        <v>500411</v>
      </c>
      <c r="AO44" s="21">
        <f ca="1">SUM(AN44-AM44)</f>
        <v>-27091</v>
      </c>
      <c r="AP44" s="22">
        <f ca="1">IF(AO44=0,0,IF(AM44=0,1,AO44/AM44))</f>
        <v>-5.1357151252507102E-2</v>
      </c>
      <c r="AQ44" s="21">
        <f>+DE44</f>
        <v>162668</v>
      </c>
      <c r="AR44" s="87">
        <f ca="1">OFFSET(DE44,0,14,1,1)</f>
        <v>156873</v>
      </c>
      <c r="AS44" s="21">
        <f ca="1">SUM(AR44-AQ44)</f>
        <v>-5795</v>
      </c>
      <c r="AT44" s="22">
        <f ca="1">IF(AS44=0,0,IF(AQ44=0,1,AS44/AQ44))</f>
        <v>-3.5624707994196772E-2</v>
      </c>
      <c r="AU44" s="21">
        <f>SUMIF($C$6:AT$6,AU$5,$C44:AT44)</f>
        <v>690170</v>
      </c>
      <c r="AV44" s="87">
        <f ca="1">SUMIF($C$6:AU$6,AV$5,$C44:AU44)</f>
        <v>657284</v>
      </c>
      <c r="AW44" s="21">
        <f ca="1">SUM(AV44-AU44)</f>
        <v>-32886</v>
      </c>
      <c r="AX44" s="22">
        <f ca="1">IF(AW44=0,0,IF(AU44=0,1,AW44/AU44))</f>
        <v>-4.7649129924511355E-2</v>
      </c>
      <c r="AY44" s="21">
        <f>+DF44</f>
        <v>227698</v>
      </c>
      <c r="AZ44" s="87">
        <f ca="1">OFFSET(DF44,0,14,1,1)</f>
        <v>231118</v>
      </c>
      <c r="BA44" s="21">
        <f ca="1">SUM(AZ44-AY44)</f>
        <v>3420</v>
      </c>
      <c r="BB44" s="22">
        <f ca="1">IF(BA44=0,0,IF(AY44=0,1,BA44/AY44))</f>
        <v>1.5019894772900947E-2</v>
      </c>
      <c r="BC44" s="21">
        <f>SUMIF($C$6:BB$6,BC$5,$C44:BB44)</f>
        <v>917868</v>
      </c>
      <c r="BD44" s="87">
        <f ca="1">SUMIF($C$6:BC$6,BD$5,$C44:BC44)</f>
        <v>888402</v>
      </c>
      <c r="BE44" s="21">
        <f ca="1">SUM(BD44-BC44)</f>
        <v>-29466</v>
      </c>
      <c r="BF44" s="22">
        <f ca="1">IF(BE44=0,0,IF(BC44=0,1,BE44/BC44))</f>
        <v>-3.2102655283766296E-2</v>
      </c>
      <c r="BG44" s="21">
        <f>+DG44</f>
        <v>222847</v>
      </c>
      <c r="BH44" s="87">
        <f ca="1">OFFSET(DG44,0,14,1,1)</f>
        <v>219959</v>
      </c>
      <c r="BI44" s="21">
        <f ca="1">SUM(BH44-BG44)</f>
        <v>-2888</v>
      </c>
      <c r="BJ44" s="22">
        <f ca="1">IF(BI44=0,0,IF(BG44=0,1,BI44/BG44))</f>
        <v>-1.2959564185293048E-2</v>
      </c>
      <c r="BK44" s="21">
        <f>SUMIF($C$6:BJ$6,BK$5,$C44:BJ44)</f>
        <v>1140715</v>
      </c>
      <c r="BL44" s="87">
        <f ca="1">SUMIF($C$6:BK$6,BL$5,$C44:BK44)</f>
        <v>1108361</v>
      </c>
      <c r="BM44" s="21">
        <f ca="1">SUM(BL44-BK44)</f>
        <v>-32354</v>
      </c>
      <c r="BN44" s="22">
        <f ca="1">IF(BM44=0,0,IF(BK44=0,1,BM44/BK44))</f>
        <v>-2.8362912734556836E-2</v>
      </c>
      <c r="BO44" s="21">
        <f>+DH44</f>
        <v>147801</v>
      </c>
      <c r="BP44" s="87">
        <f ca="1">OFFSET(DH44,0,14,1,1)</f>
        <v>157786</v>
      </c>
      <c r="BQ44" s="21">
        <f ca="1">SUM(BP44-BO44)</f>
        <v>9985</v>
      </c>
      <c r="BR44" s="22">
        <f ca="1">IF(BQ44=0,0,IF(BO44=0,1,BQ44/BO44))</f>
        <v>6.7557053064593614E-2</v>
      </c>
      <c r="BS44" s="21">
        <f>SUMIF($C$6:BR$6,BS$5,$C44:BR44)</f>
        <v>1288516</v>
      </c>
      <c r="BT44" s="87">
        <f ca="1">SUMIF($C$6:BS$6,BT$5,$C44:BS44)</f>
        <v>1266147</v>
      </c>
      <c r="BU44" s="21">
        <f ca="1">SUM(BT44-BS44)</f>
        <v>-22369</v>
      </c>
      <c r="BV44" s="22">
        <f ca="1">IF(BU44=0,0,IF(BS44=0,1,BU44/BS44))</f>
        <v>-1.7360281129609568E-2</v>
      </c>
      <c r="BW44" s="21">
        <f>+DI44</f>
        <v>128421</v>
      </c>
      <c r="BX44" s="87">
        <f ca="1">OFFSET(DI44,0,14,1,1)</f>
        <v>136341</v>
      </c>
      <c r="BY44" s="21">
        <f ca="1">SUM(BX44-BW44)</f>
        <v>7920</v>
      </c>
      <c r="BZ44" s="22">
        <f ca="1">IF(BY44=0,0,IF(BW44=0,1,BY44/BW44))</f>
        <v>6.1672156423014927E-2</v>
      </c>
      <c r="CA44" s="21">
        <f>SUMIF($C$6:BZ$6,CA$5,$C44:BZ44)</f>
        <v>1416937</v>
      </c>
      <c r="CB44" s="87">
        <f ca="1">SUMIF($C$6:CA$6,CB$5,$C44:CA44)</f>
        <v>1402488</v>
      </c>
      <c r="CC44" s="21">
        <f ca="1">SUM(CB44-CA44)</f>
        <v>-14449</v>
      </c>
      <c r="CD44" s="22">
        <f ca="1">IF(CC44=0,0,IF(CA44=0,1,CC44/CA44))</f>
        <v>-1.0197348223668377E-2</v>
      </c>
      <c r="CE44" s="21">
        <f>+DJ44</f>
        <v>104231</v>
      </c>
      <c r="CF44" s="87">
        <f ca="1">OFFSET(DJ44,0,14,1,1)</f>
        <v>108519</v>
      </c>
      <c r="CG44" s="21">
        <f ca="1">SUM(CF44-CE44)</f>
        <v>4288</v>
      </c>
      <c r="CH44" s="22">
        <f ca="1">IF(CG44=0,0,IF(CE44=0,1,CG44/CE44))</f>
        <v>4.1139392311308538E-2</v>
      </c>
      <c r="CI44" s="21">
        <f>SUMIF($C$6:CH$6,CI$5,$C44:CH44)</f>
        <v>1521168</v>
      </c>
      <c r="CJ44" s="87">
        <f ca="1">SUMIF($C$6:CI$6,CJ$5,$C44:CI44)</f>
        <v>1511007</v>
      </c>
      <c r="CK44" s="21">
        <f ca="1">SUM(CJ44-CI44)</f>
        <v>-10161</v>
      </c>
      <c r="CL44" s="22">
        <f ca="1">IF(CK44=0,0,IF(CI44=0,1,CK44/CI44))</f>
        <v>-6.679735571613392E-3</v>
      </c>
      <c r="CM44" s="21">
        <f>+DK44</f>
        <v>93626</v>
      </c>
      <c r="CN44" s="87">
        <f ca="1">OFFSET(DK44,0,14,1,1)</f>
        <v>94185</v>
      </c>
      <c r="CO44" s="21">
        <f ca="1">SUM(CN44-CM44)</f>
        <v>559</v>
      </c>
      <c r="CP44" s="22">
        <f ca="1">IF(CO44=0,0,IF(CM44=0,1,CO44/CM44))</f>
        <v>5.9705637322965844E-3</v>
      </c>
      <c r="CQ44" s="21">
        <f>SUMIF($C$6:CP$6,CQ$5,$C44:CP44)</f>
        <v>1614794</v>
      </c>
      <c r="CR44" s="87">
        <f ca="1">SUMIF($C$6:CQ$6,CR$5,$C44:CQ44)</f>
        <v>1605192</v>
      </c>
      <c r="CS44" s="21">
        <f ca="1">SUM(CR44-CQ44)</f>
        <v>-9602</v>
      </c>
      <c r="CT44" s="22">
        <f ca="1">IF(CS44=0,0,IF(CQ44=0,1,CS44/CQ44))</f>
        <v>-5.9462693074163022E-3</v>
      </c>
      <c r="CW44" s="12" t="s">
        <v>17</v>
      </c>
      <c r="CX44" s="81" t="s">
        <v>6</v>
      </c>
      <c r="CZ44" s="88">
        <f>SUMIF(TIBA!$A$73:$A$83,'2015-2016'!CZ$7,TIBA!D$73:D$83)</f>
        <v>78571</v>
      </c>
      <c r="DA44" s="88">
        <f>SUMIF(TIBA!$A$73:$A$83,'2015-2016'!DA$7,TIBA!E$73:E$83)</f>
        <v>70224</v>
      </c>
      <c r="DB44" s="88">
        <f>SUMIF(TIBA!$A$73:$A$83,'2015-2016'!DB$7,TIBA!F$73:F$83)</f>
        <v>103493</v>
      </c>
      <c r="DC44" s="88">
        <f>SUMIF(TIBA!$A$73:$A$83,'2015-2016'!DC$7,TIBA!G$73:G$83)</f>
        <v>123873</v>
      </c>
      <c r="DD44" s="88">
        <f>SUMIF(TIBA!$A$73:$A$83,'2015-2016'!DD$7,TIBA!H$73:H$83)</f>
        <v>151341</v>
      </c>
      <c r="DE44" s="88">
        <f>SUMIF(TIBA!$A$73:$A$83,'2015-2016'!DE$7,TIBA!I$73:I$83)</f>
        <v>162668</v>
      </c>
      <c r="DF44" s="88">
        <f>SUMIF(TIBA!$A$73:$A$83,'2015-2016'!DF$7,TIBA!J$73:J$83)</f>
        <v>227698</v>
      </c>
      <c r="DG44" s="88">
        <f>SUMIF(TIBA!$A$73:$A$83,'2015-2016'!DG$7,TIBA!K$73:K$83)</f>
        <v>222847</v>
      </c>
      <c r="DH44" s="88">
        <f>SUMIF(TIBA!$A$73:$A$83,'2015-2016'!DH$7,TIBA!L$73:L$83)</f>
        <v>147801</v>
      </c>
      <c r="DI44" s="88">
        <f>SUMIF(TIBA!$A$73:$A$83,'2015-2016'!DI$7,TIBA!M$73:M$83)</f>
        <v>128421</v>
      </c>
      <c r="DJ44" s="88">
        <f>SUMIF(TIBA!$A$73:$A$83,'2015-2016'!DJ$7,TIBA!N$73:N$83)</f>
        <v>104231</v>
      </c>
      <c r="DK44" s="88">
        <f>SUMIF(TIBA!$A$73:$A$83,'2015-2016'!DK$7,TIBA!O$73:O$83)</f>
        <v>93626</v>
      </c>
      <c r="DN44" s="88">
        <f>SUMIF(TIBA!$A$73:$A$83,'2015-2016'!DN$7,TIBA!D$73:D$83)</f>
        <v>76902</v>
      </c>
      <c r="DO44" s="88">
        <f>SUMIF(TIBA!$A$73:$A$83,'2015-2016'!DO$7,TIBA!E$73:E$83)</f>
        <v>69879</v>
      </c>
      <c r="DP44" s="88">
        <f>SUMIF(TIBA!$A$73:$A$83,'2015-2016'!DP$7,TIBA!F$73:F$83)</f>
        <v>100207</v>
      </c>
      <c r="DQ44" s="88">
        <f>SUMIF(TIBA!$A$73:$A$83,'2015-2016'!DQ$7,TIBA!G$73:G$83)</f>
        <v>113120</v>
      </c>
      <c r="DR44" s="88">
        <f>SUMIF(TIBA!$A$73:$A$83,'2015-2016'!DR$7,TIBA!H$73:H$83)</f>
        <v>140303</v>
      </c>
      <c r="DS44" s="88">
        <f>SUMIF(TIBA!$A$73:$A$83,'2015-2016'!DS$7,TIBA!I$73:I$83)</f>
        <v>156873</v>
      </c>
      <c r="DT44" s="88">
        <f>SUMIF(TIBA!$A$73:$A$83,'2015-2016'!DT$7,TIBA!J$73:J$83)</f>
        <v>231118</v>
      </c>
      <c r="DU44" s="88">
        <f>SUMIF(TIBA!$A$73:$A$83,'2015-2016'!DU$7,TIBA!K$73:K$83)</f>
        <v>219959</v>
      </c>
      <c r="DV44" s="88">
        <f>SUMIF(TIBA!$A$73:$A$83,'2015-2016'!DV$7,TIBA!L$73:L$83)</f>
        <v>157786</v>
      </c>
      <c r="DW44" s="88">
        <f>SUMIF(TIBA!$A$73:$A$83,'2015-2016'!DW$7,TIBA!M$73:M$83)</f>
        <v>136341</v>
      </c>
      <c r="DX44" s="88">
        <f>SUMIF(TIBA!$A$73:$A$83,'2015-2016'!DX$7,TIBA!N$73:N$83)</f>
        <v>108519</v>
      </c>
      <c r="DY44" s="88">
        <f>SUMIF(TIBA!$A$73:$A$83,'2015-2016'!DY$7,TIBA!O$73:O$83)</f>
        <v>94185</v>
      </c>
      <c r="DZ44"/>
    </row>
    <row r="45" spans="1:130" s="12" customFormat="1" ht="15.6">
      <c r="A45" s="101" t="str">
        <f>+CW46</f>
        <v>Thousand Islands Bridge</v>
      </c>
      <c r="B45" s="29" t="s">
        <v>7</v>
      </c>
      <c r="C45" s="21">
        <f>+CZ45</f>
        <v>30959</v>
      </c>
      <c r="D45" s="87">
        <f ca="1">OFFSET(CZ45,0,14,1,1)</f>
        <v>31663</v>
      </c>
      <c r="E45" s="21">
        <f ca="1">SUM(D45-C45)</f>
        <v>704</v>
      </c>
      <c r="F45" s="22">
        <f ca="1">IF(E45=0,0,IF(C45=0,1,E45/C45))</f>
        <v>2.2739752575987596E-2</v>
      </c>
      <c r="G45" s="21">
        <f>SUMIF($C$6:F$6,G$5,$C45:F45)</f>
        <v>30959</v>
      </c>
      <c r="H45" s="87">
        <f ca="1">SUMIF($C$6:G$6,H$5,$C45:G45)</f>
        <v>31663</v>
      </c>
      <c r="I45" s="21">
        <f ca="1">SUM(H45-G45)</f>
        <v>704</v>
      </c>
      <c r="J45" s="22">
        <f ca="1">IF(I45=0,0,IF(G45=0,1,I45/G45))</f>
        <v>2.2739752575987596E-2</v>
      </c>
      <c r="K45" s="21">
        <f>+DA45</f>
        <v>29692</v>
      </c>
      <c r="L45" s="87">
        <f ca="1">OFFSET(DA45,0,14,1,1)</f>
        <v>32004</v>
      </c>
      <c r="M45" s="21">
        <f ca="1">SUM(L45-K45)</f>
        <v>2312</v>
      </c>
      <c r="N45" s="22">
        <f ca="1">IF(M45=0,0,IF(K45=0,1,M45/K45))</f>
        <v>7.7866091876599763E-2</v>
      </c>
      <c r="O45" s="21">
        <f>SUMIF($C$6:N$6,O$5,$C45:N45)</f>
        <v>60651</v>
      </c>
      <c r="P45" s="87">
        <f ca="1">SUMIF($C$6:O$6,P$5,$C45:O45)</f>
        <v>63667</v>
      </c>
      <c r="Q45" s="21">
        <f ca="1">SUM(P45-O45)</f>
        <v>3016</v>
      </c>
      <c r="R45" s="22">
        <f ca="1">IF(Q45=0,0,IF(O45=0,1,Q45/O45))</f>
        <v>4.9727127335081035E-2</v>
      </c>
      <c r="S45" s="21">
        <f>+DB45</f>
        <v>34524</v>
      </c>
      <c r="T45" s="87">
        <f ca="1">OFFSET(DB45,0,14,1,1)</f>
        <v>36209</v>
      </c>
      <c r="U45" s="21">
        <f ca="1">SUM(T45-S45)</f>
        <v>1685</v>
      </c>
      <c r="V45" s="22">
        <f ca="1">IF(U45=0,0,IF(S45=0,1,U45/S45))</f>
        <v>4.8806627273780559E-2</v>
      </c>
      <c r="W45" s="21">
        <f>SUMIF($C$6:V$6,W$5,$C45:V45)</f>
        <v>95175</v>
      </c>
      <c r="X45" s="87">
        <f ca="1">SUMIF($C$6:W$6,X$5,$C45:W45)</f>
        <v>99876</v>
      </c>
      <c r="Y45" s="21">
        <f ca="1">SUM(X45-W45)</f>
        <v>4701</v>
      </c>
      <c r="Z45" s="22">
        <f ca="1">IF(Y45=0,0,IF(W45=0,1,Y45/W45))</f>
        <v>4.9393223010244285E-2</v>
      </c>
      <c r="AA45" s="21">
        <f>+DC45</f>
        <v>37797</v>
      </c>
      <c r="AB45" s="87">
        <f ca="1">OFFSET(DC45,0,14,1,1)</f>
        <v>34311</v>
      </c>
      <c r="AC45" s="21">
        <f ca="1">SUM(AB45-AA45)</f>
        <v>-3486</v>
      </c>
      <c r="AD45" s="22">
        <f ca="1">IF(AC45=0,0,IF(AA45=0,1,AC45/AA45))</f>
        <v>-9.2229542027145006E-2</v>
      </c>
      <c r="AE45" s="21">
        <f>SUMIF($C$6:AD$6,AE$5,$C45:AD45)</f>
        <v>132972</v>
      </c>
      <c r="AF45" s="87">
        <f ca="1">SUMIF($C$6:AE$6,AF$5,$C45:AE45)</f>
        <v>134187</v>
      </c>
      <c r="AG45" s="21">
        <f ca="1">SUM(AF45-AE45)</f>
        <v>1215</v>
      </c>
      <c r="AH45" s="22">
        <f ca="1">IF(AG45=0,0,IF(AE45=0,1,AG45/AE45))</f>
        <v>9.1372619799657065E-3</v>
      </c>
      <c r="AI45" s="21">
        <f>+DD45</f>
        <v>36236</v>
      </c>
      <c r="AJ45" s="87">
        <f ca="1">OFFSET(DD45,0,14,1,1)</f>
        <v>34776</v>
      </c>
      <c r="AK45" s="21">
        <f ca="1">SUM(AJ45-AI45)</f>
        <v>-1460</v>
      </c>
      <c r="AL45" s="22">
        <f ca="1">IF(AK45=0,0,IF(AI45=0,1,AK45/AI45))</f>
        <v>-4.0291422894359198E-2</v>
      </c>
      <c r="AM45" s="21">
        <f>SUMIF($C$6:AL$6,AM$5,$C45:AL45)</f>
        <v>169208</v>
      </c>
      <c r="AN45" s="87">
        <f ca="1">SUMIF($C$6:AM$6,AN$5,$C45:AM45)</f>
        <v>168963</v>
      </c>
      <c r="AO45" s="21">
        <f ca="1">SUM(AN45-AM45)</f>
        <v>-245</v>
      </c>
      <c r="AP45" s="22">
        <f ca="1">IF(AO45=0,0,IF(AM45=0,1,AO45/AM45))</f>
        <v>-1.4479220840622193E-3</v>
      </c>
      <c r="AQ45" s="21">
        <f>+DE45</f>
        <v>34764</v>
      </c>
      <c r="AR45" s="87">
        <f ca="1">OFFSET(DE45,0,14,1,1)</f>
        <v>34876</v>
      </c>
      <c r="AS45" s="21">
        <f ca="1">SUM(AR45-AQ45)</f>
        <v>112</v>
      </c>
      <c r="AT45" s="22">
        <f ca="1">IF(AS45=0,0,IF(AQ45=0,1,AS45/AQ45))</f>
        <v>3.2217236221378435E-3</v>
      </c>
      <c r="AU45" s="21">
        <f>SUMIF($C$6:AT$6,AU$5,$C45:AT45)</f>
        <v>203972</v>
      </c>
      <c r="AV45" s="87">
        <f ca="1">SUMIF($C$6:AU$6,AV$5,$C45:AU45)</f>
        <v>203839</v>
      </c>
      <c r="AW45" s="21">
        <f ca="1">SUM(AV45-AU45)</f>
        <v>-133</v>
      </c>
      <c r="AX45" s="22">
        <f ca="1">IF(AW45=0,0,IF(AU45=0,1,AW45/AU45))</f>
        <v>-6.5205028141117403E-4</v>
      </c>
      <c r="AY45" s="21">
        <f>+DF45</f>
        <v>32291</v>
      </c>
      <c r="AZ45" s="87">
        <f ca="1">OFFSET(DF45,0,14,1,1)</f>
        <v>31114</v>
      </c>
      <c r="BA45" s="21">
        <f ca="1">SUM(AZ45-AY45)</f>
        <v>-1177</v>
      </c>
      <c r="BB45" s="22">
        <f ca="1">IF(BA45=0,0,IF(AY45=0,1,BA45/AY45))</f>
        <v>-3.6449784769750082E-2</v>
      </c>
      <c r="BC45" s="21">
        <f>SUMIF($C$6:BB$6,BC$5,$C45:BB45)</f>
        <v>236263</v>
      </c>
      <c r="BD45" s="87">
        <f ca="1">SUMIF($C$6:BC$6,BD$5,$C45:BC45)</f>
        <v>234953</v>
      </c>
      <c r="BE45" s="21">
        <f ca="1">SUM(BD45-BC45)</f>
        <v>-1310</v>
      </c>
      <c r="BF45" s="22">
        <f ca="1">IF(BE45=0,0,IF(BC45=0,1,BE45/BC45))</f>
        <v>-5.5446684415249104E-3</v>
      </c>
      <c r="BG45" s="21">
        <f>+DG45</f>
        <v>30522</v>
      </c>
      <c r="BH45" s="87">
        <f ca="1">OFFSET(DG45,0,14,1,1)</f>
        <v>33799</v>
      </c>
      <c r="BI45" s="21">
        <f ca="1">SUM(BH45-BG45)</f>
        <v>3277</v>
      </c>
      <c r="BJ45" s="22">
        <f ca="1">IF(BI45=0,0,IF(BG45=0,1,BI45/BG45))</f>
        <v>0.10736517921499246</v>
      </c>
      <c r="BK45" s="21">
        <f>SUMIF($C$6:BJ$6,BK$5,$C45:BJ45)</f>
        <v>266785</v>
      </c>
      <c r="BL45" s="87">
        <f ca="1">SUMIF($C$6:BK$6,BL$5,$C45:BK45)</f>
        <v>268752</v>
      </c>
      <c r="BM45" s="21">
        <f ca="1">SUM(BL45-BK45)</f>
        <v>1967</v>
      </c>
      <c r="BN45" s="22">
        <f ca="1">IF(BM45=0,0,IF(BK45=0,1,BM45/BK45))</f>
        <v>7.3729782409055981E-3</v>
      </c>
      <c r="BO45" s="21">
        <f>+DH45</f>
        <v>34374</v>
      </c>
      <c r="BP45" s="87">
        <f ca="1">OFFSET(DH45,0,14,1,1)</f>
        <v>33403</v>
      </c>
      <c r="BQ45" s="21">
        <f ca="1">SUM(BP45-BO45)</f>
        <v>-971</v>
      </c>
      <c r="BR45" s="22">
        <f ca="1">IF(BQ45=0,0,IF(BO45=0,1,BQ45/BO45))</f>
        <v>-2.8248094490021528E-2</v>
      </c>
      <c r="BS45" s="21">
        <f>SUMIF($C$6:BR$6,BS$5,$C45:BR45)</f>
        <v>301159</v>
      </c>
      <c r="BT45" s="87">
        <f ca="1">SUMIF($C$6:BS$6,BT$5,$C45:BS45)</f>
        <v>302155</v>
      </c>
      <c r="BU45" s="21">
        <f ca="1">SUM(BT45-BS45)</f>
        <v>996</v>
      </c>
      <c r="BV45" s="22">
        <f ca="1">IF(BU45=0,0,IF(BS45=0,1,BU45/BS45))</f>
        <v>3.3072230947771776E-3</v>
      </c>
      <c r="BW45" s="21">
        <f>+DI45</f>
        <v>35080</v>
      </c>
      <c r="BX45" s="87">
        <f ca="1">OFFSET(DI45,0,14,1,1)</f>
        <v>33932</v>
      </c>
      <c r="BY45" s="21">
        <f ca="1">SUM(BX45-BW45)</f>
        <v>-1148</v>
      </c>
      <c r="BZ45" s="22">
        <f ca="1">IF(BY45=0,0,IF(BW45=0,1,BY45/BW45))</f>
        <v>-3.2725199543899658E-2</v>
      </c>
      <c r="CA45" s="21">
        <f>SUMIF($C$6:BZ$6,CA$5,$C45:BZ45)</f>
        <v>336239</v>
      </c>
      <c r="CB45" s="87">
        <f ca="1">SUMIF($C$6:CA$6,CB$5,$C45:CA45)</f>
        <v>336087</v>
      </c>
      <c r="CC45" s="21">
        <f ca="1">SUM(CB45-CA45)</f>
        <v>-152</v>
      </c>
      <c r="CD45" s="22">
        <f ca="1">IF(CC45=0,0,IF(CA45=0,1,CC45/CA45))</f>
        <v>-4.5205939822566684E-4</v>
      </c>
      <c r="CE45" s="21">
        <f>+DJ45</f>
        <v>33229</v>
      </c>
      <c r="CF45" s="87">
        <f ca="1">OFFSET(DJ45,0,14,1,1)</f>
        <v>33858</v>
      </c>
      <c r="CG45" s="21">
        <f ca="1">SUM(CF45-CE45)</f>
        <v>629</v>
      </c>
      <c r="CH45" s="22">
        <f ca="1">IF(CG45=0,0,IF(CE45=0,1,CG45/CE45))</f>
        <v>1.8929248547955101E-2</v>
      </c>
      <c r="CI45" s="21">
        <f>SUMIF($C$6:CH$6,CI$5,$C45:CH45)</f>
        <v>369468</v>
      </c>
      <c r="CJ45" s="87">
        <f ca="1">SUMIF($C$6:CI$6,CJ$5,$C45:CI45)</f>
        <v>369945</v>
      </c>
      <c r="CK45" s="21">
        <f ca="1">SUM(CJ45-CI45)</f>
        <v>477</v>
      </c>
      <c r="CL45" s="22">
        <f ca="1">IF(CK45=0,0,IF(CI45=0,1,CK45/CI45))</f>
        <v>1.2910455032641528E-3</v>
      </c>
      <c r="CM45" s="21">
        <f>+DK45</f>
        <v>30463</v>
      </c>
      <c r="CN45" s="87">
        <f ca="1">OFFSET(DK45,0,14,1,1)</f>
        <v>28127</v>
      </c>
      <c r="CO45" s="21">
        <f ca="1">SUM(CN45-CM45)</f>
        <v>-2336</v>
      </c>
      <c r="CP45" s="22">
        <f ca="1">IF(CO45=0,0,IF(CM45=0,1,CO45/CM45))</f>
        <v>-7.6683189442930774E-2</v>
      </c>
      <c r="CQ45" s="21">
        <f>SUMIF($C$6:CP$6,CQ$5,$C45:CP45)</f>
        <v>399931</v>
      </c>
      <c r="CR45" s="87">
        <f ca="1">SUMIF($C$6:CQ$6,CR$5,$C45:CQ45)</f>
        <v>398072</v>
      </c>
      <c r="CS45" s="21">
        <f ca="1">SUM(CR45-CQ45)</f>
        <v>-1859</v>
      </c>
      <c r="CT45" s="22">
        <f ca="1">IF(CS45=0,0,IF(CQ45=0,1,CS45/CQ45))</f>
        <v>-4.6483018320660312E-3</v>
      </c>
      <c r="CW45" s="12" t="s">
        <v>17</v>
      </c>
      <c r="CX45" s="81" t="s">
        <v>7</v>
      </c>
      <c r="CY45" s="16"/>
      <c r="CZ45" s="88">
        <f>SUMIF(TIBA!$A$87:$A$97,'2015-2016'!CZ$7,TIBA!D$87:D$97)</f>
        <v>30959</v>
      </c>
      <c r="DA45" s="88">
        <f>SUMIF(TIBA!$A$87:$A$97,'2015-2016'!DA$7,TIBA!E$87:E$97)</f>
        <v>29692</v>
      </c>
      <c r="DB45" s="88">
        <f>SUMIF(TIBA!$A$87:$A$97,'2015-2016'!DB$7,TIBA!F$87:F$97)</f>
        <v>34524</v>
      </c>
      <c r="DC45" s="88">
        <f>SUMIF(TIBA!$A$87:$A$97,'2015-2016'!DC$7,TIBA!G$87:G$97)</f>
        <v>37797</v>
      </c>
      <c r="DD45" s="88">
        <f>SUMIF(TIBA!$A$87:$A$97,'2015-2016'!DD$7,TIBA!H$87:H$97)</f>
        <v>36236</v>
      </c>
      <c r="DE45" s="88">
        <f>SUMIF(TIBA!$A$87:$A$97,'2015-2016'!DE$7,TIBA!I$87:I$97)</f>
        <v>34764</v>
      </c>
      <c r="DF45" s="88">
        <f>SUMIF(TIBA!$A$87:$A$97,'2015-2016'!DF$7,TIBA!J$87:J$97)</f>
        <v>32291</v>
      </c>
      <c r="DG45" s="88">
        <f>SUMIF(TIBA!$A$87:$A$97,'2015-2016'!DG$7,TIBA!K$87:K$97)</f>
        <v>30522</v>
      </c>
      <c r="DH45" s="88">
        <f>SUMIF(TIBA!$A$87:$A$97,'2015-2016'!DH$7,TIBA!L$87:L$97)</f>
        <v>34374</v>
      </c>
      <c r="DI45" s="88">
        <f>SUMIF(TIBA!$A$87:$A$97,'2015-2016'!DI$7,TIBA!M$87:M$97)</f>
        <v>35080</v>
      </c>
      <c r="DJ45" s="88">
        <f>SUMIF(TIBA!$A$87:$A$97,'2015-2016'!DJ$7,TIBA!N$87:N$97)</f>
        <v>33229</v>
      </c>
      <c r="DK45" s="88">
        <f>SUMIF(TIBA!$A$87:$A$97,'2015-2016'!DK$7,TIBA!O$87:O$97)</f>
        <v>30463</v>
      </c>
      <c r="DN45" s="88">
        <f>SUMIF(TIBA!$A$87:$A$97,'2015-2016'!DN$7,TIBA!D$87:D$97)</f>
        <v>31663</v>
      </c>
      <c r="DO45" s="88">
        <f>SUMIF(TIBA!$A$87:$A$97,'2015-2016'!DO$7,TIBA!E$87:E$97)</f>
        <v>32004</v>
      </c>
      <c r="DP45" s="88">
        <f>SUMIF(TIBA!$A$87:$A$97,'2015-2016'!DP$7,TIBA!F$87:F$97)</f>
        <v>36209</v>
      </c>
      <c r="DQ45" s="88">
        <f>SUMIF(TIBA!$A$87:$A$97,'2015-2016'!DQ$7,TIBA!G$87:G$97)</f>
        <v>34311</v>
      </c>
      <c r="DR45" s="88">
        <f>SUMIF(TIBA!$A$87:$A$97,'2015-2016'!DR$7,TIBA!H$87:H$97)</f>
        <v>34776</v>
      </c>
      <c r="DS45" s="88">
        <f>SUMIF(TIBA!$A$87:$A$97,'2015-2016'!DS$7,TIBA!I$87:I$97)</f>
        <v>34876</v>
      </c>
      <c r="DT45" s="88">
        <f>SUMIF(TIBA!$A$87:$A$97,'2015-2016'!DT$7,TIBA!J$87:J$97)</f>
        <v>31114</v>
      </c>
      <c r="DU45" s="88">
        <f>SUMIF(TIBA!$A$87:$A$97,'2015-2016'!DU$7,TIBA!K$87:K$97)</f>
        <v>33799</v>
      </c>
      <c r="DV45" s="88">
        <f>SUMIF(TIBA!$A$87:$A$97,'2015-2016'!DV$7,TIBA!L$87:L$97)</f>
        <v>33403</v>
      </c>
      <c r="DW45" s="88">
        <f>SUMIF(TIBA!$A$87:$A$97,'2015-2016'!DW$7,TIBA!M$87:M$97)</f>
        <v>33932</v>
      </c>
      <c r="DX45" s="88">
        <f>SUMIF(TIBA!$A$87:$A$97,'2015-2016'!DX$7,TIBA!N$87:N$97)</f>
        <v>33858</v>
      </c>
      <c r="DY45" s="88">
        <f>SUMIF(TIBA!$A$87:$A$97,'2015-2016'!DY$7,TIBA!O$87:O$97)</f>
        <v>28127</v>
      </c>
      <c r="DZ45"/>
    </row>
    <row r="46" spans="1:130" s="12" customFormat="1" ht="15.6">
      <c r="A46" s="100"/>
      <c r="B46" s="29" t="s">
        <v>8</v>
      </c>
      <c r="C46" s="87">
        <f>+CZ46</f>
        <v>0</v>
      </c>
      <c r="D46" s="87">
        <f ca="1">OFFSET(CZ46,0,14,1,1)</f>
        <v>0</v>
      </c>
      <c r="E46" s="87">
        <f ca="1">SUM(D46-C46)</f>
        <v>0</v>
      </c>
      <c r="F46" s="22">
        <f ca="1">IF(E46=0,0,IF(C46=0,1,E46/C46))</f>
        <v>0</v>
      </c>
      <c r="G46" s="87">
        <f>SUMIF($C$6:F$6,G$5,$C46:F46)</f>
        <v>0</v>
      </c>
      <c r="H46" s="87">
        <f ca="1">SUMIF($C$6:G$6,H$5,$C46:G46)</f>
        <v>0</v>
      </c>
      <c r="I46" s="87">
        <f ca="1">SUM(H46-G46)</f>
        <v>0</v>
      </c>
      <c r="J46" s="22">
        <f ca="1">IF(I46=0,0,IF(G46=0,1,I46/G46))</f>
        <v>0</v>
      </c>
      <c r="K46" s="87">
        <f>+DA46</f>
        <v>0</v>
      </c>
      <c r="L46" s="87">
        <f ca="1">OFFSET(DA46,0,14,1,1)</f>
        <v>0</v>
      </c>
      <c r="M46" s="87">
        <f ca="1">SUM(L46-K46)</f>
        <v>0</v>
      </c>
      <c r="N46" s="22">
        <f ca="1">IF(M46=0,0,IF(K46=0,1,M46/K46))</f>
        <v>0</v>
      </c>
      <c r="O46" s="87">
        <f>SUMIF($C$6:N$6,O$5,$C46:N46)</f>
        <v>0</v>
      </c>
      <c r="P46" s="87">
        <f ca="1">SUMIF($C$6:O$6,P$5,$C46:O46)</f>
        <v>0</v>
      </c>
      <c r="Q46" s="87">
        <f ca="1">SUM(P46-O46)</f>
        <v>0</v>
      </c>
      <c r="R46" s="22">
        <f ca="1">IF(Q46=0,0,IF(O46=0,1,Q46/O46))</f>
        <v>0</v>
      </c>
      <c r="S46" s="87">
        <f>+DB46</f>
        <v>0</v>
      </c>
      <c r="T46" s="87">
        <f ca="1">OFFSET(DB46,0,14,1,1)</f>
        <v>0</v>
      </c>
      <c r="U46" s="87">
        <f ca="1">SUM(T46-S46)</f>
        <v>0</v>
      </c>
      <c r="V46" s="22">
        <f ca="1">IF(U46=0,0,IF(S46=0,1,U46/S46))</f>
        <v>0</v>
      </c>
      <c r="W46" s="87">
        <f>SUMIF($C$6:V$6,W$5,$C46:V46)</f>
        <v>0</v>
      </c>
      <c r="X46" s="87">
        <f ca="1">SUMIF($C$6:W$6,X$5,$C46:W46)</f>
        <v>0</v>
      </c>
      <c r="Y46" s="87">
        <f ca="1">SUM(X46-W46)</f>
        <v>0</v>
      </c>
      <c r="Z46" s="22">
        <f ca="1">IF(Y46=0,0,IF(W46=0,1,Y46/W46))</f>
        <v>0</v>
      </c>
      <c r="AA46" s="87">
        <f>+DC46</f>
        <v>0</v>
      </c>
      <c r="AB46" s="87">
        <f ca="1">OFFSET(DC46,0,14,1,1)</f>
        <v>0</v>
      </c>
      <c r="AC46" s="87">
        <f ca="1">SUM(AB46-AA46)</f>
        <v>0</v>
      </c>
      <c r="AD46" s="22">
        <f ca="1">IF(AC46=0,0,IF(AA46=0,1,AC46/AA46))</f>
        <v>0</v>
      </c>
      <c r="AE46" s="87">
        <f>SUMIF($C$6:AD$6,AE$5,$C46:AD46)</f>
        <v>0</v>
      </c>
      <c r="AF46" s="87">
        <f ca="1">SUMIF($C$6:AE$6,AF$5,$C46:AE46)</f>
        <v>0</v>
      </c>
      <c r="AG46" s="87">
        <f ca="1">SUM(AF46-AE46)</f>
        <v>0</v>
      </c>
      <c r="AH46" s="22">
        <f ca="1">IF(AG46=0,0,IF(AE46=0,1,AG46/AE46))</f>
        <v>0</v>
      </c>
      <c r="AI46" s="87">
        <f>+DD46</f>
        <v>0</v>
      </c>
      <c r="AJ46" s="87">
        <f ca="1">OFFSET(DD46,0,14,1,1)</f>
        <v>0</v>
      </c>
      <c r="AK46" s="87">
        <f ca="1">SUM(AJ46-AI46)</f>
        <v>0</v>
      </c>
      <c r="AL46" s="22">
        <f ca="1">IF(AK46=0,0,IF(AI46=0,1,AK46/AI46))</f>
        <v>0</v>
      </c>
      <c r="AM46" s="87">
        <f>SUMIF($C$6:AL$6,AM$5,$C46:AL46)</f>
        <v>0</v>
      </c>
      <c r="AN46" s="87">
        <f ca="1">SUMIF($C$6:AM$6,AN$5,$C46:AM46)</f>
        <v>0</v>
      </c>
      <c r="AO46" s="87">
        <f ca="1">SUM(AN46-AM46)</f>
        <v>0</v>
      </c>
      <c r="AP46" s="22">
        <f ca="1">IF(AO46=0,0,IF(AM46=0,1,AO46/AM46))</f>
        <v>0</v>
      </c>
      <c r="AQ46" s="87">
        <f>+DE46</f>
        <v>0</v>
      </c>
      <c r="AR46" s="87">
        <f ca="1">OFFSET(DE46,0,14,1,1)</f>
        <v>0</v>
      </c>
      <c r="AS46" s="87">
        <f ca="1">SUM(AR46-AQ46)</f>
        <v>0</v>
      </c>
      <c r="AT46" s="22">
        <f ca="1">IF(AS46=0,0,IF(AQ46=0,1,AS46/AQ46))</f>
        <v>0</v>
      </c>
      <c r="AU46" s="87">
        <f>SUMIF($C$6:AT$6,AU$5,$C46:AT46)</f>
        <v>0</v>
      </c>
      <c r="AV46" s="87">
        <f ca="1">SUMIF($C$6:AU$6,AV$5,$C46:AU46)</f>
        <v>0</v>
      </c>
      <c r="AW46" s="87">
        <f ca="1">SUM(AV46-AU46)</f>
        <v>0</v>
      </c>
      <c r="AX46" s="22">
        <f ca="1">IF(AW46=0,0,IF(AU46=0,1,AW46/AU46))</f>
        <v>0</v>
      </c>
      <c r="AY46" s="87">
        <f>+DF46</f>
        <v>0</v>
      </c>
      <c r="AZ46" s="87">
        <f ca="1">OFFSET(DF46,0,14,1,1)</f>
        <v>0</v>
      </c>
      <c r="BA46" s="87">
        <f ca="1">SUM(AZ46-AY46)</f>
        <v>0</v>
      </c>
      <c r="BB46" s="22">
        <f ca="1">IF(BA46=0,0,IF(AY46=0,1,BA46/AY46))</f>
        <v>0</v>
      </c>
      <c r="BC46" s="87">
        <f>SUMIF($C$6:BB$6,BC$5,$C46:BB46)</f>
        <v>0</v>
      </c>
      <c r="BD46" s="87">
        <f ca="1">SUMIF($C$6:BC$6,BD$5,$C46:BC46)</f>
        <v>0</v>
      </c>
      <c r="BE46" s="87">
        <f ca="1">SUM(BD46-BC46)</f>
        <v>0</v>
      </c>
      <c r="BF46" s="22">
        <f ca="1">IF(BE46=0,0,IF(BC46=0,1,BE46/BC46))</f>
        <v>0</v>
      </c>
      <c r="BG46" s="87">
        <f>+DG46</f>
        <v>0</v>
      </c>
      <c r="BH46" s="87">
        <f ca="1">OFFSET(DG46,0,14,1,1)</f>
        <v>0</v>
      </c>
      <c r="BI46" s="87">
        <f ca="1">SUM(BH46-BG46)</f>
        <v>0</v>
      </c>
      <c r="BJ46" s="22">
        <f ca="1">IF(BI46=0,0,IF(BG46=0,1,BI46/BG46))</f>
        <v>0</v>
      </c>
      <c r="BK46" s="87">
        <f>SUMIF($C$6:BJ$6,BK$5,$C46:BJ46)</f>
        <v>0</v>
      </c>
      <c r="BL46" s="87">
        <f ca="1">SUMIF($C$6:BK$6,BL$5,$C46:BK46)</f>
        <v>0</v>
      </c>
      <c r="BM46" s="87">
        <f ca="1">SUM(BL46-BK46)</f>
        <v>0</v>
      </c>
      <c r="BN46" s="22">
        <f ca="1">IF(BM46=0,0,IF(BK46=0,1,BM46/BK46))</f>
        <v>0</v>
      </c>
      <c r="BO46" s="87">
        <f>+DH46</f>
        <v>0</v>
      </c>
      <c r="BP46" s="87">
        <f ca="1">OFFSET(DH46,0,14,1,1)</f>
        <v>0</v>
      </c>
      <c r="BQ46" s="87">
        <f ca="1">SUM(BP46-BO46)</f>
        <v>0</v>
      </c>
      <c r="BR46" s="22">
        <f ca="1">IF(BQ46=0,0,IF(BO46=0,1,BQ46/BO46))</f>
        <v>0</v>
      </c>
      <c r="BS46" s="87">
        <f>SUMIF($C$6:BR$6,BS$5,$C46:BR46)</f>
        <v>0</v>
      </c>
      <c r="BT46" s="87">
        <f ca="1">SUMIF($C$6:BS$6,BT$5,$C46:BS46)</f>
        <v>0</v>
      </c>
      <c r="BU46" s="87">
        <f ca="1">SUM(BT46-BS46)</f>
        <v>0</v>
      </c>
      <c r="BV46" s="22">
        <f ca="1">IF(BU46=0,0,IF(BS46=0,1,BU46/BS46))</f>
        <v>0</v>
      </c>
      <c r="BW46" s="87">
        <f>+DI46</f>
        <v>0</v>
      </c>
      <c r="BX46" s="87">
        <f ca="1">OFFSET(DI46,0,14,1,1)</f>
        <v>0</v>
      </c>
      <c r="BY46" s="87">
        <f ca="1">SUM(BX46-BW46)</f>
        <v>0</v>
      </c>
      <c r="BZ46" s="22">
        <f ca="1">IF(BY46=0,0,IF(BW46=0,1,BY46/BW46))</f>
        <v>0</v>
      </c>
      <c r="CA46" s="87">
        <f>SUMIF($C$6:BZ$6,CA$5,$C46:BZ46)</f>
        <v>0</v>
      </c>
      <c r="CB46" s="87">
        <f ca="1">SUMIF($C$6:CA$6,CB$5,$C46:CA46)</f>
        <v>0</v>
      </c>
      <c r="CC46" s="87">
        <f ca="1">SUM(CB46-CA46)</f>
        <v>0</v>
      </c>
      <c r="CD46" s="22">
        <f ca="1">IF(CC46=0,0,IF(CA46=0,1,CC46/CA46))</f>
        <v>0</v>
      </c>
      <c r="CE46" s="87">
        <f>+DJ46</f>
        <v>0</v>
      </c>
      <c r="CF46" s="87">
        <f ca="1">OFFSET(DJ46,0,14,1,1)</f>
        <v>0</v>
      </c>
      <c r="CG46" s="87">
        <f ca="1">SUM(CF46-CE46)</f>
        <v>0</v>
      </c>
      <c r="CH46" s="22">
        <f ca="1">IF(CG46=0,0,IF(CE46=0,1,CG46/CE46))</f>
        <v>0</v>
      </c>
      <c r="CI46" s="87">
        <f>SUMIF($C$6:CH$6,CI$5,$C46:CH46)</f>
        <v>0</v>
      </c>
      <c r="CJ46" s="87">
        <f ca="1">SUMIF($C$6:CI$6,CJ$5,$C46:CI46)</f>
        <v>0</v>
      </c>
      <c r="CK46" s="87">
        <f ca="1">SUM(CJ46-CI46)</f>
        <v>0</v>
      </c>
      <c r="CL46" s="22">
        <f ca="1">IF(CK46=0,0,IF(CI46=0,1,CK46/CI46))</f>
        <v>0</v>
      </c>
      <c r="CM46" s="87">
        <f>+DK46</f>
        <v>0</v>
      </c>
      <c r="CN46" s="87">
        <f ca="1">OFFSET(DK46,0,14,1,1)</f>
        <v>0</v>
      </c>
      <c r="CO46" s="87">
        <f ca="1">SUM(CN46-CM46)</f>
        <v>0</v>
      </c>
      <c r="CP46" s="22">
        <f ca="1">IF(CO46=0,0,IF(CM46=0,1,CO46/CM46))</f>
        <v>0</v>
      </c>
      <c r="CQ46" s="87">
        <f>SUMIF($C$6:CP$6,CQ$5,$C46:CP46)</f>
        <v>0</v>
      </c>
      <c r="CR46" s="87">
        <f ca="1">SUMIF($C$6:CQ$6,CR$5,$C46:CQ46)</f>
        <v>0</v>
      </c>
      <c r="CS46" s="87">
        <f ca="1">SUM(CR46-CQ46)</f>
        <v>0</v>
      </c>
      <c r="CT46" s="22">
        <f ca="1">IF(CS46=0,0,IF(CQ46=0,1,CS46/CQ46))</f>
        <v>0</v>
      </c>
      <c r="CW46" s="12" t="s">
        <v>17</v>
      </c>
      <c r="CX46" s="81" t="s">
        <v>8</v>
      </c>
      <c r="CY46" s="16"/>
      <c r="CZ46" s="88">
        <f>SUMIF(TIBA!$A$101:$A$111,'2015-2016'!CZ$7,TIBA!D$101:D$111)</f>
        <v>0</v>
      </c>
      <c r="DA46" s="88">
        <f>SUMIF(TIBA!$A$101:$A$111,'2015-2016'!DA$7,TIBA!E$101:E$111)</f>
        <v>0</v>
      </c>
      <c r="DB46" s="88">
        <f>SUMIF(TIBA!$A$101:$A$111,'2015-2016'!DB$7,TIBA!F$101:F$111)</f>
        <v>0</v>
      </c>
      <c r="DC46" s="88">
        <f>SUMIF(TIBA!$A$101:$A$111,'2015-2016'!DC$7,TIBA!G$101:G$111)</f>
        <v>0</v>
      </c>
      <c r="DD46" s="88">
        <f>SUMIF(TIBA!$A$101:$A$111,'2015-2016'!DD$7,TIBA!H$101:H$111)</f>
        <v>0</v>
      </c>
      <c r="DE46" s="88">
        <f>SUMIF(TIBA!$A$101:$A$111,'2015-2016'!DE$7,TIBA!I$101:I$111)</f>
        <v>0</v>
      </c>
      <c r="DF46" s="88">
        <f>SUMIF(TIBA!$A$101:$A$111,'2015-2016'!DF$7,TIBA!J$101:J$111)</f>
        <v>0</v>
      </c>
      <c r="DG46" s="88">
        <f>SUMIF(TIBA!$A$101:$A$111,'2015-2016'!DG$7,TIBA!K$101:K$111)</f>
        <v>0</v>
      </c>
      <c r="DH46" s="88">
        <f>SUMIF(TIBA!$A$101:$A$111,'2015-2016'!DH$7,TIBA!L$101:L$111)</f>
        <v>0</v>
      </c>
      <c r="DI46" s="88">
        <f>SUMIF(TIBA!$A$101:$A$111,'2015-2016'!DI$7,TIBA!M$101:M$111)</f>
        <v>0</v>
      </c>
      <c r="DJ46" s="88">
        <f>SUMIF(TIBA!$A$101:$A$111,'2015-2016'!DJ$7,TIBA!N$101:N$111)</f>
        <v>0</v>
      </c>
      <c r="DK46" s="88">
        <f>SUMIF(TIBA!$A$101:$A$111,'2015-2016'!DK$7,TIBA!O$101:O$111)</f>
        <v>0</v>
      </c>
      <c r="DN46" s="88">
        <f>SUMIF(TIBA!$A$101:$A$111,'2015-2016'!DN$7,TIBA!D$101:D$111)</f>
        <v>0</v>
      </c>
      <c r="DO46" s="88">
        <f>SUMIF(TIBA!$A$101:$A$111,'2015-2016'!DO$7,TIBA!E$101:E$111)</f>
        <v>0</v>
      </c>
      <c r="DP46" s="88">
        <f>SUMIF(TIBA!$A$101:$A$111,'2015-2016'!DP$7,TIBA!F$101:F$111)</f>
        <v>0</v>
      </c>
      <c r="DQ46" s="88">
        <f>SUMIF(TIBA!$A$101:$A$111,'2015-2016'!DQ$7,TIBA!G$101:G$111)</f>
        <v>0</v>
      </c>
      <c r="DR46" s="88">
        <f>SUMIF(TIBA!$A$101:$A$111,'2015-2016'!DR$7,TIBA!H$101:H$111)</f>
        <v>0</v>
      </c>
      <c r="DS46" s="88">
        <f>SUMIF(TIBA!$A$101:$A$111,'2015-2016'!DS$7,TIBA!I$101:I$111)</f>
        <v>0</v>
      </c>
      <c r="DT46" s="88">
        <f>SUMIF(TIBA!$A$101:$A$111,'2015-2016'!DT$7,TIBA!J$101:J$111)</f>
        <v>0</v>
      </c>
      <c r="DU46" s="88">
        <f>SUMIF(TIBA!$A$101:$A$111,'2015-2016'!DU$7,TIBA!K$101:K$111)</f>
        <v>0</v>
      </c>
      <c r="DV46" s="88">
        <f>SUMIF(TIBA!$A$101:$A$111,'2015-2016'!DV$7,TIBA!L$101:L$111)</f>
        <v>0</v>
      </c>
      <c r="DW46" s="88">
        <f>SUMIF(TIBA!$A$101:$A$111,'2015-2016'!DW$7,TIBA!M$101:M$111)</f>
        <v>0</v>
      </c>
      <c r="DX46" s="88">
        <f>SUMIF(TIBA!$A$101:$A$111,'2015-2016'!DX$7,TIBA!N$101:N$111)</f>
        <v>0</v>
      </c>
      <c r="DY46" s="88">
        <f>SUMIF(TIBA!$A$101:$A$111,'2015-2016'!DY$7,TIBA!O$101:O$111)</f>
        <v>0</v>
      </c>
      <c r="DZ46"/>
    </row>
    <row r="47" spans="1:130" s="16" customFormat="1" ht="15.6">
      <c r="A47" s="90"/>
      <c r="B47" s="27" t="s">
        <v>9</v>
      </c>
      <c r="C47" s="14">
        <f>+SUM(C44:C46)</f>
        <v>109530</v>
      </c>
      <c r="D47" s="103">
        <f ca="1">+SUM(D44:D46)</f>
        <v>108565</v>
      </c>
      <c r="E47" s="14">
        <f ca="1">SUM(E44:E46)</f>
        <v>-965</v>
      </c>
      <c r="F47" s="15">
        <f ca="1">IF(E47=0,0,IF(C47=0,1,E47/C47))</f>
        <v>-8.8103715876928692E-3</v>
      </c>
      <c r="G47" s="14">
        <f>SUM(G44:G46)</f>
        <v>109530</v>
      </c>
      <c r="H47" s="103">
        <f ca="1">SUM(H44:H46)</f>
        <v>108565</v>
      </c>
      <c r="I47" s="14">
        <f ca="1">SUM(I44:I46)</f>
        <v>-965</v>
      </c>
      <c r="J47" s="15">
        <f ca="1">IF(I47=0,0,IF(G47=0,1,I47/G47))</f>
        <v>-8.8103715876928692E-3</v>
      </c>
      <c r="K47" s="14">
        <f>+SUM(K44:K46)</f>
        <v>99916</v>
      </c>
      <c r="L47" s="103">
        <f ca="1">+SUM(L44:L46)</f>
        <v>101883</v>
      </c>
      <c r="M47" s="14">
        <f ca="1">SUM(M44:M46)</f>
        <v>1967</v>
      </c>
      <c r="N47" s="15">
        <f ca="1">IF(M47=0,0,IF(K47=0,1,M47/K47))</f>
        <v>1.9686536690820287E-2</v>
      </c>
      <c r="O47" s="14">
        <f>SUM(O44:O46)</f>
        <v>209446</v>
      </c>
      <c r="P47" s="103">
        <f ca="1">SUM(P44:P46)</f>
        <v>210448</v>
      </c>
      <c r="Q47" s="14">
        <f ca="1">SUM(Q44:Q46)</f>
        <v>1002</v>
      </c>
      <c r="R47" s="15">
        <f ca="1">IF(Q47=0,0,IF(O47=0,1,Q47/O47))</f>
        <v>4.7840493492356025E-3</v>
      </c>
      <c r="S47" s="14">
        <f>+SUM(S44:S46)</f>
        <v>138017</v>
      </c>
      <c r="T47" s="103">
        <f ca="1">+SUM(T44:T46)</f>
        <v>136416</v>
      </c>
      <c r="U47" s="14">
        <f ca="1">SUM(U44:U46)</f>
        <v>-1601</v>
      </c>
      <c r="V47" s="15">
        <f ca="1">IF(U47=0,0,IF(S47=0,1,U47/S47))</f>
        <v>-1.1600020287355906E-2</v>
      </c>
      <c r="W47" s="14">
        <f>SUM(W44:W46)</f>
        <v>347463</v>
      </c>
      <c r="X47" s="103">
        <f ca="1">SUM(X44:X46)</f>
        <v>346864</v>
      </c>
      <c r="Y47" s="14">
        <f ca="1">SUM(Y44:Y46)</f>
        <v>-599</v>
      </c>
      <c r="Z47" s="15">
        <f ca="1">IF(Y47=0,0,IF(W47=0,1,Y47/W47))</f>
        <v>-1.7239245617518988E-3</v>
      </c>
      <c r="AA47" s="14">
        <f>+SUM(AA44:AA46)</f>
        <v>161670</v>
      </c>
      <c r="AB47" s="103">
        <f ca="1">+SUM(AB44:AB46)</f>
        <v>147431</v>
      </c>
      <c r="AC47" s="14">
        <f ca="1">SUM(AC44:AC46)</f>
        <v>-14239</v>
      </c>
      <c r="AD47" s="15">
        <f ca="1">IF(AC47=0,0,IF(AA47=0,1,AC47/AA47))</f>
        <v>-8.8074472691284711E-2</v>
      </c>
      <c r="AE47" s="14">
        <f>SUM(AE44:AE46)</f>
        <v>509133</v>
      </c>
      <c r="AF47" s="103">
        <f ca="1">SUM(AF44:AF46)</f>
        <v>494295</v>
      </c>
      <c r="AG47" s="14">
        <f ca="1">SUM(AG44:AG46)</f>
        <v>-14838</v>
      </c>
      <c r="AH47" s="15">
        <f ca="1">IF(AG47=0,0,IF(AE47=0,1,AG47/AE47))</f>
        <v>-2.9143661872241634E-2</v>
      </c>
      <c r="AI47" s="14">
        <f>+SUM(AI44:AI46)</f>
        <v>187577</v>
      </c>
      <c r="AJ47" s="103">
        <f ca="1">+SUM(AJ44:AJ46)</f>
        <v>175079</v>
      </c>
      <c r="AK47" s="14">
        <f ca="1">SUM(AK44:AK46)</f>
        <v>-12498</v>
      </c>
      <c r="AL47" s="15">
        <f ca="1">IF(AK47=0,0,IF(AI47=0,1,AK47/AI47))</f>
        <v>-6.6628637839393962E-2</v>
      </c>
      <c r="AM47" s="14">
        <f>SUM(AM44:AM46)</f>
        <v>696710</v>
      </c>
      <c r="AN47" s="103">
        <f ca="1">SUM(AN44:AN46)</f>
        <v>669374</v>
      </c>
      <c r="AO47" s="14">
        <f ca="1">SUM(AO44:AO46)</f>
        <v>-27336</v>
      </c>
      <c r="AP47" s="15">
        <f ca="1">IF(AO47=0,0,IF(AM47=0,1,AO47/AM47))</f>
        <v>-3.9235837005353734E-2</v>
      </c>
      <c r="AQ47" s="14">
        <f>+SUM(AQ44:AQ46)</f>
        <v>197432</v>
      </c>
      <c r="AR47" s="103">
        <f ca="1">+SUM(AR44:AR46)</f>
        <v>191749</v>
      </c>
      <c r="AS47" s="14">
        <f ca="1">SUM(AS44:AS46)</f>
        <v>-5683</v>
      </c>
      <c r="AT47" s="15">
        <f ca="1">IF(AS47=0,0,IF(AQ47=0,1,AS47/AQ47))</f>
        <v>-2.8784594189391791E-2</v>
      </c>
      <c r="AU47" s="14">
        <f>SUM(AU44:AU46)</f>
        <v>894142</v>
      </c>
      <c r="AV47" s="103">
        <f ca="1">SUM(AV44:AV46)</f>
        <v>861123</v>
      </c>
      <c r="AW47" s="14">
        <f ca="1">SUM(AW44:AW46)</f>
        <v>-33019</v>
      </c>
      <c r="AX47" s="15">
        <f ca="1">IF(AW47=0,0,IF(AU47=0,1,AW47/AU47))</f>
        <v>-3.69281389309528E-2</v>
      </c>
      <c r="AY47" s="14">
        <f>+SUM(AY44:AY46)</f>
        <v>259989</v>
      </c>
      <c r="AZ47" s="103">
        <f ca="1">+SUM(AZ44:AZ46)</f>
        <v>262232</v>
      </c>
      <c r="BA47" s="14">
        <f ca="1">SUM(BA44:BA46)</f>
        <v>2243</v>
      </c>
      <c r="BB47" s="15">
        <f ca="1">IF(BA47=0,0,IF(AY47=0,1,BA47/AY47))</f>
        <v>8.627288077572513E-3</v>
      </c>
      <c r="BC47" s="14">
        <f>SUM(BC44:BC46)</f>
        <v>1154131</v>
      </c>
      <c r="BD47" s="103">
        <f ca="1">SUM(BD44:BD46)</f>
        <v>1123355</v>
      </c>
      <c r="BE47" s="14">
        <f ca="1">SUM(BE44:BE46)</f>
        <v>-30776</v>
      </c>
      <c r="BF47" s="15">
        <f ca="1">IF(BE47=0,0,IF(BC47=0,1,BE47/BC47))</f>
        <v>-2.6665950399044822E-2</v>
      </c>
      <c r="BG47" s="14">
        <f>+SUM(BG44:BG46)</f>
        <v>253369</v>
      </c>
      <c r="BH47" s="103">
        <f ca="1">+SUM(BH44:BH46)</f>
        <v>253758</v>
      </c>
      <c r="BI47" s="14">
        <f ca="1">SUM(BI44:BI46)</f>
        <v>389</v>
      </c>
      <c r="BJ47" s="15">
        <f ca="1">IF(BI47=0,0,IF(BG47=0,1,BI47/BG47))</f>
        <v>1.5353101602800659E-3</v>
      </c>
      <c r="BK47" s="14">
        <f>SUM(BK44:BK46)</f>
        <v>1407500</v>
      </c>
      <c r="BL47" s="103">
        <f ca="1">SUM(BL44:BL46)</f>
        <v>1377113</v>
      </c>
      <c r="BM47" s="14">
        <f ca="1">SUM(BM44:BM46)</f>
        <v>-30387</v>
      </c>
      <c r="BN47" s="15">
        <f ca="1">IF(BM47=0,0,IF(BK47=0,1,BM47/BK47))</f>
        <v>-2.1589342806394317E-2</v>
      </c>
      <c r="BO47" s="14">
        <f>+SUM(BO44:BO46)</f>
        <v>182175</v>
      </c>
      <c r="BP47" s="103">
        <f ca="1">+SUM(BP44:BP46)</f>
        <v>191189</v>
      </c>
      <c r="BQ47" s="14">
        <f ca="1">SUM(BQ44:BQ46)</f>
        <v>9014</v>
      </c>
      <c r="BR47" s="15">
        <f ca="1">IF(BQ47=0,0,IF(BO47=0,1,BQ47/BO47))</f>
        <v>4.9479895704679568E-2</v>
      </c>
      <c r="BS47" s="14">
        <f>SUM(BS44:BS46)</f>
        <v>1589675</v>
      </c>
      <c r="BT47" s="103">
        <f ca="1">SUM(BT44:BT46)</f>
        <v>1568302</v>
      </c>
      <c r="BU47" s="14">
        <f ca="1">SUM(BU44:BU46)</f>
        <v>-21373</v>
      </c>
      <c r="BV47" s="15">
        <f ca="1">IF(BU47=0,0,IF(BS47=0,1,BU47/BS47))</f>
        <v>-1.3444886533410918E-2</v>
      </c>
      <c r="BW47" s="14">
        <f>+SUM(BW44:BW46)</f>
        <v>163501</v>
      </c>
      <c r="BX47" s="103">
        <f ca="1">+SUM(BX44:BX46)</f>
        <v>170273</v>
      </c>
      <c r="BY47" s="14">
        <f ca="1">SUM(BY44:BY46)</f>
        <v>6772</v>
      </c>
      <c r="BZ47" s="15">
        <f ca="1">IF(BY47=0,0,IF(BW47=0,1,BY47/BW47))</f>
        <v>4.1418706919223738E-2</v>
      </c>
      <c r="CA47" s="14">
        <f>SUM(CA44:CA46)</f>
        <v>1753176</v>
      </c>
      <c r="CB47" s="103">
        <f ca="1">SUM(CB44:CB46)</f>
        <v>1738575</v>
      </c>
      <c r="CC47" s="14">
        <f ca="1">SUM(CC44:CC46)</f>
        <v>-14601</v>
      </c>
      <c r="CD47" s="15">
        <f ca="1">IF(CC47=0,0,IF(CA47=0,1,CC47/CA47))</f>
        <v>-8.3283138715109038E-3</v>
      </c>
      <c r="CE47" s="14">
        <f>+SUM(CE44:CE46)</f>
        <v>137460</v>
      </c>
      <c r="CF47" s="103">
        <f ca="1">+SUM(CF44:CF46)</f>
        <v>142377</v>
      </c>
      <c r="CG47" s="14">
        <f ca="1">SUM(CG44:CG46)</f>
        <v>4917</v>
      </c>
      <c r="CH47" s="15">
        <f ca="1">IF(CG47=0,0,IF(CE47=0,1,CG47/CE47))</f>
        <v>3.577040593627237E-2</v>
      </c>
      <c r="CI47" s="14">
        <f>SUM(CI44:CI46)</f>
        <v>1890636</v>
      </c>
      <c r="CJ47" s="103">
        <f ca="1">SUM(CJ44:CJ46)</f>
        <v>1880952</v>
      </c>
      <c r="CK47" s="14">
        <f ca="1">SUM(CK44:CK46)</f>
        <v>-9684</v>
      </c>
      <c r="CL47" s="15">
        <f ca="1">IF(CK47=0,0,IF(CI47=0,1,CK47/CI47))</f>
        <v>-5.122085901252277E-3</v>
      </c>
      <c r="CM47" s="14">
        <f>+SUM(CM44:CM46)</f>
        <v>124089</v>
      </c>
      <c r="CN47" s="103">
        <f ca="1">+SUM(CN44:CN46)</f>
        <v>122312</v>
      </c>
      <c r="CO47" s="14">
        <f ca="1">SUM(CO44:CO46)</f>
        <v>-1777</v>
      </c>
      <c r="CP47" s="15">
        <f ca="1">IF(CO47=0,0,IF(CM47=0,1,CO47/CM47))</f>
        <v>-1.432036683348242E-2</v>
      </c>
      <c r="CQ47" s="14">
        <f>SUM(CQ44:CQ46)</f>
        <v>2014725</v>
      </c>
      <c r="CR47" s="103">
        <f ca="1">SUM(CR44:CR46)</f>
        <v>2003264</v>
      </c>
      <c r="CS47" s="14">
        <f ca="1">SUM(CS44:CS46)</f>
        <v>-11461</v>
      </c>
      <c r="CT47" s="15">
        <f ca="1">IF(CS47=0,0,IF(CQ47=0,1,CS47/CQ47))</f>
        <v>-5.6886175532640934E-3</v>
      </c>
      <c r="CW47" s="12"/>
      <c r="CX47" s="12"/>
      <c r="CZ47" s="89"/>
      <c r="DA47" s="89"/>
      <c r="DB47" s="89"/>
      <c r="DC47" s="89"/>
      <c r="DD47" s="89"/>
      <c r="DE47" s="89"/>
      <c r="DF47" s="89"/>
      <c r="DG47" s="89"/>
      <c r="DH47" s="89"/>
      <c r="DI47" s="89"/>
      <c r="DJ47" s="89"/>
      <c r="DK47" s="89"/>
      <c r="DL47" s="12"/>
      <c r="DM47" s="12"/>
      <c r="DN47" s="89"/>
      <c r="DO47" s="89"/>
      <c r="DP47" s="89"/>
      <c r="DQ47" s="89"/>
      <c r="DR47" s="89"/>
      <c r="DS47" s="89"/>
      <c r="DT47" s="89"/>
      <c r="DU47" s="89"/>
      <c r="DV47" s="89"/>
      <c r="DW47" s="89"/>
      <c r="DX47" s="89"/>
      <c r="DY47" s="89"/>
      <c r="DZ47"/>
    </row>
    <row r="48" spans="1:130" s="12" customFormat="1" ht="15.6">
      <c r="A48" s="91"/>
      <c r="B48" s="28"/>
      <c r="C48" s="9"/>
      <c r="D48" s="9"/>
      <c r="E48" s="10"/>
      <c r="F48" s="11"/>
      <c r="G48" s="9"/>
      <c r="H48" s="9"/>
      <c r="I48" s="10"/>
      <c r="J48" s="11"/>
      <c r="K48" s="9"/>
      <c r="L48" s="9"/>
      <c r="M48" s="10"/>
      <c r="N48" s="11"/>
      <c r="O48" s="9"/>
      <c r="P48" s="9"/>
      <c r="Q48" s="10"/>
      <c r="R48" s="11"/>
      <c r="S48" s="9"/>
      <c r="T48" s="9"/>
      <c r="U48" s="10"/>
      <c r="V48" s="11"/>
      <c r="W48" s="9"/>
      <c r="X48" s="9"/>
      <c r="Y48" s="10"/>
      <c r="Z48" s="11"/>
      <c r="AA48" s="9"/>
      <c r="AB48" s="9"/>
      <c r="AC48" s="10"/>
      <c r="AD48" s="11"/>
      <c r="AE48" s="9"/>
      <c r="AF48" s="9"/>
      <c r="AG48" s="10"/>
      <c r="AH48" s="11"/>
      <c r="AI48" s="9"/>
      <c r="AJ48" s="9"/>
      <c r="AK48" s="10"/>
      <c r="AL48" s="11"/>
      <c r="AM48" s="9"/>
      <c r="AN48" s="9"/>
      <c r="AO48" s="10"/>
      <c r="AP48" s="11"/>
      <c r="AQ48" s="9"/>
      <c r="AR48" s="9"/>
      <c r="AS48" s="10"/>
      <c r="AT48" s="11"/>
      <c r="AU48" s="9"/>
      <c r="AV48" s="9"/>
      <c r="AW48" s="10"/>
      <c r="AX48" s="11"/>
      <c r="AY48" s="9"/>
      <c r="AZ48" s="9"/>
      <c r="BA48" s="10"/>
      <c r="BB48" s="11"/>
      <c r="BC48" s="9"/>
      <c r="BD48" s="9"/>
      <c r="BE48" s="10"/>
      <c r="BF48" s="11"/>
      <c r="BG48" s="9"/>
      <c r="BH48" s="9"/>
      <c r="BI48" s="10"/>
      <c r="BJ48" s="11"/>
      <c r="BK48" s="9"/>
      <c r="BL48" s="9"/>
      <c r="BM48" s="10"/>
      <c r="BN48" s="11"/>
      <c r="BO48" s="9"/>
      <c r="BP48" s="9"/>
      <c r="BQ48" s="10"/>
      <c r="BR48" s="11"/>
      <c r="BS48" s="9"/>
      <c r="BT48" s="9"/>
      <c r="BU48" s="10"/>
      <c r="BV48" s="11"/>
      <c r="BW48" s="9"/>
      <c r="BX48" s="9"/>
      <c r="BY48" s="10"/>
      <c r="BZ48" s="11"/>
      <c r="CA48" s="9"/>
      <c r="CB48" s="9"/>
      <c r="CC48" s="10"/>
      <c r="CD48" s="11"/>
      <c r="CE48" s="9"/>
      <c r="CF48" s="9"/>
      <c r="CG48" s="10"/>
      <c r="CH48" s="11"/>
      <c r="CI48" s="9"/>
      <c r="CJ48" s="9"/>
      <c r="CK48" s="10"/>
      <c r="CL48" s="11"/>
      <c r="CM48" s="9"/>
      <c r="CN48" s="9"/>
      <c r="CO48" s="10"/>
      <c r="CP48" s="11"/>
      <c r="CQ48" s="9"/>
      <c r="CR48" s="9"/>
      <c r="CS48" s="10"/>
      <c r="CT48" s="11"/>
      <c r="CY48" s="16"/>
      <c r="CZ48" s="89"/>
      <c r="DA48" s="89"/>
      <c r="DB48" s="89"/>
      <c r="DC48" s="89"/>
      <c r="DD48" s="89"/>
      <c r="DE48" s="89"/>
      <c r="DF48" s="89"/>
      <c r="DG48" s="89"/>
      <c r="DH48" s="89"/>
      <c r="DI48" s="89"/>
      <c r="DJ48" s="89"/>
      <c r="DK48" s="89"/>
      <c r="DN48" s="89"/>
      <c r="DO48" s="89"/>
      <c r="DP48" s="89"/>
      <c r="DQ48" s="89"/>
      <c r="DR48" s="89"/>
      <c r="DS48" s="89"/>
      <c r="DT48" s="89"/>
      <c r="DU48" s="89"/>
      <c r="DV48" s="89"/>
      <c r="DW48" s="89"/>
      <c r="DX48" s="89"/>
      <c r="DY48" s="89"/>
      <c r="DZ48"/>
    </row>
    <row r="49" spans="1:130" s="12" customFormat="1" ht="15" customHeight="1">
      <c r="A49" s="99"/>
      <c r="B49" s="31" t="s">
        <v>6</v>
      </c>
      <c r="C49" s="87">
        <f>+CZ49</f>
        <v>154893</v>
      </c>
      <c r="D49" s="87">
        <f ca="1">OFFSET(CZ49,0,14,1,1)</f>
        <v>147822</v>
      </c>
      <c r="E49" s="21">
        <f ca="1">SUM(D49-C49)</f>
        <v>-7071</v>
      </c>
      <c r="F49" s="22">
        <f ca="1">IF(E49=0,0,IF(C49=0,1,E49/C49))</f>
        <v>-4.5650868664174622E-2</v>
      </c>
      <c r="G49" s="21">
        <f>SUMIF($C$6:F$6,G$5,$C49:F49)</f>
        <v>154893</v>
      </c>
      <c r="H49" s="87">
        <f ca="1">SUMIF($C$6:G$6,H$5,$C49:G49)</f>
        <v>147822</v>
      </c>
      <c r="I49" s="21">
        <f ca="1">SUM(H49-G49)</f>
        <v>-7071</v>
      </c>
      <c r="J49" s="22">
        <f ca="1">IF(I49=0,0,IF(G49=0,1,I49/G49))</f>
        <v>-4.5650868664174622E-2</v>
      </c>
      <c r="K49" s="21">
        <f>+DA49</f>
        <v>133537</v>
      </c>
      <c r="L49" s="87">
        <f ca="1">OFFSET(DA49,0,14,1,1)</f>
        <v>129431</v>
      </c>
      <c r="M49" s="21">
        <f ca="1">SUM(L49-K49)</f>
        <v>-4106</v>
      </c>
      <c r="N49" s="22">
        <f ca="1">IF(M49=0,0,IF(K49=0,1,M49/K49))</f>
        <v>-3.0748032380538727E-2</v>
      </c>
      <c r="O49" s="21">
        <f>SUMIF($C$6:N$6,O$5,$C49:N49)</f>
        <v>288430</v>
      </c>
      <c r="P49" s="87">
        <f ca="1">SUMIF($C$6:O$6,P$5,$C49:O49)</f>
        <v>277253</v>
      </c>
      <c r="Q49" s="21">
        <f ca="1">SUM(P49-O49)</f>
        <v>-11177</v>
      </c>
      <c r="R49" s="22">
        <f ca="1">IF(Q49=0,0,IF(O49=0,1,Q49/O49))</f>
        <v>-3.8751170127933984E-2</v>
      </c>
      <c r="S49" s="21">
        <f>+DB49</f>
        <v>184665</v>
      </c>
      <c r="T49" s="87">
        <f ca="1">OFFSET(DB49,0,14,1,1)</f>
        <v>174354</v>
      </c>
      <c r="U49" s="21">
        <f ca="1">SUM(T49-S49)</f>
        <v>-10311</v>
      </c>
      <c r="V49" s="22">
        <f ca="1">IF(U49=0,0,IF(S49=0,1,U49/S49))</f>
        <v>-5.583624400942247E-2</v>
      </c>
      <c r="W49" s="21">
        <f>SUMIF($C$6:V$6,W$5,$C49:V49)</f>
        <v>473095</v>
      </c>
      <c r="X49" s="87">
        <f ca="1">SUMIF($C$6:W$6,X$5,$C49:W49)</f>
        <v>451607</v>
      </c>
      <c r="Y49" s="21">
        <f ca="1">SUM(X49-W49)</f>
        <v>-21488</v>
      </c>
      <c r="Z49" s="22">
        <f ca="1">IF(Y49=0,0,IF(W49=0,1,Y49/W49))</f>
        <v>-4.5420053054883266E-2</v>
      </c>
      <c r="AA49" s="21">
        <f>+DC49</f>
        <v>191551</v>
      </c>
      <c r="AB49" s="87">
        <f ca="1">OFFSET(DC49,0,14,1,1)</f>
        <v>174231</v>
      </c>
      <c r="AC49" s="21">
        <f ca="1">SUM(AB49-AA49)</f>
        <v>-17320</v>
      </c>
      <c r="AD49" s="22">
        <f ca="1">IF(AC49=0,0,IF(AA49=0,1,AC49/AA49))</f>
        <v>-9.0419783765159148E-2</v>
      </c>
      <c r="AE49" s="21">
        <f>SUMIF($C$6:AD$6,AE$5,$C49:AD49)</f>
        <v>664646</v>
      </c>
      <c r="AF49" s="87">
        <f ca="1">SUMIF($C$6:AE$6,AF$5,$C49:AE49)</f>
        <v>625838</v>
      </c>
      <c r="AG49" s="21">
        <f ca="1">SUM(AF49-AE49)</f>
        <v>-38808</v>
      </c>
      <c r="AH49" s="22">
        <f ca="1">IF(AG49=0,0,IF(AE49=0,1,AG49/AE49))</f>
        <v>-5.8388976989254431E-2</v>
      </c>
      <c r="AI49" s="21">
        <f>+DD49</f>
        <v>227801</v>
      </c>
      <c r="AJ49" s="87">
        <f ca="1">OFFSET(DD49,0,14,1,1)</f>
        <v>212009</v>
      </c>
      <c r="AK49" s="21">
        <f ca="1">SUM(AJ49-AI49)</f>
        <v>-15792</v>
      </c>
      <c r="AL49" s="22">
        <f ca="1">IF(AK49=0,0,IF(AI49=0,1,AK49/AI49))</f>
        <v>-6.9323664075223557E-2</v>
      </c>
      <c r="AM49" s="21">
        <f>SUMIF($C$6:AL$6,AM$5,$C49:AL49)</f>
        <v>892447</v>
      </c>
      <c r="AN49" s="87">
        <f ca="1">SUMIF($C$6:AM$6,AN$5,$C49:AM49)</f>
        <v>837847</v>
      </c>
      <c r="AO49" s="21">
        <f ca="1">SUM(AN49-AM49)</f>
        <v>-54600</v>
      </c>
      <c r="AP49" s="22">
        <f ca="1">IF(AO49=0,0,IF(AM49=0,1,AO49/AM49))</f>
        <v>-6.1180103692432153E-2</v>
      </c>
      <c r="AQ49" s="21">
        <f>+DE49</f>
        <v>224989</v>
      </c>
      <c r="AR49" s="87">
        <f ca="1">OFFSET(DE49,0,14,1,1)</f>
        <v>215215</v>
      </c>
      <c r="AS49" s="21">
        <f ca="1">SUM(AR49-AQ49)</f>
        <v>-9774</v>
      </c>
      <c r="AT49" s="22">
        <f ca="1">IF(AS49=0,0,IF(AQ49=0,1,AS49/AQ49))</f>
        <v>-4.3442123837165371E-2</v>
      </c>
      <c r="AU49" s="21">
        <f>SUMIF($C$6:AT$6,AU$5,$C49:AT49)</f>
        <v>1117436</v>
      </c>
      <c r="AV49" s="87">
        <f ca="1">SUMIF($C$6:AU$6,AV$5,$C49:AU49)</f>
        <v>1053062</v>
      </c>
      <c r="AW49" s="21">
        <f ca="1">SUM(AV49-AU49)</f>
        <v>-64374</v>
      </c>
      <c r="AX49" s="22">
        <f ca="1">IF(AW49=0,0,IF(AU49=0,1,AW49/AU49))</f>
        <v>-5.7608668415909281E-2</v>
      </c>
      <c r="AY49" s="21">
        <f>+DF49</f>
        <v>275422</v>
      </c>
      <c r="AZ49" s="87">
        <f ca="1">OFFSET(DF49,0,14,1,1)</f>
        <v>281104</v>
      </c>
      <c r="BA49" s="21">
        <f ca="1">SUM(AZ49-AY49)</f>
        <v>5682</v>
      </c>
      <c r="BB49" s="22">
        <f ca="1">IF(BA49=0,0,IF(AY49=0,1,BA49/AY49))</f>
        <v>2.0630160263159805E-2</v>
      </c>
      <c r="BC49" s="21">
        <f>SUMIF($C$6:BB$6,BC$5,$C49:BB49)</f>
        <v>1392858</v>
      </c>
      <c r="BD49" s="87">
        <f ca="1">SUMIF($C$6:BC$6,BD$5,$C49:BC49)</f>
        <v>1334166</v>
      </c>
      <c r="BE49" s="21">
        <f ca="1">SUM(BD49-BC49)</f>
        <v>-58692</v>
      </c>
      <c r="BF49" s="22">
        <f ca="1">IF(BE49=0,0,IF(BC49=0,1,BE49/BC49))</f>
        <v>-4.213782022287986E-2</v>
      </c>
      <c r="BG49" s="21">
        <f>+DG49</f>
        <v>282830</v>
      </c>
      <c r="BH49" s="87">
        <f ca="1">OFFSET(DG49,0,14,1,1)</f>
        <v>274001</v>
      </c>
      <c r="BI49" s="21">
        <f ca="1">SUM(BH49-BG49)</f>
        <v>-8829</v>
      </c>
      <c r="BJ49" s="22">
        <f ca="1">IF(BI49=0,0,IF(BG49=0,1,BI49/BG49))</f>
        <v>-3.1216631899020613E-2</v>
      </c>
      <c r="BK49" s="21">
        <f>SUMIF($C$6:BJ$6,BK$5,$C49:BJ49)</f>
        <v>1675688</v>
      </c>
      <c r="BL49" s="87">
        <f ca="1">SUMIF($C$6:BK$6,BL$5,$C49:BK49)</f>
        <v>1608167</v>
      </c>
      <c r="BM49" s="21">
        <f ca="1">SUM(BL49-BK49)</f>
        <v>-67521</v>
      </c>
      <c r="BN49" s="22">
        <f ca="1">IF(BM49=0,0,IF(BK49=0,1,BM49/BK49))</f>
        <v>-4.0294493963076661E-2</v>
      </c>
      <c r="BO49" s="21">
        <f>+DH49</f>
        <v>215316</v>
      </c>
      <c r="BP49" s="87">
        <f ca="1">OFFSET(DH49,0,14,1,1)</f>
        <v>215812</v>
      </c>
      <c r="BQ49" s="21">
        <f ca="1">SUM(BP49-BO49)</f>
        <v>496</v>
      </c>
      <c r="BR49" s="22">
        <f ca="1">IF(BQ49=0,0,IF(BO49=0,1,BQ49/BO49))</f>
        <v>2.3035910011332183E-3</v>
      </c>
      <c r="BS49" s="21">
        <f>SUMIF($C$6:BR$6,BS$5,$C49:BR49)</f>
        <v>1891004</v>
      </c>
      <c r="BT49" s="87">
        <f ca="1">SUMIF($C$6:BS$6,BT$5,$C49:BS49)</f>
        <v>1823979</v>
      </c>
      <c r="BU49" s="21">
        <f ca="1">SUM(BT49-BS49)</f>
        <v>-67025</v>
      </c>
      <c r="BV49" s="22">
        <f ca="1">IF(BU49=0,0,IF(BS49=0,1,BU49/BS49))</f>
        <v>-3.544413443863683E-2</v>
      </c>
      <c r="BW49" s="21">
        <f>+DI49</f>
        <v>202295</v>
      </c>
      <c r="BX49" s="87">
        <f ca="1">OFFSET(DI49,0,14,1,1)</f>
        <v>213641</v>
      </c>
      <c r="BY49" s="21">
        <f ca="1">SUM(BX49-BW49)</f>
        <v>11346</v>
      </c>
      <c r="BZ49" s="22">
        <f ca="1">IF(BY49=0,0,IF(BW49=0,1,BY49/BW49))</f>
        <v>5.6086408462888357E-2</v>
      </c>
      <c r="CA49" s="21">
        <f>SUMIF($C$6:BZ$6,CA$5,$C49:BZ49)</f>
        <v>2093299</v>
      </c>
      <c r="CB49" s="87">
        <f ca="1">SUMIF($C$6:CA$6,CB$5,$C49:CA49)</f>
        <v>2037620</v>
      </c>
      <c r="CC49" s="21">
        <f ca="1">SUM(CB49-CA49)</f>
        <v>-55679</v>
      </c>
      <c r="CD49" s="22">
        <f ca="1">IF(CC49=0,0,IF(CA49=0,1,CC49/CA49))</f>
        <v>-2.6598684659955411E-2</v>
      </c>
      <c r="CE49" s="21">
        <f>+DJ49</f>
        <v>186615</v>
      </c>
      <c r="CF49" s="87">
        <f ca="1">OFFSET(DJ49,0,14,1,1)</f>
        <v>191742</v>
      </c>
      <c r="CG49" s="21">
        <f ca="1">SUM(CF49-CE49)</f>
        <v>5127</v>
      </c>
      <c r="CH49" s="22">
        <f ca="1">IF(CG49=0,0,IF(CE49=0,1,CG49/CE49))</f>
        <v>2.747367574953782E-2</v>
      </c>
      <c r="CI49" s="21">
        <f>SUMIF($C$6:CH$6,CI$5,$C49:CH49)</f>
        <v>2279914</v>
      </c>
      <c r="CJ49" s="87">
        <f ca="1">SUMIF($C$6:CI$6,CJ$5,$C49:CI49)</f>
        <v>2229362</v>
      </c>
      <c r="CK49" s="21">
        <f ca="1">SUM(CJ49-CI49)</f>
        <v>-50552</v>
      </c>
      <c r="CL49" s="22">
        <f ca="1">IF(CK49=0,0,IF(CI49=0,1,CK49/CI49))</f>
        <v>-2.2172766165741341E-2</v>
      </c>
      <c r="CM49" s="21">
        <f>+DK49</f>
        <v>182279</v>
      </c>
      <c r="CN49" s="87">
        <f ca="1">OFFSET(DK49,0,14,1,1)</f>
        <v>186960</v>
      </c>
      <c r="CO49" s="21">
        <f ca="1">SUM(CN49-CM49)</f>
        <v>4681</v>
      </c>
      <c r="CP49" s="22">
        <f ca="1">IF(CO49=0,0,IF(CM49=0,1,CO49/CM49))</f>
        <v>2.5680412993268561E-2</v>
      </c>
      <c r="CQ49" s="21">
        <f>SUMIF($C$6:CP$6,CQ$5,$C49:CP49)</f>
        <v>2462193</v>
      </c>
      <c r="CR49" s="87">
        <f ca="1">SUMIF($C$6:CQ$6,CR$5,$C49:CQ49)</f>
        <v>2416322</v>
      </c>
      <c r="CS49" s="21">
        <f ca="1">SUM(CR49-CQ49)</f>
        <v>-45871</v>
      </c>
      <c r="CT49" s="22">
        <f ca="1">IF(CS49=0,0,IF(CQ49=0,1,CS49/CQ49))</f>
        <v>-1.8630139879367701E-2</v>
      </c>
      <c r="CW49" s="12" t="s">
        <v>12</v>
      </c>
      <c r="CX49" s="81" t="s">
        <v>6</v>
      </c>
      <c r="CZ49" s="88">
        <f>SUMIF(LQB!$A$73:$A$83,'2015-2016'!CZ$7,LQB!D$73:D$83)</f>
        <v>154893</v>
      </c>
      <c r="DA49" s="88">
        <f>SUMIF(LQB!$A$73:$A$83,'2015-2016'!DA$7,LQB!E$73:E$83)</f>
        <v>133537</v>
      </c>
      <c r="DB49" s="88">
        <f>SUMIF(LQB!$A$73:$A$83,'2015-2016'!DB$7,LQB!F$73:F$83)</f>
        <v>184665</v>
      </c>
      <c r="DC49" s="88">
        <f>SUMIF(LQB!$A$73:$A$83,'2015-2016'!DC$7,LQB!G$73:G$83)</f>
        <v>191551</v>
      </c>
      <c r="DD49" s="88">
        <f>SUMIF(LQB!$A$73:$A$83,'2015-2016'!DD$7,LQB!H$73:H$83)</f>
        <v>227801</v>
      </c>
      <c r="DE49" s="88">
        <f>SUMIF(LQB!$A$73:$A$83,'2015-2016'!DE$7,LQB!I$73:I$83)</f>
        <v>224989</v>
      </c>
      <c r="DF49" s="88">
        <f>SUMIF(LQB!$A$73:$A$83,'2015-2016'!DF$7,LQB!J$73:J$83)</f>
        <v>275422</v>
      </c>
      <c r="DG49" s="88">
        <f>SUMIF(LQB!$A$73:$A$83,'2015-2016'!DG$7,LQB!K$73:K$83)</f>
        <v>282830</v>
      </c>
      <c r="DH49" s="88">
        <f>SUMIF(LQB!$A$73:$A$83,'2015-2016'!DH$7,LQB!L$73:L$83)</f>
        <v>215316</v>
      </c>
      <c r="DI49" s="88">
        <f>SUMIF(LQB!$A$73:$A$83,'2015-2016'!DI$7,LQB!M$73:M$83)</f>
        <v>202295</v>
      </c>
      <c r="DJ49" s="88">
        <f>SUMIF(LQB!$A$73:$A$83,'2015-2016'!DJ$7,LQB!N$73:N$83)</f>
        <v>186615</v>
      </c>
      <c r="DK49" s="88">
        <f>SUMIF(LQB!$A$73:$A$83,'2015-2016'!DK$7,LQB!O$73:O$83)</f>
        <v>182279</v>
      </c>
      <c r="DN49" s="88">
        <f>SUMIF(LQB!$A$73:$A$83,'2015-2016'!DN$7,LQB!D$73:D$83)</f>
        <v>147822</v>
      </c>
      <c r="DO49" s="88">
        <f>SUMIF(LQB!$A$73:$A$83,'2015-2016'!DO$7,LQB!E$73:E$83)</f>
        <v>129431</v>
      </c>
      <c r="DP49" s="88">
        <f>SUMIF(LQB!$A$73:$A$83,'2015-2016'!DP$7,LQB!F$73:F$83)</f>
        <v>174354</v>
      </c>
      <c r="DQ49" s="88">
        <f>SUMIF(LQB!$A$73:$A$83,'2015-2016'!DQ$7,LQB!G$73:G$83)</f>
        <v>174231</v>
      </c>
      <c r="DR49" s="88">
        <f>SUMIF(LQB!$A$73:$A$83,'2015-2016'!DR$7,LQB!H$73:H$83)</f>
        <v>212009</v>
      </c>
      <c r="DS49" s="88">
        <f>SUMIF(LQB!$A$73:$A$83,'2015-2016'!DS$7,LQB!I$73:I$83)</f>
        <v>215215</v>
      </c>
      <c r="DT49" s="88">
        <f>SUMIF(LQB!$A$73:$A$83,'2015-2016'!DT$7,LQB!J$73:J$83)</f>
        <v>281104</v>
      </c>
      <c r="DU49" s="88">
        <f>SUMIF(LQB!$A$73:$A$83,'2015-2016'!DU$7,LQB!K$73:K$83)</f>
        <v>274001</v>
      </c>
      <c r="DV49" s="88">
        <f>SUMIF(LQB!$A$73:$A$83,'2015-2016'!DV$7,LQB!L$73:L$83)</f>
        <v>215812</v>
      </c>
      <c r="DW49" s="88">
        <f>SUMIF(LQB!$A$73:$A$83,'2015-2016'!DW$7,LQB!M$73:M$83)</f>
        <v>213641</v>
      </c>
      <c r="DX49" s="88">
        <f>SUMIF(LQB!$A$73:$A$83,'2015-2016'!DX$7,LQB!N$73:N$83)</f>
        <v>191742</v>
      </c>
      <c r="DY49" s="88">
        <f>SUMIF(LQB!$A$73:$A$83,'2015-2016'!DY$7,LQB!O$73:O$83)</f>
        <v>186960</v>
      </c>
      <c r="DZ49"/>
    </row>
    <row r="50" spans="1:130" s="12" customFormat="1" ht="15.75" customHeight="1">
      <c r="A50" s="101" t="str">
        <f>+CW51</f>
        <v>Lewiston-Queenston Bridge</v>
      </c>
      <c r="B50" s="29" t="s">
        <v>7</v>
      </c>
      <c r="C50" s="87">
        <f>+CZ50</f>
        <v>55740</v>
      </c>
      <c r="D50" s="87">
        <f ca="1">OFFSET(CZ50,0,14,1,1)</f>
        <v>55812</v>
      </c>
      <c r="E50" s="21">
        <f ca="1">SUM(D50-C50)</f>
        <v>72</v>
      </c>
      <c r="F50" s="22">
        <f ca="1">IF(E50=0,0,IF(C50=0,1,E50/C50))</f>
        <v>1.2917115177610333E-3</v>
      </c>
      <c r="G50" s="21">
        <f>SUMIF($C$6:F$6,G$5,$C50:F50)</f>
        <v>55740</v>
      </c>
      <c r="H50" s="87">
        <f ca="1">SUMIF($C$6:G$6,H$5,$C50:G50)</f>
        <v>55812</v>
      </c>
      <c r="I50" s="21">
        <f ca="1">SUM(H50-G50)</f>
        <v>72</v>
      </c>
      <c r="J50" s="22">
        <f ca="1">IF(I50=0,0,IF(G50=0,1,I50/G50))</f>
        <v>1.2917115177610333E-3</v>
      </c>
      <c r="K50" s="21">
        <f>+DA50</f>
        <v>51718</v>
      </c>
      <c r="L50" s="87">
        <f ca="1">OFFSET(DA50,0,14,1,1)</f>
        <v>57310</v>
      </c>
      <c r="M50" s="21">
        <f ca="1">SUM(L50-K50)</f>
        <v>5592</v>
      </c>
      <c r="N50" s="22">
        <f ca="1">IF(M50=0,0,IF(K50=0,1,M50/K50))</f>
        <v>0.10812483081325651</v>
      </c>
      <c r="O50" s="21">
        <f>SUMIF($C$6:N$6,O$5,$C50:N50)</f>
        <v>107458</v>
      </c>
      <c r="P50" s="87">
        <f ca="1">SUMIF($C$6:O$6,P$5,$C50:O50)</f>
        <v>113122</v>
      </c>
      <c r="Q50" s="21">
        <f ca="1">SUM(P50-O50)</f>
        <v>5664</v>
      </c>
      <c r="R50" s="22">
        <f ca="1">IF(Q50=0,0,IF(O50=0,1,Q50/O50))</f>
        <v>5.2708965363211673E-2</v>
      </c>
      <c r="S50" s="21">
        <f>+DB50</f>
        <v>62110</v>
      </c>
      <c r="T50" s="87">
        <f ca="1">OFFSET(DB50,0,14,1,1)</f>
        <v>63846</v>
      </c>
      <c r="U50" s="21">
        <f ca="1">SUM(T50-S50)</f>
        <v>1736</v>
      </c>
      <c r="V50" s="22">
        <f ca="1">IF(U50=0,0,IF(S50=0,1,U50/S50))</f>
        <v>2.7950410561906294E-2</v>
      </c>
      <c r="W50" s="21">
        <f>SUMIF($C$6:V$6,W$5,$C50:V50)</f>
        <v>169568</v>
      </c>
      <c r="X50" s="87">
        <f ca="1">SUMIF($C$6:W$6,X$5,$C50:W50)</f>
        <v>176968</v>
      </c>
      <c r="Y50" s="21">
        <f ca="1">SUM(X50-W50)</f>
        <v>7400</v>
      </c>
      <c r="Z50" s="22">
        <f ca="1">IF(Y50=0,0,IF(W50=0,1,Y50/W50))</f>
        <v>4.3640309492357046E-2</v>
      </c>
      <c r="AA50" s="21">
        <f>+DC50</f>
        <v>62786</v>
      </c>
      <c r="AB50" s="87">
        <f ca="1">OFFSET(DC50,0,14,1,1)</f>
        <v>62858</v>
      </c>
      <c r="AC50" s="21">
        <f ca="1">SUM(AB50-AA50)</f>
        <v>72</v>
      </c>
      <c r="AD50" s="22">
        <f ca="1">IF(AC50=0,0,IF(AA50=0,1,AC50/AA50))</f>
        <v>1.1467524607396554E-3</v>
      </c>
      <c r="AE50" s="21">
        <f>SUMIF($C$6:AD$6,AE$5,$C50:AD50)</f>
        <v>232354</v>
      </c>
      <c r="AF50" s="87">
        <f ca="1">SUMIF($C$6:AE$6,AF$5,$C50:AE50)</f>
        <v>239826</v>
      </c>
      <c r="AG50" s="21">
        <f ca="1">SUM(AF50-AE50)</f>
        <v>7472</v>
      </c>
      <c r="AH50" s="22">
        <f ca="1">IF(AG50=0,0,IF(AE50=0,1,AG50/AE50))</f>
        <v>3.2157828141542645E-2</v>
      </c>
      <c r="AI50" s="21">
        <f>+DD50</f>
        <v>63648</v>
      </c>
      <c r="AJ50" s="87">
        <f ca="1">OFFSET(DD50,0,14,1,1)</f>
        <v>62950</v>
      </c>
      <c r="AK50" s="21">
        <f ca="1">SUM(AJ50-AI50)</f>
        <v>-698</v>
      </c>
      <c r="AL50" s="22">
        <f ca="1">IF(AK50=0,0,IF(AI50=0,1,AK50/AI50))</f>
        <v>-1.0966566113624936E-2</v>
      </c>
      <c r="AM50" s="21">
        <f>SUMIF($C$6:AL$6,AM$5,$C50:AL50)</f>
        <v>296002</v>
      </c>
      <c r="AN50" s="87">
        <f ca="1">SUMIF($C$6:AM$6,AN$5,$C50:AM50)</f>
        <v>302776</v>
      </c>
      <c r="AO50" s="21">
        <f ca="1">SUM(AN50-AM50)</f>
        <v>6774</v>
      </c>
      <c r="AP50" s="22">
        <f ca="1">IF(AO50=0,0,IF(AM50=0,1,AO50/AM50))</f>
        <v>2.2884980506888468E-2</v>
      </c>
      <c r="AQ50" s="21">
        <f>+DE50</f>
        <v>63284</v>
      </c>
      <c r="AR50" s="87">
        <f ca="1">OFFSET(DE50,0,14,1,1)</f>
        <v>68114</v>
      </c>
      <c r="AS50" s="21">
        <f ca="1">SUM(AR50-AQ50)</f>
        <v>4830</v>
      </c>
      <c r="AT50" s="22">
        <f ca="1">IF(AS50=0,0,IF(AQ50=0,1,AS50/AQ50))</f>
        <v>7.6322609190316665E-2</v>
      </c>
      <c r="AU50" s="21">
        <f>SUMIF($C$6:AT$6,AU$5,$C50:AT50)</f>
        <v>359286</v>
      </c>
      <c r="AV50" s="87">
        <f ca="1">SUMIF($C$6:AU$6,AV$5,$C50:AU50)</f>
        <v>370890</v>
      </c>
      <c r="AW50" s="21">
        <f ca="1">SUM(AV50-AU50)</f>
        <v>11604</v>
      </c>
      <c r="AX50" s="22">
        <f ca="1">IF(AW50=0,0,IF(AU50=0,1,AW50/AU50))</f>
        <v>3.2297389823149246E-2</v>
      </c>
      <c r="AY50" s="21">
        <f>+DF50</f>
        <v>61492</v>
      </c>
      <c r="AZ50" s="87">
        <f ca="1">OFFSET(DF50,0,14,1,1)</f>
        <v>61234</v>
      </c>
      <c r="BA50" s="21">
        <f ca="1">SUM(AZ50-AY50)</f>
        <v>-258</v>
      </c>
      <c r="BB50" s="22">
        <f ca="1">IF(BA50=0,0,IF(AY50=0,1,BA50/AY50))</f>
        <v>-4.1956677291354969E-3</v>
      </c>
      <c r="BC50" s="21">
        <f>SUMIF($C$6:BB$6,BC$5,$C50:BB50)</f>
        <v>420778</v>
      </c>
      <c r="BD50" s="87">
        <f ca="1">SUMIF($C$6:BC$6,BD$5,$C50:BC50)</f>
        <v>432124</v>
      </c>
      <c r="BE50" s="21">
        <f ca="1">SUM(BD50-BC50)</f>
        <v>11346</v>
      </c>
      <c r="BF50" s="22">
        <f ca="1">IF(BE50=0,0,IF(BC50=0,1,BE50/BC50))</f>
        <v>2.6964337489127282E-2</v>
      </c>
      <c r="BG50" s="21">
        <f>+DG50</f>
        <v>60980</v>
      </c>
      <c r="BH50" s="87">
        <f ca="1">OFFSET(DG50,0,14,1,1)</f>
        <v>67492</v>
      </c>
      <c r="BI50" s="21">
        <f ca="1">SUM(BH50-BG50)</f>
        <v>6512</v>
      </c>
      <c r="BJ50" s="22">
        <f ca="1">IF(BI50=0,0,IF(BG50=0,1,BI50/BG50))</f>
        <v>0.10678911118399476</v>
      </c>
      <c r="BK50" s="21">
        <f>SUMIF($C$6:BJ$6,BK$5,$C50:BJ50)</f>
        <v>481758</v>
      </c>
      <c r="BL50" s="87">
        <f ca="1">SUMIF($C$6:BK$6,BL$5,$C50:BK50)</f>
        <v>499616</v>
      </c>
      <c r="BM50" s="21">
        <f ca="1">SUM(BL50-BK50)</f>
        <v>17858</v>
      </c>
      <c r="BN50" s="22">
        <f ca="1">IF(BM50=0,0,IF(BK50=0,1,BM50/BK50))</f>
        <v>3.7068403638341241E-2</v>
      </c>
      <c r="BO50" s="21">
        <f>+DH50</f>
        <v>62396</v>
      </c>
      <c r="BP50" s="87">
        <f ca="1">OFFSET(DH50,0,14,1,1)</f>
        <v>64826</v>
      </c>
      <c r="BQ50" s="21">
        <f ca="1">SUM(BP50-BO50)</f>
        <v>2430</v>
      </c>
      <c r="BR50" s="22">
        <f ca="1">IF(BQ50=0,0,IF(BO50=0,1,BQ50/BO50))</f>
        <v>3.8944804154112445E-2</v>
      </c>
      <c r="BS50" s="21">
        <f>SUMIF($C$6:BR$6,BS$5,$C50:BR50)</f>
        <v>544154</v>
      </c>
      <c r="BT50" s="87">
        <f ca="1">SUMIF($C$6:BS$6,BT$5,$C50:BS50)</f>
        <v>564442</v>
      </c>
      <c r="BU50" s="21">
        <f ca="1">SUM(BT50-BS50)</f>
        <v>20288</v>
      </c>
      <c r="BV50" s="22">
        <f ca="1">IF(BU50=0,0,IF(BS50=0,1,BU50/BS50))</f>
        <v>3.7283563108972829E-2</v>
      </c>
      <c r="BW50" s="21">
        <f>+DI50</f>
        <v>62938</v>
      </c>
      <c r="BX50" s="87">
        <f ca="1">OFFSET(DI50,0,14,1,1)</f>
        <v>63620</v>
      </c>
      <c r="BY50" s="21">
        <f ca="1">SUM(BX50-BW50)</f>
        <v>682</v>
      </c>
      <c r="BZ50" s="22">
        <f ca="1">IF(BY50=0,0,IF(BW50=0,1,BY50/BW50))</f>
        <v>1.0836060885315708E-2</v>
      </c>
      <c r="CA50" s="21">
        <f>SUMIF($C$6:BZ$6,CA$5,$C50:BZ50)</f>
        <v>607092</v>
      </c>
      <c r="CB50" s="87">
        <f ca="1">SUMIF($C$6:CA$6,CB$5,$C50:CA50)</f>
        <v>628062</v>
      </c>
      <c r="CC50" s="21">
        <f ca="1">SUM(CB50-CA50)</f>
        <v>20970</v>
      </c>
      <c r="CD50" s="22">
        <f ca="1">IF(CC50=0,0,IF(CA50=0,1,CC50/CA50))</f>
        <v>3.4541716906169084E-2</v>
      </c>
      <c r="CE50" s="21">
        <f>+DJ50</f>
        <v>58792</v>
      </c>
      <c r="CF50" s="87">
        <f ca="1">OFFSET(DJ50,0,14,1,1)</f>
        <v>65316</v>
      </c>
      <c r="CG50" s="21">
        <f ca="1">SUM(CF50-CE50)</f>
        <v>6524</v>
      </c>
      <c r="CH50" s="22">
        <f ca="1">IF(CG50=0,0,IF(CE50=0,1,CG50/CE50))</f>
        <v>0.11096747856851272</v>
      </c>
      <c r="CI50" s="21">
        <f>SUMIF($C$6:CH$6,CI$5,$C50:CH50)</f>
        <v>665884</v>
      </c>
      <c r="CJ50" s="87">
        <f ca="1">SUMIF($C$6:CI$6,CJ$5,$C50:CI50)</f>
        <v>693378</v>
      </c>
      <c r="CK50" s="21">
        <f ca="1">SUM(CJ50-CI50)</f>
        <v>27494</v>
      </c>
      <c r="CL50" s="22">
        <f ca="1">IF(CK50=0,0,IF(CI50=0,1,CK50/CI50))</f>
        <v>4.1289473842290848E-2</v>
      </c>
      <c r="CM50" s="21">
        <f>+DK50</f>
        <v>57860</v>
      </c>
      <c r="CN50" s="87">
        <f ca="1">OFFSET(DK50,0,14,1,1)</f>
        <v>60364</v>
      </c>
      <c r="CO50" s="21">
        <f ca="1">SUM(CN50-CM50)</f>
        <v>2504</v>
      </c>
      <c r="CP50" s="22">
        <f ca="1">IF(CO50=0,0,IF(CM50=0,1,CO50/CM50))</f>
        <v>4.3276875216038714E-2</v>
      </c>
      <c r="CQ50" s="21">
        <f>SUMIF($C$6:CP$6,CQ$5,$C50:CP50)</f>
        <v>723744</v>
      </c>
      <c r="CR50" s="87">
        <f ca="1">SUMIF($C$6:CQ$6,CR$5,$C50:CQ50)</f>
        <v>753742</v>
      </c>
      <c r="CS50" s="21">
        <f ca="1">SUM(CR50-CQ50)</f>
        <v>29998</v>
      </c>
      <c r="CT50" s="22">
        <f ca="1">IF(CS50=0,0,IF(CQ50=0,1,CS50/CQ50))</f>
        <v>4.1448357430251583E-2</v>
      </c>
      <c r="CW50" s="12" t="s">
        <v>12</v>
      </c>
      <c r="CX50" s="81" t="s">
        <v>7</v>
      </c>
      <c r="CY50" s="16"/>
      <c r="CZ50" s="88">
        <f>SUMIF(LQB!$A$87:$A$97,'2015-2016'!CZ$7,LQB!D$87:D$97)</f>
        <v>55740</v>
      </c>
      <c r="DA50" s="88">
        <f>SUMIF(LQB!$A$87:$A$97,'2015-2016'!DA$7,LQB!E$87:E$97)</f>
        <v>51718</v>
      </c>
      <c r="DB50" s="88">
        <f>SUMIF(LQB!$A$87:$A$97,'2015-2016'!DB$7,LQB!F$87:F$97)</f>
        <v>62110</v>
      </c>
      <c r="DC50" s="88">
        <f>SUMIF(LQB!$A$87:$A$97,'2015-2016'!DC$7,LQB!G$87:G$97)</f>
        <v>62786</v>
      </c>
      <c r="DD50" s="88">
        <f>SUMIF(LQB!$A$87:$A$97,'2015-2016'!DD$7,LQB!H$87:H$97)</f>
        <v>63648</v>
      </c>
      <c r="DE50" s="88">
        <f>SUMIF(LQB!$A$87:$A$97,'2015-2016'!DE$7,LQB!I$87:I$97)</f>
        <v>63284</v>
      </c>
      <c r="DF50" s="88">
        <f>SUMIF(LQB!$A$87:$A$97,'2015-2016'!DF$7,LQB!J$87:J$97)</f>
        <v>61492</v>
      </c>
      <c r="DG50" s="88">
        <f>SUMIF(LQB!$A$87:$A$97,'2015-2016'!DG$7,LQB!K$87:K$97)</f>
        <v>60980</v>
      </c>
      <c r="DH50" s="88">
        <f>SUMIF(LQB!$A$87:$A$97,'2015-2016'!DH$7,LQB!L$87:L$97)</f>
        <v>62396</v>
      </c>
      <c r="DI50" s="88">
        <f>SUMIF(LQB!$A$87:$A$97,'2015-2016'!DI$7,LQB!M$87:M$97)</f>
        <v>62938</v>
      </c>
      <c r="DJ50" s="88">
        <f>SUMIF(LQB!$A$87:$A$97,'2015-2016'!DJ$7,LQB!N$87:N$97)</f>
        <v>58792</v>
      </c>
      <c r="DK50" s="88">
        <f>SUMIF(LQB!$A$87:$A$97,'2015-2016'!DK$7,LQB!O$87:O$97)</f>
        <v>57860</v>
      </c>
      <c r="DN50" s="88">
        <f>SUMIF(LQB!$A$87:$A$97,'2015-2016'!DN$7,LQB!D$87:D$97)</f>
        <v>55812</v>
      </c>
      <c r="DO50" s="88">
        <f>SUMIF(LQB!$A$87:$A$97,'2015-2016'!DO$7,LQB!E$87:E$97)</f>
        <v>57310</v>
      </c>
      <c r="DP50" s="88">
        <f>SUMIF(LQB!$A$87:$A$97,'2015-2016'!DP$7,LQB!F$87:F$97)</f>
        <v>63846</v>
      </c>
      <c r="DQ50" s="88">
        <f>SUMIF(LQB!$A$87:$A$97,'2015-2016'!DQ$7,LQB!G$87:G$97)</f>
        <v>62858</v>
      </c>
      <c r="DR50" s="88">
        <f>SUMIF(LQB!$A$87:$A$97,'2015-2016'!DR$7,LQB!H$87:H$97)</f>
        <v>62950</v>
      </c>
      <c r="DS50" s="88">
        <f>SUMIF(LQB!$A$87:$A$97,'2015-2016'!DS$7,LQB!I$87:I$97)</f>
        <v>68114</v>
      </c>
      <c r="DT50" s="88">
        <f>SUMIF(LQB!$A$87:$A$97,'2015-2016'!DT$7,LQB!J$87:J$97)</f>
        <v>61234</v>
      </c>
      <c r="DU50" s="88">
        <f>SUMIF(LQB!$A$87:$A$97,'2015-2016'!DU$7,LQB!K$87:K$97)</f>
        <v>67492</v>
      </c>
      <c r="DV50" s="88">
        <f>SUMIF(LQB!$A$87:$A$97,'2015-2016'!DV$7,LQB!L$87:L$97)</f>
        <v>64826</v>
      </c>
      <c r="DW50" s="88">
        <f>SUMIF(LQB!$A$87:$A$97,'2015-2016'!DW$7,LQB!M$87:M$97)</f>
        <v>63620</v>
      </c>
      <c r="DX50" s="88">
        <f>SUMIF(LQB!$A$87:$A$97,'2015-2016'!DX$7,LQB!N$87:N$97)</f>
        <v>65316</v>
      </c>
      <c r="DY50" s="88">
        <f>SUMIF(LQB!$A$87:$A$97,'2015-2016'!DY$7,LQB!O$87:O$97)</f>
        <v>60364</v>
      </c>
      <c r="DZ50"/>
    </row>
    <row r="51" spans="1:130" s="12" customFormat="1" ht="15.6">
      <c r="A51" s="100"/>
      <c r="B51" s="29" t="s">
        <v>8</v>
      </c>
      <c r="C51" s="87">
        <f>+CZ51</f>
        <v>300</v>
      </c>
      <c r="D51" s="87">
        <f ca="1">OFFSET(CZ51,0,14,1,1)</f>
        <v>284</v>
      </c>
      <c r="E51" s="87">
        <f ca="1">SUM(D51-C51)</f>
        <v>-16</v>
      </c>
      <c r="F51" s="22">
        <f ca="1">IF(E51=0,0,IF(C51=0,1,E51/C51))</f>
        <v>-5.3333333333333337E-2</v>
      </c>
      <c r="G51" s="87">
        <f>SUMIF($C$6:F$6,G$5,$C51:F51)</f>
        <v>300</v>
      </c>
      <c r="H51" s="87">
        <f ca="1">SUMIF($C$6:G$6,H$5,$C51:G51)</f>
        <v>284</v>
      </c>
      <c r="I51" s="87">
        <f ca="1">SUM(H51-G51)</f>
        <v>-16</v>
      </c>
      <c r="J51" s="22">
        <f ca="1">IF(I51=0,0,IF(G51=0,1,I51/G51))</f>
        <v>-5.3333333333333337E-2</v>
      </c>
      <c r="K51" s="87">
        <f>+DA51</f>
        <v>302</v>
      </c>
      <c r="L51" s="87">
        <f ca="1">OFFSET(DA51,0,14,1,1)</f>
        <v>292</v>
      </c>
      <c r="M51" s="87">
        <f ca="1">SUM(L51-K51)</f>
        <v>-10</v>
      </c>
      <c r="N51" s="22">
        <f ca="1">IF(M51=0,0,IF(K51=0,1,M51/K51))</f>
        <v>-3.3112582781456956E-2</v>
      </c>
      <c r="O51" s="87">
        <f>SUMIF($C$6:N$6,O$5,$C51:N51)</f>
        <v>602</v>
      </c>
      <c r="P51" s="87">
        <f ca="1">SUMIF($C$6:O$6,P$5,$C51:O51)</f>
        <v>576</v>
      </c>
      <c r="Q51" s="87">
        <f ca="1">SUM(P51-O51)</f>
        <v>-26</v>
      </c>
      <c r="R51" s="22">
        <f ca="1">IF(Q51=0,0,IF(O51=0,1,Q51/O51))</f>
        <v>-4.3189368770764118E-2</v>
      </c>
      <c r="S51" s="87">
        <f>+DB51</f>
        <v>512</v>
      </c>
      <c r="T51" s="87">
        <f ca="1">OFFSET(DB51,0,14,1,1)</f>
        <v>480</v>
      </c>
      <c r="U51" s="87">
        <f ca="1">SUM(T51-S51)</f>
        <v>-32</v>
      </c>
      <c r="V51" s="22">
        <f ca="1">IF(U51=0,0,IF(S51=0,1,U51/S51))</f>
        <v>-6.25E-2</v>
      </c>
      <c r="W51" s="87">
        <f>SUMIF($C$6:V$6,W$5,$C51:V51)</f>
        <v>1114</v>
      </c>
      <c r="X51" s="87">
        <f ca="1">SUMIF($C$6:W$6,X$5,$C51:W51)</f>
        <v>1056</v>
      </c>
      <c r="Y51" s="87">
        <f ca="1">SUM(X51-W51)</f>
        <v>-58</v>
      </c>
      <c r="Z51" s="22">
        <f ca="1">IF(Y51=0,0,IF(W51=0,1,Y51/W51))</f>
        <v>-5.2064631956912029E-2</v>
      </c>
      <c r="AA51" s="87">
        <f>+DC51</f>
        <v>658</v>
      </c>
      <c r="AB51" s="87">
        <f ca="1">OFFSET(DC51,0,14,1,1)</f>
        <v>566</v>
      </c>
      <c r="AC51" s="87">
        <f ca="1">SUM(AB51-AA51)</f>
        <v>-92</v>
      </c>
      <c r="AD51" s="22">
        <f ca="1">IF(AC51=0,0,IF(AA51=0,1,AC51/AA51))</f>
        <v>-0.1398176291793313</v>
      </c>
      <c r="AE51" s="87">
        <f>SUMIF($C$6:AD$6,AE$5,$C51:AD51)</f>
        <v>1772</v>
      </c>
      <c r="AF51" s="87">
        <f ca="1">SUMIF($C$6:AE$6,AF$5,$C51:AE51)</f>
        <v>1622</v>
      </c>
      <c r="AG51" s="87">
        <f ca="1">SUM(AF51-AE51)</f>
        <v>-150</v>
      </c>
      <c r="AH51" s="22">
        <f ca="1">IF(AG51=0,0,IF(AE51=0,1,AG51/AE51))</f>
        <v>-8.4650112866817159E-2</v>
      </c>
      <c r="AI51" s="87">
        <f>+DD51</f>
        <v>964</v>
      </c>
      <c r="AJ51" s="87">
        <f ca="1">OFFSET(DD51,0,14,1,1)</f>
        <v>810</v>
      </c>
      <c r="AK51" s="87">
        <f ca="1">SUM(AJ51-AI51)</f>
        <v>-154</v>
      </c>
      <c r="AL51" s="22">
        <f ca="1">IF(AK51=0,0,IF(AI51=0,1,AK51/AI51))</f>
        <v>-0.15975103734439833</v>
      </c>
      <c r="AM51" s="87">
        <f>SUMIF($C$6:AL$6,AM$5,$C51:AL51)</f>
        <v>2736</v>
      </c>
      <c r="AN51" s="87">
        <f ca="1">SUMIF($C$6:AM$6,AN$5,$C51:AM51)</f>
        <v>2432</v>
      </c>
      <c r="AO51" s="87">
        <f ca="1">SUM(AN51-AM51)</f>
        <v>-304</v>
      </c>
      <c r="AP51" s="22">
        <f ca="1">IF(AO51=0,0,IF(AM51=0,1,AO51/AM51))</f>
        <v>-0.1111111111111111</v>
      </c>
      <c r="AQ51" s="87">
        <f>+DE51</f>
        <v>750</v>
      </c>
      <c r="AR51" s="87">
        <f ca="1">OFFSET(DE51,0,14,1,1)</f>
        <v>688</v>
      </c>
      <c r="AS51" s="87">
        <f ca="1">SUM(AR51-AQ51)</f>
        <v>-62</v>
      </c>
      <c r="AT51" s="22">
        <f ca="1">IF(AS51=0,0,IF(AQ51=0,1,AS51/AQ51))</f>
        <v>-8.2666666666666666E-2</v>
      </c>
      <c r="AU51" s="87">
        <f>SUMIF($C$6:AT$6,AU$5,$C51:AT51)</f>
        <v>3486</v>
      </c>
      <c r="AV51" s="87">
        <f ca="1">SUMIF($C$6:AU$6,AV$5,$C51:AU51)</f>
        <v>3120</v>
      </c>
      <c r="AW51" s="87">
        <f ca="1">SUM(AV51-AU51)</f>
        <v>-366</v>
      </c>
      <c r="AX51" s="22">
        <f ca="1">IF(AW51=0,0,IF(AU51=0,1,AW51/AU51))</f>
        <v>-0.10499139414802065</v>
      </c>
      <c r="AY51" s="87">
        <f>+DF51</f>
        <v>996</v>
      </c>
      <c r="AZ51" s="87">
        <f ca="1">OFFSET(DF51,0,14,1,1)</f>
        <v>958</v>
      </c>
      <c r="BA51" s="87">
        <f ca="1">SUM(AZ51-AY51)</f>
        <v>-38</v>
      </c>
      <c r="BB51" s="22">
        <f ca="1">IF(BA51=0,0,IF(AY51=0,1,BA51/AY51))</f>
        <v>-3.8152610441767071E-2</v>
      </c>
      <c r="BC51" s="87">
        <f>SUMIF($C$6:BB$6,BC$5,$C51:BB51)</f>
        <v>4482</v>
      </c>
      <c r="BD51" s="87">
        <f ca="1">SUMIF($C$6:BC$6,BD$5,$C51:BC51)</f>
        <v>4078</v>
      </c>
      <c r="BE51" s="87">
        <f ca="1">SUM(BD51-BC51)</f>
        <v>-404</v>
      </c>
      <c r="BF51" s="22">
        <f ca="1">IF(BE51=0,0,IF(BC51=0,1,BE51/BC51))</f>
        <v>-9.0138331102186525E-2</v>
      </c>
      <c r="BG51" s="87">
        <f>+DG51</f>
        <v>816</v>
      </c>
      <c r="BH51" s="87">
        <f ca="1">OFFSET(DG51,0,14,1,1)</f>
        <v>836</v>
      </c>
      <c r="BI51" s="87">
        <f ca="1">SUM(BH51-BG51)</f>
        <v>20</v>
      </c>
      <c r="BJ51" s="22">
        <f ca="1">IF(BI51=0,0,IF(BG51=0,1,BI51/BG51))</f>
        <v>2.4509803921568627E-2</v>
      </c>
      <c r="BK51" s="87">
        <f>SUMIF($C$6:BJ$6,BK$5,$C51:BJ51)</f>
        <v>5298</v>
      </c>
      <c r="BL51" s="87">
        <f ca="1">SUMIF($C$6:BK$6,BL$5,$C51:BK51)</f>
        <v>4914</v>
      </c>
      <c r="BM51" s="87">
        <f ca="1">SUM(BL51-BK51)</f>
        <v>-384</v>
      </c>
      <c r="BN51" s="22">
        <f ca="1">IF(BM51=0,0,IF(BK51=0,1,BM51/BK51))</f>
        <v>-7.2480181200453006E-2</v>
      </c>
      <c r="BO51" s="87">
        <f>+DH51</f>
        <v>798</v>
      </c>
      <c r="BP51" s="87">
        <f ca="1">OFFSET(DH51,0,14,1,1)</f>
        <v>764</v>
      </c>
      <c r="BQ51" s="87">
        <f ca="1">SUM(BP51-BO51)</f>
        <v>-34</v>
      </c>
      <c r="BR51" s="22">
        <f ca="1">IF(BQ51=0,0,IF(BO51=0,1,BQ51/BO51))</f>
        <v>-4.2606516290726815E-2</v>
      </c>
      <c r="BS51" s="87">
        <f>SUMIF($C$6:BR$6,BS$5,$C51:BR51)</f>
        <v>6096</v>
      </c>
      <c r="BT51" s="87">
        <f ca="1">SUMIF($C$6:BS$6,BT$5,$C51:BS51)</f>
        <v>5678</v>
      </c>
      <c r="BU51" s="87">
        <f ca="1">SUM(BT51-BS51)</f>
        <v>-418</v>
      </c>
      <c r="BV51" s="22">
        <f ca="1">IF(BU51=0,0,IF(BS51=0,1,BU51/BS51))</f>
        <v>-6.8569553805774272E-2</v>
      </c>
      <c r="BW51" s="87">
        <f>+DI51</f>
        <v>768</v>
      </c>
      <c r="BX51" s="87">
        <f ca="1">OFFSET(DI51,0,14,1,1)</f>
        <v>752</v>
      </c>
      <c r="BY51" s="87">
        <f ca="1">SUM(BX51-BW51)</f>
        <v>-16</v>
      </c>
      <c r="BZ51" s="22">
        <f ca="1">IF(BY51=0,0,IF(BW51=0,1,BY51/BW51))</f>
        <v>-2.0833333333333332E-2</v>
      </c>
      <c r="CA51" s="87">
        <f>SUMIF($C$6:BZ$6,CA$5,$C51:BZ51)</f>
        <v>6864</v>
      </c>
      <c r="CB51" s="87">
        <f ca="1">SUMIF($C$6:CA$6,CB$5,$C51:CA51)</f>
        <v>6430</v>
      </c>
      <c r="CC51" s="87">
        <f ca="1">SUM(CB51-CA51)</f>
        <v>-434</v>
      </c>
      <c r="CD51" s="22">
        <f ca="1">IF(CC51=0,0,IF(CA51=0,1,CC51/CA51))</f>
        <v>-6.3228438228438225E-2</v>
      </c>
      <c r="CE51" s="87">
        <f>+DJ51</f>
        <v>628</v>
      </c>
      <c r="CF51" s="87">
        <f ca="1">OFFSET(DJ51,0,14,1,1)</f>
        <v>548</v>
      </c>
      <c r="CG51" s="87">
        <f ca="1">SUM(CF51-CE51)</f>
        <v>-80</v>
      </c>
      <c r="CH51" s="22">
        <f ca="1">IF(CG51=0,0,IF(CE51=0,1,CG51/CE51))</f>
        <v>-0.12738853503184713</v>
      </c>
      <c r="CI51" s="87">
        <f>SUMIF($C$6:CH$6,CI$5,$C51:CH51)</f>
        <v>7492</v>
      </c>
      <c r="CJ51" s="87">
        <f ca="1">SUMIF($C$6:CI$6,CJ$5,$C51:CI51)</f>
        <v>6978</v>
      </c>
      <c r="CK51" s="87">
        <f ca="1">SUM(CJ51-CI51)</f>
        <v>-514</v>
      </c>
      <c r="CL51" s="22">
        <f ca="1">IF(CK51=0,0,IF(CI51=0,1,CK51/CI51))</f>
        <v>-6.8606513614522163E-2</v>
      </c>
      <c r="CM51" s="87">
        <f>+DK51</f>
        <v>424</v>
      </c>
      <c r="CN51" s="87">
        <f ca="1">OFFSET(DK51,0,14,1,1)</f>
        <v>438</v>
      </c>
      <c r="CO51" s="87">
        <f ca="1">SUM(CN51-CM51)</f>
        <v>14</v>
      </c>
      <c r="CP51" s="22">
        <f ca="1">IF(CO51=0,0,IF(CM51=0,1,CO51/CM51))</f>
        <v>3.3018867924528301E-2</v>
      </c>
      <c r="CQ51" s="87">
        <f>SUMIF($C$6:CP$6,CQ$5,$C51:CP51)</f>
        <v>7916</v>
      </c>
      <c r="CR51" s="87">
        <f ca="1">SUMIF($C$6:CQ$6,CR$5,$C51:CQ51)</f>
        <v>7416</v>
      </c>
      <c r="CS51" s="87">
        <f ca="1">SUM(CR51-CQ51)</f>
        <v>-500</v>
      </c>
      <c r="CT51" s="22">
        <f ca="1">IF(CS51=0,0,IF(CQ51=0,1,CS51/CQ51))</f>
        <v>-6.3163213744315314E-2</v>
      </c>
      <c r="CW51" s="12" t="s">
        <v>12</v>
      </c>
      <c r="CX51" s="81" t="s">
        <v>8</v>
      </c>
      <c r="CY51" s="16"/>
      <c r="CZ51" s="88">
        <f>SUMIF(LQB!$A$101:$A$111,'2015-2016'!CZ$7,LQB!D$101:D$111)</f>
        <v>300</v>
      </c>
      <c r="DA51" s="88">
        <f>SUMIF(LQB!$A$101:$A$111,'2015-2016'!DA$7,LQB!E$101:E$111)</f>
        <v>302</v>
      </c>
      <c r="DB51" s="88">
        <f>SUMIF(LQB!$A$101:$A$111,'2015-2016'!DB$7,LQB!F$101:F$111)</f>
        <v>512</v>
      </c>
      <c r="DC51" s="88">
        <f>SUMIF(LQB!$A$101:$A$111,'2015-2016'!DC$7,LQB!G$101:G$111)</f>
        <v>658</v>
      </c>
      <c r="DD51" s="88">
        <f>SUMIF(LQB!$A$101:$A$111,'2015-2016'!DD$7,LQB!H$101:H$111)</f>
        <v>964</v>
      </c>
      <c r="DE51" s="88">
        <f>SUMIF(LQB!$A$101:$A$111,'2015-2016'!DE$7,LQB!I$101:I$111)</f>
        <v>750</v>
      </c>
      <c r="DF51" s="88">
        <f>SUMIF(LQB!$A$101:$A$111,'2015-2016'!DF$7,LQB!J$101:J$111)</f>
        <v>996</v>
      </c>
      <c r="DG51" s="88">
        <f>SUMIF(LQB!$A$101:$A$111,'2015-2016'!DG$7,LQB!K$101:K$111)</f>
        <v>816</v>
      </c>
      <c r="DH51" s="88">
        <f>SUMIF(LQB!$A$101:$A$111,'2015-2016'!DH$7,LQB!L$101:L$111)</f>
        <v>798</v>
      </c>
      <c r="DI51" s="88">
        <f>SUMIF(LQB!$A$101:$A$111,'2015-2016'!DI$7,LQB!M$101:M$111)</f>
        <v>768</v>
      </c>
      <c r="DJ51" s="88">
        <f>SUMIF(LQB!$A$101:$A$111,'2015-2016'!DJ$7,LQB!N$101:N$111)</f>
        <v>628</v>
      </c>
      <c r="DK51" s="88">
        <f>SUMIF(LQB!$A$101:$A$111,'2015-2016'!DK$7,LQB!O$101:O$111)</f>
        <v>424</v>
      </c>
      <c r="DN51" s="88">
        <f>SUMIF(LQB!$A$101:$A$111,'2015-2016'!DN$7,LQB!D$101:D$111)</f>
        <v>284</v>
      </c>
      <c r="DO51" s="88">
        <f>SUMIF(LQB!$A$101:$A$111,'2015-2016'!DO$7,LQB!E$101:E$111)</f>
        <v>292</v>
      </c>
      <c r="DP51" s="88">
        <f>SUMIF(LQB!$A$101:$A$111,'2015-2016'!DP$7,LQB!F$101:F$111)</f>
        <v>480</v>
      </c>
      <c r="DQ51" s="88">
        <f>SUMIF(LQB!$A$101:$A$111,'2015-2016'!DQ$7,LQB!G$101:G$111)</f>
        <v>566</v>
      </c>
      <c r="DR51" s="88">
        <f>SUMIF(LQB!$A$101:$A$111,'2015-2016'!DR$7,LQB!H$101:H$111)</f>
        <v>810</v>
      </c>
      <c r="DS51" s="88">
        <f>SUMIF(LQB!$A$101:$A$111,'2015-2016'!DS$7,LQB!I$101:I$111)</f>
        <v>688</v>
      </c>
      <c r="DT51" s="88">
        <f>SUMIF(LQB!$A$101:$A$111,'2015-2016'!DT$7,LQB!J$101:J$111)</f>
        <v>958</v>
      </c>
      <c r="DU51" s="88">
        <f>SUMIF(LQB!$A$101:$A$111,'2015-2016'!DU$7,LQB!K$101:K$111)</f>
        <v>836</v>
      </c>
      <c r="DV51" s="88">
        <f>SUMIF(LQB!$A$101:$A$111,'2015-2016'!DV$7,LQB!L$101:L$111)</f>
        <v>764</v>
      </c>
      <c r="DW51" s="88">
        <f>SUMIF(LQB!$A$101:$A$111,'2015-2016'!DW$7,LQB!M$101:M$111)</f>
        <v>752</v>
      </c>
      <c r="DX51" s="88">
        <f>SUMIF(LQB!$A$101:$A$111,'2015-2016'!DX$7,LQB!N$101:N$111)</f>
        <v>548</v>
      </c>
      <c r="DY51" s="88">
        <f>SUMIF(LQB!$A$101:$A$111,'2015-2016'!DY$7,LQB!O$101:O$111)</f>
        <v>438</v>
      </c>
      <c r="DZ51"/>
    </row>
    <row r="52" spans="1:130" s="16" customFormat="1" ht="15.6">
      <c r="A52" s="90"/>
      <c r="B52" s="27" t="s">
        <v>9</v>
      </c>
      <c r="C52" s="14">
        <f>+SUM(C49:C51)</f>
        <v>210933</v>
      </c>
      <c r="D52" s="103">
        <f ca="1">+SUM(D49:D51)</f>
        <v>203918</v>
      </c>
      <c r="E52" s="14">
        <f ca="1">SUM(E49:E51)</f>
        <v>-7015</v>
      </c>
      <c r="F52" s="15">
        <f ca="1">IF(E52=0,0,IF(C52=0,1,E52/C52))</f>
        <v>-3.3257005779086253E-2</v>
      </c>
      <c r="G52" s="14">
        <f>SUM(G49:G51)</f>
        <v>210933</v>
      </c>
      <c r="H52" s="103">
        <f ca="1">SUM(H49:H51)</f>
        <v>203918</v>
      </c>
      <c r="I52" s="14">
        <f ca="1">SUM(I49:I51)</f>
        <v>-7015</v>
      </c>
      <c r="J52" s="15">
        <f ca="1">IF(I52=0,0,IF(G52=0,1,I52/G52))</f>
        <v>-3.3257005779086253E-2</v>
      </c>
      <c r="K52" s="14">
        <f>+SUM(K49:K51)</f>
        <v>185557</v>
      </c>
      <c r="L52" s="103">
        <f ca="1">+SUM(L49:L51)</f>
        <v>187033</v>
      </c>
      <c r="M52" s="14">
        <f ca="1">SUM(M49:M51)</f>
        <v>1476</v>
      </c>
      <c r="N52" s="15">
        <f ca="1">IF(M52=0,0,IF(K52=0,1,M52/K52))</f>
        <v>7.9544290972585249E-3</v>
      </c>
      <c r="O52" s="14">
        <f>SUM(O49:O51)</f>
        <v>396490</v>
      </c>
      <c r="P52" s="103">
        <f ca="1">SUM(P49:P51)</f>
        <v>390951</v>
      </c>
      <c r="Q52" s="14">
        <f ca="1">SUM(Q49:Q51)</f>
        <v>-5539</v>
      </c>
      <c r="R52" s="15">
        <f ca="1">IF(Q52=0,0,IF(O52=0,1,Q52/O52))</f>
        <v>-1.3970087517970188E-2</v>
      </c>
      <c r="S52" s="14">
        <f>+SUM(S49:S51)</f>
        <v>247287</v>
      </c>
      <c r="T52" s="103">
        <f ca="1">+SUM(T49:T51)</f>
        <v>238680</v>
      </c>
      <c r="U52" s="14">
        <f ca="1">SUM(U49:U51)</f>
        <v>-8607</v>
      </c>
      <c r="V52" s="15">
        <f ca="1">IF(U52=0,0,IF(S52=0,1,U52/S52))</f>
        <v>-3.4805711582088825E-2</v>
      </c>
      <c r="W52" s="14">
        <f>SUM(W49:W51)</f>
        <v>643777</v>
      </c>
      <c r="X52" s="103">
        <f ca="1">SUM(X49:X51)</f>
        <v>629631</v>
      </c>
      <c r="Y52" s="14">
        <f ca="1">SUM(Y49:Y51)</f>
        <v>-14146</v>
      </c>
      <c r="Z52" s="15">
        <f ca="1">IF(Y52=0,0,IF(W52=0,1,Y52/W52))</f>
        <v>-2.1973447327257731E-2</v>
      </c>
      <c r="AA52" s="14">
        <f>+SUM(AA49:AA51)</f>
        <v>254995</v>
      </c>
      <c r="AB52" s="103">
        <f ca="1">+SUM(AB49:AB51)</f>
        <v>237655</v>
      </c>
      <c r="AC52" s="14">
        <f ca="1">SUM(AC49:AC51)</f>
        <v>-17340</v>
      </c>
      <c r="AD52" s="15">
        <f ca="1">IF(AC52=0,0,IF(AA52=0,1,AC52/AA52))</f>
        <v>-6.8001333359477639E-2</v>
      </c>
      <c r="AE52" s="14">
        <f>SUM(AE49:AE51)</f>
        <v>898772</v>
      </c>
      <c r="AF52" s="103">
        <f ca="1">SUM(AF49:AF51)</f>
        <v>867286</v>
      </c>
      <c r="AG52" s="14">
        <f ca="1">SUM(AG49:AG51)</f>
        <v>-31486</v>
      </c>
      <c r="AH52" s="15">
        <f ca="1">IF(AG52=0,0,IF(AE52=0,1,AG52/AE52))</f>
        <v>-3.5032243995140037E-2</v>
      </c>
      <c r="AI52" s="14">
        <f>+SUM(AI49:AI51)</f>
        <v>292413</v>
      </c>
      <c r="AJ52" s="103">
        <f ca="1">+SUM(AJ49:AJ51)</f>
        <v>275769</v>
      </c>
      <c r="AK52" s="14">
        <f ca="1">SUM(AK49:AK51)</f>
        <v>-16644</v>
      </c>
      <c r="AL52" s="15">
        <f ca="1">IF(AK52=0,0,IF(AI52=0,1,AK52/AI52))</f>
        <v>-5.6919494003344583E-2</v>
      </c>
      <c r="AM52" s="14">
        <f>SUM(AM49:AM51)</f>
        <v>1191185</v>
      </c>
      <c r="AN52" s="103">
        <f ca="1">SUM(AN49:AN51)</f>
        <v>1143055</v>
      </c>
      <c r="AO52" s="14">
        <f ca="1">SUM(AO49:AO51)</f>
        <v>-48130</v>
      </c>
      <c r="AP52" s="15">
        <f ca="1">IF(AO52=0,0,IF(AM52=0,1,AO52/AM52))</f>
        <v>-4.0405142777989983E-2</v>
      </c>
      <c r="AQ52" s="14">
        <f>+SUM(AQ49:AQ51)</f>
        <v>289023</v>
      </c>
      <c r="AR52" s="103">
        <f ca="1">+SUM(AR49:AR51)</f>
        <v>284017</v>
      </c>
      <c r="AS52" s="14">
        <f ca="1">SUM(AS49:AS51)</f>
        <v>-5006</v>
      </c>
      <c r="AT52" s="15">
        <f ca="1">IF(AS52=0,0,IF(AQ52=0,1,AS52/AQ52))</f>
        <v>-1.7320420866159439E-2</v>
      </c>
      <c r="AU52" s="14">
        <f>SUM(AU49:AU51)</f>
        <v>1480208</v>
      </c>
      <c r="AV52" s="103">
        <f ca="1">SUM(AV49:AV51)</f>
        <v>1427072</v>
      </c>
      <c r="AW52" s="14">
        <f ca="1">SUM(AW49:AW51)</f>
        <v>-53136</v>
      </c>
      <c r="AX52" s="15">
        <f ca="1">IF(AW52=0,0,IF(AU52=0,1,AW52/AU52))</f>
        <v>-3.5897657626495737E-2</v>
      </c>
      <c r="AY52" s="14">
        <f>+SUM(AY49:AY51)</f>
        <v>337910</v>
      </c>
      <c r="AZ52" s="103">
        <f ca="1">+SUM(AZ49:AZ51)</f>
        <v>343296</v>
      </c>
      <c r="BA52" s="14">
        <f ca="1">SUM(BA49:BA51)</f>
        <v>5386</v>
      </c>
      <c r="BB52" s="15">
        <f ca="1">IF(BA52=0,0,IF(AY52=0,1,BA52/AY52))</f>
        <v>1.5939155396407327E-2</v>
      </c>
      <c r="BC52" s="14">
        <f>SUM(BC49:BC51)</f>
        <v>1818118</v>
      </c>
      <c r="BD52" s="103">
        <f ca="1">SUM(BD49:BD51)</f>
        <v>1770368</v>
      </c>
      <c r="BE52" s="14">
        <f ca="1">SUM(BE49:BE51)</f>
        <v>-47750</v>
      </c>
      <c r="BF52" s="15">
        <f ca="1">IF(BE52=0,0,IF(BC52=0,1,BE52/BC52))</f>
        <v>-2.6263421846106798E-2</v>
      </c>
      <c r="BG52" s="14">
        <f>+SUM(BG49:BG51)</f>
        <v>344626</v>
      </c>
      <c r="BH52" s="103">
        <f ca="1">+SUM(BH49:BH51)</f>
        <v>342329</v>
      </c>
      <c r="BI52" s="14">
        <f ca="1">SUM(BI49:BI51)</f>
        <v>-2297</v>
      </c>
      <c r="BJ52" s="15">
        <f ca="1">IF(BI52=0,0,IF(BG52=0,1,BI52/BG52))</f>
        <v>-6.6651964738586181E-3</v>
      </c>
      <c r="BK52" s="14">
        <f>SUM(BK49:BK51)</f>
        <v>2162744</v>
      </c>
      <c r="BL52" s="103">
        <f ca="1">SUM(BL49:BL51)</f>
        <v>2112697</v>
      </c>
      <c r="BM52" s="14">
        <f ca="1">SUM(BM49:BM51)</f>
        <v>-50047</v>
      </c>
      <c r="BN52" s="15">
        <f ca="1">IF(BM52=0,0,IF(BK52=0,1,BM52/BK52))</f>
        <v>-2.3140510388654414E-2</v>
      </c>
      <c r="BO52" s="14">
        <f>+SUM(BO49:BO51)</f>
        <v>278510</v>
      </c>
      <c r="BP52" s="103">
        <f ca="1">+SUM(BP49:BP51)</f>
        <v>281402</v>
      </c>
      <c r="BQ52" s="14">
        <f ca="1">SUM(BQ49:BQ51)</f>
        <v>2892</v>
      </c>
      <c r="BR52" s="15">
        <f ca="1">IF(BQ52=0,0,IF(BO52=0,1,BQ52/BO52))</f>
        <v>1.0383828228788913E-2</v>
      </c>
      <c r="BS52" s="14">
        <f>SUM(BS49:BS51)</f>
        <v>2441254</v>
      </c>
      <c r="BT52" s="103">
        <f ca="1">SUM(BT49:BT51)</f>
        <v>2394099</v>
      </c>
      <c r="BU52" s="14">
        <f ca="1">SUM(BU49:BU51)</f>
        <v>-47155</v>
      </c>
      <c r="BV52" s="15">
        <f ca="1">IF(BU52=0,0,IF(BS52=0,1,BU52/BS52))</f>
        <v>-1.9315892569966093E-2</v>
      </c>
      <c r="BW52" s="14">
        <f>+SUM(BW49:BW51)</f>
        <v>266001</v>
      </c>
      <c r="BX52" s="103">
        <f ca="1">+SUM(BX49:BX51)</f>
        <v>278013</v>
      </c>
      <c r="BY52" s="14">
        <f ca="1">SUM(BY49:BY51)</f>
        <v>12012</v>
      </c>
      <c r="BZ52" s="15">
        <f ca="1">IF(BY52=0,0,IF(BW52=0,1,BY52/BW52))</f>
        <v>4.5157724970958754E-2</v>
      </c>
      <c r="CA52" s="14">
        <f>SUM(CA49:CA51)</f>
        <v>2707255</v>
      </c>
      <c r="CB52" s="103">
        <f ca="1">SUM(CB49:CB51)</f>
        <v>2672112</v>
      </c>
      <c r="CC52" s="14">
        <f ca="1">SUM(CC49:CC51)</f>
        <v>-35143</v>
      </c>
      <c r="CD52" s="15">
        <f ca="1">IF(CC52=0,0,IF(CA52=0,1,CC52/CA52))</f>
        <v>-1.2981045376220563E-2</v>
      </c>
      <c r="CE52" s="14">
        <f>+SUM(CE49:CE51)</f>
        <v>246035</v>
      </c>
      <c r="CF52" s="103">
        <f ca="1">+SUM(CF49:CF51)</f>
        <v>257606</v>
      </c>
      <c r="CG52" s="14">
        <f ca="1">SUM(CG49:CG51)</f>
        <v>11571</v>
      </c>
      <c r="CH52" s="15">
        <f ca="1">IF(CG52=0,0,IF(CE52=0,1,CG52/CE52))</f>
        <v>4.7029894120755179E-2</v>
      </c>
      <c r="CI52" s="14">
        <f>SUM(CI49:CI51)</f>
        <v>2953290</v>
      </c>
      <c r="CJ52" s="103">
        <f ca="1">SUM(CJ49:CJ51)</f>
        <v>2929718</v>
      </c>
      <c r="CK52" s="14">
        <f ca="1">SUM(CK49:CK51)</f>
        <v>-23572</v>
      </c>
      <c r="CL52" s="15">
        <f ca="1">IF(CK52=0,0,IF(CI52=0,1,CK52/CI52))</f>
        <v>-7.9816069536009001E-3</v>
      </c>
      <c r="CM52" s="14">
        <f>+SUM(CM49:CM51)</f>
        <v>240563</v>
      </c>
      <c r="CN52" s="103">
        <f ca="1">+SUM(CN49:CN51)</f>
        <v>247762</v>
      </c>
      <c r="CO52" s="14">
        <f ca="1">SUM(CO49:CO51)</f>
        <v>7199</v>
      </c>
      <c r="CP52" s="15">
        <f ca="1">IF(CO52=0,0,IF(CM52=0,1,CO52/CM52))</f>
        <v>2.9925632786421852E-2</v>
      </c>
      <c r="CQ52" s="14">
        <f>SUM(CQ49:CQ51)</f>
        <v>3193853</v>
      </c>
      <c r="CR52" s="103">
        <f ca="1">SUM(CR49:CR51)</f>
        <v>3177480</v>
      </c>
      <c r="CS52" s="14">
        <f ca="1">SUM(CS49:CS51)</f>
        <v>-16373</v>
      </c>
      <c r="CT52" s="15">
        <f ca="1">IF(CS52=0,0,IF(CQ52=0,1,CS52/CQ52))</f>
        <v>-5.1264100132347983E-3</v>
      </c>
      <c r="CW52" s="12"/>
      <c r="CX52" s="12"/>
      <c r="CZ52" s="89"/>
      <c r="DA52" s="89"/>
      <c r="DB52" s="89"/>
      <c r="DC52" s="89"/>
      <c r="DD52" s="89"/>
      <c r="DE52" s="89"/>
      <c r="DF52" s="89"/>
      <c r="DG52" s="89"/>
      <c r="DH52" s="89"/>
      <c r="DI52" s="89"/>
      <c r="DJ52" s="89"/>
      <c r="DK52" s="89"/>
      <c r="DL52" s="12"/>
      <c r="DM52" s="12"/>
      <c r="DN52" s="89"/>
      <c r="DO52" s="89"/>
      <c r="DP52" s="89"/>
      <c r="DQ52" s="89"/>
      <c r="DR52" s="89"/>
      <c r="DS52" s="89"/>
      <c r="DT52" s="89"/>
      <c r="DU52" s="89"/>
      <c r="DV52" s="89"/>
      <c r="DW52" s="89"/>
      <c r="DX52" s="89"/>
      <c r="DY52" s="89"/>
      <c r="DZ52"/>
    </row>
    <row r="53" spans="1:130" s="12" customFormat="1" ht="15.6">
      <c r="A53" s="91"/>
      <c r="B53" s="28"/>
      <c r="C53" s="9"/>
      <c r="D53" s="9"/>
      <c r="E53" s="10"/>
      <c r="F53" s="11"/>
      <c r="G53" s="9"/>
      <c r="H53" s="9"/>
      <c r="I53" s="10"/>
      <c r="J53" s="11"/>
      <c r="K53" s="9"/>
      <c r="L53" s="9"/>
      <c r="M53" s="10"/>
      <c r="N53" s="11"/>
      <c r="O53" s="9"/>
      <c r="P53" s="9"/>
      <c r="Q53" s="10"/>
      <c r="R53" s="11"/>
      <c r="S53" s="9"/>
      <c r="T53" s="9"/>
      <c r="U53" s="10"/>
      <c r="V53" s="11"/>
      <c r="W53" s="9"/>
      <c r="X53" s="9"/>
      <c r="Y53" s="10"/>
      <c r="Z53" s="11"/>
      <c r="AA53" s="9"/>
      <c r="AB53" s="9"/>
      <c r="AC53" s="10"/>
      <c r="AD53" s="11"/>
      <c r="AE53" s="9"/>
      <c r="AF53" s="9"/>
      <c r="AG53" s="10"/>
      <c r="AH53" s="11"/>
      <c r="AI53" s="9"/>
      <c r="AJ53" s="9"/>
      <c r="AK53" s="10"/>
      <c r="AL53" s="11"/>
      <c r="AM53" s="9"/>
      <c r="AN53" s="9"/>
      <c r="AO53" s="10"/>
      <c r="AP53" s="11"/>
      <c r="AQ53" s="9"/>
      <c r="AR53" s="9"/>
      <c r="AS53" s="10"/>
      <c r="AT53" s="11"/>
      <c r="AU53" s="9"/>
      <c r="AV53" s="9"/>
      <c r="AW53" s="10"/>
      <c r="AX53" s="11"/>
      <c r="AY53" s="9"/>
      <c r="AZ53" s="9"/>
      <c r="BA53" s="10"/>
      <c r="BB53" s="11"/>
      <c r="BC53" s="9"/>
      <c r="BD53" s="9"/>
      <c r="BE53" s="10"/>
      <c r="BF53" s="11"/>
      <c r="BG53" s="9"/>
      <c r="BH53" s="9"/>
      <c r="BI53" s="10"/>
      <c r="BJ53" s="11"/>
      <c r="BK53" s="9"/>
      <c r="BL53" s="9"/>
      <c r="BM53" s="10"/>
      <c r="BN53" s="11"/>
      <c r="BO53" s="9"/>
      <c r="BP53" s="9"/>
      <c r="BQ53" s="10"/>
      <c r="BR53" s="11"/>
      <c r="BS53" s="9"/>
      <c r="BT53" s="9"/>
      <c r="BU53" s="10"/>
      <c r="BV53" s="11"/>
      <c r="BW53" s="9"/>
      <c r="BX53" s="9"/>
      <c r="BY53" s="10"/>
      <c r="BZ53" s="11"/>
      <c r="CA53" s="9"/>
      <c r="CB53" s="9"/>
      <c r="CC53" s="10"/>
      <c r="CD53" s="11"/>
      <c r="CE53" s="9"/>
      <c r="CF53" s="9"/>
      <c r="CG53" s="10"/>
      <c r="CH53" s="11"/>
      <c r="CI53" s="9"/>
      <c r="CJ53" s="9"/>
      <c r="CK53" s="10"/>
      <c r="CL53" s="11"/>
      <c r="CM53" s="9"/>
      <c r="CN53" s="9"/>
      <c r="CO53" s="10"/>
      <c r="CP53" s="11"/>
      <c r="CQ53" s="9"/>
      <c r="CR53" s="9"/>
      <c r="CS53" s="10"/>
      <c r="CT53" s="11"/>
      <c r="CY53" s="16"/>
      <c r="CZ53" s="89"/>
      <c r="DA53" s="89"/>
      <c r="DB53" s="89"/>
      <c r="DC53" s="89"/>
      <c r="DD53" s="89"/>
      <c r="DE53" s="89"/>
      <c r="DF53" s="89"/>
      <c r="DG53" s="89"/>
      <c r="DH53" s="89"/>
      <c r="DI53" s="89"/>
      <c r="DJ53" s="89"/>
      <c r="DK53" s="89"/>
      <c r="DN53" s="89"/>
      <c r="DO53" s="89"/>
      <c r="DP53" s="89"/>
      <c r="DQ53" s="89"/>
      <c r="DR53" s="89"/>
      <c r="DS53" s="89"/>
      <c r="DT53" s="89"/>
      <c r="DU53" s="89"/>
      <c r="DV53" s="89"/>
      <c r="DW53" s="89"/>
      <c r="DX53" s="89"/>
      <c r="DY53" s="89"/>
      <c r="DZ53"/>
    </row>
    <row r="54" spans="1:130" s="12" customFormat="1" ht="15" customHeight="1">
      <c r="A54" s="99"/>
      <c r="B54" s="31" t="s">
        <v>6</v>
      </c>
      <c r="C54" s="87">
        <f>+CZ54</f>
        <v>158355</v>
      </c>
      <c r="D54" s="87">
        <f ca="1">OFFSET(CZ54,0,14,1,1)</f>
        <v>150927</v>
      </c>
      <c r="E54" s="21">
        <f ca="1">SUM(D54-C54)</f>
        <v>-7428</v>
      </c>
      <c r="F54" s="22">
        <f ca="1">IF(E54=0,0,IF(C54=0,1,E54/C54))</f>
        <v>-4.6907265321587573E-2</v>
      </c>
      <c r="G54" s="21">
        <f>SUMIF($C$6:F$6,G$5,$C54:F54)</f>
        <v>158355</v>
      </c>
      <c r="H54" s="87">
        <f ca="1">SUMIF($C$6:G$6,H$5,$C54:G54)</f>
        <v>150927</v>
      </c>
      <c r="I54" s="21">
        <f ca="1">SUM(H54-G54)</f>
        <v>-7428</v>
      </c>
      <c r="J54" s="22">
        <f ca="1">IF(I54=0,0,IF(G54=0,1,I54/G54))</f>
        <v>-4.6907265321587573E-2</v>
      </c>
      <c r="K54" s="21">
        <f>+DA54</f>
        <v>141839</v>
      </c>
      <c r="L54" s="87">
        <f ca="1">OFFSET(DA54,0,14,1,1)</f>
        <v>131149</v>
      </c>
      <c r="M54" s="21">
        <f ca="1">SUM(L54-K54)</f>
        <v>-10690</v>
      </c>
      <c r="N54" s="22">
        <f ca="1">IF(M54=0,0,IF(K54=0,1,M54/K54))</f>
        <v>-7.5367141618313718E-2</v>
      </c>
      <c r="O54" s="21">
        <f>SUMIF($C$6:N$6,O$5,$C54:N54)</f>
        <v>300194</v>
      </c>
      <c r="P54" s="87">
        <f ca="1">SUMIF($C$6:O$6,P$5,$C54:O54)</f>
        <v>282076</v>
      </c>
      <c r="Q54" s="21">
        <f ca="1">SUM(P54-O54)</f>
        <v>-18118</v>
      </c>
      <c r="R54" s="22">
        <f ca="1">IF(Q54=0,0,IF(O54=0,1,Q54/O54))</f>
        <v>-6.0354304216606591E-2</v>
      </c>
      <c r="S54" s="21">
        <f>+DB54</f>
        <v>186559</v>
      </c>
      <c r="T54" s="87">
        <f ca="1">OFFSET(DB54,0,14,1,1)</f>
        <v>170228</v>
      </c>
      <c r="U54" s="21">
        <f ca="1">SUM(T54-S54)</f>
        <v>-16331</v>
      </c>
      <c r="V54" s="22">
        <f ca="1">IF(U54=0,0,IF(S54=0,1,U54/S54))</f>
        <v>-8.7537990662471393E-2</v>
      </c>
      <c r="W54" s="21">
        <f>SUMIF($C$6:V$6,W$5,$C54:V54)</f>
        <v>486753</v>
      </c>
      <c r="X54" s="87">
        <f ca="1">SUMIF($C$6:W$6,X$5,$C54:W54)</f>
        <v>452304</v>
      </c>
      <c r="Y54" s="21">
        <f ca="1">SUM(X54-W54)</f>
        <v>-34449</v>
      </c>
      <c r="Z54" s="22">
        <f ca="1">IF(Y54=0,0,IF(W54=0,1,Y54/W54))</f>
        <v>-7.0773061491146427E-2</v>
      </c>
      <c r="AA54" s="21">
        <f>+DC54</f>
        <v>201365</v>
      </c>
      <c r="AB54" s="87">
        <f ca="1">OFFSET(DC54,0,14,1,1)</f>
        <v>179979</v>
      </c>
      <c r="AC54" s="21">
        <f ca="1">SUM(AB54-AA54)</f>
        <v>-21386</v>
      </c>
      <c r="AD54" s="22">
        <f ca="1">IF(AC54=0,0,IF(AA54=0,1,AC54/AA54))</f>
        <v>-0.10620514985225833</v>
      </c>
      <c r="AE54" s="21">
        <f>SUMIF($C$6:AD$6,AE$5,$C54:AD54)</f>
        <v>688118</v>
      </c>
      <c r="AF54" s="87">
        <f ca="1">SUMIF($C$6:AE$6,AF$5,$C54:AE54)</f>
        <v>632283</v>
      </c>
      <c r="AG54" s="21">
        <f ca="1">SUM(AF54-AE54)</f>
        <v>-55835</v>
      </c>
      <c r="AH54" s="22">
        <f ca="1">IF(AG54=0,0,IF(AE54=0,1,AG54/AE54))</f>
        <v>-8.1141606526787563E-2</v>
      </c>
      <c r="AI54" s="21">
        <f>+DD54</f>
        <v>237878</v>
      </c>
      <c r="AJ54" s="87">
        <f ca="1">OFFSET(DD54,0,14,1,1)</f>
        <v>214117</v>
      </c>
      <c r="AK54" s="21">
        <f ca="1">SUM(AJ54-AI54)</f>
        <v>-23761</v>
      </c>
      <c r="AL54" s="22">
        <f ca="1">IF(AK54=0,0,IF(AI54=0,1,AK54/AI54))</f>
        <v>-9.9887337206467183E-2</v>
      </c>
      <c r="AM54" s="21">
        <f>SUMIF($C$6:AL$6,AM$5,$C54:AL54)</f>
        <v>925996</v>
      </c>
      <c r="AN54" s="87">
        <f ca="1">SUMIF($C$6:AM$6,AN$5,$C54:AM54)</f>
        <v>846400</v>
      </c>
      <c r="AO54" s="21">
        <f ca="1">SUM(AN54-AM54)</f>
        <v>-79596</v>
      </c>
      <c r="AP54" s="22">
        <f ca="1">IF(AO54=0,0,IF(AM54=0,1,AO54/AM54))</f>
        <v>-8.5957174761014082E-2</v>
      </c>
      <c r="AQ54" s="21">
        <f>+DE54</f>
        <v>252028</v>
      </c>
      <c r="AR54" s="87">
        <f ca="1">OFFSET(DE54,0,14,1,1)</f>
        <v>235459</v>
      </c>
      <c r="AS54" s="21">
        <f ca="1">SUM(AR54-AQ54)</f>
        <v>-16569</v>
      </c>
      <c r="AT54" s="22">
        <f ca="1">IF(AS54=0,0,IF(AQ54=0,1,AS54/AQ54))</f>
        <v>-6.5742695256082659E-2</v>
      </c>
      <c r="AU54" s="21">
        <f>SUMIF($C$6:AT$6,AU$5,$C54:AT54)</f>
        <v>1178024</v>
      </c>
      <c r="AV54" s="87">
        <f ca="1">SUMIF($C$6:AU$6,AV$5,$C54:AU54)</f>
        <v>1081859</v>
      </c>
      <c r="AW54" s="21">
        <f ca="1">SUM(AV54-AU54)</f>
        <v>-96165</v>
      </c>
      <c r="AX54" s="22">
        <f ca="1">IF(AW54=0,0,IF(AU54=0,1,AW54/AU54))</f>
        <v>-8.1632462496519592E-2</v>
      </c>
      <c r="AY54" s="21">
        <f>+DF54</f>
        <v>309469</v>
      </c>
      <c r="AZ54" s="87">
        <f ca="1">OFFSET(DF54,0,14,1,1)</f>
        <v>305236</v>
      </c>
      <c r="BA54" s="21">
        <f ca="1">SUM(AZ54-AY54)</f>
        <v>-4233</v>
      </c>
      <c r="BB54" s="22">
        <f ca="1">IF(BA54=0,0,IF(AY54=0,1,BA54/AY54))</f>
        <v>-1.3678268259502567E-2</v>
      </c>
      <c r="BC54" s="21">
        <f>SUMIF($C$6:BB$6,BC$5,$C54:BB54)</f>
        <v>1487493</v>
      </c>
      <c r="BD54" s="87">
        <f ca="1">SUMIF($C$6:BC$6,BD$5,$C54:BC54)</f>
        <v>1387095</v>
      </c>
      <c r="BE54" s="21">
        <f ca="1">SUM(BD54-BC54)</f>
        <v>-100398</v>
      </c>
      <c r="BF54" s="22">
        <f ca="1">IF(BE54=0,0,IF(BC54=0,1,BE54/BC54))</f>
        <v>-6.7494771403966272E-2</v>
      </c>
      <c r="BG54" s="21">
        <f>+DG54</f>
        <v>311361</v>
      </c>
      <c r="BH54" s="87">
        <f ca="1">OFFSET(DG54,0,14,1,1)</f>
        <v>297261</v>
      </c>
      <c r="BI54" s="21">
        <f ca="1">SUM(BH54-BG54)</f>
        <v>-14100</v>
      </c>
      <c r="BJ54" s="22">
        <f ca="1">IF(BI54=0,0,IF(BG54=0,1,BI54/BG54))</f>
        <v>-4.5285054968348636E-2</v>
      </c>
      <c r="BK54" s="21">
        <f>SUMIF($C$6:BJ$6,BK$5,$C54:BJ54)</f>
        <v>1798854</v>
      </c>
      <c r="BL54" s="87">
        <f ca="1">SUMIF($C$6:BK$6,BL$5,$C54:BK54)</f>
        <v>1684356</v>
      </c>
      <c r="BM54" s="21">
        <f ca="1">SUM(BL54-BK54)</f>
        <v>-114498</v>
      </c>
      <c r="BN54" s="22">
        <f ca="1">IF(BM54=0,0,IF(BK54=0,1,BM54/BK54))</f>
        <v>-6.3650524167053024E-2</v>
      </c>
      <c r="BO54" s="21">
        <f>+DH54</f>
        <v>225052</v>
      </c>
      <c r="BP54" s="87">
        <f ca="1">OFFSET(DH54,0,14,1,1)</f>
        <v>228535</v>
      </c>
      <c r="BQ54" s="21">
        <f ca="1">SUM(BP54-BO54)</f>
        <v>3483</v>
      </c>
      <c r="BR54" s="22">
        <f ca="1">IF(BQ54=0,0,IF(BO54=0,1,BQ54/BO54))</f>
        <v>1.5476423226632067E-2</v>
      </c>
      <c r="BS54" s="21">
        <f>SUMIF($C$6:BR$6,BS$5,$C54:BR54)</f>
        <v>2023906</v>
      </c>
      <c r="BT54" s="87">
        <f ca="1">SUMIF($C$6:BS$6,BT$5,$C54:BS54)</f>
        <v>1912891</v>
      </c>
      <c r="BU54" s="21">
        <f ca="1">SUM(BT54-BS54)</f>
        <v>-111015</v>
      </c>
      <c r="BV54" s="22">
        <f ca="1">IF(BU54=0,0,IF(BS54=0,1,BU54/BS54))</f>
        <v>-5.4851855768005033E-2</v>
      </c>
      <c r="BW54" s="21">
        <f>+DI54</f>
        <v>207249</v>
      </c>
      <c r="BX54" s="87">
        <f ca="1">OFFSET(DI54,0,14,1,1)</f>
        <v>208885</v>
      </c>
      <c r="BY54" s="21">
        <f ca="1">SUM(BX54-BW54)</f>
        <v>1636</v>
      </c>
      <c r="BZ54" s="22">
        <f ca="1">IF(BY54=0,0,IF(BW54=0,1,BY54/BW54))</f>
        <v>7.8938860983647687E-3</v>
      </c>
      <c r="CA54" s="21">
        <f>SUMIF($C$6:BZ$6,CA$5,$C54:BZ54)</f>
        <v>2231155</v>
      </c>
      <c r="CB54" s="87">
        <f ca="1">SUMIF($C$6:CA$6,CB$5,$C54:CA54)</f>
        <v>2121776</v>
      </c>
      <c r="CC54" s="21">
        <f ca="1">SUM(CB54-CA54)</f>
        <v>-109379</v>
      </c>
      <c r="CD54" s="22">
        <f ca="1">IF(CC54=0,0,IF(CA54=0,1,CC54/CA54))</f>
        <v>-4.9023487834776155E-2</v>
      </c>
      <c r="CE54" s="21">
        <f>+DJ54</f>
        <v>170883</v>
      </c>
      <c r="CF54" s="87">
        <f ca="1">OFFSET(DJ54,0,14,1,1)</f>
        <v>171436</v>
      </c>
      <c r="CG54" s="21">
        <f ca="1">SUM(CF54-CE54)</f>
        <v>553</v>
      </c>
      <c r="CH54" s="22">
        <f ca="1">IF(CG54=0,0,IF(CE54=0,1,CG54/CE54))</f>
        <v>3.2361323244559145E-3</v>
      </c>
      <c r="CI54" s="21">
        <f>SUMIF($C$6:CH$6,CI$5,$C54:CH54)</f>
        <v>2402038</v>
      </c>
      <c r="CJ54" s="87">
        <f ca="1">SUMIF($C$6:CI$6,CJ$5,$C54:CI54)</f>
        <v>2293212</v>
      </c>
      <c r="CK54" s="21">
        <f ca="1">SUM(CJ54-CI54)</f>
        <v>-108826</v>
      </c>
      <c r="CL54" s="22">
        <f ca="1">IF(CK54=0,0,IF(CI54=0,1,CK54/CI54))</f>
        <v>-4.5305694581018283E-2</v>
      </c>
      <c r="CM54" s="21">
        <f>+DK54</f>
        <v>169301</v>
      </c>
      <c r="CN54" s="87">
        <f ca="1">OFFSET(DK54,0,14,1,1)</f>
        <v>167994</v>
      </c>
      <c r="CO54" s="21">
        <f ca="1">SUM(CN54-CM54)</f>
        <v>-1307</v>
      </c>
      <c r="CP54" s="22">
        <f ca="1">IF(CO54=0,0,IF(CM54=0,1,CO54/CM54))</f>
        <v>-7.7199780273004889E-3</v>
      </c>
      <c r="CQ54" s="21">
        <f>SUMIF($C$6:CP$6,CQ$5,$C54:CP54)</f>
        <v>2571339</v>
      </c>
      <c r="CR54" s="87">
        <f ca="1">SUMIF($C$6:CQ$6,CR$5,$C54:CQ54)</f>
        <v>2461206</v>
      </c>
      <c r="CS54" s="21">
        <f ca="1">SUM(CR54-CQ54)</f>
        <v>-110133</v>
      </c>
      <c r="CT54" s="22">
        <f ca="1">IF(CS54=0,0,IF(CQ54=0,1,CS54/CQ54))</f>
        <v>-4.2830991946219463E-2</v>
      </c>
      <c r="CW54" s="12" t="s">
        <v>15</v>
      </c>
      <c r="CX54" s="81" t="s">
        <v>6</v>
      </c>
      <c r="CZ54" s="88">
        <f>SUMIF(RBW!$A$73:$A$83,'2015-2016'!CZ$7,RBW!D$73:D$83)</f>
        <v>158355</v>
      </c>
      <c r="DA54" s="88">
        <f>SUMIF(RBW!$A$73:$A$83,'2015-2016'!DA$7,RBW!E$73:E$83)</f>
        <v>141839</v>
      </c>
      <c r="DB54" s="88">
        <f>SUMIF(RBW!$A$73:$A$83,'2015-2016'!DB$7,RBW!F$73:F$83)</f>
        <v>186559</v>
      </c>
      <c r="DC54" s="88">
        <f>SUMIF(RBW!$A$73:$A$83,'2015-2016'!DC$7,RBW!G$73:G$83)</f>
        <v>201365</v>
      </c>
      <c r="DD54" s="88">
        <f>SUMIF(RBW!$A$73:$A$83,'2015-2016'!DD$7,RBW!H$73:H$83)</f>
        <v>237878</v>
      </c>
      <c r="DE54" s="88">
        <f>SUMIF(RBW!$A$73:$A$83,'2015-2016'!DE$7,RBW!I$73:I$83)</f>
        <v>252028</v>
      </c>
      <c r="DF54" s="88">
        <f>SUMIF(RBW!$A$73:$A$83,'2015-2016'!DF$7,RBW!J$73:J$83)</f>
        <v>309469</v>
      </c>
      <c r="DG54" s="88">
        <f>SUMIF(RBW!$A$73:$A$83,'2015-2016'!DG$7,RBW!K$73:K$83)</f>
        <v>311361</v>
      </c>
      <c r="DH54" s="88">
        <f>SUMIF(RBW!$A$73:$A$83,'2015-2016'!DH$7,RBW!L$73:L$83)</f>
        <v>225052</v>
      </c>
      <c r="DI54" s="88">
        <f>SUMIF(RBW!$A$73:$A$83,'2015-2016'!DI$7,RBW!M$73:M$83)</f>
        <v>207249</v>
      </c>
      <c r="DJ54" s="88">
        <f>SUMIF(RBW!$A$73:$A$83,'2015-2016'!DJ$7,RBW!N$73:N$83)</f>
        <v>170883</v>
      </c>
      <c r="DK54" s="88">
        <f>SUMIF(RBW!$A$73:$A$83,'2015-2016'!DK$7,RBW!O$73:O$83)</f>
        <v>169301</v>
      </c>
      <c r="DN54" s="88">
        <f>SUMIF(RBW!$A$73:$A$83,'2015-2016'!DN$7,RBW!D$73:D$83)</f>
        <v>150927</v>
      </c>
      <c r="DO54" s="88">
        <f>SUMIF(RBW!$A$73:$A$83,'2015-2016'!DO$7,RBW!E$73:E$83)</f>
        <v>131149</v>
      </c>
      <c r="DP54" s="88">
        <f>SUMIF(RBW!$A$73:$A$83,'2015-2016'!DP$7,RBW!F$73:F$83)</f>
        <v>170228</v>
      </c>
      <c r="DQ54" s="88">
        <f>SUMIF(RBW!$A$73:$A$83,'2015-2016'!DQ$7,RBW!G$73:G$83)</f>
        <v>179979</v>
      </c>
      <c r="DR54" s="88">
        <f>SUMIF(RBW!$A$73:$A$83,'2015-2016'!DR$7,RBW!H$73:H$83)</f>
        <v>214117</v>
      </c>
      <c r="DS54" s="88">
        <f>SUMIF(RBW!$A$73:$A$83,'2015-2016'!DS$7,RBW!I$73:I$83)</f>
        <v>235459</v>
      </c>
      <c r="DT54" s="88">
        <f>SUMIF(RBW!$A$73:$A$83,'2015-2016'!DT$7,RBW!J$73:J$83)</f>
        <v>305236</v>
      </c>
      <c r="DU54" s="88">
        <f>SUMIF(RBW!$A$73:$A$83,'2015-2016'!DU$7,RBW!K$73:K$83)</f>
        <v>297261</v>
      </c>
      <c r="DV54" s="88">
        <f>SUMIF(RBW!$A$73:$A$83,'2015-2016'!DV$7,RBW!L$73:L$83)</f>
        <v>228535</v>
      </c>
      <c r="DW54" s="88">
        <f>SUMIF(RBW!$A$73:$A$83,'2015-2016'!DW$7,RBW!M$73:M$83)</f>
        <v>208885</v>
      </c>
      <c r="DX54" s="88">
        <f>SUMIF(RBW!$A$73:$A$83,'2015-2016'!DX$7,RBW!N$73:N$83)</f>
        <v>171436</v>
      </c>
      <c r="DY54" s="88">
        <f>SUMIF(RBW!$A$73:$A$83,'2015-2016'!DY$7,RBW!O$73:O$83)</f>
        <v>167994</v>
      </c>
      <c r="DZ54"/>
    </row>
    <row r="55" spans="1:130" s="12" customFormat="1" ht="15.75" customHeight="1">
      <c r="A55" s="101" t="str">
        <f>+CW56</f>
        <v>Rainbow Bridge</v>
      </c>
      <c r="B55" s="29" t="s">
        <v>7</v>
      </c>
      <c r="C55" s="87">
        <f>+CZ55</f>
        <v>10</v>
      </c>
      <c r="D55" s="87">
        <f ca="1">OFFSET(CZ55,0,14,1,1)</f>
        <v>10</v>
      </c>
      <c r="E55" s="21">
        <f ca="1">SUM(D55-C55)</f>
        <v>0</v>
      </c>
      <c r="F55" s="22">
        <f ca="1">IF(E55=0,0,IF(C55=0,1,E55/C55))</f>
        <v>0</v>
      </c>
      <c r="G55" s="21">
        <f>SUMIF($C$6:F$6,G$5,$C55:F55)</f>
        <v>10</v>
      </c>
      <c r="H55" s="87">
        <f ca="1">SUMIF($C$6:G$6,H$5,$C55:G55)</f>
        <v>10</v>
      </c>
      <c r="I55" s="21">
        <f ca="1">SUM(H55-G55)</f>
        <v>0</v>
      </c>
      <c r="J55" s="22">
        <f ca="1">IF(I55=0,0,IF(G55=0,1,I55/G55))</f>
        <v>0</v>
      </c>
      <c r="K55" s="21">
        <f>+DA55</f>
        <v>7</v>
      </c>
      <c r="L55" s="87">
        <f ca="1">OFFSET(DA55,0,14,1,1)</f>
        <v>11</v>
      </c>
      <c r="M55" s="21">
        <f ca="1">SUM(L55-K55)</f>
        <v>4</v>
      </c>
      <c r="N55" s="22">
        <f ca="1">IF(M55=0,0,IF(K55=0,1,M55/K55))</f>
        <v>0.5714285714285714</v>
      </c>
      <c r="O55" s="21">
        <f>SUMIF($C$6:N$6,O$5,$C55:N55)</f>
        <v>17</v>
      </c>
      <c r="P55" s="87">
        <f ca="1">SUMIF($C$6:O$6,P$5,$C55:O55)</f>
        <v>21</v>
      </c>
      <c r="Q55" s="21">
        <f ca="1">SUM(P55-O55)</f>
        <v>4</v>
      </c>
      <c r="R55" s="22">
        <f ca="1">IF(Q55=0,0,IF(O55=0,1,Q55/O55))</f>
        <v>0.23529411764705882</v>
      </c>
      <c r="S55" s="21">
        <f>+DB55</f>
        <v>10</v>
      </c>
      <c r="T55" s="87">
        <f ca="1">OFFSET(DB55,0,14,1,1)</f>
        <v>0</v>
      </c>
      <c r="U55" s="21">
        <f ca="1">SUM(T55-S55)</f>
        <v>-10</v>
      </c>
      <c r="V55" s="22">
        <f ca="1">IF(U55=0,0,IF(S55=0,1,U55/S55))</f>
        <v>-1</v>
      </c>
      <c r="W55" s="21">
        <f>SUMIF($C$6:V$6,W$5,$C55:V55)</f>
        <v>27</v>
      </c>
      <c r="X55" s="87">
        <f ca="1">SUMIF($C$6:W$6,X$5,$C55:W55)</f>
        <v>21</v>
      </c>
      <c r="Y55" s="21">
        <f ca="1">SUM(X55-W55)</f>
        <v>-6</v>
      </c>
      <c r="Z55" s="22">
        <f ca="1">IF(Y55=0,0,IF(W55=0,1,Y55/W55))</f>
        <v>-0.22222222222222221</v>
      </c>
      <c r="AA55" s="21">
        <f>+DC55</f>
        <v>27</v>
      </c>
      <c r="AB55" s="87">
        <f ca="1">OFFSET(DC55,0,14,1,1)</f>
        <v>0</v>
      </c>
      <c r="AC55" s="21">
        <f ca="1">SUM(AB55-AA55)</f>
        <v>-27</v>
      </c>
      <c r="AD55" s="22">
        <f ca="1">IF(AC55=0,0,IF(AA55=0,1,AC55/AA55))</f>
        <v>-1</v>
      </c>
      <c r="AE55" s="21">
        <f>SUMIF($C$6:AD$6,AE$5,$C55:AD55)</f>
        <v>54</v>
      </c>
      <c r="AF55" s="87">
        <f ca="1">SUMIF($C$6:AE$6,AF$5,$C55:AE55)</f>
        <v>21</v>
      </c>
      <c r="AG55" s="21">
        <f ca="1">SUM(AF55-AE55)</f>
        <v>-33</v>
      </c>
      <c r="AH55" s="22">
        <f ca="1">IF(AG55=0,0,IF(AE55=0,1,AG55/AE55))</f>
        <v>-0.61111111111111116</v>
      </c>
      <c r="AI55" s="21">
        <f>+DD55</f>
        <v>31</v>
      </c>
      <c r="AJ55" s="87">
        <f ca="1">OFFSET(DD55,0,14,1,1)</f>
        <v>0</v>
      </c>
      <c r="AK55" s="21">
        <f ca="1">SUM(AJ55-AI55)</f>
        <v>-31</v>
      </c>
      <c r="AL55" s="22">
        <f ca="1">IF(AK55=0,0,IF(AI55=0,1,AK55/AI55))</f>
        <v>-1</v>
      </c>
      <c r="AM55" s="21">
        <f>SUMIF($C$6:AL$6,AM$5,$C55:AL55)</f>
        <v>85</v>
      </c>
      <c r="AN55" s="87">
        <f ca="1">SUMIF($C$6:AM$6,AN$5,$C55:AM55)</f>
        <v>21</v>
      </c>
      <c r="AO55" s="21">
        <f ca="1">SUM(AN55-AM55)</f>
        <v>-64</v>
      </c>
      <c r="AP55" s="22">
        <f ca="1">IF(AO55=0,0,IF(AM55=0,1,AO55/AM55))</f>
        <v>-0.75294117647058822</v>
      </c>
      <c r="AQ55" s="21">
        <f>+DE55</f>
        <v>133</v>
      </c>
      <c r="AR55" s="87">
        <f ca="1">OFFSET(DE55,0,14,1,1)</f>
        <v>0</v>
      </c>
      <c r="AS55" s="21">
        <f ca="1">SUM(AR55-AQ55)</f>
        <v>-133</v>
      </c>
      <c r="AT55" s="22">
        <f ca="1">IF(AS55=0,0,IF(AQ55=0,1,AS55/AQ55))</f>
        <v>-1</v>
      </c>
      <c r="AU55" s="21">
        <f>SUMIF($C$6:AT$6,AU$5,$C55:AT55)</f>
        <v>218</v>
      </c>
      <c r="AV55" s="87">
        <f ca="1">SUMIF($C$6:AU$6,AV$5,$C55:AU55)</f>
        <v>21</v>
      </c>
      <c r="AW55" s="21">
        <f ca="1">SUM(AV55-AU55)</f>
        <v>-197</v>
      </c>
      <c r="AX55" s="22">
        <f ca="1">IF(AW55=0,0,IF(AU55=0,1,AW55/AU55))</f>
        <v>-0.90366972477064222</v>
      </c>
      <c r="AY55" s="21">
        <f>+DF55</f>
        <v>107</v>
      </c>
      <c r="AZ55" s="87">
        <f ca="1">OFFSET(DF55,0,14,1,1)</f>
        <v>0</v>
      </c>
      <c r="BA55" s="21">
        <f ca="1">SUM(AZ55-AY55)</f>
        <v>-107</v>
      </c>
      <c r="BB55" s="22">
        <f ca="1">IF(BA55=0,0,IF(AY55=0,1,BA55/AY55))</f>
        <v>-1</v>
      </c>
      <c r="BC55" s="21">
        <f>SUMIF($C$6:BB$6,BC$5,$C55:BB55)</f>
        <v>325</v>
      </c>
      <c r="BD55" s="87">
        <f ca="1">SUMIF($C$6:BC$6,BD$5,$C55:BC55)</f>
        <v>21</v>
      </c>
      <c r="BE55" s="21">
        <f ca="1">SUM(BD55-BC55)</f>
        <v>-304</v>
      </c>
      <c r="BF55" s="22">
        <f ca="1">IF(BE55=0,0,IF(BC55=0,1,BE55/BC55))</f>
        <v>-0.93538461538461537</v>
      </c>
      <c r="BG55" s="21">
        <f>+DG55</f>
        <v>49</v>
      </c>
      <c r="BH55" s="87">
        <f ca="1">OFFSET(DG55,0,14,1,1)</f>
        <v>0</v>
      </c>
      <c r="BI55" s="21">
        <f ca="1">SUM(BH55-BG55)</f>
        <v>-49</v>
      </c>
      <c r="BJ55" s="22">
        <f ca="1">IF(BI55=0,0,IF(BG55=0,1,BI55/BG55))</f>
        <v>-1</v>
      </c>
      <c r="BK55" s="21">
        <f>SUMIF($C$6:BJ$6,BK$5,$C55:BJ55)</f>
        <v>374</v>
      </c>
      <c r="BL55" s="87">
        <f ca="1">SUMIF($C$6:BK$6,BL$5,$C55:BK55)</f>
        <v>21</v>
      </c>
      <c r="BM55" s="21">
        <f ca="1">SUM(BL55-BK55)</f>
        <v>-353</v>
      </c>
      <c r="BN55" s="22">
        <f ca="1">IF(BM55=0,0,IF(BK55=0,1,BM55/BK55))</f>
        <v>-0.94385026737967914</v>
      </c>
      <c r="BO55" s="21">
        <f>+DH55</f>
        <v>31</v>
      </c>
      <c r="BP55" s="87">
        <f ca="1">OFFSET(DH55,0,14,1,1)</f>
        <v>0</v>
      </c>
      <c r="BQ55" s="21">
        <f ca="1">SUM(BP55-BO55)</f>
        <v>-31</v>
      </c>
      <c r="BR55" s="22">
        <f ca="1">IF(BQ55=0,0,IF(BO55=0,1,BQ55/BO55))</f>
        <v>-1</v>
      </c>
      <c r="BS55" s="21">
        <f>SUMIF($C$6:BR$6,BS$5,$C55:BR55)</f>
        <v>405</v>
      </c>
      <c r="BT55" s="87">
        <f ca="1">SUMIF($C$6:BS$6,BT$5,$C55:BS55)</f>
        <v>21</v>
      </c>
      <c r="BU55" s="21">
        <f ca="1">SUM(BT55-BS55)</f>
        <v>-384</v>
      </c>
      <c r="BV55" s="22">
        <f ca="1">IF(BU55=0,0,IF(BS55=0,1,BU55/BS55))</f>
        <v>-0.94814814814814818</v>
      </c>
      <c r="BW55" s="21">
        <f>+DI55</f>
        <v>20</v>
      </c>
      <c r="BX55" s="87">
        <f ca="1">OFFSET(DI55,0,14,1,1)</f>
        <v>0</v>
      </c>
      <c r="BY55" s="21">
        <f ca="1">SUM(BX55-BW55)</f>
        <v>-20</v>
      </c>
      <c r="BZ55" s="22">
        <f ca="1">IF(BY55=0,0,IF(BW55=0,1,BY55/BW55))</f>
        <v>-1</v>
      </c>
      <c r="CA55" s="21">
        <f>SUMIF($C$6:BZ$6,CA$5,$C55:BZ55)</f>
        <v>425</v>
      </c>
      <c r="CB55" s="87">
        <f ca="1">SUMIF($C$6:CA$6,CB$5,$C55:CA55)</f>
        <v>21</v>
      </c>
      <c r="CC55" s="21">
        <f ca="1">SUM(CB55-CA55)</f>
        <v>-404</v>
      </c>
      <c r="CD55" s="22">
        <f ca="1">IF(CC55=0,0,IF(CA55=0,1,CC55/CA55))</f>
        <v>-0.95058823529411762</v>
      </c>
      <c r="CE55" s="21">
        <f>+DJ55</f>
        <v>5</v>
      </c>
      <c r="CF55" s="87">
        <f ca="1">OFFSET(DJ55,0,14,1,1)</f>
        <v>0</v>
      </c>
      <c r="CG55" s="21">
        <f ca="1">SUM(CF55-CE55)</f>
        <v>-5</v>
      </c>
      <c r="CH55" s="22">
        <f ca="1">IF(CG55=0,0,IF(CE55=0,1,CG55/CE55))</f>
        <v>-1</v>
      </c>
      <c r="CI55" s="21">
        <f>SUMIF($C$6:CH$6,CI$5,$C55:CH55)</f>
        <v>430</v>
      </c>
      <c r="CJ55" s="87">
        <f ca="1">SUMIF($C$6:CI$6,CJ$5,$C55:CI55)</f>
        <v>21</v>
      </c>
      <c r="CK55" s="21">
        <f ca="1">SUM(CJ55-CI55)</f>
        <v>-409</v>
      </c>
      <c r="CL55" s="22">
        <f ca="1">IF(CK55=0,0,IF(CI55=0,1,CK55/CI55))</f>
        <v>-0.9511627906976744</v>
      </c>
      <c r="CM55" s="21">
        <f>+DK55</f>
        <v>9</v>
      </c>
      <c r="CN55" s="87">
        <f ca="1">OFFSET(DK55,0,14,1,1)</f>
        <v>0</v>
      </c>
      <c r="CO55" s="21">
        <f ca="1">SUM(CN55-CM55)</f>
        <v>-9</v>
      </c>
      <c r="CP55" s="22">
        <f ca="1">IF(CO55=0,0,IF(CM55=0,1,CO55/CM55))</f>
        <v>-1</v>
      </c>
      <c r="CQ55" s="21">
        <f>SUMIF($C$6:CP$6,CQ$5,$C55:CP55)</f>
        <v>439</v>
      </c>
      <c r="CR55" s="87">
        <f ca="1">SUMIF($C$6:CQ$6,CR$5,$C55:CQ55)</f>
        <v>21</v>
      </c>
      <c r="CS55" s="21">
        <f ca="1">SUM(CR55-CQ55)</f>
        <v>-418</v>
      </c>
      <c r="CT55" s="22">
        <f ca="1">IF(CS55=0,0,IF(CQ55=0,1,CS55/CQ55))</f>
        <v>-0.95216400911161736</v>
      </c>
      <c r="CW55" s="12" t="s">
        <v>15</v>
      </c>
      <c r="CX55" s="81" t="s">
        <v>7</v>
      </c>
      <c r="CY55" s="16"/>
      <c r="CZ55" s="88">
        <f>SUMIF(RBW!$A$87:$A$97,'2015-2016'!CZ$7,RBW!D$87:D$97)</f>
        <v>10</v>
      </c>
      <c r="DA55" s="88">
        <f>SUMIF(RBW!$A$87:$A$97,'2015-2016'!DA$7,RBW!E$87:E$97)</f>
        <v>7</v>
      </c>
      <c r="DB55" s="88">
        <f>SUMIF(RBW!$A$87:$A$97,'2015-2016'!DB$7,RBW!F$87:F$97)</f>
        <v>10</v>
      </c>
      <c r="DC55" s="88">
        <f>SUMIF(RBW!$A$87:$A$97,'2015-2016'!DC$7,RBW!G$87:G$97)</f>
        <v>27</v>
      </c>
      <c r="DD55" s="88">
        <f>SUMIF(RBW!$A$87:$A$97,'2015-2016'!DD$7,RBW!H$87:H$97)</f>
        <v>31</v>
      </c>
      <c r="DE55" s="88">
        <f>SUMIF(RBW!$A$87:$A$97,'2015-2016'!DE$7,RBW!I$87:I$97)</f>
        <v>133</v>
      </c>
      <c r="DF55" s="88">
        <f>SUMIF(RBW!$A$87:$A$97,'2015-2016'!DF$7,RBW!J$87:J$97)</f>
        <v>107</v>
      </c>
      <c r="DG55" s="88">
        <f>SUMIF(RBW!$A$87:$A$97,'2015-2016'!DG$7,RBW!K$87:K$97)</f>
        <v>49</v>
      </c>
      <c r="DH55" s="88">
        <f>SUMIF(RBW!$A$87:$A$97,'2015-2016'!DH$7,RBW!L$87:L$97)</f>
        <v>31</v>
      </c>
      <c r="DI55" s="88">
        <f>SUMIF(RBW!$A$87:$A$97,'2015-2016'!DI$7,RBW!M$87:M$97)</f>
        <v>20</v>
      </c>
      <c r="DJ55" s="88">
        <f>SUMIF(RBW!$A$87:$A$97,'2015-2016'!DJ$7,RBW!N$87:N$97)</f>
        <v>5</v>
      </c>
      <c r="DK55" s="88">
        <f>SUMIF(RBW!$A$87:$A$97,'2015-2016'!DK$7,RBW!O$87:O$97)</f>
        <v>9</v>
      </c>
      <c r="DN55" s="88">
        <f>SUMIF(RBW!$A$87:$A$97,'2015-2016'!DN$7,RBW!D$87:D$97)</f>
        <v>10</v>
      </c>
      <c r="DO55" s="88">
        <f>SUMIF(RBW!$A$87:$A$97,'2015-2016'!DO$7,RBW!E$87:E$97)</f>
        <v>11</v>
      </c>
      <c r="DP55" s="88">
        <f>SUMIF(RBW!$A$87:$A$97,'2015-2016'!DP$7,RBW!F$87:F$97)</f>
        <v>0</v>
      </c>
      <c r="DQ55" s="88">
        <f>SUMIF(RBW!$A$87:$A$97,'2015-2016'!DQ$7,RBW!G$87:G$97)</f>
        <v>0</v>
      </c>
      <c r="DR55" s="88">
        <f>SUMIF(RBW!$A$87:$A$97,'2015-2016'!DR$7,RBW!H$87:H$97)</f>
        <v>0</v>
      </c>
      <c r="DS55" s="88">
        <f>SUMIF(RBW!$A$87:$A$97,'2015-2016'!DS$7,RBW!I$87:I$97)</f>
        <v>0</v>
      </c>
      <c r="DT55" s="88">
        <f>SUMIF(RBW!$A$87:$A$97,'2015-2016'!DT$7,RBW!J$87:J$97)</f>
        <v>0</v>
      </c>
      <c r="DU55" s="88">
        <f>SUMIF(RBW!$A$87:$A$97,'2015-2016'!DU$7,RBW!K$87:K$97)</f>
        <v>0</v>
      </c>
      <c r="DV55" s="88">
        <f>SUMIF(RBW!$A$87:$A$97,'2015-2016'!DV$7,RBW!L$87:L$97)</f>
        <v>0</v>
      </c>
      <c r="DW55" s="88">
        <f>SUMIF(RBW!$A$87:$A$97,'2015-2016'!DW$7,RBW!M$87:M$97)</f>
        <v>0</v>
      </c>
      <c r="DX55" s="88">
        <f>SUMIF(RBW!$A$87:$A$97,'2015-2016'!DX$7,RBW!N$87:N$97)</f>
        <v>0</v>
      </c>
      <c r="DY55" s="88">
        <f>SUMIF(RBW!$A$87:$A$97,'2015-2016'!DY$7,RBW!O$87:O$97)</f>
        <v>0</v>
      </c>
      <c r="DZ55"/>
    </row>
    <row r="56" spans="1:130" s="12" customFormat="1" ht="15.6">
      <c r="A56" s="100"/>
      <c r="B56" s="29" t="s">
        <v>8</v>
      </c>
      <c r="C56" s="87">
        <f>+CZ56</f>
        <v>430</v>
      </c>
      <c r="D56" s="87">
        <f ca="1">OFFSET(CZ56,0,14,1,1)</f>
        <v>384</v>
      </c>
      <c r="E56" s="87">
        <f ca="1">SUM(D56-C56)</f>
        <v>-46</v>
      </c>
      <c r="F56" s="22">
        <f ca="1">IF(E56=0,0,IF(C56=0,1,E56/C56))</f>
        <v>-0.10697674418604651</v>
      </c>
      <c r="G56" s="87">
        <f>SUMIF($C$6:F$6,G$5,$C56:F56)</f>
        <v>430</v>
      </c>
      <c r="H56" s="87">
        <f ca="1">SUMIF($C$6:G$6,H$5,$C56:G56)</f>
        <v>384</v>
      </c>
      <c r="I56" s="87">
        <f ca="1">SUM(H56-G56)</f>
        <v>-46</v>
      </c>
      <c r="J56" s="22">
        <f ca="1">IF(I56=0,0,IF(G56=0,1,I56/G56))</f>
        <v>-0.10697674418604651</v>
      </c>
      <c r="K56" s="87">
        <f>+DA56</f>
        <v>346</v>
      </c>
      <c r="L56" s="87">
        <f ca="1">OFFSET(DA56,0,14,1,1)</f>
        <v>420</v>
      </c>
      <c r="M56" s="87">
        <f ca="1">SUM(L56-K56)</f>
        <v>74</v>
      </c>
      <c r="N56" s="22">
        <f ca="1">IF(M56=0,0,IF(K56=0,1,M56/K56))</f>
        <v>0.2138728323699422</v>
      </c>
      <c r="O56" s="87">
        <f>SUMIF($C$6:N$6,O$5,$C56:N56)</f>
        <v>776</v>
      </c>
      <c r="P56" s="87">
        <f ca="1">SUMIF($C$6:O$6,P$5,$C56:O56)</f>
        <v>804</v>
      </c>
      <c r="Q56" s="87">
        <f ca="1">SUM(P56-O56)</f>
        <v>28</v>
      </c>
      <c r="R56" s="22">
        <f ca="1">IF(Q56=0,0,IF(O56=0,1,Q56/O56))</f>
        <v>3.608247422680412E-2</v>
      </c>
      <c r="S56" s="87">
        <f>+DB56</f>
        <v>620</v>
      </c>
      <c r="T56" s="87">
        <f ca="1">OFFSET(DB56,0,14,1,1)</f>
        <v>598</v>
      </c>
      <c r="U56" s="87">
        <f ca="1">SUM(T56-S56)</f>
        <v>-22</v>
      </c>
      <c r="V56" s="22">
        <f ca="1">IF(U56=0,0,IF(S56=0,1,U56/S56))</f>
        <v>-3.5483870967741936E-2</v>
      </c>
      <c r="W56" s="87">
        <f>SUMIF($C$6:V$6,W$5,$C56:V56)</f>
        <v>1396</v>
      </c>
      <c r="X56" s="87">
        <f ca="1">SUMIF($C$6:W$6,X$5,$C56:W56)</f>
        <v>1402</v>
      </c>
      <c r="Y56" s="87">
        <f ca="1">SUM(X56-W56)</f>
        <v>6</v>
      </c>
      <c r="Z56" s="22">
        <f ca="1">IF(Y56=0,0,IF(W56=0,1,Y56/W56))</f>
        <v>4.2979942693409743E-3</v>
      </c>
      <c r="AA56" s="87">
        <f>+DC56</f>
        <v>1184</v>
      </c>
      <c r="AB56" s="87">
        <f ca="1">OFFSET(DC56,0,14,1,1)</f>
        <v>1238</v>
      </c>
      <c r="AC56" s="87">
        <f ca="1">SUM(AB56-AA56)</f>
        <v>54</v>
      </c>
      <c r="AD56" s="22">
        <f ca="1">IF(AC56=0,0,IF(AA56=0,1,AC56/AA56))</f>
        <v>4.5608108108108107E-2</v>
      </c>
      <c r="AE56" s="87">
        <f>SUMIF($C$6:AD$6,AE$5,$C56:AD56)</f>
        <v>2580</v>
      </c>
      <c r="AF56" s="87">
        <f ca="1">SUMIF($C$6:AE$6,AF$5,$C56:AE56)</f>
        <v>2640</v>
      </c>
      <c r="AG56" s="87">
        <f ca="1">SUM(AF56-AE56)</f>
        <v>60</v>
      </c>
      <c r="AH56" s="22">
        <f ca="1">IF(AG56=0,0,IF(AE56=0,1,AG56/AE56))</f>
        <v>2.3255813953488372E-2</v>
      </c>
      <c r="AI56" s="87">
        <f>+DD56</f>
        <v>2432</v>
      </c>
      <c r="AJ56" s="87">
        <f ca="1">OFFSET(DD56,0,14,1,1)</f>
        <v>2506</v>
      </c>
      <c r="AK56" s="87">
        <f ca="1">SUM(AJ56-AI56)</f>
        <v>74</v>
      </c>
      <c r="AL56" s="22">
        <f ca="1">IF(AK56=0,0,IF(AI56=0,1,AK56/AI56))</f>
        <v>3.0427631578947369E-2</v>
      </c>
      <c r="AM56" s="87">
        <f>SUMIF($C$6:AL$6,AM$5,$C56:AL56)</f>
        <v>5012</v>
      </c>
      <c r="AN56" s="87">
        <f ca="1">SUMIF($C$6:AM$6,AN$5,$C56:AM56)</f>
        <v>5146</v>
      </c>
      <c r="AO56" s="87">
        <f ca="1">SUM(AN56-AM56)</f>
        <v>134</v>
      </c>
      <c r="AP56" s="22">
        <f ca="1">IF(AO56=0,0,IF(AM56=0,1,AO56/AM56))</f>
        <v>2.6735833998403832E-2</v>
      </c>
      <c r="AQ56" s="87">
        <f>+DE56</f>
        <v>2942</v>
      </c>
      <c r="AR56" s="87">
        <f ca="1">OFFSET(DE56,0,14,1,1)</f>
        <v>3082</v>
      </c>
      <c r="AS56" s="87">
        <f ca="1">SUM(AR56-AQ56)</f>
        <v>140</v>
      </c>
      <c r="AT56" s="22">
        <f ca="1">IF(AS56=0,0,IF(AQ56=0,1,AS56/AQ56))</f>
        <v>4.7586675730795377E-2</v>
      </c>
      <c r="AU56" s="87">
        <f>SUMIF($C$6:AT$6,AU$5,$C56:AT56)</f>
        <v>7954</v>
      </c>
      <c r="AV56" s="87">
        <f ca="1">SUMIF($C$6:AU$6,AV$5,$C56:AU56)</f>
        <v>8228</v>
      </c>
      <c r="AW56" s="87">
        <f ca="1">SUM(AV56-AU56)</f>
        <v>274</v>
      </c>
      <c r="AX56" s="22">
        <f ca="1">IF(AW56=0,0,IF(AU56=0,1,AW56/AU56))</f>
        <v>3.4448076439527284E-2</v>
      </c>
      <c r="AY56" s="87">
        <f>+DF56</f>
        <v>2950</v>
      </c>
      <c r="AZ56" s="87">
        <f ca="1">OFFSET(DF56,0,14,1,1)</f>
        <v>3128</v>
      </c>
      <c r="BA56" s="87">
        <f ca="1">SUM(AZ56-AY56)</f>
        <v>178</v>
      </c>
      <c r="BB56" s="22">
        <f ca="1">IF(BA56=0,0,IF(AY56=0,1,BA56/AY56))</f>
        <v>6.0338983050847457E-2</v>
      </c>
      <c r="BC56" s="87">
        <f>SUMIF($C$6:BB$6,BC$5,$C56:BB56)</f>
        <v>10904</v>
      </c>
      <c r="BD56" s="87">
        <f ca="1">SUMIF($C$6:BC$6,BD$5,$C56:BC56)</f>
        <v>11356</v>
      </c>
      <c r="BE56" s="87">
        <f ca="1">SUM(BD56-BC56)</f>
        <v>452</v>
      </c>
      <c r="BF56" s="22">
        <f ca="1">IF(BE56=0,0,IF(BC56=0,1,BE56/BC56))</f>
        <v>4.1452677916360967E-2</v>
      </c>
      <c r="BG56" s="87">
        <f>+DG56</f>
        <v>3049</v>
      </c>
      <c r="BH56" s="87">
        <f ca="1">OFFSET(DG56,0,14,1,1)</f>
        <v>2968</v>
      </c>
      <c r="BI56" s="87">
        <f ca="1">SUM(BH56-BG56)</f>
        <v>-81</v>
      </c>
      <c r="BJ56" s="22">
        <f ca="1">IF(BI56=0,0,IF(BG56=0,1,BI56/BG56))</f>
        <v>-2.6566087241718595E-2</v>
      </c>
      <c r="BK56" s="87">
        <f>SUMIF($C$6:BJ$6,BK$5,$C56:BJ56)</f>
        <v>13953</v>
      </c>
      <c r="BL56" s="87">
        <f ca="1">SUMIF($C$6:BK$6,BL$5,$C56:BK56)</f>
        <v>14324</v>
      </c>
      <c r="BM56" s="87">
        <f ca="1">SUM(BL56-BK56)</f>
        <v>371</v>
      </c>
      <c r="BN56" s="22">
        <f ca="1">IF(BM56=0,0,IF(BK56=0,1,BM56/BK56))</f>
        <v>2.658926395757185E-2</v>
      </c>
      <c r="BO56" s="87">
        <f>+DH56</f>
        <v>2966</v>
      </c>
      <c r="BP56" s="87">
        <f ca="1">OFFSET(DH56,0,14,1,1)</f>
        <v>2976</v>
      </c>
      <c r="BQ56" s="87">
        <f ca="1">SUM(BP56-BO56)</f>
        <v>10</v>
      </c>
      <c r="BR56" s="22">
        <f ca="1">IF(BQ56=0,0,IF(BO56=0,1,BQ56/BO56))</f>
        <v>3.3715441672285905E-3</v>
      </c>
      <c r="BS56" s="87">
        <f>SUMIF($C$6:BR$6,BS$5,$C56:BR56)</f>
        <v>16919</v>
      </c>
      <c r="BT56" s="87">
        <f ca="1">SUMIF($C$6:BS$6,BT$5,$C56:BS56)</f>
        <v>17300</v>
      </c>
      <c r="BU56" s="87">
        <f ca="1">SUM(BT56-BS56)</f>
        <v>381</v>
      </c>
      <c r="BV56" s="22">
        <f ca="1">IF(BU56=0,0,IF(BS56=0,1,BU56/BS56))</f>
        <v>2.2519061410248831E-2</v>
      </c>
      <c r="BW56" s="87">
        <f>+DI56</f>
        <v>2488</v>
      </c>
      <c r="BX56" s="87">
        <f ca="1">OFFSET(DI56,0,14,1,1)</f>
        <v>2558</v>
      </c>
      <c r="BY56" s="87">
        <f ca="1">SUM(BX56-BW56)</f>
        <v>70</v>
      </c>
      <c r="BZ56" s="22">
        <f ca="1">IF(BY56=0,0,IF(BW56=0,1,BY56/BW56))</f>
        <v>2.8135048231511254E-2</v>
      </c>
      <c r="CA56" s="87">
        <f>SUMIF($C$6:BZ$6,CA$5,$C56:BZ56)</f>
        <v>19407</v>
      </c>
      <c r="CB56" s="87">
        <f ca="1">SUMIF($C$6:CA$6,CB$5,$C56:CA56)</f>
        <v>19858</v>
      </c>
      <c r="CC56" s="87">
        <f ca="1">SUM(CB56-CA56)</f>
        <v>451</v>
      </c>
      <c r="CD56" s="22">
        <f ca="1">IF(CC56=0,0,IF(CA56=0,1,CC56/CA56))</f>
        <v>2.3239037460710054E-2</v>
      </c>
      <c r="CE56" s="87">
        <f>+DJ56</f>
        <v>796</v>
      </c>
      <c r="CF56" s="87">
        <f ca="1">OFFSET(DJ56,0,14,1,1)</f>
        <v>796</v>
      </c>
      <c r="CG56" s="87">
        <f ca="1">SUM(CF56-CE56)</f>
        <v>0</v>
      </c>
      <c r="CH56" s="22">
        <f ca="1">IF(CG56=0,0,IF(CE56=0,1,CG56/CE56))</f>
        <v>0</v>
      </c>
      <c r="CI56" s="87">
        <f>SUMIF($C$6:CH$6,CI$5,$C56:CH56)</f>
        <v>20203</v>
      </c>
      <c r="CJ56" s="87">
        <f ca="1">SUMIF($C$6:CI$6,CJ$5,$C56:CI56)</f>
        <v>20654</v>
      </c>
      <c r="CK56" s="87">
        <f ca="1">SUM(CJ56-CI56)</f>
        <v>451</v>
      </c>
      <c r="CL56" s="22">
        <f ca="1">IF(CK56=0,0,IF(CI56=0,1,CK56/CI56))</f>
        <v>2.2323417314260258E-2</v>
      </c>
      <c r="CM56" s="87">
        <f>+DK56</f>
        <v>624</v>
      </c>
      <c r="CN56" s="87">
        <f ca="1">OFFSET(DK56,0,14,1,1)</f>
        <v>734</v>
      </c>
      <c r="CO56" s="87">
        <f ca="1">SUM(CN56-CM56)</f>
        <v>110</v>
      </c>
      <c r="CP56" s="22">
        <f ca="1">IF(CO56=0,0,IF(CM56=0,1,CO56/CM56))</f>
        <v>0.17628205128205129</v>
      </c>
      <c r="CQ56" s="87">
        <f>SUMIF($C$6:CP$6,CQ$5,$C56:CP56)</f>
        <v>20827</v>
      </c>
      <c r="CR56" s="87">
        <f ca="1">SUMIF($C$6:CQ$6,CR$5,$C56:CQ56)</f>
        <v>21388</v>
      </c>
      <c r="CS56" s="87">
        <f ca="1">SUM(CR56-CQ56)</f>
        <v>561</v>
      </c>
      <c r="CT56" s="22">
        <f ca="1">IF(CS56=0,0,IF(CQ56=0,1,CS56/CQ56))</f>
        <v>2.6936188601334805E-2</v>
      </c>
      <c r="CW56" s="12" t="s">
        <v>15</v>
      </c>
      <c r="CX56" s="81" t="s">
        <v>8</v>
      </c>
      <c r="CY56" s="16"/>
      <c r="CZ56" s="88">
        <f>SUMIF(RBW!$A$101:$A$111,'2015-2016'!CZ$7,RBW!D$101:D$111)</f>
        <v>430</v>
      </c>
      <c r="DA56" s="88">
        <f>SUMIF(RBW!$A$101:$A$111,'2015-2016'!DA$7,RBW!E$101:E$111)</f>
        <v>346</v>
      </c>
      <c r="DB56" s="88">
        <f>SUMIF(RBW!$A$101:$A$111,'2015-2016'!DB$7,RBW!F$101:F$111)</f>
        <v>620</v>
      </c>
      <c r="DC56" s="88">
        <f>SUMIF(RBW!$A$101:$A$111,'2015-2016'!DC$7,RBW!G$101:G$111)</f>
        <v>1184</v>
      </c>
      <c r="DD56" s="88">
        <f>SUMIF(RBW!$A$101:$A$111,'2015-2016'!DD$7,RBW!H$101:H$111)</f>
        <v>2432</v>
      </c>
      <c r="DE56" s="88">
        <f>SUMIF(RBW!$A$101:$A$111,'2015-2016'!DE$7,RBW!I$101:I$111)</f>
        <v>2942</v>
      </c>
      <c r="DF56" s="88">
        <f>SUMIF(RBW!$A$101:$A$111,'2015-2016'!DF$7,RBW!J$101:J$111)</f>
        <v>2950</v>
      </c>
      <c r="DG56" s="88">
        <f>SUMIF(RBW!$A$101:$A$111,'2015-2016'!DG$7,RBW!K$101:K$111)</f>
        <v>3049</v>
      </c>
      <c r="DH56" s="88">
        <f>SUMIF(RBW!$A$101:$A$111,'2015-2016'!DH$7,RBW!L$101:L$111)</f>
        <v>2966</v>
      </c>
      <c r="DI56" s="88">
        <f>SUMIF(RBW!$A$101:$A$111,'2015-2016'!DI$7,RBW!M$101:M$111)</f>
        <v>2488</v>
      </c>
      <c r="DJ56" s="88">
        <f>SUMIF(RBW!$A$101:$A$111,'2015-2016'!DJ$7,RBW!N$101:N$111)</f>
        <v>796</v>
      </c>
      <c r="DK56" s="88">
        <f>SUMIF(RBW!$A$101:$A$111,'2015-2016'!DK$7,RBW!O$101:O$111)</f>
        <v>624</v>
      </c>
      <c r="DN56" s="88">
        <f>SUMIF(RBW!$A$101:$A$111,'2015-2016'!DN$7,RBW!D$101:D$111)</f>
        <v>384</v>
      </c>
      <c r="DO56" s="88">
        <f>SUMIF(RBW!$A$101:$A$111,'2015-2016'!DO$7,RBW!E$101:E$111)</f>
        <v>420</v>
      </c>
      <c r="DP56" s="88">
        <f>SUMIF(RBW!$A$101:$A$111,'2015-2016'!DP$7,RBW!F$101:F$111)</f>
        <v>598</v>
      </c>
      <c r="DQ56" s="88">
        <f>SUMIF(RBW!$A$101:$A$111,'2015-2016'!DQ$7,RBW!G$101:G$111)</f>
        <v>1238</v>
      </c>
      <c r="DR56" s="88">
        <f>SUMIF(RBW!$A$101:$A$111,'2015-2016'!DR$7,RBW!H$101:H$111)</f>
        <v>2506</v>
      </c>
      <c r="DS56" s="88">
        <f>SUMIF(RBW!$A$101:$A$111,'2015-2016'!DS$7,RBW!I$101:I$111)</f>
        <v>3082</v>
      </c>
      <c r="DT56" s="88">
        <f>SUMIF(RBW!$A$101:$A$111,'2015-2016'!DT$7,RBW!J$101:J$111)</f>
        <v>3128</v>
      </c>
      <c r="DU56" s="88">
        <f>SUMIF(RBW!$A$101:$A$111,'2015-2016'!DU$7,RBW!K$101:K$111)</f>
        <v>2968</v>
      </c>
      <c r="DV56" s="88">
        <f>SUMIF(RBW!$A$101:$A$111,'2015-2016'!DV$7,RBW!L$101:L$111)</f>
        <v>2976</v>
      </c>
      <c r="DW56" s="88">
        <f>SUMIF(RBW!$A$101:$A$111,'2015-2016'!DW$7,RBW!M$101:M$111)</f>
        <v>2558</v>
      </c>
      <c r="DX56" s="88">
        <f>SUMIF(RBW!$A$101:$A$111,'2015-2016'!DX$7,RBW!N$101:N$111)</f>
        <v>796</v>
      </c>
      <c r="DY56" s="88">
        <f>SUMIF(RBW!$A$101:$A$111,'2015-2016'!DY$7,RBW!O$101:O$111)</f>
        <v>734</v>
      </c>
      <c r="DZ56"/>
    </row>
    <row r="57" spans="1:130" s="16" customFormat="1" ht="15.6">
      <c r="A57" s="90"/>
      <c r="B57" s="27" t="s">
        <v>9</v>
      </c>
      <c r="C57" s="14">
        <f>+SUM(C54:C56)</f>
        <v>158795</v>
      </c>
      <c r="D57" s="103">
        <f ca="1">+SUM(D54:D56)</f>
        <v>151321</v>
      </c>
      <c r="E57" s="14">
        <f ca="1">SUM(E54:E56)</f>
        <v>-7474</v>
      </c>
      <c r="F57" s="15">
        <f ca="1">IF(E57=0,0,IF(C57=0,1,E57/C57))</f>
        <v>-4.7066973141471707E-2</v>
      </c>
      <c r="G57" s="14">
        <f>SUM(G54:G56)</f>
        <v>158795</v>
      </c>
      <c r="H57" s="103">
        <f ca="1">SUM(H54:H56)</f>
        <v>151321</v>
      </c>
      <c r="I57" s="14">
        <f ca="1">SUM(I54:I56)</f>
        <v>-7474</v>
      </c>
      <c r="J57" s="15">
        <f ca="1">IF(I57=0,0,IF(G57=0,1,I57/G57))</f>
        <v>-4.7066973141471707E-2</v>
      </c>
      <c r="K57" s="14">
        <f>+SUM(K54:K56)</f>
        <v>142192</v>
      </c>
      <c r="L57" s="103">
        <f ca="1">+SUM(L54:L56)</f>
        <v>131580</v>
      </c>
      <c r="M57" s="14">
        <f ca="1">SUM(M54:M56)</f>
        <v>-10612</v>
      </c>
      <c r="N57" s="15">
        <f ca="1">IF(M57=0,0,IF(K57=0,1,M57/K57))</f>
        <v>-7.4631484190390451E-2</v>
      </c>
      <c r="O57" s="14">
        <f>SUM(O54:O56)</f>
        <v>300987</v>
      </c>
      <c r="P57" s="103">
        <f ca="1">SUM(P54:P56)</f>
        <v>282901</v>
      </c>
      <c r="Q57" s="14">
        <f ca="1">SUM(Q54:Q56)</f>
        <v>-18086</v>
      </c>
      <c r="R57" s="15">
        <f ca="1">IF(Q57=0,0,IF(O57=0,1,Q57/O57))</f>
        <v>-6.0088973942396186E-2</v>
      </c>
      <c r="S57" s="14">
        <f>+SUM(S54:S56)</f>
        <v>187189</v>
      </c>
      <c r="T57" s="103">
        <f ca="1">+SUM(T54:T56)</f>
        <v>170826</v>
      </c>
      <c r="U57" s="14">
        <f ca="1">SUM(U54:U56)</f>
        <v>-16363</v>
      </c>
      <c r="V57" s="15">
        <f ca="1">IF(U57=0,0,IF(S57=0,1,U57/S57))</f>
        <v>-8.7414324559669646E-2</v>
      </c>
      <c r="W57" s="14">
        <f>SUM(W54:W56)</f>
        <v>488176</v>
      </c>
      <c r="X57" s="103">
        <f ca="1">SUM(X54:X56)</f>
        <v>453727</v>
      </c>
      <c r="Y57" s="14">
        <f ca="1">SUM(Y54:Y56)</f>
        <v>-34449</v>
      </c>
      <c r="Z57" s="15">
        <f ca="1">IF(Y57=0,0,IF(W57=0,1,Y57/W57))</f>
        <v>-7.0566762806856545E-2</v>
      </c>
      <c r="AA57" s="14">
        <f>+SUM(AA54:AA56)</f>
        <v>202576</v>
      </c>
      <c r="AB57" s="103">
        <f ca="1">+SUM(AB54:AB56)</f>
        <v>181217</v>
      </c>
      <c r="AC57" s="14">
        <f ca="1">SUM(AC54:AC56)</f>
        <v>-21359</v>
      </c>
      <c r="AD57" s="15">
        <f ca="1">IF(AC57=0,0,IF(AA57=0,1,AC57/AA57))</f>
        <v>-0.1054369718031751</v>
      </c>
      <c r="AE57" s="14">
        <f>SUM(AE54:AE56)</f>
        <v>690752</v>
      </c>
      <c r="AF57" s="103">
        <f ca="1">SUM(AF54:AF56)</f>
        <v>634944</v>
      </c>
      <c r="AG57" s="14">
        <f ca="1">SUM(AG54:AG56)</f>
        <v>-55808</v>
      </c>
      <c r="AH57" s="15">
        <f ca="1">IF(AG57=0,0,IF(AE57=0,1,AG57/AE57))</f>
        <v>-8.0793106643194668E-2</v>
      </c>
      <c r="AI57" s="14">
        <f>+SUM(AI54:AI56)</f>
        <v>240341</v>
      </c>
      <c r="AJ57" s="103">
        <f ca="1">+SUM(AJ54:AJ56)</f>
        <v>216623</v>
      </c>
      <c r="AK57" s="14">
        <f ca="1">SUM(AK54:AK56)</f>
        <v>-23718</v>
      </c>
      <c r="AL57" s="15">
        <f ca="1">IF(AK57=0,0,IF(AI57=0,1,AK57/AI57))</f>
        <v>-9.8684785367457076E-2</v>
      </c>
      <c r="AM57" s="14">
        <f>SUM(AM54:AM56)</f>
        <v>931093</v>
      </c>
      <c r="AN57" s="103">
        <f ca="1">SUM(AN54:AN56)</f>
        <v>851567</v>
      </c>
      <c r="AO57" s="14">
        <f ca="1">SUM(AO54:AO56)</f>
        <v>-79526</v>
      </c>
      <c r="AP57" s="15">
        <f ca="1">IF(AO57=0,0,IF(AM57=0,1,AO57/AM57))</f>
        <v>-8.5411446547229972E-2</v>
      </c>
      <c r="AQ57" s="14">
        <f>+SUM(AQ54:AQ56)</f>
        <v>255103</v>
      </c>
      <c r="AR57" s="103">
        <f ca="1">+SUM(AR54:AR56)</f>
        <v>238541</v>
      </c>
      <c r="AS57" s="14">
        <f ca="1">SUM(AS54:AS56)</f>
        <v>-16562</v>
      </c>
      <c r="AT57" s="15">
        <f ca="1">IF(AS57=0,0,IF(AQ57=0,1,AS57/AQ57))</f>
        <v>-6.4922795890287446E-2</v>
      </c>
      <c r="AU57" s="14">
        <f>SUM(AU54:AU56)</f>
        <v>1186196</v>
      </c>
      <c r="AV57" s="103">
        <f ca="1">SUM(AV54:AV56)</f>
        <v>1090108</v>
      </c>
      <c r="AW57" s="14">
        <f ca="1">SUM(AW54:AW56)</f>
        <v>-96088</v>
      </c>
      <c r="AX57" s="15">
        <f ca="1">IF(AW57=0,0,IF(AU57=0,1,AW57/AU57))</f>
        <v>-8.1005162721843604E-2</v>
      </c>
      <c r="AY57" s="14">
        <f>+SUM(AY54:AY56)</f>
        <v>312526</v>
      </c>
      <c r="AZ57" s="103">
        <f ca="1">+SUM(AZ54:AZ56)</f>
        <v>308364</v>
      </c>
      <c r="BA57" s="14">
        <f ca="1">SUM(BA54:BA56)</f>
        <v>-4162</v>
      </c>
      <c r="BB57" s="15">
        <f ca="1">IF(BA57=0,0,IF(AY57=0,1,BA57/AY57))</f>
        <v>-1.3317292001305492E-2</v>
      </c>
      <c r="BC57" s="14">
        <f>SUM(BC54:BC56)</f>
        <v>1498722</v>
      </c>
      <c r="BD57" s="103">
        <f ca="1">SUM(BD54:BD56)</f>
        <v>1398472</v>
      </c>
      <c r="BE57" s="14">
        <f ca="1">SUM(BE54:BE56)</f>
        <v>-100250</v>
      </c>
      <c r="BF57" s="15">
        <f ca="1">IF(BE57=0,0,IF(BC57=0,1,BE57/BC57))</f>
        <v>-6.6890323889287007E-2</v>
      </c>
      <c r="BG57" s="14">
        <f>+SUM(BG54:BG56)</f>
        <v>314459</v>
      </c>
      <c r="BH57" s="103">
        <f ca="1">+SUM(BH54:BH56)</f>
        <v>300229</v>
      </c>
      <c r="BI57" s="14">
        <f ca="1">SUM(BI54:BI56)</f>
        <v>-14230</v>
      </c>
      <c r="BJ57" s="15">
        <f ca="1">IF(BI57=0,0,IF(BG57=0,1,BI57/BG57))</f>
        <v>-4.5252322242327302E-2</v>
      </c>
      <c r="BK57" s="14">
        <f>SUM(BK54:BK56)</f>
        <v>1813181</v>
      </c>
      <c r="BL57" s="103">
        <f ca="1">SUM(BL54:BL56)</f>
        <v>1698701</v>
      </c>
      <c r="BM57" s="14">
        <f ca="1">SUM(BM54:BM56)</f>
        <v>-114480</v>
      </c>
      <c r="BN57" s="15">
        <f ca="1">IF(BM57=0,0,IF(BK57=0,1,BM57/BK57))</f>
        <v>-6.3137656968609318E-2</v>
      </c>
      <c r="BO57" s="14">
        <f>+SUM(BO54:BO56)</f>
        <v>228049</v>
      </c>
      <c r="BP57" s="103">
        <f ca="1">+SUM(BP54:BP56)</f>
        <v>231511</v>
      </c>
      <c r="BQ57" s="14">
        <f ca="1">SUM(BQ54:BQ56)</f>
        <v>3462</v>
      </c>
      <c r="BR57" s="15">
        <f ca="1">IF(BQ57=0,0,IF(BO57=0,1,BQ57/BO57))</f>
        <v>1.5180947954167745E-2</v>
      </c>
      <c r="BS57" s="14">
        <f>SUM(BS54:BS56)</f>
        <v>2041230</v>
      </c>
      <c r="BT57" s="103">
        <f ca="1">SUM(BT54:BT56)</f>
        <v>1930212</v>
      </c>
      <c r="BU57" s="14">
        <f ca="1">SUM(BU54:BU56)</f>
        <v>-111018</v>
      </c>
      <c r="BV57" s="15">
        <f ca="1">IF(BU57=0,0,IF(BS57=0,1,BU57/BS57))</f>
        <v>-5.4387795593833131E-2</v>
      </c>
      <c r="BW57" s="14">
        <f>+SUM(BW54:BW56)</f>
        <v>209757</v>
      </c>
      <c r="BX57" s="103">
        <f ca="1">+SUM(BX54:BX56)</f>
        <v>211443</v>
      </c>
      <c r="BY57" s="14">
        <f ca="1">SUM(BY54:BY56)</f>
        <v>1686</v>
      </c>
      <c r="BZ57" s="15">
        <f ca="1">IF(BY57=0,0,IF(BW57=0,1,BY57/BW57))</f>
        <v>8.0378723952001605E-3</v>
      </c>
      <c r="CA57" s="14">
        <f>SUM(CA54:CA56)</f>
        <v>2250987</v>
      </c>
      <c r="CB57" s="103">
        <f ca="1">SUM(CB54:CB56)</f>
        <v>2141655</v>
      </c>
      <c r="CC57" s="14">
        <f ca="1">SUM(CC54:CC56)</f>
        <v>-109332</v>
      </c>
      <c r="CD57" s="15">
        <f ca="1">IF(CC57=0,0,IF(CA57=0,1,CC57/CA57))</f>
        <v>-4.8570693655716361E-2</v>
      </c>
      <c r="CE57" s="14">
        <f>+SUM(CE54:CE56)</f>
        <v>171684</v>
      </c>
      <c r="CF57" s="103">
        <f ca="1">+SUM(CF54:CF56)</f>
        <v>172232</v>
      </c>
      <c r="CG57" s="14">
        <f ca="1">SUM(CG54:CG56)</f>
        <v>548</v>
      </c>
      <c r="CH57" s="15">
        <f ca="1">IF(CG57=0,0,IF(CE57=0,1,CG57/CE57))</f>
        <v>3.191910719694322E-3</v>
      </c>
      <c r="CI57" s="14">
        <f>SUM(CI54:CI56)</f>
        <v>2422671</v>
      </c>
      <c r="CJ57" s="103">
        <f ca="1">SUM(CJ54:CJ56)</f>
        <v>2313887</v>
      </c>
      <c r="CK57" s="14">
        <f ca="1">SUM(CK54:CK56)</f>
        <v>-108784</v>
      </c>
      <c r="CL57" s="15">
        <f ca="1">IF(CK57=0,0,IF(CI57=0,1,CK57/CI57))</f>
        <v>-4.4902506365907709E-2</v>
      </c>
      <c r="CM57" s="14">
        <f>+SUM(CM54:CM56)</f>
        <v>169934</v>
      </c>
      <c r="CN57" s="103">
        <f ca="1">+SUM(CN54:CN56)</f>
        <v>168728</v>
      </c>
      <c r="CO57" s="14">
        <f ca="1">SUM(CO54:CO56)</f>
        <v>-1206</v>
      </c>
      <c r="CP57" s="15">
        <f ca="1">IF(CO57=0,0,IF(CM57=0,1,CO57/CM57))</f>
        <v>-7.0968729035978673E-3</v>
      </c>
      <c r="CQ57" s="14">
        <f>SUM(CQ54:CQ56)</f>
        <v>2592605</v>
      </c>
      <c r="CR57" s="103">
        <f ca="1">SUM(CR54:CR56)</f>
        <v>2482615</v>
      </c>
      <c r="CS57" s="14">
        <f ca="1">SUM(CS54:CS56)</f>
        <v>-109990</v>
      </c>
      <c r="CT57" s="15">
        <f ca="1">IF(CS57=0,0,IF(CQ57=0,1,CS57/CQ57))</f>
        <v>-4.2424511254124712E-2</v>
      </c>
      <c r="CW57" s="12"/>
      <c r="CX57" s="12"/>
      <c r="CZ57" s="89"/>
      <c r="DA57" s="89"/>
      <c r="DB57" s="89"/>
      <c r="DC57" s="89"/>
      <c r="DD57" s="89"/>
      <c r="DE57" s="89"/>
      <c r="DF57" s="89"/>
      <c r="DG57" s="89"/>
      <c r="DH57" s="89"/>
      <c r="DI57" s="89"/>
      <c r="DJ57" s="89"/>
      <c r="DK57" s="89"/>
      <c r="DL57" s="12"/>
      <c r="DM57" s="12"/>
      <c r="DN57" s="89"/>
      <c r="DO57" s="89"/>
      <c r="DP57" s="89"/>
      <c r="DQ57" s="89"/>
      <c r="DR57" s="89"/>
      <c r="DS57" s="89"/>
      <c r="DT57" s="89"/>
      <c r="DU57" s="89"/>
      <c r="DV57" s="89"/>
      <c r="DW57" s="89"/>
      <c r="DX57" s="89"/>
      <c r="DY57" s="89"/>
      <c r="DZ57"/>
    </row>
    <row r="58" spans="1:130" s="12" customFormat="1" ht="15.6">
      <c r="A58" s="91"/>
      <c r="B58" s="28"/>
      <c r="C58" s="9"/>
      <c r="D58" s="9"/>
      <c r="E58" s="10"/>
      <c r="F58" s="11"/>
      <c r="G58" s="9"/>
      <c r="H58" s="9"/>
      <c r="I58" s="10"/>
      <c r="J58" s="11"/>
      <c r="K58" s="9"/>
      <c r="L58" s="9"/>
      <c r="M58" s="10"/>
      <c r="N58" s="11"/>
      <c r="O58" s="9"/>
      <c r="P58" s="9"/>
      <c r="Q58" s="10"/>
      <c r="R58" s="11"/>
      <c r="S58" s="9"/>
      <c r="T58" s="9"/>
      <c r="U58" s="10"/>
      <c r="V58" s="11"/>
      <c r="W58" s="9"/>
      <c r="X58" s="9"/>
      <c r="Y58" s="10"/>
      <c r="Z58" s="11"/>
      <c r="AA58" s="9"/>
      <c r="AB58" s="9"/>
      <c r="AC58" s="10"/>
      <c r="AD58" s="11"/>
      <c r="AE58" s="9"/>
      <c r="AF58" s="9"/>
      <c r="AG58" s="10"/>
      <c r="AH58" s="11"/>
      <c r="AI58" s="9"/>
      <c r="AJ58" s="9"/>
      <c r="AK58" s="10"/>
      <c r="AL58" s="11"/>
      <c r="AM58" s="9"/>
      <c r="AN58" s="9"/>
      <c r="AO58" s="10"/>
      <c r="AP58" s="11"/>
      <c r="AQ58" s="9"/>
      <c r="AR58" s="9"/>
      <c r="AS58" s="10"/>
      <c r="AT58" s="11"/>
      <c r="AU58" s="9"/>
      <c r="AV58" s="9"/>
      <c r="AW58" s="10"/>
      <c r="AX58" s="11"/>
      <c r="AY58" s="9"/>
      <c r="AZ58" s="9"/>
      <c r="BA58" s="10"/>
      <c r="BB58" s="11"/>
      <c r="BC58" s="9"/>
      <c r="BD58" s="9"/>
      <c r="BE58" s="10"/>
      <c r="BF58" s="11"/>
      <c r="BG58" s="9"/>
      <c r="BH58" s="9"/>
      <c r="BI58" s="10"/>
      <c r="BJ58" s="11"/>
      <c r="BK58" s="9"/>
      <c r="BL58" s="9"/>
      <c r="BM58" s="10"/>
      <c r="BN58" s="11"/>
      <c r="BO58" s="9"/>
      <c r="BP58" s="9"/>
      <c r="BQ58" s="10"/>
      <c r="BR58" s="11"/>
      <c r="BS58" s="9"/>
      <c r="BT58" s="9"/>
      <c r="BU58" s="10"/>
      <c r="BV58" s="11"/>
      <c r="BW58" s="9"/>
      <c r="BX58" s="9"/>
      <c r="BY58" s="10"/>
      <c r="BZ58" s="11"/>
      <c r="CA58" s="9"/>
      <c r="CB58" s="9"/>
      <c r="CC58" s="10"/>
      <c r="CD58" s="11"/>
      <c r="CE58" s="9"/>
      <c r="CF58" s="9"/>
      <c r="CG58" s="10"/>
      <c r="CH58" s="11"/>
      <c r="CI58" s="9"/>
      <c r="CJ58" s="9"/>
      <c r="CK58" s="10"/>
      <c r="CL58" s="11"/>
      <c r="CM58" s="9"/>
      <c r="CN58" s="9"/>
      <c r="CO58" s="10"/>
      <c r="CP58" s="11"/>
      <c r="CQ58" s="9"/>
      <c r="CR58" s="9"/>
      <c r="CS58" s="10"/>
      <c r="CT58" s="11"/>
      <c r="CY58" s="16"/>
      <c r="CZ58" s="89"/>
      <c r="DA58" s="89"/>
      <c r="DB58" s="89"/>
      <c r="DC58" s="89"/>
      <c r="DD58" s="89"/>
      <c r="DE58" s="89"/>
      <c r="DF58" s="89"/>
      <c r="DG58" s="89"/>
      <c r="DH58" s="89"/>
      <c r="DI58" s="89"/>
      <c r="DJ58" s="89"/>
      <c r="DK58" s="89"/>
      <c r="DN58" s="89"/>
      <c r="DO58" s="89"/>
      <c r="DP58" s="89"/>
      <c r="DQ58" s="89"/>
      <c r="DR58" s="89"/>
      <c r="DS58" s="89"/>
      <c r="DT58" s="89"/>
      <c r="DU58" s="89"/>
      <c r="DV58" s="89"/>
      <c r="DW58" s="89"/>
      <c r="DX58" s="89"/>
      <c r="DY58" s="89"/>
      <c r="DZ58"/>
    </row>
    <row r="59" spans="1:130" s="12" customFormat="1" ht="15" customHeight="1">
      <c r="A59" s="99"/>
      <c r="B59" s="31" t="s">
        <v>6</v>
      </c>
      <c r="C59" s="87">
        <f>+CZ59</f>
        <v>40223</v>
      </c>
      <c r="D59" s="87">
        <f ca="1">OFFSET(CZ59,0,14,1,1)</f>
        <v>33972</v>
      </c>
      <c r="E59" s="87">
        <f ca="1">SUM(D59-C59)</f>
        <v>-6251</v>
      </c>
      <c r="F59" s="22">
        <f ca="1">IF(E59=0,0,IF(C59=0,1,E59/C59))</f>
        <v>-0.15540859707132734</v>
      </c>
      <c r="G59" s="87">
        <f>SUMIF($C$6:F$6,G$5,$C59:F59)</f>
        <v>40223</v>
      </c>
      <c r="H59" s="87">
        <f ca="1">SUMIF($C$6:G$6,H$5,$C59:G59)</f>
        <v>33972</v>
      </c>
      <c r="I59" s="87">
        <f ca="1">SUM(H59-G59)</f>
        <v>-6251</v>
      </c>
      <c r="J59" s="22">
        <f ca="1">IF(I59=0,0,IF(G59=0,1,I59/G59))</f>
        <v>-0.15540859707132734</v>
      </c>
      <c r="K59" s="87">
        <f>+DA59</f>
        <v>33451</v>
      </c>
      <c r="L59" s="87">
        <f ca="1">OFFSET(DA59,0,14,1,1)</f>
        <v>28932</v>
      </c>
      <c r="M59" s="87">
        <f ca="1">SUM(L59-K59)</f>
        <v>-4519</v>
      </c>
      <c r="N59" s="22">
        <f ca="1">IF(M59=0,0,IF(K59=0,1,M59/K59))</f>
        <v>-0.13509312128187498</v>
      </c>
      <c r="O59" s="87">
        <f>SUMIF($C$6:N$6,O$5,$C59:N59)</f>
        <v>73674</v>
      </c>
      <c r="P59" s="87">
        <f ca="1">SUMIF($C$6:O$6,P$5,$C59:O59)</f>
        <v>62904</v>
      </c>
      <c r="Q59" s="87">
        <f ca="1">SUM(P59-O59)</f>
        <v>-10770</v>
      </c>
      <c r="R59" s="22">
        <f ca="1">IF(Q59=0,0,IF(O59=0,1,Q59/O59))</f>
        <v>-0.14618454271520481</v>
      </c>
      <c r="S59" s="87">
        <f>+DB59</f>
        <v>42240</v>
      </c>
      <c r="T59" s="87">
        <f ca="1">OFFSET(DB59,0,14,1,1)</f>
        <v>34595</v>
      </c>
      <c r="U59" s="87">
        <f ca="1">SUM(T59-S59)</f>
        <v>-7645</v>
      </c>
      <c r="V59" s="22">
        <f ca="1">IF(U59=0,0,IF(S59=0,1,U59/S59))</f>
        <v>-0.18098958333333334</v>
      </c>
      <c r="W59" s="87">
        <f>SUMIF($C$6:V$6,W$5,$C59:V59)</f>
        <v>115914</v>
      </c>
      <c r="X59" s="87">
        <f ca="1">SUMIF($C$6:W$6,X$5,$C59:W59)</f>
        <v>97499</v>
      </c>
      <c r="Y59" s="87">
        <f ca="1">SUM(X59-W59)</f>
        <v>-18415</v>
      </c>
      <c r="Z59" s="22">
        <f ca="1">IF(Y59=0,0,IF(W59=0,1,Y59/W59))</f>
        <v>-0.15886778128612591</v>
      </c>
      <c r="AA59" s="87">
        <f>+DC59</f>
        <v>45247</v>
      </c>
      <c r="AB59" s="87">
        <f ca="1">OFFSET(DC59,0,14,1,1)</f>
        <v>38718</v>
      </c>
      <c r="AC59" s="87">
        <f ca="1">SUM(AB59-AA59)</f>
        <v>-6529</v>
      </c>
      <c r="AD59" s="22">
        <f ca="1">IF(AC59=0,0,IF(AA59=0,1,AC59/AA59))</f>
        <v>-0.14429685946029572</v>
      </c>
      <c r="AE59" s="87">
        <f>SUMIF($C$6:AD$6,AE$5,$C59:AD59)</f>
        <v>161161</v>
      </c>
      <c r="AF59" s="87">
        <f ca="1">SUMIF($C$6:AE$6,AF$5,$C59:AE59)</f>
        <v>136217</v>
      </c>
      <c r="AG59" s="87">
        <f ca="1">SUM(AF59-AE59)</f>
        <v>-24944</v>
      </c>
      <c r="AH59" s="22">
        <f ca="1">IF(AG59=0,0,IF(AE59=0,1,AG59/AE59))</f>
        <v>-0.15477690011851503</v>
      </c>
      <c r="AI59" s="87">
        <f>+DD59</f>
        <v>52812</v>
      </c>
      <c r="AJ59" s="87">
        <f ca="1">OFFSET(DD59,0,14,1,1)</f>
        <v>43494</v>
      </c>
      <c r="AK59" s="87">
        <f ca="1">SUM(AJ59-AI59)</f>
        <v>-9318</v>
      </c>
      <c r="AL59" s="22">
        <f ca="1">IF(AK59=0,0,IF(AI59=0,1,AK59/AI59))</f>
        <v>-0.1764371733696887</v>
      </c>
      <c r="AM59" s="87">
        <f>SUMIF($C$6:AL$6,AM$5,$C59:AL59)</f>
        <v>213973</v>
      </c>
      <c r="AN59" s="87">
        <f ca="1">SUMIF($C$6:AM$6,AN$5,$C59:AM59)</f>
        <v>179711</v>
      </c>
      <c r="AO59" s="87">
        <f ca="1">SUM(AN59-AM59)</f>
        <v>-34262</v>
      </c>
      <c r="AP59" s="22">
        <f ca="1">IF(AO59=0,0,IF(AM59=0,1,AO59/AM59))</f>
        <v>-0.16012300617367611</v>
      </c>
      <c r="AQ59" s="87">
        <f>+DE59</f>
        <v>53314</v>
      </c>
      <c r="AR59" s="87">
        <f ca="1">OFFSET(DE59,0,14,1,1)</f>
        <v>46581</v>
      </c>
      <c r="AS59" s="87">
        <f ca="1">SUM(AR59-AQ59)</f>
        <v>-6733</v>
      </c>
      <c r="AT59" s="22">
        <f ca="1">IF(AS59=0,0,IF(AQ59=0,1,AS59/AQ59))</f>
        <v>-0.12628952995460854</v>
      </c>
      <c r="AU59" s="87">
        <f>SUMIF($C$6:AT$6,AU$5,$C59:AT59)</f>
        <v>267287</v>
      </c>
      <c r="AV59" s="87">
        <f ca="1">SUMIF($C$6:AU$6,AV$5,$C59:AU59)</f>
        <v>226292</v>
      </c>
      <c r="AW59" s="87">
        <f ca="1">SUM(AV59-AU59)</f>
        <v>-40995</v>
      </c>
      <c r="AX59" s="22">
        <f ca="1">IF(AW59=0,0,IF(AU59=0,1,AW59/AU59))</f>
        <v>-0.15337446265624591</v>
      </c>
      <c r="AY59" s="87">
        <f>+DF59</f>
        <v>59221</v>
      </c>
      <c r="AZ59" s="87">
        <f ca="1">OFFSET(DF59,0,14,1,1)</f>
        <v>55559</v>
      </c>
      <c r="BA59" s="87">
        <f ca="1">SUM(AZ59-AY59)</f>
        <v>-3662</v>
      </c>
      <c r="BB59" s="22">
        <f ca="1">IF(BA59=0,0,IF(AY59=0,1,BA59/AY59))</f>
        <v>-6.1836172979179684E-2</v>
      </c>
      <c r="BC59" s="87">
        <f>SUMIF($C$6:BB$6,BC$5,$C59:BB59)</f>
        <v>326508</v>
      </c>
      <c r="BD59" s="87">
        <f ca="1">SUMIF($C$6:BC$6,BD$5,$C59:BC59)</f>
        <v>281851</v>
      </c>
      <c r="BE59" s="87">
        <f ca="1">SUM(BD59-BC59)</f>
        <v>-44657</v>
      </c>
      <c r="BF59" s="22">
        <f ca="1">IF(BE59=0,0,IF(BC59=0,1,BE59/BC59))</f>
        <v>-0.13677153392872457</v>
      </c>
      <c r="BG59" s="87">
        <f>+DG59</f>
        <v>55603</v>
      </c>
      <c r="BH59" s="87">
        <f ca="1">OFFSET(DG59,0,14,1,1)</f>
        <v>55176</v>
      </c>
      <c r="BI59" s="87">
        <f ca="1">SUM(BH59-BG59)</f>
        <v>-427</v>
      </c>
      <c r="BJ59" s="22">
        <f ca="1">IF(BI59=0,0,IF(BG59=0,1,BI59/BG59))</f>
        <v>-7.6794417567397442E-3</v>
      </c>
      <c r="BK59" s="87">
        <f>SUMIF($C$6:BJ$6,BK$5,$C59:BJ59)</f>
        <v>382111</v>
      </c>
      <c r="BL59" s="87">
        <f ca="1">SUMIF($C$6:BK$6,BL$5,$C59:BK59)</f>
        <v>337027</v>
      </c>
      <c r="BM59" s="87">
        <f ca="1">SUM(BL59-BK59)</f>
        <v>-45084</v>
      </c>
      <c r="BN59" s="22">
        <f ca="1">IF(BM59=0,0,IF(BK59=0,1,BM59/BK59))</f>
        <v>-0.11798665832703063</v>
      </c>
      <c r="BO59" s="87">
        <f>+DH59</f>
        <v>46638</v>
      </c>
      <c r="BP59" s="87">
        <f ca="1">OFFSET(DH59,0,14,1,1)</f>
        <v>47535</v>
      </c>
      <c r="BQ59" s="87">
        <f ca="1">SUM(BP59-BO59)</f>
        <v>897</v>
      </c>
      <c r="BR59" s="22">
        <f ca="1">IF(BQ59=0,0,IF(BO59=0,1,BQ59/BO59))</f>
        <v>1.9233243278013637E-2</v>
      </c>
      <c r="BS59" s="87">
        <f>SUMIF($C$6:BR$6,BS$5,$C59:BR59)</f>
        <v>428749</v>
      </c>
      <c r="BT59" s="87">
        <f ca="1">SUMIF($C$6:BS$6,BT$5,$C59:BS59)</f>
        <v>384562</v>
      </c>
      <c r="BU59" s="87">
        <f ca="1">SUM(BT59-BS59)</f>
        <v>-44187</v>
      </c>
      <c r="BV59" s="22">
        <f ca="1">IF(BU59=0,0,IF(BS59=0,1,BU59/BS59))</f>
        <v>-0.10306029868291237</v>
      </c>
      <c r="BW59" s="87">
        <f>+DI59</f>
        <v>43509</v>
      </c>
      <c r="BX59" s="87">
        <f ca="1">OFFSET(DI59,0,14,1,1)</f>
        <v>45109</v>
      </c>
      <c r="BY59" s="87">
        <f ca="1">SUM(BX59-BW59)</f>
        <v>1600</v>
      </c>
      <c r="BZ59" s="22">
        <f ca="1">IF(BY59=0,0,IF(BW59=0,1,BY59/BW59))</f>
        <v>3.6774000781447519E-2</v>
      </c>
      <c r="CA59" s="87">
        <f>SUMIF($C$6:BZ$6,CA$5,$C59:BZ59)</f>
        <v>472258</v>
      </c>
      <c r="CB59" s="87">
        <f ca="1">SUMIF($C$6:CA$6,CB$5,$C59:CA59)</f>
        <v>429671</v>
      </c>
      <c r="CC59" s="87">
        <f ca="1">SUM(CB59-CA59)</f>
        <v>-42587</v>
      </c>
      <c r="CD59" s="22">
        <f ca="1">IF(CC59=0,0,IF(CA59=0,1,CC59/CA59))</f>
        <v>-9.0177403029699871E-2</v>
      </c>
      <c r="CE59" s="87">
        <f>+DJ59</f>
        <v>40836</v>
      </c>
      <c r="CF59" s="87">
        <f ca="1">OFFSET(DJ59,0,14,1,1)</f>
        <v>41431</v>
      </c>
      <c r="CG59" s="87">
        <f ca="1">SUM(CF59-CE59)</f>
        <v>595</v>
      </c>
      <c r="CH59" s="22">
        <f ca="1">IF(CG59=0,0,IF(CE59=0,1,CG59/CE59))</f>
        <v>1.4570477030071506E-2</v>
      </c>
      <c r="CI59" s="87">
        <f>SUMIF($C$6:CH$6,CI$5,$C59:CH59)</f>
        <v>513094</v>
      </c>
      <c r="CJ59" s="87">
        <f ca="1">SUMIF($C$6:CI$6,CJ$5,$C59:CI59)</f>
        <v>471102</v>
      </c>
      <c r="CK59" s="87">
        <f ca="1">SUM(CJ59-CI59)</f>
        <v>-41992</v>
      </c>
      <c r="CL59" s="22">
        <f ca="1">IF(CK59=0,0,IF(CI59=0,1,CK59/CI59))</f>
        <v>-8.1840754325718093E-2</v>
      </c>
      <c r="CM59" s="87">
        <f>+DK59</f>
        <v>41891</v>
      </c>
      <c r="CN59" s="87">
        <f ca="1">OFFSET(DK59,0,14,1,1)</f>
        <v>41650</v>
      </c>
      <c r="CO59" s="87">
        <f ca="1">SUM(CN59-CM59)</f>
        <v>-241</v>
      </c>
      <c r="CP59" s="22">
        <f ca="1">IF(CO59=0,0,IF(CM59=0,1,CO59/CM59))</f>
        <v>-5.7530257095796235E-3</v>
      </c>
      <c r="CQ59" s="87">
        <f>SUMIF($C$6:CP$6,CQ$5,$C59:CP59)</f>
        <v>554985</v>
      </c>
      <c r="CR59" s="87">
        <f ca="1">SUMIF($C$6:CQ$6,CR$5,$C59:CQ59)</f>
        <v>512752</v>
      </c>
      <c r="CS59" s="87">
        <f ca="1">SUM(CR59-CQ59)</f>
        <v>-42233</v>
      </c>
      <c r="CT59" s="22">
        <f ca="1">IF(CS59=0,0,IF(CQ59=0,1,CS59/CQ59))</f>
        <v>-7.6097552186095124E-2</v>
      </c>
      <c r="CW59" s="12" t="s">
        <v>18</v>
      </c>
      <c r="CX59" s="81" t="s">
        <v>6</v>
      </c>
      <c r="CZ59" s="88">
        <f>SUMIF(WPB!$A$73:$A$83,'2015-2016'!CZ$7,WPB!D$73:D$83)</f>
        <v>40223</v>
      </c>
      <c r="DA59" s="88">
        <f>SUMIF(WPB!$A$73:$A$83,'2015-2016'!DA$7,WPB!E$73:E$83)</f>
        <v>33451</v>
      </c>
      <c r="DB59" s="88">
        <f>SUMIF(WPB!$A$73:$A$83,'2015-2016'!DB$7,WPB!F$73:F$83)</f>
        <v>42240</v>
      </c>
      <c r="DC59" s="88">
        <f>SUMIF(WPB!$A$73:$A$83,'2015-2016'!DC$7,WPB!G$73:G$83)</f>
        <v>45247</v>
      </c>
      <c r="DD59" s="88">
        <f>SUMIF(WPB!$A$73:$A$83,'2015-2016'!DD$7,WPB!H$73:H$83)</f>
        <v>52812</v>
      </c>
      <c r="DE59" s="88">
        <f>SUMIF(WPB!$A$73:$A$83,'2015-2016'!DE$7,WPB!I$73:I$83)</f>
        <v>53314</v>
      </c>
      <c r="DF59" s="88">
        <f>SUMIF(WPB!$A$73:$A$83,'2015-2016'!DF$7,WPB!J$73:J$83)</f>
        <v>59221</v>
      </c>
      <c r="DG59" s="88">
        <f>SUMIF(WPB!$A$73:$A$83,'2015-2016'!DG$7,WPB!K$73:K$83)</f>
        <v>55603</v>
      </c>
      <c r="DH59" s="88">
        <f>SUMIF(WPB!$A$73:$A$83,'2015-2016'!DH$7,WPB!L$73:L$83)</f>
        <v>46638</v>
      </c>
      <c r="DI59" s="88">
        <f>SUMIF(WPB!$A$73:$A$83,'2015-2016'!DI$7,WPB!M$73:M$83)</f>
        <v>43509</v>
      </c>
      <c r="DJ59" s="88">
        <f>SUMIF(WPB!$A$73:$A$83,'2015-2016'!DJ$7,WPB!N$73:N$83)</f>
        <v>40836</v>
      </c>
      <c r="DK59" s="88">
        <f>SUMIF(WPB!$A$73:$A$83,'2015-2016'!DK$7,WPB!O$73:O$83)</f>
        <v>41891</v>
      </c>
      <c r="DN59" s="88">
        <f>SUMIF(WPB!$A$73:$A$83,'2015-2016'!DN$7,WPB!D$73:D$83)</f>
        <v>33972</v>
      </c>
      <c r="DO59" s="88">
        <f>SUMIF(WPB!$A$73:$A$83,'2015-2016'!DO$7,WPB!E$73:E$83)</f>
        <v>28932</v>
      </c>
      <c r="DP59" s="88">
        <f>SUMIF(WPB!$A$73:$A$83,'2015-2016'!DP$7,WPB!F$73:F$83)</f>
        <v>34595</v>
      </c>
      <c r="DQ59" s="88">
        <f>SUMIF(WPB!$A$73:$A$83,'2015-2016'!DQ$7,WPB!G$73:G$83)</f>
        <v>38718</v>
      </c>
      <c r="DR59" s="88">
        <f>SUMIF(WPB!$A$73:$A$83,'2015-2016'!DR$7,WPB!H$73:H$83)</f>
        <v>43494</v>
      </c>
      <c r="DS59" s="88">
        <f>SUMIF(WPB!$A$73:$A$83,'2015-2016'!DS$7,WPB!I$73:I$83)</f>
        <v>46581</v>
      </c>
      <c r="DT59" s="88">
        <f>SUMIF(WPB!$A$73:$A$83,'2015-2016'!DT$7,WPB!J$73:J$83)</f>
        <v>55559</v>
      </c>
      <c r="DU59" s="88">
        <f>SUMIF(WPB!$A$73:$A$83,'2015-2016'!DU$7,WPB!K$73:K$83)</f>
        <v>55176</v>
      </c>
      <c r="DV59" s="88">
        <f>SUMIF(WPB!$A$73:$A$83,'2015-2016'!DV$7,WPB!L$73:L$83)</f>
        <v>47535</v>
      </c>
      <c r="DW59" s="88">
        <f>SUMIF(WPB!$A$73:$A$83,'2015-2016'!DW$7,WPB!M$73:M$83)</f>
        <v>45109</v>
      </c>
      <c r="DX59" s="88">
        <f>SUMIF(WPB!$A$73:$A$83,'2015-2016'!DX$7,WPB!N$73:N$83)</f>
        <v>41431</v>
      </c>
      <c r="DY59" s="88">
        <f>SUMIF(WPB!$A$73:$A$83,'2015-2016'!DY$7,WPB!O$73:O$83)</f>
        <v>41650</v>
      </c>
      <c r="DZ59"/>
    </row>
    <row r="60" spans="1:130" s="12" customFormat="1" ht="15.6">
      <c r="A60" s="101" t="str">
        <f>+CW61</f>
        <v>Whirlpool Rapids Bridge</v>
      </c>
      <c r="B60" s="29" t="s">
        <v>7</v>
      </c>
      <c r="C60" s="87">
        <f>+CZ60</f>
        <v>0</v>
      </c>
      <c r="D60" s="87">
        <f ca="1">OFFSET(CZ60,0,14,1,1)</f>
        <v>0</v>
      </c>
      <c r="E60" s="87">
        <f ca="1">SUM(D60-C60)</f>
        <v>0</v>
      </c>
      <c r="F60" s="22">
        <f ca="1">IF(E60=0,0,IF(C60=0,1,E60/C60))</f>
        <v>0</v>
      </c>
      <c r="G60" s="87">
        <f>SUMIF($C$6:F$6,G$5,$C60:F60)</f>
        <v>0</v>
      </c>
      <c r="H60" s="87">
        <f ca="1">SUMIF($C$6:G$6,H$5,$C60:G60)</f>
        <v>0</v>
      </c>
      <c r="I60" s="87">
        <f ca="1">SUM(H60-G60)</f>
        <v>0</v>
      </c>
      <c r="J60" s="22">
        <f ca="1">IF(I60=0,0,IF(G60=0,1,I60/G60))</f>
        <v>0</v>
      </c>
      <c r="K60" s="87">
        <f>+DA60</f>
        <v>0</v>
      </c>
      <c r="L60" s="87">
        <f ca="1">OFFSET(DA60,0,14,1,1)</f>
        <v>0</v>
      </c>
      <c r="M60" s="87">
        <f ca="1">SUM(L60-K60)</f>
        <v>0</v>
      </c>
      <c r="N60" s="22">
        <f ca="1">IF(M60=0,0,IF(K60=0,1,M60/K60))</f>
        <v>0</v>
      </c>
      <c r="O60" s="87">
        <f>SUMIF($C$6:N$6,O$5,$C60:N60)</f>
        <v>0</v>
      </c>
      <c r="P60" s="87">
        <f ca="1">SUMIF($C$6:O$6,P$5,$C60:O60)</f>
        <v>0</v>
      </c>
      <c r="Q60" s="87">
        <f ca="1">SUM(P60-O60)</f>
        <v>0</v>
      </c>
      <c r="R60" s="22">
        <f ca="1">IF(Q60=0,0,IF(O60=0,1,Q60/O60))</f>
        <v>0</v>
      </c>
      <c r="S60" s="87">
        <f>+DB60</f>
        <v>0</v>
      </c>
      <c r="T60" s="87">
        <f ca="1">OFFSET(DB60,0,14,1,1)</f>
        <v>0</v>
      </c>
      <c r="U60" s="87">
        <f ca="1">SUM(T60-S60)</f>
        <v>0</v>
      </c>
      <c r="V60" s="22">
        <f ca="1">IF(U60=0,0,IF(S60=0,1,U60/S60))</f>
        <v>0</v>
      </c>
      <c r="W60" s="87">
        <f>SUMIF($C$6:V$6,W$5,$C60:V60)</f>
        <v>0</v>
      </c>
      <c r="X60" s="87">
        <f ca="1">SUMIF($C$6:W$6,X$5,$C60:W60)</f>
        <v>0</v>
      </c>
      <c r="Y60" s="87">
        <f ca="1">SUM(X60-W60)</f>
        <v>0</v>
      </c>
      <c r="Z60" s="22">
        <f ca="1">IF(Y60=0,0,IF(W60=0,1,Y60/W60))</f>
        <v>0</v>
      </c>
      <c r="AA60" s="87">
        <f>+DC60</f>
        <v>0</v>
      </c>
      <c r="AB60" s="87">
        <f ca="1">OFFSET(DC60,0,14,1,1)</f>
        <v>0</v>
      </c>
      <c r="AC60" s="87">
        <f ca="1">SUM(AB60-AA60)</f>
        <v>0</v>
      </c>
      <c r="AD60" s="22">
        <f ca="1">IF(AC60=0,0,IF(AA60=0,1,AC60/AA60))</f>
        <v>0</v>
      </c>
      <c r="AE60" s="87">
        <f>SUMIF($C$6:AD$6,AE$5,$C60:AD60)</f>
        <v>0</v>
      </c>
      <c r="AF60" s="87">
        <f ca="1">SUMIF($C$6:AE$6,AF$5,$C60:AE60)</f>
        <v>0</v>
      </c>
      <c r="AG60" s="87">
        <f ca="1">SUM(AF60-AE60)</f>
        <v>0</v>
      </c>
      <c r="AH60" s="22">
        <f ca="1">IF(AG60=0,0,IF(AE60=0,1,AG60/AE60))</f>
        <v>0</v>
      </c>
      <c r="AI60" s="87">
        <f>+DD60</f>
        <v>0</v>
      </c>
      <c r="AJ60" s="87">
        <f ca="1">OFFSET(DD60,0,14,1,1)</f>
        <v>0</v>
      </c>
      <c r="AK60" s="87">
        <f ca="1">SUM(AJ60-AI60)</f>
        <v>0</v>
      </c>
      <c r="AL60" s="22">
        <f ca="1">IF(AK60=0,0,IF(AI60=0,1,AK60/AI60))</f>
        <v>0</v>
      </c>
      <c r="AM60" s="87">
        <f>SUMIF($C$6:AL$6,AM$5,$C60:AL60)</f>
        <v>0</v>
      </c>
      <c r="AN60" s="87">
        <f ca="1">SUMIF($C$6:AM$6,AN$5,$C60:AM60)</f>
        <v>0</v>
      </c>
      <c r="AO60" s="87">
        <f ca="1">SUM(AN60-AM60)</f>
        <v>0</v>
      </c>
      <c r="AP60" s="22">
        <f ca="1">IF(AO60=0,0,IF(AM60=0,1,AO60/AM60))</f>
        <v>0</v>
      </c>
      <c r="AQ60" s="87">
        <f>+DE60</f>
        <v>0</v>
      </c>
      <c r="AR60" s="87">
        <f ca="1">OFFSET(DE60,0,14,1,1)</f>
        <v>0</v>
      </c>
      <c r="AS60" s="87">
        <f ca="1">SUM(AR60-AQ60)</f>
        <v>0</v>
      </c>
      <c r="AT60" s="22">
        <f ca="1">IF(AS60=0,0,IF(AQ60=0,1,AS60/AQ60))</f>
        <v>0</v>
      </c>
      <c r="AU60" s="87">
        <f>SUMIF($C$6:AT$6,AU$5,$C60:AT60)</f>
        <v>0</v>
      </c>
      <c r="AV60" s="87">
        <f ca="1">SUMIF($C$6:AU$6,AV$5,$C60:AU60)</f>
        <v>0</v>
      </c>
      <c r="AW60" s="87">
        <f ca="1">SUM(AV60-AU60)</f>
        <v>0</v>
      </c>
      <c r="AX60" s="22">
        <f ca="1">IF(AW60=0,0,IF(AU60=0,1,AW60/AU60))</f>
        <v>0</v>
      </c>
      <c r="AY60" s="87">
        <f>+DF60</f>
        <v>0</v>
      </c>
      <c r="AZ60" s="87">
        <f ca="1">OFFSET(DF60,0,14,1,1)</f>
        <v>0</v>
      </c>
      <c r="BA60" s="87">
        <f ca="1">SUM(AZ60-AY60)</f>
        <v>0</v>
      </c>
      <c r="BB60" s="22">
        <f ca="1">IF(BA60=0,0,IF(AY60=0,1,BA60/AY60))</f>
        <v>0</v>
      </c>
      <c r="BC60" s="87">
        <f>SUMIF($C$6:BB$6,BC$5,$C60:BB60)</f>
        <v>0</v>
      </c>
      <c r="BD60" s="87">
        <f ca="1">SUMIF($C$6:BC$6,BD$5,$C60:BC60)</f>
        <v>0</v>
      </c>
      <c r="BE60" s="87">
        <f ca="1">SUM(BD60-BC60)</f>
        <v>0</v>
      </c>
      <c r="BF60" s="22">
        <f ca="1">IF(BE60=0,0,IF(BC60=0,1,BE60/BC60))</f>
        <v>0</v>
      </c>
      <c r="BG60" s="87">
        <f>+DG60</f>
        <v>0</v>
      </c>
      <c r="BH60" s="87">
        <f ca="1">OFFSET(DG60,0,14,1,1)</f>
        <v>0</v>
      </c>
      <c r="BI60" s="87">
        <f ca="1">SUM(BH60-BG60)</f>
        <v>0</v>
      </c>
      <c r="BJ60" s="22">
        <f ca="1">IF(BI60=0,0,IF(BG60=0,1,BI60/BG60))</f>
        <v>0</v>
      </c>
      <c r="BK60" s="87">
        <f>SUMIF($C$6:BJ$6,BK$5,$C60:BJ60)</f>
        <v>0</v>
      </c>
      <c r="BL60" s="87">
        <f ca="1">SUMIF($C$6:BK$6,BL$5,$C60:BK60)</f>
        <v>0</v>
      </c>
      <c r="BM60" s="87">
        <f ca="1">SUM(BL60-BK60)</f>
        <v>0</v>
      </c>
      <c r="BN60" s="22">
        <f ca="1">IF(BM60=0,0,IF(BK60=0,1,BM60/BK60))</f>
        <v>0</v>
      </c>
      <c r="BO60" s="87">
        <f>+DH60</f>
        <v>0</v>
      </c>
      <c r="BP60" s="87">
        <f ca="1">OFFSET(DH60,0,14,1,1)</f>
        <v>0</v>
      </c>
      <c r="BQ60" s="87">
        <f ca="1">SUM(BP60-BO60)</f>
        <v>0</v>
      </c>
      <c r="BR60" s="22">
        <f ca="1">IF(BQ60=0,0,IF(BO60=0,1,BQ60/BO60))</f>
        <v>0</v>
      </c>
      <c r="BS60" s="87">
        <f>SUMIF($C$6:BR$6,BS$5,$C60:BR60)</f>
        <v>0</v>
      </c>
      <c r="BT60" s="87">
        <f ca="1">SUMIF($C$6:BS$6,BT$5,$C60:BS60)</f>
        <v>0</v>
      </c>
      <c r="BU60" s="87">
        <f ca="1">SUM(BT60-BS60)</f>
        <v>0</v>
      </c>
      <c r="BV60" s="22">
        <f ca="1">IF(BU60=0,0,IF(BS60=0,1,BU60/BS60))</f>
        <v>0</v>
      </c>
      <c r="BW60" s="87">
        <f>+DI60</f>
        <v>0</v>
      </c>
      <c r="BX60" s="87">
        <f ca="1">OFFSET(DI60,0,14,1,1)</f>
        <v>0</v>
      </c>
      <c r="BY60" s="87">
        <f ca="1">SUM(BX60-BW60)</f>
        <v>0</v>
      </c>
      <c r="BZ60" s="22">
        <f ca="1">IF(BY60=0,0,IF(BW60=0,1,BY60/BW60))</f>
        <v>0</v>
      </c>
      <c r="CA60" s="87">
        <f>SUMIF($C$6:BZ$6,CA$5,$C60:BZ60)</f>
        <v>0</v>
      </c>
      <c r="CB60" s="87">
        <f ca="1">SUMIF($C$6:CA$6,CB$5,$C60:CA60)</f>
        <v>0</v>
      </c>
      <c r="CC60" s="87">
        <f ca="1">SUM(CB60-CA60)</f>
        <v>0</v>
      </c>
      <c r="CD60" s="22">
        <f ca="1">IF(CC60=0,0,IF(CA60=0,1,CC60/CA60))</f>
        <v>0</v>
      </c>
      <c r="CE60" s="87">
        <f>+DJ60</f>
        <v>0</v>
      </c>
      <c r="CF60" s="87">
        <f ca="1">OFFSET(DJ60,0,14,1,1)</f>
        <v>0</v>
      </c>
      <c r="CG60" s="87">
        <f ca="1">SUM(CF60-CE60)</f>
        <v>0</v>
      </c>
      <c r="CH60" s="22">
        <f ca="1">IF(CG60=0,0,IF(CE60=0,1,CG60/CE60))</f>
        <v>0</v>
      </c>
      <c r="CI60" s="87">
        <f>SUMIF($C$6:CH$6,CI$5,$C60:CH60)</f>
        <v>0</v>
      </c>
      <c r="CJ60" s="87">
        <f ca="1">SUMIF($C$6:CI$6,CJ$5,$C60:CI60)</f>
        <v>0</v>
      </c>
      <c r="CK60" s="87">
        <f ca="1">SUM(CJ60-CI60)</f>
        <v>0</v>
      </c>
      <c r="CL60" s="22">
        <f ca="1">IF(CK60=0,0,IF(CI60=0,1,CK60/CI60))</f>
        <v>0</v>
      </c>
      <c r="CM60" s="87">
        <f>+DK60</f>
        <v>0</v>
      </c>
      <c r="CN60" s="87">
        <f ca="1">OFFSET(DK60,0,14,1,1)</f>
        <v>0</v>
      </c>
      <c r="CO60" s="87">
        <f ca="1">SUM(CN60-CM60)</f>
        <v>0</v>
      </c>
      <c r="CP60" s="22">
        <f ca="1">IF(CO60=0,0,IF(CM60=0,1,CO60/CM60))</f>
        <v>0</v>
      </c>
      <c r="CQ60" s="87">
        <f>SUMIF($C$6:CP$6,CQ$5,$C60:CP60)</f>
        <v>0</v>
      </c>
      <c r="CR60" s="87">
        <f ca="1">SUMIF($C$6:CQ$6,CR$5,$C60:CQ60)</f>
        <v>0</v>
      </c>
      <c r="CS60" s="87">
        <f ca="1">SUM(CR60-CQ60)</f>
        <v>0</v>
      </c>
      <c r="CT60" s="22">
        <f ca="1">IF(CS60=0,0,IF(CQ60=0,1,CS60/CQ60))</f>
        <v>0</v>
      </c>
      <c r="CW60" s="12" t="s">
        <v>18</v>
      </c>
      <c r="CX60" s="81" t="s">
        <v>7</v>
      </c>
      <c r="CY60" s="16"/>
      <c r="CZ60" s="88">
        <f>SUMIF(WPB!$A$87:$A$97,'2015-2016'!CZ$7,WPB!D$87:D$97)</f>
        <v>0</v>
      </c>
      <c r="DA60" s="88">
        <f>SUMIF(WPB!$A$87:$A$97,'2015-2016'!DA$7,WPB!E$87:E$97)</f>
        <v>0</v>
      </c>
      <c r="DB60" s="88">
        <f>SUMIF(WPB!$A$87:$A$97,'2015-2016'!DB$7,WPB!F$87:F$97)</f>
        <v>0</v>
      </c>
      <c r="DC60" s="88">
        <f>SUMIF(WPB!$A$87:$A$97,'2015-2016'!DC$7,WPB!G$87:G$97)</f>
        <v>0</v>
      </c>
      <c r="DD60" s="88">
        <f>SUMIF(WPB!$A$87:$A$97,'2015-2016'!DD$7,WPB!H$87:H$97)</f>
        <v>0</v>
      </c>
      <c r="DE60" s="88">
        <f>SUMIF(WPB!$A$87:$A$97,'2015-2016'!DE$7,WPB!I$87:I$97)</f>
        <v>0</v>
      </c>
      <c r="DF60" s="88">
        <f>SUMIF(WPB!$A$87:$A$97,'2015-2016'!DF$7,WPB!J$87:J$97)</f>
        <v>0</v>
      </c>
      <c r="DG60" s="88">
        <f>SUMIF(WPB!$A$87:$A$97,'2015-2016'!DG$7,WPB!K$87:K$97)</f>
        <v>0</v>
      </c>
      <c r="DH60" s="88">
        <f>SUMIF(WPB!$A$87:$A$97,'2015-2016'!DH$7,WPB!L$87:L$97)</f>
        <v>0</v>
      </c>
      <c r="DI60" s="88">
        <f>SUMIF(WPB!$A$87:$A$97,'2015-2016'!DI$7,WPB!M$87:M$97)</f>
        <v>0</v>
      </c>
      <c r="DJ60" s="88">
        <f>SUMIF(WPB!$A$87:$A$97,'2015-2016'!DJ$7,WPB!N$87:N$97)</f>
        <v>0</v>
      </c>
      <c r="DK60" s="88">
        <f>SUMIF(WPB!$A$87:$A$97,'2015-2016'!DK$7,WPB!O$87:O$97)</f>
        <v>0</v>
      </c>
      <c r="DN60" s="88">
        <f>SUMIF(WPB!$A$87:$A$97,'2015-2016'!DN$7,WPB!D$87:D$97)</f>
        <v>0</v>
      </c>
      <c r="DO60" s="88">
        <f>SUMIF(WPB!$A$87:$A$97,'2015-2016'!DO$7,WPB!E$87:E$97)</f>
        <v>0</v>
      </c>
      <c r="DP60" s="88">
        <f>SUMIF(WPB!$A$87:$A$97,'2015-2016'!DP$7,WPB!F$87:F$97)</f>
        <v>0</v>
      </c>
      <c r="DQ60" s="88">
        <f>SUMIF(WPB!$A$87:$A$97,'2015-2016'!DQ$7,WPB!G$87:G$97)</f>
        <v>0</v>
      </c>
      <c r="DR60" s="88">
        <f>SUMIF(WPB!$A$87:$A$97,'2015-2016'!DR$7,WPB!H$87:H$97)</f>
        <v>0</v>
      </c>
      <c r="DS60" s="88">
        <f>SUMIF(WPB!$A$87:$A$97,'2015-2016'!DS$7,WPB!I$87:I$97)</f>
        <v>0</v>
      </c>
      <c r="DT60" s="88">
        <f>SUMIF(WPB!$A$87:$A$97,'2015-2016'!DT$7,WPB!J$87:J$97)</f>
        <v>0</v>
      </c>
      <c r="DU60" s="88">
        <f>SUMIF(WPB!$A$87:$A$97,'2015-2016'!DU$7,WPB!K$87:K$97)</f>
        <v>0</v>
      </c>
      <c r="DV60" s="88">
        <f>SUMIF(WPB!$A$87:$A$97,'2015-2016'!DV$7,WPB!L$87:L$97)</f>
        <v>0</v>
      </c>
      <c r="DW60" s="88">
        <f>SUMIF(WPB!$A$87:$A$97,'2015-2016'!DW$7,WPB!M$87:M$97)</f>
        <v>0</v>
      </c>
      <c r="DX60" s="88">
        <f>SUMIF(WPB!$A$87:$A$97,'2015-2016'!DX$7,WPB!N$87:N$97)</f>
        <v>0</v>
      </c>
      <c r="DY60" s="88">
        <f>SUMIF(WPB!$A$87:$A$97,'2015-2016'!DY$7,WPB!O$87:O$97)</f>
        <v>0</v>
      </c>
      <c r="DZ60"/>
    </row>
    <row r="61" spans="1:130" s="12" customFormat="1" ht="15.6">
      <c r="A61" s="100"/>
      <c r="B61" s="29" t="s">
        <v>8</v>
      </c>
      <c r="C61" s="87">
        <f>+CZ61</f>
        <v>0</v>
      </c>
      <c r="D61" s="87">
        <f ca="1">OFFSET(CZ61,0,14,1,1)</f>
        <v>0</v>
      </c>
      <c r="E61" s="87">
        <f ca="1">SUM(D61-C61)</f>
        <v>0</v>
      </c>
      <c r="F61" s="22">
        <f ca="1">IF(E61=0,0,IF(C61=0,1,E61/C61))</f>
        <v>0</v>
      </c>
      <c r="G61" s="87">
        <f>SUMIF($C$6:F$6,G$5,$C61:F61)</f>
        <v>0</v>
      </c>
      <c r="H61" s="87">
        <f ca="1">SUMIF($C$6:G$6,H$5,$C61:G61)</f>
        <v>0</v>
      </c>
      <c r="I61" s="87">
        <f ca="1">SUM(H61-G61)</f>
        <v>0</v>
      </c>
      <c r="J61" s="22">
        <f ca="1">IF(I61=0,0,IF(G61=0,1,I61/G61))</f>
        <v>0</v>
      </c>
      <c r="K61" s="87">
        <f>+DA61</f>
        <v>0</v>
      </c>
      <c r="L61" s="87">
        <f ca="1">OFFSET(DA61,0,14,1,1)</f>
        <v>0</v>
      </c>
      <c r="M61" s="87">
        <f ca="1">SUM(L61-K61)</f>
        <v>0</v>
      </c>
      <c r="N61" s="22">
        <f ca="1">IF(M61=0,0,IF(K61=0,1,M61/K61))</f>
        <v>0</v>
      </c>
      <c r="O61" s="87">
        <f>SUMIF($C$6:N$6,O$5,$C61:N61)</f>
        <v>0</v>
      </c>
      <c r="P61" s="87">
        <f ca="1">SUMIF($C$6:O$6,P$5,$C61:O61)</f>
        <v>0</v>
      </c>
      <c r="Q61" s="87">
        <f ca="1">SUM(P61-O61)</f>
        <v>0</v>
      </c>
      <c r="R61" s="22">
        <f ca="1">IF(Q61=0,0,IF(O61=0,1,Q61/O61))</f>
        <v>0</v>
      </c>
      <c r="S61" s="87">
        <f>+DB61</f>
        <v>0</v>
      </c>
      <c r="T61" s="87">
        <f ca="1">OFFSET(DB61,0,14,1,1)</f>
        <v>0</v>
      </c>
      <c r="U61" s="87">
        <f ca="1">SUM(T61-S61)</f>
        <v>0</v>
      </c>
      <c r="V61" s="22">
        <f ca="1">IF(U61=0,0,IF(S61=0,1,U61/S61))</f>
        <v>0</v>
      </c>
      <c r="W61" s="87">
        <f>SUMIF($C$6:V$6,W$5,$C61:V61)</f>
        <v>0</v>
      </c>
      <c r="X61" s="87">
        <f ca="1">SUMIF($C$6:W$6,X$5,$C61:W61)</f>
        <v>0</v>
      </c>
      <c r="Y61" s="87">
        <f ca="1">SUM(X61-W61)</f>
        <v>0</v>
      </c>
      <c r="Z61" s="22">
        <f ca="1">IF(Y61=0,0,IF(W61=0,1,Y61/W61))</f>
        <v>0</v>
      </c>
      <c r="AA61" s="87">
        <f>+DC61</f>
        <v>0</v>
      </c>
      <c r="AB61" s="87">
        <f ca="1">OFFSET(DC61,0,14,1,1)</f>
        <v>0</v>
      </c>
      <c r="AC61" s="87">
        <f ca="1">SUM(AB61-AA61)</f>
        <v>0</v>
      </c>
      <c r="AD61" s="22">
        <f ca="1">IF(AC61=0,0,IF(AA61=0,1,AC61/AA61))</f>
        <v>0</v>
      </c>
      <c r="AE61" s="87">
        <f>SUMIF($C$6:AD$6,AE$5,$C61:AD61)</f>
        <v>0</v>
      </c>
      <c r="AF61" s="87">
        <f ca="1">SUMIF($C$6:AE$6,AF$5,$C61:AE61)</f>
        <v>0</v>
      </c>
      <c r="AG61" s="87">
        <f ca="1">SUM(AF61-AE61)</f>
        <v>0</v>
      </c>
      <c r="AH61" s="22">
        <f ca="1">IF(AG61=0,0,IF(AE61=0,1,AG61/AE61))</f>
        <v>0</v>
      </c>
      <c r="AI61" s="87">
        <f>+DD61</f>
        <v>0</v>
      </c>
      <c r="AJ61" s="87">
        <f ca="1">OFFSET(DD61,0,14,1,1)</f>
        <v>0</v>
      </c>
      <c r="AK61" s="87">
        <f ca="1">SUM(AJ61-AI61)</f>
        <v>0</v>
      </c>
      <c r="AL61" s="22">
        <f ca="1">IF(AK61=0,0,IF(AI61=0,1,AK61/AI61))</f>
        <v>0</v>
      </c>
      <c r="AM61" s="87">
        <f>SUMIF($C$6:AL$6,AM$5,$C61:AL61)</f>
        <v>0</v>
      </c>
      <c r="AN61" s="87">
        <f ca="1">SUMIF($C$6:AM$6,AN$5,$C61:AM61)</f>
        <v>0</v>
      </c>
      <c r="AO61" s="87">
        <f ca="1">SUM(AN61-AM61)</f>
        <v>0</v>
      </c>
      <c r="AP61" s="22">
        <f ca="1">IF(AO61=0,0,IF(AM61=0,1,AO61/AM61))</f>
        <v>0</v>
      </c>
      <c r="AQ61" s="87">
        <f>+DE61</f>
        <v>0</v>
      </c>
      <c r="AR61" s="87">
        <f ca="1">OFFSET(DE61,0,14,1,1)</f>
        <v>0</v>
      </c>
      <c r="AS61" s="87">
        <f ca="1">SUM(AR61-AQ61)</f>
        <v>0</v>
      </c>
      <c r="AT61" s="22">
        <f ca="1">IF(AS61=0,0,IF(AQ61=0,1,AS61/AQ61))</f>
        <v>0</v>
      </c>
      <c r="AU61" s="87">
        <f>SUMIF($C$6:AT$6,AU$5,$C61:AT61)</f>
        <v>0</v>
      </c>
      <c r="AV61" s="87">
        <f ca="1">SUMIF($C$6:AU$6,AV$5,$C61:AU61)</f>
        <v>0</v>
      </c>
      <c r="AW61" s="87">
        <f ca="1">SUM(AV61-AU61)</f>
        <v>0</v>
      </c>
      <c r="AX61" s="22">
        <f ca="1">IF(AW61=0,0,IF(AU61=0,1,AW61/AU61))</f>
        <v>0</v>
      </c>
      <c r="AY61" s="87">
        <f>+DF61</f>
        <v>0</v>
      </c>
      <c r="AZ61" s="87">
        <f ca="1">OFFSET(DF61,0,14,1,1)</f>
        <v>0</v>
      </c>
      <c r="BA61" s="87">
        <f ca="1">SUM(AZ61-AY61)</f>
        <v>0</v>
      </c>
      <c r="BB61" s="22">
        <f ca="1">IF(BA61=0,0,IF(AY61=0,1,BA61/AY61))</f>
        <v>0</v>
      </c>
      <c r="BC61" s="87">
        <f>SUMIF($C$6:BB$6,BC$5,$C61:BB61)</f>
        <v>0</v>
      </c>
      <c r="BD61" s="87">
        <f ca="1">SUMIF($C$6:BC$6,BD$5,$C61:BC61)</f>
        <v>0</v>
      </c>
      <c r="BE61" s="87">
        <f ca="1">SUM(BD61-BC61)</f>
        <v>0</v>
      </c>
      <c r="BF61" s="22">
        <f ca="1">IF(BE61=0,0,IF(BC61=0,1,BE61/BC61))</f>
        <v>0</v>
      </c>
      <c r="BG61" s="87">
        <f>+DG61</f>
        <v>0</v>
      </c>
      <c r="BH61" s="87">
        <f ca="1">OFFSET(DG61,0,14,1,1)</f>
        <v>0</v>
      </c>
      <c r="BI61" s="87">
        <f ca="1">SUM(BH61-BG61)</f>
        <v>0</v>
      </c>
      <c r="BJ61" s="22">
        <f ca="1">IF(BI61=0,0,IF(BG61=0,1,BI61/BG61))</f>
        <v>0</v>
      </c>
      <c r="BK61" s="87">
        <f>SUMIF($C$6:BJ$6,BK$5,$C61:BJ61)</f>
        <v>0</v>
      </c>
      <c r="BL61" s="87">
        <f ca="1">SUMIF($C$6:BK$6,BL$5,$C61:BK61)</f>
        <v>0</v>
      </c>
      <c r="BM61" s="87">
        <f ca="1">SUM(BL61-BK61)</f>
        <v>0</v>
      </c>
      <c r="BN61" s="22">
        <f ca="1">IF(BM61=0,0,IF(BK61=0,1,BM61/BK61))</f>
        <v>0</v>
      </c>
      <c r="BO61" s="87">
        <f>+DH61</f>
        <v>0</v>
      </c>
      <c r="BP61" s="87">
        <f ca="1">OFFSET(DH61,0,14,1,1)</f>
        <v>0</v>
      </c>
      <c r="BQ61" s="87">
        <f ca="1">SUM(BP61-BO61)</f>
        <v>0</v>
      </c>
      <c r="BR61" s="22">
        <f ca="1">IF(BQ61=0,0,IF(BO61=0,1,BQ61/BO61))</f>
        <v>0</v>
      </c>
      <c r="BS61" s="87">
        <f>SUMIF($C$6:BR$6,BS$5,$C61:BR61)</f>
        <v>0</v>
      </c>
      <c r="BT61" s="87">
        <f ca="1">SUMIF($C$6:BS$6,BT$5,$C61:BS61)</f>
        <v>0</v>
      </c>
      <c r="BU61" s="87">
        <f ca="1">SUM(BT61-BS61)</f>
        <v>0</v>
      </c>
      <c r="BV61" s="22">
        <f ca="1">IF(BU61=0,0,IF(BS61=0,1,BU61/BS61))</f>
        <v>0</v>
      </c>
      <c r="BW61" s="87">
        <f>+DI61</f>
        <v>0</v>
      </c>
      <c r="BX61" s="87">
        <f ca="1">OFFSET(DI61,0,14,1,1)</f>
        <v>0</v>
      </c>
      <c r="BY61" s="87">
        <f ca="1">SUM(BX61-BW61)</f>
        <v>0</v>
      </c>
      <c r="BZ61" s="22">
        <f ca="1">IF(BY61=0,0,IF(BW61=0,1,BY61/BW61))</f>
        <v>0</v>
      </c>
      <c r="CA61" s="87">
        <f>SUMIF($C$6:BZ$6,CA$5,$C61:BZ61)</f>
        <v>0</v>
      </c>
      <c r="CB61" s="87">
        <f ca="1">SUMIF($C$6:CA$6,CB$5,$C61:CA61)</f>
        <v>0</v>
      </c>
      <c r="CC61" s="87">
        <f ca="1">SUM(CB61-CA61)</f>
        <v>0</v>
      </c>
      <c r="CD61" s="22">
        <f ca="1">IF(CC61=0,0,IF(CA61=0,1,CC61/CA61))</f>
        <v>0</v>
      </c>
      <c r="CE61" s="87">
        <f>+DJ61</f>
        <v>0</v>
      </c>
      <c r="CF61" s="87">
        <f ca="1">OFFSET(DJ61,0,14,1,1)</f>
        <v>0</v>
      </c>
      <c r="CG61" s="87">
        <f ca="1">SUM(CF61-CE61)</f>
        <v>0</v>
      </c>
      <c r="CH61" s="22">
        <f ca="1">IF(CG61=0,0,IF(CE61=0,1,CG61/CE61))</f>
        <v>0</v>
      </c>
      <c r="CI61" s="87">
        <f>SUMIF($C$6:CH$6,CI$5,$C61:CH61)</f>
        <v>0</v>
      </c>
      <c r="CJ61" s="87">
        <f ca="1">SUMIF($C$6:CI$6,CJ$5,$C61:CI61)</f>
        <v>0</v>
      </c>
      <c r="CK61" s="87">
        <f ca="1">SUM(CJ61-CI61)</f>
        <v>0</v>
      </c>
      <c r="CL61" s="22">
        <f ca="1">IF(CK61=0,0,IF(CI61=0,1,CK61/CI61))</f>
        <v>0</v>
      </c>
      <c r="CM61" s="87">
        <f>+DK61</f>
        <v>0</v>
      </c>
      <c r="CN61" s="87">
        <f ca="1">OFFSET(DK61,0,14,1,1)</f>
        <v>0</v>
      </c>
      <c r="CO61" s="87">
        <f ca="1">SUM(CN61-CM61)</f>
        <v>0</v>
      </c>
      <c r="CP61" s="22">
        <f ca="1">IF(CO61=0,0,IF(CM61=0,1,CO61/CM61))</f>
        <v>0</v>
      </c>
      <c r="CQ61" s="87">
        <f>SUMIF($C$6:CP$6,CQ$5,$C61:CP61)</f>
        <v>0</v>
      </c>
      <c r="CR61" s="87">
        <f ca="1">SUMIF($C$6:CQ$6,CR$5,$C61:CQ61)</f>
        <v>0</v>
      </c>
      <c r="CS61" s="87">
        <f ca="1">SUM(CR61-CQ61)</f>
        <v>0</v>
      </c>
      <c r="CT61" s="22">
        <f ca="1">IF(CS61=0,0,IF(CQ61=0,1,CS61/CQ61))</f>
        <v>0</v>
      </c>
      <c r="CW61" s="12" t="s">
        <v>18</v>
      </c>
      <c r="CX61" s="81" t="s">
        <v>8</v>
      </c>
      <c r="CY61" s="16"/>
      <c r="CZ61" s="88">
        <f>SUMIF(WPB!$A$101:$A$111,'2015-2016'!CZ$7,WPB!D$101:D$111)</f>
        <v>0</v>
      </c>
      <c r="DA61" s="88">
        <f>SUMIF(WPB!$A$101:$A$111,'2015-2016'!DA$7,WPB!E$101:E$111)</f>
        <v>0</v>
      </c>
      <c r="DB61" s="88">
        <f>SUMIF(WPB!$A$101:$A$111,'2015-2016'!DB$7,WPB!F$101:F$111)</f>
        <v>0</v>
      </c>
      <c r="DC61" s="88">
        <f>SUMIF(WPB!$A$101:$A$111,'2015-2016'!DC$7,WPB!G$101:G$111)</f>
        <v>0</v>
      </c>
      <c r="DD61" s="88">
        <f>SUMIF(WPB!$A$101:$A$111,'2015-2016'!DD$7,WPB!H$101:H$111)</f>
        <v>0</v>
      </c>
      <c r="DE61" s="88">
        <f>SUMIF(WPB!$A$101:$A$111,'2015-2016'!DE$7,WPB!I$101:I$111)</f>
        <v>0</v>
      </c>
      <c r="DF61" s="88">
        <f>SUMIF(WPB!$A$101:$A$111,'2015-2016'!DF$7,WPB!J$101:J$111)</f>
        <v>0</v>
      </c>
      <c r="DG61" s="88">
        <f>SUMIF(WPB!$A$101:$A$111,'2015-2016'!DG$7,WPB!K$101:K$111)</f>
        <v>0</v>
      </c>
      <c r="DH61" s="88">
        <f>SUMIF(WPB!$A$101:$A$111,'2015-2016'!DH$7,WPB!L$101:L$111)</f>
        <v>0</v>
      </c>
      <c r="DI61" s="88">
        <f>SUMIF(WPB!$A$101:$A$111,'2015-2016'!DI$7,WPB!M$101:M$111)</f>
        <v>0</v>
      </c>
      <c r="DJ61" s="88">
        <f>SUMIF(WPB!$A$101:$A$111,'2015-2016'!DJ$7,WPB!N$101:N$111)</f>
        <v>0</v>
      </c>
      <c r="DK61" s="88">
        <f>SUMIF(WPB!$A$101:$A$111,'2015-2016'!DK$7,WPB!O$101:O$111)</f>
        <v>0</v>
      </c>
      <c r="DN61" s="88">
        <f>SUMIF(WPB!$A$101:$A$111,'2015-2016'!DN$7,WPB!D$101:D$111)</f>
        <v>0</v>
      </c>
      <c r="DO61" s="88">
        <f>SUMIF(WPB!$A$101:$A$111,'2015-2016'!DO$7,WPB!E$101:E$111)</f>
        <v>0</v>
      </c>
      <c r="DP61" s="88">
        <f>SUMIF(WPB!$A$101:$A$111,'2015-2016'!DP$7,WPB!F$101:F$111)</f>
        <v>0</v>
      </c>
      <c r="DQ61" s="88">
        <f>SUMIF(WPB!$A$101:$A$111,'2015-2016'!DQ$7,WPB!G$101:G$111)</f>
        <v>0</v>
      </c>
      <c r="DR61" s="88">
        <f>SUMIF(WPB!$A$101:$A$111,'2015-2016'!DR$7,WPB!H$101:H$111)</f>
        <v>0</v>
      </c>
      <c r="DS61" s="88">
        <f>SUMIF(WPB!$A$101:$A$111,'2015-2016'!DS$7,WPB!I$101:I$111)</f>
        <v>0</v>
      </c>
      <c r="DT61" s="88">
        <f>SUMIF(WPB!$A$101:$A$111,'2015-2016'!DT$7,WPB!J$101:J$111)</f>
        <v>0</v>
      </c>
      <c r="DU61" s="88">
        <f>SUMIF(WPB!$A$101:$A$111,'2015-2016'!DU$7,WPB!K$101:K$111)</f>
        <v>0</v>
      </c>
      <c r="DV61" s="88">
        <f>SUMIF(WPB!$A$101:$A$111,'2015-2016'!DV$7,WPB!L$101:L$111)</f>
        <v>0</v>
      </c>
      <c r="DW61" s="88">
        <f>SUMIF(WPB!$A$101:$A$111,'2015-2016'!DW$7,WPB!M$101:M$111)</f>
        <v>0</v>
      </c>
      <c r="DX61" s="88">
        <f>SUMIF(WPB!$A$101:$A$111,'2015-2016'!DX$7,WPB!N$101:N$111)</f>
        <v>0</v>
      </c>
      <c r="DY61" s="88">
        <f>SUMIF(WPB!$A$101:$A$111,'2015-2016'!DY$7,WPB!O$101:O$111)</f>
        <v>0</v>
      </c>
      <c r="DZ61"/>
    </row>
    <row r="62" spans="1:130" s="16" customFormat="1" ht="15.6">
      <c r="A62" s="90"/>
      <c r="B62" s="27" t="s">
        <v>9</v>
      </c>
      <c r="C62" s="14">
        <f>+SUM(C59:C61)</f>
        <v>40223</v>
      </c>
      <c r="D62" s="103">
        <f ca="1">+SUM(D59:D61)</f>
        <v>33972</v>
      </c>
      <c r="E62" s="14">
        <f ca="1">SUM(E59:E61)</f>
        <v>-6251</v>
      </c>
      <c r="F62" s="15">
        <f ca="1">IF(E62=0,0,IF(C62=0,1,E62/C62))</f>
        <v>-0.15540859707132734</v>
      </c>
      <c r="G62" s="14">
        <f>SUM(G59:G61)</f>
        <v>40223</v>
      </c>
      <c r="H62" s="103">
        <f ca="1">SUM(H59:H61)</f>
        <v>33972</v>
      </c>
      <c r="I62" s="14">
        <f ca="1">SUM(I59:I61)</f>
        <v>-6251</v>
      </c>
      <c r="J62" s="15">
        <f ca="1">IF(I62=0,0,IF(G62=0,1,I62/G62))</f>
        <v>-0.15540859707132734</v>
      </c>
      <c r="K62" s="14">
        <f>+SUM(K59:K61)</f>
        <v>33451</v>
      </c>
      <c r="L62" s="103">
        <f ca="1">+SUM(L59:L61)</f>
        <v>28932</v>
      </c>
      <c r="M62" s="14">
        <f ca="1">SUM(M59:M61)</f>
        <v>-4519</v>
      </c>
      <c r="N62" s="15">
        <f ca="1">IF(M62=0,0,IF(K62=0,1,M62/K62))</f>
        <v>-0.13509312128187498</v>
      </c>
      <c r="O62" s="14">
        <f>SUM(O59:O61)</f>
        <v>73674</v>
      </c>
      <c r="P62" s="103">
        <f ca="1">SUM(P59:P61)</f>
        <v>62904</v>
      </c>
      <c r="Q62" s="14">
        <f ca="1">SUM(Q59:Q61)</f>
        <v>-10770</v>
      </c>
      <c r="R62" s="15">
        <f ca="1">IF(Q62=0,0,IF(O62=0,1,Q62/O62))</f>
        <v>-0.14618454271520481</v>
      </c>
      <c r="S62" s="14">
        <f>+SUM(S59:S61)</f>
        <v>42240</v>
      </c>
      <c r="T62" s="103">
        <f ca="1">+SUM(T59:T61)</f>
        <v>34595</v>
      </c>
      <c r="U62" s="14">
        <f ca="1">SUM(U59:U61)</f>
        <v>-7645</v>
      </c>
      <c r="V62" s="15">
        <f ca="1">IF(U62=0,0,IF(S62=0,1,U62/S62))</f>
        <v>-0.18098958333333334</v>
      </c>
      <c r="W62" s="14">
        <f>SUM(W59:W61)</f>
        <v>115914</v>
      </c>
      <c r="X62" s="103">
        <f ca="1">SUM(X59:X61)</f>
        <v>97499</v>
      </c>
      <c r="Y62" s="14">
        <f ca="1">SUM(Y59:Y61)</f>
        <v>-18415</v>
      </c>
      <c r="Z62" s="15">
        <f ca="1">IF(Y62=0,0,IF(W62=0,1,Y62/W62))</f>
        <v>-0.15886778128612591</v>
      </c>
      <c r="AA62" s="14">
        <f>+SUM(AA59:AA61)</f>
        <v>45247</v>
      </c>
      <c r="AB62" s="103">
        <f ca="1">+SUM(AB59:AB61)</f>
        <v>38718</v>
      </c>
      <c r="AC62" s="14">
        <f ca="1">SUM(AC59:AC61)</f>
        <v>-6529</v>
      </c>
      <c r="AD62" s="15">
        <f ca="1">IF(AC62=0,0,IF(AA62=0,1,AC62/AA62))</f>
        <v>-0.14429685946029572</v>
      </c>
      <c r="AE62" s="14">
        <f>SUM(AE59:AE61)</f>
        <v>161161</v>
      </c>
      <c r="AF62" s="103">
        <f ca="1">SUM(AF59:AF61)</f>
        <v>136217</v>
      </c>
      <c r="AG62" s="14">
        <f ca="1">SUM(AG59:AG61)</f>
        <v>-24944</v>
      </c>
      <c r="AH62" s="15">
        <f ca="1">IF(AG62=0,0,IF(AE62=0,1,AG62/AE62))</f>
        <v>-0.15477690011851503</v>
      </c>
      <c r="AI62" s="14">
        <f>+SUM(AI59:AI61)</f>
        <v>52812</v>
      </c>
      <c r="AJ62" s="103">
        <f ca="1">+SUM(AJ59:AJ61)</f>
        <v>43494</v>
      </c>
      <c r="AK62" s="14">
        <f ca="1">SUM(AK59:AK61)</f>
        <v>-9318</v>
      </c>
      <c r="AL62" s="15">
        <f ca="1">IF(AK62=0,0,IF(AI62=0,1,AK62/AI62))</f>
        <v>-0.1764371733696887</v>
      </c>
      <c r="AM62" s="14">
        <f>SUM(AM59:AM61)</f>
        <v>213973</v>
      </c>
      <c r="AN62" s="103">
        <f ca="1">SUM(AN59:AN61)</f>
        <v>179711</v>
      </c>
      <c r="AO62" s="14">
        <f ca="1">SUM(AO59:AO61)</f>
        <v>-34262</v>
      </c>
      <c r="AP62" s="15">
        <f ca="1">IF(AO62=0,0,IF(AM62=0,1,AO62/AM62))</f>
        <v>-0.16012300617367611</v>
      </c>
      <c r="AQ62" s="14">
        <f>+SUM(AQ59:AQ61)</f>
        <v>53314</v>
      </c>
      <c r="AR62" s="103">
        <f ca="1">+SUM(AR59:AR61)</f>
        <v>46581</v>
      </c>
      <c r="AS62" s="14">
        <f ca="1">SUM(AS59:AS61)</f>
        <v>-6733</v>
      </c>
      <c r="AT62" s="15">
        <f ca="1">IF(AS62=0,0,IF(AQ62=0,1,AS62/AQ62))</f>
        <v>-0.12628952995460854</v>
      </c>
      <c r="AU62" s="14">
        <f>SUM(AU59:AU61)</f>
        <v>267287</v>
      </c>
      <c r="AV62" s="103">
        <f ca="1">SUM(AV59:AV61)</f>
        <v>226292</v>
      </c>
      <c r="AW62" s="14">
        <f ca="1">SUM(AW59:AW61)</f>
        <v>-40995</v>
      </c>
      <c r="AX62" s="15">
        <f ca="1">IF(AW62=0,0,IF(AU62=0,1,AW62/AU62))</f>
        <v>-0.15337446265624591</v>
      </c>
      <c r="AY62" s="14">
        <f>+SUM(AY59:AY61)</f>
        <v>59221</v>
      </c>
      <c r="AZ62" s="103">
        <f ca="1">+SUM(AZ59:AZ61)</f>
        <v>55559</v>
      </c>
      <c r="BA62" s="14">
        <f ca="1">SUM(BA59:BA61)</f>
        <v>-3662</v>
      </c>
      <c r="BB62" s="15">
        <f ca="1">IF(BA62=0,0,IF(AY62=0,1,BA62/AY62))</f>
        <v>-6.1836172979179684E-2</v>
      </c>
      <c r="BC62" s="14">
        <f>SUM(BC59:BC61)</f>
        <v>326508</v>
      </c>
      <c r="BD62" s="103">
        <f ca="1">SUM(BD59:BD61)</f>
        <v>281851</v>
      </c>
      <c r="BE62" s="14">
        <f ca="1">SUM(BE59:BE61)</f>
        <v>-44657</v>
      </c>
      <c r="BF62" s="15">
        <f ca="1">IF(BE62=0,0,IF(BC62=0,1,BE62/BC62))</f>
        <v>-0.13677153392872457</v>
      </c>
      <c r="BG62" s="14">
        <f>+SUM(BG59:BG61)</f>
        <v>55603</v>
      </c>
      <c r="BH62" s="103">
        <f ca="1">+SUM(BH59:BH61)</f>
        <v>55176</v>
      </c>
      <c r="BI62" s="14">
        <f ca="1">SUM(BI59:BI61)</f>
        <v>-427</v>
      </c>
      <c r="BJ62" s="15">
        <f ca="1">IF(BI62=0,0,IF(BG62=0,1,BI62/BG62))</f>
        <v>-7.6794417567397442E-3</v>
      </c>
      <c r="BK62" s="14">
        <f>SUM(BK59:BK61)</f>
        <v>382111</v>
      </c>
      <c r="BL62" s="103">
        <f ca="1">SUM(BL59:BL61)</f>
        <v>337027</v>
      </c>
      <c r="BM62" s="14">
        <f ca="1">SUM(BM59:BM61)</f>
        <v>-45084</v>
      </c>
      <c r="BN62" s="15">
        <f ca="1">IF(BM62=0,0,IF(BK62=0,1,BM62/BK62))</f>
        <v>-0.11798665832703063</v>
      </c>
      <c r="BO62" s="14">
        <f>+SUM(BO59:BO61)</f>
        <v>46638</v>
      </c>
      <c r="BP62" s="103">
        <f ca="1">+SUM(BP59:BP61)</f>
        <v>47535</v>
      </c>
      <c r="BQ62" s="14">
        <f ca="1">SUM(BQ59:BQ61)</f>
        <v>897</v>
      </c>
      <c r="BR62" s="15">
        <f ca="1">IF(BQ62=0,0,IF(BO62=0,1,BQ62/BO62))</f>
        <v>1.9233243278013637E-2</v>
      </c>
      <c r="BS62" s="14">
        <f>SUM(BS59:BS61)</f>
        <v>428749</v>
      </c>
      <c r="BT62" s="103">
        <f ca="1">SUM(BT59:BT61)</f>
        <v>384562</v>
      </c>
      <c r="BU62" s="14">
        <f ca="1">SUM(BU59:BU61)</f>
        <v>-44187</v>
      </c>
      <c r="BV62" s="15">
        <f ca="1">IF(BU62=0,0,IF(BS62=0,1,BU62/BS62))</f>
        <v>-0.10306029868291237</v>
      </c>
      <c r="BW62" s="14">
        <f>+SUM(BW59:BW61)</f>
        <v>43509</v>
      </c>
      <c r="BX62" s="103">
        <f ca="1">+SUM(BX59:BX61)</f>
        <v>45109</v>
      </c>
      <c r="BY62" s="14">
        <f ca="1">SUM(BY59:BY61)</f>
        <v>1600</v>
      </c>
      <c r="BZ62" s="15">
        <f ca="1">IF(BY62=0,0,IF(BW62=0,1,BY62/BW62))</f>
        <v>3.6774000781447519E-2</v>
      </c>
      <c r="CA62" s="14">
        <f>SUM(CA59:CA61)</f>
        <v>472258</v>
      </c>
      <c r="CB62" s="103">
        <f ca="1">SUM(CB59:CB61)</f>
        <v>429671</v>
      </c>
      <c r="CC62" s="14">
        <f ca="1">SUM(CC59:CC61)</f>
        <v>-42587</v>
      </c>
      <c r="CD62" s="15">
        <f ca="1">IF(CC62=0,0,IF(CA62=0,1,CC62/CA62))</f>
        <v>-9.0177403029699871E-2</v>
      </c>
      <c r="CE62" s="14">
        <f>+SUM(CE59:CE61)</f>
        <v>40836</v>
      </c>
      <c r="CF62" s="103">
        <f ca="1">+SUM(CF59:CF61)</f>
        <v>41431</v>
      </c>
      <c r="CG62" s="14">
        <f ca="1">SUM(CG59:CG61)</f>
        <v>595</v>
      </c>
      <c r="CH62" s="15">
        <f ca="1">IF(CG62=0,0,IF(CE62=0,1,CG62/CE62))</f>
        <v>1.4570477030071506E-2</v>
      </c>
      <c r="CI62" s="14">
        <f>SUM(CI59:CI61)</f>
        <v>513094</v>
      </c>
      <c r="CJ62" s="103">
        <f ca="1">SUM(CJ59:CJ61)</f>
        <v>471102</v>
      </c>
      <c r="CK62" s="14">
        <f ca="1">SUM(CK59:CK61)</f>
        <v>-41992</v>
      </c>
      <c r="CL62" s="15">
        <f ca="1">IF(CK62=0,0,IF(CI62=0,1,CK62/CI62))</f>
        <v>-8.1840754325718093E-2</v>
      </c>
      <c r="CM62" s="14">
        <f>+SUM(CM59:CM61)</f>
        <v>41891</v>
      </c>
      <c r="CN62" s="103">
        <f ca="1">+SUM(CN59:CN61)</f>
        <v>41650</v>
      </c>
      <c r="CO62" s="14">
        <f ca="1">SUM(CO59:CO61)</f>
        <v>-241</v>
      </c>
      <c r="CP62" s="15">
        <f ca="1">IF(CO62=0,0,IF(CM62=0,1,CO62/CM62))</f>
        <v>-5.7530257095796235E-3</v>
      </c>
      <c r="CQ62" s="14">
        <f>SUM(CQ59:CQ61)</f>
        <v>554985</v>
      </c>
      <c r="CR62" s="103">
        <f ca="1">SUM(CR59:CR61)</f>
        <v>512752</v>
      </c>
      <c r="CS62" s="14">
        <f ca="1">SUM(CS59:CS61)</f>
        <v>-42233</v>
      </c>
      <c r="CT62" s="15">
        <f ca="1">IF(CS62=0,0,IF(CQ62=0,1,CS62/CQ62))</f>
        <v>-7.6097552186095124E-2</v>
      </c>
    </row>
    <row r="63" spans="1:130" s="12" customFormat="1">
      <c r="A63" s="91"/>
      <c r="B63" s="28"/>
      <c r="C63" s="9"/>
      <c r="D63" s="9"/>
      <c r="E63" s="10"/>
      <c r="F63" s="11"/>
      <c r="G63" s="9"/>
      <c r="H63" s="9"/>
      <c r="I63" s="10"/>
      <c r="J63" s="11"/>
      <c r="K63" s="9"/>
      <c r="L63" s="9"/>
      <c r="M63" s="10"/>
      <c r="N63" s="11"/>
      <c r="O63" s="9"/>
      <c r="P63" s="9"/>
      <c r="Q63" s="10"/>
      <c r="R63" s="11"/>
      <c r="S63" s="9"/>
      <c r="T63" s="9"/>
      <c r="U63" s="10"/>
      <c r="V63" s="11"/>
      <c r="W63" s="9"/>
      <c r="X63" s="9"/>
      <c r="Y63" s="10"/>
      <c r="Z63" s="11"/>
      <c r="AA63" s="9"/>
      <c r="AB63" s="9"/>
      <c r="AC63" s="10"/>
      <c r="AD63" s="11"/>
      <c r="AE63" s="9"/>
      <c r="AF63" s="9"/>
      <c r="AG63" s="10"/>
      <c r="AH63" s="11"/>
      <c r="AI63" s="9"/>
      <c r="AJ63" s="9"/>
      <c r="AK63" s="10"/>
      <c r="AL63" s="11"/>
      <c r="AM63" s="9"/>
      <c r="AN63" s="9"/>
      <c r="AO63" s="10"/>
      <c r="AP63" s="11"/>
      <c r="AQ63" s="9"/>
      <c r="AR63" s="9"/>
      <c r="AS63" s="10"/>
      <c r="AT63" s="11"/>
      <c r="AU63" s="9"/>
      <c r="AV63" s="9"/>
      <c r="AW63" s="10"/>
      <c r="AX63" s="11"/>
      <c r="AY63" s="9"/>
      <c r="AZ63" s="9"/>
      <c r="BA63" s="10"/>
      <c r="BB63" s="11"/>
      <c r="BC63" s="9"/>
      <c r="BD63" s="9"/>
      <c r="BE63" s="10"/>
      <c r="BF63" s="11"/>
      <c r="BG63" s="9"/>
      <c r="BH63" s="9"/>
      <c r="BI63" s="10"/>
      <c r="BJ63" s="11"/>
      <c r="BK63" s="9"/>
      <c r="BL63" s="9"/>
      <c r="BM63" s="10"/>
      <c r="BN63" s="11"/>
      <c r="BO63" s="9"/>
      <c r="BP63" s="9"/>
      <c r="BQ63" s="10"/>
      <c r="BR63" s="11"/>
      <c r="BS63" s="9"/>
      <c r="BT63" s="9"/>
      <c r="BU63" s="10"/>
      <c r="BV63" s="11"/>
      <c r="BW63" s="9"/>
      <c r="BX63" s="9"/>
      <c r="BY63" s="10"/>
      <c r="BZ63" s="11"/>
      <c r="CA63" s="9"/>
      <c r="CB63" s="9"/>
      <c r="CC63" s="10"/>
      <c r="CD63" s="11"/>
      <c r="CE63" s="9"/>
      <c r="CF63" s="9"/>
      <c r="CG63" s="10"/>
      <c r="CH63" s="11"/>
      <c r="CI63" s="9"/>
      <c r="CJ63" s="9"/>
      <c r="CK63" s="10"/>
      <c r="CL63" s="11"/>
      <c r="CM63" s="9"/>
      <c r="CN63" s="9"/>
      <c r="CO63" s="10"/>
      <c r="CP63" s="11"/>
      <c r="CQ63" s="9"/>
      <c r="CR63" s="9"/>
      <c r="CS63" s="10"/>
      <c r="CT63" s="11"/>
    </row>
    <row r="64" spans="1:130" s="12" customFormat="1">
      <c r="A64" s="93" t="s">
        <v>19</v>
      </c>
      <c r="B64" s="31" t="s">
        <v>6</v>
      </c>
      <c r="C64" s="21">
        <f t="shared" ref="C64:E66" si="2">SUMIF($B$9:$B$63,$B64,C$9:C$63)</f>
        <v>1888018</v>
      </c>
      <c r="D64" s="87">
        <f t="shared" ca="1" si="2"/>
        <v>1812942</v>
      </c>
      <c r="E64" s="21">
        <f t="shared" ca="1" si="2"/>
        <v>-75076</v>
      </c>
      <c r="F64" s="22">
        <f ca="1">IF(E64=0,0,IF(C64=0,1,E64/C64))</f>
        <v>-3.9764451398238788E-2</v>
      </c>
      <c r="G64" s="21">
        <f t="shared" ref="G64:I66" si="3">SUMIF($B$9:$B$63,$B64,G$9:G$63)</f>
        <v>1888018</v>
      </c>
      <c r="H64" s="87">
        <f t="shared" ca="1" si="3"/>
        <v>1812942</v>
      </c>
      <c r="I64" s="21">
        <f t="shared" ca="1" si="3"/>
        <v>-75076</v>
      </c>
      <c r="J64" s="22">
        <f ca="1">IF(I64=0,0,IF(G64=0,1,I64/G64))</f>
        <v>-3.9764451398238788E-2</v>
      </c>
      <c r="K64" s="21">
        <f t="shared" ref="K64:M66" si="4">SUMIF($B$9:$B$63,$B64,K$9:K$63)</f>
        <v>1666121</v>
      </c>
      <c r="L64" s="87">
        <f t="shared" ca="1" si="4"/>
        <v>1658125</v>
      </c>
      <c r="M64" s="21">
        <f t="shared" ca="1" si="4"/>
        <v>-7996</v>
      </c>
      <c r="N64" s="22">
        <f ca="1">IF(M64=0,0,IF(K64=0,1,M64/K64))</f>
        <v>-4.7991712486668133E-3</v>
      </c>
      <c r="O64" s="21">
        <f t="shared" ref="O64:Q66" si="5">SUMIF($B$9:$B$63,$B64,O$9:O$63)</f>
        <v>3554139</v>
      </c>
      <c r="P64" s="87">
        <f t="shared" ca="1" si="5"/>
        <v>3471067</v>
      </c>
      <c r="Q64" s="21">
        <f t="shared" ca="1" si="5"/>
        <v>-83072</v>
      </c>
      <c r="R64" s="22">
        <f ca="1">IF(Q64=0,0,IF(O64=0,1,Q64/O64))</f>
        <v>-2.3373312073613327E-2</v>
      </c>
      <c r="S64" s="21">
        <f t="shared" ref="S64:U66" si="6">SUMIF($B$9:$B$63,$B64,S$9:S$63)</f>
        <v>2129406</v>
      </c>
      <c r="T64" s="87">
        <f t="shared" ca="1" si="6"/>
        <v>2028019</v>
      </c>
      <c r="U64" s="21">
        <f t="shared" ca="1" si="6"/>
        <v>-101387</v>
      </c>
      <c r="V64" s="22">
        <f ca="1">IF(U64=0,0,IF(S64=0,1,U64/S64))</f>
        <v>-4.7612808454564323E-2</v>
      </c>
      <c r="W64" s="21">
        <f t="shared" ref="W64:Y66" si="7">SUMIF($B$9:$B$63,$B64,W$9:W$63)</f>
        <v>5683545</v>
      </c>
      <c r="X64" s="87">
        <f t="shared" ca="1" si="7"/>
        <v>5499086</v>
      </c>
      <c r="Y64" s="21">
        <f t="shared" ca="1" si="7"/>
        <v>-184459</v>
      </c>
      <c r="Z64" s="22">
        <f ca="1">IF(Y64=0,0,IF(W64=0,1,Y64/W64))</f>
        <v>-3.2454920300622234E-2</v>
      </c>
      <c r="AA64" s="21">
        <f t="shared" ref="AA64:AC66" si="8">SUMIF($B$9:$B$63,$B64,AA$9:AA$63)</f>
        <v>2161853</v>
      </c>
      <c r="AB64" s="87">
        <f t="shared" ca="1" si="8"/>
        <v>2041779</v>
      </c>
      <c r="AC64" s="21">
        <f t="shared" ca="1" si="8"/>
        <v>-120074</v>
      </c>
      <c r="AD64" s="22">
        <f ca="1">IF(AC64=0,0,IF(AA64=0,1,AC64/AA64))</f>
        <v>-5.55421668355804E-2</v>
      </c>
      <c r="AE64" s="21">
        <f t="shared" ref="AE64:AG66" si="9">SUMIF($B$9:$B$63,$B64,AE$9:AE$63)</f>
        <v>7845398</v>
      </c>
      <c r="AF64" s="87">
        <f t="shared" ca="1" si="9"/>
        <v>7540865</v>
      </c>
      <c r="AG64" s="21">
        <f t="shared" ca="1" si="9"/>
        <v>-304533</v>
      </c>
      <c r="AH64" s="22">
        <f ca="1">IF(AG64=0,0,IF(AE64=0,1,AG64/AE64))</f>
        <v>-3.8816768760488632E-2</v>
      </c>
      <c r="AI64" s="21">
        <f t="shared" ref="AI64:AK66" si="10">SUMIF($B$9:$B$63,$B64,AI$9:AI$63)</f>
        <v>2440536</v>
      </c>
      <c r="AJ64" s="87">
        <f t="shared" ca="1" si="10"/>
        <v>2303229</v>
      </c>
      <c r="AK64" s="21">
        <f t="shared" ca="1" si="10"/>
        <v>-137307</v>
      </c>
      <c r="AL64" s="22">
        <f ca="1">IF(AK64=0,0,IF(AI64=0,1,AK64/AI64))</f>
        <v>-5.6261001681597811E-2</v>
      </c>
      <c r="AM64" s="21">
        <f t="shared" ref="AM64:AO66" si="11">SUMIF($B$9:$B$63,$B64,AM$9:AM$63)</f>
        <v>10285934</v>
      </c>
      <c r="AN64" s="87">
        <f t="shared" ca="1" si="11"/>
        <v>9844094</v>
      </c>
      <c r="AO64" s="21">
        <f t="shared" ca="1" si="11"/>
        <v>-441840</v>
      </c>
      <c r="AP64" s="22">
        <f ca="1">IF(AO64=0,0,IF(AM64=0,1,AO64/AM64))</f>
        <v>-4.2955749084137622E-2</v>
      </c>
      <c r="AQ64" s="21">
        <f t="shared" ref="AQ64:AS66" si="12">SUMIF($B$9:$B$63,$B64,AQ$9:AQ$63)</f>
        <v>2488811</v>
      </c>
      <c r="AR64" s="87">
        <f t="shared" ca="1" si="12"/>
        <v>2407573</v>
      </c>
      <c r="AS64" s="21">
        <f t="shared" ca="1" si="12"/>
        <v>-81238</v>
      </c>
      <c r="AT64" s="22">
        <f ca="1">IF(AS64=0,0,IF(AQ64=0,1,AS64/AQ64))</f>
        <v>-3.2641289354635609E-2</v>
      </c>
      <c r="AU64" s="21">
        <f t="shared" ref="AU64:AW66" si="13">SUMIF($B$9:$B$63,$B64,AU$9:AU$63)</f>
        <v>12774745</v>
      </c>
      <c r="AV64" s="87">
        <f t="shared" ca="1" si="13"/>
        <v>12251667</v>
      </c>
      <c r="AW64" s="21">
        <f t="shared" ca="1" si="13"/>
        <v>-523078</v>
      </c>
      <c r="AX64" s="22">
        <f ca="1">IF(AW64=0,0,IF(AU64=0,1,AW64/AU64))</f>
        <v>-4.0946257635671009E-2</v>
      </c>
      <c r="AY64" s="21">
        <f t="shared" ref="AY64:BA66" si="14">SUMIF($B$9:$B$63,$B64,AY$9:AY$63)</f>
        <v>2897802</v>
      </c>
      <c r="AZ64" s="87">
        <f t="shared" ca="1" si="14"/>
        <v>2846086</v>
      </c>
      <c r="BA64" s="21">
        <f t="shared" ca="1" si="14"/>
        <v>-51716</v>
      </c>
      <c r="BB64" s="22">
        <f ca="1">IF(BA64=0,0,IF(AY64=0,1,BA64/AY64))</f>
        <v>-1.7846629962985739E-2</v>
      </c>
      <c r="BC64" s="21">
        <f t="shared" ref="BC64:BE66" si="15">SUMIF($B$9:$B$63,$B64,BC$9:BC$63)</f>
        <v>15672547</v>
      </c>
      <c r="BD64" s="87">
        <f t="shared" ca="1" si="15"/>
        <v>15097753</v>
      </c>
      <c r="BE64" s="21">
        <f t="shared" ca="1" si="15"/>
        <v>-574794</v>
      </c>
      <c r="BF64" s="22">
        <f ca="1">IF(BE64=0,0,IF(BC64=0,1,BE64/BC64))</f>
        <v>-3.6675213033337851E-2</v>
      </c>
      <c r="BG64" s="21">
        <f t="shared" ref="BG64:BI66" si="16">SUMIF($B$9:$B$63,$B64,BG$9:BG$63)</f>
        <v>2900227</v>
      </c>
      <c r="BH64" s="87">
        <f t="shared" ca="1" si="16"/>
        <v>2825941</v>
      </c>
      <c r="BI64" s="21">
        <f t="shared" ca="1" si="16"/>
        <v>-74286</v>
      </c>
      <c r="BJ64" s="22">
        <f ca="1">IF(BI64=0,0,IF(BG64=0,1,BI64/BG64))</f>
        <v>-2.5613857122218364E-2</v>
      </c>
      <c r="BK64" s="21">
        <f t="shared" ref="BK64:BM66" si="17">SUMIF($B$9:$B$63,$B64,BK$9:BK$63)</f>
        <v>18572774</v>
      </c>
      <c r="BL64" s="87">
        <f t="shared" ca="1" si="17"/>
        <v>17923694</v>
      </c>
      <c r="BM64" s="21">
        <f t="shared" ca="1" si="17"/>
        <v>-649080</v>
      </c>
      <c r="BN64" s="22">
        <f ca="1">IF(BM64=0,0,IF(BK64=0,1,BM64/BK64))</f>
        <v>-3.4947929695370222E-2</v>
      </c>
      <c r="BO64" s="21">
        <f t="shared" ref="BO64:BQ66" si="18">SUMIF($B$9:$B$63,$B64,BO$9:BO$63)</f>
        <v>2364622</v>
      </c>
      <c r="BP64" s="87">
        <f t="shared" ca="1" si="18"/>
        <v>2374015</v>
      </c>
      <c r="BQ64" s="21">
        <f t="shared" ca="1" si="18"/>
        <v>9393</v>
      </c>
      <c r="BR64" s="22">
        <f ca="1">IF(BQ64=0,0,IF(BO64=0,1,BQ64/BO64))</f>
        <v>3.9723050872401593E-3</v>
      </c>
      <c r="BS64" s="21">
        <f t="shared" ref="BS64:BU66" si="19">SUMIF($B$9:$B$63,$B64,BS$9:BS$63)</f>
        <v>20937396</v>
      </c>
      <c r="BT64" s="87">
        <f t="shared" ca="1" si="19"/>
        <v>20297709</v>
      </c>
      <c r="BU64" s="21">
        <f t="shared" ca="1" si="19"/>
        <v>-639687</v>
      </c>
      <c r="BV64" s="22">
        <f ca="1">IF(BU64=0,0,IF(BS64=0,1,BU64/BS64))</f>
        <v>-3.0552366683994515E-2</v>
      </c>
      <c r="BW64" s="21">
        <f t="shared" ref="BW64:BY66" si="20">SUMIF($B$9:$B$63,$B64,BW$9:BW$63)</f>
        <v>2288833</v>
      </c>
      <c r="BX64" s="87">
        <f t="shared" ca="1" si="20"/>
        <v>2315109</v>
      </c>
      <c r="BY64" s="21">
        <f t="shared" ca="1" si="20"/>
        <v>26276</v>
      </c>
      <c r="BZ64" s="22">
        <f ca="1">IF(BY64=0,0,IF(BW64=0,1,BY64/BW64))</f>
        <v>1.1480086139967398E-2</v>
      </c>
      <c r="CA64" s="21">
        <f t="shared" ref="CA64:CC66" si="21">SUMIF($B$9:$B$63,$B64,CA$9:CA$63)</f>
        <v>23226229</v>
      </c>
      <c r="CB64" s="87">
        <f t="shared" ca="1" si="21"/>
        <v>22612818</v>
      </c>
      <c r="CC64" s="21">
        <f t="shared" ca="1" si="21"/>
        <v>-613411</v>
      </c>
      <c r="CD64" s="22">
        <f ca="1">IF(CC64=0,0,IF(CA64=0,1,CC64/CA64))</f>
        <v>-2.6410270905363069E-2</v>
      </c>
      <c r="CE64" s="21">
        <f t="shared" ref="CE64:CG66" si="22">SUMIF($B$9:$B$63,$B64,CE$9:CE$63)</f>
        <v>2046307</v>
      </c>
      <c r="CF64" s="87">
        <f t="shared" ca="1" si="22"/>
        <v>2044375</v>
      </c>
      <c r="CG64" s="21">
        <f t="shared" ca="1" si="22"/>
        <v>-1932</v>
      </c>
      <c r="CH64" s="22">
        <f ca="1">IF(CG64=0,0,IF(CE64=0,1,CG64/CE64))</f>
        <v>-9.4413985780237273E-4</v>
      </c>
      <c r="CI64" s="21">
        <f t="shared" ref="CI64:CK66" si="23">SUMIF($B$9:$B$63,$B64,CI$9:CI$63)</f>
        <v>25272536</v>
      </c>
      <c r="CJ64" s="87">
        <f t="shared" ca="1" si="23"/>
        <v>24657193</v>
      </c>
      <c r="CK64" s="21">
        <f t="shared" ca="1" si="23"/>
        <v>-615343</v>
      </c>
      <c r="CL64" s="22">
        <f ca="1">IF(CK64=0,0,IF(CI64=0,1,CK64/CI64))</f>
        <v>-2.4348288592802875E-2</v>
      </c>
      <c r="CM64" s="21">
        <f t="shared" ref="CM64:CO66" si="24">SUMIF($B$9:$B$63,$B64,CM$9:CM$63)</f>
        <v>2041261</v>
      </c>
      <c r="CN64" s="87">
        <f t="shared" ca="1" si="24"/>
        <v>1991092</v>
      </c>
      <c r="CO64" s="21">
        <f t="shared" ca="1" si="24"/>
        <v>-50169</v>
      </c>
      <c r="CP64" s="22">
        <f ca="1">IF(CO64=0,0,IF(CM64=0,1,CO64/CM64))</f>
        <v>-2.4577454818369624E-2</v>
      </c>
      <c r="CQ64" s="21">
        <f t="shared" ref="CQ64:CS66" si="25">SUMIF($B$9:$B$63,$B64,CQ$9:CQ$63)</f>
        <v>27313797</v>
      </c>
      <c r="CR64" s="87">
        <f t="shared" ca="1" si="25"/>
        <v>26648285</v>
      </c>
      <c r="CS64" s="21">
        <f t="shared" ca="1" si="25"/>
        <v>-665512</v>
      </c>
      <c r="CT64" s="22">
        <f ca="1">IF(CS64=0,0,IF(CQ64=0,1,CS64/CQ64))</f>
        <v>-2.4365415031824392E-2</v>
      </c>
    </row>
    <row r="65" spans="1:98" s="12" customFormat="1">
      <c r="A65" s="94"/>
      <c r="B65" s="29" t="s">
        <v>7</v>
      </c>
      <c r="C65" s="21">
        <f t="shared" si="2"/>
        <v>528458</v>
      </c>
      <c r="D65" s="87">
        <f t="shared" ca="1" si="2"/>
        <v>535385</v>
      </c>
      <c r="E65" s="21">
        <f t="shared" ca="1" si="2"/>
        <v>6927</v>
      </c>
      <c r="F65" s="22">
        <f ca="1">IF(E65=0,0,IF(C65=0,1,E65/C65))</f>
        <v>1.3107948029928585E-2</v>
      </c>
      <c r="G65" s="21">
        <f t="shared" si="3"/>
        <v>528458</v>
      </c>
      <c r="H65" s="87">
        <f t="shared" ca="1" si="3"/>
        <v>535385</v>
      </c>
      <c r="I65" s="21">
        <f t="shared" ca="1" si="3"/>
        <v>6927</v>
      </c>
      <c r="J65" s="22">
        <f ca="1">IF(I65=0,0,IF(G65=0,1,I65/G65))</f>
        <v>1.3107948029928585E-2</v>
      </c>
      <c r="K65" s="21">
        <f t="shared" si="4"/>
        <v>496335</v>
      </c>
      <c r="L65" s="87">
        <f t="shared" ca="1" si="4"/>
        <v>548691</v>
      </c>
      <c r="M65" s="21">
        <f t="shared" ca="1" si="4"/>
        <v>52356</v>
      </c>
      <c r="N65" s="22">
        <f ca="1">IF(M65=0,0,IF(K65=0,1,M65/K65))</f>
        <v>0.10548520656411496</v>
      </c>
      <c r="O65" s="21">
        <f t="shared" si="5"/>
        <v>1024793</v>
      </c>
      <c r="P65" s="87">
        <f t="shared" ca="1" si="5"/>
        <v>1084076</v>
      </c>
      <c r="Q65" s="21">
        <f t="shared" ca="1" si="5"/>
        <v>59283</v>
      </c>
      <c r="R65" s="22">
        <f ca="1">IF(Q65=0,0,IF(O65=0,1,Q65/O65))</f>
        <v>5.784875579751228E-2</v>
      </c>
      <c r="S65" s="21">
        <f t="shared" si="6"/>
        <v>571473</v>
      </c>
      <c r="T65" s="87">
        <f t="shared" ca="1" si="6"/>
        <v>596736</v>
      </c>
      <c r="U65" s="21">
        <f t="shared" ca="1" si="6"/>
        <v>25263</v>
      </c>
      <c r="V65" s="22">
        <f ca="1">IF(U65=0,0,IF(S65=0,1,U65/S65))</f>
        <v>4.4206812920295449E-2</v>
      </c>
      <c r="W65" s="21">
        <f t="shared" si="7"/>
        <v>1596266</v>
      </c>
      <c r="X65" s="87">
        <f t="shared" ca="1" si="7"/>
        <v>1680812</v>
      </c>
      <c r="Y65" s="21">
        <f t="shared" ca="1" si="7"/>
        <v>84546</v>
      </c>
      <c r="Z65" s="22">
        <f ca="1">IF(Y65=0,0,IF(W65=0,1,Y65/W65))</f>
        <v>5.2964856734403917E-2</v>
      </c>
      <c r="AA65" s="21">
        <f t="shared" si="8"/>
        <v>558415</v>
      </c>
      <c r="AB65" s="87">
        <f t="shared" ca="1" si="8"/>
        <v>577272</v>
      </c>
      <c r="AC65" s="21">
        <f t="shared" ca="1" si="8"/>
        <v>18857</v>
      </c>
      <c r="AD65" s="22">
        <f ca="1">IF(AC65=0,0,IF(AA65=0,1,AC65/AA65))</f>
        <v>3.3768792027434796E-2</v>
      </c>
      <c r="AE65" s="21">
        <f t="shared" si="9"/>
        <v>2154681</v>
      </c>
      <c r="AF65" s="87">
        <f t="shared" ca="1" si="9"/>
        <v>2258084</v>
      </c>
      <c r="AG65" s="21">
        <f t="shared" ca="1" si="9"/>
        <v>103403</v>
      </c>
      <c r="AH65" s="22">
        <f ca="1">IF(AG65=0,0,IF(AE65=0,1,AG65/AE65))</f>
        <v>4.7989934472898774E-2</v>
      </c>
      <c r="AI65" s="21">
        <f t="shared" si="10"/>
        <v>559288</v>
      </c>
      <c r="AJ65" s="87">
        <f t="shared" ca="1" si="10"/>
        <v>584529</v>
      </c>
      <c r="AK65" s="21">
        <f t="shared" ca="1" si="10"/>
        <v>25241</v>
      </c>
      <c r="AL65" s="22">
        <f ca="1">IF(AK65=0,0,IF(AI65=0,1,AK65/AI65))</f>
        <v>4.5130594613151005E-2</v>
      </c>
      <c r="AM65" s="21">
        <f t="shared" si="11"/>
        <v>2713969</v>
      </c>
      <c r="AN65" s="87">
        <f t="shared" ca="1" si="11"/>
        <v>2842613</v>
      </c>
      <c r="AO65" s="21">
        <f t="shared" ca="1" si="11"/>
        <v>128644</v>
      </c>
      <c r="AP65" s="22">
        <f ca="1">IF(AO65=0,0,IF(AM65=0,1,AO65/AM65))</f>
        <v>4.7400688806688657E-2</v>
      </c>
      <c r="AQ65" s="21">
        <f t="shared" si="12"/>
        <v>582797</v>
      </c>
      <c r="AR65" s="87">
        <f t="shared" ca="1" si="12"/>
        <v>615830</v>
      </c>
      <c r="AS65" s="21">
        <f t="shared" ca="1" si="12"/>
        <v>33033</v>
      </c>
      <c r="AT65" s="22">
        <f ca="1">IF(AS65=0,0,IF(AQ65=0,1,AS65/AQ65))</f>
        <v>5.6680113315614185E-2</v>
      </c>
      <c r="AU65" s="21">
        <f t="shared" si="13"/>
        <v>3296766</v>
      </c>
      <c r="AV65" s="87">
        <f t="shared" ca="1" si="13"/>
        <v>3458443</v>
      </c>
      <c r="AW65" s="21">
        <f t="shared" ca="1" si="13"/>
        <v>161677</v>
      </c>
      <c r="AX65" s="22">
        <f ca="1">IF(AW65=0,0,IF(AU65=0,1,AW65/AU65))</f>
        <v>4.9041090571790659E-2</v>
      </c>
      <c r="AY65" s="21">
        <f t="shared" si="14"/>
        <v>542985</v>
      </c>
      <c r="AZ65" s="87">
        <f t="shared" ca="1" si="14"/>
        <v>530075</v>
      </c>
      <c r="BA65" s="21">
        <f t="shared" ca="1" si="14"/>
        <v>-12910</v>
      </c>
      <c r="BB65" s="22">
        <f ca="1">IF(BA65=0,0,IF(AY65=0,1,BA65/AY65))</f>
        <v>-2.3775979078611748E-2</v>
      </c>
      <c r="BC65" s="21">
        <f t="shared" si="15"/>
        <v>3839751</v>
      </c>
      <c r="BD65" s="87">
        <f t="shared" ca="1" si="15"/>
        <v>3988518</v>
      </c>
      <c r="BE65" s="21">
        <f t="shared" ca="1" si="15"/>
        <v>148767</v>
      </c>
      <c r="BF65" s="22">
        <f ca="1">IF(BE65=0,0,IF(BC65=0,1,BE65/BC65))</f>
        <v>3.8743918550968537E-2</v>
      </c>
      <c r="BG65" s="21">
        <f t="shared" si="16"/>
        <v>567421</v>
      </c>
      <c r="BH65" s="87">
        <f t="shared" ca="1" si="16"/>
        <v>603101</v>
      </c>
      <c r="BI65" s="21">
        <f t="shared" ca="1" si="16"/>
        <v>35680</v>
      </c>
      <c r="BJ65" s="22">
        <f ca="1">IF(BI65=0,0,IF(BG65=0,1,BI65/BG65))</f>
        <v>6.2881000174473622E-2</v>
      </c>
      <c r="BK65" s="21">
        <f t="shared" si="17"/>
        <v>4407172</v>
      </c>
      <c r="BL65" s="87">
        <f t="shared" ca="1" si="17"/>
        <v>4591619</v>
      </c>
      <c r="BM65" s="21">
        <f t="shared" ca="1" si="17"/>
        <v>184447</v>
      </c>
      <c r="BN65" s="22">
        <f ca="1">IF(BM65=0,0,IF(BK65=0,1,BM65/BK65))</f>
        <v>4.185155469312294E-2</v>
      </c>
      <c r="BO65" s="21">
        <f t="shared" si="18"/>
        <v>582165</v>
      </c>
      <c r="BP65" s="87">
        <f t="shared" ca="1" si="18"/>
        <v>585661</v>
      </c>
      <c r="BQ65" s="21">
        <f t="shared" ca="1" si="18"/>
        <v>3496</v>
      </c>
      <c r="BR65" s="22">
        <f ca="1">IF(BQ65=0,0,IF(BO65=0,1,BQ65/BO65))</f>
        <v>6.0051703554834107E-3</v>
      </c>
      <c r="BS65" s="21">
        <f t="shared" si="19"/>
        <v>4989337</v>
      </c>
      <c r="BT65" s="87">
        <f t="shared" ca="1" si="19"/>
        <v>5177280</v>
      </c>
      <c r="BU65" s="21">
        <f t="shared" ca="1" si="19"/>
        <v>187943</v>
      </c>
      <c r="BV65" s="22">
        <f ca="1">IF(BU65=0,0,IF(BS65=0,1,BU65/BS65))</f>
        <v>3.7668932766016808E-2</v>
      </c>
      <c r="BW65" s="21">
        <f t="shared" si="20"/>
        <v>601078</v>
      </c>
      <c r="BX65" s="87">
        <f t="shared" ca="1" si="20"/>
        <v>588187</v>
      </c>
      <c r="BY65" s="21">
        <f t="shared" ca="1" si="20"/>
        <v>-12891</v>
      </c>
      <c r="BZ65" s="22">
        <f ca="1">IF(BY65=0,0,IF(BW65=0,1,BY65/BW65))</f>
        <v>-2.1446467846103167E-2</v>
      </c>
      <c r="CA65" s="21">
        <f t="shared" si="21"/>
        <v>5590415</v>
      </c>
      <c r="CB65" s="87">
        <f t="shared" ca="1" si="21"/>
        <v>5765467</v>
      </c>
      <c r="CC65" s="21">
        <f t="shared" ca="1" si="21"/>
        <v>175052</v>
      </c>
      <c r="CD65" s="22">
        <f ca="1">IF(CC65=0,0,IF(CA65=0,1,CC65/CA65))</f>
        <v>3.1312881065180313E-2</v>
      </c>
      <c r="CE65" s="21">
        <f t="shared" si="22"/>
        <v>566661</v>
      </c>
      <c r="CF65" s="87">
        <f t="shared" ca="1" si="22"/>
        <v>581337</v>
      </c>
      <c r="CG65" s="21">
        <f t="shared" ca="1" si="22"/>
        <v>14676</v>
      </c>
      <c r="CH65" s="22">
        <f ca="1">IF(CG65=0,0,IF(CE65=0,1,CG65/CE65))</f>
        <v>2.5899082520236968E-2</v>
      </c>
      <c r="CI65" s="21">
        <f t="shared" si="23"/>
        <v>6157076</v>
      </c>
      <c r="CJ65" s="87">
        <f t="shared" ca="1" si="23"/>
        <v>6346804</v>
      </c>
      <c r="CK65" s="21">
        <f t="shared" ca="1" si="23"/>
        <v>189728</v>
      </c>
      <c r="CL65" s="22">
        <f ca="1">IF(CK65=0,0,IF(CI65=0,1,CK65/CI65))</f>
        <v>3.0814626943048942E-2</v>
      </c>
      <c r="CM65" s="21">
        <f t="shared" si="24"/>
        <v>521376</v>
      </c>
      <c r="CN65" s="87">
        <f t="shared" ca="1" si="24"/>
        <v>512061</v>
      </c>
      <c r="CO65" s="21">
        <f t="shared" ca="1" si="24"/>
        <v>-9315</v>
      </c>
      <c r="CP65" s="22">
        <f ca="1">IF(CO65=0,0,IF(CM65=0,1,CO65/CM65))</f>
        <v>-1.7866184864665808E-2</v>
      </c>
      <c r="CQ65" s="21">
        <f t="shared" si="25"/>
        <v>6678452</v>
      </c>
      <c r="CR65" s="87">
        <f t="shared" ca="1" si="25"/>
        <v>6858865</v>
      </c>
      <c r="CS65" s="21">
        <f t="shared" ca="1" si="25"/>
        <v>180413</v>
      </c>
      <c r="CT65" s="22">
        <f ca="1">IF(CS65=0,0,IF(CQ65=0,1,CS65/CQ65))</f>
        <v>2.7014194307303549E-2</v>
      </c>
    </row>
    <row r="66" spans="1:98" s="12" customFormat="1">
      <c r="A66" s="95"/>
      <c r="B66" s="29" t="s">
        <v>8</v>
      </c>
      <c r="C66" s="87">
        <f t="shared" si="2"/>
        <v>8029</v>
      </c>
      <c r="D66" s="87">
        <f t="shared" ca="1" si="2"/>
        <v>7917</v>
      </c>
      <c r="E66" s="87">
        <f t="shared" ca="1" si="2"/>
        <v>-112</v>
      </c>
      <c r="F66" s="22">
        <f ca="1">IF(E66=0,0,IF(C66=0,1,E66/C66))</f>
        <v>-1.3949433304272014E-2</v>
      </c>
      <c r="G66" s="87">
        <f t="shared" si="3"/>
        <v>8029</v>
      </c>
      <c r="H66" s="87">
        <f t="shared" ca="1" si="3"/>
        <v>7917</v>
      </c>
      <c r="I66" s="87">
        <f t="shared" ca="1" si="3"/>
        <v>-112</v>
      </c>
      <c r="J66" s="22">
        <f ca="1">IF(I66=0,0,IF(G66=0,1,I66/G66))</f>
        <v>-1.3949433304272014E-2</v>
      </c>
      <c r="K66" s="87">
        <f t="shared" si="4"/>
        <v>6902</v>
      </c>
      <c r="L66" s="87">
        <f t="shared" ca="1" si="4"/>
        <v>7449</v>
      </c>
      <c r="M66" s="87">
        <f t="shared" ca="1" si="4"/>
        <v>547</v>
      </c>
      <c r="N66" s="22">
        <f ca="1">IF(M66=0,0,IF(K66=0,1,M66/K66))</f>
        <v>7.9252390611416978E-2</v>
      </c>
      <c r="O66" s="87">
        <f t="shared" si="5"/>
        <v>14931</v>
      </c>
      <c r="P66" s="87">
        <f t="shared" ca="1" si="5"/>
        <v>15366</v>
      </c>
      <c r="Q66" s="87">
        <f t="shared" ca="1" si="5"/>
        <v>435</v>
      </c>
      <c r="R66" s="22">
        <f ca="1">IF(Q66=0,0,IF(O66=0,1,Q66/O66))</f>
        <v>2.9134016475788629E-2</v>
      </c>
      <c r="S66" s="87">
        <f t="shared" si="6"/>
        <v>8209</v>
      </c>
      <c r="T66" s="87">
        <f t="shared" ca="1" si="6"/>
        <v>7723</v>
      </c>
      <c r="U66" s="87">
        <f t="shared" ca="1" si="6"/>
        <v>-486</v>
      </c>
      <c r="V66" s="22">
        <f ca="1">IF(U66=0,0,IF(S66=0,1,U66/S66))</f>
        <v>-5.9203313436472164E-2</v>
      </c>
      <c r="W66" s="87">
        <f t="shared" si="7"/>
        <v>23140</v>
      </c>
      <c r="X66" s="87">
        <f t="shared" ca="1" si="7"/>
        <v>23089</v>
      </c>
      <c r="Y66" s="87">
        <f t="shared" ca="1" si="7"/>
        <v>-51</v>
      </c>
      <c r="Z66" s="22">
        <f ca="1">IF(Y66=0,0,IF(W66=0,1,Y66/W66))</f>
        <v>-2.2039757994814176E-3</v>
      </c>
      <c r="AA66" s="87">
        <f t="shared" si="8"/>
        <v>8746</v>
      </c>
      <c r="AB66" s="87">
        <f t="shared" ca="1" si="8"/>
        <v>9260</v>
      </c>
      <c r="AC66" s="87">
        <f t="shared" ca="1" si="8"/>
        <v>514</v>
      </c>
      <c r="AD66" s="22">
        <f ca="1">IF(AC66=0,0,IF(AA66=0,1,AC66/AA66))</f>
        <v>5.8769723302080953E-2</v>
      </c>
      <c r="AE66" s="87">
        <f t="shared" si="9"/>
        <v>31886</v>
      </c>
      <c r="AF66" s="87">
        <f t="shared" ca="1" si="9"/>
        <v>32349</v>
      </c>
      <c r="AG66" s="87">
        <f t="shared" ca="1" si="9"/>
        <v>463</v>
      </c>
      <c r="AH66" s="22">
        <f ca="1">IF(AG66=0,0,IF(AE66=0,1,AG66/AE66))</f>
        <v>1.4520479207175562E-2</v>
      </c>
      <c r="AI66" s="87">
        <f t="shared" si="10"/>
        <v>14068</v>
      </c>
      <c r="AJ66" s="87">
        <f t="shared" ca="1" si="10"/>
        <v>14295</v>
      </c>
      <c r="AK66" s="87">
        <f t="shared" ca="1" si="10"/>
        <v>227</v>
      </c>
      <c r="AL66" s="22">
        <f ca="1">IF(AK66=0,0,IF(AI66=0,1,AK66/AI66))</f>
        <v>1.6135911288029572E-2</v>
      </c>
      <c r="AM66" s="87">
        <f t="shared" si="11"/>
        <v>45954</v>
      </c>
      <c r="AN66" s="87">
        <f t="shared" ca="1" si="11"/>
        <v>46644</v>
      </c>
      <c r="AO66" s="87">
        <f t="shared" ca="1" si="11"/>
        <v>690</v>
      </c>
      <c r="AP66" s="22">
        <f ca="1">IF(AO66=0,0,IF(AM66=0,1,AO66/AM66))</f>
        <v>1.5015015015015015E-2</v>
      </c>
      <c r="AQ66" s="87">
        <f t="shared" si="12"/>
        <v>16488</v>
      </c>
      <c r="AR66" s="87">
        <f t="shared" ca="1" si="12"/>
        <v>17668</v>
      </c>
      <c r="AS66" s="87">
        <f t="shared" ca="1" si="12"/>
        <v>1180</v>
      </c>
      <c r="AT66" s="22">
        <f ca="1">IF(AS66=0,0,IF(AQ66=0,1,AS66/AQ66))</f>
        <v>7.1567200388161084E-2</v>
      </c>
      <c r="AU66" s="87">
        <f t="shared" si="13"/>
        <v>62442</v>
      </c>
      <c r="AV66" s="87">
        <f t="shared" ca="1" si="13"/>
        <v>64312</v>
      </c>
      <c r="AW66" s="87">
        <f t="shared" ca="1" si="13"/>
        <v>1870</v>
      </c>
      <c r="AX66" s="22">
        <f ca="1">IF(AW66=0,0,IF(AU66=0,1,AW66/AU66))</f>
        <v>2.9947791550558919E-2</v>
      </c>
      <c r="AY66" s="87">
        <f t="shared" si="14"/>
        <v>20104</v>
      </c>
      <c r="AZ66" s="87">
        <f t="shared" ca="1" si="14"/>
        <v>20673</v>
      </c>
      <c r="BA66" s="87">
        <f t="shared" ca="1" si="14"/>
        <v>569</v>
      </c>
      <c r="BB66" s="22">
        <f ca="1">IF(BA66=0,0,IF(AY66=0,1,BA66/AY66))</f>
        <v>2.830282530839634E-2</v>
      </c>
      <c r="BC66" s="87">
        <f t="shared" si="15"/>
        <v>82546</v>
      </c>
      <c r="BD66" s="87">
        <f t="shared" ca="1" si="15"/>
        <v>84985</v>
      </c>
      <c r="BE66" s="87">
        <f t="shared" ca="1" si="15"/>
        <v>2439</v>
      </c>
      <c r="BF66" s="22">
        <f ca="1">IF(BE66=0,0,IF(BC66=0,1,BE66/BC66))</f>
        <v>2.9547161582632715E-2</v>
      </c>
      <c r="BG66" s="87">
        <f t="shared" si="16"/>
        <v>20433</v>
      </c>
      <c r="BH66" s="87">
        <f t="shared" ca="1" si="16"/>
        <v>19207</v>
      </c>
      <c r="BI66" s="87">
        <f t="shared" ca="1" si="16"/>
        <v>-1226</v>
      </c>
      <c r="BJ66" s="22">
        <f ca="1">IF(BI66=0,0,IF(BG66=0,1,BI66/BG66))</f>
        <v>-6.0000978808789705E-2</v>
      </c>
      <c r="BK66" s="87">
        <f t="shared" si="17"/>
        <v>102979</v>
      </c>
      <c r="BL66" s="87">
        <f t="shared" ca="1" si="17"/>
        <v>104192</v>
      </c>
      <c r="BM66" s="87">
        <f t="shared" ca="1" si="17"/>
        <v>1213</v>
      </c>
      <c r="BN66" s="22">
        <f ca="1">IF(BM66=0,0,IF(BK66=0,1,BM66/BK66))</f>
        <v>1.1779100593324853E-2</v>
      </c>
      <c r="BO66" s="87">
        <f t="shared" si="18"/>
        <v>17354</v>
      </c>
      <c r="BP66" s="87">
        <f t="shared" ca="1" si="18"/>
        <v>17192</v>
      </c>
      <c r="BQ66" s="87">
        <f t="shared" ca="1" si="18"/>
        <v>-162</v>
      </c>
      <c r="BR66" s="22">
        <f ca="1">IF(BQ66=0,0,IF(BO66=0,1,BQ66/BO66))</f>
        <v>-9.3350236256770774E-3</v>
      </c>
      <c r="BS66" s="87">
        <f t="shared" si="19"/>
        <v>120333</v>
      </c>
      <c r="BT66" s="87">
        <f t="shared" ca="1" si="19"/>
        <v>121384</v>
      </c>
      <c r="BU66" s="87">
        <f t="shared" ca="1" si="19"/>
        <v>1051</v>
      </c>
      <c r="BV66" s="22">
        <f ca="1">IF(BU66=0,0,IF(BS66=0,1,BU66/BS66))</f>
        <v>8.734096216333009E-3</v>
      </c>
      <c r="BW66" s="87">
        <f t="shared" si="20"/>
        <v>13381</v>
      </c>
      <c r="BX66" s="87">
        <f t="shared" ca="1" si="20"/>
        <v>13501</v>
      </c>
      <c r="BY66" s="87">
        <f t="shared" ca="1" si="20"/>
        <v>120</v>
      </c>
      <c r="BZ66" s="22">
        <f ca="1">IF(BY66=0,0,IF(BW66=0,1,BY66/BW66))</f>
        <v>8.9679396158732529E-3</v>
      </c>
      <c r="CA66" s="87">
        <f t="shared" si="21"/>
        <v>133714</v>
      </c>
      <c r="CB66" s="87">
        <f t="shared" ca="1" si="21"/>
        <v>134885</v>
      </c>
      <c r="CC66" s="87">
        <f t="shared" ca="1" si="21"/>
        <v>1171</v>
      </c>
      <c r="CD66" s="22">
        <f ca="1">IF(CC66=0,0,IF(CA66=0,1,CC66/CA66))</f>
        <v>8.7574973450797976E-3</v>
      </c>
      <c r="CE66" s="87">
        <f t="shared" si="22"/>
        <v>8377</v>
      </c>
      <c r="CF66" s="87">
        <f t="shared" ca="1" si="22"/>
        <v>8940</v>
      </c>
      <c r="CG66" s="87">
        <f t="shared" ca="1" si="22"/>
        <v>563</v>
      </c>
      <c r="CH66" s="22">
        <f ca="1">IF(CG66=0,0,IF(CE66=0,1,CG66/CE66))</f>
        <v>6.7207830965739526E-2</v>
      </c>
      <c r="CI66" s="87">
        <f t="shared" si="23"/>
        <v>142091</v>
      </c>
      <c r="CJ66" s="87">
        <f t="shared" ca="1" si="23"/>
        <v>143825</v>
      </c>
      <c r="CK66" s="87">
        <f t="shared" ca="1" si="23"/>
        <v>1734</v>
      </c>
      <c r="CL66" s="22">
        <f ca="1">IF(CK66=0,0,IF(CI66=0,1,CK66/CI66))</f>
        <v>1.2203447086726112E-2</v>
      </c>
      <c r="CM66" s="87">
        <f t="shared" si="24"/>
        <v>7257</v>
      </c>
      <c r="CN66" s="87">
        <f t="shared" ca="1" si="24"/>
        <v>8352</v>
      </c>
      <c r="CO66" s="87">
        <f t="shared" ca="1" si="24"/>
        <v>1095</v>
      </c>
      <c r="CP66" s="22">
        <f ca="1">IF(CO66=0,0,IF(CM66=0,1,CO66/CM66))</f>
        <v>0.15088879702356345</v>
      </c>
      <c r="CQ66" s="87">
        <f t="shared" si="25"/>
        <v>149348</v>
      </c>
      <c r="CR66" s="87">
        <f t="shared" ca="1" si="25"/>
        <v>152177</v>
      </c>
      <c r="CS66" s="87">
        <f t="shared" ca="1" si="25"/>
        <v>2829</v>
      </c>
      <c r="CT66" s="22">
        <f ca="1">IF(CS66=0,0,IF(CQ66=0,1,CS66/CQ66))</f>
        <v>1.8942336020569408E-2</v>
      </c>
    </row>
    <row r="67" spans="1:98" s="16" customFormat="1" ht="15.6">
      <c r="A67" s="7"/>
      <c r="B67" s="30" t="s">
        <v>20</v>
      </c>
      <c r="C67" s="14">
        <f>SUM(C64:C66)</f>
        <v>2424505</v>
      </c>
      <c r="D67" s="103">
        <f ca="1">SUM(D64:D66)</f>
        <v>2356244</v>
      </c>
      <c r="E67" s="14">
        <f ca="1">SUM(E64:E66)</f>
        <v>-68261</v>
      </c>
      <c r="F67" s="15">
        <f ca="1">IF(E67=0,0,IF(C67=0,1,E67/C67))</f>
        <v>-2.8154613003479059E-2</v>
      </c>
      <c r="G67" s="14">
        <f>SUM(G64:G66)</f>
        <v>2424505</v>
      </c>
      <c r="H67" s="103">
        <f ca="1">SUM(H64:H66)</f>
        <v>2356244</v>
      </c>
      <c r="I67" s="14">
        <f ca="1">SUM(I64:I66)</f>
        <v>-68261</v>
      </c>
      <c r="J67" s="15">
        <f ca="1">IF(I67=0,0,IF(G67=0,1,I67/G67))</f>
        <v>-2.8154613003479059E-2</v>
      </c>
      <c r="K67" s="14">
        <f>SUM(K64:K66)</f>
        <v>2169358</v>
      </c>
      <c r="L67" s="103">
        <f ca="1">SUM(L64:L66)</f>
        <v>2214265</v>
      </c>
      <c r="M67" s="14">
        <f ca="1">SUM(M64:M66)</f>
        <v>44907</v>
      </c>
      <c r="N67" s="15">
        <f ca="1">IF(M67=0,0,IF(K67=0,1,M67/K67))</f>
        <v>2.0700594369394077E-2</v>
      </c>
      <c r="O67" s="14">
        <f>SUM(O64:O66)</f>
        <v>4593863</v>
      </c>
      <c r="P67" s="102">
        <f ca="1">SUM(P64:P66)</f>
        <v>4570509</v>
      </c>
      <c r="Q67" s="14">
        <f ca="1">SUM(Q64:Q66)</f>
        <v>-23354</v>
      </c>
      <c r="R67" s="15">
        <f ca="1">IF(Q67=0,0,IF(O67=0,1,Q67/O67))</f>
        <v>-5.0837388925181271E-3</v>
      </c>
      <c r="S67" s="14">
        <f>SUM(S64:S66)</f>
        <v>2709088</v>
      </c>
      <c r="T67" s="102">
        <f ca="1">SUM(T64:T66)</f>
        <v>2632478</v>
      </c>
      <c r="U67" s="14">
        <f ca="1">SUM(U64:U66)</f>
        <v>-76610</v>
      </c>
      <c r="V67" s="15">
        <f ca="1">IF(U67=0,0,IF(S67=0,1,U67/S67))</f>
        <v>-2.8278889426995357E-2</v>
      </c>
      <c r="W67" s="14">
        <f>SUM(W64:W66)</f>
        <v>7302951</v>
      </c>
      <c r="X67" s="102">
        <f ca="1">SUM(X64:X66)</f>
        <v>7202987</v>
      </c>
      <c r="Y67" s="14">
        <f ca="1">SUM(Y64:Y66)</f>
        <v>-99964</v>
      </c>
      <c r="Z67" s="15">
        <f ca="1">IF(Y67=0,0,IF(W67=0,1,Y67/W67))</f>
        <v>-1.3688165236217523E-2</v>
      </c>
      <c r="AA67" s="14">
        <f>SUM(AA64:AA66)</f>
        <v>2729014</v>
      </c>
      <c r="AB67" s="102">
        <f ca="1">SUM(AB64:AB66)</f>
        <v>2628311</v>
      </c>
      <c r="AC67" s="14">
        <f ca="1">SUM(AC64:AC66)</f>
        <v>-100703</v>
      </c>
      <c r="AD67" s="15">
        <f ca="1">IF(AC67=0,0,IF(AA67=0,1,AC67/AA67))</f>
        <v>-3.6900873355724818E-2</v>
      </c>
      <c r="AE67" s="14">
        <f>SUM(AE64:AE66)</f>
        <v>10031965</v>
      </c>
      <c r="AF67" s="102">
        <f ca="1">SUM(AF64:AF66)</f>
        <v>9831298</v>
      </c>
      <c r="AG67" s="14">
        <f ca="1">SUM(AG64:AG66)</f>
        <v>-200667</v>
      </c>
      <c r="AH67" s="15">
        <f ca="1">IF(AG67=0,0,IF(AE67=0,1,AG67/AE67))</f>
        <v>-2.0002761173907604E-2</v>
      </c>
      <c r="AI67" s="14">
        <f>SUM(AI64:AI66)</f>
        <v>3013892</v>
      </c>
      <c r="AJ67" s="102">
        <f ca="1">SUM(AJ64:AJ66)</f>
        <v>2902053</v>
      </c>
      <c r="AK67" s="14">
        <f ca="1">SUM(AK64:AK66)</f>
        <v>-111839</v>
      </c>
      <c r="AL67" s="15">
        <f ca="1">IF(AK67=0,0,IF(AI67=0,1,AK67/AI67))</f>
        <v>-3.7107832662882416E-2</v>
      </c>
      <c r="AM67" s="14">
        <f>SUM(AM64:AM66)</f>
        <v>13045857</v>
      </c>
      <c r="AN67" s="102">
        <f ca="1">SUM(AN64:AN66)</f>
        <v>12733351</v>
      </c>
      <c r="AO67" s="14">
        <f ca="1">SUM(AO64:AO66)</f>
        <v>-312506</v>
      </c>
      <c r="AP67" s="15">
        <f ca="1">IF(AO67=0,0,IF(AM67=0,1,AO67/AM67))</f>
        <v>-2.395442476488896E-2</v>
      </c>
      <c r="AQ67" s="14">
        <f>SUM(AQ64:AQ66)</f>
        <v>3088096</v>
      </c>
      <c r="AR67" s="102">
        <f ca="1">SUM(AR64:AR66)</f>
        <v>3041071</v>
      </c>
      <c r="AS67" s="14">
        <f ca="1">SUM(AS64:AS66)</f>
        <v>-47025</v>
      </c>
      <c r="AT67" s="15">
        <f ca="1">IF(AS67=0,0,IF(AQ67=0,1,AS67/AQ67))</f>
        <v>-1.5227829704776017E-2</v>
      </c>
      <c r="AU67" s="14">
        <f>SUM(AU64:AU66)</f>
        <v>16133953</v>
      </c>
      <c r="AV67" s="102">
        <f ca="1">SUM(AV64:AV66)</f>
        <v>15774422</v>
      </c>
      <c r="AW67" s="14">
        <f ca="1">SUM(AW64:AW66)</f>
        <v>-359531</v>
      </c>
      <c r="AX67" s="15">
        <f ca="1">IF(AW67=0,0,IF(AU67=0,1,AW67/AU67))</f>
        <v>-2.2284123425920479E-2</v>
      </c>
      <c r="AY67" s="14">
        <f>SUM(AY64:AY66)</f>
        <v>3460891</v>
      </c>
      <c r="AZ67" s="102">
        <f ca="1">SUM(AZ64:AZ66)</f>
        <v>3396834</v>
      </c>
      <c r="BA67" s="14">
        <f ca="1">SUM(BA64:BA66)</f>
        <v>-64057</v>
      </c>
      <c r="BB67" s="15">
        <f ca="1">IF(BA67=0,0,IF(AY67=0,1,BA67/AY67))</f>
        <v>-1.8508817527047226E-2</v>
      </c>
      <c r="BC67" s="14">
        <f>SUM(BC64:BC66)</f>
        <v>19594844</v>
      </c>
      <c r="BD67" s="102">
        <f ca="1">SUM(BD64:BD66)</f>
        <v>19171256</v>
      </c>
      <c r="BE67" s="14">
        <f ca="1">SUM(BE64:BE66)</f>
        <v>-423588</v>
      </c>
      <c r="BF67" s="15">
        <f ca="1">IF(BE67=0,0,IF(BC67=0,1,BE67/BC67))</f>
        <v>-2.1617319331554769E-2</v>
      </c>
      <c r="BG67" s="14">
        <f>SUM(BG64:BG66)</f>
        <v>3488081</v>
      </c>
      <c r="BH67" s="102">
        <f ca="1">SUM(BH64:BH66)</f>
        <v>3448249</v>
      </c>
      <c r="BI67" s="14">
        <f ca="1">SUM(BI64:BI66)</f>
        <v>-39832</v>
      </c>
      <c r="BJ67" s="15">
        <f ca="1">IF(BI67=0,0,IF(BG67=0,1,BI67/BG67))</f>
        <v>-1.1419459582503962E-2</v>
      </c>
      <c r="BK67" s="14">
        <f>SUM(BK64:BK66)</f>
        <v>23082925</v>
      </c>
      <c r="BL67" s="102">
        <f ca="1">SUM(BL64:BL66)</f>
        <v>22619505</v>
      </c>
      <c r="BM67" s="14">
        <f ca="1">SUM(BM64:BM66)</f>
        <v>-463420</v>
      </c>
      <c r="BN67" s="15">
        <f ca="1">IF(BM67=0,0,IF(BK67=0,1,BM67/BK67))</f>
        <v>-2.0076311819234346E-2</v>
      </c>
      <c r="BO67" s="14">
        <f>SUM(BO64:BO66)</f>
        <v>2964141</v>
      </c>
      <c r="BP67" s="102">
        <f ca="1">SUM(BP64:BP66)</f>
        <v>2976868</v>
      </c>
      <c r="BQ67" s="14">
        <f ca="1">SUM(BQ64:BQ66)</f>
        <v>12727</v>
      </c>
      <c r="BR67" s="15">
        <f ca="1">IF(BQ67=0,0,IF(BO67=0,1,BQ67/BO67))</f>
        <v>4.2936553962851292E-3</v>
      </c>
      <c r="BS67" s="14">
        <f>SUM(BS64:BS66)</f>
        <v>26047066</v>
      </c>
      <c r="BT67" s="102">
        <f ca="1">SUM(BT64:BT66)</f>
        <v>25596373</v>
      </c>
      <c r="BU67" s="14">
        <f ca="1">SUM(BU64:BU66)</f>
        <v>-450693</v>
      </c>
      <c r="BV67" s="15">
        <f ca="1">IF(BU67=0,0,IF(BS67=0,1,BU67/BS67))</f>
        <v>-1.730302368796547E-2</v>
      </c>
      <c r="BW67" s="14">
        <f>SUM(BW64:BW66)</f>
        <v>2903292</v>
      </c>
      <c r="BX67" s="102">
        <f ca="1">SUM(BX64:BX66)</f>
        <v>2916797</v>
      </c>
      <c r="BY67" s="14">
        <f ca="1">SUM(BY64:BY66)</f>
        <v>13505</v>
      </c>
      <c r="BZ67" s="15">
        <f ca="1">IF(BY67=0,0,IF(BW67=0,1,BY67/BW67))</f>
        <v>4.6516161653736513E-3</v>
      </c>
      <c r="CA67" s="14">
        <f>SUM(CA64:CA66)</f>
        <v>28950358</v>
      </c>
      <c r="CB67" s="102">
        <f ca="1">SUM(CB64:CB66)</f>
        <v>28513170</v>
      </c>
      <c r="CC67" s="14">
        <f ca="1">SUM(CC64:CC66)</f>
        <v>-437188</v>
      </c>
      <c r="CD67" s="15">
        <f ca="1">IF(CC67=0,0,IF(CA67=0,1,CC67/CA67))</f>
        <v>-1.5101298574615209E-2</v>
      </c>
      <c r="CE67" s="14">
        <f>SUM(CE64:CE66)</f>
        <v>2621345</v>
      </c>
      <c r="CF67" s="103">
        <f ca="1">SUM(CF64:CF66)</f>
        <v>2634652</v>
      </c>
      <c r="CG67" s="14">
        <f ca="1">SUM(CG64:CG66)</f>
        <v>13307</v>
      </c>
      <c r="CH67" s="15">
        <f ca="1">IF(CG67=0,0,IF(CE67=0,1,CG67/CE67))</f>
        <v>5.076401618253225E-3</v>
      </c>
      <c r="CI67" s="14">
        <f>SUM(CI64:CI66)</f>
        <v>31571703</v>
      </c>
      <c r="CJ67" s="103">
        <f ca="1">SUM(CJ64:CJ66)</f>
        <v>31147822</v>
      </c>
      <c r="CK67" s="14">
        <f ca="1">SUM(CK64:CK66)</f>
        <v>-423881</v>
      </c>
      <c r="CL67" s="15">
        <f ca="1">IF(CK67=0,0,IF(CI67=0,1,CK67/CI67))</f>
        <v>-1.3425978319889807E-2</v>
      </c>
      <c r="CM67" s="14">
        <f>SUM(CM64:CM66)</f>
        <v>2569894</v>
      </c>
      <c r="CN67" s="103">
        <f ca="1">SUM(CN64:CN66)</f>
        <v>2511505</v>
      </c>
      <c r="CO67" s="14">
        <f ca="1">SUM(CO64:CO66)</f>
        <v>-58389</v>
      </c>
      <c r="CP67" s="15">
        <f ca="1">IF(CO67=0,0,IF(CM67=0,1,CO67/CM67))</f>
        <v>-2.2720392358595336E-2</v>
      </c>
      <c r="CQ67" s="14">
        <f>SUM(CQ64:CQ66)</f>
        <v>34141597</v>
      </c>
      <c r="CR67" s="103">
        <f ca="1">SUM(CR64:CR66)</f>
        <v>33659327</v>
      </c>
      <c r="CS67" s="14">
        <f ca="1">SUM(CS64:CS66)</f>
        <v>-482270</v>
      </c>
      <c r="CT67" s="15">
        <f ca="1">IF(CS67=0,0,IF(CQ67=0,1,CS67/CQ67))</f>
        <v>-1.4125584107855294E-2</v>
      </c>
    </row>
    <row r="72" spans="1:98">
      <c r="CQ72" s="2"/>
    </row>
    <row r="121" spans="101:129">
      <c r="CW121" s="12"/>
      <c r="CX121" s="12"/>
      <c r="CY121" s="12"/>
      <c r="CZ121" s="12"/>
      <c r="DA121" s="12"/>
      <c r="DB121" s="12"/>
      <c r="DC121" s="12"/>
      <c r="DD121" s="12"/>
      <c r="DE121" s="12"/>
      <c r="DF121" s="12"/>
      <c r="DG121" s="12"/>
      <c r="DH121" s="12"/>
      <c r="DI121" s="12"/>
      <c r="DJ121" s="12"/>
      <c r="DK121" s="12"/>
      <c r="DL121" s="12"/>
      <c r="DM121" s="12"/>
      <c r="DN121" s="12"/>
      <c r="DO121" s="12"/>
      <c r="DP121" s="12"/>
      <c r="DQ121" s="12"/>
      <c r="DR121" s="12"/>
      <c r="DS121" s="12"/>
      <c r="DT121" s="12"/>
      <c r="DU121" s="12"/>
      <c r="DV121" s="12"/>
      <c r="DW121" s="12"/>
      <c r="DX121" s="12"/>
      <c r="DY121" s="12"/>
    </row>
    <row r="122" spans="101:129">
      <c r="CW122" s="12"/>
      <c r="CX122" s="12"/>
      <c r="CY122" s="12"/>
      <c r="CZ122" s="12"/>
      <c r="DA122" s="12"/>
      <c r="DB122" s="12"/>
      <c r="DC122" s="12"/>
      <c r="DD122" s="12"/>
      <c r="DE122" s="12"/>
      <c r="DF122" s="12"/>
      <c r="DG122" s="12"/>
      <c r="DH122" s="12"/>
      <c r="DI122" s="12"/>
      <c r="DJ122" s="12"/>
      <c r="DK122" s="12"/>
      <c r="DL122" s="12"/>
      <c r="DM122" s="12"/>
      <c r="DN122" s="12"/>
      <c r="DO122" s="12"/>
      <c r="DP122" s="12"/>
      <c r="DQ122" s="12"/>
      <c r="DR122" s="12"/>
      <c r="DS122" s="12"/>
      <c r="DT122" s="12"/>
      <c r="DU122" s="12"/>
      <c r="DV122" s="12"/>
      <c r="DW122" s="12"/>
      <c r="DX122" s="12"/>
      <c r="DY122" s="12"/>
    </row>
    <row r="123" spans="101:129" ht="15.6">
      <c r="CW123" s="12"/>
      <c r="CX123" s="12"/>
      <c r="CY123" s="16"/>
      <c r="CZ123" s="12"/>
      <c r="DA123" s="12"/>
      <c r="DB123" s="12"/>
      <c r="DC123" s="12"/>
      <c r="DD123" s="12"/>
      <c r="DE123" s="12"/>
      <c r="DF123" s="12"/>
      <c r="DG123" s="12"/>
      <c r="DH123" s="12"/>
      <c r="DI123" s="12"/>
      <c r="DJ123" s="12"/>
      <c r="DK123" s="12"/>
      <c r="DL123" s="12"/>
      <c r="DM123" s="12"/>
      <c r="DN123" s="12"/>
      <c r="DO123" s="12"/>
      <c r="DP123" s="12"/>
      <c r="DQ123" s="12"/>
      <c r="DR123" s="12"/>
      <c r="DS123" s="12"/>
      <c r="DT123" s="12"/>
      <c r="DU123" s="12"/>
      <c r="DV123" s="12"/>
      <c r="DW123" s="12"/>
      <c r="DX123" s="12"/>
      <c r="DY123" s="12"/>
    </row>
    <row r="124" spans="101:129" ht="15.6">
      <c r="CW124" s="12"/>
      <c r="CX124" s="12"/>
      <c r="CY124" s="16"/>
      <c r="CZ124" s="12"/>
      <c r="DA124" s="12"/>
      <c r="DB124" s="12"/>
      <c r="DC124" s="12"/>
      <c r="DD124" s="12"/>
      <c r="DE124" s="12"/>
      <c r="DF124" s="12"/>
      <c r="DG124" s="12"/>
      <c r="DH124" s="12"/>
      <c r="DI124" s="12"/>
      <c r="DJ124" s="12"/>
      <c r="DK124" s="12"/>
      <c r="DL124" s="12"/>
      <c r="DM124" s="12"/>
      <c r="DN124" s="12"/>
      <c r="DO124" s="12"/>
      <c r="DP124" s="12"/>
      <c r="DQ124" s="12"/>
      <c r="DR124" s="12"/>
      <c r="DS124" s="12"/>
      <c r="DT124" s="12"/>
      <c r="DU124" s="12"/>
      <c r="DV124" s="12"/>
      <c r="DW124" s="12"/>
      <c r="DX124" s="12"/>
      <c r="DY124" s="12"/>
    </row>
  </sheetData>
  <pageMargins left="0.75" right="0.75" top="1" bottom="1" header="0.5" footer="0.5"/>
  <pageSetup scale="63" fitToHeight="2" orientation="landscape" r:id="rId1"/>
  <headerFooter alignWithMargins="0"/>
  <rowBreaks count="3" manualBreakCount="3">
    <brk id="38" min="10" max="17" man="1"/>
    <brk id="47" min="42" max="49" man="1"/>
    <brk id="48" min="2" max="9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indexed="63"/>
  </sheetPr>
  <dimension ref="A1:AE117"/>
  <sheetViews>
    <sheetView topLeftCell="A43" zoomScale="70" zoomScaleNormal="70" workbookViewId="0">
      <selection activeCell="N66" sqref="N66"/>
    </sheetView>
  </sheetViews>
  <sheetFormatPr defaultColWidth="6.1796875" defaultRowHeight="15" customHeight="1"/>
  <cols>
    <col min="1" max="1" width="7.6328125" style="128" bestFit="1" customWidth="1"/>
    <col min="2" max="2" width="29.54296875" style="128" bestFit="1" customWidth="1"/>
    <col min="3" max="3" width="0.90625" style="117" customWidth="1"/>
    <col min="4" max="4" width="9.81640625" style="125" customWidth="1"/>
    <col min="5" max="16" width="9.81640625" style="117" customWidth="1"/>
    <col min="17" max="18" width="1.54296875" style="117" customWidth="1"/>
    <col min="19" max="19" width="9.81640625" style="125" customWidth="1"/>
    <col min="20" max="30" width="9.81640625" style="117" customWidth="1"/>
    <col min="31" max="16384" width="6.1796875" style="120"/>
  </cols>
  <sheetData>
    <row r="1" spans="1:30" ht="15" customHeight="1">
      <c r="A1" s="115" t="s">
        <v>45</v>
      </c>
      <c r="B1" s="116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S1" s="119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</row>
    <row r="2" spans="1:30" ht="15" customHeight="1">
      <c r="A2" s="115" t="s">
        <v>44</v>
      </c>
      <c r="B2" s="121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3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</row>
    <row r="3" spans="1:30" ht="15" customHeight="1">
      <c r="A3" s="115" t="s">
        <v>0</v>
      </c>
      <c r="B3" s="124"/>
    </row>
    <row r="4" spans="1:30" ht="15" customHeight="1">
      <c r="A4" s="115" t="s">
        <v>11</v>
      </c>
      <c r="B4" s="121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3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</row>
    <row r="5" spans="1:30" ht="15" customHeight="1">
      <c r="A5" s="121"/>
      <c r="B5" s="121"/>
      <c r="D5" s="126"/>
      <c r="S5" s="126"/>
    </row>
    <row r="6" spans="1:30" ht="15" customHeight="1">
      <c r="A6" s="121"/>
      <c r="B6" s="121"/>
      <c r="D6" s="119"/>
      <c r="E6" s="118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  <c r="S6" s="119"/>
      <c r="T6" s="118"/>
      <c r="U6" s="118"/>
      <c r="V6" s="118"/>
      <c r="W6" s="118"/>
      <c r="X6" s="118"/>
      <c r="Y6" s="118"/>
      <c r="Z6" s="118"/>
      <c r="AA6" s="118"/>
      <c r="AB6" s="118"/>
      <c r="AC6" s="118"/>
      <c r="AD6" s="118"/>
    </row>
    <row r="7" spans="1:30" ht="15" customHeight="1">
      <c r="A7" s="117"/>
      <c r="B7" s="127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  <c r="P7" s="125"/>
      <c r="T7" s="125"/>
      <c r="U7" s="125"/>
      <c r="V7" s="125"/>
      <c r="W7" s="125"/>
      <c r="X7" s="125"/>
      <c r="Y7" s="125"/>
      <c r="Z7" s="125"/>
      <c r="AA7" s="125"/>
      <c r="AB7" s="125"/>
      <c r="AC7" s="125"/>
      <c r="AD7" s="125"/>
    </row>
    <row r="8" spans="1:30" ht="15" customHeight="1">
      <c r="D8" s="129" t="s">
        <v>61</v>
      </c>
      <c r="E8" s="118"/>
      <c r="F8" s="118"/>
      <c r="G8" s="118"/>
      <c r="H8" s="118"/>
      <c r="I8" s="118"/>
      <c r="J8" s="118"/>
      <c r="K8" s="118"/>
      <c r="L8" s="118"/>
      <c r="M8" s="118"/>
      <c r="N8" s="118"/>
      <c r="O8" s="118"/>
      <c r="P8" s="118"/>
      <c r="S8" s="129" t="s">
        <v>62</v>
      </c>
      <c r="T8" s="118"/>
      <c r="U8" s="118"/>
      <c r="V8" s="118"/>
      <c r="W8" s="118"/>
      <c r="X8" s="118"/>
      <c r="Y8" s="118"/>
      <c r="Z8" s="118"/>
      <c r="AA8" s="118"/>
      <c r="AB8" s="118"/>
      <c r="AC8" s="118"/>
      <c r="AD8" s="118"/>
    </row>
    <row r="9" spans="1:30" ht="15" customHeight="1">
      <c r="A9" s="130" t="s">
        <v>59</v>
      </c>
      <c r="B9" s="131" t="s">
        <v>60</v>
      </c>
      <c r="C9" s="117" t="s">
        <v>33</v>
      </c>
      <c r="D9" s="132" t="s">
        <v>47</v>
      </c>
      <c r="E9" s="132" t="s">
        <v>48</v>
      </c>
      <c r="F9" s="132" t="s">
        <v>49</v>
      </c>
      <c r="G9" s="132" t="s">
        <v>50</v>
      </c>
      <c r="H9" s="132" t="s">
        <v>51</v>
      </c>
      <c r="I9" s="132" t="s">
        <v>52</v>
      </c>
      <c r="J9" s="132" t="s">
        <v>53</v>
      </c>
      <c r="K9" s="132" t="s">
        <v>54</v>
      </c>
      <c r="L9" s="132" t="s">
        <v>55</v>
      </c>
      <c r="M9" s="132" t="s">
        <v>56</v>
      </c>
      <c r="N9" s="132" t="s">
        <v>57</v>
      </c>
      <c r="O9" s="132" t="s">
        <v>58</v>
      </c>
      <c r="P9" s="133" t="s">
        <v>9</v>
      </c>
      <c r="Q9" s="117" t="s">
        <v>33</v>
      </c>
      <c r="R9" s="117" t="s">
        <v>33</v>
      </c>
      <c r="S9" s="132" t="s">
        <v>47</v>
      </c>
      <c r="T9" s="132" t="s">
        <v>48</v>
      </c>
      <c r="U9" s="132" t="s">
        <v>49</v>
      </c>
      <c r="V9" s="132" t="s">
        <v>50</v>
      </c>
      <c r="W9" s="132" t="s">
        <v>51</v>
      </c>
      <c r="X9" s="132" t="s">
        <v>52</v>
      </c>
      <c r="Y9" s="132" t="s">
        <v>53</v>
      </c>
      <c r="Z9" s="132" t="s">
        <v>54</v>
      </c>
      <c r="AA9" s="132" t="s">
        <v>55</v>
      </c>
      <c r="AB9" s="132" t="s">
        <v>56</v>
      </c>
      <c r="AC9" s="132" t="s">
        <v>57</v>
      </c>
      <c r="AD9" s="132" t="s">
        <v>58</v>
      </c>
    </row>
    <row r="10" spans="1:30" s="137" customFormat="1" ht="15" customHeight="1">
      <c r="A10" s="134"/>
      <c r="B10" s="135"/>
      <c r="C10" s="136"/>
      <c r="D10" s="112"/>
      <c r="E10" s="112"/>
      <c r="F10" s="112"/>
      <c r="G10" s="112"/>
      <c r="H10" s="112"/>
      <c r="I10" s="112"/>
      <c r="J10" s="112"/>
      <c r="K10" s="112"/>
      <c r="L10" s="112"/>
      <c r="M10" s="112"/>
      <c r="N10" s="112"/>
      <c r="O10" s="112"/>
      <c r="P10" s="112"/>
      <c r="Q10" s="136"/>
      <c r="R10" s="136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</row>
    <row r="11" spans="1:30" s="114" customFormat="1" ht="15" customHeight="1">
      <c r="A11" s="138">
        <v>2006</v>
      </c>
      <c r="B11" s="139" t="s">
        <v>6</v>
      </c>
      <c r="C11" s="113"/>
      <c r="D11" s="110">
        <v>469213</v>
      </c>
      <c r="E11" s="110">
        <v>418005</v>
      </c>
      <c r="F11" s="110">
        <v>491948</v>
      </c>
      <c r="G11" s="110">
        <v>469968</v>
      </c>
      <c r="H11" s="110">
        <v>478332</v>
      </c>
      <c r="I11" s="110">
        <v>454292</v>
      </c>
      <c r="J11" s="110">
        <v>438043</v>
      </c>
      <c r="K11" s="110">
        <v>420703</v>
      </c>
      <c r="L11" s="110">
        <v>406079</v>
      </c>
      <c r="M11" s="110">
        <v>409493</v>
      </c>
      <c r="N11" s="110">
        <v>403819</v>
      </c>
      <c r="O11" s="110">
        <v>410064</v>
      </c>
      <c r="P11" s="110">
        <f>SUM(D11:O11)</f>
        <v>5269959</v>
      </c>
      <c r="Q11" s="140"/>
      <c r="R11" s="140"/>
      <c r="S11" s="110">
        <f>SUM($D11:D11)</f>
        <v>469213</v>
      </c>
      <c r="T11" s="110">
        <f>SUM($D11:E11)</f>
        <v>887218</v>
      </c>
      <c r="U11" s="110">
        <f>SUM($D11:F11)</f>
        <v>1379166</v>
      </c>
      <c r="V11" s="110">
        <f>SUM($D11:G11)</f>
        <v>1849134</v>
      </c>
      <c r="W11" s="110">
        <f>SUM($D11:H11)</f>
        <v>2327466</v>
      </c>
      <c r="X11" s="110">
        <f>SUM($D11:I11)</f>
        <v>2781758</v>
      </c>
      <c r="Y11" s="110">
        <f>SUM($D11:J11)</f>
        <v>3219801</v>
      </c>
      <c r="Z11" s="110">
        <f>SUM($D11:K11)</f>
        <v>3640504</v>
      </c>
      <c r="AA11" s="110">
        <f>SUM($D11:L11)</f>
        <v>4046583</v>
      </c>
      <c r="AB11" s="110">
        <f>SUM($D11:M11)</f>
        <v>4456076</v>
      </c>
      <c r="AC11" s="110">
        <f>SUM($D11:N11)</f>
        <v>4859895</v>
      </c>
      <c r="AD11" s="110">
        <f>SUM($D11:O11)</f>
        <v>5269959</v>
      </c>
    </row>
    <row r="12" spans="1:30" s="114" customFormat="1" ht="15" customHeight="1">
      <c r="A12" s="138">
        <v>2006</v>
      </c>
      <c r="B12" s="141" t="s">
        <v>7</v>
      </c>
      <c r="D12" s="111">
        <v>10919</v>
      </c>
      <c r="E12" s="110">
        <v>9888</v>
      </c>
      <c r="F12" s="110">
        <v>12199</v>
      </c>
      <c r="G12" s="110">
        <v>10520</v>
      </c>
      <c r="H12" s="110">
        <v>12062</v>
      </c>
      <c r="I12" s="110">
        <v>12467</v>
      </c>
      <c r="J12" s="110">
        <v>8346</v>
      </c>
      <c r="K12" s="110">
        <v>11085</v>
      </c>
      <c r="L12" s="110">
        <v>10619</v>
      </c>
      <c r="M12" s="110">
        <v>10889</v>
      </c>
      <c r="N12" s="110">
        <v>10025</v>
      </c>
      <c r="O12" s="110">
        <v>8414</v>
      </c>
      <c r="P12" s="110">
        <f>SUM(D12:O12)</f>
        <v>127433</v>
      </c>
      <c r="Q12" s="142"/>
      <c r="R12" s="142"/>
      <c r="S12" s="110">
        <f>SUM($D12:D12)</f>
        <v>10919</v>
      </c>
      <c r="T12" s="110">
        <f>SUM($D12:E12)</f>
        <v>20807</v>
      </c>
      <c r="U12" s="110">
        <f>SUM($D12:F12)</f>
        <v>33006</v>
      </c>
      <c r="V12" s="110">
        <f>SUM($D12:G12)</f>
        <v>43526</v>
      </c>
      <c r="W12" s="110">
        <f>SUM($D12:H12)</f>
        <v>55588</v>
      </c>
      <c r="X12" s="110">
        <f>SUM($D12:I12)</f>
        <v>68055</v>
      </c>
      <c r="Y12" s="110">
        <f>SUM($D12:J12)</f>
        <v>76401</v>
      </c>
      <c r="Z12" s="110">
        <f>SUM($D12:K12)</f>
        <v>87486</v>
      </c>
      <c r="AA12" s="110">
        <f>SUM($D12:L12)</f>
        <v>98105</v>
      </c>
      <c r="AB12" s="110">
        <f>SUM($D12:M12)</f>
        <v>108994</v>
      </c>
      <c r="AC12" s="110">
        <f>SUM($D12:N12)</f>
        <v>119019</v>
      </c>
      <c r="AD12" s="110">
        <f>SUM($D12:O12)</f>
        <v>127433</v>
      </c>
    </row>
    <row r="13" spans="1:30" s="114" customFormat="1" ht="15" customHeight="1">
      <c r="A13" s="138">
        <v>2006</v>
      </c>
      <c r="B13" s="141" t="s">
        <v>8</v>
      </c>
      <c r="D13" s="111">
        <v>5292</v>
      </c>
      <c r="E13" s="110">
        <v>4696</v>
      </c>
      <c r="F13" s="110">
        <v>5116</v>
      </c>
      <c r="G13" s="110">
        <v>4986</v>
      </c>
      <c r="H13" s="110">
        <v>5084</v>
      </c>
      <c r="I13" s="110">
        <v>4972</v>
      </c>
      <c r="J13" s="110">
        <v>5726</v>
      </c>
      <c r="K13" s="110">
        <v>4986</v>
      </c>
      <c r="L13" s="110">
        <v>4794</v>
      </c>
      <c r="M13" s="110">
        <v>4811</v>
      </c>
      <c r="N13" s="110">
        <v>4694</v>
      </c>
      <c r="O13" s="110">
        <v>4615</v>
      </c>
      <c r="P13" s="110">
        <f>SUM(D13:O13)</f>
        <v>59772</v>
      </c>
      <c r="Q13" s="142"/>
      <c r="R13" s="142"/>
      <c r="S13" s="110">
        <f>SUM($D13:D13)</f>
        <v>5292</v>
      </c>
      <c r="T13" s="110">
        <f>SUM($D13:E13)</f>
        <v>9988</v>
      </c>
      <c r="U13" s="110">
        <f>SUM($D13:F13)</f>
        <v>15104</v>
      </c>
      <c r="V13" s="110">
        <f>SUM($D13:G13)</f>
        <v>20090</v>
      </c>
      <c r="W13" s="110">
        <f>SUM($D13:H13)</f>
        <v>25174</v>
      </c>
      <c r="X13" s="110">
        <f>SUM($D13:I13)</f>
        <v>30146</v>
      </c>
      <c r="Y13" s="110">
        <f>SUM($D13:J13)</f>
        <v>35872</v>
      </c>
      <c r="Z13" s="110">
        <f>SUM($D13:K13)</f>
        <v>40858</v>
      </c>
      <c r="AA13" s="110">
        <f>SUM($D13:L13)</f>
        <v>45652</v>
      </c>
      <c r="AB13" s="110">
        <f>SUM($D13:M13)</f>
        <v>50463</v>
      </c>
      <c r="AC13" s="110">
        <f>SUM($D13:N13)</f>
        <v>55157</v>
      </c>
      <c r="AD13" s="110">
        <f>SUM($D13:O13)</f>
        <v>59772</v>
      </c>
    </row>
    <row r="14" spans="1:30" s="114" customFormat="1" ht="15" customHeight="1">
      <c r="A14" s="138">
        <v>2006</v>
      </c>
      <c r="B14" s="143" t="s">
        <v>9</v>
      </c>
      <c r="D14" s="111">
        <f t="shared" ref="D14:P14" si="0">SUM(D11:D13)</f>
        <v>485424</v>
      </c>
      <c r="E14" s="111">
        <f t="shared" si="0"/>
        <v>432589</v>
      </c>
      <c r="F14" s="111">
        <f t="shared" si="0"/>
        <v>509263</v>
      </c>
      <c r="G14" s="111">
        <f t="shared" si="0"/>
        <v>485474</v>
      </c>
      <c r="H14" s="111">
        <f t="shared" si="0"/>
        <v>495478</v>
      </c>
      <c r="I14" s="111">
        <f t="shared" si="0"/>
        <v>471731</v>
      </c>
      <c r="J14" s="111">
        <f t="shared" si="0"/>
        <v>452115</v>
      </c>
      <c r="K14" s="111">
        <f t="shared" si="0"/>
        <v>436774</v>
      </c>
      <c r="L14" s="111">
        <f t="shared" si="0"/>
        <v>421492</v>
      </c>
      <c r="M14" s="111">
        <f t="shared" si="0"/>
        <v>425193</v>
      </c>
      <c r="N14" s="111">
        <f t="shared" si="0"/>
        <v>418538</v>
      </c>
      <c r="O14" s="111">
        <f t="shared" si="0"/>
        <v>423093</v>
      </c>
      <c r="P14" s="111">
        <f t="shared" si="0"/>
        <v>5457164</v>
      </c>
      <c r="Q14" s="142"/>
      <c r="R14" s="142"/>
      <c r="S14" s="111">
        <f t="shared" ref="S14:AD14" si="1">SUM(S11:S13)</f>
        <v>485424</v>
      </c>
      <c r="T14" s="111">
        <f t="shared" si="1"/>
        <v>918013</v>
      </c>
      <c r="U14" s="111">
        <f t="shared" si="1"/>
        <v>1427276</v>
      </c>
      <c r="V14" s="111">
        <f t="shared" si="1"/>
        <v>1912750</v>
      </c>
      <c r="W14" s="111">
        <f t="shared" si="1"/>
        <v>2408228</v>
      </c>
      <c r="X14" s="111">
        <f t="shared" si="1"/>
        <v>2879959</v>
      </c>
      <c r="Y14" s="111">
        <f t="shared" si="1"/>
        <v>3332074</v>
      </c>
      <c r="Z14" s="111">
        <f t="shared" si="1"/>
        <v>3768848</v>
      </c>
      <c r="AA14" s="111">
        <f t="shared" si="1"/>
        <v>4190340</v>
      </c>
      <c r="AB14" s="111">
        <f t="shared" si="1"/>
        <v>4615533</v>
      </c>
      <c r="AC14" s="111">
        <f t="shared" si="1"/>
        <v>5034071</v>
      </c>
      <c r="AD14" s="111">
        <f t="shared" si="1"/>
        <v>5457164</v>
      </c>
    </row>
    <row r="15" spans="1:30" s="137" customFormat="1" ht="15" customHeight="1">
      <c r="A15" s="134"/>
      <c r="B15" s="135"/>
      <c r="C15" s="136"/>
      <c r="D15" s="112"/>
      <c r="E15" s="112"/>
      <c r="F15" s="112"/>
      <c r="G15" s="112"/>
      <c r="H15" s="112"/>
      <c r="I15" s="112"/>
      <c r="J15" s="112"/>
      <c r="K15" s="112"/>
      <c r="L15" s="112"/>
      <c r="M15" s="112"/>
      <c r="N15" s="112"/>
      <c r="O15" s="112"/>
      <c r="P15" s="112"/>
      <c r="Q15" s="136"/>
      <c r="R15" s="136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</row>
    <row r="16" spans="1:30" s="114" customFormat="1" ht="15" customHeight="1">
      <c r="A16" s="138">
        <v>2007</v>
      </c>
      <c r="B16" s="139" t="s">
        <v>6</v>
      </c>
      <c r="C16" s="113"/>
      <c r="D16" s="110">
        <v>392208</v>
      </c>
      <c r="E16" s="110">
        <v>347671</v>
      </c>
      <c r="F16" s="110">
        <v>406375</v>
      </c>
      <c r="G16" s="110">
        <v>396050</v>
      </c>
      <c r="H16" s="110">
        <v>410853</v>
      </c>
      <c r="I16" s="110">
        <v>406110</v>
      </c>
      <c r="J16" s="110">
        <v>406832</v>
      </c>
      <c r="K16" s="110">
        <v>423305</v>
      </c>
      <c r="L16" s="110">
        <v>392854</v>
      </c>
      <c r="M16" s="110">
        <v>409201</v>
      </c>
      <c r="N16" s="110">
        <v>376833</v>
      </c>
      <c r="O16" s="110">
        <v>364689</v>
      </c>
      <c r="P16" s="110">
        <f>SUM(D16:O16)</f>
        <v>4732981</v>
      </c>
      <c r="Q16" s="140"/>
      <c r="R16" s="140"/>
      <c r="S16" s="110">
        <f>SUM($D16:D16)</f>
        <v>392208</v>
      </c>
      <c r="T16" s="110">
        <f>SUM($D16:E16)</f>
        <v>739879</v>
      </c>
      <c r="U16" s="110">
        <f>SUM($D16:F16)</f>
        <v>1146254</v>
      </c>
      <c r="V16" s="110">
        <f>SUM($D16:G16)</f>
        <v>1542304</v>
      </c>
      <c r="W16" s="110">
        <f>SUM($D16:H16)</f>
        <v>1953157</v>
      </c>
      <c r="X16" s="110">
        <f>SUM($D16:I16)</f>
        <v>2359267</v>
      </c>
      <c r="Y16" s="110">
        <f>SUM($D16:J16)</f>
        <v>2766099</v>
      </c>
      <c r="Z16" s="110">
        <f>SUM($D16:K16)</f>
        <v>3189404</v>
      </c>
      <c r="AA16" s="110">
        <f>SUM($D16:L16)</f>
        <v>3582258</v>
      </c>
      <c r="AB16" s="110">
        <f>SUM($D16:M16)</f>
        <v>3991459</v>
      </c>
      <c r="AC16" s="110">
        <f>SUM($D16:N16)</f>
        <v>4368292</v>
      </c>
      <c r="AD16" s="110">
        <f>SUM($D16:O16)</f>
        <v>4732981</v>
      </c>
    </row>
    <row r="17" spans="1:30" s="114" customFormat="1" ht="15" customHeight="1">
      <c r="A17" s="138">
        <v>2007</v>
      </c>
      <c r="B17" s="141" t="s">
        <v>7</v>
      </c>
      <c r="D17" s="111">
        <v>9096</v>
      </c>
      <c r="E17" s="110">
        <v>9893</v>
      </c>
      <c r="F17" s="110">
        <v>12699</v>
      </c>
      <c r="G17" s="110">
        <v>9786</v>
      </c>
      <c r="H17" s="110">
        <v>9984</v>
      </c>
      <c r="I17" s="110">
        <v>8681</v>
      </c>
      <c r="J17" s="110">
        <v>7174</v>
      </c>
      <c r="K17" s="110">
        <v>8679</v>
      </c>
      <c r="L17" s="110">
        <v>8127</v>
      </c>
      <c r="M17" s="110">
        <v>9470</v>
      </c>
      <c r="N17" s="110">
        <v>8998</v>
      </c>
      <c r="O17" s="110">
        <v>8495</v>
      </c>
      <c r="P17" s="110">
        <f>SUM(D17:O17)</f>
        <v>111082</v>
      </c>
      <c r="Q17" s="142"/>
      <c r="R17" s="142"/>
      <c r="S17" s="110">
        <f>SUM($D17:D17)</f>
        <v>9096</v>
      </c>
      <c r="T17" s="110">
        <f>SUM($D17:E17)</f>
        <v>18989</v>
      </c>
      <c r="U17" s="110">
        <f>SUM($D17:F17)</f>
        <v>31688</v>
      </c>
      <c r="V17" s="110">
        <f>SUM($D17:G17)</f>
        <v>41474</v>
      </c>
      <c r="W17" s="110">
        <f>SUM($D17:H17)</f>
        <v>51458</v>
      </c>
      <c r="X17" s="110">
        <f>SUM($D17:I17)</f>
        <v>60139</v>
      </c>
      <c r="Y17" s="110">
        <f>SUM($D17:J17)</f>
        <v>67313</v>
      </c>
      <c r="Z17" s="110">
        <f>SUM($D17:K17)</f>
        <v>75992</v>
      </c>
      <c r="AA17" s="110">
        <f>SUM($D17:L17)</f>
        <v>84119</v>
      </c>
      <c r="AB17" s="110">
        <f>SUM($D17:M17)</f>
        <v>93589</v>
      </c>
      <c r="AC17" s="110">
        <f>SUM($D17:N17)</f>
        <v>102587</v>
      </c>
      <c r="AD17" s="110">
        <f>SUM($D17:O17)</f>
        <v>111082</v>
      </c>
    </row>
    <row r="18" spans="1:30" s="114" customFormat="1" ht="15" customHeight="1">
      <c r="A18" s="138">
        <v>2007</v>
      </c>
      <c r="B18" s="141" t="s">
        <v>8</v>
      </c>
      <c r="D18" s="111">
        <v>5278</v>
      </c>
      <c r="E18" s="110">
        <v>4060</v>
      </c>
      <c r="F18" s="110">
        <v>4505</v>
      </c>
      <c r="G18" s="110">
        <v>4876</v>
      </c>
      <c r="H18" s="110">
        <v>4771</v>
      </c>
      <c r="I18" s="110">
        <v>4636</v>
      </c>
      <c r="J18" s="110">
        <v>4730</v>
      </c>
      <c r="K18" s="110">
        <v>5002</v>
      </c>
      <c r="L18" s="110">
        <v>4615</v>
      </c>
      <c r="M18" s="110">
        <v>4582</v>
      </c>
      <c r="N18" s="110">
        <v>3144</v>
      </c>
      <c r="O18" s="110">
        <v>4163</v>
      </c>
      <c r="P18" s="110">
        <f>SUM(D18:O18)</f>
        <v>54362</v>
      </c>
      <c r="Q18" s="142"/>
      <c r="R18" s="142"/>
      <c r="S18" s="110">
        <f>SUM($D18:D18)</f>
        <v>5278</v>
      </c>
      <c r="T18" s="110">
        <f>SUM($D18:E18)</f>
        <v>9338</v>
      </c>
      <c r="U18" s="110">
        <f>SUM($D18:F18)</f>
        <v>13843</v>
      </c>
      <c r="V18" s="110">
        <f>SUM($D18:G18)</f>
        <v>18719</v>
      </c>
      <c r="W18" s="110">
        <f>SUM($D18:H18)</f>
        <v>23490</v>
      </c>
      <c r="X18" s="110">
        <f>SUM($D18:I18)</f>
        <v>28126</v>
      </c>
      <c r="Y18" s="110">
        <f>SUM($D18:J18)</f>
        <v>32856</v>
      </c>
      <c r="Z18" s="110">
        <f>SUM($D18:K18)</f>
        <v>37858</v>
      </c>
      <c r="AA18" s="110">
        <f>SUM($D18:L18)</f>
        <v>42473</v>
      </c>
      <c r="AB18" s="110">
        <f>SUM($D18:M18)</f>
        <v>47055</v>
      </c>
      <c r="AC18" s="110">
        <f>SUM($D18:N18)</f>
        <v>50199</v>
      </c>
      <c r="AD18" s="110">
        <f>SUM($D18:O18)</f>
        <v>54362</v>
      </c>
    </row>
    <row r="19" spans="1:30" s="114" customFormat="1" ht="15" customHeight="1">
      <c r="A19" s="138">
        <v>2007</v>
      </c>
      <c r="B19" s="143" t="s">
        <v>9</v>
      </c>
      <c r="D19" s="111">
        <f t="shared" ref="D19:P19" si="2">SUM(D16:D18)</f>
        <v>406582</v>
      </c>
      <c r="E19" s="111">
        <f t="shared" si="2"/>
        <v>361624</v>
      </c>
      <c r="F19" s="111">
        <f t="shared" si="2"/>
        <v>423579</v>
      </c>
      <c r="G19" s="111">
        <f t="shared" si="2"/>
        <v>410712</v>
      </c>
      <c r="H19" s="111">
        <f t="shared" si="2"/>
        <v>425608</v>
      </c>
      <c r="I19" s="111">
        <f t="shared" si="2"/>
        <v>419427</v>
      </c>
      <c r="J19" s="111">
        <f t="shared" si="2"/>
        <v>418736</v>
      </c>
      <c r="K19" s="111">
        <f t="shared" si="2"/>
        <v>436986</v>
      </c>
      <c r="L19" s="111">
        <f t="shared" si="2"/>
        <v>405596</v>
      </c>
      <c r="M19" s="111">
        <f t="shared" si="2"/>
        <v>423253</v>
      </c>
      <c r="N19" s="111">
        <f t="shared" si="2"/>
        <v>388975</v>
      </c>
      <c r="O19" s="111">
        <f t="shared" si="2"/>
        <v>377347</v>
      </c>
      <c r="P19" s="111">
        <f t="shared" si="2"/>
        <v>4898425</v>
      </c>
      <c r="Q19" s="142"/>
      <c r="R19" s="142"/>
      <c r="S19" s="111">
        <f t="shared" ref="S19:AD19" si="3">SUM(S16:S18)</f>
        <v>406582</v>
      </c>
      <c r="T19" s="111">
        <f t="shared" si="3"/>
        <v>768206</v>
      </c>
      <c r="U19" s="111">
        <f t="shared" si="3"/>
        <v>1191785</v>
      </c>
      <c r="V19" s="111">
        <f t="shared" si="3"/>
        <v>1602497</v>
      </c>
      <c r="W19" s="111">
        <f t="shared" si="3"/>
        <v>2028105</v>
      </c>
      <c r="X19" s="111">
        <f t="shared" si="3"/>
        <v>2447532</v>
      </c>
      <c r="Y19" s="111">
        <f t="shared" si="3"/>
        <v>2866268</v>
      </c>
      <c r="Z19" s="111">
        <f t="shared" si="3"/>
        <v>3303254</v>
      </c>
      <c r="AA19" s="111">
        <f t="shared" si="3"/>
        <v>3708850</v>
      </c>
      <c r="AB19" s="111">
        <f t="shared" si="3"/>
        <v>4132103</v>
      </c>
      <c r="AC19" s="111">
        <f t="shared" si="3"/>
        <v>4521078</v>
      </c>
      <c r="AD19" s="111">
        <f t="shared" si="3"/>
        <v>4898425</v>
      </c>
    </row>
    <row r="20" spans="1:30" s="137" customFormat="1" ht="15" customHeight="1">
      <c r="A20" s="134"/>
      <c r="B20" s="135"/>
      <c r="C20" s="136"/>
      <c r="D20" s="112"/>
      <c r="E20" s="112"/>
      <c r="F20" s="112"/>
      <c r="G20" s="112"/>
      <c r="H20" s="112"/>
      <c r="I20" s="112"/>
      <c r="J20" s="112"/>
      <c r="K20" s="112"/>
      <c r="L20" s="112"/>
      <c r="M20" s="112"/>
      <c r="N20" s="112"/>
      <c r="O20" s="112"/>
      <c r="P20" s="112"/>
      <c r="Q20" s="136"/>
      <c r="R20" s="136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</row>
    <row r="21" spans="1:30" s="114" customFormat="1" ht="15" customHeight="1">
      <c r="A21" s="138">
        <v>2008</v>
      </c>
      <c r="B21" s="139" t="s">
        <v>6</v>
      </c>
      <c r="C21" s="113"/>
      <c r="D21" s="110">
        <v>349366</v>
      </c>
      <c r="E21" s="110">
        <v>351144</v>
      </c>
      <c r="F21" s="110">
        <v>397494</v>
      </c>
      <c r="G21" s="110">
        <v>402935</v>
      </c>
      <c r="H21" s="110">
        <v>409282</v>
      </c>
      <c r="I21" s="110">
        <v>399223</v>
      </c>
      <c r="J21" s="110">
        <v>401931</v>
      </c>
      <c r="K21" s="110">
        <v>415935</v>
      </c>
      <c r="L21" s="110">
        <v>379380</v>
      </c>
      <c r="M21" s="110">
        <v>395057</v>
      </c>
      <c r="N21" s="110">
        <v>368999</v>
      </c>
      <c r="O21" s="110">
        <v>345984</v>
      </c>
      <c r="P21" s="110">
        <f>SUM(D21:O21)</f>
        <v>4616730</v>
      </c>
      <c r="Q21" s="140"/>
      <c r="R21" s="140"/>
      <c r="S21" s="110">
        <f>SUM($D21:D21)</f>
        <v>349366</v>
      </c>
      <c r="T21" s="110">
        <f>SUM($D21:E21)</f>
        <v>700510</v>
      </c>
      <c r="U21" s="110">
        <f>SUM($D21:F21)</f>
        <v>1098004</v>
      </c>
      <c r="V21" s="110">
        <f>SUM($D21:G21)</f>
        <v>1500939</v>
      </c>
      <c r="W21" s="110">
        <f>SUM($D21:H21)</f>
        <v>1910221</v>
      </c>
      <c r="X21" s="110">
        <f>SUM($D21:I21)</f>
        <v>2309444</v>
      </c>
      <c r="Y21" s="110">
        <f>SUM($D21:J21)</f>
        <v>2711375</v>
      </c>
      <c r="Z21" s="110">
        <f>SUM($D21:K21)</f>
        <v>3127310</v>
      </c>
      <c r="AA21" s="110">
        <f>SUM($D21:L21)</f>
        <v>3506690</v>
      </c>
      <c r="AB21" s="110">
        <f>SUM($D21:M21)</f>
        <v>3901747</v>
      </c>
      <c r="AC21" s="110">
        <f>SUM($D21:N21)</f>
        <v>4270746</v>
      </c>
      <c r="AD21" s="110">
        <f>SUM($D21:O21)</f>
        <v>4616730</v>
      </c>
    </row>
    <row r="22" spans="1:30" s="114" customFormat="1" ht="15" customHeight="1">
      <c r="A22" s="138">
        <v>2008</v>
      </c>
      <c r="B22" s="141" t="s">
        <v>7</v>
      </c>
      <c r="D22" s="111">
        <v>9022</v>
      </c>
      <c r="E22" s="110">
        <v>10695</v>
      </c>
      <c r="F22" s="110">
        <v>9388</v>
      </c>
      <c r="G22" s="110">
        <v>8800</v>
      </c>
      <c r="H22" s="110">
        <v>7747</v>
      </c>
      <c r="I22" s="110">
        <v>7075</v>
      </c>
      <c r="J22" s="110">
        <v>5314</v>
      </c>
      <c r="K22" s="110">
        <v>5810</v>
      </c>
      <c r="L22" s="110">
        <v>7071</v>
      </c>
      <c r="M22" s="110">
        <v>6732</v>
      </c>
      <c r="N22" s="110">
        <v>5989</v>
      </c>
      <c r="O22" s="110">
        <v>6598</v>
      </c>
      <c r="P22" s="110">
        <f>SUM(D22:O22)</f>
        <v>90241</v>
      </c>
      <c r="Q22" s="142"/>
      <c r="R22" s="142"/>
      <c r="S22" s="110">
        <f>SUM($D22:D22)</f>
        <v>9022</v>
      </c>
      <c r="T22" s="110">
        <f>SUM($D22:E22)</f>
        <v>19717</v>
      </c>
      <c r="U22" s="110">
        <f>SUM($D22:F22)</f>
        <v>29105</v>
      </c>
      <c r="V22" s="110">
        <f>SUM($D22:G22)</f>
        <v>37905</v>
      </c>
      <c r="W22" s="110">
        <f>SUM($D22:H22)</f>
        <v>45652</v>
      </c>
      <c r="X22" s="110">
        <f>SUM($D22:I22)</f>
        <v>52727</v>
      </c>
      <c r="Y22" s="110">
        <f>SUM($D22:J22)</f>
        <v>58041</v>
      </c>
      <c r="Z22" s="110">
        <f>SUM($D22:K22)</f>
        <v>63851</v>
      </c>
      <c r="AA22" s="110">
        <f>SUM($D22:L22)</f>
        <v>70922</v>
      </c>
      <c r="AB22" s="110">
        <f>SUM($D22:M22)</f>
        <v>77654</v>
      </c>
      <c r="AC22" s="110">
        <f>SUM($D22:N22)</f>
        <v>83643</v>
      </c>
      <c r="AD22" s="110">
        <f>SUM($D22:O22)</f>
        <v>90241</v>
      </c>
    </row>
    <row r="23" spans="1:30" s="114" customFormat="1" ht="15" customHeight="1">
      <c r="A23" s="138">
        <v>2008</v>
      </c>
      <c r="B23" s="141" t="s">
        <v>8</v>
      </c>
      <c r="D23" s="111">
        <v>4831</v>
      </c>
      <c r="E23" s="110">
        <v>4111</v>
      </c>
      <c r="F23" s="110">
        <v>4314</v>
      </c>
      <c r="G23" s="110">
        <v>4767</v>
      </c>
      <c r="H23" s="110">
        <v>4772</v>
      </c>
      <c r="I23" s="110">
        <v>4612</v>
      </c>
      <c r="J23" s="110">
        <v>4730</v>
      </c>
      <c r="K23" s="110">
        <v>5157</v>
      </c>
      <c r="L23" s="110">
        <v>4560</v>
      </c>
      <c r="M23" s="110">
        <v>5015</v>
      </c>
      <c r="N23" s="110">
        <v>4554</v>
      </c>
      <c r="O23" s="110">
        <v>4328</v>
      </c>
      <c r="P23" s="110">
        <f>SUM(D23:O23)</f>
        <v>55751</v>
      </c>
      <c r="Q23" s="142"/>
      <c r="R23" s="142"/>
      <c r="S23" s="110">
        <f>SUM($D23:D23)</f>
        <v>4831</v>
      </c>
      <c r="T23" s="110">
        <f>SUM($D23:E23)</f>
        <v>8942</v>
      </c>
      <c r="U23" s="110">
        <f>SUM($D23:F23)</f>
        <v>13256</v>
      </c>
      <c r="V23" s="110">
        <f>SUM($D23:G23)</f>
        <v>18023</v>
      </c>
      <c r="W23" s="110">
        <f>SUM($D23:H23)</f>
        <v>22795</v>
      </c>
      <c r="X23" s="110">
        <f>SUM($D23:I23)</f>
        <v>27407</v>
      </c>
      <c r="Y23" s="110">
        <f>SUM($D23:J23)</f>
        <v>32137</v>
      </c>
      <c r="Z23" s="110">
        <f>SUM($D23:K23)</f>
        <v>37294</v>
      </c>
      <c r="AA23" s="110">
        <f>SUM($D23:L23)</f>
        <v>41854</v>
      </c>
      <c r="AB23" s="110">
        <f>SUM($D23:M23)</f>
        <v>46869</v>
      </c>
      <c r="AC23" s="110">
        <f>SUM($D23:N23)</f>
        <v>51423</v>
      </c>
      <c r="AD23" s="110">
        <f>SUM($D23:O23)</f>
        <v>55751</v>
      </c>
    </row>
    <row r="24" spans="1:30" s="114" customFormat="1" ht="15" customHeight="1">
      <c r="A24" s="138">
        <v>2008</v>
      </c>
      <c r="B24" s="143" t="s">
        <v>9</v>
      </c>
      <c r="D24" s="111">
        <f t="shared" ref="D24:P24" si="4">SUM(D21:D23)</f>
        <v>363219</v>
      </c>
      <c r="E24" s="111">
        <f t="shared" si="4"/>
        <v>365950</v>
      </c>
      <c r="F24" s="111">
        <f t="shared" si="4"/>
        <v>411196</v>
      </c>
      <c r="G24" s="111">
        <f t="shared" si="4"/>
        <v>416502</v>
      </c>
      <c r="H24" s="111">
        <f t="shared" si="4"/>
        <v>421801</v>
      </c>
      <c r="I24" s="111">
        <f t="shared" si="4"/>
        <v>410910</v>
      </c>
      <c r="J24" s="111">
        <f t="shared" si="4"/>
        <v>411975</v>
      </c>
      <c r="K24" s="111">
        <f t="shared" si="4"/>
        <v>426902</v>
      </c>
      <c r="L24" s="111">
        <f t="shared" si="4"/>
        <v>391011</v>
      </c>
      <c r="M24" s="111">
        <f t="shared" si="4"/>
        <v>406804</v>
      </c>
      <c r="N24" s="111">
        <f t="shared" si="4"/>
        <v>379542</v>
      </c>
      <c r="O24" s="111">
        <f>SUM(O21:O23)</f>
        <v>356910</v>
      </c>
      <c r="P24" s="111">
        <f t="shared" si="4"/>
        <v>4762722</v>
      </c>
      <c r="Q24" s="142"/>
      <c r="R24" s="142"/>
      <c r="S24" s="111">
        <f t="shared" ref="S24:AD24" si="5">SUM(S21:S23)</f>
        <v>363219</v>
      </c>
      <c r="T24" s="111">
        <f t="shared" si="5"/>
        <v>729169</v>
      </c>
      <c r="U24" s="111">
        <f t="shared" si="5"/>
        <v>1140365</v>
      </c>
      <c r="V24" s="111">
        <f t="shared" si="5"/>
        <v>1556867</v>
      </c>
      <c r="W24" s="111">
        <f t="shared" si="5"/>
        <v>1978668</v>
      </c>
      <c r="X24" s="111">
        <f t="shared" si="5"/>
        <v>2389578</v>
      </c>
      <c r="Y24" s="111">
        <f t="shared" si="5"/>
        <v>2801553</v>
      </c>
      <c r="Z24" s="111">
        <f t="shared" si="5"/>
        <v>3228455</v>
      </c>
      <c r="AA24" s="111">
        <f t="shared" si="5"/>
        <v>3619466</v>
      </c>
      <c r="AB24" s="111">
        <f t="shared" si="5"/>
        <v>4026270</v>
      </c>
      <c r="AC24" s="111">
        <f t="shared" si="5"/>
        <v>4405812</v>
      </c>
      <c r="AD24" s="111">
        <f t="shared" si="5"/>
        <v>4762722</v>
      </c>
    </row>
    <row r="25" spans="1:30" s="137" customFormat="1" ht="15" customHeight="1">
      <c r="A25" s="134"/>
      <c r="B25" s="135"/>
      <c r="C25" s="136"/>
      <c r="D25" s="112"/>
      <c r="E25" s="112"/>
      <c r="F25" s="112"/>
      <c r="G25" s="112"/>
      <c r="H25" s="112"/>
      <c r="I25" s="112"/>
      <c r="J25" s="112"/>
      <c r="K25" s="112"/>
      <c r="L25" s="112"/>
      <c r="M25" s="112"/>
      <c r="N25" s="112"/>
      <c r="O25" s="112"/>
      <c r="P25" s="112"/>
      <c r="Q25" s="136"/>
      <c r="R25" s="136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</row>
    <row r="26" spans="1:30" s="114" customFormat="1" ht="15" customHeight="1">
      <c r="A26" s="138">
        <v>2009</v>
      </c>
      <c r="B26" s="139" t="s">
        <v>6</v>
      </c>
      <c r="C26" s="113"/>
      <c r="D26" s="110">
        <v>339431</v>
      </c>
      <c r="E26" s="110">
        <v>323410</v>
      </c>
      <c r="F26" s="110">
        <v>358180</v>
      </c>
      <c r="G26" s="110">
        <v>352225</v>
      </c>
      <c r="H26" s="110">
        <v>354979</v>
      </c>
      <c r="I26" s="110">
        <v>306865</v>
      </c>
      <c r="J26" s="110">
        <v>318243</v>
      </c>
      <c r="K26" s="110">
        <v>323389</v>
      </c>
      <c r="L26" s="110">
        <v>306258</v>
      </c>
      <c r="M26" s="110">
        <v>307649</v>
      </c>
      <c r="N26" s="110">
        <v>298454</v>
      </c>
      <c r="O26" s="110">
        <v>302396</v>
      </c>
      <c r="P26" s="110">
        <f>SUM(D26:O26)</f>
        <v>3891479</v>
      </c>
      <c r="Q26" s="140"/>
      <c r="R26" s="140"/>
      <c r="S26" s="110">
        <f>SUM($D26:D26)</f>
        <v>339431</v>
      </c>
      <c r="T26" s="110">
        <f>SUM($D26:E26)</f>
        <v>662841</v>
      </c>
      <c r="U26" s="110">
        <f>SUM($D26:F26)</f>
        <v>1021021</v>
      </c>
      <c r="V26" s="110">
        <f>SUM($D26:G26)</f>
        <v>1373246</v>
      </c>
      <c r="W26" s="110">
        <f>SUM($D26:H26)</f>
        <v>1728225</v>
      </c>
      <c r="X26" s="110">
        <f>SUM($D26:I26)</f>
        <v>2035090</v>
      </c>
      <c r="Y26" s="110">
        <f>SUM($D26:J26)</f>
        <v>2353333</v>
      </c>
      <c r="Z26" s="110">
        <f>SUM($D26:K26)</f>
        <v>2676722</v>
      </c>
      <c r="AA26" s="110">
        <f>SUM($D26:L26)</f>
        <v>2982980</v>
      </c>
      <c r="AB26" s="110">
        <f>SUM($D26:M26)</f>
        <v>3290629</v>
      </c>
      <c r="AC26" s="110">
        <f>SUM($D26:N26)</f>
        <v>3589083</v>
      </c>
      <c r="AD26" s="110">
        <f>SUM($D26:O26)</f>
        <v>3891479</v>
      </c>
    </row>
    <row r="27" spans="1:30" s="114" customFormat="1" ht="15" customHeight="1">
      <c r="A27" s="138">
        <v>2009</v>
      </c>
      <c r="B27" s="141" t="s">
        <v>7</v>
      </c>
      <c r="D27" s="111">
        <v>4566</v>
      </c>
      <c r="E27" s="110">
        <v>4759</v>
      </c>
      <c r="F27" s="110">
        <v>6157</v>
      </c>
      <c r="G27" s="110">
        <v>4695</v>
      </c>
      <c r="H27" s="110">
        <v>3534</v>
      </c>
      <c r="I27" s="110">
        <v>4040</v>
      </c>
      <c r="J27" s="110">
        <v>4055</v>
      </c>
      <c r="K27" s="110">
        <v>4689</v>
      </c>
      <c r="L27" s="110">
        <v>5518</v>
      </c>
      <c r="M27" s="110">
        <v>6080</v>
      </c>
      <c r="N27" s="110">
        <v>4841</v>
      </c>
      <c r="O27" s="110">
        <v>4569</v>
      </c>
      <c r="P27" s="110">
        <f>SUM(D27:O27)</f>
        <v>57503</v>
      </c>
      <c r="Q27" s="142"/>
      <c r="R27" s="142"/>
      <c r="S27" s="110">
        <f>SUM($D27:D27)</f>
        <v>4566</v>
      </c>
      <c r="T27" s="110">
        <f>SUM($D27:E27)</f>
        <v>9325</v>
      </c>
      <c r="U27" s="110">
        <f>SUM($D27:F27)</f>
        <v>15482</v>
      </c>
      <c r="V27" s="110">
        <f>SUM($D27:G27)</f>
        <v>20177</v>
      </c>
      <c r="W27" s="110">
        <f>SUM($D27:H27)</f>
        <v>23711</v>
      </c>
      <c r="X27" s="110">
        <f>SUM($D27:I27)</f>
        <v>27751</v>
      </c>
      <c r="Y27" s="110">
        <f>SUM($D27:J27)</f>
        <v>31806</v>
      </c>
      <c r="Z27" s="110">
        <f>SUM($D27:K27)</f>
        <v>36495</v>
      </c>
      <c r="AA27" s="110">
        <f>SUM($D27:L27)</f>
        <v>42013</v>
      </c>
      <c r="AB27" s="110">
        <f>SUM($D27:M27)</f>
        <v>48093</v>
      </c>
      <c r="AC27" s="110">
        <f>SUM($D27:N27)</f>
        <v>52934</v>
      </c>
      <c r="AD27" s="110">
        <f>SUM($D27:O27)</f>
        <v>57503</v>
      </c>
    </row>
    <row r="28" spans="1:30" s="114" customFormat="1" ht="15" customHeight="1">
      <c r="A28" s="138">
        <v>2009</v>
      </c>
      <c r="B28" s="141" t="s">
        <v>8</v>
      </c>
      <c r="D28" s="111">
        <v>4812</v>
      </c>
      <c r="E28" s="110">
        <v>4189</v>
      </c>
      <c r="F28" s="110">
        <v>4361</v>
      </c>
      <c r="G28" s="110">
        <v>5161</v>
      </c>
      <c r="H28" s="110">
        <v>4696</v>
      </c>
      <c r="I28" s="110">
        <v>4272</v>
      </c>
      <c r="J28" s="110">
        <v>4516</v>
      </c>
      <c r="K28" s="110">
        <v>4329</v>
      </c>
      <c r="L28" s="110">
        <v>4220</v>
      </c>
      <c r="M28" s="110">
        <v>4422</v>
      </c>
      <c r="N28" s="110">
        <v>4166</v>
      </c>
      <c r="O28" s="110">
        <v>3984</v>
      </c>
      <c r="P28" s="110">
        <f>SUM(D28:O28)</f>
        <v>53128</v>
      </c>
      <c r="Q28" s="142"/>
      <c r="R28" s="142"/>
      <c r="S28" s="110">
        <f>SUM($D28:D28)</f>
        <v>4812</v>
      </c>
      <c r="T28" s="110">
        <f>SUM($D28:E28)</f>
        <v>9001</v>
      </c>
      <c r="U28" s="110">
        <f>SUM($D28:F28)</f>
        <v>13362</v>
      </c>
      <c r="V28" s="110">
        <f>SUM($D28:G28)</f>
        <v>18523</v>
      </c>
      <c r="W28" s="110">
        <f>SUM($D28:H28)</f>
        <v>23219</v>
      </c>
      <c r="X28" s="110">
        <f>SUM($D28:I28)</f>
        <v>27491</v>
      </c>
      <c r="Y28" s="110">
        <f>SUM($D28:J28)</f>
        <v>32007</v>
      </c>
      <c r="Z28" s="110">
        <f>SUM($D28:K28)</f>
        <v>36336</v>
      </c>
      <c r="AA28" s="110">
        <f>SUM($D28:L28)</f>
        <v>40556</v>
      </c>
      <c r="AB28" s="110">
        <f>SUM($D28:M28)</f>
        <v>44978</v>
      </c>
      <c r="AC28" s="110">
        <f>SUM($D28:N28)</f>
        <v>49144</v>
      </c>
      <c r="AD28" s="110">
        <f>SUM($D28:O28)</f>
        <v>53128</v>
      </c>
    </row>
    <row r="29" spans="1:30" s="114" customFormat="1" ht="15" customHeight="1">
      <c r="A29" s="138">
        <v>2009</v>
      </c>
      <c r="B29" s="143" t="s">
        <v>9</v>
      </c>
      <c r="D29" s="111">
        <f t="shared" ref="D29:P29" si="6">SUM(D26:D28)</f>
        <v>348809</v>
      </c>
      <c r="E29" s="111">
        <f t="shared" si="6"/>
        <v>332358</v>
      </c>
      <c r="F29" s="111">
        <f t="shared" si="6"/>
        <v>368698</v>
      </c>
      <c r="G29" s="111">
        <f t="shared" si="6"/>
        <v>362081</v>
      </c>
      <c r="H29" s="111">
        <f t="shared" si="6"/>
        <v>363209</v>
      </c>
      <c r="I29" s="111">
        <f t="shared" si="6"/>
        <v>315177</v>
      </c>
      <c r="J29" s="111">
        <f t="shared" si="6"/>
        <v>326814</v>
      </c>
      <c r="K29" s="111">
        <f t="shared" si="6"/>
        <v>332407</v>
      </c>
      <c r="L29" s="111">
        <f t="shared" si="6"/>
        <v>315996</v>
      </c>
      <c r="M29" s="111">
        <f t="shared" si="6"/>
        <v>318151</v>
      </c>
      <c r="N29" s="111">
        <f t="shared" si="6"/>
        <v>307461</v>
      </c>
      <c r="O29" s="111">
        <f t="shared" si="6"/>
        <v>310949</v>
      </c>
      <c r="P29" s="111">
        <f t="shared" si="6"/>
        <v>4002110</v>
      </c>
      <c r="Q29" s="142"/>
      <c r="R29" s="142"/>
      <c r="S29" s="111">
        <f t="shared" ref="S29:AD29" si="7">SUM(S26:S28)</f>
        <v>348809</v>
      </c>
      <c r="T29" s="111">
        <f t="shared" si="7"/>
        <v>681167</v>
      </c>
      <c r="U29" s="111">
        <f t="shared" si="7"/>
        <v>1049865</v>
      </c>
      <c r="V29" s="111">
        <f t="shared" si="7"/>
        <v>1411946</v>
      </c>
      <c r="W29" s="111">
        <f t="shared" si="7"/>
        <v>1775155</v>
      </c>
      <c r="X29" s="111">
        <f t="shared" si="7"/>
        <v>2090332</v>
      </c>
      <c r="Y29" s="111">
        <f t="shared" si="7"/>
        <v>2417146</v>
      </c>
      <c r="Z29" s="111">
        <f t="shared" si="7"/>
        <v>2749553</v>
      </c>
      <c r="AA29" s="111">
        <f t="shared" si="7"/>
        <v>3065549</v>
      </c>
      <c r="AB29" s="111">
        <f t="shared" si="7"/>
        <v>3383700</v>
      </c>
      <c r="AC29" s="111">
        <f t="shared" si="7"/>
        <v>3691161</v>
      </c>
      <c r="AD29" s="111">
        <f t="shared" si="7"/>
        <v>4002110</v>
      </c>
    </row>
    <row r="30" spans="1:30" s="137" customFormat="1" ht="15" customHeight="1">
      <c r="A30" s="134"/>
      <c r="B30" s="135"/>
      <c r="C30" s="136"/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36"/>
      <c r="R30" s="136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</row>
    <row r="31" spans="1:30" s="114" customFormat="1" ht="15" customHeight="1">
      <c r="A31" s="138">
        <v>2010</v>
      </c>
      <c r="B31" s="139" t="s">
        <v>6</v>
      </c>
      <c r="C31" s="113"/>
      <c r="D31" s="110">
        <v>290557</v>
      </c>
      <c r="E31" s="110">
        <v>260065</v>
      </c>
      <c r="F31" s="110">
        <v>308051</v>
      </c>
      <c r="G31" s="110">
        <v>282707</v>
      </c>
      <c r="H31" s="110">
        <v>271265</v>
      </c>
      <c r="I31" s="110">
        <v>273088</v>
      </c>
      <c r="J31" s="110">
        <v>299888</v>
      </c>
      <c r="K31" s="110">
        <v>310273</v>
      </c>
      <c r="L31" s="110">
        <v>298920</v>
      </c>
      <c r="M31" s="110">
        <v>306727</v>
      </c>
      <c r="N31" s="110">
        <v>296126</v>
      </c>
      <c r="O31" s="110">
        <v>306850</v>
      </c>
      <c r="P31" s="110">
        <f>SUM(D31:O31)</f>
        <v>3504517</v>
      </c>
      <c r="Q31" s="140"/>
      <c r="R31" s="140"/>
      <c r="S31" s="110">
        <f>SUM($D31:D31)</f>
        <v>290557</v>
      </c>
      <c r="T31" s="110">
        <f>SUM($D31:E31)</f>
        <v>550622</v>
      </c>
      <c r="U31" s="110">
        <f>SUM($D31:F31)</f>
        <v>858673</v>
      </c>
      <c r="V31" s="110">
        <f>SUM($D31:G31)</f>
        <v>1141380</v>
      </c>
      <c r="W31" s="110">
        <f>SUM($D31:H31)</f>
        <v>1412645</v>
      </c>
      <c r="X31" s="110">
        <f>SUM($D31:I31)</f>
        <v>1685733</v>
      </c>
      <c r="Y31" s="110">
        <f>SUM($D31:J31)</f>
        <v>1985621</v>
      </c>
      <c r="Z31" s="110">
        <f>SUM($D31:K31)</f>
        <v>2295894</v>
      </c>
      <c r="AA31" s="110">
        <f>SUM($D31:L31)</f>
        <v>2594814</v>
      </c>
      <c r="AB31" s="110">
        <f>SUM($D31:M31)</f>
        <v>2901541</v>
      </c>
      <c r="AC31" s="110">
        <f>SUM($D31:N31)</f>
        <v>3197667</v>
      </c>
      <c r="AD31" s="110">
        <f>SUM($D31:O31)</f>
        <v>3504517</v>
      </c>
    </row>
    <row r="32" spans="1:30" s="114" customFormat="1" ht="15" customHeight="1">
      <c r="A32" s="138">
        <v>2010</v>
      </c>
      <c r="B32" s="141" t="s">
        <v>7</v>
      </c>
      <c r="D32" s="111">
        <v>3924</v>
      </c>
      <c r="E32" s="110">
        <v>4606</v>
      </c>
      <c r="F32" s="110">
        <v>6719</v>
      </c>
      <c r="G32" s="110">
        <v>4496</v>
      </c>
      <c r="H32" s="110">
        <v>4178</v>
      </c>
      <c r="I32" s="110">
        <v>5350</v>
      </c>
      <c r="J32" s="110">
        <v>3782</v>
      </c>
      <c r="K32" s="110">
        <v>5183</v>
      </c>
      <c r="L32" s="110">
        <v>5068</v>
      </c>
      <c r="M32" s="110">
        <v>4755</v>
      </c>
      <c r="N32" s="110">
        <v>3810</v>
      </c>
      <c r="O32" s="110">
        <v>4586</v>
      </c>
      <c r="P32" s="110">
        <f>SUM(D32:O32)</f>
        <v>56457</v>
      </c>
      <c r="Q32" s="142"/>
      <c r="R32" s="142"/>
      <c r="S32" s="110">
        <f>SUM($D32:D32)</f>
        <v>3924</v>
      </c>
      <c r="T32" s="110">
        <f>SUM($D32:E32)</f>
        <v>8530</v>
      </c>
      <c r="U32" s="110">
        <f>SUM($D32:F32)</f>
        <v>15249</v>
      </c>
      <c r="V32" s="110">
        <f>SUM($D32:G32)</f>
        <v>19745</v>
      </c>
      <c r="W32" s="110">
        <f>SUM($D32:H32)</f>
        <v>23923</v>
      </c>
      <c r="X32" s="110">
        <f>SUM($D32:I32)</f>
        <v>29273</v>
      </c>
      <c r="Y32" s="110">
        <f>SUM($D32:J32)</f>
        <v>33055</v>
      </c>
      <c r="Z32" s="110">
        <f>SUM($D32:K32)</f>
        <v>38238</v>
      </c>
      <c r="AA32" s="110">
        <f>SUM($D32:L32)</f>
        <v>43306</v>
      </c>
      <c r="AB32" s="110">
        <f>SUM($D32:M32)</f>
        <v>48061</v>
      </c>
      <c r="AC32" s="110">
        <f>SUM($D32:N32)</f>
        <v>51871</v>
      </c>
      <c r="AD32" s="110">
        <f>SUM($D32:O32)</f>
        <v>56457</v>
      </c>
    </row>
    <row r="33" spans="1:30" s="114" customFormat="1" ht="15" customHeight="1">
      <c r="A33" s="138">
        <v>2010</v>
      </c>
      <c r="B33" s="141" t="s">
        <v>8</v>
      </c>
      <c r="D33" s="111">
        <v>4549</v>
      </c>
      <c r="E33" s="110">
        <v>3738</v>
      </c>
      <c r="F33" s="110">
        <v>4268</v>
      </c>
      <c r="G33" s="110">
        <v>3850</v>
      </c>
      <c r="H33" s="110">
        <v>4181</v>
      </c>
      <c r="I33" s="110">
        <v>3996</v>
      </c>
      <c r="J33" s="110">
        <v>4594</v>
      </c>
      <c r="K33" s="110">
        <v>4417</v>
      </c>
      <c r="L33" s="110">
        <v>4292</v>
      </c>
      <c r="M33" s="110">
        <v>4529</v>
      </c>
      <c r="N33" s="110">
        <v>4199</v>
      </c>
      <c r="O33" s="110">
        <v>4095</v>
      </c>
      <c r="P33" s="110">
        <f>SUM(D33:O33)</f>
        <v>50708</v>
      </c>
      <c r="Q33" s="142"/>
      <c r="R33" s="142"/>
      <c r="S33" s="110">
        <f>SUM($D33:D33)</f>
        <v>4549</v>
      </c>
      <c r="T33" s="110">
        <f>SUM($D33:E33)</f>
        <v>8287</v>
      </c>
      <c r="U33" s="110">
        <f>SUM($D33:F33)</f>
        <v>12555</v>
      </c>
      <c r="V33" s="110">
        <f>SUM($D33:G33)</f>
        <v>16405</v>
      </c>
      <c r="W33" s="110">
        <f>SUM($D33:H33)</f>
        <v>20586</v>
      </c>
      <c r="X33" s="110">
        <f>SUM($D33:I33)</f>
        <v>24582</v>
      </c>
      <c r="Y33" s="110">
        <f>SUM($D33:J33)</f>
        <v>29176</v>
      </c>
      <c r="Z33" s="110">
        <f>SUM($D33:K33)</f>
        <v>33593</v>
      </c>
      <c r="AA33" s="110">
        <f>SUM($D33:L33)</f>
        <v>37885</v>
      </c>
      <c r="AB33" s="110">
        <f>SUM($D33:M33)</f>
        <v>42414</v>
      </c>
      <c r="AC33" s="110">
        <f>SUM($D33:N33)</f>
        <v>46613</v>
      </c>
      <c r="AD33" s="110">
        <f>SUM($D33:O33)</f>
        <v>50708</v>
      </c>
    </row>
    <row r="34" spans="1:30" s="114" customFormat="1" ht="15" customHeight="1">
      <c r="A34" s="138">
        <v>2010</v>
      </c>
      <c r="B34" s="143" t="s">
        <v>9</v>
      </c>
      <c r="D34" s="111">
        <f t="shared" ref="D34:P34" si="8">SUM(D31:D33)</f>
        <v>299030</v>
      </c>
      <c r="E34" s="111">
        <f t="shared" si="8"/>
        <v>268409</v>
      </c>
      <c r="F34" s="111">
        <f t="shared" si="8"/>
        <v>319038</v>
      </c>
      <c r="G34" s="111">
        <f t="shared" si="8"/>
        <v>291053</v>
      </c>
      <c r="H34" s="111">
        <f t="shared" si="8"/>
        <v>279624</v>
      </c>
      <c r="I34" s="111">
        <f t="shared" si="8"/>
        <v>282434</v>
      </c>
      <c r="J34" s="111">
        <f t="shared" si="8"/>
        <v>308264</v>
      </c>
      <c r="K34" s="111">
        <f t="shared" si="8"/>
        <v>319873</v>
      </c>
      <c r="L34" s="111">
        <f t="shared" si="8"/>
        <v>308280</v>
      </c>
      <c r="M34" s="111">
        <f t="shared" si="8"/>
        <v>316011</v>
      </c>
      <c r="N34" s="111">
        <f t="shared" si="8"/>
        <v>304135</v>
      </c>
      <c r="O34" s="111">
        <f t="shared" si="8"/>
        <v>315531</v>
      </c>
      <c r="P34" s="111">
        <f t="shared" si="8"/>
        <v>3611682</v>
      </c>
      <c r="Q34" s="142"/>
      <c r="R34" s="142"/>
      <c r="S34" s="111">
        <f t="shared" ref="S34:AD34" si="9">SUM(S31:S33)</f>
        <v>299030</v>
      </c>
      <c r="T34" s="111">
        <f t="shared" si="9"/>
        <v>567439</v>
      </c>
      <c r="U34" s="111">
        <f t="shared" si="9"/>
        <v>886477</v>
      </c>
      <c r="V34" s="111">
        <f t="shared" si="9"/>
        <v>1177530</v>
      </c>
      <c r="W34" s="111">
        <f t="shared" si="9"/>
        <v>1457154</v>
      </c>
      <c r="X34" s="111">
        <f t="shared" si="9"/>
        <v>1739588</v>
      </c>
      <c r="Y34" s="111">
        <f t="shared" si="9"/>
        <v>2047852</v>
      </c>
      <c r="Z34" s="111">
        <f t="shared" si="9"/>
        <v>2367725</v>
      </c>
      <c r="AA34" s="111">
        <f t="shared" si="9"/>
        <v>2676005</v>
      </c>
      <c r="AB34" s="111">
        <f t="shared" si="9"/>
        <v>2992016</v>
      </c>
      <c r="AC34" s="111">
        <f t="shared" si="9"/>
        <v>3296151</v>
      </c>
      <c r="AD34" s="111">
        <f t="shared" si="9"/>
        <v>3611682</v>
      </c>
    </row>
    <row r="35" spans="1:30" s="137" customFormat="1" ht="15" customHeight="1">
      <c r="A35" s="134"/>
      <c r="B35" s="135"/>
      <c r="C35" s="136"/>
      <c r="D35" s="112"/>
      <c r="E35" s="112"/>
      <c r="F35" s="112"/>
      <c r="G35" s="112"/>
      <c r="H35" s="112"/>
      <c r="I35" s="112"/>
      <c r="J35" s="112"/>
      <c r="K35" s="112"/>
      <c r="L35" s="112"/>
      <c r="M35" s="112"/>
      <c r="N35" s="112"/>
      <c r="O35" s="112"/>
      <c r="P35" s="112"/>
      <c r="Q35" s="136"/>
      <c r="R35" s="136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</row>
    <row r="36" spans="1:30" s="114" customFormat="1" ht="15" customHeight="1">
      <c r="A36" s="138">
        <v>2011</v>
      </c>
      <c r="B36" s="139" t="s">
        <v>6</v>
      </c>
      <c r="C36" s="113"/>
      <c r="D36" s="110">
        <v>281330</v>
      </c>
      <c r="E36" s="110">
        <v>252410</v>
      </c>
      <c r="F36" s="110">
        <v>307412</v>
      </c>
      <c r="G36" s="110">
        <v>306513</v>
      </c>
      <c r="H36" s="110">
        <v>308781</v>
      </c>
      <c r="I36" s="110">
        <v>308241</v>
      </c>
      <c r="J36" s="110">
        <v>320075</v>
      </c>
      <c r="K36" s="110">
        <v>341013</v>
      </c>
      <c r="L36" s="110">
        <v>311302</v>
      </c>
      <c r="M36" s="110">
        <v>324709</v>
      </c>
      <c r="N36" s="110">
        <v>312407</v>
      </c>
      <c r="O36" s="110">
        <v>322442</v>
      </c>
      <c r="P36" s="110">
        <f>SUM(D36:O36)</f>
        <v>3696635</v>
      </c>
      <c r="Q36" s="140"/>
      <c r="R36" s="140"/>
      <c r="S36" s="110">
        <f>SUM($D36:D36)</f>
        <v>281330</v>
      </c>
      <c r="T36" s="110">
        <f>SUM($D36:E36)</f>
        <v>533740</v>
      </c>
      <c r="U36" s="110">
        <f>SUM($D36:F36)</f>
        <v>841152</v>
      </c>
      <c r="V36" s="110">
        <f>SUM($D36:G36)</f>
        <v>1147665</v>
      </c>
      <c r="W36" s="110">
        <f>SUM($D36:H36)</f>
        <v>1456446</v>
      </c>
      <c r="X36" s="110">
        <f>SUM($D36:I36)</f>
        <v>1764687</v>
      </c>
      <c r="Y36" s="110">
        <f>SUM($D36:J36)</f>
        <v>2084762</v>
      </c>
      <c r="Z36" s="110">
        <f>SUM($D36:K36)</f>
        <v>2425775</v>
      </c>
      <c r="AA36" s="110">
        <f>SUM($D36:L36)</f>
        <v>2737077</v>
      </c>
      <c r="AB36" s="110">
        <f>SUM($D36:M36)</f>
        <v>3061786</v>
      </c>
      <c r="AC36" s="110">
        <f>SUM($D36:N36)</f>
        <v>3374193</v>
      </c>
      <c r="AD36" s="110">
        <f>SUM($D36:O36)</f>
        <v>3696635</v>
      </c>
    </row>
    <row r="37" spans="1:30" s="114" customFormat="1" ht="15" customHeight="1">
      <c r="A37" s="138">
        <v>2011</v>
      </c>
      <c r="B37" s="141" t="s">
        <v>7</v>
      </c>
      <c r="D37" s="111">
        <v>4232</v>
      </c>
      <c r="E37" s="110">
        <v>4925</v>
      </c>
      <c r="F37" s="110">
        <v>5135</v>
      </c>
      <c r="G37" s="110">
        <v>3625</v>
      </c>
      <c r="H37" s="110">
        <v>3277</v>
      </c>
      <c r="I37" s="110">
        <v>3348</v>
      </c>
      <c r="J37" s="110">
        <v>2867</v>
      </c>
      <c r="K37" s="110">
        <v>3622</v>
      </c>
      <c r="L37" s="110">
        <v>3382</v>
      </c>
      <c r="M37" s="110">
        <v>3433</v>
      </c>
      <c r="N37" s="110">
        <v>3068</v>
      </c>
      <c r="O37" s="110">
        <v>2676</v>
      </c>
      <c r="P37" s="110">
        <f>SUM(D37:O37)</f>
        <v>43590</v>
      </c>
      <c r="Q37" s="142"/>
      <c r="R37" s="142"/>
      <c r="S37" s="110">
        <f>SUM($D37:D37)</f>
        <v>4232</v>
      </c>
      <c r="T37" s="110">
        <f>SUM($D37:E37)</f>
        <v>9157</v>
      </c>
      <c r="U37" s="110">
        <f>SUM($D37:F37)</f>
        <v>14292</v>
      </c>
      <c r="V37" s="110">
        <f>SUM($D37:G37)</f>
        <v>17917</v>
      </c>
      <c r="W37" s="110">
        <f>SUM($D37:H37)</f>
        <v>21194</v>
      </c>
      <c r="X37" s="110">
        <f>SUM($D37:I37)</f>
        <v>24542</v>
      </c>
      <c r="Y37" s="110">
        <f>SUM($D37:J37)</f>
        <v>27409</v>
      </c>
      <c r="Z37" s="110">
        <f>SUM($D37:K37)</f>
        <v>31031</v>
      </c>
      <c r="AA37" s="110">
        <f>SUM($D37:L37)</f>
        <v>34413</v>
      </c>
      <c r="AB37" s="110">
        <f>SUM($D37:M37)</f>
        <v>37846</v>
      </c>
      <c r="AC37" s="110">
        <f>SUM($D37:N37)</f>
        <v>40914</v>
      </c>
      <c r="AD37" s="110">
        <f>SUM($D37:O37)</f>
        <v>43590</v>
      </c>
    </row>
    <row r="38" spans="1:30" s="114" customFormat="1" ht="15" customHeight="1">
      <c r="A38" s="138">
        <v>2011</v>
      </c>
      <c r="B38" s="141" t="s">
        <v>8</v>
      </c>
      <c r="D38" s="111">
        <v>4462</v>
      </c>
      <c r="E38" s="110">
        <v>3734</v>
      </c>
      <c r="F38" s="110">
        <v>4230</v>
      </c>
      <c r="G38" s="110">
        <v>4067</v>
      </c>
      <c r="H38" s="110">
        <v>4238</v>
      </c>
      <c r="I38" s="110">
        <v>4096</v>
      </c>
      <c r="J38" s="110">
        <v>4340</v>
      </c>
      <c r="K38" s="110">
        <v>4250</v>
      </c>
      <c r="L38" s="110">
        <v>4060</v>
      </c>
      <c r="M38" s="110">
        <v>4272</v>
      </c>
      <c r="N38" s="110">
        <v>3982</v>
      </c>
      <c r="O38" s="110">
        <v>3813</v>
      </c>
      <c r="P38" s="110">
        <f>SUM(D38:O38)</f>
        <v>49544</v>
      </c>
      <c r="Q38" s="142"/>
      <c r="R38" s="142"/>
      <c r="S38" s="110">
        <f>SUM($D38:D38)</f>
        <v>4462</v>
      </c>
      <c r="T38" s="110">
        <f>SUM($D38:E38)</f>
        <v>8196</v>
      </c>
      <c r="U38" s="110">
        <f>SUM($D38:F38)</f>
        <v>12426</v>
      </c>
      <c r="V38" s="110">
        <f>SUM($D38:G38)</f>
        <v>16493</v>
      </c>
      <c r="W38" s="110">
        <f>SUM($D38:H38)</f>
        <v>20731</v>
      </c>
      <c r="X38" s="110">
        <f>SUM($D38:I38)</f>
        <v>24827</v>
      </c>
      <c r="Y38" s="110">
        <f>SUM($D38:J38)</f>
        <v>29167</v>
      </c>
      <c r="Z38" s="110">
        <f>SUM($D38:K38)</f>
        <v>33417</v>
      </c>
      <c r="AA38" s="110">
        <f>SUM($D38:L38)</f>
        <v>37477</v>
      </c>
      <c r="AB38" s="110">
        <f>SUM($D38:M38)</f>
        <v>41749</v>
      </c>
      <c r="AC38" s="110">
        <f>SUM($D38:N38)</f>
        <v>45731</v>
      </c>
      <c r="AD38" s="110">
        <f>SUM($D38:O38)</f>
        <v>49544</v>
      </c>
    </row>
    <row r="39" spans="1:30" s="114" customFormat="1" ht="15" customHeight="1">
      <c r="A39" s="138">
        <v>2011</v>
      </c>
      <c r="B39" s="143" t="s">
        <v>9</v>
      </c>
      <c r="D39" s="111">
        <f t="shared" ref="D39:P39" si="10">SUM(D36:D38)</f>
        <v>290024</v>
      </c>
      <c r="E39" s="111">
        <f t="shared" si="10"/>
        <v>261069</v>
      </c>
      <c r="F39" s="111">
        <f t="shared" si="10"/>
        <v>316777</v>
      </c>
      <c r="G39" s="111">
        <f t="shared" si="10"/>
        <v>314205</v>
      </c>
      <c r="H39" s="111">
        <f t="shared" si="10"/>
        <v>316296</v>
      </c>
      <c r="I39" s="111">
        <f t="shared" si="10"/>
        <v>315685</v>
      </c>
      <c r="J39" s="111">
        <f t="shared" si="10"/>
        <v>327282</v>
      </c>
      <c r="K39" s="111">
        <f t="shared" si="10"/>
        <v>348885</v>
      </c>
      <c r="L39" s="111">
        <f t="shared" si="10"/>
        <v>318744</v>
      </c>
      <c r="M39" s="111">
        <f t="shared" si="10"/>
        <v>332414</v>
      </c>
      <c r="N39" s="111">
        <f t="shared" si="10"/>
        <v>319457</v>
      </c>
      <c r="O39" s="111">
        <f t="shared" si="10"/>
        <v>328931</v>
      </c>
      <c r="P39" s="111">
        <f t="shared" si="10"/>
        <v>3789769</v>
      </c>
      <c r="Q39" s="142"/>
      <c r="R39" s="142"/>
      <c r="S39" s="111">
        <f t="shared" ref="S39:AD39" si="11">SUM(S36:S38)</f>
        <v>290024</v>
      </c>
      <c r="T39" s="111">
        <f t="shared" si="11"/>
        <v>551093</v>
      </c>
      <c r="U39" s="111">
        <f t="shared" si="11"/>
        <v>867870</v>
      </c>
      <c r="V39" s="111">
        <f t="shared" si="11"/>
        <v>1182075</v>
      </c>
      <c r="W39" s="111">
        <f t="shared" si="11"/>
        <v>1498371</v>
      </c>
      <c r="X39" s="111">
        <f t="shared" si="11"/>
        <v>1814056</v>
      </c>
      <c r="Y39" s="111">
        <f t="shared" si="11"/>
        <v>2141338</v>
      </c>
      <c r="Z39" s="111">
        <f t="shared" si="11"/>
        <v>2490223</v>
      </c>
      <c r="AA39" s="111">
        <f t="shared" si="11"/>
        <v>2808967</v>
      </c>
      <c r="AB39" s="111">
        <f t="shared" si="11"/>
        <v>3141381</v>
      </c>
      <c r="AC39" s="111">
        <f t="shared" si="11"/>
        <v>3460838</v>
      </c>
      <c r="AD39" s="111">
        <f t="shared" si="11"/>
        <v>3789769</v>
      </c>
    </row>
    <row r="40" spans="1:30" s="137" customFormat="1" ht="15" customHeight="1">
      <c r="A40" s="134"/>
      <c r="B40" s="135"/>
      <c r="C40" s="136"/>
      <c r="D40" s="112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36"/>
      <c r="R40" s="136"/>
      <c r="S40" s="112"/>
      <c r="T40" s="112"/>
      <c r="U40" s="112"/>
      <c r="V40" s="112"/>
      <c r="W40" s="112"/>
      <c r="X40" s="112"/>
      <c r="Y40" s="112"/>
      <c r="Z40" s="112"/>
      <c r="AA40" s="112"/>
      <c r="AB40" s="112"/>
      <c r="AC40" s="112"/>
      <c r="AD40" s="112"/>
    </row>
    <row r="41" spans="1:30" s="114" customFormat="1" ht="15" customHeight="1">
      <c r="A41" s="138">
        <v>2012</v>
      </c>
      <c r="B41" s="139" t="s">
        <v>6</v>
      </c>
      <c r="C41" s="113"/>
      <c r="D41" s="110">
        <v>300126</v>
      </c>
      <c r="E41" s="110">
        <v>295959</v>
      </c>
      <c r="F41" s="110">
        <v>320411</v>
      </c>
      <c r="G41" s="110">
        <v>320484</v>
      </c>
      <c r="H41" s="110">
        <v>327734</v>
      </c>
      <c r="I41" s="110">
        <v>331568</v>
      </c>
      <c r="J41" s="110">
        <v>331412</v>
      </c>
      <c r="K41" s="110">
        <v>358758</v>
      </c>
      <c r="L41" s="110">
        <v>327467</v>
      </c>
      <c r="M41" s="110">
        <v>332536</v>
      </c>
      <c r="N41" s="110">
        <v>322132</v>
      </c>
      <c r="O41" s="110">
        <v>321753</v>
      </c>
      <c r="P41" s="110">
        <f>SUM(D41:O41)</f>
        <v>3890340</v>
      </c>
      <c r="Q41" s="140"/>
      <c r="R41" s="140"/>
      <c r="S41" s="110">
        <f>SUM($D41:D41)</f>
        <v>300126</v>
      </c>
      <c r="T41" s="110">
        <f>SUM($D41:E41)</f>
        <v>596085</v>
      </c>
      <c r="U41" s="110">
        <f>SUM($D41:F41)</f>
        <v>916496</v>
      </c>
      <c r="V41" s="110">
        <f>SUM($D41:G41)</f>
        <v>1236980</v>
      </c>
      <c r="W41" s="110">
        <f>SUM($D41:H41)</f>
        <v>1564714</v>
      </c>
      <c r="X41" s="110">
        <f>SUM($D41:I41)</f>
        <v>1896282</v>
      </c>
      <c r="Y41" s="110">
        <f>SUM($D41:J41)</f>
        <v>2227694</v>
      </c>
      <c r="Z41" s="110">
        <f>SUM($D41:K41)</f>
        <v>2586452</v>
      </c>
      <c r="AA41" s="110">
        <f>SUM($D41:L41)</f>
        <v>2913919</v>
      </c>
      <c r="AB41" s="110">
        <f>SUM($D41:M41)</f>
        <v>3246455</v>
      </c>
      <c r="AC41" s="110">
        <f>SUM($D41:N41)</f>
        <v>3568587</v>
      </c>
      <c r="AD41" s="110">
        <f>SUM($D41:O41)</f>
        <v>3890340</v>
      </c>
    </row>
    <row r="42" spans="1:30" s="114" customFormat="1" ht="15" customHeight="1">
      <c r="A42" s="138">
        <v>2012</v>
      </c>
      <c r="B42" s="141" t="s">
        <v>7</v>
      </c>
      <c r="D42" s="111">
        <v>2811</v>
      </c>
      <c r="E42" s="110">
        <v>2750</v>
      </c>
      <c r="F42" s="110">
        <v>3775</v>
      </c>
      <c r="G42" s="110">
        <v>3241</v>
      </c>
      <c r="H42" s="110">
        <v>3385</v>
      </c>
      <c r="I42" s="110">
        <v>3344</v>
      </c>
      <c r="J42" s="110">
        <v>2625</v>
      </c>
      <c r="K42" s="110">
        <v>3320</v>
      </c>
      <c r="L42" s="110">
        <v>2703</v>
      </c>
      <c r="M42" s="110">
        <v>2992</v>
      </c>
      <c r="N42" s="110">
        <v>2687</v>
      </c>
      <c r="O42" s="110">
        <v>2188</v>
      </c>
      <c r="P42" s="110">
        <f>SUM(D42:O42)</f>
        <v>35821</v>
      </c>
      <c r="Q42" s="142"/>
      <c r="R42" s="142"/>
      <c r="S42" s="110">
        <f>SUM($D42:D42)</f>
        <v>2811</v>
      </c>
      <c r="T42" s="110">
        <f>SUM($D42:E42)</f>
        <v>5561</v>
      </c>
      <c r="U42" s="110">
        <f>SUM($D42:F42)</f>
        <v>9336</v>
      </c>
      <c r="V42" s="110">
        <f>SUM($D42:G42)</f>
        <v>12577</v>
      </c>
      <c r="W42" s="110">
        <f>SUM($D42:H42)</f>
        <v>15962</v>
      </c>
      <c r="X42" s="110">
        <f>SUM($D42:I42)</f>
        <v>19306</v>
      </c>
      <c r="Y42" s="110">
        <f>SUM($D42:J42)</f>
        <v>21931</v>
      </c>
      <c r="Z42" s="110">
        <f>SUM($D42:K42)</f>
        <v>25251</v>
      </c>
      <c r="AA42" s="110">
        <f>SUM($D42:L42)</f>
        <v>27954</v>
      </c>
      <c r="AB42" s="110">
        <f>SUM($D42:M42)</f>
        <v>30946</v>
      </c>
      <c r="AC42" s="110">
        <f>SUM($D42:N42)</f>
        <v>33633</v>
      </c>
      <c r="AD42" s="110">
        <f>SUM($D42:O42)</f>
        <v>35821</v>
      </c>
    </row>
    <row r="43" spans="1:30" s="114" customFormat="1" ht="15" customHeight="1">
      <c r="A43" s="138">
        <v>2012</v>
      </c>
      <c r="B43" s="141" t="s">
        <v>8</v>
      </c>
      <c r="D43" s="111">
        <v>4406</v>
      </c>
      <c r="E43" s="110">
        <v>3938</v>
      </c>
      <c r="F43" s="110">
        <v>3943</v>
      </c>
      <c r="G43" s="110">
        <v>4095</v>
      </c>
      <c r="H43" s="110">
        <v>4096</v>
      </c>
      <c r="I43" s="110">
        <v>4157</v>
      </c>
      <c r="J43" s="110">
        <v>4242</v>
      </c>
      <c r="K43" s="110">
        <v>4537</v>
      </c>
      <c r="L43" s="110">
        <v>3836</v>
      </c>
      <c r="M43" s="110">
        <v>4045</v>
      </c>
      <c r="N43" s="110">
        <v>3709</v>
      </c>
      <c r="O43" s="110">
        <v>3674</v>
      </c>
      <c r="P43" s="110">
        <f>SUM(D43:O43)</f>
        <v>48678</v>
      </c>
      <c r="Q43" s="142"/>
      <c r="R43" s="142"/>
      <c r="S43" s="110">
        <f>SUM($D43:D43)</f>
        <v>4406</v>
      </c>
      <c r="T43" s="110">
        <f>SUM($D43:E43)</f>
        <v>8344</v>
      </c>
      <c r="U43" s="110">
        <f>SUM($D43:F43)</f>
        <v>12287</v>
      </c>
      <c r="V43" s="110">
        <f>SUM($D43:G43)</f>
        <v>16382</v>
      </c>
      <c r="W43" s="110">
        <f>SUM($D43:H43)</f>
        <v>20478</v>
      </c>
      <c r="X43" s="110">
        <f>SUM($D43:I43)</f>
        <v>24635</v>
      </c>
      <c r="Y43" s="110">
        <f>SUM($D43:J43)</f>
        <v>28877</v>
      </c>
      <c r="Z43" s="110">
        <f>SUM($D43:K43)</f>
        <v>33414</v>
      </c>
      <c r="AA43" s="110">
        <f>SUM($D43:L43)</f>
        <v>37250</v>
      </c>
      <c r="AB43" s="110">
        <f>SUM($D43:M43)</f>
        <v>41295</v>
      </c>
      <c r="AC43" s="110">
        <f>SUM($D43:N43)</f>
        <v>45004</v>
      </c>
      <c r="AD43" s="110">
        <f>SUM($D43:O43)</f>
        <v>48678</v>
      </c>
    </row>
    <row r="44" spans="1:30" s="114" customFormat="1" ht="15" customHeight="1">
      <c r="A44" s="138">
        <v>2012</v>
      </c>
      <c r="B44" s="143" t="s">
        <v>9</v>
      </c>
      <c r="D44" s="111">
        <f t="shared" ref="D44:P44" si="12">SUM(D41:D43)</f>
        <v>307343</v>
      </c>
      <c r="E44" s="111">
        <f t="shared" si="12"/>
        <v>302647</v>
      </c>
      <c r="F44" s="111">
        <f t="shared" si="12"/>
        <v>328129</v>
      </c>
      <c r="G44" s="111">
        <f t="shared" si="12"/>
        <v>327820</v>
      </c>
      <c r="H44" s="111">
        <f t="shared" si="12"/>
        <v>335215</v>
      </c>
      <c r="I44" s="111">
        <f t="shared" si="12"/>
        <v>339069</v>
      </c>
      <c r="J44" s="111">
        <f t="shared" si="12"/>
        <v>338279</v>
      </c>
      <c r="K44" s="111">
        <f t="shared" si="12"/>
        <v>366615</v>
      </c>
      <c r="L44" s="111">
        <f t="shared" si="12"/>
        <v>334006</v>
      </c>
      <c r="M44" s="111">
        <f t="shared" si="12"/>
        <v>339573</v>
      </c>
      <c r="N44" s="111">
        <f t="shared" si="12"/>
        <v>328528</v>
      </c>
      <c r="O44" s="111">
        <f t="shared" si="12"/>
        <v>327615</v>
      </c>
      <c r="P44" s="111">
        <f t="shared" si="12"/>
        <v>3974839</v>
      </c>
      <c r="Q44" s="142"/>
      <c r="R44" s="142"/>
      <c r="S44" s="111">
        <f t="shared" ref="S44:AD44" si="13">SUM(S41:S43)</f>
        <v>307343</v>
      </c>
      <c r="T44" s="111">
        <f t="shared" si="13"/>
        <v>609990</v>
      </c>
      <c r="U44" s="111">
        <f t="shared" si="13"/>
        <v>938119</v>
      </c>
      <c r="V44" s="111">
        <f t="shared" si="13"/>
        <v>1265939</v>
      </c>
      <c r="W44" s="111">
        <f t="shared" si="13"/>
        <v>1601154</v>
      </c>
      <c r="X44" s="111">
        <f t="shared" si="13"/>
        <v>1940223</v>
      </c>
      <c r="Y44" s="111">
        <f t="shared" si="13"/>
        <v>2278502</v>
      </c>
      <c r="Z44" s="111">
        <f t="shared" si="13"/>
        <v>2645117</v>
      </c>
      <c r="AA44" s="111">
        <f t="shared" si="13"/>
        <v>2979123</v>
      </c>
      <c r="AB44" s="111">
        <f t="shared" si="13"/>
        <v>3318696</v>
      </c>
      <c r="AC44" s="111">
        <f t="shared" si="13"/>
        <v>3647224</v>
      </c>
      <c r="AD44" s="111">
        <f t="shared" si="13"/>
        <v>3974839</v>
      </c>
    </row>
    <row r="45" spans="1:30" s="137" customFormat="1" ht="15" customHeight="1">
      <c r="A45" s="134"/>
      <c r="B45" s="135"/>
      <c r="C45" s="136"/>
      <c r="D45" s="112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36"/>
      <c r="R45" s="136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</row>
    <row r="46" spans="1:30" s="114" customFormat="1" ht="15" customHeight="1">
      <c r="A46" s="138">
        <v>2013</v>
      </c>
      <c r="B46" s="139" t="s">
        <v>6</v>
      </c>
      <c r="C46" s="113"/>
      <c r="D46" s="110">
        <v>311437</v>
      </c>
      <c r="E46" s="110">
        <v>278379</v>
      </c>
      <c r="F46" s="110">
        <v>325477</v>
      </c>
      <c r="G46" s="110">
        <v>321989</v>
      </c>
      <c r="H46" s="110">
        <v>337880</v>
      </c>
      <c r="I46" s="110">
        <v>323713</v>
      </c>
      <c r="J46" s="110">
        <v>333155</v>
      </c>
      <c r="K46" s="110">
        <v>354985</v>
      </c>
      <c r="L46" s="110">
        <v>325000</v>
      </c>
      <c r="M46" s="110">
        <v>344558</v>
      </c>
      <c r="N46" s="110">
        <v>325225</v>
      </c>
      <c r="O46" s="110">
        <v>324789</v>
      </c>
      <c r="P46" s="110">
        <f>SUM(D46:O46)</f>
        <v>3906587</v>
      </c>
      <c r="Q46" s="140"/>
      <c r="R46" s="140"/>
      <c r="S46" s="110">
        <f>SUM($D46:D46)</f>
        <v>311437</v>
      </c>
      <c r="T46" s="110">
        <f>SUM($D46:E46)</f>
        <v>589816</v>
      </c>
      <c r="U46" s="110">
        <f>SUM($D46:F46)</f>
        <v>915293</v>
      </c>
      <c r="V46" s="110">
        <f>SUM($D46:G46)</f>
        <v>1237282</v>
      </c>
      <c r="W46" s="110">
        <f>SUM($D46:H46)</f>
        <v>1575162</v>
      </c>
      <c r="X46" s="110">
        <f>SUM($D46:I46)</f>
        <v>1898875</v>
      </c>
      <c r="Y46" s="110">
        <f>SUM($D46:J46)</f>
        <v>2232030</v>
      </c>
      <c r="Z46" s="110">
        <f>SUM($D46:K46)</f>
        <v>2587015</v>
      </c>
      <c r="AA46" s="110">
        <f>SUM($D46:L46)</f>
        <v>2912015</v>
      </c>
      <c r="AB46" s="110">
        <f>SUM($D46:M46)</f>
        <v>3256573</v>
      </c>
      <c r="AC46" s="110">
        <f>SUM($D46:N46)</f>
        <v>3581798</v>
      </c>
      <c r="AD46" s="110">
        <f>SUM($D46:O46)</f>
        <v>3906587</v>
      </c>
    </row>
    <row r="47" spans="1:30" s="114" customFormat="1" ht="15" customHeight="1">
      <c r="A47" s="138">
        <v>2013</v>
      </c>
      <c r="B47" s="141" t="s">
        <v>7</v>
      </c>
      <c r="D47" s="111">
        <v>2400</v>
      </c>
      <c r="E47" s="110">
        <v>2390</v>
      </c>
      <c r="F47" s="110">
        <v>2117</v>
      </c>
      <c r="G47" s="110">
        <v>2701</v>
      </c>
      <c r="H47" s="110">
        <v>2915</v>
      </c>
      <c r="I47" s="110">
        <v>2610</v>
      </c>
      <c r="J47" s="110">
        <v>2544</v>
      </c>
      <c r="K47" s="110">
        <v>2689</v>
      </c>
      <c r="L47" s="110">
        <v>2468</v>
      </c>
      <c r="M47" s="110">
        <v>2746</v>
      </c>
      <c r="N47" s="110">
        <v>2420</v>
      </c>
      <c r="O47" s="110">
        <v>2097</v>
      </c>
      <c r="P47" s="110">
        <f>SUM(D47:O47)</f>
        <v>30097</v>
      </c>
      <c r="Q47" s="142"/>
      <c r="R47" s="142"/>
      <c r="S47" s="110">
        <f>SUM($D47:D47)</f>
        <v>2400</v>
      </c>
      <c r="T47" s="110">
        <f>SUM($D47:E47)</f>
        <v>4790</v>
      </c>
      <c r="U47" s="110">
        <f>SUM($D47:F47)</f>
        <v>6907</v>
      </c>
      <c r="V47" s="110">
        <f>SUM($D47:G47)</f>
        <v>9608</v>
      </c>
      <c r="W47" s="110">
        <f>SUM($D47:H47)</f>
        <v>12523</v>
      </c>
      <c r="X47" s="110">
        <f>SUM($D47:I47)</f>
        <v>15133</v>
      </c>
      <c r="Y47" s="110">
        <f>SUM($D47:J47)</f>
        <v>17677</v>
      </c>
      <c r="Z47" s="110">
        <f>SUM($D47:K47)</f>
        <v>20366</v>
      </c>
      <c r="AA47" s="110">
        <f>SUM($D47:L47)</f>
        <v>22834</v>
      </c>
      <c r="AB47" s="110">
        <f>SUM($D47:M47)</f>
        <v>25580</v>
      </c>
      <c r="AC47" s="110">
        <f>SUM($D47:N47)</f>
        <v>28000</v>
      </c>
      <c r="AD47" s="110">
        <f>SUM($D47:O47)</f>
        <v>30097</v>
      </c>
    </row>
    <row r="48" spans="1:30" s="114" customFormat="1" ht="15" customHeight="1">
      <c r="A48" s="138">
        <v>2013</v>
      </c>
      <c r="B48" s="141" t="s">
        <v>8</v>
      </c>
      <c r="D48" s="111">
        <v>4132</v>
      </c>
      <c r="E48" s="110">
        <v>3477</v>
      </c>
      <c r="F48" s="110">
        <v>3633</v>
      </c>
      <c r="G48" s="110">
        <v>3604</v>
      </c>
      <c r="H48" s="110">
        <v>2701</v>
      </c>
      <c r="I48" s="110">
        <v>2936</v>
      </c>
      <c r="J48" s="110">
        <v>3823</v>
      </c>
      <c r="K48" s="110">
        <v>4501</v>
      </c>
      <c r="L48" s="110">
        <v>3791</v>
      </c>
      <c r="M48" s="110">
        <v>3792</v>
      </c>
      <c r="N48" s="110">
        <v>3635</v>
      </c>
      <c r="O48" s="110">
        <v>3485</v>
      </c>
      <c r="P48" s="110">
        <f>SUM(D48:O48)</f>
        <v>43510</v>
      </c>
      <c r="Q48" s="142"/>
      <c r="R48" s="142"/>
      <c r="S48" s="110">
        <f>SUM($D48:D48)</f>
        <v>4132</v>
      </c>
      <c r="T48" s="110">
        <f>SUM($D48:E48)</f>
        <v>7609</v>
      </c>
      <c r="U48" s="110">
        <f>SUM($D48:F48)</f>
        <v>11242</v>
      </c>
      <c r="V48" s="110">
        <f>SUM($D48:G48)</f>
        <v>14846</v>
      </c>
      <c r="W48" s="110">
        <f>SUM($D48:H48)</f>
        <v>17547</v>
      </c>
      <c r="X48" s="110">
        <f>SUM($D48:I48)</f>
        <v>20483</v>
      </c>
      <c r="Y48" s="110">
        <f>SUM($D48:J48)</f>
        <v>24306</v>
      </c>
      <c r="Z48" s="110">
        <f>SUM($D48:K48)</f>
        <v>28807</v>
      </c>
      <c r="AA48" s="110">
        <f>SUM($D48:L48)</f>
        <v>32598</v>
      </c>
      <c r="AB48" s="110">
        <f>SUM($D48:M48)</f>
        <v>36390</v>
      </c>
      <c r="AC48" s="110">
        <f>SUM($D48:N48)</f>
        <v>40025</v>
      </c>
      <c r="AD48" s="110">
        <f>SUM($D48:O48)</f>
        <v>43510</v>
      </c>
    </row>
    <row r="49" spans="1:30" s="114" customFormat="1" ht="15" customHeight="1">
      <c r="A49" s="138">
        <v>2013</v>
      </c>
      <c r="B49" s="143" t="s">
        <v>9</v>
      </c>
      <c r="D49" s="111">
        <f t="shared" ref="D49:P49" si="14">SUM(D46:D48)</f>
        <v>317969</v>
      </c>
      <c r="E49" s="111">
        <f t="shared" si="14"/>
        <v>284246</v>
      </c>
      <c r="F49" s="111">
        <f t="shared" si="14"/>
        <v>331227</v>
      </c>
      <c r="G49" s="111">
        <f t="shared" si="14"/>
        <v>328294</v>
      </c>
      <c r="H49" s="111">
        <f t="shared" si="14"/>
        <v>343496</v>
      </c>
      <c r="I49" s="111">
        <f t="shared" si="14"/>
        <v>329259</v>
      </c>
      <c r="J49" s="111">
        <f t="shared" si="14"/>
        <v>339522</v>
      </c>
      <c r="K49" s="111">
        <f t="shared" si="14"/>
        <v>362175</v>
      </c>
      <c r="L49" s="111">
        <f t="shared" si="14"/>
        <v>331259</v>
      </c>
      <c r="M49" s="111">
        <f t="shared" si="14"/>
        <v>351096</v>
      </c>
      <c r="N49" s="111">
        <f t="shared" si="14"/>
        <v>331280</v>
      </c>
      <c r="O49" s="111">
        <f t="shared" si="14"/>
        <v>330371</v>
      </c>
      <c r="P49" s="111">
        <f t="shared" si="14"/>
        <v>3980194</v>
      </c>
      <c r="Q49" s="142"/>
      <c r="R49" s="142"/>
      <c r="S49" s="111">
        <f t="shared" ref="S49:AD49" si="15">SUM(S46:S48)</f>
        <v>317969</v>
      </c>
      <c r="T49" s="111">
        <f t="shared" si="15"/>
        <v>602215</v>
      </c>
      <c r="U49" s="111">
        <f t="shared" si="15"/>
        <v>933442</v>
      </c>
      <c r="V49" s="111">
        <f t="shared" si="15"/>
        <v>1261736</v>
      </c>
      <c r="W49" s="111">
        <f t="shared" si="15"/>
        <v>1605232</v>
      </c>
      <c r="X49" s="111">
        <f t="shared" si="15"/>
        <v>1934491</v>
      </c>
      <c r="Y49" s="111">
        <f t="shared" si="15"/>
        <v>2274013</v>
      </c>
      <c r="Z49" s="111">
        <f t="shared" si="15"/>
        <v>2636188</v>
      </c>
      <c r="AA49" s="111">
        <f t="shared" si="15"/>
        <v>2967447</v>
      </c>
      <c r="AB49" s="111">
        <f t="shared" si="15"/>
        <v>3318543</v>
      </c>
      <c r="AC49" s="111">
        <f t="shared" si="15"/>
        <v>3649823</v>
      </c>
      <c r="AD49" s="111">
        <f t="shared" si="15"/>
        <v>3980194</v>
      </c>
    </row>
    <row r="50" spans="1:30" s="137" customFormat="1" ht="15" customHeight="1">
      <c r="A50" s="134"/>
      <c r="B50" s="135"/>
      <c r="C50" s="136"/>
      <c r="D50" s="112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36"/>
      <c r="R50" s="136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</row>
    <row r="51" spans="1:30" s="114" customFormat="1" ht="15" customHeight="1">
      <c r="A51" s="138">
        <v>2014</v>
      </c>
      <c r="B51" s="139" t="s">
        <v>6</v>
      </c>
      <c r="C51" s="113"/>
      <c r="D51" s="110">
        <v>286184</v>
      </c>
      <c r="E51" s="110">
        <v>270598</v>
      </c>
      <c r="F51" s="110">
        <v>320395</v>
      </c>
      <c r="G51" s="110">
        <v>322532</v>
      </c>
      <c r="H51" s="110">
        <v>329552</v>
      </c>
      <c r="I51" s="110">
        <v>323136</v>
      </c>
      <c r="J51" s="110">
        <v>333692</v>
      </c>
      <c r="K51" s="110">
        <v>344852</v>
      </c>
      <c r="L51" s="110">
        <v>321899</v>
      </c>
      <c r="M51" s="110">
        <v>337522</v>
      </c>
      <c r="N51" s="110">
        <v>316268</v>
      </c>
      <c r="O51" s="110">
        <v>327791</v>
      </c>
      <c r="P51" s="110">
        <f>SUM(D51:O51)</f>
        <v>3834421</v>
      </c>
      <c r="Q51" s="140"/>
      <c r="R51" s="140"/>
      <c r="S51" s="110">
        <f>SUM($D51:D51)</f>
        <v>286184</v>
      </c>
      <c r="T51" s="110">
        <f>SUM($D51:E51)</f>
        <v>556782</v>
      </c>
      <c r="U51" s="110">
        <f>SUM($D51:F51)</f>
        <v>877177</v>
      </c>
      <c r="V51" s="110">
        <f>SUM($D51:G51)</f>
        <v>1199709</v>
      </c>
      <c r="W51" s="110">
        <f>SUM($D51:H51)</f>
        <v>1529261</v>
      </c>
      <c r="X51" s="110">
        <f>SUM($D51:I51)</f>
        <v>1852397</v>
      </c>
      <c r="Y51" s="110">
        <f>SUM($D51:J51)</f>
        <v>2186089</v>
      </c>
      <c r="Z51" s="110">
        <f>SUM($D51:K51)</f>
        <v>2530941</v>
      </c>
      <c r="AA51" s="110">
        <f>SUM($D51:L51)</f>
        <v>2852840</v>
      </c>
      <c r="AB51" s="110">
        <f>SUM($D51:M51)</f>
        <v>3190362</v>
      </c>
      <c r="AC51" s="110">
        <f>SUM($D51:N51)</f>
        <v>3506630</v>
      </c>
      <c r="AD51" s="110">
        <f>SUM($D51:O51)</f>
        <v>3834421</v>
      </c>
    </row>
    <row r="52" spans="1:30" s="114" customFormat="1" ht="15" customHeight="1">
      <c r="A52" s="138">
        <v>2014</v>
      </c>
      <c r="B52" s="141" t="s">
        <v>7</v>
      </c>
      <c r="D52" s="111">
        <v>2312</v>
      </c>
      <c r="E52" s="110">
        <v>2435</v>
      </c>
      <c r="F52" s="110">
        <v>2963</v>
      </c>
      <c r="G52" s="110">
        <v>2835</v>
      </c>
      <c r="H52" s="110">
        <v>2934</v>
      </c>
      <c r="I52" s="110">
        <v>2693</v>
      </c>
      <c r="J52" s="110">
        <v>2196</v>
      </c>
      <c r="K52" s="110">
        <v>1895</v>
      </c>
      <c r="L52" s="110">
        <v>2209</v>
      </c>
      <c r="M52" s="110">
        <v>2409</v>
      </c>
      <c r="N52" s="110">
        <v>3531</v>
      </c>
      <c r="O52" s="110">
        <v>2029</v>
      </c>
      <c r="P52" s="110">
        <f>SUM(D52:O52)</f>
        <v>30441</v>
      </c>
      <c r="Q52" s="142"/>
      <c r="R52" s="142"/>
      <c r="S52" s="110">
        <f>SUM($D52:D52)</f>
        <v>2312</v>
      </c>
      <c r="T52" s="110">
        <f>SUM($D52:E52)</f>
        <v>4747</v>
      </c>
      <c r="U52" s="110">
        <f>SUM($D52:F52)</f>
        <v>7710</v>
      </c>
      <c r="V52" s="110">
        <f>SUM($D52:G52)</f>
        <v>10545</v>
      </c>
      <c r="W52" s="110">
        <f>SUM($D52:H52)</f>
        <v>13479</v>
      </c>
      <c r="X52" s="110">
        <f>SUM($D52:I52)</f>
        <v>16172</v>
      </c>
      <c r="Y52" s="110">
        <f>SUM($D52:J52)</f>
        <v>18368</v>
      </c>
      <c r="Z52" s="110">
        <f>SUM($D52:K52)</f>
        <v>20263</v>
      </c>
      <c r="AA52" s="110">
        <f>SUM($D52:L52)</f>
        <v>22472</v>
      </c>
      <c r="AB52" s="110">
        <f>SUM($D52:M52)</f>
        <v>24881</v>
      </c>
      <c r="AC52" s="110">
        <f>SUM($D52:N52)</f>
        <v>28412</v>
      </c>
      <c r="AD52" s="110">
        <f>SUM($D52:O52)</f>
        <v>30441</v>
      </c>
    </row>
    <row r="53" spans="1:30" s="114" customFormat="1" ht="15" customHeight="1">
      <c r="A53" s="138">
        <v>2014</v>
      </c>
      <c r="B53" s="141" t="s">
        <v>8</v>
      </c>
      <c r="D53" s="111">
        <v>3909</v>
      </c>
      <c r="E53" s="110">
        <v>3021</v>
      </c>
      <c r="F53" s="110">
        <v>3656</v>
      </c>
      <c r="G53" s="110">
        <v>3431</v>
      </c>
      <c r="H53" s="110">
        <v>3783</v>
      </c>
      <c r="I53" s="110">
        <v>3901</v>
      </c>
      <c r="J53" s="110">
        <v>3836</v>
      </c>
      <c r="K53" s="110">
        <v>4182</v>
      </c>
      <c r="L53" s="110">
        <v>3721</v>
      </c>
      <c r="M53" s="110">
        <v>3749</v>
      </c>
      <c r="N53" s="110">
        <v>2063</v>
      </c>
      <c r="O53" s="110">
        <v>3279</v>
      </c>
      <c r="P53" s="110">
        <f>SUM(D53:O53)</f>
        <v>42531</v>
      </c>
      <c r="Q53" s="142"/>
      <c r="R53" s="142"/>
      <c r="S53" s="110">
        <f>SUM($D53:D53)</f>
        <v>3909</v>
      </c>
      <c r="T53" s="110">
        <f>SUM($D53:E53)</f>
        <v>6930</v>
      </c>
      <c r="U53" s="110">
        <f>SUM($D53:F53)</f>
        <v>10586</v>
      </c>
      <c r="V53" s="110">
        <f>SUM($D53:G53)</f>
        <v>14017</v>
      </c>
      <c r="W53" s="110">
        <f>SUM($D53:H53)</f>
        <v>17800</v>
      </c>
      <c r="X53" s="110">
        <f>SUM($D53:I53)</f>
        <v>21701</v>
      </c>
      <c r="Y53" s="110">
        <f>SUM($D53:J53)</f>
        <v>25537</v>
      </c>
      <c r="Z53" s="110">
        <f>SUM($D53:K53)</f>
        <v>29719</v>
      </c>
      <c r="AA53" s="110">
        <f>SUM($D53:L53)</f>
        <v>33440</v>
      </c>
      <c r="AB53" s="110">
        <f>SUM($D53:M53)</f>
        <v>37189</v>
      </c>
      <c r="AC53" s="110">
        <f>SUM($D53:N53)</f>
        <v>39252</v>
      </c>
      <c r="AD53" s="110">
        <f>SUM($D53:O53)</f>
        <v>42531</v>
      </c>
    </row>
    <row r="54" spans="1:30" s="114" customFormat="1" ht="15" customHeight="1">
      <c r="A54" s="138">
        <v>2014</v>
      </c>
      <c r="B54" s="143" t="s">
        <v>9</v>
      </c>
      <c r="D54" s="111">
        <f t="shared" ref="D54:P54" si="16">SUM(D51:D53)</f>
        <v>292405</v>
      </c>
      <c r="E54" s="111">
        <f t="shared" si="16"/>
        <v>276054</v>
      </c>
      <c r="F54" s="111">
        <f t="shared" si="16"/>
        <v>327014</v>
      </c>
      <c r="G54" s="111">
        <f t="shared" si="16"/>
        <v>328798</v>
      </c>
      <c r="H54" s="111">
        <f t="shared" si="16"/>
        <v>336269</v>
      </c>
      <c r="I54" s="111">
        <f t="shared" si="16"/>
        <v>329730</v>
      </c>
      <c r="J54" s="111">
        <f t="shared" si="16"/>
        <v>339724</v>
      </c>
      <c r="K54" s="111">
        <f t="shared" si="16"/>
        <v>350929</v>
      </c>
      <c r="L54" s="111">
        <f t="shared" si="16"/>
        <v>327829</v>
      </c>
      <c r="M54" s="111">
        <f t="shared" si="16"/>
        <v>343680</v>
      </c>
      <c r="N54" s="111">
        <f t="shared" si="16"/>
        <v>321862</v>
      </c>
      <c r="O54" s="111">
        <f t="shared" si="16"/>
        <v>333099</v>
      </c>
      <c r="P54" s="111">
        <f t="shared" si="16"/>
        <v>3907393</v>
      </c>
      <c r="Q54" s="142"/>
      <c r="R54" s="142"/>
      <c r="S54" s="111">
        <f t="shared" ref="S54:AD54" si="17">SUM(S51:S53)</f>
        <v>292405</v>
      </c>
      <c r="T54" s="111">
        <f t="shared" si="17"/>
        <v>568459</v>
      </c>
      <c r="U54" s="111">
        <f t="shared" si="17"/>
        <v>895473</v>
      </c>
      <c r="V54" s="111">
        <f t="shared" si="17"/>
        <v>1224271</v>
      </c>
      <c r="W54" s="111">
        <f t="shared" si="17"/>
        <v>1560540</v>
      </c>
      <c r="X54" s="111">
        <f t="shared" si="17"/>
        <v>1890270</v>
      </c>
      <c r="Y54" s="111">
        <f t="shared" si="17"/>
        <v>2229994</v>
      </c>
      <c r="Z54" s="111">
        <f t="shared" si="17"/>
        <v>2580923</v>
      </c>
      <c r="AA54" s="111">
        <f t="shared" si="17"/>
        <v>2908752</v>
      </c>
      <c r="AB54" s="111">
        <f t="shared" si="17"/>
        <v>3252432</v>
      </c>
      <c r="AC54" s="111">
        <f t="shared" si="17"/>
        <v>3574294</v>
      </c>
      <c r="AD54" s="111">
        <f t="shared" si="17"/>
        <v>3907393</v>
      </c>
    </row>
    <row r="55" spans="1:30" s="137" customFormat="1" ht="15" customHeight="1">
      <c r="A55" s="134"/>
      <c r="B55" s="135"/>
      <c r="C55" s="136"/>
      <c r="D55" s="112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36"/>
      <c r="R55" s="136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</row>
    <row r="56" spans="1:30" s="114" customFormat="1" ht="15" customHeight="1">
      <c r="A56" s="138">
        <v>2015</v>
      </c>
      <c r="B56" s="139" t="s">
        <v>6</v>
      </c>
      <c r="C56" s="113"/>
      <c r="D56" s="110">
        <v>298064</v>
      </c>
      <c r="E56" s="110">
        <v>269708</v>
      </c>
      <c r="F56" s="110">
        <v>326710</v>
      </c>
      <c r="G56" s="110">
        <v>331677</v>
      </c>
      <c r="H56" s="110">
        <v>359835</v>
      </c>
      <c r="I56" s="110">
        <v>358656</v>
      </c>
      <c r="J56" s="110">
        <v>370644</v>
      </c>
      <c r="K56" s="110">
        <v>373975</v>
      </c>
      <c r="L56" s="110">
        <v>358271</v>
      </c>
      <c r="M56" s="110">
        <v>368467</v>
      </c>
      <c r="N56" s="110">
        <v>341970</v>
      </c>
      <c r="O56" s="110">
        <v>349368</v>
      </c>
      <c r="P56" s="110">
        <f>SUM(D56:O56)</f>
        <v>4107345</v>
      </c>
      <c r="Q56" s="140"/>
      <c r="R56" s="140"/>
      <c r="S56" s="110">
        <f>SUM($D56:D56)</f>
        <v>298064</v>
      </c>
      <c r="T56" s="110">
        <f>SUM($D56:E56)</f>
        <v>567772</v>
      </c>
      <c r="U56" s="110">
        <f>SUM($D56:F56)</f>
        <v>894482</v>
      </c>
      <c r="V56" s="110">
        <f>SUM($D56:G56)</f>
        <v>1226159</v>
      </c>
      <c r="W56" s="110">
        <f>SUM($D56:H56)</f>
        <v>1585994</v>
      </c>
      <c r="X56" s="110">
        <f>SUM($D56:I56)</f>
        <v>1944650</v>
      </c>
      <c r="Y56" s="110">
        <f>SUM($D56:J56)</f>
        <v>2315294</v>
      </c>
      <c r="Z56" s="110">
        <f>SUM($D56:K56)</f>
        <v>2689269</v>
      </c>
      <c r="AA56" s="110">
        <f>SUM($D56:L56)</f>
        <v>3047540</v>
      </c>
      <c r="AB56" s="110">
        <f>SUM($D56:M56)</f>
        <v>3416007</v>
      </c>
      <c r="AC56" s="110">
        <f>SUM($D56:N56)</f>
        <v>3757977</v>
      </c>
      <c r="AD56" s="110">
        <f>SUM($D56:O56)</f>
        <v>4107345</v>
      </c>
    </row>
    <row r="57" spans="1:30" s="114" customFormat="1" ht="15" customHeight="1">
      <c r="A57" s="138">
        <v>2015</v>
      </c>
      <c r="B57" s="141" t="s">
        <v>7</v>
      </c>
      <c r="D57" s="111">
        <v>2294</v>
      </c>
      <c r="E57" s="110">
        <v>1905</v>
      </c>
      <c r="F57" s="110">
        <v>1995</v>
      </c>
      <c r="G57" s="110">
        <v>2251</v>
      </c>
      <c r="H57" s="110">
        <v>2160</v>
      </c>
      <c r="I57" s="110">
        <v>2632</v>
      </c>
      <c r="J57" s="110">
        <v>2212</v>
      </c>
      <c r="K57" s="110">
        <v>2801</v>
      </c>
      <c r="L57" s="110">
        <v>2813</v>
      </c>
      <c r="M57" s="110">
        <v>3254</v>
      </c>
      <c r="N57" s="110">
        <v>2884</v>
      </c>
      <c r="O57" s="110">
        <v>2097</v>
      </c>
      <c r="P57" s="110">
        <f>SUM(D57:O57)</f>
        <v>29298</v>
      </c>
      <c r="Q57" s="142"/>
      <c r="R57" s="142"/>
      <c r="S57" s="110">
        <f>SUM($D57:D57)</f>
        <v>2294</v>
      </c>
      <c r="T57" s="110">
        <f>SUM($D57:E57)</f>
        <v>4199</v>
      </c>
      <c r="U57" s="110">
        <f>SUM($D57:F57)</f>
        <v>6194</v>
      </c>
      <c r="V57" s="110">
        <f>SUM($D57:G57)</f>
        <v>8445</v>
      </c>
      <c r="W57" s="110">
        <f>SUM($D57:H57)</f>
        <v>10605</v>
      </c>
      <c r="X57" s="110">
        <f>SUM($D57:I57)</f>
        <v>13237</v>
      </c>
      <c r="Y57" s="110">
        <f>SUM($D57:J57)</f>
        <v>15449</v>
      </c>
      <c r="Z57" s="110">
        <f>SUM($D57:K57)</f>
        <v>18250</v>
      </c>
      <c r="AA57" s="110">
        <f>SUM($D57:L57)</f>
        <v>21063</v>
      </c>
      <c r="AB57" s="110">
        <f>SUM($D57:M57)</f>
        <v>24317</v>
      </c>
      <c r="AC57" s="110">
        <f>SUM($D57:N57)</f>
        <v>27201</v>
      </c>
      <c r="AD57" s="110">
        <f>SUM($D57:O57)</f>
        <v>29298</v>
      </c>
    </row>
    <row r="58" spans="1:30" s="114" customFormat="1" ht="15" customHeight="1">
      <c r="A58" s="138">
        <v>2015</v>
      </c>
      <c r="B58" s="141" t="s">
        <v>8</v>
      </c>
      <c r="D58" s="111">
        <v>3773</v>
      </c>
      <c r="E58" s="110">
        <v>2994</v>
      </c>
      <c r="F58" s="110">
        <v>3479</v>
      </c>
      <c r="G58" s="110">
        <v>3462</v>
      </c>
      <c r="H58" s="110">
        <v>3848</v>
      </c>
      <c r="I58" s="110">
        <v>3724</v>
      </c>
      <c r="J58" s="110">
        <v>4220</v>
      </c>
      <c r="K58" s="110">
        <v>4192</v>
      </c>
      <c r="L58" s="110">
        <v>3989</v>
      </c>
      <c r="M58" s="110">
        <v>3888</v>
      </c>
      <c r="N58" s="110">
        <v>3479</v>
      </c>
      <c r="O58" s="110">
        <v>3435</v>
      </c>
      <c r="P58" s="110">
        <f>SUM(D58:O58)</f>
        <v>44483</v>
      </c>
      <c r="Q58" s="142"/>
      <c r="R58" s="142"/>
      <c r="S58" s="110">
        <f>SUM($D58:D58)</f>
        <v>3773</v>
      </c>
      <c r="T58" s="110">
        <f>SUM($D58:E58)</f>
        <v>6767</v>
      </c>
      <c r="U58" s="110">
        <f>SUM($D58:F58)</f>
        <v>10246</v>
      </c>
      <c r="V58" s="110">
        <f>SUM($D58:G58)</f>
        <v>13708</v>
      </c>
      <c r="W58" s="110">
        <f>SUM($D58:H58)</f>
        <v>17556</v>
      </c>
      <c r="X58" s="110">
        <f>SUM($D58:I58)</f>
        <v>21280</v>
      </c>
      <c r="Y58" s="110">
        <f>SUM($D58:J58)</f>
        <v>25500</v>
      </c>
      <c r="Z58" s="110">
        <f>SUM($D58:K58)</f>
        <v>29692</v>
      </c>
      <c r="AA58" s="110">
        <f>SUM($D58:L58)</f>
        <v>33681</v>
      </c>
      <c r="AB58" s="110">
        <f>SUM($D58:M58)</f>
        <v>37569</v>
      </c>
      <c r="AC58" s="110">
        <f>SUM($D58:N58)</f>
        <v>41048</v>
      </c>
      <c r="AD58" s="110">
        <f>SUM($D58:O58)</f>
        <v>44483</v>
      </c>
    </row>
    <row r="59" spans="1:30" s="114" customFormat="1" ht="15" customHeight="1">
      <c r="A59" s="138">
        <v>2015</v>
      </c>
      <c r="B59" s="143" t="s">
        <v>9</v>
      </c>
      <c r="D59" s="111">
        <f t="shared" ref="D59:P59" si="18">SUM(D56:D58)</f>
        <v>304131</v>
      </c>
      <c r="E59" s="111">
        <f t="shared" si="18"/>
        <v>274607</v>
      </c>
      <c r="F59" s="111">
        <f t="shared" si="18"/>
        <v>332184</v>
      </c>
      <c r="G59" s="111">
        <f t="shared" si="18"/>
        <v>337390</v>
      </c>
      <c r="H59" s="111">
        <f t="shared" si="18"/>
        <v>365843</v>
      </c>
      <c r="I59" s="111">
        <f t="shared" si="18"/>
        <v>365012</v>
      </c>
      <c r="J59" s="111">
        <f t="shared" si="18"/>
        <v>377076</v>
      </c>
      <c r="K59" s="111">
        <f t="shared" si="18"/>
        <v>380968</v>
      </c>
      <c r="L59" s="111">
        <f t="shared" si="18"/>
        <v>365073</v>
      </c>
      <c r="M59" s="111">
        <f t="shared" si="18"/>
        <v>375609</v>
      </c>
      <c r="N59" s="111">
        <f t="shared" si="18"/>
        <v>348333</v>
      </c>
      <c r="O59" s="111">
        <f t="shared" si="18"/>
        <v>354900</v>
      </c>
      <c r="P59" s="111">
        <f t="shared" si="18"/>
        <v>4181126</v>
      </c>
      <c r="Q59" s="142"/>
      <c r="R59" s="142"/>
      <c r="S59" s="111">
        <f t="shared" ref="S59:AD59" si="19">SUM(S56:S58)</f>
        <v>304131</v>
      </c>
      <c r="T59" s="111">
        <f t="shared" si="19"/>
        <v>578738</v>
      </c>
      <c r="U59" s="111">
        <f t="shared" si="19"/>
        <v>910922</v>
      </c>
      <c r="V59" s="111">
        <f t="shared" si="19"/>
        <v>1248312</v>
      </c>
      <c r="W59" s="111">
        <f t="shared" si="19"/>
        <v>1614155</v>
      </c>
      <c r="X59" s="111">
        <f t="shared" si="19"/>
        <v>1979167</v>
      </c>
      <c r="Y59" s="111">
        <f t="shared" si="19"/>
        <v>2356243</v>
      </c>
      <c r="Z59" s="111">
        <f t="shared" si="19"/>
        <v>2737211</v>
      </c>
      <c r="AA59" s="111">
        <f t="shared" si="19"/>
        <v>3102284</v>
      </c>
      <c r="AB59" s="111">
        <f t="shared" si="19"/>
        <v>3477893</v>
      </c>
      <c r="AC59" s="111">
        <f t="shared" si="19"/>
        <v>3826226</v>
      </c>
      <c r="AD59" s="111">
        <f t="shared" si="19"/>
        <v>4181126</v>
      </c>
    </row>
    <row r="60" spans="1:30" s="137" customFormat="1" ht="15" customHeight="1">
      <c r="A60" s="134"/>
      <c r="B60" s="135"/>
      <c r="C60" s="136"/>
      <c r="D60" s="112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36"/>
      <c r="R60" s="136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</row>
    <row r="61" spans="1:30" s="114" customFormat="1" ht="15" customHeight="1">
      <c r="A61" s="138">
        <v>2016</v>
      </c>
      <c r="B61" s="139" t="s">
        <v>6</v>
      </c>
      <c r="C61" s="113"/>
      <c r="D61" s="104">
        <v>338503</v>
      </c>
      <c r="E61" s="104">
        <v>326188</v>
      </c>
      <c r="F61" s="104">
        <v>360059</v>
      </c>
      <c r="G61" s="104">
        <v>353857</v>
      </c>
      <c r="H61" s="104">
        <v>362811</v>
      </c>
      <c r="I61" s="104">
        <v>369729</v>
      </c>
      <c r="J61" s="104">
        <v>366586</v>
      </c>
      <c r="K61" s="104">
        <v>379174</v>
      </c>
      <c r="L61" s="104">
        <v>369011</v>
      </c>
      <c r="M61" s="104">
        <v>380768</v>
      </c>
      <c r="N61" s="104">
        <v>355280</v>
      </c>
      <c r="O61" s="104">
        <v>349213</v>
      </c>
      <c r="P61" s="110">
        <f>SUM(D61:O61)</f>
        <v>4311179</v>
      </c>
      <c r="Q61" s="140"/>
      <c r="R61" s="140"/>
      <c r="S61" s="110">
        <f>SUM($D61:D61)</f>
        <v>338503</v>
      </c>
      <c r="T61" s="110">
        <f>SUM($D61:E61)</f>
        <v>664691</v>
      </c>
      <c r="U61" s="110">
        <f>SUM($D61:F61)</f>
        <v>1024750</v>
      </c>
      <c r="V61" s="110">
        <f>SUM($D61:G61)</f>
        <v>1378607</v>
      </c>
      <c r="W61" s="110">
        <f>SUM($D61:H61)</f>
        <v>1741418</v>
      </c>
      <c r="X61" s="110">
        <f>SUM($D61:I61)</f>
        <v>2111147</v>
      </c>
      <c r="Y61" s="110">
        <f>SUM($D61:J61)</f>
        <v>2477733</v>
      </c>
      <c r="Z61" s="110">
        <f>SUM($D61:K61)</f>
        <v>2856907</v>
      </c>
      <c r="AA61" s="110">
        <f>SUM($D61:L61)</f>
        <v>3225918</v>
      </c>
      <c r="AB61" s="110">
        <f>SUM($D61:M61)</f>
        <v>3606686</v>
      </c>
      <c r="AC61" s="110">
        <f>SUM($D61:N61)</f>
        <v>3961966</v>
      </c>
      <c r="AD61" s="110">
        <f>SUM($D61:O61)</f>
        <v>4311179</v>
      </c>
    </row>
    <row r="62" spans="1:30" s="114" customFormat="1" ht="15" customHeight="1">
      <c r="A62" s="138">
        <v>2016</v>
      </c>
      <c r="B62" s="141" t="s">
        <v>7</v>
      </c>
      <c r="D62" s="105">
        <v>1960</v>
      </c>
      <c r="E62" s="104">
        <v>2345</v>
      </c>
      <c r="F62" s="104">
        <v>2309</v>
      </c>
      <c r="G62" s="104">
        <v>2762</v>
      </c>
      <c r="H62" s="104">
        <v>2991</v>
      </c>
      <c r="I62" s="104">
        <v>3415</v>
      </c>
      <c r="J62" s="104">
        <v>2443</v>
      </c>
      <c r="K62" s="104">
        <v>2710</v>
      </c>
      <c r="L62" s="104">
        <v>3214</v>
      </c>
      <c r="M62" s="104">
        <v>3578</v>
      </c>
      <c r="N62" s="104">
        <v>3399</v>
      </c>
      <c r="O62" s="104">
        <v>3251</v>
      </c>
      <c r="P62" s="110">
        <f>SUM(D62:O62)</f>
        <v>34377</v>
      </c>
      <c r="Q62" s="142"/>
      <c r="R62" s="142"/>
      <c r="S62" s="110">
        <f>SUM($D62:D62)</f>
        <v>1960</v>
      </c>
      <c r="T62" s="110">
        <f>SUM($D62:E62)</f>
        <v>4305</v>
      </c>
      <c r="U62" s="110">
        <f>SUM($D62:F62)</f>
        <v>6614</v>
      </c>
      <c r="V62" s="110">
        <f>SUM($D62:G62)</f>
        <v>9376</v>
      </c>
      <c r="W62" s="110">
        <f>SUM($D62:H62)</f>
        <v>12367</v>
      </c>
      <c r="X62" s="110">
        <f>SUM($D62:I62)</f>
        <v>15782</v>
      </c>
      <c r="Y62" s="110">
        <f>SUM($D62:J62)</f>
        <v>18225</v>
      </c>
      <c r="Z62" s="110">
        <f>SUM($D62:K62)</f>
        <v>20935</v>
      </c>
      <c r="AA62" s="110">
        <f>SUM($D62:L62)</f>
        <v>24149</v>
      </c>
      <c r="AB62" s="110">
        <f>SUM($D62:M62)</f>
        <v>27727</v>
      </c>
      <c r="AC62" s="110">
        <f>SUM($D62:N62)</f>
        <v>31126</v>
      </c>
      <c r="AD62" s="110">
        <f>SUM($D62:O62)</f>
        <v>34377</v>
      </c>
    </row>
    <row r="63" spans="1:30" s="114" customFormat="1" ht="15" customHeight="1">
      <c r="A63" s="138">
        <v>2016</v>
      </c>
      <c r="B63" s="141" t="s">
        <v>8</v>
      </c>
      <c r="D63" s="105">
        <v>3869</v>
      </c>
      <c r="E63" s="104">
        <v>3214</v>
      </c>
      <c r="F63" s="104">
        <v>3369</v>
      </c>
      <c r="G63" s="104">
        <v>3449</v>
      </c>
      <c r="H63" s="104">
        <v>3604</v>
      </c>
      <c r="I63" s="104">
        <v>4133</v>
      </c>
      <c r="J63" s="104">
        <v>3975</v>
      </c>
      <c r="K63" s="104">
        <v>4140</v>
      </c>
      <c r="L63" s="104">
        <v>3731</v>
      </c>
      <c r="M63" s="104">
        <v>3890</v>
      </c>
      <c r="N63" s="104">
        <v>3518</v>
      </c>
      <c r="O63" s="104">
        <v>3610</v>
      </c>
      <c r="P63" s="110">
        <f>SUM(D63:O63)</f>
        <v>44502</v>
      </c>
      <c r="Q63" s="142"/>
      <c r="R63" s="142"/>
      <c r="S63" s="110">
        <f>SUM($D63:D63)</f>
        <v>3869</v>
      </c>
      <c r="T63" s="110">
        <f>SUM($D63:E63)</f>
        <v>7083</v>
      </c>
      <c r="U63" s="110">
        <f>SUM($D63:F63)</f>
        <v>10452</v>
      </c>
      <c r="V63" s="110">
        <f>SUM($D63:G63)</f>
        <v>13901</v>
      </c>
      <c r="W63" s="110">
        <f>SUM($D63:H63)</f>
        <v>17505</v>
      </c>
      <c r="X63" s="110">
        <f>SUM($D63:I63)</f>
        <v>21638</v>
      </c>
      <c r="Y63" s="110">
        <f>SUM($D63:J63)</f>
        <v>25613</v>
      </c>
      <c r="Z63" s="110">
        <f>SUM($D63:K63)</f>
        <v>29753</v>
      </c>
      <c r="AA63" s="110">
        <f>SUM($D63:L63)</f>
        <v>33484</v>
      </c>
      <c r="AB63" s="110">
        <f>SUM($D63:M63)</f>
        <v>37374</v>
      </c>
      <c r="AC63" s="110">
        <f>SUM($D63:N63)</f>
        <v>40892</v>
      </c>
      <c r="AD63" s="110">
        <f>SUM($D63:O63)</f>
        <v>44502</v>
      </c>
    </row>
    <row r="64" spans="1:30" s="114" customFormat="1" ht="15" customHeight="1">
      <c r="A64" s="138">
        <v>2016</v>
      </c>
      <c r="B64" s="143" t="s">
        <v>9</v>
      </c>
      <c r="D64" s="111">
        <f t="shared" ref="D64:P64" si="20">SUM(D61:D63)</f>
        <v>344332</v>
      </c>
      <c r="E64" s="111">
        <f t="shared" si="20"/>
        <v>331747</v>
      </c>
      <c r="F64" s="111">
        <f t="shared" si="20"/>
        <v>365737</v>
      </c>
      <c r="G64" s="111">
        <f t="shared" si="20"/>
        <v>360068</v>
      </c>
      <c r="H64" s="111">
        <f t="shared" si="20"/>
        <v>369406</v>
      </c>
      <c r="I64" s="111">
        <f t="shared" si="20"/>
        <v>377277</v>
      </c>
      <c r="J64" s="111">
        <f t="shared" si="20"/>
        <v>373004</v>
      </c>
      <c r="K64" s="111">
        <f t="shared" si="20"/>
        <v>386024</v>
      </c>
      <c r="L64" s="111">
        <f t="shared" si="20"/>
        <v>375956</v>
      </c>
      <c r="M64" s="111">
        <f t="shared" si="20"/>
        <v>388236</v>
      </c>
      <c r="N64" s="111">
        <f t="shared" si="20"/>
        <v>362197</v>
      </c>
      <c r="O64" s="111">
        <f t="shared" si="20"/>
        <v>356074</v>
      </c>
      <c r="P64" s="111">
        <f t="shared" si="20"/>
        <v>4390058</v>
      </c>
      <c r="Q64" s="142"/>
      <c r="R64" s="142"/>
      <c r="S64" s="111">
        <f t="shared" ref="S64:AD64" si="21">SUM(S61:S63)</f>
        <v>344332</v>
      </c>
      <c r="T64" s="111">
        <f t="shared" si="21"/>
        <v>676079</v>
      </c>
      <c r="U64" s="111">
        <f t="shared" si="21"/>
        <v>1041816</v>
      </c>
      <c r="V64" s="111">
        <f t="shared" si="21"/>
        <v>1401884</v>
      </c>
      <c r="W64" s="111">
        <f t="shared" si="21"/>
        <v>1771290</v>
      </c>
      <c r="X64" s="111">
        <f t="shared" si="21"/>
        <v>2148567</v>
      </c>
      <c r="Y64" s="111">
        <f t="shared" si="21"/>
        <v>2521571</v>
      </c>
      <c r="Z64" s="111">
        <f t="shared" si="21"/>
        <v>2907595</v>
      </c>
      <c r="AA64" s="111">
        <f t="shared" si="21"/>
        <v>3283551</v>
      </c>
      <c r="AB64" s="111">
        <f t="shared" si="21"/>
        <v>3671787</v>
      </c>
      <c r="AC64" s="111">
        <f t="shared" si="21"/>
        <v>4033984</v>
      </c>
      <c r="AD64" s="111">
        <f t="shared" si="21"/>
        <v>4390058</v>
      </c>
    </row>
    <row r="65" spans="1:30" s="137" customFormat="1" ht="15" customHeight="1">
      <c r="A65" s="134"/>
      <c r="B65" s="135"/>
      <c r="C65" s="136"/>
      <c r="D65" s="112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36"/>
      <c r="R65" s="136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</row>
    <row r="66" spans="1:30" s="114" customFormat="1" ht="15" customHeight="1">
      <c r="A66" s="138">
        <v>2017</v>
      </c>
      <c r="B66" s="139" t="s">
        <v>6</v>
      </c>
      <c r="C66" s="113"/>
      <c r="D66" s="104">
        <v>350436</v>
      </c>
      <c r="E66" s="104">
        <v>328550</v>
      </c>
      <c r="F66" s="104">
        <v>374254</v>
      </c>
      <c r="G66" s="104">
        <v>363810</v>
      </c>
      <c r="H66" s="104">
        <v>379353</v>
      </c>
      <c r="I66" s="104">
        <v>370552</v>
      </c>
      <c r="J66" s="104">
        <v>377290</v>
      </c>
      <c r="K66" s="104">
        <v>393202</v>
      </c>
      <c r="L66" s="104">
        <v>369402</v>
      </c>
      <c r="M66" s="104">
        <v>258157</v>
      </c>
      <c r="N66" s="104"/>
      <c r="O66" s="104"/>
      <c r="P66" s="110">
        <f>SUM(D66:O66)</f>
        <v>3565006</v>
      </c>
      <c r="Q66" s="140"/>
      <c r="R66" s="140"/>
      <c r="S66" s="110">
        <f>SUM($D66:D66)</f>
        <v>350436</v>
      </c>
      <c r="T66" s="110">
        <f>SUM($D66:E66)</f>
        <v>678986</v>
      </c>
      <c r="U66" s="110">
        <f>SUM($D66:F66)</f>
        <v>1053240</v>
      </c>
      <c r="V66" s="110">
        <f>SUM($D66:G66)</f>
        <v>1417050</v>
      </c>
      <c r="W66" s="110">
        <f>SUM($D66:H66)</f>
        <v>1796403</v>
      </c>
      <c r="X66" s="110">
        <f>SUM($D66:I66)</f>
        <v>2166955</v>
      </c>
      <c r="Y66" s="110">
        <f>SUM($D66:J66)</f>
        <v>2544245</v>
      </c>
      <c r="Z66" s="110">
        <f>SUM($D66:K66)</f>
        <v>2937447</v>
      </c>
      <c r="AA66" s="110">
        <f>SUM($D66:L66)</f>
        <v>3306849</v>
      </c>
      <c r="AB66" s="110">
        <f>SUM($D66:M66)</f>
        <v>3565006</v>
      </c>
      <c r="AC66" s="110">
        <f>SUM($D66:N66)</f>
        <v>3565006</v>
      </c>
      <c r="AD66" s="110">
        <f>SUM($D66:O66)</f>
        <v>3565006</v>
      </c>
    </row>
    <row r="67" spans="1:30" s="114" customFormat="1" ht="15" customHeight="1">
      <c r="A67" s="138">
        <v>2017</v>
      </c>
      <c r="B67" s="141" t="s">
        <v>7</v>
      </c>
      <c r="D67" s="105">
        <v>3475</v>
      </c>
      <c r="E67" s="104">
        <v>3445</v>
      </c>
      <c r="F67" s="104">
        <v>3953</v>
      </c>
      <c r="G67" s="104">
        <v>3209</v>
      </c>
      <c r="H67" s="104">
        <v>3630</v>
      </c>
      <c r="I67" s="104">
        <v>4318</v>
      </c>
      <c r="J67" s="104">
        <v>2756</v>
      </c>
      <c r="K67" s="104">
        <v>3782</v>
      </c>
      <c r="L67" s="104">
        <v>3194</v>
      </c>
      <c r="M67" s="104">
        <v>1680</v>
      </c>
      <c r="N67" s="104"/>
      <c r="O67" s="104"/>
      <c r="P67" s="110">
        <f>SUM(D67:O67)</f>
        <v>33442</v>
      </c>
      <c r="Q67" s="142"/>
      <c r="R67" s="142"/>
      <c r="S67" s="110">
        <f>SUM($D67:D67)</f>
        <v>3475</v>
      </c>
      <c r="T67" s="110">
        <f>SUM($D67:E67)</f>
        <v>6920</v>
      </c>
      <c r="U67" s="110">
        <f>SUM($D67:F67)</f>
        <v>10873</v>
      </c>
      <c r="V67" s="110">
        <f>SUM($D67:G67)</f>
        <v>14082</v>
      </c>
      <c r="W67" s="110">
        <f>SUM($D67:H67)</f>
        <v>17712</v>
      </c>
      <c r="X67" s="110">
        <f>SUM($D67:I67)</f>
        <v>22030</v>
      </c>
      <c r="Y67" s="110">
        <f>SUM($D67:J67)</f>
        <v>24786</v>
      </c>
      <c r="Z67" s="110">
        <f>SUM($D67:K67)</f>
        <v>28568</v>
      </c>
      <c r="AA67" s="110">
        <f>SUM($D67:L67)</f>
        <v>31762</v>
      </c>
      <c r="AB67" s="110">
        <f>SUM($D67:M67)</f>
        <v>33442</v>
      </c>
      <c r="AC67" s="110">
        <f>SUM($D67:N67)</f>
        <v>33442</v>
      </c>
      <c r="AD67" s="110">
        <f>SUM($D67:O67)</f>
        <v>33442</v>
      </c>
    </row>
    <row r="68" spans="1:30" s="114" customFormat="1" ht="15" customHeight="1">
      <c r="A68" s="138">
        <v>2017</v>
      </c>
      <c r="B68" s="141" t="s">
        <v>8</v>
      </c>
      <c r="D68" s="105">
        <v>3882</v>
      </c>
      <c r="E68" s="104">
        <v>2989</v>
      </c>
      <c r="F68" s="104">
        <v>3394</v>
      </c>
      <c r="G68" s="104">
        <v>3546</v>
      </c>
      <c r="H68" s="104">
        <v>3499</v>
      </c>
      <c r="I68" s="104">
        <v>3756</v>
      </c>
      <c r="J68" s="104">
        <v>4242</v>
      </c>
      <c r="K68" s="104">
        <v>3919</v>
      </c>
      <c r="L68" s="104">
        <v>3751</v>
      </c>
      <c r="M68" s="104">
        <v>2538</v>
      </c>
      <c r="N68" s="104"/>
      <c r="O68" s="104"/>
      <c r="P68" s="110">
        <f>SUM(D68:O68)</f>
        <v>35516</v>
      </c>
      <c r="Q68" s="142"/>
      <c r="R68" s="142"/>
      <c r="S68" s="110">
        <f>SUM($D68:D68)</f>
        <v>3882</v>
      </c>
      <c r="T68" s="110">
        <f>SUM($D68:E68)</f>
        <v>6871</v>
      </c>
      <c r="U68" s="110">
        <f>SUM($D68:F68)</f>
        <v>10265</v>
      </c>
      <c r="V68" s="110">
        <f>SUM($D68:G68)</f>
        <v>13811</v>
      </c>
      <c r="W68" s="110">
        <f>SUM($D68:H68)</f>
        <v>17310</v>
      </c>
      <c r="X68" s="110">
        <f>SUM($D68:I68)</f>
        <v>21066</v>
      </c>
      <c r="Y68" s="110">
        <f>SUM($D68:J68)</f>
        <v>25308</v>
      </c>
      <c r="Z68" s="110">
        <f>SUM($D68:K68)</f>
        <v>29227</v>
      </c>
      <c r="AA68" s="110">
        <f>SUM($D68:L68)</f>
        <v>32978</v>
      </c>
      <c r="AB68" s="110">
        <f>SUM($D68:M68)</f>
        <v>35516</v>
      </c>
      <c r="AC68" s="110">
        <f>SUM($D68:N68)</f>
        <v>35516</v>
      </c>
      <c r="AD68" s="110">
        <f>SUM($D68:O68)</f>
        <v>35516</v>
      </c>
    </row>
    <row r="69" spans="1:30" s="114" customFormat="1" ht="15" customHeight="1">
      <c r="A69" s="138">
        <v>2017</v>
      </c>
      <c r="B69" s="143" t="s">
        <v>9</v>
      </c>
      <c r="D69" s="111">
        <f t="shared" ref="D69:P69" si="22">SUM(D66:D68)</f>
        <v>357793</v>
      </c>
      <c r="E69" s="111">
        <f t="shared" si="22"/>
        <v>334984</v>
      </c>
      <c r="F69" s="111">
        <f t="shared" si="22"/>
        <v>381601</v>
      </c>
      <c r="G69" s="111">
        <f t="shared" si="22"/>
        <v>370565</v>
      </c>
      <c r="H69" s="111">
        <f t="shared" si="22"/>
        <v>386482</v>
      </c>
      <c r="I69" s="111">
        <f t="shared" si="22"/>
        <v>378626</v>
      </c>
      <c r="J69" s="111">
        <f t="shared" si="22"/>
        <v>384288</v>
      </c>
      <c r="K69" s="111">
        <f t="shared" si="22"/>
        <v>400903</v>
      </c>
      <c r="L69" s="111">
        <f t="shared" si="22"/>
        <v>376347</v>
      </c>
      <c r="M69" s="111">
        <f t="shared" si="22"/>
        <v>262375</v>
      </c>
      <c r="N69" s="111">
        <f t="shared" si="22"/>
        <v>0</v>
      </c>
      <c r="O69" s="111">
        <f t="shared" si="22"/>
        <v>0</v>
      </c>
      <c r="P69" s="111">
        <f t="shared" si="22"/>
        <v>3633964</v>
      </c>
      <c r="Q69" s="142"/>
      <c r="R69" s="142"/>
      <c r="S69" s="111">
        <f t="shared" ref="S69:AD69" si="23">SUM(S66:S68)</f>
        <v>357793</v>
      </c>
      <c r="T69" s="111">
        <f t="shared" si="23"/>
        <v>692777</v>
      </c>
      <c r="U69" s="111">
        <f t="shared" si="23"/>
        <v>1074378</v>
      </c>
      <c r="V69" s="111">
        <f t="shared" si="23"/>
        <v>1444943</v>
      </c>
      <c r="W69" s="111">
        <f t="shared" si="23"/>
        <v>1831425</v>
      </c>
      <c r="X69" s="111">
        <f t="shared" si="23"/>
        <v>2210051</v>
      </c>
      <c r="Y69" s="111">
        <f t="shared" si="23"/>
        <v>2594339</v>
      </c>
      <c r="Z69" s="111">
        <f t="shared" si="23"/>
        <v>2995242</v>
      </c>
      <c r="AA69" s="111">
        <f t="shared" si="23"/>
        <v>3371589</v>
      </c>
      <c r="AB69" s="111">
        <f t="shared" si="23"/>
        <v>3633964</v>
      </c>
      <c r="AC69" s="111">
        <f t="shared" si="23"/>
        <v>3633964</v>
      </c>
      <c r="AD69" s="111">
        <f t="shared" si="23"/>
        <v>3633964</v>
      </c>
    </row>
    <row r="70" spans="1:30" s="137" customFormat="1" ht="15" customHeight="1">
      <c r="A70" s="134"/>
      <c r="B70" s="135"/>
      <c r="C70" s="136"/>
      <c r="D70" s="112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36"/>
      <c r="R70" s="136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</row>
    <row r="73" spans="1:30" s="114" customFormat="1" ht="15" customHeight="1">
      <c r="A73" s="138">
        <v>2006</v>
      </c>
      <c r="B73" s="139" t="s">
        <v>6</v>
      </c>
      <c r="C73" s="113"/>
      <c r="D73" s="110">
        <f t="shared" ref="D73:J83" si="24">SUMIFS(D$11:D$65,$A$11:$A$65,$A73,$B$11:$B$65,$B73)</f>
        <v>469213</v>
      </c>
      <c r="E73" s="110">
        <f t="shared" si="24"/>
        <v>418005</v>
      </c>
      <c r="F73" s="110">
        <f t="shared" si="24"/>
        <v>491948</v>
      </c>
      <c r="G73" s="110">
        <f t="shared" si="24"/>
        <v>469968</v>
      </c>
      <c r="H73" s="110">
        <f t="shared" si="24"/>
        <v>478332</v>
      </c>
      <c r="I73" s="110">
        <f t="shared" si="24"/>
        <v>454292</v>
      </c>
      <c r="J73" s="110">
        <f t="shared" si="24"/>
        <v>438043</v>
      </c>
      <c r="K73" s="110">
        <f t="shared" ref="K73:O83" si="25">SUMIFS(K$11:K$65,$A$11:$A$65,$A73,$B$11:$B$65,$B73)</f>
        <v>420703</v>
      </c>
      <c r="L73" s="110">
        <f t="shared" si="25"/>
        <v>406079</v>
      </c>
      <c r="M73" s="110">
        <f t="shared" si="25"/>
        <v>409493</v>
      </c>
      <c r="N73" s="110">
        <f t="shared" si="25"/>
        <v>403819</v>
      </c>
      <c r="O73" s="110">
        <f t="shared" si="25"/>
        <v>410064</v>
      </c>
      <c r="P73" s="110">
        <f t="shared" ref="P73:P82" si="26">SUM(D73:O73)</f>
        <v>5269959</v>
      </c>
      <c r="Q73" s="112"/>
      <c r="R73" s="112"/>
      <c r="S73" s="110">
        <f>SUM($D73:D73)</f>
        <v>469213</v>
      </c>
      <c r="T73" s="110">
        <f>SUM($D73:E73)</f>
        <v>887218</v>
      </c>
      <c r="U73" s="110">
        <f>SUM($D73:F73)</f>
        <v>1379166</v>
      </c>
      <c r="V73" s="110">
        <f>SUM($D73:G73)</f>
        <v>1849134</v>
      </c>
      <c r="W73" s="110">
        <f>SUM($D73:H73)</f>
        <v>2327466</v>
      </c>
      <c r="X73" s="110">
        <f>SUM($D73:I73)</f>
        <v>2781758</v>
      </c>
      <c r="Y73" s="110">
        <f>SUM($D73:J73)</f>
        <v>3219801</v>
      </c>
      <c r="Z73" s="110">
        <f>SUM($D73:K73)</f>
        <v>3640504</v>
      </c>
      <c r="AA73" s="110">
        <f>SUM($D73:L73)</f>
        <v>4046583</v>
      </c>
      <c r="AB73" s="110">
        <f>SUM($D73:M73)</f>
        <v>4456076</v>
      </c>
      <c r="AC73" s="110">
        <f>SUM($D73:N73)</f>
        <v>4859895</v>
      </c>
      <c r="AD73" s="110">
        <f>SUM($D73:O73)</f>
        <v>5269959</v>
      </c>
    </row>
    <row r="74" spans="1:30" s="114" customFormat="1" ht="15" customHeight="1">
      <c r="A74" s="138">
        <v>2007</v>
      </c>
      <c r="B74" s="139" t="s">
        <v>6</v>
      </c>
      <c r="C74" s="113"/>
      <c r="D74" s="110">
        <f t="shared" si="24"/>
        <v>392208</v>
      </c>
      <c r="E74" s="110">
        <f t="shared" si="24"/>
        <v>347671</v>
      </c>
      <c r="F74" s="110">
        <f t="shared" si="24"/>
        <v>406375</v>
      </c>
      <c r="G74" s="110">
        <f t="shared" si="24"/>
        <v>396050</v>
      </c>
      <c r="H74" s="110">
        <f t="shared" si="24"/>
        <v>410853</v>
      </c>
      <c r="I74" s="110">
        <f t="shared" si="24"/>
        <v>406110</v>
      </c>
      <c r="J74" s="110">
        <f t="shared" si="24"/>
        <v>406832</v>
      </c>
      <c r="K74" s="110">
        <f t="shared" si="25"/>
        <v>423305</v>
      </c>
      <c r="L74" s="110">
        <f t="shared" si="25"/>
        <v>392854</v>
      </c>
      <c r="M74" s="110">
        <f t="shared" si="25"/>
        <v>409201</v>
      </c>
      <c r="N74" s="110">
        <f t="shared" si="25"/>
        <v>376833</v>
      </c>
      <c r="O74" s="110">
        <f t="shared" si="25"/>
        <v>364689</v>
      </c>
      <c r="P74" s="110">
        <f t="shared" si="26"/>
        <v>4732981</v>
      </c>
      <c r="Q74" s="112"/>
      <c r="R74" s="112"/>
      <c r="S74" s="110">
        <f>SUM($D74:D74)</f>
        <v>392208</v>
      </c>
      <c r="T74" s="110">
        <f>SUM($D74:E74)</f>
        <v>739879</v>
      </c>
      <c r="U74" s="110">
        <f>SUM($D74:F74)</f>
        <v>1146254</v>
      </c>
      <c r="V74" s="110">
        <f>SUM($D74:G74)</f>
        <v>1542304</v>
      </c>
      <c r="W74" s="110">
        <f>SUM($D74:H74)</f>
        <v>1953157</v>
      </c>
      <c r="X74" s="110">
        <f>SUM($D74:I74)</f>
        <v>2359267</v>
      </c>
      <c r="Y74" s="110">
        <f>SUM($D74:J74)</f>
        <v>2766099</v>
      </c>
      <c r="Z74" s="110">
        <f>SUM($D74:K74)</f>
        <v>3189404</v>
      </c>
      <c r="AA74" s="110">
        <f>SUM($D74:L74)</f>
        <v>3582258</v>
      </c>
      <c r="AB74" s="110">
        <f>SUM($D74:M74)</f>
        <v>3991459</v>
      </c>
      <c r="AC74" s="110">
        <f>SUM($D74:N74)</f>
        <v>4368292</v>
      </c>
      <c r="AD74" s="110">
        <f>SUM($D74:O74)</f>
        <v>4732981</v>
      </c>
    </row>
    <row r="75" spans="1:30" s="114" customFormat="1" ht="15" customHeight="1">
      <c r="A75" s="138">
        <v>2008</v>
      </c>
      <c r="B75" s="139" t="s">
        <v>6</v>
      </c>
      <c r="C75" s="113"/>
      <c r="D75" s="110">
        <f t="shared" si="24"/>
        <v>349366</v>
      </c>
      <c r="E75" s="110">
        <f t="shared" si="24"/>
        <v>351144</v>
      </c>
      <c r="F75" s="110">
        <f t="shared" si="24"/>
        <v>397494</v>
      </c>
      <c r="G75" s="110">
        <f t="shared" si="24"/>
        <v>402935</v>
      </c>
      <c r="H75" s="110">
        <f t="shared" si="24"/>
        <v>409282</v>
      </c>
      <c r="I75" s="110">
        <f t="shared" si="24"/>
        <v>399223</v>
      </c>
      <c r="J75" s="110">
        <f t="shared" si="24"/>
        <v>401931</v>
      </c>
      <c r="K75" s="110">
        <f t="shared" si="25"/>
        <v>415935</v>
      </c>
      <c r="L75" s="110">
        <f t="shared" si="25"/>
        <v>379380</v>
      </c>
      <c r="M75" s="110">
        <f t="shared" si="25"/>
        <v>395057</v>
      </c>
      <c r="N75" s="110">
        <f t="shared" si="25"/>
        <v>368999</v>
      </c>
      <c r="O75" s="110">
        <f t="shared" si="25"/>
        <v>345984</v>
      </c>
      <c r="P75" s="110">
        <f t="shared" si="26"/>
        <v>4616730</v>
      </c>
      <c r="Q75" s="112"/>
      <c r="R75" s="112"/>
      <c r="S75" s="110">
        <f>SUM($D75:D75)</f>
        <v>349366</v>
      </c>
      <c r="T75" s="110">
        <f>SUM($D75:E75)</f>
        <v>700510</v>
      </c>
      <c r="U75" s="110">
        <f>SUM($D75:F75)</f>
        <v>1098004</v>
      </c>
      <c r="V75" s="110">
        <f>SUM($D75:G75)</f>
        <v>1500939</v>
      </c>
      <c r="W75" s="110">
        <f>SUM($D75:H75)</f>
        <v>1910221</v>
      </c>
      <c r="X75" s="110">
        <f>SUM($D75:I75)</f>
        <v>2309444</v>
      </c>
      <c r="Y75" s="110">
        <f>SUM($D75:J75)</f>
        <v>2711375</v>
      </c>
      <c r="Z75" s="110">
        <f>SUM($D75:K75)</f>
        <v>3127310</v>
      </c>
      <c r="AA75" s="110">
        <f>SUM($D75:L75)</f>
        <v>3506690</v>
      </c>
      <c r="AB75" s="110">
        <f>SUM($D75:M75)</f>
        <v>3901747</v>
      </c>
      <c r="AC75" s="110">
        <f>SUM($D75:N75)</f>
        <v>4270746</v>
      </c>
      <c r="AD75" s="110">
        <f>SUM($D75:O75)</f>
        <v>4616730</v>
      </c>
    </row>
    <row r="76" spans="1:30" s="114" customFormat="1" ht="15" customHeight="1">
      <c r="A76" s="138">
        <v>2009</v>
      </c>
      <c r="B76" s="139" t="s">
        <v>6</v>
      </c>
      <c r="C76" s="113"/>
      <c r="D76" s="110">
        <f t="shared" si="24"/>
        <v>339431</v>
      </c>
      <c r="E76" s="110">
        <f t="shared" si="24"/>
        <v>323410</v>
      </c>
      <c r="F76" s="110">
        <f t="shared" si="24"/>
        <v>358180</v>
      </c>
      <c r="G76" s="110">
        <f t="shared" si="24"/>
        <v>352225</v>
      </c>
      <c r="H76" s="110">
        <f t="shared" si="24"/>
        <v>354979</v>
      </c>
      <c r="I76" s="110">
        <f t="shared" si="24"/>
        <v>306865</v>
      </c>
      <c r="J76" s="110">
        <f t="shared" si="24"/>
        <v>318243</v>
      </c>
      <c r="K76" s="110">
        <f t="shared" si="25"/>
        <v>323389</v>
      </c>
      <c r="L76" s="110">
        <f t="shared" si="25"/>
        <v>306258</v>
      </c>
      <c r="M76" s="110">
        <f t="shared" si="25"/>
        <v>307649</v>
      </c>
      <c r="N76" s="110">
        <f t="shared" si="25"/>
        <v>298454</v>
      </c>
      <c r="O76" s="110">
        <f t="shared" si="25"/>
        <v>302396</v>
      </c>
      <c r="P76" s="110">
        <f t="shared" si="26"/>
        <v>3891479</v>
      </c>
      <c r="Q76" s="112"/>
      <c r="R76" s="112"/>
      <c r="S76" s="110">
        <f>SUM($D76:D76)</f>
        <v>339431</v>
      </c>
      <c r="T76" s="110">
        <f>SUM($D76:E76)</f>
        <v>662841</v>
      </c>
      <c r="U76" s="110">
        <f>SUM($D76:F76)</f>
        <v>1021021</v>
      </c>
      <c r="V76" s="110">
        <f>SUM($D76:G76)</f>
        <v>1373246</v>
      </c>
      <c r="W76" s="110">
        <f>SUM($D76:H76)</f>
        <v>1728225</v>
      </c>
      <c r="X76" s="110">
        <f>SUM($D76:I76)</f>
        <v>2035090</v>
      </c>
      <c r="Y76" s="110">
        <f>SUM($D76:J76)</f>
        <v>2353333</v>
      </c>
      <c r="Z76" s="110">
        <f>SUM($D76:K76)</f>
        <v>2676722</v>
      </c>
      <c r="AA76" s="110">
        <f>SUM($D76:L76)</f>
        <v>2982980</v>
      </c>
      <c r="AB76" s="110">
        <f>SUM($D76:M76)</f>
        <v>3290629</v>
      </c>
      <c r="AC76" s="110">
        <f>SUM($D76:N76)</f>
        <v>3589083</v>
      </c>
      <c r="AD76" s="110">
        <f>SUM($D76:O76)</f>
        <v>3891479</v>
      </c>
    </row>
    <row r="77" spans="1:30" s="114" customFormat="1" ht="15" customHeight="1">
      <c r="A77" s="138">
        <v>2010</v>
      </c>
      <c r="B77" s="139" t="s">
        <v>6</v>
      </c>
      <c r="C77" s="113"/>
      <c r="D77" s="110">
        <f t="shared" si="24"/>
        <v>290557</v>
      </c>
      <c r="E77" s="110">
        <f t="shared" si="24"/>
        <v>260065</v>
      </c>
      <c r="F77" s="110">
        <f t="shared" si="24"/>
        <v>308051</v>
      </c>
      <c r="G77" s="110">
        <f t="shared" si="24"/>
        <v>282707</v>
      </c>
      <c r="H77" s="110">
        <f t="shared" si="24"/>
        <v>271265</v>
      </c>
      <c r="I77" s="110">
        <f t="shared" si="24"/>
        <v>273088</v>
      </c>
      <c r="J77" s="110">
        <f t="shared" si="24"/>
        <v>299888</v>
      </c>
      <c r="K77" s="110">
        <f t="shared" si="25"/>
        <v>310273</v>
      </c>
      <c r="L77" s="110">
        <f t="shared" si="25"/>
        <v>298920</v>
      </c>
      <c r="M77" s="110">
        <f t="shared" si="25"/>
        <v>306727</v>
      </c>
      <c r="N77" s="110">
        <f t="shared" si="25"/>
        <v>296126</v>
      </c>
      <c r="O77" s="110">
        <f t="shared" si="25"/>
        <v>306850</v>
      </c>
      <c r="P77" s="110">
        <f t="shared" si="26"/>
        <v>3504517</v>
      </c>
      <c r="Q77" s="112"/>
      <c r="R77" s="112"/>
      <c r="S77" s="110">
        <f>SUM($D77:D77)</f>
        <v>290557</v>
      </c>
      <c r="T77" s="110">
        <f>SUM($D77:E77)</f>
        <v>550622</v>
      </c>
      <c r="U77" s="110">
        <f>SUM($D77:F77)</f>
        <v>858673</v>
      </c>
      <c r="V77" s="110">
        <f>SUM($D77:G77)</f>
        <v>1141380</v>
      </c>
      <c r="W77" s="110">
        <f>SUM($D77:H77)</f>
        <v>1412645</v>
      </c>
      <c r="X77" s="110">
        <f>SUM($D77:I77)</f>
        <v>1685733</v>
      </c>
      <c r="Y77" s="110">
        <f>SUM($D77:J77)</f>
        <v>1985621</v>
      </c>
      <c r="Z77" s="110">
        <f>SUM($D77:K77)</f>
        <v>2295894</v>
      </c>
      <c r="AA77" s="110">
        <f>SUM($D77:L77)</f>
        <v>2594814</v>
      </c>
      <c r="AB77" s="110">
        <f>SUM($D77:M77)</f>
        <v>2901541</v>
      </c>
      <c r="AC77" s="110">
        <f>SUM($D77:N77)</f>
        <v>3197667</v>
      </c>
      <c r="AD77" s="110">
        <f>SUM($D77:O77)</f>
        <v>3504517</v>
      </c>
    </row>
    <row r="78" spans="1:30" s="114" customFormat="1" ht="15" customHeight="1">
      <c r="A78" s="138">
        <v>2011</v>
      </c>
      <c r="B78" s="139" t="s">
        <v>6</v>
      </c>
      <c r="C78" s="113"/>
      <c r="D78" s="110">
        <f t="shared" si="24"/>
        <v>281330</v>
      </c>
      <c r="E78" s="110">
        <f t="shared" si="24"/>
        <v>252410</v>
      </c>
      <c r="F78" s="110">
        <f t="shared" si="24"/>
        <v>307412</v>
      </c>
      <c r="G78" s="110">
        <f t="shared" si="24"/>
        <v>306513</v>
      </c>
      <c r="H78" s="110">
        <f t="shared" si="24"/>
        <v>308781</v>
      </c>
      <c r="I78" s="110">
        <f t="shared" si="24"/>
        <v>308241</v>
      </c>
      <c r="J78" s="110">
        <f t="shared" si="24"/>
        <v>320075</v>
      </c>
      <c r="K78" s="110">
        <f t="shared" si="25"/>
        <v>341013</v>
      </c>
      <c r="L78" s="110">
        <f t="shared" si="25"/>
        <v>311302</v>
      </c>
      <c r="M78" s="110">
        <f t="shared" si="25"/>
        <v>324709</v>
      </c>
      <c r="N78" s="110">
        <f t="shared" si="25"/>
        <v>312407</v>
      </c>
      <c r="O78" s="110">
        <f t="shared" si="25"/>
        <v>322442</v>
      </c>
      <c r="P78" s="110">
        <f t="shared" si="26"/>
        <v>3696635</v>
      </c>
      <c r="Q78" s="112"/>
      <c r="R78" s="112"/>
      <c r="S78" s="110">
        <f>SUM($D78:D78)</f>
        <v>281330</v>
      </c>
      <c r="T78" s="110">
        <f>SUM($D78:E78)</f>
        <v>533740</v>
      </c>
      <c r="U78" s="110">
        <f>SUM($D78:F78)</f>
        <v>841152</v>
      </c>
      <c r="V78" s="110">
        <f>SUM($D78:G78)</f>
        <v>1147665</v>
      </c>
      <c r="W78" s="110">
        <f>SUM($D78:H78)</f>
        <v>1456446</v>
      </c>
      <c r="X78" s="110">
        <f>SUM($D78:I78)</f>
        <v>1764687</v>
      </c>
      <c r="Y78" s="110">
        <f>SUM($D78:J78)</f>
        <v>2084762</v>
      </c>
      <c r="Z78" s="110">
        <f>SUM($D78:K78)</f>
        <v>2425775</v>
      </c>
      <c r="AA78" s="110">
        <f>SUM($D78:L78)</f>
        <v>2737077</v>
      </c>
      <c r="AB78" s="110">
        <f>SUM($D78:M78)</f>
        <v>3061786</v>
      </c>
      <c r="AC78" s="110">
        <f>SUM($D78:N78)</f>
        <v>3374193</v>
      </c>
      <c r="AD78" s="110">
        <f>SUM($D78:O78)</f>
        <v>3696635</v>
      </c>
    </row>
    <row r="79" spans="1:30" s="114" customFormat="1" ht="15" customHeight="1">
      <c r="A79" s="138">
        <v>2012</v>
      </c>
      <c r="B79" s="139" t="s">
        <v>6</v>
      </c>
      <c r="C79" s="113"/>
      <c r="D79" s="110">
        <f t="shared" si="24"/>
        <v>300126</v>
      </c>
      <c r="E79" s="110">
        <f t="shared" si="24"/>
        <v>295959</v>
      </c>
      <c r="F79" s="110">
        <f t="shared" si="24"/>
        <v>320411</v>
      </c>
      <c r="G79" s="110">
        <f t="shared" si="24"/>
        <v>320484</v>
      </c>
      <c r="H79" s="110">
        <f t="shared" si="24"/>
        <v>327734</v>
      </c>
      <c r="I79" s="110">
        <f t="shared" si="24"/>
        <v>331568</v>
      </c>
      <c r="J79" s="110">
        <f t="shared" si="24"/>
        <v>331412</v>
      </c>
      <c r="K79" s="110">
        <f t="shared" si="25"/>
        <v>358758</v>
      </c>
      <c r="L79" s="110">
        <f t="shared" si="25"/>
        <v>327467</v>
      </c>
      <c r="M79" s="110">
        <f t="shared" si="25"/>
        <v>332536</v>
      </c>
      <c r="N79" s="110">
        <f t="shared" si="25"/>
        <v>322132</v>
      </c>
      <c r="O79" s="110">
        <f t="shared" si="25"/>
        <v>321753</v>
      </c>
      <c r="P79" s="110">
        <f t="shared" si="26"/>
        <v>3890340</v>
      </c>
      <c r="Q79" s="112"/>
      <c r="R79" s="112"/>
      <c r="S79" s="110">
        <f>SUM($D79:D79)</f>
        <v>300126</v>
      </c>
      <c r="T79" s="110">
        <f>SUM($D79:E79)</f>
        <v>596085</v>
      </c>
      <c r="U79" s="110">
        <f>SUM($D79:F79)</f>
        <v>916496</v>
      </c>
      <c r="V79" s="110">
        <f>SUM($D79:G79)</f>
        <v>1236980</v>
      </c>
      <c r="W79" s="110">
        <f>SUM($D79:H79)</f>
        <v>1564714</v>
      </c>
      <c r="X79" s="110">
        <f>SUM($D79:I79)</f>
        <v>1896282</v>
      </c>
      <c r="Y79" s="110">
        <f>SUM($D79:J79)</f>
        <v>2227694</v>
      </c>
      <c r="Z79" s="110">
        <f>SUM($D79:K79)</f>
        <v>2586452</v>
      </c>
      <c r="AA79" s="110">
        <f>SUM($D79:L79)</f>
        <v>2913919</v>
      </c>
      <c r="AB79" s="110">
        <f>SUM($D79:M79)</f>
        <v>3246455</v>
      </c>
      <c r="AC79" s="110">
        <f>SUM($D79:N79)</f>
        <v>3568587</v>
      </c>
      <c r="AD79" s="110">
        <f>SUM($D79:O79)</f>
        <v>3890340</v>
      </c>
    </row>
    <row r="80" spans="1:30" s="114" customFormat="1" ht="15" customHeight="1">
      <c r="A80" s="138">
        <v>2013</v>
      </c>
      <c r="B80" s="139" t="s">
        <v>6</v>
      </c>
      <c r="C80" s="113"/>
      <c r="D80" s="110">
        <f t="shared" si="24"/>
        <v>311437</v>
      </c>
      <c r="E80" s="110">
        <f t="shared" si="24"/>
        <v>278379</v>
      </c>
      <c r="F80" s="110">
        <f t="shared" si="24"/>
        <v>325477</v>
      </c>
      <c r="G80" s="110">
        <f t="shared" si="24"/>
        <v>321989</v>
      </c>
      <c r="H80" s="110">
        <f t="shared" si="24"/>
        <v>337880</v>
      </c>
      <c r="I80" s="110">
        <f t="shared" si="24"/>
        <v>323713</v>
      </c>
      <c r="J80" s="110">
        <f t="shared" si="24"/>
        <v>333155</v>
      </c>
      <c r="K80" s="110">
        <f t="shared" si="25"/>
        <v>354985</v>
      </c>
      <c r="L80" s="110">
        <f t="shared" si="25"/>
        <v>325000</v>
      </c>
      <c r="M80" s="110">
        <f t="shared" si="25"/>
        <v>344558</v>
      </c>
      <c r="N80" s="110">
        <f t="shared" si="25"/>
        <v>325225</v>
      </c>
      <c r="O80" s="110">
        <f t="shared" si="25"/>
        <v>324789</v>
      </c>
      <c r="P80" s="110">
        <f t="shared" si="26"/>
        <v>3906587</v>
      </c>
      <c r="Q80" s="112"/>
      <c r="R80" s="112"/>
      <c r="S80" s="110">
        <f>SUM($D80:D80)</f>
        <v>311437</v>
      </c>
      <c r="T80" s="110">
        <f>SUM($D80:E80)</f>
        <v>589816</v>
      </c>
      <c r="U80" s="110">
        <f>SUM($D80:F80)</f>
        <v>915293</v>
      </c>
      <c r="V80" s="110">
        <f>SUM($D80:G80)</f>
        <v>1237282</v>
      </c>
      <c r="W80" s="110">
        <f>SUM($D80:H80)</f>
        <v>1575162</v>
      </c>
      <c r="X80" s="110">
        <f>SUM($D80:I80)</f>
        <v>1898875</v>
      </c>
      <c r="Y80" s="110">
        <f>SUM($D80:J80)</f>
        <v>2232030</v>
      </c>
      <c r="Z80" s="110">
        <f>SUM($D80:K80)</f>
        <v>2587015</v>
      </c>
      <c r="AA80" s="110">
        <f>SUM($D80:L80)</f>
        <v>2912015</v>
      </c>
      <c r="AB80" s="110">
        <f>SUM($D80:M80)</f>
        <v>3256573</v>
      </c>
      <c r="AC80" s="110">
        <f>SUM($D80:N80)</f>
        <v>3581798</v>
      </c>
      <c r="AD80" s="110">
        <f>SUM($D80:O80)</f>
        <v>3906587</v>
      </c>
    </row>
    <row r="81" spans="1:30" s="114" customFormat="1" ht="15" customHeight="1">
      <c r="A81" s="138">
        <v>2014</v>
      </c>
      <c r="B81" s="139" t="s">
        <v>6</v>
      </c>
      <c r="C81" s="113"/>
      <c r="D81" s="110">
        <f t="shared" si="24"/>
        <v>286184</v>
      </c>
      <c r="E81" s="110">
        <f t="shared" si="24"/>
        <v>270598</v>
      </c>
      <c r="F81" s="110">
        <f t="shared" si="24"/>
        <v>320395</v>
      </c>
      <c r="G81" s="110">
        <f t="shared" si="24"/>
        <v>322532</v>
      </c>
      <c r="H81" s="110">
        <f t="shared" si="24"/>
        <v>329552</v>
      </c>
      <c r="I81" s="110">
        <f t="shared" si="24"/>
        <v>323136</v>
      </c>
      <c r="J81" s="110">
        <f t="shared" si="24"/>
        <v>333692</v>
      </c>
      <c r="K81" s="110">
        <f t="shared" si="25"/>
        <v>344852</v>
      </c>
      <c r="L81" s="110">
        <f t="shared" si="25"/>
        <v>321899</v>
      </c>
      <c r="M81" s="110">
        <f t="shared" si="25"/>
        <v>337522</v>
      </c>
      <c r="N81" s="110">
        <f t="shared" si="25"/>
        <v>316268</v>
      </c>
      <c r="O81" s="110">
        <f t="shared" si="25"/>
        <v>327791</v>
      </c>
      <c r="P81" s="110">
        <f t="shared" si="26"/>
        <v>3834421</v>
      </c>
      <c r="Q81" s="112"/>
      <c r="R81" s="112"/>
      <c r="S81" s="110">
        <f>SUM($D81:D81)</f>
        <v>286184</v>
      </c>
      <c r="T81" s="110">
        <f>SUM($D81:E81)</f>
        <v>556782</v>
      </c>
      <c r="U81" s="110">
        <f>SUM($D81:F81)</f>
        <v>877177</v>
      </c>
      <c r="V81" s="110">
        <f>SUM($D81:G81)</f>
        <v>1199709</v>
      </c>
      <c r="W81" s="110">
        <f>SUM($D81:H81)</f>
        <v>1529261</v>
      </c>
      <c r="X81" s="110">
        <f>SUM($D81:I81)</f>
        <v>1852397</v>
      </c>
      <c r="Y81" s="110">
        <f>SUM($D81:J81)</f>
        <v>2186089</v>
      </c>
      <c r="Z81" s="110">
        <f>SUM($D81:K81)</f>
        <v>2530941</v>
      </c>
      <c r="AA81" s="110">
        <f>SUM($D81:L81)</f>
        <v>2852840</v>
      </c>
      <c r="AB81" s="110">
        <f>SUM($D81:M81)</f>
        <v>3190362</v>
      </c>
      <c r="AC81" s="110">
        <f>SUM($D81:N81)</f>
        <v>3506630</v>
      </c>
      <c r="AD81" s="110">
        <f>SUM($D81:O81)</f>
        <v>3834421</v>
      </c>
    </row>
    <row r="82" spans="1:30" s="114" customFormat="1" ht="15" customHeight="1">
      <c r="A82" s="138">
        <v>2015</v>
      </c>
      <c r="B82" s="139" t="s">
        <v>6</v>
      </c>
      <c r="C82" s="113"/>
      <c r="D82" s="110">
        <f t="shared" si="24"/>
        <v>298064</v>
      </c>
      <c r="E82" s="110">
        <f t="shared" si="24"/>
        <v>269708</v>
      </c>
      <c r="F82" s="110">
        <f t="shared" si="24"/>
        <v>326710</v>
      </c>
      <c r="G82" s="110">
        <f t="shared" si="24"/>
        <v>331677</v>
      </c>
      <c r="H82" s="110">
        <f t="shared" si="24"/>
        <v>359835</v>
      </c>
      <c r="I82" s="110">
        <f t="shared" si="24"/>
        <v>358656</v>
      </c>
      <c r="J82" s="110">
        <f t="shared" si="24"/>
        <v>370644</v>
      </c>
      <c r="K82" s="110">
        <f t="shared" si="25"/>
        <v>373975</v>
      </c>
      <c r="L82" s="110">
        <f t="shared" si="25"/>
        <v>358271</v>
      </c>
      <c r="M82" s="110">
        <f t="shared" si="25"/>
        <v>368467</v>
      </c>
      <c r="N82" s="110">
        <f t="shared" si="25"/>
        <v>341970</v>
      </c>
      <c r="O82" s="110">
        <f t="shared" si="25"/>
        <v>349368</v>
      </c>
      <c r="P82" s="110">
        <f t="shared" si="26"/>
        <v>4107345</v>
      </c>
      <c r="Q82" s="112"/>
      <c r="R82" s="112"/>
      <c r="S82" s="110">
        <f>SUM($D82:D82)</f>
        <v>298064</v>
      </c>
      <c r="T82" s="110">
        <f>SUM($D82:E82)</f>
        <v>567772</v>
      </c>
      <c r="U82" s="110">
        <f>SUM($D82:F82)</f>
        <v>894482</v>
      </c>
      <c r="V82" s="110">
        <f>SUM($D82:G82)</f>
        <v>1226159</v>
      </c>
      <c r="W82" s="110">
        <f>SUM($D82:H82)</f>
        <v>1585994</v>
      </c>
      <c r="X82" s="110">
        <f>SUM($D82:I82)</f>
        <v>1944650</v>
      </c>
      <c r="Y82" s="110">
        <f>SUM($D82:J82)</f>
        <v>2315294</v>
      </c>
      <c r="Z82" s="110">
        <f>SUM($D82:K82)</f>
        <v>2689269</v>
      </c>
      <c r="AA82" s="110">
        <f>SUM($D82:L82)</f>
        <v>3047540</v>
      </c>
      <c r="AB82" s="110">
        <f>SUM($D82:M82)</f>
        <v>3416007</v>
      </c>
      <c r="AC82" s="110">
        <f>SUM($D82:N82)</f>
        <v>3757977</v>
      </c>
      <c r="AD82" s="110">
        <f>SUM($D82:O82)</f>
        <v>4107345</v>
      </c>
    </row>
    <row r="83" spans="1:30" s="114" customFormat="1" ht="15" customHeight="1">
      <c r="A83" s="138">
        <v>2016</v>
      </c>
      <c r="B83" s="139" t="s">
        <v>6</v>
      </c>
      <c r="C83" s="113"/>
      <c r="D83" s="110">
        <f t="shared" si="24"/>
        <v>338503</v>
      </c>
      <c r="E83" s="110">
        <f t="shared" si="24"/>
        <v>326188</v>
      </c>
      <c r="F83" s="110">
        <f t="shared" si="24"/>
        <v>360059</v>
      </c>
      <c r="G83" s="110">
        <f t="shared" si="24"/>
        <v>353857</v>
      </c>
      <c r="H83" s="110">
        <f t="shared" si="24"/>
        <v>362811</v>
      </c>
      <c r="I83" s="110">
        <f t="shared" si="24"/>
        <v>369729</v>
      </c>
      <c r="J83" s="110">
        <f t="shared" si="24"/>
        <v>366586</v>
      </c>
      <c r="K83" s="110">
        <f t="shared" si="25"/>
        <v>379174</v>
      </c>
      <c r="L83" s="110">
        <f t="shared" si="25"/>
        <v>369011</v>
      </c>
      <c r="M83" s="110">
        <f t="shared" si="25"/>
        <v>380768</v>
      </c>
      <c r="N83" s="110">
        <f t="shared" si="25"/>
        <v>355280</v>
      </c>
      <c r="O83" s="110">
        <f t="shared" si="25"/>
        <v>349213</v>
      </c>
      <c r="P83" s="110">
        <f t="shared" ref="P83" si="27">SUM(D83:O83)</f>
        <v>4311179</v>
      </c>
      <c r="Q83" s="112"/>
      <c r="R83" s="112"/>
      <c r="S83" s="110">
        <f>SUM($D83:D83)</f>
        <v>338503</v>
      </c>
      <c r="T83" s="110">
        <f>SUM($D83:E83)</f>
        <v>664691</v>
      </c>
      <c r="U83" s="110">
        <f>SUM($D83:F83)</f>
        <v>1024750</v>
      </c>
      <c r="V83" s="110">
        <f>SUM($D83:G83)</f>
        <v>1378607</v>
      </c>
      <c r="W83" s="110">
        <f>SUM($D83:H83)</f>
        <v>1741418</v>
      </c>
      <c r="X83" s="110">
        <f>SUM($D83:I83)</f>
        <v>2111147</v>
      </c>
      <c r="Y83" s="110">
        <f>SUM($D83:J83)</f>
        <v>2477733</v>
      </c>
      <c r="Z83" s="110">
        <f>SUM($D83:K83)</f>
        <v>2856907</v>
      </c>
      <c r="AA83" s="110">
        <f>SUM($D83:L83)</f>
        <v>3225918</v>
      </c>
      <c r="AB83" s="110">
        <f>SUM($D83:M83)</f>
        <v>3606686</v>
      </c>
      <c r="AC83" s="110">
        <f>SUM($D83:N83)</f>
        <v>3961966</v>
      </c>
      <c r="AD83" s="110">
        <f>SUM($D83:O83)</f>
        <v>4311179</v>
      </c>
    </row>
    <row r="84" spans="1:30" s="114" customFormat="1" ht="15" customHeight="1">
      <c r="A84" s="138">
        <v>2017</v>
      </c>
      <c r="B84" s="139" t="s">
        <v>6</v>
      </c>
      <c r="C84" s="113"/>
      <c r="D84" s="110">
        <f>SUMIFS(D$11:D$69,$A$11:$A$69,$A84,$B$11:$B$69,$B84)</f>
        <v>350436</v>
      </c>
      <c r="E84" s="110">
        <f t="shared" ref="E84:O84" si="28">SUMIFS(E$11:E$69,$A$11:$A$69,$A84,$B$11:$B$69,$B84)</f>
        <v>328550</v>
      </c>
      <c r="F84" s="110">
        <f t="shared" si="28"/>
        <v>374254</v>
      </c>
      <c r="G84" s="110">
        <f t="shared" si="28"/>
        <v>363810</v>
      </c>
      <c r="H84" s="110">
        <f t="shared" si="28"/>
        <v>379353</v>
      </c>
      <c r="I84" s="110">
        <f t="shared" si="28"/>
        <v>370552</v>
      </c>
      <c r="J84" s="110">
        <f t="shared" si="28"/>
        <v>377290</v>
      </c>
      <c r="K84" s="110">
        <f t="shared" si="28"/>
        <v>393202</v>
      </c>
      <c r="L84" s="110">
        <f t="shared" si="28"/>
        <v>369402</v>
      </c>
      <c r="M84" s="110">
        <f t="shared" si="28"/>
        <v>258157</v>
      </c>
      <c r="N84" s="110">
        <f t="shared" si="28"/>
        <v>0</v>
      </c>
      <c r="O84" s="110">
        <f t="shared" si="28"/>
        <v>0</v>
      </c>
      <c r="P84" s="110">
        <f t="shared" ref="P84" si="29">SUM(D84:O84)</f>
        <v>3565006</v>
      </c>
      <c r="Q84" s="112"/>
      <c r="R84" s="112"/>
      <c r="S84" s="110">
        <f>SUM($D84:D84)</f>
        <v>350436</v>
      </c>
      <c r="T84" s="110">
        <f>SUM($D84:E84)</f>
        <v>678986</v>
      </c>
      <c r="U84" s="110">
        <f>SUM($D84:F84)</f>
        <v>1053240</v>
      </c>
      <c r="V84" s="110">
        <f>SUM($D84:G84)</f>
        <v>1417050</v>
      </c>
      <c r="W84" s="110">
        <f>SUM($D84:H84)</f>
        <v>1796403</v>
      </c>
      <c r="X84" s="110">
        <f>SUM($D84:I84)</f>
        <v>2166955</v>
      </c>
      <c r="Y84" s="110">
        <f>SUM($D84:J84)</f>
        <v>2544245</v>
      </c>
      <c r="Z84" s="110">
        <f>SUM($D84:K84)</f>
        <v>2937447</v>
      </c>
      <c r="AA84" s="110">
        <f>SUM($D84:L84)</f>
        <v>3306849</v>
      </c>
      <c r="AB84" s="110">
        <f>SUM($D84:M84)</f>
        <v>3565006</v>
      </c>
      <c r="AC84" s="110">
        <f>SUM($D84:N84)</f>
        <v>3565006</v>
      </c>
      <c r="AD84" s="110">
        <f>SUM($D84:O84)</f>
        <v>3565006</v>
      </c>
    </row>
    <row r="85" spans="1:30" s="114" customFormat="1" ht="15" customHeight="1">
      <c r="A85" s="144"/>
      <c r="B85" s="139"/>
      <c r="C85" s="113"/>
      <c r="D85" s="110"/>
      <c r="E85" s="110"/>
      <c r="F85" s="110"/>
      <c r="G85" s="110"/>
      <c r="H85" s="110"/>
      <c r="I85" s="110"/>
      <c r="J85" s="110"/>
      <c r="K85" s="110"/>
      <c r="L85" s="110"/>
      <c r="M85" s="110"/>
      <c r="N85" s="110"/>
      <c r="O85" s="110"/>
      <c r="P85" s="110"/>
      <c r="Q85" s="112"/>
      <c r="R85" s="112"/>
      <c r="S85" s="110"/>
      <c r="T85" s="110"/>
      <c r="U85" s="110"/>
      <c r="V85" s="110"/>
      <c r="W85" s="110"/>
      <c r="X85" s="110"/>
      <c r="Y85" s="110"/>
      <c r="Z85" s="110"/>
      <c r="AA85" s="110"/>
      <c r="AB85" s="110"/>
      <c r="AC85" s="110"/>
      <c r="AD85" s="110"/>
    </row>
    <row r="86" spans="1:30" ht="15" customHeight="1">
      <c r="Q86" s="112"/>
      <c r="R86" s="112"/>
    </row>
    <row r="87" spans="1:30" ht="15" customHeight="1">
      <c r="A87" s="138">
        <v>2006</v>
      </c>
      <c r="B87" s="141" t="s">
        <v>7</v>
      </c>
      <c r="C87" s="113"/>
      <c r="D87" s="110">
        <f t="shared" ref="D87:J97" si="30">SUMIFS(D$11:D$65,$A$11:$A$65,$A87,$B$11:$B$65,$B87)</f>
        <v>10919</v>
      </c>
      <c r="E87" s="110">
        <f t="shared" si="30"/>
        <v>9888</v>
      </c>
      <c r="F87" s="110">
        <f t="shared" si="30"/>
        <v>12199</v>
      </c>
      <c r="G87" s="110">
        <f t="shared" si="30"/>
        <v>10520</v>
      </c>
      <c r="H87" s="110">
        <f t="shared" si="30"/>
        <v>12062</v>
      </c>
      <c r="I87" s="110">
        <f t="shared" si="30"/>
        <v>12467</v>
      </c>
      <c r="J87" s="110">
        <f t="shared" si="30"/>
        <v>8346</v>
      </c>
      <c r="K87" s="110">
        <f t="shared" ref="K87:O97" si="31">SUMIFS(K$11:K$65,$A$11:$A$65,$A87,$B$11:$B$65,$B87)</f>
        <v>11085</v>
      </c>
      <c r="L87" s="110">
        <f t="shared" si="31"/>
        <v>10619</v>
      </c>
      <c r="M87" s="110">
        <f t="shared" si="31"/>
        <v>10889</v>
      </c>
      <c r="N87" s="110">
        <f t="shared" si="31"/>
        <v>10025</v>
      </c>
      <c r="O87" s="110">
        <f t="shared" si="31"/>
        <v>8414</v>
      </c>
      <c r="P87" s="110">
        <f t="shared" ref="P87:P96" si="32">SUM(D87:O87)</f>
        <v>127433</v>
      </c>
      <c r="Q87" s="112"/>
      <c r="R87" s="112"/>
      <c r="S87" s="110">
        <f>SUM($D87:D87)</f>
        <v>10919</v>
      </c>
      <c r="T87" s="110">
        <f>SUM($D87:E87)</f>
        <v>20807</v>
      </c>
      <c r="U87" s="110">
        <f>SUM($D87:F87)</f>
        <v>33006</v>
      </c>
      <c r="V87" s="110">
        <f>SUM($D87:G87)</f>
        <v>43526</v>
      </c>
      <c r="W87" s="110">
        <f>SUM($D87:H87)</f>
        <v>55588</v>
      </c>
      <c r="X87" s="110">
        <f>SUM($D87:I87)</f>
        <v>68055</v>
      </c>
      <c r="Y87" s="110">
        <f>SUM($D87:J87)</f>
        <v>76401</v>
      </c>
      <c r="Z87" s="110">
        <f>SUM($D87:K87)</f>
        <v>87486</v>
      </c>
      <c r="AA87" s="110">
        <f>SUM($D87:L87)</f>
        <v>98105</v>
      </c>
      <c r="AB87" s="110">
        <f>SUM($D87:M87)</f>
        <v>108994</v>
      </c>
      <c r="AC87" s="110">
        <f>SUM($D87:N87)</f>
        <v>119019</v>
      </c>
      <c r="AD87" s="110">
        <f>SUM($D87:O87)</f>
        <v>127433</v>
      </c>
    </row>
    <row r="88" spans="1:30" ht="15" customHeight="1">
      <c r="A88" s="138">
        <v>2007</v>
      </c>
      <c r="B88" s="141" t="s">
        <v>7</v>
      </c>
      <c r="C88" s="113"/>
      <c r="D88" s="110">
        <f t="shared" si="30"/>
        <v>9096</v>
      </c>
      <c r="E88" s="110">
        <f t="shared" si="30"/>
        <v>9893</v>
      </c>
      <c r="F88" s="110">
        <f t="shared" si="30"/>
        <v>12699</v>
      </c>
      <c r="G88" s="110">
        <f t="shared" si="30"/>
        <v>9786</v>
      </c>
      <c r="H88" s="110">
        <f t="shared" si="30"/>
        <v>9984</v>
      </c>
      <c r="I88" s="110">
        <f t="shared" si="30"/>
        <v>8681</v>
      </c>
      <c r="J88" s="110">
        <f t="shared" si="30"/>
        <v>7174</v>
      </c>
      <c r="K88" s="110">
        <f t="shared" si="31"/>
        <v>8679</v>
      </c>
      <c r="L88" s="110">
        <f t="shared" si="31"/>
        <v>8127</v>
      </c>
      <c r="M88" s="110">
        <f t="shared" si="31"/>
        <v>9470</v>
      </c>
      <c r="N88" s="110">
        <f t="shared" si="31"/>
        <v>8998</v>
      </c>
      <c r="O88" s="110">
        <f t="shared" si="31"/>
        <v>8495</v>
      </c>
      <c r="P88" s="110">
        <f t="shared" si="32"/>
        <v>111082</v>
      </c>
      <c r="Q88" s="112"/>
      <c r="R88" s="112"/>
      <c r="S88" s="110">
        <f>SUM($D88:D88)</f>
        <v>9096</v>
      </c>
      <c r="T88" s="110">
        <f>SUM($D88:E88)</f>
        <v>18989</v>
      </c>
      <c r="U88" s="110">
        <f>SUM($D88:F88)</f>
        <v>31688</v>
      </c>
      <c r="V88" s="110">
        <f>SUM($D88:G88)</f>
        <v>41474</v>
      </c>
      <c r="W88" s="110">
        <f>SUM($D88:H88)</f>
        <v>51458</v>
      </c>
      <c r="X88" s="110">
        <f>SUM($D88:I88)</f>
        <v>60139</v>
      </c>
      <c r="Y88" s="110">
        <f>SUM($D88:J88)</f>
        <v>67313</v>
      </c>
      <c r="Z88" s="110">
        <f>SUM($D88:K88)</f>
        <v>75992</v>
      </c>
      <c r="AA88" s="110">
        <f>SUM($D88:L88)</f>
        <v>84119</v>
      </c>
      <c r="AB88" s="110">
        <f>SUM($D88:M88)</f>
        <v>93589</v>
      </c>
      <c r="AC88" s="110">
        <f>SUM($D88:N88)</f>
        <v>102587</v>
      </c>
      <c r="AD88" s="110">
        <f>SUM($D88:O88)</f>
        <v>111082</v>
      </c>
    </row>
    <row r="89" spans="1:30" ht="15" customHeight="1">
      <c r="A89" s="138">
        <v>2008</v>
      </c>
      <c r="B89" s="141" t="s">
        <v>7</v>
      </c>
      <c r="C89" s="113"/>
      <c r="D89" s="110">
        <f t="shared" si="30"/>
        <v>9022</v>
      </c>
      <c r="E89" s="110">
        <f t="shared" si="30"/>
        <v>10695</v>
      </c>
      <c r="F89" s="110">
        <f t="shared" si="30"/>
        <v>9388</v>
      </c>
      <c r="G89" s="110">
        <f t="shared" si="30"/>
        <v>8800</v>
      </c>
      <c r="H89" s="110">
        <f t="shared" si="30"/>
        <v>7747</v>
      </c>
      <c r="I89" s="110">
        <f t="shared" si="30"/>
        <v>7075</v>
      </c>
      <c r="J89" s="110">
        <f t="shared" si="30"/>
        <v>5314</v>
      </c>
      <c r="K89" s="110">
        <f t="shared" si="31"/>
        <v>5810</v>
      </c>
      <c r="L89" s="110">
        <f t="shared" si="31"/>
        <v>7071</v>
      </c>
      <c r="M89" s="110">
        <f t="shared" si="31"/>
        <v>6732</v>
      </c>
      <c r="N89" s="110">
        <f t="shared" si="31"/>
        <v>5989</v>
      </c>
      <c r="O89" s="110">
        <f t="shared" si="31"/>
        <v>6598</v>
      </c>
      <c r="P89" s="110">
        <f t="shared" si="32"/>
        <v>90241</v>
      </c>
      <c r="Q89" s="112"/>
      <c r="R89" s="112"/>
      <c r="S89" s="110">
        <f>SUM($D89:D89)</f>
        <v>9022</v>
      </c>
      <c r="T89" s="110">
        <f>SUM($D89:E89)</f>
        <v>19717</v>
      </c>
      <c r="U89" s="110">
        <f>SUM($D89:F89)</f>
        <v>29105</v>
      </c>
      <c r="V89" s="110">
        <f>SUM($D89:G89)</f>
        <v>37905</v>
      </c>
      <c r="W89" s="110">
        <f>SUM($D89:H89)</f>
        <v>45652</v>
      </c>
      <c r="X89" s="110">
        <f>SUM($D89:I89)</f>
        <v>52727</v>
      </c>
      <c r="Y89" s="110">
        <f>SUM($D89:J89)</f>
        <v>58041</v>
      </c>
      <c r="Z89" s="110">
        <f>SUM($D89:K89)</f>
        <v>63851</v>
      </c>
      <c r="AA89" s="110">
        <f>SUM($D89:L89)</f>
        <v>70922</v>
      </c>
      <c r="AB89" s="110">
        <f>SUM($D89:M89)</f>
        <v>77654</v>
      </c>
      <c r="AC89" s="110">
        <f>SUM($D89:N89)</f>
        <v>83643</v>
      </c>
      <c r="AD89" s="110">
        <f>SUM($D89:O89)</f>
        <v>90241</v>
      </c>
    </row>
    <row r="90" spans="1:30" ht="15" customHeight="1">
      <c r="A90" s="138">
        <v>2009</v>
      </c>
      <c r="B90" s="141" t="s">
        <v>7</v>
      </c>
      <c r="C90" s="113"/>
      <c r="D90" s="110">
        <f t="shared" si="30"/>
        <v>4566</v>
      </c>
      <c r="E90" s="110">
        <f t="shared" si="30"/>
        <v>4759</v>
      </c>
      <c r="F90" s="110">
        <f t="shared" si="30"/>
        <v>6157</v>
      </c>
      <c r="G90" s="110">
        <f t="shared" si="30"/>
        <v>4695</v>
      </c>
      <c r="H90" s="110">
        <f t="shared" si="30"/>
        <v>3534</v>
      </c>
      <c r="I90" s="110">
        <f t="shared" si="30"/>
        <v>4040</v>
      </c>
      <c r="J90" s="110">
        <f t="shared" si="30"/>
        <v>4055</v>
      </c>
      <c r="K90" s="110">
        <f t="shared" si="31"/>
        <v>4689</v>
      </c>
      <c r="L90" s="110">
        <f t="shared" si="31"/>
        <v>5518</v>
      </c>
      <c r="M90" s="110">
        <f t="shared" si="31"/>
        <v>6080</v>
      </c>
      <c r="N90" s="110">
        <f t="shared" si="31"/>
        <v>4841</v>
      </c>
      <c r="O90" s="110">
        <f t="shared" si="31"/>
        <v>4569</v>
      </c>
      <c r="P90" s="110">
        <f t="shared" si="32"/>
        <v>57503</v>
      </c>
      <c r="Q90" s="112"/>
      <c r="R90" s="112"/>
      <c r="S90" s="110">
        <f>SUM($D90:D90)</f>
        <v>4566</v>
      </c>
      <c r="T90" s="110">
        <f>SUM($D90:E90)</f>
        <v>9325</v>
      </c>
      <c r="U90" s="110">
        <f>SUM($D90:F90)</f>
        <v>15482</v>
      </c>
      <c r="V90" s="110">
        <f>SUM($D90:G90)</f>
        <v>20177</v>
      </c>
      <c r="W90" s="110">
        <f>SUM($D90:H90)</f>
        <v>23711</v>
      </c>
      <c r="X90" s="110">
        <f>SUM($D90:I90)</f>
        <v>27751</v>
      </c>
      <c r="Y90" s="110">
        <f>SUM($D90:J90)</f>
        <v>31806</v>
      </c>
      <c r="Z90" s="110">
        <f>SUM($D90:K90)</f>
        <v>36495</v>
      </c>
      <c r="AA90" s="110">
        <f>SUM($D90:L90)</f>
        <v>42013</v>
      </c>
      <c r="AB90" s="110">
        <f>SUM($D90:M90)</f>
        <v>48093</v>
      </c>
      <c r="AC90" s="110">
        <f>SUM($D90:N90)</f>
        <v>52934</v>
      </c>
      <c r="AD90" s="110">
        <f>SUM($D90:O90)</f>
        <v>57503</v>
      </c>
    </row>
    <row r="91" spans="1:30" ht="15" customHeight="1">
      <c r="A91" s="138">
        <v>2010</v>
      </c>
      <c r="B91" s="141" t="s">
        <v>7</v>
      </c>
      <c r="C91" s="113"/>
      <c r="D91" s="110">
        <f t="shared" si="30"/>
        <v>3924</v>
      </c>
      <c r="E91" s="110">
        <f t="shared" si="30"/>
        <v>4606</v>
      </c>
      <c r="F91" s="110">
        <f t="shared" si="30"/>
        <v>6719</v>
      </c>
      <c r="G91" s="110">
        <f t="shared" si="30"/>
        <v>4496</v>
      </c>
      <c r="H91" s="110">
        <f t="shared" si="30"/>
        <v>4178</v>
      </c>
      <c r="I91" s="110">
        <f t="shared" si="30"/>
        <v>5350</v>
      </c>
      <c r="J91" s="110">
        <f t="shared" si="30"/>
        <v>3782</v>
      </c>
      <c r="K91" s="110">
        <f t="shared" si="31"/>
        <v>5183</v>
      </c>
      <c r="L91" s="110">
        <f t="shared" si="31"/>
        <v>5068</v>
      </c>
      <c r="M91" s="110">
        <f t="shared" si="31"/>
        <v>4755</v>
      </c>
      <c r="N91" s="110">
        <f t="shared" si="31"/>
        <v>3810</v>
      </c>
      <c r="O91" s="110">
        <f t="shared" si="31"/>
        <v>4586</v>
      </c>
      <c r="P91" s="110">
        <f t="shared" si="32"/>
        <v>56457</v>
      </c>
      <c r="Q91" s="112"/>
      <c r="R91" s="112"/>
      <c r="S91" s="110">
        <f>SUM($D91:D91)</f>
        <v>3924</v>
      </c>
      <c r="T91" s="110">
        <f>SUM($D91:E91)</f>
        <v>8530</v>
      </c>
      <c r="U91" s="110">
        <f>SUM($D91:F91)</f>
        <v>15249</v>
      </c>
      <c r="V91" s="110">
        <f>SUM($D91:G91)</f>
        <v>19745</v>
      </c>
      <c r="W91" s="110">
        <f>SUM($D91:H91)</f>
        <v>23923</v>
      </c>
      <c r="X91" s="110">
        <f>SUM($D91:I91)</f>
        <v>29273</v>
      </c>
      <c r="Y91" s="110">
        <f>SUM($D91:J91)</f>
        <v>33055</v>
      </c>
      <c r="Z91" s="110">
        <f>SUM($D91:K91)</f>
        <v>38238</v>
      </c>
      <c r="AA91" s="110">
        <f>SUM($D91:L91)</f>
        <v>43306</v>
      </c>
      <c r="AB91" s="110">
        <f>SUM($D91:M91)</f>
        <v>48061</v>
      </c>
      <c r="AC91" s="110">
        <f>SUM($D91:N91)</f>
        <v>51871</v>
      </c>
      <c r="AD91" s="110">
        <f>SUM($D91:O91)</f>
        <v>56457</v>
      </c>
    </row>
    <row r="92" spans="1:30" ht="15" customHeight="1">
      <c r="A92" s="138">
        <v>2011</v>
      </c>
      <c r="B92" s="141" t="s">
        <v>7</v>
      </c>
      <c r="C92" s="113"/>
      <c r="D92" s="110">
        <f t="shared" si="30"/>
        <v>4232</v>
      </c>
      <c r="E92" s="110">
        <f t="shared" si="30"/>
        <v>4925</v>
      </c>
      <c r="F92" s="110">
        <f t="shared" si="30"/>
        <v>5135</v>
      </c>
      <c r="G92" s="110">
        <f t="shared" si="30"/>
        <v>3625</v>
      </c>
      <c r="H92" s="110">
        <f t="shared" si="30"/>
        <v>3277</v>
      </c>
      <c r="I92" s="110">
        <f t="shared" si="30"/>
        <v>3348</v>
      </c>
      <c r="J92" s="110">
        <f t="shared" si="30"/>
        <v>2867</v>
      </c>
      <c r="K92" s="110">
        <f t="shared" si="31"/>
        <v>3622</v>
      </c>
      <c r="L92" s="110">
        <f t="shared" si="31"/>
        <v>3382</v>
      </c>
      <c r="M92" s="110">
        <f t="shared" si="31"/>
        <v>3433</v>
      </c>
      <c r="N92" s="110">
        <f t="shared" si="31"/>
        <v>3068</v>
      </c>
      <c r="O92" s="110">
        <f t="shared" si="31"/>
        <v>2676</v>
      </c>
      <c r="P92" s="110">
        <f t="shared" si="32"/>
        <v>43590</v>
      </c>
      <c r="Q92" s="112"/>
      <c r="R92" s="112"/>
      <c r="S92" s="110">
        <f>SUM($D92:D92)</f>
        <v>4232</v>
      </c>
      <c r="T92" s="110">
        <f>SUM($D92:E92)</f>
        <v>9157</v>
      </c>
      <c r="U92" s="110">
        <f>SUM($D92:F92)</f>
        <v>14292</v>
      </c>
      <c r="V92" s="110">
        <f>SUM($D92:G92)</f>
        <v>17917</v>
      </c>
      <c r="W92" s="110">
        <f>SUM($D92:H92)</f>
        <v>21194</v>
      </c>
      <c r="X92" s="110">
        <f>SUM($D92:I92)</f>
        <v>24542</v>
      </c>
      <c r="Y92" s="110">
        <f>SUM($D92:J92)</f>
        <v>27409</v>
      </c>
      <c r="Z92" s="110">
        <f>SUM($D92:K92)</f>
        <v>31031</v>
      </c>
      <c r="AA92" s="110">
        <f>SUM($D92:L92)</f>
        <v>34413</v>
      </c>
      <c r="AB92" s="110">
        <f>SUM($D92:M92)</f>
        <v>37846</v>
      </c>
      <c r="AC92" s="110">
        <f>SUM($D92:N92)</f>
        <v>40914</v>
      </c>
      <c r="AD92" s="110">
        <f>SUM($D92:O92)</f>
        <v>43590</v>
      </c>
    </row>
    <row r="93" spans="1:30" ht="15" customHeight="1">
      <c r="A93" s="138">
        <v>2012</v>
      </c>
      <c r="B93" s="141" t="s">
        <v>7</v>
      </c>
      <c r="C93" s="113"/>
      <c r="D93" s="110">
        <f t="shared" si="30"/>
        <v>2811</v>
      </c>
      <c r="E93" s="110">
        <f t="shared" si="30"/>
        <v>2750</v>
      </c>
      <c r="F93" s="110">
        <f t="shared" si="30"/>
        <v>3775</v>
      </c>
      <c r="G93" s="110">
        <f t="shared" si="30"/>
        <v>3241</v>
      </c>
      <c r="H93" s="110">
        <f t="shared" si="30"/>
        <v>3385</v>
      </c>
      <c r="I93" s="110">
        <f t="shared" si="30"/>
        <v>3344</v>
      </c>
      <c r="J93" s="110">
        <f t="shared" si="30"/>
        <v>2625</v>
      </c>
      <c r="K93" s="110">
        <f t="shared" si="31"/>
        <v>3320</v>
      </c>
      <c r="L93" s="110">
        <f t="shared" si="31"/>
        <v>2703</v>
      </c>
      <c r="M93" s="110">
        <f t="shared" si="31"/>
        <v>2992</v>
      </c>
      <c r="N93" s="110">
        <f t="shared" si="31"/>
        <v>2687</v>
      </c>
      <c r="O93" s="110">
        <f t="shared" si="31"/>
        <v>2188</v>
      </c>
      <c r="P93" s="110">
        <f t="shared" si="32"/>
        <v>35821</v>
      </c>
      <c r="Q93" s="112"/>
      <c r="R93" s="112"/>
      <c r="S93" s="110">
        <f>SUM($D93:D93)</f>
        <v>2811</v>
      </c>
      <c r="T93" s="110">
        <f>SUM($D93:E93)</f>
        <v>5561</v>
      </c>
      <c r="U93" s="110">
        <f>SUM($D93:F93)</f>
        <v>9336</v>
      </c>
      <c r="V93" s="110">
        <f>SUM($D93:G93)</f>
        <v>12577</v>
      </c>
      <c r="W93" s="110">
        <f>SUM($D93:H93)</f>
        <v>15962</v>
      </c>
      <c r="X93" s="110">
        <f>SUM($D93:I93)</f>
        <v>19306</v>
      </c>
      <c r="Y93" s="110">
        <f>SUM($D93:J93)</f>
        <v>21931</v>
      </c>
      <c r="Z93" s="110">
        <f>SUM($D93:K93)</f>
        <v>25251</v>
      </c>
      <c r="AA93" s="110">
        <f>SUM($D93:L93)</f>
        <v>27954</v>
      </c>
      <c r="AB93" s="110">
        <f>SUM($D93:M93)</f>
        <v>30946</v>
      </c>
      <c r="AC93" s="110">
        <f>SUM($D93:N93)</f>
        <v>33633</v>
      </c>
      <c r="AD93" s="110">
        <f>SUM($D93:O93)</f>
        <v>35821</v>
      </c>
    </row>
    <row r="94" spans="1:30" ht="15" customHeight="1">
      <c r="A94" s="138">
        <v>2013</v>
      </c>
      <c r="B94" s="141" t="s">
        <v>7</v>
      </c>
      <c r="C94" s="113"/>
      <c r="D94" s="110">
        <f t="shared" si="30"/>
        <v>2400</v>
      </c>
      <c r="E94" s="110">
        <f t="shared" si="30"/>
        <v>2390</v>
      </c>
      <c r="F94" s="110">
        <f t="shared" si="30"/>
        <v>2117</v>
      </c>
      <c r="G94" s="110">
        <f t="shared" si="30"/>
        <v>2701</v>
      </c>
      <c r="H94" s="110">
        <f t="shared" si="30"/>
        <v>2915</v>
      </c>
      <c r="I94" s="110">
        <f t="shared" si="30"/>
        <v>2610</v>
      </c>
      <c r="J94" s="110">
        <f t="shared" si="30"/>
        <v>2544</v>
      </c>
      <c r="K94" s="110">
        <f t="shared" si="31"/>
        <v>2689</v>
      </c>
      <c r="L94" s="110">
        <f t="shared" si="31"/>
        <v>2468</v>
      </c>
      <c r="M94" s="110">
        <f t="shared" si="31"/>
        <v>2746</v>
      </c>
      <c r="N94" s="110">
        <f t="shared" si="31"/>
        <v>2420</v>
      </c>
      <c r="O94" s="110">
        <f t="shared" si="31"/>
        <v>2097</v>
      </c>
      <c r="P94" s="110">
        <f t="shared" si="32"/>
        <v>30097</v>
      </c>
      <c r="Q94" s="112"/>
      <c r="R94" s="112"/>
      <c r="S94" s="110">
        <f>SUM($D94:D94)</f>
        <v>2400</v>
      </c>
      <c r="T94" s="110">
        <f>SUM($D94:E94)</f>
        <v>4790</v>
      </c>
      <c r="U94" s="110">
        <f>SUM($D94:F94)</f>
        <v>6907</v>
      </c>
      <c r="V94" s="110">
        <f>SUM($D94:G94)</f>
        <v>9608</v>
      </c>
      <c r="W94" s="110">
        <f>SUM($D94:H94)</f>
        <v>12523</v>
      </c>
      <c r="X94" s="110">
        <f>SUM($D94:I94)</f>
        <v>15133</v>
      </c>
      <c r="Y94" s="110">
        <f>SUM($D94:J94)</f>
        <v>17677</v>
      </c>
      <c r="Z94" s="110">
        <f>SUM($D94:K94)</f>
        <v>20366</v>
      </c>
      <c r="AA94" s="110">
        <f>SUM($D94:L94)</f>
        <v>22834</v>
      </c>
      <c r="AB94" s="110">
        <f>SUM($D94:M94)</f>
        <v>25580</v>
      </c>
      <c r="AC94" s="110">
        <f>SUM($D94:N94)</f>
        <v>28000</v>
      </c>
      <c r="AD94" s="110">
        <f>SUM($D94:O94)</f>
        <v>30097</v>
      </c>
    </row>
    <row r="95" spans="1:30" ht="15" customHeight="1">
      <c r="A95" s="138">
        <v>2014</v>
      </c>
      <c r="B95" s="141" t="s">
        <v>7</v>
      </c>
      <c r="C95" s="113"/>
      <c r="D95" s="110">
        <f t="shared" si="30"/>
        <v>2312</v>
      </c>
      <c r="E95" s="110">
        <f t="shared" si="30"/>
        <v>2435</v>
      </c>
      <c r="F95" s="110">
        <f t="shared" si="30"/>
        <v>2963</v>
      </c>
      <c r="G95" s="110">
        <f t="shared" si="30"/>
        <v>2835</v>
      </c>
      <c r="H95" s="110">
        <f t="shared" si="30"/>
        <v>2934</v>
      </c>
      <c r="I95" s="110">
        <f t="shared" si="30"/>
        <v>2693</v>
      </c>
      <c r="J95" s="110">
        <f t="shared" si="30"/>
        <v>2196</v>
      </c>
      <c r="K95" s="110">
        <f t="shared" si="31"/>
        <v>1895</v>
      </c>
      <c r="L95" s="110">
        <f t="shared" si="31"/>
        <v>2209</v>
      </c>
      <c r="M95" s="110">
        <f t="shared" si="31"/>
        <v>2409</v>
      </c>
      <c r="N95" s="110">
        <f t="shared" si="31"/>
        <v>3531</v>
      </c>
      <c r="O95" s="110">
        <f t="shared" si="31"/>
        <v>2029</v>
      </c>
      <c r="P95" s="110">
        <f t="shared" si="32"/>
        <v>30441</v>
      </c>
      <c r="Q95" s="112"/>
      <c r="R95" s="112"/>
      <c r="S95" s="110">
        <f>SUM($D95:D95)</f>
        <v>2312</v>
      </c>
      <c r="T95" s="110">
        <f>SUM($D95:E95)</f>
        <v>4747</v>
      </c>
      <c r="U95" s="110">
        <f>SUM($D95:F95)</f>
        <v>7710</v>
      </c>
      <c r="V95" s="110">
        <f>SUM($D95:G95)</f>
        <v>10545</v>
      </c>
      <c r="W95" s="110">
        <f>SUM($D95:H95)</f>
        <v>13479</v>
      </c>
      <c r="X95" s="110">
        <f>SUM($D95:I95)</f>
        <v>16172</v>
      </c>
      <c r="Y95" s="110">
        <f>SUM($D95:J95)</f>
        <v>18368</v>
      </c>
      <c r="Z95" s="110">
        <f>SUM($D95:K95)</f>
        <v>20263</v>
      </c>
      <c r="AA95" s="110">
        <f>SUM($D95:L95)</f>
        <v>22472</v>
      </c>
      <c r="AB95" s="110">
        <f>SUM($D95:M95)</f>
        <v>24881</v>
      </c>
      <c r="AC95" s="110">
        <f>SUM($D95:N95)</f>
        <v>28412</v>
      </c>
      <c r="AD95" s="110">
        <f>SUM($D95:O95)</f>
        <v>30441</v>
      </c>
    </row>
    <row r="96" spans="1:30" ht="15" customHeight="1">
      <c r="A96" s="138">
        <v>2015</v>
      </c>
      <c r="B96" s="141" t="s">
        <v>7</v>
      </c>
      <c r="C96" s="113"/>
      <c r="D96" s="110">
        <f t="shared" si="30"/>
        <v>2294</v>
      </c>
      <c r="E96" s="110">
        <f t="shared" si="30"/>
        <v>1905</v>
      </c>
      <c r="F96" s="110">
        <f t="shared" si="30"/>
        <v>1995</v>
      </c>
      <c r="G96" s="110">
        <f t="shared" si="30"/>
        <v>2251</v>
      </c>
      <c r="H96" s="110">
        <f t="shared" si="30"/>
        <v>2160</v>
      </c>
      <c r="I96" s="110">
        <f t="shared" si="30"/>
        <v>2632</v>
      </c>
      <c r="J96" s="110">
        <f t="shared" si="30"/>
        <v>2212</v>
      </c>
      <c r="K96" s="110">
        <f t="shared" si="31"/>
        <v>2801</v>
      </c>
      <c r="L96" s="110">
        <f t="shared" si="31"/>
        <v>2813</v>
      </c>
      <c r="M96" s="110">
        <f t="shared" si="31"/>
        <v>3254</v>
      </c>
      <c r="N96" s="110">
        <f t="shared" si="31"/>
        <v>2884</v>
      </c>
      <c r="O96" s="110">
        <f t="shared" si="31"/>
        <v>2097</v>
      </c>
      <c r="P96" s="110">
        <f t="shared" si="32"/>
        <v>29298</v>
      </c>
      <c r="Q96" s="112"/>
      <c r="R96" s="112"/>
      <c r="S96" s="110">
        <f>SUM($D96:D96)</f>
        <v>2294</v>
      </c>
      <c r="T96" s="110">
        <f>SUM($D96:E96)</f>
        <v>4199</v>
      </c>
      <c r="U96" s="110">
        <f>SUM($D96:F96)</f>
        <v>6194</v>
      </c>
      <c r="V96" s="110">
        <f>SUM($D96:G96)</f>
        <v>8445</v>
      </c>
      <c r="W96" s="110">
        <f>SUM($D96:H96)</f>
        <v>10605</v>
      </c>
      <c r="X96" s="110">
        <f>SUM($D96:I96)</f>
        <v>13237</v>
      </c>
      <c r="Y96" s="110">
        <f>SUM($D96:J96)</f>
        <v>15449</v>
      </c>
      <c r="Z96" s="110">
        <f>SUM($D96:K96)</f>
        <v>18250</v>
      </c>
      <c r="AA96" s="110">
        <f>SUM($D96:L96)</f>
        <v>21063</v>
      </c>
      <c r="AB96" s="110">
        <f>SUM($D96:M96)</f>
        <v>24317</v>
      </c>
      <c r="AC96" s="110">
        <f>SUM($D96:N96)</f>
        <v>27201</v>
      </c>
      <c r="AD96" s="110">
        <f>SUM($D96:O96)</f>
        <v>29298</v>
      </c>
    </row>
    <row r="97" spans="1:30" ht="15" customHeight="1">
      <c r="A97" s="138">
        <v>2016</v>
      </c>
      <c r="B97" s="141" t="s">
        <v>7</v>
      </c>
      <c r="C97" s="113"/>
      <c r="D97" s="110">
        <f t="shared" si="30"/>
        <v>1960</v>
      </c>
      <c r="E97" s="110">
        <f t="shared" si="30"/>
        <v>2345</v>
      </c>
      <c r="F97" s="110">
        <f t="shared" si="30"/>
        <v>2309</v>
      </c>
      <c r="G97" s="110">
        <f t="shared" si="30"/>
        <v>2762</v>
      </c>
      <c r="H97" s="110">
        <f t="shared" si="30"/>
        <v>2991</v>
      </c>
      <c r="I97" s="110">
        <f t="shared" si="30"/>
        <v>3415</v>
      </c>
      <c r="J97" s="110">
        <f t="shared" si="30"/>
        <v>2443</v>
      </c>
      <c r="K97" s="110">
        <f t="shared" si="31"/>
        <v>2710</v>
      </c>
      <c r="L97" s="110">
        <f t="shared" si="31"/>
        <v>3214</v>
      </c>
      <c r="M97" s="110">
        <f t="shared" si="31"/>
        <v>3578</v>
      </c>
      <c r="N97" s="110">
        <f t="shared" si="31"/>
        <v>3399</v>
      </c>
      <c r="O97" s="110">
        <f t="shared" si="31"/>
        <v>3251</v>
      </c>
      <c r="P97" s="110">
        <f t="shared" ref="P97" si="33">SUM(D97:O97)</f>
        <v>34377</v>
      </c>
      <c r="Q97" s="112"/>
      <c r="R97" s="112"/>
      <c r="S97" s="110">
        <f>SUM($D97:D97)</f>
        <v>1960</v>
      </c>
      <c r="T97" s="110">
        <f>SUM($D97:E97)</f>
        <v>4305</v>
      </c>
      <c r="U97" s="110">
        <f>SUM($D97:F97)</f>
        <v>6614</v>
      </c>
      <c r="V97" s="110">
        <f>SUM($D97:G97)</f>
        <v>9376</v>
      </c>
      <c r="W97" s="110">
        <f>SUM($D97:H97)</f>
        <v>12367</v>
      </c>
      <c r="X97" s="110">
        <f>SUM($D97:I97)</f>
        <v>15782</v>
      </c>
      <c r="Y97" s="110">
        <f>SUM($D97:J97)</f>
        <v>18225</v>
      </c>
      <c r="Z97" s="110">
        <f>SUM($D97:K97)</f>
        <v>20935</v>
      </c>
      <c r="AA97" s="110">
        <f>SUM($D97:L97)</f>
        <v>24149</v>
      </c>
      <c r="AB97" s="110">
        <f>SUM($D97:M97)</f>
        <v>27727</v>
      </c>
      <c r="AC97" s="110">
        <f>SUM($D97:N97)</f>
        <v>31126</v>
      </c>
      <c r="AD97" s="110">
        <f>SUM($D97:O97)</f>
        <v>34377</v>
      </c>
    </row>
    <row r="98" spans="1:30" ht="15" customHeight="1">
      <c r="A98" s="138">
        <v>2017</v>
      </c>
      <c r="B98" s="141" t="s">
        <v>7</v>
      </c>
      <c r="C98" s="113"/>
      <c r="D98" s="110">
        <f>SUMIFS(D$11:D$69,$A$11:$A$69,$A98,$B$11:$B$69,$B98)</f>
        <v>3475</v>
      </c>
      <c r="E98" s="110">
        <f t="shared" ref="E98:O98" si="34">SUMIFS(E$11:E$69,$A$11:$A$69,$A98,$B$11:$B$69,$B98)</f>
        <v>3445</v>
      </c>
      <c r="F98" s="110">
        <f t="shared" si="34"/>
        <v>3953</v>
      </c>
      <c r="G98" s="110">
        <f t="shared" si="34"/>
        <v>3209</v>
      </c>
      <c r="H98" s="110">
        <f t="shared" si="34"/>
        <v>3630</v>
      </c>
      <c r="I98" s="110">
        <f t="shared" si="34"/>
        <v>4318</v>
      </c>
      <c r="J98" s="110">
        <f t="shared" si="34"/>
        <v>2756</v>
      </c>
      <c r="K98" s="110">
        <f t="shared" si="34"/>
        <v>3782</v>
      </c>
      <c r="L98" s="110">
        <f t="shared" si="34"/>
        <v>3194</v>
      </c>
      <c r="M98" s="110">
        <f t="shared" si="34"/>
        <v>1680</v>
      </c>
      <c r="N98" s="110">
        <f t="shared" si="34"/>
        <v>0</v>
      </c>
      <c r="O98" s="110">
        <f t="shared" si="34"/>
        <v>0</v>
      </c>
      <c r="P98" s="110">
        <f t="shared" ref="P98" si="35">SUM(D98:O98)</f>
        <v>33442</v>
      </c>
      <c r="Q98" s="112"/>
      <c r="R98" s="112"/>
      <c r="S98" s="110">
        <f>SUM($D98:D98)</f>
        <v>3475</v>
      </c>
      <c r="T98" s="110">
        <f>SUM($D98:E98)</f>
        <v>6920</v>
      </c>
      <c r="U98" s="110">
        <f>SUM($D98:F98)</f>
        <v>10873</v>
      </c>
      <c r="V98" s="110">
        <f>SUM($D98:G98)</f>
        <v>14082</v>
      </c>
      <c r="W98" s="110">
        <f>SUM($D98:H98)</f>
        <v>17712</v>
      </c>
      <c r="X98" s="110">
        <f>SUM($D98:I98)</f>
        <v>22030</v>
      </c>
      <c r="Y98" s="110">
        <f>SUM($D98:J98)</f>
        <v>24786</v>
      </c>
      <c r="Z98" s="110">
        <f>SUM($D98:K98)</f>
        <v>28568</v>
      </c>
      <c r="AA98" s="110">
        <f>SUM($D98:L98)</f>
        <v>31762</v>
      </c>
      <c r="AB98" s="110">
        <f>SUM($D98:M98)</f>
        <v>33442</v>
      </c>
      <c r="AC98" s="110">
        <f>SUM($D98:N98)</f>
        <v>33442</v>
      </c>
      <c r="AD98" s="110">
        <f>SUM($D98:O98)</f>
        <v>33442</v>
      </c>
    </row>
    <row r="99" spans="1:30" ht="15" customHeight="1">
      <c r="Q99" s="112"/>
      <c r="R99" s="112"/>
    </row>
    <row r="100" spans="1:30" ht="15" customHeight="1">
      <c r="Q100" s="145"/>
      <c r="R100" s="145"/>
    </row>
    <row r="101" spans="1:30" ht="15" customHeight="1">
      <c r="A101" s="138">
        <v>2006</v>
      </c>
      <c r="B101" s="141" t="s">
        <v>8</v>
      </c>
      <c r="D101" s="110">
        <f t="shared" ref="D101:J111" si="36">SUMIFS(D$11:D$65,$A$11:$A$65,$A101,$B$11:$B$65,$B101)</f>
        <v>5292</v>
      </c>
      <c r="E101" s="110">
        <f t="shared" si="36"/>
        <v>4696</v>
      </c>
      <c r="F101" s="110">
        <f t="shared" si="36"/>
        <v>5116</v>
      </c>
      <c r="G101" s="110">
        <f t="shared" si="36"/>
        <v>4986</v>
      </c>
      <c r="H101" s="110">
        <f t="shared" si="36"/>
        <v>5084</v>
      </c>
      <c r="I101" s="110">
        <f t="shared" si="36"/>
        <v>4972</v>
      </c>
      <c r="J101" s="110">
        <f t="shared" si="36"/>
        <v>5726</v>
      </c>
      <c r="K101" s="110">
        <f t="shared" ref="K101:O111" si="37">SUMIFS(K$11:K$65,$A$11:$A$65,$A101,$B$11:$B$65,$B101)</f>
        <v>4986</v>
      </c>
      <c r="L101" s="110">
        <f t="shared" si="37"/>
        <v>4794</v>
      </c>
      <c r="M101" s="110">
        <f t="shared" si="37"/>
        <v>4811</v>
      </c>
      <c r="N101" s="110">
        <f t="shared" si="37"/>
        <v>4694</v>
      </c>
      <c r="O101" s="110">
        <f t="shared" si="37"/>
        <v>4615</v>
      </c>
      <c r="P101" s="110">
        <f t="shared" ref="P101:P110" si="38">SUM(D101:O101)</f>
        <v>59772</v>
      </c>
      <c r="Q101" s="145"/>
      <c r="R101" s="145"/>
      <c r="S101" s="110">
        <f>SUM($D101:D101)</f>
        <v>5292</v>
      </c>
      <c r="T101" s="110">
        <f>SUM($D101:E101)</f>
        <v>9988</v>
      </c>
      <c r="U101" s="110">
        <f>SUM($D101:F101)</f>
        <v>15104</v>
      </c>
      <c r="V101" s="110">
        <f>SUM($D101:G101)</f>
        <v>20090</v>
      </c>
      <c r="W101" s="110">
        <f>SUM($D101:H101)</f>
        <v>25174</v>
      </c>
      <c r="X101" s="110">
        <f>SUM($D101:I101)</f>
        <v>30146</v>
      </c>
      <c r="Y101" s="110">
        <f>SUM($D101:J101)</f>
        <v>35872</v>
      </c>
      <c r="Z101" s="110">
        <f>SUM($D101:K101)</f>
        <v>40858</v>
      </c>
      <c r="AA101" s="110">
        <f>SUM($D101:L101)</f>
        <v>45652</v>
      </c>
      <c r="AB101" s="110">
        <f>SUM($D101:M101)</f>
        <v>50463</v>
      </c>
      <c r="AC101" s="110">
        <f>SUM($D101:N101)</f>
        <v>55157</v>
      </c>
      <c r="AD101" s="110">
        <f>SUM($D101:O101)</f>
        <v>59772</v>
      </c>
    </row>
    <row r="102" spans="1:30" ht="15" customHeight="1">
      <c r="A102" s="138">
        <v>2007</v>
      </c>
      <c r="B102" s="141" t="s">
        <v>8</v>
      </c>
      <c r="D102" s="110">
        <f t="shared" si="36"/>
        <v>5278</v>
      </c>
      <c r="E102" s="110">
        <f t="shared" si="36"/>
        <v>4060</v>
      </c>
      <c r="F102" s="110">
        <f t="shared" si="36"/>
        <v>4505</v>
      </c>
      <c r="G102" s="110">
        <f t="shared" si="36"/>
        <v>4876</v>
      </c>
      <c r="H102" s="110">
        <f t="shared" si="36"/>
        <v>4771</v>
      </c>
      <c r="I102" s="110">
        <f t="shared" si="36"/>
        <v>4636</v>
      </c>
      <c r="J102" s="110">
        <f t="shared" si="36"/>
        <v>4730</v>
      </c>
      <c r="K102" s="110">
        <f t="shared" si="37"/>
        <v>5002</v>
      </c>
      <c r="L102" s="110">
        <f t="shared" si="37"/>
        <v>4615</v>
      </c>
      <c r="M102" s="110">
        <f t="shared" si="37"/>
        <v>4582</v>
      </c>
      <c r="N102" s="110">
        <f t="shared" si="37"/>
        <v>3144</v>
      </c>
      <c r="O102" s="110">
        <f t="shared" si="37"/>
        <v>4163</v>
      </c>
      <c r="P102" s="110">
        <f t="shared" si="38"/>
        <v>54362</v>
      </c>
      <c r="Q102" s="145"/>
      <c r="R102" s="145"/>
      <c r="S102" s="110">
        <f>SUM($D102:D102)</f>
        <v>5278</v>
      </c>
      <c r="T102" s="110">
        <f>SUM($D102:E102)</f>
        <v>9338</v>
      </c>
      <c r="U102" s="110">
        <f>SUM($D102:F102)</f>
        <v>13843</v>
      </c>
      <c r="V102" s="110">
        <f>SUM($D102:G102)</f>
        <v>18719</v>
      </c>
      <c r="W102" s="110">
        <f>SUM($D102:H102)</f>
        <v>23490</v>
      </c>
      <c r="X102" s="110">
        <f>SUM($D102:I102)</f>
        <v>28126</v>
      </c>
      <c r="Y102" s="110">
        <f>SUM($D102:J102)</f>
        <v>32856</v>
      </c>
      <c r="Z102" s="110">
        <f>SUM($D102:K102)</f>
        <v>37858</v>
      </c>
      <c r="AA102" s="110">
        <f>SUM($D102:L102)</f>
        <v>42473</v>
      </c>
      <c r="AB102" s="110">
        <f>SUM($D102:M102)</f>
        <v>47055</v>
      </c>
      <c r="AC102" s="110">
        <f>SUM($D102:N102)</f>
        <v>50199</v>
      </c>
      <c r="AD102" s="110">
        <f>SUM($D102:O102)</f>
        <v>54362</v>
      </c>
    </row>
    <row r="103" spans="1:30" ht="15" customHeight="1">
      <c r="A103" s="138">
        <v>2008</v>
      </c>
      <c r="B103" s="141" t="s">
        <v>8</v>
      </c>
      <c r="D103" s="110">
        <f t="shared" si="36"/>
        <v>4831</v>
      </c>
      <c r="E103" s="110">
        <f t="shared" si="36"/>
        <v>4111</v>
      </c>
      <c r="F103" s="110">
        <f t="shared" si="36"/>
        <v>4314</v>
      </c>
      <c r="G103" s="110">
        <f t="shared" si="36"/>
        <v>4767</v>
      </c>
      <c r="H103" s="110">
        <f t="shared" si="36"/>
        <v>4772</v>
      </c>
      <c r="I103" s="110">
        <f t="shared" si="36"/>
        <v>4612</v>
      </c>
      <c r="J103" s="110">
        <f t="shared" si="36"/>
        <v>4730</v>
      </c>
      <c r="K103" s="110">
        <f t="shared" si="37"/>
        <v>5157</v>
      </c>
      <c r="L103" s="110">
        <f t="shared" si="37"/>
        <v>4560</v>
      </c>
      <c r="M103" s="110">
        <f t="shared" si="37"/>
        <v>5015</v>
      </c>
      <c r="N103" s="110">
        <f t="shared" si="37"/>
        <v>4554</v>
      </c>
      <c r="O103" s="110">
        <f t="shared" si="37"/>
        <v>4328</v>
      </c>
      <c r="P103" s="110">
        <f t="shared" si="38"/>
        <v>55751</v>
      </c>
      <c r="Q103" s="145"/>
      <c r="R103" s="145"/>
      <c r="S103" s="110">
        <f>SUM($D103:D103)</f>
        <v>4831</v>
      </c>
      <c r="T103" s="110">
        <f>SUM($D103:E103)</f>
        <v>8942</v>
      </c>
      <c r="U103" s="110">
        <f>SUM($D103:F103)</f>
        <v>13256</v>
      </c>
      <c r="V103" s="110">
        <f>SUM($D103:G103)</f>
        <v>18023</v>
      </c>
      <c r="W103" s="110">
        <f>SUM($D103:H103)</f>
        <v>22795</v>
      </c>
      <c r="X103" s="110">
        <f>SUM($D103:I103)</f>
        <v>27407</v>
      </c>
      <c r="Y103" s="110">
        <f>SUM($D103:J103)</f>
        <v>32137</v>
      </c>
      <c r="Z103" s="110">
        <f>SUM($D103:K103)</f>
        <v>37294</v>
      </c>
      <c r="AA103" s="110">
        <f>SUM($D103:L103)</f>
        <v>41854</v>
      </c>
      <c r="AB103" s="110">
        <f>SUM($D103:M103)</f>
        <v>46869</v>
      </c>
      <c r="AC103" s="110">
        <f>SUM($D103:N103)</f>
        <v>51423</v>
      </c>
      <c r="AD103" s="110">
        <f>SUM($D103:O103)</f>
        <v>55751</v>
      </c>
    </row>
    <row r="104" spans="1:30" ht="15" customHeight="1">
      <c r="A104" s="138">
        <v>2009</v>
      </c>
      <c r="B104" s="141" t="s">
        <v>8</v>
      </c>
      <c r="D104" s="110">
        <f t="shared" si="36"/>
        <v>4812</v>
      </c>
      <c r="E104" s="110">
        <f t="shared" si="36"/>
        <v>4189</v>
      </c>
      <c r="F104" s="110">
        <f t="shared" si="36"/>
        <v>4361</v>
      </c>
      <c r="G104" s="110">
        <f t="shared" si="36"/>
        <v>5161</v>
      </c>
      <c r="H104" s="110">
        <f t="shared" si="36"/>
        <v>4696</v>
      </c>
      <c r="I104" s="110">
        <f t="shared" si="36"/>
        <v>4272</v>
      </c>
      <c r="J104" s="110">
        <f t="shared" si="36"/>
        <v>4516</v>
      </c>
      <c r="K104" s="110">
        <f t="shared" si="37"/>
        <v>4329</v>
      </c>
      <c r="L104" s="110">
        <f t="shared" si="37"/>
        <v>4220</v>
      </c>
      <c r="M104" s="110">
        <f t="shared" si="37"/>
        <v>4422</v>
      </c>
      <c r="N104" s="110">
        <f t="shared" si="37"/>
        <v>4166</v>
      </c>
      <c r="O104" s="110">
        <f t="shared" si="37"/>
        <v>3984</v>
      </c>
      <c r="P104" s="110">
        <f t="shared" si="38"/>
        <v>53128</v>
      </c>
      <c r="Q104" s="145"/>
      <c r="R104" s="145"/>
      <c r="S104" s="110">
        <f>SUM($D104:D104)</f>
        <v>4812</v>
      </c>
      <c r="T104" s="110">
        <f>SUM($D104:E104)</f>
        <v>9001</v>
      </c>
      <c r="U104" s="110">
        <f>SUM($D104:F104)</f>
        <v>13362</v>
      </c>
      <c r="V104" s="110">
        <f>SUM($D104:G104)</f>
        <v>18523</v>
      </c>
      <c r="W104" s="110">
        <f>SUM($D104:H104)</f>
        <v>23219</v>
      </c>
      <c r="X104" s="110">
        <f>SUM($D104:I104)</f>
        <v>27491</v>
      </c>
      <c r="Y104" s="110">
        <f>SUM($D104:J104)</f>
        <v>32007</v>
      </c>
      <c r="Z104" s="110">
        <f>SUM($D104:K104)</f>
        <v>36336</v>
      </c>
      <c r="AA104" s="110">
        <f>SUM($D104:L104)</f>
        <v>40556</v>
      </c>
      <c r="AB104" s="110">
        <f>SUM($D104:M104)</f>
        <v>44978</v>
      </c>
      <c r="AC104" s="110">
        <f>SUM($D104:N104)</f>
        <v>49144</v>
      </c>
      <c r="AD104" s="110">
        <f>SUM($D104:O104)</f>
        <v>53128</v>
      </c>
    </row>
    <row r="105" spans="1:30" ht="15" customHeight="1">
      <c r="A105" s="138">
        <v>2010</v>
      </c>
      <c r="B105" s="141" t="s">
        <v>8</v>
      </c>
      <c r="D105" s="110">
        <f t="shared" si="36"/>
        <v>4549</v>
      </c>
      <c r="E105" s="110">
        <f t="shared" si="36"/>
        <v>3738</v>
      </c>
      <c r="F105" s="110">
        <f t="shared" si="36"/>
        <v>4268</v>
      </c>
      <c r="G105" s="110">
        <f t="shared" si="36"/>
        <v>3850</v>
      </c>
      <c r="H105" s="110">
        <f t="shared" si="36"/>
        <v>4181</v>
      </c>
      <c r="I105" s="110">
        <f t="shared" si="36"/>
        <v>3996</v>
      </c>
      <c r="J105" s="110">
        <f t="shared" si="36"/>
        <v>4594</v>
      </c>
      <c r="K105" s="110">
        <f t="shared" si="37"/>
        <v>4417</v>
      </c>
      <c r="L105" s="110">
        <f t="shared" si="37"/>
        <v>4292</v>
      </c>
      <c r="M105" s="110">
        <f t="shared" si="37"/>
        <v>4529</v>
      </c>
      <c r="N105" s="110">
        <f t="shared" si="37"/>
        <v>4199</v>
      </c>
      <c r="O105" s="110">
        <f t="shared" si="37"/>
        <v>4095</v>
      </c>
      <c r="P105" s="110">
        <f t="shared" si="38"/>
        <v>50708</v>
      </c>
      <c r="Q105" s="145"/>
      <c r="R105" s="145"/>
      <c r="S105" s="110">
        <f>SUM($D105:D105)</f>
        <v>4549</v>
      </c>
      <c r="T105" s="110">
        <f>SUM($D105:E105)</f>
        <v>8287</v>
      </c>
      <c r="U105" s="110">
        <f>SUM($D105:F105)</f>
        <v>12555</v>
      </c>
      <c r="V105" s="110">
        <f>SUM($D105:G105)</f>
        <v>16405</v>
      </c>
      <c r="W105" s="110">
        <f>SUM($D105:H105)</f>
        <v>20586</v>
      </c>
      <c r="X105" s="110">
        <f>SUM($D105:I105)</f>
        <v>24582</v>
      </c>
      <c r="Y105" s="110">
        <f>SUM($D105:J105)</f>
        <v>29176</v>
      </c>
      <c r="Z105" s="110">
        <f>SUM($D105:K105)</f>
        <v>33593</v>
      </c>
      <c r="AA105" s="110">
        <f>SUM($D105:L105)</f>
        <v>37885</v>
      </c>
      <c r="AB105" s="110">
        <f>SUM($D105:M105)</f>
        <v>42414</v>
      </c>
      <c r="AC105" s="110">
        <f>SUM($D105:N105)</f>
        <v>46613</v>
      </c>
      <c r="AD105" s="110">
        <f>SUM($D105:O105)</f>
        <v>50708</v>
      </c>
    </row>
    <row r="106" spans="1:30" ht="15" customHeight="1">
      <c r="A106" s="138">
        <v>2011</v>
      </c>
      <c r="B106" s="141" t="s">
        <v>8</v>
      </c>
      <c r="D106" s="110">
        <f t="shared" si="36"/>
        <v>4462</v>
      </c>
      <c r="E106" s="110">
        <f t="shared" si="36"/>
        <v>3734</v>
      </c>
      <c r="F106" s="110">
        <f t="shared" si="36"/>
        <v>4230</v>
      </c>
      <c r="G106" s="110">
        <f t="shared" si="36"/>
        <v>4067</v>
      </c>
      <c r="H106" s="110">
        <f t="shared" si="36"/>
        <v>4238</v>
      </c>
      <c r="I106" s="110">
        <f t="shared" si="36"/>
        <v>4096</v>
      </c>
      <c r="J106" s="110">
        <f t="shared" si="36"/>
        <v>4340</v>
      </c>
      <c r="K106" s="110">
        <f t="shared" si="37"/>
        <v>4250</v>
      </c>
      <c r="L106" s="110">
        <f t="shared" si="37"/>
        <v>4060</v>
      </c>
      <c r="M106" s="110">
        <f t="shared" si="37"/>
        <v>4272</v>
      </c>
      <c r="N106" s="110">
        <f t="shared" si="37"/>
        <v>3982</v>
      </c>
      <c r="O106" s="110">
        <f t="shared" si="37"/>
        <v>3813</v>
      </c>
      <c r="P106" s="110">
        <f t="shared" si="38"/>
        <v>49544</v>
      </c>
      <c r="Q106" s="145"/>
      <c r="R106" s="145"/>
      <c r="S106" s="110">
        <f>SUM($D106:D106)</f>
        <v>4462</v>
      </c>
      <c r="T106" s="110">
        <f>SUM($D106:E106)</f>
        <v>8196</v>
      </c>
      <c r="U106" s="110">
        <f>SUM($D106:F106)</f>
        <v>12426</v>
      </c>
      <c r="V106" s="110">
        <f>SUM($D106:G106)</f>
        <v>16493</v>
      </c>
      <c r="W106" s="110">
        <f>SUM($D106:H106)</f>
        <v>20731</v>
      </c>
      <c r="X106" s="110">
        <f>SUM($D106:I106)</f>
        <v>24827</v>
      </c>
      <c r="Y106" s="110">
        <f>SUM($D106:J106)</f>
        <v>29167</v>
      </c>
      <c r="Z106" s="110">
        <f>SUM($D106:K106)</f>
        <v>33417</v>
      </c>
      <c r="AA106" s="110">
        <f>SUM($D106:L106)</f>
        <v>37477</v>
      </c>
      <c r="AB106" s="110">
        <f>SUM($D106:M106)</f>
        <v>41749</v>
      </c>
      <c r="AC106" s="110">
        <f>SUM($D106:N106)</f>
        <v>45731</v>
      </c>
      <c r="AD106" s="110">
        <f>SUM($D106:O106)</f>
        <v>49544</v>
      </c>
    </row>
    <row r="107" spans="1:30" ht="15" customHeight="1">
      <c r="A107" s="138">
        <v>2012</v>
      </c>
      <c r="B107" s="141" t="s">
        <v>8</v>
      </c>
      <c r="D107" s="110">
        <f t="shared" si="36"/>
        <v>4406</v>
      </c>
      <c r="E107" s="110">
        <f t="shared" si="36"/>
        <v>3938</v>
      </c>
      <c r="F107" s="110">
        <f t="shared" si="36"/>
        <v>3943</v>
      </c>
      <c r="G107" s="110">
        <f t="shared" si="36"/>
        <v>4095</v>
      </c>
      <c r="H107" s="110">
        <f t="shared" si="36"/>
        <v>4096</v>
      </c>
      <c r="I107" s="110">
        <f t="shared" si="36"/>
        <v>4157</v>
      </c>
      <c r="J107" s="110">
        <f t="shared" si="36"/>
        <v>4242</v>
      </c>
      <c r="K107" s="110">
        <f t="shared" si="37"/>
        <v>4537</v>
      </c>
      <c r="L107" s="110">
        <f t="shared" si="37"/>
        <v>3836</v>
      </c>
      <c r="M107" s="110">
        <f t="shared" si="37"/>
        <v>4045</v>
      </c>
      <c r="N107" s="110">
        <f t="shared" si="37"/>
        <v>3709</v>
      </c>
      <c r="O107" s="110">
        <f t="shared" si="37"/>
        <v>3674</v>
      </c>
      <c r="P107" s="110">
        <f t="shared" si="38"/>
        <v>48678</v>
      </c>
      <c r="Q107" s="145"/>
      <c r="R107" s="145"/>
      <c r="S107" s="110">
        <f>SUM($D107:D107)</f>
        <v>4406</v>
      </c>
      <c r="T107" s="110">
        <f>SUM($D107:E107)</f>
        <v>8344</v>
      </c>
      <c r="U107" s="110">
        <f>SUM($D107:F107)</f>
        <v>12287</v>
      </c>
      <c r="V107" s="110">
        <f>SUM($D107:G107)</f>
        <v>16382</v>
      </c>
      <c r="W107" s="110">
        <f>SUM($D107:H107)</f>
        <v>20478</v>
      </c>
      <c r="X107" s="110">
        <f>SUM($D107:I107)</f>
        <v>24635</v>
      </c>
      <c r="Y107" s="110">
        <f>SUM($D107:J107)</f>
        <v>28877</v>
      </c>
      <c r="Z107" s="110">
        <f>SUM($D107:K107)</f>
        <v>33414</v>
      </c>
      <c r="AA107" s="110">
        <f>SUM($D107:L107)</f>
        <v>37250</v>
      </c>
      <c r="AB107" s="110">
        <f>SUM($D107:M107)</f>
        <v>41295</v>
      </c>
      <c r="AC107" s="110">
        <f>SUM($D107:N107)</f>
        <v>45004</v>
      </c>
      <c r="AD107" s="110">
        <f>SUM($D107:O107)</f>
        <v>48678</v>
      </c>
    </row>
    <row r="108" spans="1:30" ht="15" customHeight="1">
      <c r="A108" s="138">
        <v>2013</v>
      </c>
      <c r="B108" s="141" t="s">
        <v>8</v>
      </c>
      <c r="D108" s="110">
        <f t="shared" si="36"/>
        <v>4132</v>
      </c>
      <c r="E108" s="110">
        <f t="shared" si="36"/>
        <v>3477</v>
      </c>
      <c r="F108" s="110">
        <f t="shared" si="36"/>
        <v>3633</v>
      </c>
      <c r="G108" s="110">
        <f t="shared" si="36"/>
        <v>3604</v>
      </c>
      <c r="H108" s="110">
        <f t="shared" si="36"/>
        <v>2701</v>
      </c>
      <c r="I108" s="110">
        <f t="shared" si="36"/>
        <v>2936</v>
      </c>
      <c r="J108" s="110">
        <f t="shared" si="36"/>
        <v>3823</v>
      </c>
      <c r="K108" s="110">
        <f t="shared" si="37"/>
        <v>4501</v>
      </c>
      <c r="L108" s="110">
        <f t="shared" si="37"/>
        <v>3791</v>
      </c>
      <c r="M108" s="110">
        <f t="shared" si="37"/>
        <v>3792</v>
      </c>
      <c r="N108" s="110">
        <f t="shared" si="37"/>
        <v>3635</v>
      </c>
      <c r="O108" s="110">
        <f t="shared" si="37"/>
        <v>3485</v>
      </c>
      <c r="P108" s="110">
        <f t="shared" si="38"/>
        <v>43510</v>
      </c>
      <c r="Q108" s="145"/>
      <c r="R108" s="145"/>
      <c r="S108" s="110">
        <f>SUM($D108:D108)</f>
        <v>4132</v>
      </c>
      <c r="T108" s="110">
        <f>SUM($D108:E108)</f>
        <v>7609</v>
      </c>
      <c r="U108" s="110">
        <f>SUM($D108:F108)</f>
        <v>11242</v>
      </c>
      <c r="V108" s="110">
        <f>SUM($D108:G108)</f>
        <v>14846</v>
      </c>
      <c r="W108" s="110">
        <f>SUM($D108:H108)</f>
        <v>17547</v>
      </c>
      <c r="X108" s="110">
        <f>SUM($D108:I108)</f>
        <v>20483</v>
      </c>
      <c r="Y108" s="110">
        <f>SUM($D108:J108)</f>
        <v>24306</v>
      </c>
      <c r="Z108" s="110">
        <f>SUM($D108:K108)</f>
        <v>28807</v>
      </c>
      <c r="AA108" s="110">
        <f>SUM($D108:L108)</f>
        <v>32598</v>
      </c>
      <c r="AB108" s="110">
        <f>SUM($D108:M108)</f>
        <v>36390</v>
      </c>
      <c r="AC108" s="110">
        <f>SUM($D108:N108)</f>
        <v>40025</v>
      </c>
      <c r="AD108" s="110">
        <f>SUM($D108:O108)</f>
        <v>43510</v>
      </c>
    </row>
    <row r="109" spans="1:30" ht="15" customHeight="1">
      <c r="A109" s="138">
        <v>2014</v>
      </c>
      <c r="B109" s="141" t="s">
        <v>8</v>
      </c>
      <c r="D109" s="110">
        <f t="shared" si="36"/>
        <v>3909</v>
      </c>
      <c r="E109" s="110">
        <f t="shared" si="36"/>
        <v>3021</v>
      </c>
      <c r="F109" s="110">
        <f t="shared" si="36"/>
        <v>3656</v>
      </c>
      <c r="G109" s="110">
        <f t="shared" si="36"/>
        <v>3431</v>
      </c>
      <c r="H109" s="110">
        <f t="shared" si="36"/>
        <v>3783</v>
      </c>
      <c r="I109" s="110">
        <f t="shared" si="36"/>
        <v>3901</v>
      </c>
      <c r="J109" s="110">
        <f t="shared" si="36"/>
        <v>3836</v>
      </c>
      <c r="K109" s="110">
        <f t="shared" si="37"/>
        <v>4182</v>
      </c>
      <c r="L109" s="110">
        <f t="shared" si="37"/>
        <v>3721</v>
      </c>
      <c r="M109" s="110">
        <f t="shared" si="37"/>
        <v>3749</v>
      </c>
      <c r="N109" s="110">
        <f t="shared" si="37"/>
        <v>2063</v>
      </c>
      <c r="O109" s="110">
        <f t="shared" si="37"/>
        <v>3279</v>
      </c>
      <c r="P109" s="110">
        <f t="shared" si="38"/>
        <v>42531</v>
      </c>
      <c r="Q109" s="145"/>
      <c r="R109" s="145"/>
      <c r="S109" s="110">
        <f>SUM($D109:D109)</f>
        <v>3909</v>
      </c>
      <c r="T109" s="110">
        <f>SUM($D109:E109)</f>
        <v>6930</v>
      </c>
      <c r="U109" s="110">
        <f>SUM($D109:F109)</f>
        <v>10586</v>
      </c>
      <c r="V109" s="110">
        <f>SUM($D109:G109)</f>
        <v>14017</v>
      </c>
      <c r="W109" s="110">
        <f>SUM($D109:H109)</f>
        <v>17800</v>
      </c>
      <c r="X109" s="110">
        <f>SUM($D109:I109)</f>
        <v>21701</v>
      </c>
      <c r="Y109" s="110">
        <f>SUM($D109:J109)</f>
        <v>25537</v>
      </c>
      <c r="Z109" s="110">
        <f>SUM($D109:K109)</f>
        <v>29719</v>
      </c>
      <c r="AA109" s="110">
        <f>SUM($D109:L109)</f>
        <v>33440</v>
      </c>
      <c r="AB109" s="110">
        <f>SUM($D109:M109)</f>
        <v>37189</v>
      </c>
      <c r="AC109" s="110">
        <f>SUM($D109:N109)</f>
        <v>39252</v>
      </c>
      <c r="AD109" s="110">
        <f>SUM($D109:O109)</f>
        <v>42531</v>
      </c>
    </row>
    <row r="110" spans="1:30" ht="15" customHeight="1">
      <c r="A110" s="138">
        <v>2015</v>
      </c>
      <c r="B110" s="141" t="s">
        <v>8</v>
      </c>
      <c r="D110" s="110">
        <f t="shared" si="36"/>
        <v>3773</v>
      </c>
      <c r="E110" s="110">
        <f t="shared" si="36"/>
        <v>2994</v>
      </c>
      <c r="F110" s="110">
        <f t="shared" si="36"/>
        <v>3479</v>
      </c>
      <c r="G110" s="110">
        <f t="shared" si="36"/>
        <v>3462</v>
      </c>
      <c r="H110" s="110">
        <f t="shared" si="36"/>
        <v>3848</v>
      </c>
      <c r="I110" s="110">
        <f t="shared" si="36"/>
        <v>3724</v>
      </c>
      <c r="J110" s="110">
        <f t="shared" si="36"/>
        <v>4220</v>
      </c>
      <c r="K110" s="110">
        <f t="shared" si="37"/>
        <v>4192</v>
      </c>
      <c r="L110" s="110">
        <f t="shared" si="37"/>
        <v>3989</v>
      </c>
      <c r="M110" s="110">
        <f t="shared" si="37"/>
        <v>3888</v>
      </c>
      <c r="N110" s="110">
        <f t="shared" si="37"/>
        <v>3479</v>
      </c>
      <c r="O110" s="110">
        <f t="shared" si="37"/>
        <v>3435</v>
      </c>
      <c r="P110" s="110">
        <f t="shared" si="38"/>
        <v>44483</v>
      </c>
      <c r="Q110" s="145"/>
      <c r="R110" s="145"/>
      <c r="S110" s="110">
        <f>SUM($D110:D110)</f>
        <v>3773</v>
      </c>
      <c r="T110" s="110">
        <f>SUM($D110:E110)</f>
        <v>6767</v>
      </c>
      <c r="U110" s="110">
        <f>SUM($D110:F110)</f>
        <v>10246</v>
      </c>
      <c r="V110" s="110">
        <f>SUM($D110:G110)</f>
        <v>13708</v>
      </c>
      <c r="W110" s="110">
        <f>SUM($D110:H110)</f>
        <v>17556</v>
      </c>
      <c r="X110" s="110">
        <f>SUM($D110:I110)</f>
        <v>21280</v>
      </c>
      <c r="Y110" s="110">
        <f>SUM($D110:J110)</f>
        <v>25500</v>
      </c>
      <c r="Z110" s="110">
        <f>SUM($D110:K110)</f>
        <v>29692</v>
      </c>
      <c r="AA110" s="110">
        <f>SUM($D110:L110)</f>
        <v>33681</v>
      </c>
      <c r="AB110" s="110">
        <f>SUM($D110:M110)</f>
        <v>37569</v>
      </c>
      <c r="AC110" s="110">
        <f>SUM($D110:N110)</f>
        <v>41048</v>
      </c>
      <c r="AD110" s="110">
        <f>SUM($D110:O110)</f>
        <v>44483</v>
      </c>
    </row>
    <row r="111" spans="1:30" ht="15" customHeight="1">
      <c r="A111" s="138">
        <v>2016</v>
      </c>
      <c r="B111" s="141" t="s">
        <v>8</v>
      </c>
      <c r="D111" s="110">
        <f t="shared" si="36"/>
        <v>3869</v>
      </c>
      <c r="E111" s="110">
        <f t="shared" si="36"/>
        <v>3214</v>
      </c>
      <c r="F111" s="110">
        <f t="shared" si="36"/>
        <v>3369</v>
      </c>
      <c r="G111" s="110">
        <f t="shared" si="36"/>
        <v>3449</v>
      </c>
      <c r="H111" s="110">
        <f t="shared" si="36"/>
        <v>3604</v>
      </c>
      <c r="I111" s="110">
        <f t="shared" si="36"/>
        <v>4133</v>
      </c>
      <c r="J111" s="110">
        <f t="shared" si="36"/>
        <v>3975</v>
      </c>
      <c r="K111" s="110">
        <f t="shared" si="37"/>
        <v>4140</v>
      </c>
      <c r="L111" s="110">
        <f t="shared" si="37"/>
        <v>3731</v>
      </c>
      <c r="M111" s="110">
        <f t="shared" si="37"/>
        <v>3890</v>
      </c>
      <c r="N111" s="110">
        <f t="shared" si="37"/>
        <v>3518</v>
      </c>
      <c r="O111" s="110">
        <f t="shared" si="37"/>
        <v>3610</v>
      </c>
      <c r="P111" s="110">
        <f t="shared" ref="P111" si="39">SUM(D111:O111)</f>
        <v>44502</v>
      </c>
      <c r="Q111" s="145"/>
      <c r="R111" s="145"/>
      <c r="S111" s="110">
        <f>SUM($D111:D111)</f>
        <v>3869</v>
      </c>
      <c r="T111" s="110">
        <f>SUM($D111:E111)</f>
        <v>7083</v>
      </c>
      <c r="U111" s="110">
        <f>SUM($D111:F111)</f>
        <v>10452</v>
      </c>
      <c r="V111" s="110">
        <f>SUM($D111:G111)</f>
        <v>13901</v>
      </c>
      <c r="W111" s="110">
        <f>SUM($D111:H111)</f>
        <v>17505</v>
      </c>
      <c r="X111" s="110">
        <f>SUM($D111:I111)</f>
        <v>21638</v>
      </c>
      <c r="Y111" s="110">
        <f>SUM($D111:J111)</f>
        <v>25613</v>
      </c>
      <c r="Z111" s="110">
        <f>SUM($D111:K111)</f>
        <v>29753</v>
      </c>
      <c r="AA111" s="110">
        <f>SUM($D111:L111)</f>
        <v>33484</v>
      </c>
      <c r="AB111" s="110">
        <f>SUM($D111:M111)</f>
        <v>37374</v>
      </c>
      <c r="AC111" s="110">
        <f>SUM($D111:N111)</f>
        <v>40892</v>
      </c>
      <c r="AD111" s="110">
        <f>SUM($D111:O111)</f>
        <v>44502</v>
      </c>
    </row>
    <row r="112" spans="1:30" ht="15" customHeight="1">
      <c r="A112" s="138">
        <v>2017</v>
      </c>
      <c r="B112" s="141" t="s">
        <v>8</v>
      </c>
      <c r="D112" s="110">
        <f>SUMIFS(D$11:D$69,$A$11:$A$69,$A112,$B$11:$B$69,$B112)</f>
        <v>3882</v>
      </c>
      <c r="E112" s="110">
        <f t="shared" ref="E112:O112" si="40">SUMIFS(E$11:E$69,$A$11:$A$69,$A112,$B$11:$B$69,$B112)</f>
        <v>2989</v>
      </c>
      <c r="F112" s="110">
        <f t="shared" si="40"/>
        <v>3394</v>
      </c>
      <c r="G112" s="110">
        <f t="shared" si="40"/>
        <v>3546</v>
      </c>
      <c r="H112" s="110">
        <f t="shared" si="40"/>
        <v>3499</v>
      </c>
      <c r="I112" s="110">
        <f t="shared" si="40"/>
        <v>3756</v>
      </c>
      <c r="J112" s="110">
        <f t="shared" si="40"/>
        <v>4242</v>
      </c>
      <c r="K112" s="110">
        <f t="shared" si="40"/>
        <v>3919</v>
      </c>
      <c r="L112" s="110">
        <f t="shared" si="40"/>
        <v>3751</v>
      </c>
      <c r="M112" s="110">
        <f t="shared" si="40"/>
        <v>2538</v>
      </c>
      <c r="N112" s="110">
        <f t="shared" si="40"/>
        <v>0</v>
      </c>
      <c r="O112" s="110">
        <f t="shared" si="40"/>
        <v>0</v>
      </c>
      <c r="P112" s="110">
        <f t="shared" ref="P112" si="41">SUM(D112:O112)</f>
        <v>35516</v>
      </c>
      <c r="Q112" s="145"/>
      <c r="R112" s="145"/>
      <c r="S112" s="110">
        <f>SUM($D112:D112)</f>
        <v>3882</v>
      </c>
      <c r="T112" s="110">
        <f>SUM($D112:E112)</f>
        <v>6871</v>
      </c>
      <c r="U112" s="110">
        <f>SUM($D112:F112)</f>
        <v>10265</v>
      </c>
      <c r="V112" s="110">
        <f>SUM($D112:G112)</f>
        <v>13811</v>
      </c>
      <c r="W112" s="110">
        <f>SUM($D112:H112)</f>
        <v>17310</v>
      </c>
      <c r="X112" s="110">
        <f>SUM($D112:I112)</f>
        <v>21066</v>
      </c>
      <c r="Y112" s="110">
        <f>SUM($D112:J112)</f>
        <v>25308</v>
      </c>
      <c r="Z112" s="110">
        <f>SUM($D112:K112)</f>
        <v>29227</v>
      </c>
      <c r="AA112" s="110">
        <f>SUM($D112:L112)</f>
        <v>32978</v>
      </c>
      <c r="AB112" s="110">
        <f>SUM($D112:M112)</f>
        <v>35516</v>
      </c>
      <c r="AC112" s="110">
        <f>SUM($D112:N112)</f>
        <v>35516</v>
      </c>
      <c r="AD112" s="110">
        <f>SUM($D112:O112)</f>
        <v>35516</v>
      </c>
    </row>
    <row r="117" spans="3:31" ht="15" customHeight="1">
      <c r="C117" s="110">
        <v>4998</v>
      </c>
      <c r="D117" s="117"/>
      <c r="E117" s="125"/>
      <c r="S117" s="117"/>
      <c r="T117" s="125"/>
      <c r="AE117" s="117"/>
    </row>
  </sheetData>
  <sheetProtection sheet="1" objects="1" scenarios="1"/>
  <phoneticPr fontId="26" type="noConversion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indexed="61"/>
  </sheetPr>
  <dimension ref="A1:AE118"/>
  <sheetViews>
    <sheetView topLeftCell="A43" zoomScale="70" zoomScaleNormal="70" workbookViewId="0">
      <selection activeCell="M69" sqref="M69"/>
    </sheetView>
  </sheetViews>
  <sheetFormatPr defaultColWidth="6.1796875" defaultRowHeight="15" customHeight="1"/>
  <cols>
    <col min="1" max="1" width="7.6328125" style="128" bestFit="1" customWidth="1"/>
    <col min="2" max="2" width="29.54296875" style="128" bestFit="1" customWidth="1"/>
    <col min="3" max="3" width="0.90625" style="117" customWidth="1"/>
    <col min="4" max="4" width="9.81640625" style="125" customWidth="1"/>
    <col min="5" max="16" width="9.81640625" style="117" customWidth="1"/>
    <col min="17" max="18" width="1.54296875" style="117" customWidth="1"/>
    <col min="19" max="19" width="9.81640625" style="125" customWidth="1"/>
    <col min="20" max="30" width="9.81640625" style="117" customWidth="1"/>
    <col min="31" max="16384" width="6.1796875" style="120"/>
  </cols>
  <sheetData>
    <row r="1" spans="1:30" ht="15" customHeight="1">
      <c r="A1" s="115" t="s">
        <v>45</v>
      </c>
      <c r="B1" s="116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S1" s="119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</row>
    <row r="2" spans="1:30" ht="15" customHeight="1">
      <c r="A2" s="115" t="s">
        <v>44</v>
      </c>
      <c r="B2" s="121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3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</row>
    <row r="3" spans="1:30" ht="15" customHeight="1">
      <c r="A3" s="115" t="s">
        <v>0</v>
      </c>
      <c r="B3" s="124"/>
    </row>
    <row r="4" spans="1:30" ht="15" customHeight="1">
      <c r="A4" s="115" t="s">
        <v>13</v>
      </c>
      <c r="B4" s="121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3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</row>
    <row r="5" spans="1:30" ht="15" customHeight="1">
      <c r="A5" s="121"/>
      <c r="B5" s="121"/>
      <c r="D5" s="126"/>
      <c r="S5" s="126"/>
    </row>
    <row r="6" spans="1:30" ht="15" customHeight="1">
      <c r="A6" s="121"/>
      <c r="B6" s="121"/>
      <c r="D6" s="119"/>
      <c r="E6" s="118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  <c r="S6" s="119"/>
      <c r="T6" s="118"/>
      <c r="U6" s="118"/>
      <c r="V6" s="118"/>
      <c r="W6" s="118"/>
      <c r="X6" s="118"/>
      <c r="Y6" s="118"/>
      <c r="Z6" s="118"/>
      <c r="AA6" s="118"/>
      <c r="AB6" s="118"/>
      <c r="AC6" s="118"/>
      <c r="AD6" s="118"/>
    </row>
    <row r="7" spans="1:30" ht="15" customHeight="1">
      <c r="A7" s="117"/>
      <c r="B7" s="127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  <c r="P7" s="125"/>
      <c r="T7" s="125"/>
      <c r="U7" s="125"/>
      <c r="V7" s="125"/>
      <c r="W7" s="125"/>
      <c r="X7" s="125"/>
      <c r="Y7" s="125"/>
      <c r="Z7" s="125"/>
      <c r="AA7" s="125"/>
      <c r="AB7" s="125"/>
      <c r="AC7" s="125"/>
      <c r="AD7" s="125"/>
    </row>
    <row r="8" spans="1:30" ht="15" customHeight="1">
      <c r="D8" s="129" t="s">
        <v>61</v>
      </c>
      <c r="E8" s="118"/>
      <c r="F8" s="118"/>
      <c r="G8" s="118"/>
      <c r="H8" s="118"/>
      <c r="I8" s="118"/>
      <c r="J8" s="118"/>
      <c r="K8" s="118"/>
      <c r="L8" s="118"/>
      <c r="M8" s="118"/>
      <c r="N8" s="118"/>
      <c r="O8" s="118"/>
      <c r="P8" s="118"/>
      <c r="S8" s="129" t="s">
        <v>62</v>
      </c>
      <c r="T8" s="118"/>
      <c r="U8" s="118"/>
      <c r="V8" s="118"/>
      <c r="W8" s="118"/>
      <c r="X8" s="118"/>
      <c r="Y8" s="118"/>
      <c r="Z8" s="118"/>
      <c r="AA8" s="118"/>
      <c r="AB8" s="118"/>
      <c r="AC8" s="118"/>
      <c r="AD8" s="118"/>
    </row>
    <row r="9" spans="1:30" ht="15" customHeight="1">
      <c r="A9" s="130" t="s">
        <v>59</v>
      </c>
      <c r="B9" s="131" t="s">
        <v>60</v>
      </c>
      <c r="C9" s="117" t="s">
        <v>33</v>
      </c>
      <c r="D9" s="132" t="s">
        <v>47</v>
      </c>
      <c r="E9" s="132" t="s">
        <v>48</v>
      </c>
      <c r="F9" s="132" t="s">
        <v>49</v>
      </c>
      <c r="G9" s="132" t="s">
        <v>50</v>
      </c>
      <c r="H9" s="132" t="s">
        <v>51</v>
      </c>
      <c r="I9" s="132" t="s">
        <v>52</v>
      </c>
      <c r="J9" s="132" t="s">
        <v>53</v>
      </c>
      <c r="K9" s="132" t="s">
        <v>54</v>
      </c>
      <c r="L9" s="132" t="s">
        <v>55</v>
      </c>
      <c r="M9" s="132" t="s">
        <v>56</v>
      </c>
      <c r="N9" s="132" t="s">
        <v>57</v>
      </c>
      <c r="O9" s="132" t="s">
        <v>58</v>
      </c>
      <c r="P9" s="133" t="s">
        <v>9</v>
      </c>
      <c r="Q9" s="117" t="s">
        <v>33</v>
      </c>
      <c r="R9" s="117" t="s">
        <v>33</v>
      </c>
      <c r="S9" s="132" t="s">
        <v>47</v>
      </c>
      <c r="T9" s="132" t="s">
        <v>48</v>
      </c>
      <c r="U9" s="132" t="s">
        <v>49</v>
      </c>
      <c r="V9" s="132" t="s">
        <v>50</v>
      </c>
      <c r="W9" s="132" t="s">
        <v>51</v>
      </c>
      <c r="X9" s="132" t="s">
        <v>52</v>
      </c>
      <c r="Y9" s="132" t="s">
        <v>53</v>
      </c>
      <c r="Z9" s="132" t="s">
        <v>54</v>
      </c>
      <c r="AA9" s="132" t="s">
        <v>55</v>
      </c>
      <c r="AB9" s="132" t="s">
        <v>56</v>
      </c>
      <c r="AC9" s="132" t="s">
        <v>57</v>
      </c>
      <c r="AD9" s="132" t="s">
        <v>58</v>
      </c>
    </row>
    <row r="10" spans="1:30" s="137" customFormat="1" ht="15" customHeight="1">
      <c r="A10" s="134"/>
      <c r="B10" s="135"/>
      <c r="C10" s="136"/>
      <c r="D10" s="112"/>
      <c r="E10" s="112"/>
      <c r="F10" s="112"/>
      <c r="G10" s="112"/>
      <c r="H10" s="112"/>
      <c r="I10" s="112"/>
      <c r="J10" s="112"/>
      <c r="K10" s="112"/>
      <c r="L10" s="112"/>
      <c r="M10" s="112"/>
      <c r="N10" s="112"/>
      <c r="O10" s="112"/>
      <c r="P10" s="112"/>
      <c r="Q10" s="136"/>
      <c r="R10" s="136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</row>
    <row r="11" spans="1:30" s="114" customFormat="1" ht="15" customHeight="1">
      <c r="A11" s="138">
        <v>2006</v>
      </c>
      <c r="B11" s="139" t="s">
        <v>6</v>
      </c>
      <c r="C11" s="113"/>
      <c r="D11" s="110">
        <v>25038</v>
      </c>
      <c r="E11" s="110">
        <v>24314</v>
      </c>
      <c r="F11" s="110">
        <v>29909</v>
      </c>
      <c r="G11" s="110">
        <v>31151</v>
      </c>
      <c r="H11" s="110">
        <v>35270</v>
      </c>
      <c r="I11" s="110">
        <v>37839</v>
      </c>
      <c r="J11" s="110">
        <v>45793</v>
      </c>
      <c r="K11" s="110">
        <v>45467</v>
      </c>
      <c r="L11" s="110">
        <v>37435</v>
      </c>
      <c r="M11" s="110">
        <v>34907</v>
      </c>
      <c r="N11" s="110">
        <v>36701</v>
      </c>
      <c r="O11" s="110">
        <v>30540</v>
      </c>
      <c r="P11" s="110">
        <f>SUM(D11:O11)</f>
        <v>414364</v>
      </c>
      <c r="Q11" s="140"/>
      <c r="R11" s="140"/>
      <c r="S11" s="110">
        <f>SUM($D11:D11)</f>
        <v>25038</v>
      </c>
      <c r="T11" s="110">
        <f>SUM($D11:E11)</f>
        <v>49352</v>
      </c>
      <c r="U11" s="110">
        <f>SUM($D11:F11)</f>
        <v>79261</v>
      </c>
      <c r="V11" s="110">
        <f>SUM($D11:G11)</f>
        <v>110412</v>
      </c>
      <c r="W11" s="110">
        <f>SUM($D11:H11)</f>
        <v>145682</v>
      </c>
      <c r="X11" s="110">
        <f>SUM($D11:I11)</f>
        <v>183521</v>
      </c>
      <c r="Y11" s="110">
        <f>SUM($D11:J11)</f>
        <v>229314</v>
      </c>
      <c r="Z11" s="110">
        <f>SUM($D11:K11)</f>
        <v>274781</v>
      </c>
      <c r="AA11" s="110">
        <f>SUM($D11:L11)</f>
        <v>312216</v>
      </c>
      <c r="AB11" s="110">
        <f>SUM($D11:M11)</f>
        <v>347123</v>
      </c>
      <c r="AC11" s="110">
        <f>SUM($D11:N11)</f>
        <v>383824</v>
      </c>
      <c r="AD11" s="110">
        <f>SUM($D11:O11)</f>
        <v>414364</v>
      </c>
    </row>
    <row r="12" spans="1:30" s="114" customFormat="1" ht="15" customHeight="1">
      <c r="A12" s="138">
        <v>2006</v>
      </c>
      <c r="B12" s="141" t="s">
        <v>7</v>
      </c>
      <c r="D12" s="111">
        <v>7845</v>
      </c>
      <c r="E12" s="110">
        <v>7654</v>
      </c>
      <c r="F12" s="110">
        <v>8102</v>
      </c>
      <c r="G12" s="110">
        <v>7614</v>
      </c>
      <c r="H12" s="110">
        <v>8683</v>
      </c>
      <c r="I12" s="110">
        <v>8248</v>
      </c>
      <c r="J12" s="110">
        <v>7967</v>
      </c>
      <c r="K12" s="110">
        <v>8732</v>
      </c>
      <c r="L12" s="110">
        <v>7997</v>
      </c>
      <c r="M12" s="110">
        <v>8437</v>
      </c>
      <c r="N12" s="110">
        <v>7804</v>
      </c>
      <c r="O12" s="110">
        <v>6839</v>
      </c>
      <c r="P12" s="110">
        <f>SUM(D12:O12)</f>
        <v>95922</v>
      </c>
      <c r="Q12" s="142"/>
      <c r="R12" s="142"/>
      <c r="S12" s="110">
        <f>SUM($D12:D12)</f>
        <v>7845</v>
      </c>
      <c r="T12" s="110">
        <f>SUM($D12:E12)</f>
        <v>15499</v>
      </c>
      <c r="U12" s="110">
        <f>SUM($D12:F12)</f>
        <v>23601</v>
      </c>
      <c r="V12" s="110">
        <f>SUM($D12:G12)</f>
        <v>31215</v>
      </c>
      <c r="W12" s="110">
        <f>SUM($D12:H12)</f>
        <v>39898</v>
      </c>
      <c r="X12" s="110">
        <f>SUM($D12:I12)</f>
        <v>48146</v>
      </c>
      <c r="Y12" s="110">
        <f>SUM($D12:J12)</f>
        <v>56113</v>
      </c>
      <c r="Z12" s="110">
        <f>SUM($D12:K12)</f>
        <v>64845</v>
      </c>
      <c r="AA12" s="110">
        <f>SUM($D12:L12)</f>
        <v>72842</v>
      </c>
      <c r="AB12" s="110">
        <f>SUM($D12:M12)</f>
        <v>81279</v>
      </c>
      <c r="AC12" s="110">
        <f>SUM($D12:N12)</f>
        <v>89083</v>
      </c>
      <c r="AD12" s="110">
        <f>SUM($D12:O12)</f>
        <v>95922</v>
      </c>
    </row>
    <row r="13" spans="1:30" s="114" customFormat="1" ht="15" customHeight="1">
      <c r="A13" s="138">
        <v>2006</v>
      </c>
      <c r="B13" s="141" t="s">
        <v>8</v>
      </c>
      <c r="D13" s="111">
        <v>34</v>
      </c>
      <c r="E13" s="110">
        <v>49</v>
      </c>
      <c r="F13" s="110">
        <v>19</v>
      </c>
      <c r="G13" s="110">
        <v>26</v>
      </c>
      <c r="H13" s="110">
        <v>92</v>
      </c>
      <c r="I13" s="110">
        <v>98</v>
      </c>
      <c r="J13" s="110">
        <v>32</v>
      </c>
      <c r="K13" s="110">
        <v>31</v>
      </c>
      <c r="L13" s="110">
        <v>42</v>
      </c>
      <c r="M13" s="110">
        <v>46</v>
      </c>
      <c r="N13" s="110">
        <v>31</v>
      </c>
      <c r="O13" s="110">
        <v>18</v>
      </c>
      <c r="P13" s="110">
        <f>SUM(D13:O13)</f>
        <v>518</v>
      </c>
      <c r="Q13" s="142"/>
      <c r="R13" s="142"/>
      <c r="S13" s="110">
        <f>SUM($D13:D13)</f>
        <v>34</v>
      </c>
      <c r="T13" s="110">
        <f>SUM($D13:E13)</f>
        <v>83</v>
      </c>
      <c r="U13" s="110">
        <f>SUM($D13:F13)</f>
        <v>102</v>
      </c>
      <c r="V13" s="110">
        <f>SUM($D13:G13)</f>
        <v>128</v>
      </c>
      <c r="W13" s="110">
        <f>SUM($D13:H13)</f>
        <v>220</v>
      </c>
      <c r="X13" s="110">
        <f>SUM($D13:I13)</f>
        <v>318</v>
      </c>
      <c r="Y13" s="110">
        <f>SUM($D13:J13)</f>
        <v>350</v>
      </c>
      <c r="Z13" s="110">
        <f>SUM($D13:K13)</f>
        <v>381</v>
      </c>
      <c r="AA13" s="110">
        <f>SUM($D13:L13)</f>
        <v>423</v>
      </c>
      <c r="AB13" s="110">
        <f>SUM($D13:M13)</f>
        <v>469</v>
      </c>
      <c r="AC13" s="110">
        <f>SUM($D13:N13)</f>
        <v>500</v>
      </c>
      <c r="AD13" s="110">
        <f>SUM($D13:O13)</f>
        <v>518</v>
      </c>
    </row>
    <row r="14" spans="1:30" s="114" customFormat="1" ht="15" customHeight="1">
      <c r="A14" s="138">
        <v>2006</v>
      </c>
      <c r="B14" s="143" t="s">
        <v>9</v>
      </c>
      <c r="D14" s="111">
        <f t="shared" ref="D14:P14" si="0">SUM(D11:D13)</f>
        <v>32917</v>
      </c>
      <c r="E14" s="111">
        <f t="shared" si="0"/>
        <v>32017</v>
      </c>
      <c r="F14" s="111">
        <f t="shared" si="0"/>
        <v>38030</v>
      </c>
      <c r="G14" s="111">
        <f t="shared" si="0"/>
        <v>38791</v>
      </c>
      <c r="H14" s="111">
        <f t="shared" si="0"/>
        <v>44045</v>
      </c>
      <c r="I14" s="111">
        <f t="shared" si="0"/>
        <v>46185</v>
      </c>
      <c r="J14" s="111">
        <f t="shared" si="0"/>
        <v>53792</v>
      </c>
      <c r="K14" s="111">
        <f t="shared" si="0"/>
        <v>54230</v>
      </c>
      <c r="L14" s="111">
        <f t="shared" si="0"/>
        <v>45474</v>
      </c>
      <c r="M14" s="111">
        <f t="shared" si="0"/>
        <v>43390</v>
      </c>
      <c r="N14" s="111">
        <f t="shared" si="0"/>
        <v>44536</v>
      </c>
      <c r="O14" s="111">
        <f t="shared" si="0"/>
        <v>37397</v>
      </c>
      <c r="P14" s="111">
        <f t="shared" si="0"/>
        <v>510804</v>
      </c>
      <c r="Q14" s="142"/>
      <c r="R14" s="142"/>
      <c r="S14" s="111">
        <f t="shared" ref="S14:AD14" si="1">SUM(S11:S13)</f>
        <v>32917</v>
      </c>
      <c r="T14" s="111">
        <f t="shared" si="1"/>
        <v>64934</v>
      </c>
      <c r="U14" s="111">
        <f t="shared" si="1"/>
        <v>102964</v>
      </c>
      <c r="V14" s="111">
        <f t="shared" si="1"/>
        <v>141755</v>
      </c>
      <c r="W14" s="111">
        <f t="shared" si="1"/>
        <v>185800</v>
      </c>
      <c r="X14" s="111">
        <f t="shared" si="1"/>
        <v>231985</v>
      </c>
      <c r="Y14" s="111">
        <f t="shared" si="1"/>
        <v>285777</v>
      </c>
      <c r="Z14" s="111">
        <f t="shared" si="1"/>
        <v>340007</v>
      </c>
      <c r="AA14" s="111">
        <f t="shared" si="1"/>
        <v>385481</v>
      </c>
      <c r="AB14" s="111">
        <f t="shared" si="1"/>
        <v>428871</v>
      </c>
      <c r="AC14" s="111">
        <f t="shared" si="1"/>
        <v>473407</v>
      </c>
      <c r="AD14" s="111">
        <f t="shared" si="1"/>
        <v>510804</v>
      </c>
    </row>
    <row r="15" spans="1:30" s="137" customFormat="1" ht="15" customHeight="1">
      <c r="A15" s="134"/>
      <c r="B15" s="135"/>
      <c r="C15" s="136"/>
      <c r="D15" s="112"/>
      <c r="E15" s="112"/>
      <c r="F15" s="112"/>
      <c r="G15" s="112"/>
      <c r="H15" s="112"/>
      <c r="I15" s="112"/>
      <c r="J15" s="112"/>
      <c r="K15" s="112"/>
      <c r="L15" s="112"/>
      <c r="M15" s="112"/>
      <c r="N15" s="112"/>
      <c r="O15" s="112"/>
      <c r="P15" s="112"/>
      <c r="Q15" s="136"/>
      <c r="R15" s="136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</row>
    <row r="16" spans="1:30" s="114" customFormat="1" ht="15" customHeight="1">
      <c r="A16" s="138">
        <v>2007</v>
      </c>
      <c r="B16" s="139" t="s">
        <v>6</v>
      </c>
      <c r="C16" s="113"/>
      <c r="D16" s="110">
        <v>24465</v>
      </c>
      <c r="E16" s="110">
        <v>24067</v>
      </c>
      <c r="F16" s="110">
        <v>28685</v>
      </c>
      <c r="G16" s="110">
        <v>30659</v>
      </c>
      <c r="H16" s="110">
        <v>35852</v>
      </c>
      <c r="I16" s="110">
        <v>40973</v>
      </c>
      <c r="J16" s="110">
        <v>49870</v>
      </c>
      <c r="K16" s="110">
        <v>52000</v>
      </c>
      <c r="L16" s="110">
        <v>45751</v>
      </c>
      <c r="M16" s="110">
        <v>46698</v>
      </c>
      <c r="N16" s="110">
        <v>49619</v>
      </c>
      <c r="O16" s="110">
        <v>36154</v>
      </c>
      <c r="P16" s="110">
        <f>SUM(D16:O16)</f>
        <v>464793</v>
      </c>
      <c r="Q16" s="140"/>
      <c r="R16" s="140"/>
      <c r="S16" s="110">
        <f>SUM($D16:D16)</f>
        <v>24465</v>
      </c>
      <c r="T16" s="110">
        <f>SUM($D16:E16)</f>
        <v>48532</v>
      </c>
      <c r="U16" s="110">
        <f>SUM($D16:F16)</f>
        <v>77217</v>
      </c>
      <c r="V16" s="110">
        <f>SUM($D16:G16)</f>
        <v>107876</v>
      </c>
      <c r="W16" s="110">
        <f>SUM($D16:H16)</f>
        <v>143728</v>
      </c>
      <c r="X16" s="110">
        <f>SUM($D16:I16)</f>
        <v>184701</v>
      </c>
      <c r="Y16" s="110">
        <f>SUM($D16:J16)</f>
        <v>234571</v>
      </c>
      <c r="Z16" s="110">
        <f>SUM($D16:K16)</f>
        <v>286571</v>
      </c>
      <c r="AA16" s="110">
        <f>SUM($D16:L16)</f>
        <v>332322</v>
      </c>
      <c r="AB16" s="110">
        <f>SUM($D16:M16)</f>
        <v>379020</v>
      </c>
      <c r="AC16" s="110">
        <f>SUM($D16:N16)</f>
        <v>428639</v>
      </c>
      <c r="AD16" s="110">
        <f>SUM($D16:O16)</f>
        <v>464793</v>
      </c>
    </row>
    <row r="17" spans="1:30" s="114" customFormat="1" ht="15" customHeight="1">
      <c r="A17" s="138">
        <v>2007</v>
      </c>
      <c r="B17" s="141" t="s">
        <v>7</v>
      </c>
      <c r="D17" s="111">
        <v>7974</v>
      </c>
      <c r="E17" s="110">
        <v>7081</v>
      </c>
      <c r="F17" s="110">
        <v>7393</v>
      </c>
      <c r="G17" s="110">
        <v>7353</v>
      </c>
      <c r="H17" s="110">
        <v>7622</v>
      </c>
      <c r="I17" s="110">
        <v>7441</v>
      </c>
      <c r="J17" s="110">
        <v>7405</v>
      </c>
      <c r="K17" s="110">
        <v>8216</v>
      </c>
      <c r="L17" s="110">
        <v>7026</v>
      </c>
      <c r="M17" s="110">
        <v>7571</v>
      </c>
      <c r="N17" s="110">
        <v>6760</v>
      </c>
      <c r="O17" s="110">
        <v>5391</v>
      </c>
      <c r="P17" s="110">
        <f>SUM(D17:O17)</f>
        <v>87233</v>
      </c>
      <c r="Q17" s="142"/>
      <c r="R17" s="142"/>
      <c r="S17" s="110">
        <f>SUM($D17:D17)</f>
        <v>7974</v>
      </c>
      <c r="T17" s="110">
        <f>SUM($D17:E17)</f>
        <v>15055</v>
      </c>
      <c r="U17" s="110">
        <f>SUM($D17:F17)</f>
        <v>22448</v>
      </c>
      <c r="V17" s="110">
        <f>SUM($D17:G17)</f>
        <v>29801</v>
      </c>
      <c r="W17" s="110">
        <f>SUM($D17:H17)</f>
        <v>37423</v>
      </c>
      <c r="X17" s="110">
        <f>SUM($D17:I17)</f>
        <v>44864</v>
      </c>
      <c r="Y17" s="110">
        <f>SUM($D17:J17)</f>
        <v>52269</v>
      </c>
      <c r="Z17" s="110">
        <f>SUM($D17:K17)</f>
        <v>60485</v>
      </c>
      <c r="AA17" s="110">
        <f>SUM($D17:L17)</f>
        <v>67511</v>
      </c>
      <c r="AB17" s="110">
        <f>SUM($D17:M17)</f>
        <v>75082</v>
      </c>
      <c r="AC17" s="110">
        <f>SUM($D17:N17)</f>
        <v>81842</v>
      </c>
      <c r="AD17" s="110">
        <f>SUM($D17:O17)</f>
        <v>87233</v>
      </c>
    </row>
    <row r="18" spans="1:30" s="114" customFormat="1" ht="15" customHeight="1">
      <c r="A18" s="138">
        <v>2007</v>
      </c>
      <c r="B18" s="141" t="s">
        <v>8</v>
      </c>
      <c r="D18" s="111">
        <v>28</v>
      </c>
      <c r="E18" s="110">
        <v>34</v>
      </c>
      <c r="F18" s="110">
        <v>21</v>
      </c>
      <c r="G18" s="110">
        <v>28</v>
      </c>
      <c r="H18" s="110">
        <v>97</v>
      </c>
      <c r="I18" s="110">
        <v>82</v>
      </c>
      <c r="J18" s="110">
        <v>23</v>
      </c>
      <c r="K18" s="110">
        <v>56</v>
      </c>
      <c r="L18" s="110">
        <v>74</v>
      </c>
      <c r="M18" s="110">
        <v>49</v>
      </c>
      <c r="N18" s="110">
        <v>51</v>
      </c>
      <c r="O18" s="110">
        <v>27</v>
      </c>
      <c r="P18" s="110">
        <f>SUM(D18:O18)</f>
        <v>570</v>
      </c>
      <c r="Q18" s="142"/>
      <c r="R18" s="142"/>
      <c r="S18" s="110">
        <f>SUM($D18:D18)</f>
        <v>28</v>
      </c>
      <c r="T18" s="110">
        <f>SUM($D18:E18)</f>
        <v>62</v>
      </c>
      <c r="U18" s="110">
        <f>SUM($D18:F18)</f>
        <v>83</v>
      </c>
      <c r="V18" s="110">
        <f>SUM($D18:G18)</f>
        <v>111</v>
      </c>
      <c r="W18" s="110">
        <f>SUM($D18:H18)</f>
        <v>208</v>
      </c>
      <c r="X18" s="110">
        <f>SUM($D18:I18)</f>
        <v>290</v>
      </c>
      <c r="Y18" s="110">
        <f>SUM($D18:J18)</f>
        <v>313</v>
      </c>
      <c r="Z18" s="110">
        <f>SUM($D18:K18)</f>
        <v>369</v>
      </c>
      <c r="AA18" s="110">
        <f>SUM($D18:L18)</f>
        <v>443</v>
      </c>
      <c r="AB18" s="110">
        <f>SUM($D18:M18)</f>
        <v>492</v>
      </c>
      <c r="AC18" s="110">
        <f>SUM($D18:N18)</f>
        <v>543</v>
      </c>
      <c r="AD18" s="110">
        <f>SUM($D18:O18)</f>
        <v>570</v>
      </c>
    </row>
    <row r="19" spans="1:30" s="114" customFormat="1" ht="15" customHeight="1">
      <c r="A19" s="138">
        <v>2007</v>
      </c>
      <c r="B19" s="143" t="s">
        <v>9</v>
      </c>
      <c r="D19" s="111">
        <f t="shared" ref="D19:P19" si="2">SUM(D16:D18)</f>
        <v>32467</v>
      </c>
      <c r="E19" s="111">
        <f t="shared" si="2"/>
        <v>31182</v>
      </c>
      <c r="F19" s="111">
        <f t="shared" si="2"/>
        <v>36099</v>
      </c>
      <c r="G19" s="111">
        <f t="shared" si="2"/>
        <v>38040</v>
      </c>
      <c r="H19" s="111">
        <f t="shared" si="2"/>
        <v>43571</v>
      </c>
      <c r="I19" s="111">
        <f t="shared" si="2"/>
        <v>48496</v>
      </c>
      <c r="J19" s="111">
        <f t="shared" si="2"/>
        <v>57298</v>
      </c>
      <c r="K19" s="111">
        <f t="shared" si="2"/>
        <v>60272</v>
      </c>
      <c r="L19" s="111">
        <f t="shared" si="2"/>
        <v>52851</v>
      </c>
      <c r="M19" s="111">
        <f t="shared" si="2"/>
        <v>54318</v>
      </c>
      <c r="N19" s="111">
        <f t="shared" si="2"/>
        <v>56430</v>
      </c>
      <c r="O19" s="111">
        <f t="shared" si="2"/>
        <v>41572</v>
      </c>
      <c r="P19" s="111">
        <f t="shared" si="2"/>
        <v>552596</v>
      </c>
      <c r="Q19" s="142"/>
      <c r="R19" s="142"/>
      <c r="S19" s="111">
        <f t="shared" ref="S19:AD19" si="3">SUM(S16:S18)</f>
        <v>32467</v>
      </c>
      <c r="T19" s="111">
        <f t="shared" si="3"/>
        <v>63649</v>
      </c>
      <c r="U19" s="111">
        <f t="shared" si="3"/>
        <v>99748</v>
      </c>
      <c r="V19" s="111">
        <f t="shared" si="3"/>
        <v>137788</v>
      </c>
      <c r="W19" s="111">
        <f t="shared" si="3"/>
        <v>181359</v>
      </c>
      <c r="X19" s="111">
        <f t="shared" si="3"/>
        <v>229855</v>
      </c>
      <c r="Y19" s="111">
        <f t="shared" si="3"/>
        <v>287153</v>
      </c>
      <c r="Z19" s="111">
        <f t="shared" si="3"/>
        <v>347425</v>
      </c>
      <c r="AA19" s="111">
        <f t="shared" si="3"/>
        <v>400276</v>
      </c>
      <c r="AB19" s="111">
        <f t="shared" si="3"/>
        <v>454594</v>
      </c>
      <c r="AC19" s="111">
        <f t="shared" si="3"/>
        <v>511024</v>
      </c>
      <c r="AD19" s="111">
        <f t="shared" si="3"/>
        <v>552596</v>
      </c>
    </row>
    <row r="20" spans="1:30" s="137" customFormat="1" ht="15" customHeight="1">
      <c r="A20" s="134"/>
      <c r="B20" s="135"/>
      <c r="C20" s="136"/>
      <c r="D20" s="112"/>
      <c r="E20" s="112"/>
      <c r="F20" s="112"/>
      <c r="G20" s="112"/>
      <c r="H20" s="112"/>
      <c r="I20" s="112"/>
      <c r="J20" s="112"/>
      <c r="K20" s="112"/>
      <c r="L20" s="112"/>
      <c r="M20" s="112"/>
      <c r="N20" s="112"/>
      <c r="O20" s="112"/>
      <c r="P20" s="112"/>
      <c r="Q20" s="136"/>
      <c r="R20" s="136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</row>
    <row r="21" spans="1:30" s="114" customFormat="1" ht="15" customHeight="1">
      <c r="A21" s="138">
        <v>2008</v>
      </c>
      <c r="B21" s="139" t="s">
        <v>6</v>
      </c>
      <c r="C21" s="113"/>
      <c r="D21" s="110">
        <v>30092</v>
      </c>
      <c r="E21" s="110">
        <v>29841</v>
      </c>
      <c r="F21" s="110">
        <v>34166</v>
      </c>
      <c r="G21" s="110">
        <v>37413</v>
      </c>
      <c r="H21" s="110">
        <v>45019</v>
      </c>
      <c r="I21" s="110">
        <v>43579</v>
      </c>
      <c r="J21" s="110">
        <v>52211</v>
      </c>
      <c r="K21" s="110">
        <v>56333</v>
      </c>
      <c r="L21" s="110">
        <v>42261</v>
      </c>
      <c r="M21" s="110">
        <v>40580</v>
      </c>
      <c r="N21" s="110">
        <v>35989</v>
      </c>
      <c r="O21" s="110">
        <v>30093</v>
      </c>
      <c r="P21" s="110">
        <f>SUM(D21:O21)</f>
        <v>477577</v>
      </c>
      <c r="Q21" s="140"/>
      <c r="R21" s="140"/>
      <c r="S21" s="110">
        <f>SUM($D21:D21)</f>
        <v>30092</v>
      </c>
      <c r="T21" s="110">
        <f>SUM($D21:E21)</f>
        <v>59933</v>
      </c>
      <c r="U21" s="110">
        <f>SUM($D21:F21)</f>
        <v>94099</v>
      </c>
      <c r="V21" s="110">
        <f>SUM($D21:G21)</f>
        <v>131512</v>
      </c>
      <c r="W21" s="110">
        <f>SUM($D21:H21)</f>
        <v>176531</v>
      </c>
      <c r="X21" s="110">
        <f>SUM($D21:I21)</f>
        <v>220110</v>
      </c>
      <c r="Y21" s="110">
        <f>SUM($D21:J21)</f>
        <v>272321</v>
      </c>
      <c r="Z21" s="110">
        <f>SUM($D21:K21)</f>
        <v>328654</v>
      </c>
      <c r="AA21" s="110">
        <f>SUM($D21:L21)</f>
        <v>370915</v>
      </c>
      <c r="AB21" s="110">
        <f>SUM($D21:M21)</f>
        <v>411495</v>
      </c>
      <c r="AC21" s="110">
        <f>SUM($D21:N21)</f>
        <v>447484</v>
      </c>
      <c r="AD21" s="110">
        <f>SUM($D21:O21)</f>
        <v>477577</v>
      </c>
    </row>
    <row r="22" spans="1:30" s="114" customFormat="1" ht="15" customHeight="1">
      <c r="A22" s="138">
        <v>2008</v>
      </c>
      <c r="B22" s="141" t="s">
        <v>7</v>
      </c>
      <c r="D22" s="111">
        <v>6474</v>
      </c>
      <c r="E22" s="110">
        <v>6125</v>
      </c>
      <c r="F22" s="110">
        <v>6245</v>
      </c>
      <c r="G22" s="110">
        <v>6631</v>
      </c>
      <c r="H22" s="110">
        <v>6774</v>
      </c>
      <c r="I22" s="110">
        <v>6604</v>
      </c>
      <c r="J22" s="110">
        <v>6997</v>
      </c>
      <c r="K22" s="110">
        <v>6441</v>
      </c>
      <c r="L22" s="110">
        <v>6782</v>
      </c>
      <c r="M22" s="110">
        <v>6625</v>
      </c>
      <c r="N22" s="110">
        <v>4897</v>
      </c>
      <c r="O22" s="110">
        <v>5583</v>
      </c>
      <c r="P22" s="110">
        <f>SUM(D22:O22)</f>
        <v>76178</v>
      </c>
      <c r="Q22" s="142"/>
      <c r="R22" s="142"/>
      <c r="S22" s="110">
        <f>SUM($D22:D22)</f>
        <v>6474</v>
      </c>
      <c r="T22" s="110">
        <f>SUM($D22:E22)</f>
        <v>12599</v>
      </c>
      <c r="U22" s="110">
        <f>SUM($D22:F22)</f>
        <v>18844</v>
      </c>
      <c r="V22" s="110">
        <f>SUM($D22:G22)</f>
        <v>25475</v>
      </c>
      <c r="W22" s="110">
        <f>SUM($D22:H22)</f>
        <v>32249</v>
      </c>
      <c r="X22" s="110">
        <f>SUM($D22:I22)</f>
        <v>38853</v>
      </c>
      <c r="Y22" s="110">
        <f>SUM($D22:J22)</f>
        <v>45850</v>
      </c>
      <c r="Z22" s="110">
        <f>SUM($D22:K22)</f>
        <v>52291</v>
      </c>
      <c r="AA22" s="110">
        <f>SUM($D22:L22)</f>
        <v>59073</v>
      </c>
      <c r="AB22" s="110">
        <f>SUM($D22:M22)</f>
        <v>65698</v>
      </c>
      <c r="AC22" s="110">
        <f>SUM($D22:N22)</f>
        <v>70595</v>
      </c>
      <c r="AD22" s="110">
        <f>SUM($D22:O22)</f>
        <v>76178</v>
      </c>
    </row>
    <row r="23" spans="1:30" s="114" customFormat="1" ht="15" customHeight="1">
      <c r="A23" s="138">
        <v>2008</v>
      </c>
      <c r="B23" s="141" t="s">
        <v>8</v>
      </c>
      <c r="D23" s="111">
        <v>18</v>
      </c>
      <c r="E23" s="110">
        <v>31</v>
      </c>
      <c r="F23" s="110">
        <v>14</v>
      </c>
      <c r="G23" s="110">
        <v>43</v>
      </c>
      <c r="H23" s="110">
        <v>78</v>
      </c>
      <c r="I23" s="110">
        <v>85</v>
      </c>
      <c r="J23" s="110">
        <v>35</v>
      </c>
      <c r="K23" s="110">
        <v>51</v>
      </c>
      <c r="L23" s="110">
        <v>34</v>
      </c>
      <c r="M23" s="110">
        <v>38</v>
      </c>
      <c r="N23" s="110">
        <v>32</v>
      </c>
      <c r="O23" s="110">
        <v>25</v>
      </c>
      <c r="P23" s="110">
        <f>SUM(D23:O23)</f>
        <v>484</v>
      </c>
      <c r="Q23" s="142"/>
      <c r="R23" s="142"/>
      <c r="S23" s="110">
        <f>SUM($D23:D23)</f>
        <v>18</v>
      </c>
      <c r="T23" s="110">
        <f>SUM($D23:E23)</f>
        <v>49</v>
      </c>
      <c r="U23" s="110">
        <f>SUM($D23:F23)</f>
        <v>63</v>
      </c>
      <c r="V23" s="110">
        <f>SUM($D23:G23)</f>
        <v>106</v>
      </c>
      <c r="W23" s="110">
        <f>SUM($D23:H23)</f>
        <v>184</v>
      </c>
      <c r="X23" s="110">
        <f>SUM($D23:I23)</f>
        <v>269</v>
      </c>
      <c r="Y23" s="110">
        <f>SUM($D23:J23)</f>
        <v>304</v>
      </c>
      <c r="Z23" s="110">
        <f>SUM($D23:K23)</f>
        <v>355</v>
      </c>
      <c r="AA23" s="110">
        <f>SUM($D23:L23)</f>
        <v>389</v>
      </c>
      <c r="AB23" s="110">
        <f>SUM($D23:M23)</f>
        <v>427</v>
      </c>
      <c r="AC23" s="110">
        <f>SUM($D23:N23)</f>
        <v>459</v>
      </c>
      <c r="AD23" s="110">
        <f>SUM($D23:O23)</f>
        <v>484</v>
      </c>
    </row>
    <row r="24" spans="1:30" s="114" customFormat="1" ht="15" customHeight="1">
      <c r="A24" s="138">
        <v>2008</v>
      </c>
      <c r="B24" s="143" t="s">
        <v>9</v>
      </c>
      <c r="D24" s="111">
        <f t="shared" ref="D24:P24" si="4">SUM(D21:D23)</f>
        <v>36584</v>
      </c>
      <c r="E24" s="111">
        <f t="shared" si="4"/>
        <v>35997</v>
      </c>
      <c r="F24" s="111">
        <f t="shared" si="4"/>
        <v>40425</v>
      </c>
      <c r="G24" s="111">
        <f t="shared" si="4"/>
        <v>44087</v>
      </c>
      <c r="H24" s="111">
        <f t="shared" si="4"/>
        <v>51871</v>
      </c>
      <c r="I24" s="111">
        <f t="shared" si="4"/>
        <v>50268</v>
      </c>
      <c r="J24" s="111">
        <f t="shared" si="4"/>
        <v>59243</v>
      </c>
      <c r="K24" s="111">
        <f t="shared" si="4"/>
        <v>62825</v>
      </c>
      <c r="L24" s="111">
        <f t="shared" si="4"/>
        <v>49077</v>
      </c>
      <c r="M24" s="111">
        <f t="shared" si="4"/>
        <v>47243</v>
      </c>
      <c r="N24" s="111">
        <f t="shared" si="4"/>
        <v>40918</v>
      </c>
      <c r="O24" s="111">
        <f t="shared" si="4"/>
        <v>35701</v>
      </c>
      <c r="P24" s="111">
        <f t="shared" si="4"/>
        <v>554239</v>
      </c>
      <c r="Q24" s="142"/>
      <c r="R24" s="142"/>
      <c r="S24" s="111">
        <f t="shared" ref="S24:AD24" si="5">SUM(S21:S23)</f>
        <v>36584</v>
      </c>
      <c r="T24" s="111">
        <f t="shared" si="5"/>
        <v>72581</v>
      </c>
      <c r="U24" s="111">
        <f t="shared" si="5"/>
        <v>113006</v>
      </c>
      <c r="V24" s="111">
        <f t="shared" si="5"/>
        <v>157093</v>
      </c>
      <c r="W24" s="111">
        <f t="shared" si="5"/>
        <v>208964</v>
      </c>
      <c r="X24" s="111">
        <f t="shared" si="5"/>
        <v>259232</v>
      </c>
      <c r="Y24" s="111">
        <f t="shared" si="5"/>
        <v>318475</v>
      </c>
      <c r="Z24" s="111">
        <f t="shared" si="5"/>
        <v>381300</v>
      </c>
      <c r="AA24" s="111">
        <f t="shared" si="5"/>
        <v>430377</v>
      </c>
      <c r="AB24" s="111">
        <f t="shared" si="5"/>
        <v>477620</v>
      </c>
      <c r="AC24" s="111">
        <f t="shared" si="5"/>
        <v>518538</v>
      </c>
      <c r="AD24" s="111">
        <f t="shared" si="5"/>
        <v>554239</v>
      </c>
    </row>
    <row r="25" spans="1:30" s="137" customFormat="1" ht="15" customHeight="1">
      <c r="A25" s="134"/>
      <c r="B25" s="135"/>
      <c r="C25" s="136"/>
      <c r="D25" s="112"/>
      <c r="E25" s="112"/>
      <c r="F25" s="112"/>
      <c r="G25" s="112"/>
      <c r="H25" s="112"/>
      <c r="I25" s="112"/>
      <c r="J25" s="112"/>
      <c r="K25" s="112"/>
      <c r="L25" s="112"/>
      <c r="M25" s="112"/>
      <c r="N25" s="112"/>
      <c r="O25" s="112"/>
      <c r="P25" s="112"/>
      <c r="Q25" s="136"/>
      <c r="R25" s="136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</row>
    <row r="26" spans="1:30" s="114" customFormat="1" ht="15" customHeight="1">
      <c r="A26" s="138">
        <v>2009</v>
      </c>
      <c r="B26" s="139" t="s">
        <v>6</v>
      </c>
      <c r="C26" s="113"/>
      <c r="D26" s="110">
        <v>25162</v>
      </c>
      <c r="E26" s="110">
        <v>26312</v>
      </c>
      <c r="F26" s="110">
        <v>29731</v>
      </c>
      <c r="G26" s="110">
        <v>32506</v>
      </c>
      <c r="H26" s="110">
        <v>39902</v>
      </c>
      <c r="I26" s="110">
        <v>58360</v>
      </c>
      <c r="J26" s="110">
        <v>59653</v>
      </c>
      <c r="K26" s="110">
        <v>51330</v>
      </c>
      <c r="L26" s="110">
        <v>42616</v>
      </c>
      <c r="M26" s="110">
        <v>42103</v>
      </c>
      <c r="N26" s="110">
        <v>40595</v>
      </c>
      <c r="O26" s="110">
        <v>35404</v>
      </c>
      <c r="P26" s="110">
        <f>SUM(D26:O26)</f>
        <v>483674</v>
      </c>
      <c r="Q26" s="140"/>
      <c r="R26" s="140"/>
      <c r="S26" s="110">
        <f>SUM($D26:D26)</f>
        <v>25162</v>
      </c>
      <c r="T26" s="110">
        <f>SUM($D26:E26)</f>
        <v>51474</v>
      </c>
      <c r="U26" s="110">
        <f>SUM($D26:F26)</f>
        <v>81205</v>
      </c>
      <c r="V26" s="110">
        <f>SUM($D26:G26)</f>
        <v>113711</v>
      </c>
      <c r="W26" s="110">
        <f>SUM($D26:H26)</f>
        <v>153613</v>
      </c>
      <c r="X26" s="110">
        <f>SUM($D26:I26)</f>
        <v>211973</v>
      </c>
      <c r="Y26" s="110">
        <f>SUM($D26:J26)</f>
        <v>271626</v>
      </c>
      <c r="Z26" s="110">
        <f>SUM($D26:K26)</f>
        <v>322956</v>
      </c>
      <c r="AA26" s="110">
        <f>SUM($D26:L26)</f>
        <v>365572</v>
      </c>
      <c r="AB26" s="110">
        <f>SUM($D26:M26)</f>
        <v>407675</v>
      </c>
      <c r="AC26" s="110">
        <f>SUM($D26:N26)</f>
        <v>448270</v>
      </c>
      <c r="AD26" s="110">
        <f>SUM($D26:O26)</f>
        <v>483674</v>
      </c>
    </row>
    <row r="27" spans="1:30" s="114" customFormat="1" ht="15" customHeight="1">
      <c r="A27" s="138">
        <v>2009</v>
      </c>
      <c r="B27" s="141" t="s">
        <v>7</v>
      </c>
      <c r="D27" s="111">
        <v>5556</v>
      </c>
      <c r="E27" s="110">
        <v>4987</v>
      </c>
      <c r="F27" s="110">
        <v>5729</v>
      </c>
      <c r="G27" s="110">
        <v>5546</v>
      </c>
      <c r="H27" s="110">
        <v>5545</v>
      </c>
      <c r="I27" s="110">
        <v>7819</v>
      </c>
      <c r="J27" s="110">
        <v>7314</v>
      </c>
      <c r="K27" s="110">
        <v>6025</v>
      </c>
      <c r="L27" s="110">
        <v>5902</v>
      </c>
      <c r="M27" s="110">
        <v>6066</v>
      </c>
      <c r="N27" s="110">
        <v>5666</v>
      </c>
      <c r="O27" s="110">
        <v>5349</v>
      </c>
      <c r="P27" s="110">
        <f>SUM(D27:O27)</f>
        <v>71504</v>
      </c>
      <c r="Q27" s="142"/>
      <c r="R27" s="142"/>
      <c r="S27" s="110">
        <f>SUM($D27:D27)</f>
        <v>5556</v>
      </c>
      <c r="T27" s="110">
        <f>SUM($D27:E27)</f>
        <v>10543</v>
      </c>
      <c r="U27" s="110">
        <f>SUM($D27:F27)</f>
        <v>16272</v>
      </c>
      <c r="V27" s="110">
        <f>SUM($D27:G27)</f>
        <v>21818</v>
      </c>
      <c r="W27" s="110">
        <f>SUM($D27:H27)</f>
        <v>27363</v>
      </c>
      <c r="X27" s="110">
        <f>SUM($D27:I27)</f>
        <v>35182</v>
      </c>
      <c r="Y27" s="110">
        <f>SUM($D27:J27)</f>
        <v>42496</v>
      </c>
      <c r="Z27" s="110">
        <f>SUM($D27:K27)</f>
        <v>48521</v>
      </c>
      <c r="AA27" s="110">
        <f>SUM($D27:L27)</f>
        <v>54423</v>
      </c>
      <c r="AB27" s="110">
        <f>SUM($D27:M27)</f>
        <v>60489</v>
      </c>
      <c r="AC27" s="110">
        <f>SUM($D27:N27)</f>
        <v>66155</v>
      </c>
      <c r="AD27" s="110">
        <f>SUM($D27:O27)</f>
        <v>71504</v>
      </c>
    </row>
    <row r="28" spans="1:30" s="114" customFormat="1" ht="15" customHeight="1">
      <c r="A28" s="138">
        <v>2009</v>
      </c>
      <c r="B28" s="141" t="s">
        <v>8</v>
      </c>
      <c r="D28" s="111">
        <v>19</v>
      </c>
      <c r="E28" s="110">
        <v>13</v>
      </c>
      <c r="F28" s="110">
        <v>19</v>
      </c>
      <c r="G28" s="110">
        <v>30</v>
      </c>
      <c r="H28" s="110">
        <v>80</v>
      </c>
      <c r="I28" s="110">
        <v>89</v>
      </c>
      <c r="J28" s="110">
        <v>38</v>
      </c>
      <c r="K28" s="110">
        <v>22</v>
      </c>
      <c r="L28" s="110">
        <v>26</v>
      </c>
      <c r="M28" s="110">
        <v>20</v>
      </c>
      <c r="N28" s="110">
        <v>36</v>
      </c>
      <c r="O28" s="110">
        <v>16</v>
      </c>
      <c r="P28" s="110">
        <f>SUM(D28:O28)</f>
        <v>408</v>
      </c>
      <c r="Q28" s="142"/>
      <c r="R28" s="142"/>
      <c r="S28" s="110">
        <f>SUM($D28:D28)</f>
        <v>19</v>
      </c>
      <c r="T28" s="110">
        <f>SUM($D28:E28)</f>
        <v>32</v>
      </c>
      <c r="U28" s="110">
        <f>SUM($D28:F28)</f>
        <v>51</v>
      </c>
      <c r="V28" s="110">
        <f>SUM($D28:G28)</f>
        <v>81</v>
      </c>
      <c r="W28" s="110">
        <f>SUM($D28:H28)</f>
        <v>161</v>
      </c>
      <c r="X28" s="110">
        <f>SUM($D28:I28)</f>
        <v>250</v>
      </c>
      <c r="Y28" s="110">
        <f>SUM($D28:J28)</f>
        <v>288</v>
      </c>
      <c r="Z28" s="110">
        <f>SUM($D28:K28)</f>
        <v>310</v>
      </c>
      <c r="AA28" s="110">
        <f>SUM($D28:L28)</f>
        <v>336</v>
      </c>
      <c r="AB28" s="110">
        <f>SUM($D28:M28)</f>
        <v>356</v>
      </c>
      <c r="AC28" s="110">
        <f>SUM($D28:N28)</f>
        <v>392</v>
      </c>
      <c r="AD28" s="110">
        <f>SUM($D28:O28)</f>
        <v>408</v>
      </c>
    </row>
    <row r="29" spans="1:30" s="114" customFormat="1" ht="15" customHeight="1">
      <c r="A29" s="138">
        <v>2009</v>
      </c>
      <c r="B29" s="143" t="s">
        <v>9</v>
      </c>
      <c r="D29" s="111">
        <f t="shared" ref="D29:P29" si="6">SUM(D26:D28)</f>
        <v>30737</v>
      </c>
      <c r="E29" s="111">
        <f t="shared" si="6"/>
        <v>31312</v>
      </c>
      <c r="F29" s="111">
        <f t="shared" si="6"/>
        <v>35479</v>
      </c>
      <c r="G29" s="111">
        <f t="shared" si="6"/>
        <v>38082</v>
      </c>
      <c r="H29" s="111">
        <f t="shared" si="6"/>
        <v>45527</v>
      </c>
      <c r="I29" s="111">
        <f t="shared" si="6"/>
        <v>66268</v>
      </c>
      <c r="J29" s="111">
        <f t="shared" si="6"/>
        <v>67005</v>
      </c>
      <c r="K29" s="111">
        <f t="shared" si="6"/>
        <v>57377</v>
      </c>
      <c r="L29" s="111">
        <f t="shared" si="6"/>
        <v>48544</v>
      </c>
      <c r="M29" s="111">
        <f t="shared" si="6"/>
        <v>48189</v>
      </c>
      <c r="N29" s="111">
        <f t="shared" si="6"/>
        <v>46297</v>
      </c>
      <c r="O29" s="111">
        <f t="shared" si="6"/>
        <v>40769</v>
      </c>
      <c r="P29" s="111">
        <f t="shared" si="6"/>
        <v>555586</v>
      </c>
      <c r="Q29" s="142"/>
      <c r="R29" s="142"/>
      <c r="S29" s="111">
        <f t="shared" ref="S29:AD29" si="7">SUM(S26:S28)</f>
        <v>30737</v>
      </c>
      <c r="T29" s="111">
        <f t="shared" si="7"/>
        <v>62049</v>
      </c>
      <c r="U29" s="111">
        <f t="shared" si="7"/>
        <v>97528</v>
      </c>
      <c r="V29" s="111">
        <f t="shared" si="7"/>
        <v>135610</v>
      </c>
      <c r="W29" s="111">
        <f t="shared" si="7"/>
        <v>181137</v>
      </c>
      <c r="X29" s="111">
        <f t="shared" si="7"/>
        <v>247405</v>
      </c>
      <c r="Y29" s="111">
        <f t="shared" si="7"/>
        <v>314410</v>
      </c>
      <c r="Z29" s="111">
        <f t="shared" si="7"/>
        <v>371787</v>
      </c>
      <c r="AA29" s="111">
        <f t="shared" si="7"/>
        <v>420331</v>
      </c>
      <c r="AB29" s="111">
        <f t="shared" si="7"/>
        <v>468520</v>
      </c>
      <c r="AC29" s="111">
        <f t="shared" si="7"/>
        <v>514817</v>
      </c>
      <c r="AD29" s="111">
        <f t="shared" si="7"/>
        <v>555586</v>
      </c>
    </row>
    <row r="30" spans="1:30" s="137" customFormat="1" ht="15" customHeight="1">
      <c r="A30" s="134"/>
      <c r="B30" s="135"/>
      <c r="C30" s="136"/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36"/>
      <c r="R30" s="136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</row>
    <row r="31" spans="1:30" s="114" customFormat="1" ht="15" customHeight="1">
      <c r="A31" s="138">
        <v>2010</v>
      </c>
      <c r="B31" s="139" t="s">
        <v>6</v>
      </c>
      <c r="C31" s="113"/>
      <c r="D31" s="110">
        <v>29723</v>
      </c>
      <c r="E31" s="110">
        <v>29297</v>
      </c>
      <c r="F31" s="110">
        <v>38507</v>
      </c>
      <c r="G31" s="110">
        <v>41695</v>
      </c>
      <c r="H31" s="110">
        <v>47863</v>
      </c>
      <c r="I31" s="110">
        <v>48389</v>
      </c>
      <c r="J31" s="110">
        <v>64075</v>
      </c>
      <c r="K31" s="110">
        <v>61815</v>
      </c>
      <c r="L31" s="110">
        <v>49911</v>
      </c>
      <c r="M31" s="110">
        <v>50756</v>
      </c>
      <c r="N31" s="110">
        <v>46571</v>
      </c>
      <c r="O31" s="110">
        <v>45689</v>
      </c>
      <c r="P31" s="110">
        <f>SUM(D31:O31)</f>
        <v>554291</v>
      </c>
      <c r="Q31" s="140"/>
      <c r="R31" s="140"/>
      <c r="S31" s="110">
        <f>SUM($D31:D31)</f>
        <v>29723</v>
      </c>
      <c r="T31" s="110">
        <f>SUM($D31:E31)</f>
        <v>59020</v>
      </c>
      <c r="U31" s="110">
        <f>SUM($D31:F31)</f>
        <v>97527</v>
      </c>
      <c r="V31" s="110">
        <f>SUM($D31:G31)</f>
        <v>139222</v>
      </c>
      <c r="W31" s="110">
        <f>SUM($D31:H31)</f>
        <v>187085</v>
      </c>
      <c r="X31" s="110">
        <f>SUM($D31:I31)</f>
        <v>235474</v>
      </c>
      <c r="Y31" s="110">
        <f>SUM($D31:J31)</f>
        <v>299549</v>
      </c>
      <c r="Z31" s="110">
        <f>SUM($D31:K31)</f>
        <v>361364</v>
      </c>
      <c r="AA31" s="110">
        <f>SUM($D31:L31)</f>
        <v>411275</v>
      </c>
      <c r="AB31" s="110">
        <f>SUM($D31:M31)</f>
        <v>462031</v>
      </c>
      <c r="AC31" s="110">
        <f>SUM($D31:N31)</f>
        <v>508602</v>
      </c>
      <c r="AD31" s="110">
        <f>SUM($D31:O31)</f>
        <v>554291</v>
      </c>
    </row>
    <row r="32" spans="1:30" s="114" customFormat="1" ht="15" customHeight="1">
      <c r="A32" s="138">
        <v>2010</v>
      </c>
      <c r="B32" s="141" t="s">
        <v>7</v>
      </c>
      <c r="D32" s="111">
        <v>5481</v>
      </c>
      <c r="E32" s="110">
        <v>5178</v>
      </c>
      <c r="F32" s="110">
        <v>5793</v>
      </c>
      <c r="G32" s="110">
        <v>5901</v>
      </c>
      <c r="H32" s="110">
        <v>5738</v>
      </c>
      <c r="I32" s="110">
        <v>5958</v>
      </c>
      <c r="J32" s="110">
        <v>6019</v>
      </c>
      <c r="K32" s="110">
        <v>6041</v>
      </c>
      <c r="L32" s="110">
        <v>6007</v>
      </c>
      <c r="M32" s="110">
        <v>5739</v>
      </c>
      <c r="N32" s="110">
        <v>6025</v>
      </c>
      <c r="O32" s="110">
        <v>5843</v>
      </c>
      <c r="P32" s="110">
        <f>SUM(D32:O32)</f>
        <v>69723</v>
      </c>
      <c r="Q32" s="142"/>
      <c r="R32" s="142"/>
      <c r="S32" s="110">
        <f>SUM($D32:D32)</f>
        <v>5481</v>
      </c>
      <c r="T32" s="110">
        <f>SUM($D32:E32)</f>
        <v>10659</v>
      </c>
      <c r="U32" s="110">
        <f>SUM($D32:F32)</f>
        <v>16452</v>
      </c>
      <c r="V32" s="110">
        <f>SUM($D32:G32)</f>
        <v>22353</v>
      </c>
      <c r="W32" s="110">
        <f>SUM($D32:H32)</f>
        <v>28091</v>
      </c>
      <c r="X32" s="110">
        <f>SUM($D32:I32)</f>
        <v>34049</v>
      </c>
      <c r="Y32" s="110">
        <f>SUM($D32:J32)</f>
        <v>40068</v>
      </c>
      <c r="Z32" s="110">
        <f>SUM($D32:K32)</f>
        <v>46109</v>
      </c>
      <c r="AA32" s="110">
        <f>SUM($D32:L32)</f>
        <v>52116</v>
      </c>
      <c r="AB32" s="110">
        <f>SUM($D32:M32)</f>
        <v>57855</v>
      </c>
      <c r="AC32" s="110">
        <f>SUM($D32:N32)</f>
        <v>63880</v>
      </c>
      <c r="AD32" s="110">
        <f>SUM($D32:O32)</f>
        <v>69723</v>
      </c>
    </row>
    <row r="33" spans="1:30" s="114" customFormat="1" ht="15" customHeight="1">
      <c r="A33" s="138">
        <v>2010</v>
      </c>
      <c r="B33" s="141" t="s">
        <v>8</v>
      </c>
      <c r="D33" s="111">
        <v>25</v>
      </c>
      <c r="E33" s="110">
        <v>29</v>
      </c>
      <c r="F33" s="110">
        <v>17</v>
      </c>
      <c r="G33" s="110">
        <v>27</v>
      </c>
      <c r="H33" s="110">
        <v>58</v>
      </c>
      <c r="I33" s="110">
        <v>66</v>
      </c>
      <c r="J33" s="110">
        <v>15</v>
      </c>
      <c r="K33" s="110">
        <v>18</v>
      </c>
      <c r="L33" s="110">
        <v>20</v>
      </c>
      <c r="M33" s="110">
        <v>40</v>
      </c>
      <c r="N33" s="110">
        <v>23</v>
      </c>
      <c r="O33" s="110">
        <v>26</v>
      </c>
      <c r="P33" s="110">
        <f>SUM(D33:O33)</f>
        <v>364</v>
      </c>
      <c r="Q33" s="142"/>
      <c r="R33" s="142"/>
      <c r="S33" s="110">
        <f>SUM($D33:D33)</f>
        <v>25</v>
      </c>
      <c r="T33" s="110">
        <f>SUM($D33:E33)</f>
        <v>54</v>
      </c>
      <c r="U33" s="110">
        <f>SUM($D33:F33)</f>
        <v>71</v>
      </c>
      <c r="V33" s="110">
        <f>SUM($D33:G33)</f>
        <v>98</v>
      </c>
      <c r="W33" s="110">
        <f>SUM($D33:H33)</f>
        <v>156</v>
      </c>
      <c r="X33" s="110">
        <f>SUM($D33:I33)</f>
        <v>222</v>
      </c>
      <c r="Y33" s="110">
        <f>SUM($D33:J33)</f>
        <v>237</v>
      </c>
      <c r="Z33" s="110">
        <f>SUM($D33:K33)</f>
        <v>255</v>
      </c>
      <c r="AA33" s="110">
        <f>SUM($D33:L33)</f>
        <v>275</v>
      </c>
      <c r="AB33" s="110">
        <f>SUM($D33:M33)</f>
        <v>315</v>
      </c>
      <c r="AC33" s="110">
        <f>SUM($D33:N33)</f>
        <v>338</v>
      </c>
      <c r="AD33" s="110">
        <f>SUM($D33:O33)</f>
        <v>364</v>
      </c>
    </row>
    <row r="34" spans="1:30" s="114" customFormat="1" ht="15" customHeight="1">
      <c r="A34" s="138">
        <v>2010</v>
      </c>
      <c r="B34" s="143" t="s">
        <v>9</v>
      </c>
      <c r="D34" s="111">
        <f t="shared" ref="D34:P34" si="8">SUM(D31:D33)</f>
        <v>35229</v>
      </c>
      <c r="E34" s="111">
        <f t="shared" si="8"/>
        <v>34504</v>
      </c>
      <c r="F34" s="111">
        <f t="shared" si="8"/>
        <v>44317</v>
      </c>
      <c r="G34" s="111">
        <f t="shared" si="8"/>
        <v>47623</v>
      </c>
      <c r="H34" s="111">
        <f t="shared" si="8"/>
        <v>53659</v>
      </c>
      <c r="I34" s="111">
        <f t="shared" si="8"/>
        <v>54413</v>
      </c>
      <c r="J34" s="111">
        <f t="shared" si="8"/>
        <v>70109</v>
      </c>
      <c r="K34" s="111">
        <f t="shared" si="8"/>
        <v>67874</v>
      </c>
      <c r="L34" s="111">
        <f t="shared" si="8"/>
        <v>55938</v>
      </c>
      <c r="M34" s="111">
        <f t="shared" si="8"/>
        <v>56535</v>
      </c>
      <c r="N34" s="111">
        <f t="shared" si="8"/>
        <v>52619</v>
      </c>
      <c r="O34" s="111">
        <f t="shared" si="8"/>
        <v>51558</v>
      </c>
      <c r="P34" s="111">
        <f t="shared" si="8"/>
        <v>624378</v>
      </c>
      <c r="Q34" s="142"/>
      <c r="R34" s="142"/>
      <c r="S34" s="111">
        <f t="shared" ref="S34:AD34" si="9">SUM(S31:S33)</f>
        <v>35229</v>
      </c>
      <c r="T34" s="111">
        <f t="shared" si="9"/>
        <v>69733</v>
      </c>
      <c r="U34" s="111">
        <f t="shared" si="9"/>
        <v>114050</v>
      </c>
      <c r="V34" s="111">
        <f t="shared" si="9"/>
        <v>161673</v>
      </c>
      <c r="W34" s="111">
        <f t="shared" si="9"/>
        <v>215332</v>
      </c>
      <c r="X34" s="111">
        <f t="shared" si="9"/>
        <v>269745</v>
      </c>
      <c r="Y34" s="111">
        <f t="shared" si="9"/>
        <v>339854</v>
      </c>
      <c r="Z34" s="111">
        <f t="shared" si="9"/>
        <v>407728</v>
      </c>
      <c r="AA34" s="111">
        <f t="shared" si="9"/>
        <v>463666</v>
      </c>
      <c r="AB34" s="111">
        <f t="shared" si="9"/>
        <v>520201</v>
      </c>
      <c r="AC34" s="111">
        <f t="shared" si="9"/>
        <v>572820</v>
      </c>
      <c r="AD34" s="111">
        <f t="shared" si="9"/>
        <v>624378</v>
      </c>
    </row>
    <row r="35" spans="1:30" s="137" customFormat="1" ht="15" customHeight="1">
      <c r="A35" s="134"/>
      <c r="B35" s="135"/>
      <c r="C35" s="136"/>
      <c r="D35" s="112"/>
      <c r="E35" s="112"/>
      <c r="F35" s="112"/>
      <c r="G35" s="112"/>
      <c r="H35" s="112"/>
      <c r="I35" s="112"/>
      <c r="J35" s="112"/>
      <c r="K35" s="112"/>
      <c r="L35" s="112"/>
      <c r="M35" s="112"/>
      <c r="N35" s="112"/>
      <c r="O35" s="112"/>
      <c r="P35" s="112"/>
      <c r="Q35" s="136"/>
      <c r="R35" s="136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</row>
    <row r="36" spans="1:30" s="114" customFormat="1" ht="15" customHeight="1">
      <c r="A36" s="138">
        <v>2011</v>
      </c>
      <c r="B36" s="139" t="s">
        <v>6</v>
      </c>
      <c r="C36" s="113"/>
      <c r="D36" s="110">
        <v>36153</v>
      </c>
      <c r="E36" s="110">
        <v>35126</v>
      </c>
      <c r="F36" s="110">
        <v>43276</v>
      </c>
      <c r="G36" s="110">
        <v>50488</v>
      </c>
      <c r="H36" s="110">
        <v>54868</v>
      </c>
      <c r="I36" s="110">
        <v>57737</v>
      </c>
      <c r="J36" s="110">
        <v>72495</v>
      </c>
      <c r="K36" s="110">
        <v>71529</v>
      </c>
      <c r="L36" s="110">
        <v>58401</v>
      </c>
      <c r="M36" s="110">
        <v>55080</v>
      </c>
      <c r="N36" s="110">
        <v>51339</v>
      </c>
      <c r="O36" s="110">
        <v>52741</v>
      </c>
      <c r="P36" s="110">
        <f>SUM(D36:O36)</f>
        <v>639233</v>
      </c>
      <c r="Q36" s="140"/>
      <c r="R36" s="140"/>
      <c r="S36" s="110">
        <f>SUM($D36:D36)</f>
        <v>36153</v>
      </c>
      <c r="T36" s="110">
        <f>SUM($D36:E36)</f>
        <v>71279</v>
      </c>
      <c r="U36" s="110">
        <f>SUM($D36:F36)</f>
        <v>114555</v>
      </c>
      <c r="V36" s="110">
        <f>SUM($D36:G36)</f>
        <v>165043</v>
      </c>
      <c r="W36" s="110">
        <f>SUM($D36:H36)</f>
        <v>219911</v>
      </c>
      <c r="X36" s="110">
        <f>SUM($D36:I36)</f>
        <v>277648</v>
      </c>
      <c r="Y36" s="110">
        <f>SUM($D36:J36)</f>
        <v>350143</v>
      </c>
      <c r="Z36" s="110">
        <f>SUM($D36:K36)</f>
        <v>421672</v>
      </c>
      <c r="AA36" s="110">
        <f>SUM($D36:L36)</f>
        <v>480073</v>
      </c>
      <c r="AB36" s="110">
        <f>SUM($D36:M36)</f>
        <v>535153</v>
      </c>
      <c r="AC36" s="110">
        <f>SUM($D36:N36)</f>
        <v>586492</v>
      </c>
      <c r="AD36" s="110">
        <f>SUM($D36:O36)</f>
        <v>639233</v>
      </c>
    </row>
    <row r="37" spans="1:30" s="114" customFormat="1" ht="15" customHeight="1">
      <c r="A37" s="138">
        <v>2011</v>
      </c>
      <c r="B37" s="141" t="s">
        <v>7</v>
      </c>
      <c r="D37" s="111">
        <v>6141</v>
      </c>
      <c r="E37" s="110">
        <v>5601</v>
      </c>
      <c r="F37" s="110">
        <v>6233</v>
      </c>
      <c r="G37" s="110">
        <v>6067</v>
      </c>
      <c r="H37" s="110">
        <v>5963</v>
      </c>
      <c r="I37" s="110">
        <v>6298</v>
      </c>
      <c r="J37" s="110">
        <v>6001</v>
      </c>
      <c r="K37" s="110">
        <v>6452</v>
      </c>
      <c r="L37" s="110">
        <v>6121</v>
      </c>
      <c r="M37" s="110">
        <v>6101</v>
      </c>
      <c r="N37" s="110">
        <v>5844</v>
      </c>
      <c r="O37" s="110">
        <v>5457</v>
      </c>
      <c r="P37" s="110">
        <f>SUM(D37:O37)</f>
        <v>72279</v>
      </c>
      <c r="Q37" s="142"/>
      <c r="R37" s="142"/>
      <c r="S37" s="110">
        <f>SUM($D37:D37)</f>
        <v>6141</v>
      </c>
      <c r="T37" s="110">
        <f>SUM($D37:E37)</f>
        <v>11742</v>
      </c>
      <c r="U37" s="110">
        <f>SUM($D37:F37)</f>
        <v>17975</v>
      </c>
      <c r="V37" s="110">
        <f>SUM($D37:G37)</f>
        <v>24042</v>
      </c>
      <c r="W37" s="110">
        <f>SUM($D37:H37)</f>
        <v>30005</v>
      </c>
      <c r="X37" s="110">
        <f>SUM($D37:I37)</f>
        <v>36303</v>
      </c>
      <c r="Y37" s="110">
        <f>SUM($D37:J37)</f>
        <v>42304</v>
      </c>
      <c r="Z37" s="110">
        <f>SUM($D37:K37)</f>
        <v>48756</v>
      </c>
      <c r="AA37" s="110">
        <f>SUM($D37:L37)</f>
        <v>54877</v>
      </c>
      <c r="AB37" s="110">
        <f>SUM($D37:M37)</f>
        <v>60978</v>
      </c>
      <c r="AC37" s="110">
        <f>SUM($D37:N37)</f>
        <v>66822</v>
      </c>
      <c r="AD37" s="110">
        <f>SUM($D37:O37)</f>
        <v>72279</v>
      </c>
    </row>
    <row r="38" spans="1:30" s="114" customFormat="1" ht="15" customHeight="1">
      <c r="A38" s="138">
        <v>2011</v>
      </c>
      <c r="B38" s="141" t="s">
        <v>8</v>
      </c>
      <c r="D38" s="111">
        <v>37</v>
      </c>
      <c r="E38" s="110">
        <v>29</v>
      </c>
      <c r="F38" s="110">
        <v>15</v>
      </c>
      <c r="G38" s="110">
        <v>0</v>
      </c>
      <c r="H38" s="110">
        <v>0</v>
      </c>
      <c r="I38" s="110">
        <v>0</v>
      </c>
      <c r="J38" s="110">
        <v>0</v>
      </c>
      <c r="K38" s="110">
        <v>0</v>
      </c>
      <c r="L38" s="110">
        <v>0</v>
      </c>
      <c r="M38" s="110">
        <v>0</v>
      </c>
      <c r="N38" s="110">
        <v>0</v>
      </c>
      <c r="O38" s="110">
        <v>28</v>
      </c>
      <c r="P38" s="110">
        <f>SUM(D38:O38)</f>
        <v>109</v>
      </c>
      <c r="Q38" s="142"/>
      <c r="R38" s="142"/>
      <c r="S38" s="110">
        <f>SUM($D38:D38)</f>
        <v>37</v>
      </c>
      <c r="T38" s="110">
        <f>SUM($D38:E38)</f>
        <v>66</v>
      </c>
      <c r="U38" s="110">
        <f>SUM($D38:F38)</f>
        <v>81</v>
      </c>
      <c r="V38" s="110">
        <f>SUM($D38:G38)</f>
        <v>81</v>
      </c>
      <c r="W38" s="110">
        <f>SUM($D38:H38)</f>
        <v>81</v>
      </c>
      <c r="X38" s="110">
        <f>SUM($D38:I38)</f>
        <v>81</v>
      </c>
      <c r="Y38" s="110">
        <f>SUM($D38:J38)</f>
        <v>81</v>
      </c>
      <c r="Z38" s="110">
        <f>SUM($D38:K38)</f>
        <v>81</v>
      </c>
      <c r="AA38" s="110">
        <f>SUM($D38:L38)</f>
        <v>81</v>
      </c>
      <c r="AB38" s="110">
        <f>SUM($D38:M38)</f>
        <v>81</v>
      </c>
      <c r="AC38" s="110">
        <f>SUM($D38:N38)</f>
        <v>81</v>
      </c>
      <c r="AD38" s="110">
        <f>SUM($D38:O38)</f>
        <v>109</v>
      </c>
    </row>
    <row r="39" spans="1:30" s="114" customFormat="1" ht="15" customHeight="1">
      <c r="A39" s="138">
        <v>2011</v>
      </c>
      <c r="B39" s="143" t="s">
        <v>9</v>
      </c>
      <c r="D39" s="111">
        <f t="shared" ref="D39:P39" si="10">SUM(D36:D38)</f>
        <v>42331</v>
      </c>
      <c r="E39" s="111">
        <f t="shared" si="10"/>
        <v>40756</v>
      </c>
      <c r="F39" s="111">
        <f t="shared" si="10"/>
        <v>49524</v>
      </c>
      <c r="G39" s="111">
        <f t="shared" si="10"/>
        <v>56555</v>
      </c>
      <c r="H39" s="111">
        <f t="shared" si="10"/>
        <v>60831</v>
      </c>
      <c r="I39" s="111">
        <f t="shared" si="10"/>
        <v>64035</v>
      </c>
      <c r="J39" s="111">
        <f t="shared" si="10"/>
        <v>78496</v>
      </c>
      <c r="K39" s="111">
        <f t="shared" si="10"/>
        <v>77981</v>
      </c>
      <c r="L39" s="111">
        <f t="shared" si="10"/>
        <v>64522</v>
      </c>
      <c r="M39" s="111">
        <f t="shared" si="10"/>
        <v>61181</v>
      </c>
      <c r="N39" s="111">
        <f t="shared" si="10"/>
        <v>57183</v>
      </c>
      <c r="O39" s="111">
        <f t="shared" si="10"/>
        <v>58226</v>
      </c>
      <c r="P39" s="111">
        <f t="shared" si="10"/>
        <v>711621</v>
      </c>
      <c r="Q39" s="142"/>
      <c r="R39" s="142"/>
      <c r="S39" s="111">
        <f t="shared" ref="S39:AD39" si="11">SUM(S36:S38)</f>
        <v>42331</v>
      </c>
      <c r="T39" s="111">
        <f t="shared" si="11"/>
        <v>83087</v>
      </c>
      <c r="U39" s="111">
        <f t="shared" si="11"/>
        <v>132611</v>
      </c>
      <c r="V39" s="111">
        <f t="shared" si="11"/>
        <v>189166</v>
      </c>
      <c r="W39" s="111">
        <f t="shared" si="11"/>
        <v>249997</v>
      </c>
      <c r="X39" s="111">
        <f t="shared" si="11"/>
        <v>314032</v>
      </c>
      <c r="Y39" s="111">
        <f t="shared" si="11"/>
        <v>392528</v>
      </c>
      <c r="Z39" s="111">
        <f t="shared" si="11"/>
        <v>470509</v>
      </c>
      <c r="AA39" s="111">
        <f t="shared" si="11"/>
        <v>535031</v>
      </c>
      <c r="AB39" s="111">
        <f t="shared" si="11"/>
        <v>596212</v>
      </c>
      <c r="AC39" s="111">
        <f t="shared" si="11"/>
        <v>653395</v>
      </c>
      <c r="AD39" s="111">
        <f t="shared" si="11"/>
        <v>711621</v>
      </c>
    </row>
    <row r="40" spans="1:30" s="137" customFormat="1" ht="15" customHeight="1">
      <c r="A40" s="134"/>
      <c r="B40" s="135"/>
      <c r="C40" s="136"/>
      <c r="D40" s="112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36"/>
      <c r="R40" s="136"/>
      <c r="S40" s="112"/>
      <c r="T40" s="112"/>
      <c r="U40" s="112"/>
      <c r="V40" s="112"/>
      <c r="W40" s="112"/>
      <c r="X40" s="112"/>
      <c r="Y40" s="112"/>
      <c r="Z40" s="112"/>
      <c r="AA40" s="112"/>
      <c r="AB40" s="112"/>
      <c r="AC40" s="112"/>
      <c r="AD40" s="112"/>
    </row>
    <row r="41" spans="1:30" s="114" customFormat="1" ht="15" customHeight="1">
      <c r="A41" s="138">
        <v>2012</v>
      </c>
      <c r="B41" s="139" t="s">
        <v>6</v>
      </c>
      <c r="C41" s="113"/>
      <c r="D41" s="110">
        <v>36841</v>
      </c>
      <c r="E41" s="110">
        <v>41259</v>
      </c>
      <c r="F41" s="110">
        <v>51695</v>
      </c>
      <c r="G41" s="110">
        <v>52866</v>
      </c>
      <c r="H41" s="110">
        <v>60765</v>
      </c>
      <c r="I41" s="110">
        <v>64917</v>
      </c>
      <c r="J41" s="110">
        <v>74256</v>
      </c>
      <c r="K41" s="110">
        <v>81756</v>
      </c>
      <c r="L41" s="110">
        <v>66272</v>
      </c>
      <c r="M41" s="110">
        <v>61095</v>
      </c>
      <c r="N41" s="110">
        <v>62891</v>
      </c>
      <c r="O41" s="110">
        <v>59091</v>
      </c>
      <c r="P41" s="110">
        <f>SUM(D41:O41)</f>
        <v>713704</v>
      </c>
      <c r="Q41" s="140"/>
      <c r="R41" s="140"/>
      <c r="S41" s="110">
        <f>SUM($D41:D41)</f>
        <v>36841</v>
      </c>
      <c r="T41" s="110">
        <f>SUM($D41:E41)</f>
        <v>78100</v>
      </c>
      <c r="U41" s="110">
        <f>SUM($D41:F41)</f>
        <v>129795</v>
      </c>
      <c r="V41" s="110">
        <f>SUM($D41:G41)</f>
        <v>182661</v>
      </c>
      <c r="W41" s="110">
        <f>SUM($D41:H41)</f>
        <v>243426</v>
      </c>
      <c r="X41" s="110">
        <f>SUM($D41:I41)</f>
        <v>308343</v>
      </c>
      <c r="Y41" s="110">
        <f>SUM($D41:J41)</f>
        <v>382599</v>
      </c>
      <c r="Z41" s="110">
        <f>SUM($D41:K41)</f>
        <v>464355</v>
      </c>
      <c r="AA41" s="110">
        <f>SUM($D41:L41)</f>
        <v>530627</v>
      </c>
      <c r="AB41" s="110">
        <f>SUM($D41:M41)</f>
        <v>591722</v>
      </c>
      <c r="AC41" s="110">
        <f>SUM($D41:N41)</f>
        <v>654613</v>
      </c>
      <c r="AD41" s="110">
        <f>SUM($D41:O41)</f>
        <v>713704</v>
      </c>
    </row>
    <row r="42" spans="1:30" s="114" customFormat="1" ht="15" customHeight="1">
      <c r="A42" s="138">
        <v>2012</v>
      </c>
      <c r="B42" s="141" t="s">
        <v>7</v>
      </c>
      <c r="D42" s="111">
        <v>5566</v>
      </c>
      <c r="E42" s="110">
        <v>5275</v>
      </c>
      <c r="F42" s="110">
        <v>5561</v>
      </c>
      <c r="G42" s="110">
        <v>5995</v>
      </c>
      <c r="H42" s="110">
        <v>5827</v>
      </c>
      <c r="I42" s="110">
        <v>5890</v>
      </c>
      <c r="J42" s="110">
        <v>6188</v>
      </c>
      <c r="K42" s="110">
        <v>6648</v>
      </c>
      <c r="L42" s="110">
        <v>6007</v>
      </c>
      <c r="M42" s="110">
        <v>6200</v>
      </c>
      <c r="N42" s="110">
        <v>5953</v>
      </c>
      <c r="O42" s="110">
        <v>5452</v>
      </c>
      <c r="P42" s="110">
        <f>SUM(D42:O42)</f>
        <v>70562</v>
      </c>
      <c r="Q42" s="142"/>
      <c r="R42" s="142"/>
      <c r="S42" s="110">
        <f>SUM($D42:D42)</f>
        <v>5566</v>
      </c>
      <c r="T42" s="110">
        <f>SUM($D42:E42)</f>
        <v>10841</v>
      </c>
      <c r="U42" s="110">
        <f>SUM($D42:F42)</f>
        <v>16402</v>
      </c>
      <c r="V42" s="110">
        <f>SUM($D42:G42)</f>
        <v>22397</v>
      </c>
      <c r="W42" s="110">
        <f>SUM($D42:H42)</f>
        <v>28224</v>
      </c>
      <c r="X42" s="110">
        <f>SUM($D42:I42)</f>
        <v>34114</v>
      </c>
      <c r="Y42" s="110">
        <f>SUM($D42:J42)</f>
        <v>40302</v>
      </c>
      <c r="Z42" s="110">
        <f>SUM($D42:K42)</f>
        <v>46950</v>
      </c>
      <c r="AA42" s="110">
        <f>SUM($D42:L42)</f>
        <v>52957</v>
      </c>
      <c r="AB42" s="110">
        <f>SUM($D42:M42)</f>
        <v>59157</v>
      </c>
      <c r="AC42" s="110">
        <f>SUM($D42:N42)</f>
        <v>65110</v>
      </c>
      <c r="AD42" s="110">
        <f>SUM($D42:O42)</f>
        <v>70562</v>
      </c>
    </row>
    <row r="43" spans="1:30" s="114" customFormat="1" ht="15" customHeight="1">
      <c r="A43" s="138">
        <v>2012</v>
      </c>
      <c r="B43" s="141" t="s">
        <v>8</v>
      </c>
      <c r="D43" s="111">
        <v>27</v>
      </c>
      <c r="E43" s="110">
        <v>33</v>
      </c>
      <c r="F43" s="110">
        <v>17</v>
      </c>
      <c r="G43" s="110">
        <v>0</v>
      </c>
      <c r="H43" s="110">
        <v>36</v>
      </c>
      <c r="I43" s="110">
        <v>64</v>
      </c>
      <c r="J43" s="110">
        <v>21</v>
      </c>
      <c r="K43" s="110">
        <v>0</v>
      </c>
      <c r="L43" s="110">
        <v>0</v>
      </c>
      <c r="M43" s="110">
        <v>0</v>
      </c>
      <c r="N43" s="110">
        <v>0</v>
      </c>
      <c r="O43" s="110">
        <v>0</v>
      </c>
      <c r="P43" s="110">
        <f>SUM(D43:O43)</f>
        <v>198</v>
      </c>
      <c r="Q43" s="142"/>
      <c r="R43" s="142"/>
      <c r="S43" s="110">
        <f>SUM($D43:D43)</f>
        <v>27</v>
      </c>
      <c r="T43" s="110">
        <f>SUM($D43:E43)</f>
        <v>60</v>
      </c>
      <c r="U43" s="110">
        <f>SUM($D43:F43)</f>
        <v>77</v>
      </c>
      <c r="V43" s="110">
        <f>SUM($D43:G43)</f>
        <v>77</v>
      </c>
      <c r="W43" s="110">
        <f>SUM($D43:H43)</f>
        <v>113</v>
      </c>
      <c r="X43" s="110">
        <f>SUM($D43:I43)</f>
        <v>177</v>
      </c>
      <c r="Y43" s="110">
        <f>SUM($D43:J43)</f>
        <v>198</v>
      </c>
      <c r="Z43" s="110">
        <f>SUM($D43:K43)</f>
        <v>198</v>
      </c>
      <c r="AA43" s="110">
        <f>SUM($D43:L43)</f>
        <v>198</v>
      </c>
      <c r="AB43" s="110">
        <f>SUM($D43:M43)</f>
        <v>198</v>
      </c>
      <c r="AC43" s="110">
        <f>SUM($D43:N43)</f>
        <v>198</v>
      </c>
      <c r="AD43" s="110">
        <f>SUM($D43:O43)</f>
        <v>198</v>
      </c>
    </row>
    <row r="44" spans="1:30" s="114" customFormat="1" ht="15" customHeight="1">
      <c r="A44" s="138">
        <v>2012</v>
      </c>
      <c r="B44" s="143" t="s">
        <v>9</v>
      </c>
      <c r="D44" s="111">
        <f t="shared" ref="D44:P44" si="12">SUM(D41:D43)</f>
        <v>42434</v>
      </c>
      <c r="E44" s="111">
        <f t="shared" si="12"/>
        <v>46567</v>
      </c>
      <c r="F44" s="111">
        <f t="shared" si="12"/>
        <v>57273</v>
      </c>
      <c r="G44" s="111">
        <f t="shared" si="12"/>
        <v>58861</v>
      </c>
      <c r="H44" s="111">
        <f t="shared" si="12"/>
        <v>66628</v>
      </c>
      <c r="I44" s="111">
        <f t="shared" si="12"/>
        <v>70871</v>
      </c>
      <c r="J44" s="111">
        <f t="shared" si="12"/>
        <v>80465</v>
      </c>
      <c r="K44" s="111">
        <f t="shared" si="12"/>
        <v>88404</v>
      </c>
      <c r="L44" s="111">
        <f t="shared" si="12"/>
        <v>72279</v>
      </c>
      <c r="M44" s="111">
        <f t="shared" si="12"/>
        <v>67295</v>
      </c>
      <c r="N44" s="111">
        <f t="shared" si="12"/>
        <v>68844</v>
      </c>
      <c r="O44" s="111">
        <f t="shared" si="12"/>
        <v>64543</v>
      </c>
      <c r="P44" s="111">
        <f t="shared" si="12"/>
        <v>784464</v>
      </c>
      <c r="Q44" s="142"/>
      <c r="R44" s="142"/>
      <c r="S44" s="111">
        <f t="shared" ref="S44:AD44" si="13">SUM(S41:S43)</f>
        <v>42434</v>
      </c>
      <c r="T44" s="111">
        <f t="shared" si="13"/>
        <v>89001</v>
      </c>
      <c r="U44" s="111">
        <f t="shared" si="13"/>
        <v>146274</v>
      </c>
      <c r="V44" s="111">
        <f t="shared" si="13"/>
        <v>205135</v>
      </c>
      <c r="W44" s="111">
        <f t="shared" si="13"/>
        <v>271763</v>
      </c>
      <c r="X44" s="111">
        <f t="shared" si="13"/>
        <v>342634</v>
      </c>
      <c r="Y44" s="111">
        <f t="shared" si="13"/>
        <v>423099</v>
      </c>
      <c r="Z44" s="111">
        <f t="shared" si="13"/>
        <v>511503</v>
      </c>
      <c r="AA44" s="111">
        <f t="shared" si="13"/>
        <v>583782</v>
      </c>
      <c r="AB44" s="111">
        <f t="shared" si="13"/>
        <v>651077</v>
      </c>
      <c r="AC44" s="111">
        <f t="shared" si="13"/>
        <v>719921</v>
      </c>
      <c r="AD44" s="111">
        <f t="shared" si="13"/>
        <v>784464</v>
      </c>
    </row>
    <row r="45" spans="1:30" s="137" customFormat="1" ht="15" customHeight="1">
      <c r="A45" s="134"/>
      <c r="B45" s="135"/>
      <c r="C45" s="136"/>
      <c r="D45" s="112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36"/>
      <c r="R45" s="136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</row>
    <row r="46" spans="1:30" s="114" customFormat="1" ht="15" customHeight="1">
      <c r="A46" s="138">
        <v>2013</v>
      </c>
      <c r="B46" s="139" t="s">
        <v>6</v>
      </c>
      <c r="C46" s="113"/>
      <c r="D46" s="110">
        <v>47312</v>
      </c>
      <c r="E46" s="110">
        <v>45480</v>
      </c>
      <c r="F46" s="110">
        <v>58487</v>
      </c>
      <c r="G46" s="110">
        <v>61162</v>
      </c>
      <c r="H46" s="110">
        <v>67434</v>
      </c>
      <c r="I46" s="110">
        <v>69387</v>
      </c>
      <c r="J46" s="110">
        <v>77000</v>
      </c>
      <c r="K46" s="110">
        <v>85399</v>
      </c>
      <c r="L46" s="110">
        <v>67103</v>
      </c>
      <c r="M46" s="110">
        <v>64730</v>
      </c>
      <c r="N46" s="110">
        <v>62140</v>
      </c>
      <c r="O46" s="110">
        <v>58757</v>
      </c>
      <c r="P46" s="110">
        <f>SUM(D46:O46)</f>
        <v>764391</v>
      </c>
      <c r="Q46" s="140"/>
      <c r="R46" s="140"/>
      <c r="S46" s="110">
        <f>SUM($D46:D46)</f>
        <v>47312</v>
      </c>
      <c r="T46" s="110">
        <f>SUM($D46:E46)</f>
        <v>92792</v>
      </c>
      <c r="U46" s="110">
        <f>SUM($D46:F46)</f>
        <v>151279</v>
      </c>
      <c r="V46" s="110">
        <f>SUM($D46:G46)</f>
        <v>212441</v>
      </c>
      <c r="W46" s="110">
        <f>SUM($D46:H46)</f>
        <v>279875</v>
      </c>
      <c r="X46" s="110">
        <f>SUM($D46:I46)</f>
        <v>349262</v>
      </c>
      <c r="Y46" s="110">
        <f>SUM($D46:J46)</f>
        <v>426262</v>
      </c>
      <c r="Z46" s="110">
        <f>SUM($D46:K46)</f>
        <v>511661</v>
      </c>
      <c r="AA46" s="110">
        <f>SUM($D46:L46)</f>
        <v>578764</v>
      </c>
      <c r="AB46" s="110">
        <f>SUM($D46:M46)</f>
        <v>643494</v>
      </c>
      <c r="AC46" s="110">
        <f>SUM($D46:N46)</f>
        <v>705634</v>
      </c>
      <c r="AD46" s="110">
        <f>SUM($D46:O46)</f>
        <v>764391</v>
      </c>
    </row>
    <row r="47" spans="1:30" s="114" customFormat="1" ht="15" customHeight="1">
      <c r="A47" s="138">
        <v>2013</v>
      </c>
      <c r="B47" s="141" t="s">
        <v>7</v>
      </c>
      <c r="D47" s="111">
        <v>6430</v>
      </c>
      <c r="E47" s="110">
        <v>5811</v>
      </c>
      <c r="F47" s="110">
        <v>5757</v>
      </c>
      <c r="G47" s="110">
        <v>5866</v>
      </c>
      <c r="H47" s="110">
        <v>6314</v>
      </c>
      <c r="I47" s="110">
        <v>5708</v>
      </c>
      <c r="J47" s="110">
        <v>6107</v>
      </c>
      <c r="K47" s="110">
        <v>6178</v>
      </c>
      <c r="L47" s="110">
        <v>5989</v>
      </c>
      <c r="M47" s="110">
        <v>6451</v>
      </c>
      <c r="N47" s="110">
        <v>5894</v>
      </c>
      <c r="O47" s="110">
        <v>5645</v>
      </c>
      <c r="P47" s="110">
        <f>SUM(D47:O47)</f>
        <v>72150</v>
      </c>
      <c r="Q47" s="142"/>
      <c r="R47" s="142"/>
      <c r="S47" s="110">
        <f>SUM($D47:D47)</f>
        <v>6430</v>
      </c>
      <c r="T47" s="110">
        <f>SUM($D47:E47)</f>
        <v>12241</v>
      </c>
      <c r="U47" s="110">
        <f>SUM($D47:F47)</f>
        <v>17998</v>
      </c>
      <c r="V47" s="110">
        <f>SUM($D47:G47)</f>
        <v>23864</v>
      </c>
      <c r="W47" s="110">
        <f>SUM($D47:H47)</f>
        <v>30178</v>
      </c>
      <c r="X47" s="110">
        <f>SUM($D47:I47)</f>
        <v>35886</v>
      </c>
      <c r="Y47" s="110">
        <f>SUM($D47:J47)</f>
        <v>41993</v>
      </c>
      <c r="Z47" s="110">
        <f>SUM($D47:K47)</f>
        <v>48171</v>
      </c>
      <c r="AA47" s="110">
        <f>SUM($D47:L47)</f>
        <v>54160</v>
      </c>
      <c r="AB47" s="110">
        <f>SUM($D47:M47)</f>
        <v>60611</v>
      </c>
      <c r="AC47" s="110">
        <f>SUM($D47:N47)</f>
        <v>66505</v>
      </c>
      <c r="AD47" s="110">
        <f>SUM($D47:O47)</f>
        <v>72150</v>
      </c>
    </row>
    <row r="48" spans="1:30" s="114" customFormat="1" ht="15" customHeight="1">
      <c r="A48" s="138">
        <v>2013</v>
      </c>
      <c r="B48" s="141" t="s">
        <v>8</v>
      </c>
      <c r="D48" s="111">
        <v>22</v>
      </c>
      <c r="E48" s="110">
        <v>33</v>
      </c>
      <c r="F48" s="110">
        <v>5</v>
      </c>
      <c r="G48" s="110">
        <v>23</v>
      </c>
      <c r="H48" s="110">
        <v>23</v>
      </c>
      <c r="I48" s="110">
        <v>47</v>
      </c>
      <c r="J48" s="110">
        <v>10</v>
      </c>
      <c r="K48" s="110">
        <v>25</v>
      </c>
      <c r="L48" s="110">
        <v>8</v>
      </c>
      <c r="M48" s="110">
        <v>28</v>
      </c>
      <c r="N48" s="110">
        <v>14</v>
      </c>
      <c r="O48" s="110">
        <v>24</v>
      </c>
      <c r="P48" s="110">
        <f>SUM(D48:O48)</f>
        <v>262</v>
      </c>
      <c r="Q48" s="142"/>
      <c r="R48" s="142"/>
      <c r="S48" s="110">
        <f>SUM($D48:D48)</f>
        <v>22</v>
      </c>
      <c r="T48" s="110">
        <f>SUM($D48:E48)</f>
        <v>55</v>
      </c>
      <c r="U48" s="110">
        <f>SUM($D48:F48)</f>
        <v>60</v>
      </c>
      <c r="V48" s="110">
        <f>SUM($D48:G48)</f>
        <v>83</v>
      </c>
      <c r="W48" s="110">
        <f>SUM($D48:H48)</f>
        <v>106</v>
      </c>
      <c r="X48" s="110">
        <f>SUM($D48:I48)</f>
        <v>153</v>
      </c>
      <c r="Y48" s="110">
        <f>SUM($D48:J48)</f>
        <v>163</v>
      </c>
      <c r="Z48" s="110">
        <f>SUM($D48:K48)</f>
        <v>188</v>
      </c>
      <c r="AA48" s="110">
        <f>SUM($D48:L48)</f>
        <v>196</v>
      </c>
      <c r="AB48" s="110">
        <f>SUM($D48:M48)</f>
        <v>224</v>
      </c>
      <c r="AC48" s="110">
        <f>SUM($D48:N48)</f>
        <v>238</v>
      </c>
      <c r="AD48" s="110">
        <f>SUM($D48:O48)</f>
        <v>262</v>
      </c>
    </row>
    <row r="49" spans="1:30" s="114" customFormat="1" ht="15" customHeight="1">
      <c r="A49" s="138">
        <v>2013</v>
      </c>
      <c r="B49" s="143" t="s">
        <v>9</v>
      </c>
      <c r="D49" s="111">
        <f t="shared" ref="D49:P49" si="14">SUM(D46:D48)</f>
        <v>53764</v>
      </c>
      <c r="E49" s="111">
        <f t="shared" si="14"/>
        <v>51324</v>
      </c>
      <c r="F49" s="111">
        <f t="shared" si="14"/>
        <v>64249</v>
      </c>
      <c r="G49" s="111">
        <f t="shared" si="14"/>
        <v>67051</v>
      </c>
      <c r="H49" s="111">
        <f t="shared" si="14"/>
        <v>73771</v>
      </c>
      <c r="I49" s="111">
        <f t="shared" si="14"/>
        <v>75142</v>
      </c>
      <c r="J49" s="111">
        <f t="shared" si="14"/>
        <v>83117</v>
      </c>
      <c r="K49" s="111">
        <f t="shared" si="14"/>
        <v>91602</v>
      </c>
      <c r="L49" s="111">
        <f t="shared" si="14"/>
        <v>73100</v>
      </c>
      <c r="M49" s="111">
        <f t="shared" si="14"/>
        <v>71209</v>
      </c>
      <c r="N49" s="111">
        <f t="shared" si="14"/>
        <v>68048</v>
      </c>
      <c r="O49" s="111">
        <f t="shared" si="14"/>
        <v>64426</v>
      </c>
      <c r="P49" s="111">
        <f t="shared" si="14"/>
        <v>836803</v>
      </c>
      <c r="Q49" s="142"/>
      <c r="R49" s="142"/>
      <c r="S49" s="111">
        <f t="shared" ref="S49:AD49" si="15">SUM(S46:S48)</f>
        <v>53764</v>
      </c>
      <c r="T49" s="111">
        <f t="shared" si="15"/>
        <v>105088</v>
      </c>
      <c r="U49" s="111">
        <f t="shared" si="15"/>
        <v>169337</v>
      </c>
      <c r="V49" s="111">
        <f t="shared" si="15"/>
        <v>236388</v>
      </c>
      <c r="W49" s="111">
        <f t="shared" si="15"/>
        <v>310159</v>
      </c>
      <c r="X49" s="111">
        <f t="shared" si="15"/>
        <v>385301</v>
      </c>
      <c r="Y49" s="111">
        <f t="shared" si="15"/>
        <v>468418</v>
      </c>
      <c r="Z49" s="111">
        <f t="shared" si="15"/>
        <v>560020</v>
      </c>
      <c r="AA49" s="111">
        <f t="shared" si="15"/>
        <v>633120</v>
      </c>
      <c r="AB49" s="111">
        <f t="shared" si="15"/>
        <v>704329</v>
      </c>
      <c r="AC49" s="111">
        <f t="shared" si="15"/>
        <v>772377</v>
      </c>
      <c r="AD49" s="111">
        <f t="shared" si="15"/>
        <v>836803</v>
      </c>
    </row>
    <row r="50" spans="1:30" s="137" customFormat="1" ht="15" customHeight="1">
      <c r="A50" s="134"/>
      <c r="B50" s="135"/>
      <c r="C50" s="136"/>
      <c r="D50" s="112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36"/>
      <c r="R50" s="136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</row>
    <row r="51" spans="1:30" s="114" customFormat="1" ht="15" customHeight="1">
      <c r="A51" s="138">
        <v>2014</v>
      </c>
      <c r="B51" s="139" t="s">
        <v>6</v>
      </c>
      <c r="C51" s="113"/>
      <c r="D51" s="110">
        <v>44950</v>
      </c>
      <c r="E51" s="110">
        <v>40605</v>
      </c>
      <c r="F51" s="110">
        <v>52288</v>
      </c>
      <c r="G51" s="110">
        <v>53818</v>
      </c>
      <c r="H51" s="110">
        <v>64158</v>
      </c>
      <c r="I51" s="110">
        <v>65083</v>
      </c>
      <c r="J51" s="110">
        <v>74239</v>
      </c>
      <c r="K51" s="110">
        <v>79520</v>
      </c>
      <c r="L51" s="110">
        <v>59618</v>
      </c>
      <c r="M51" s="110">
        <v>59146</v>
      </c>
      <c r="N51" s="110">
        <v>55332</v>
      </c>
      <c r="O51" s="110">
        <v>55407</v>
      </c>
      <c r="P51" s="110">
        <f>SUM(D51:O51)</f>
        <v>704164</v>
      </c>
      <c r="Q51" s="140"/>
      <c r="R51" s="140"/>
      <c r="S51" s="110">
        <f>SUM($D51:D51)</f>
        <v>44950</v>
      </c>
      <c r="T51" s="110">
        <f>SUM($D51:E51)</f>
        <v>85555</v>
      </c>
      <c r="U51" s="110">
        <f>SUM($D51:F51)</f>
        <v>137843</v>
      </c>
      <c r="V51" s="110">
        <f>SUM($D51:G51)</f>
        <v>191661</v>
      </c>
      <c r="W51" s="110">
        <f>SUM($D51:H51)</f>
        <v>255819</v>
      </c>
      <c r="X51" s="110">
        <f>SUM($D51:I51)</f>
        <v>320902</v>
      </c>
      <c r="Y51" s="110">
        <f>SUM($D51:J51)</f>
        <v>395141</v>
      </c>
      <c r="Z51" s="110">
        <f>SUM($D51:K51)</f>
        <v>474661</v>
      </c>
      <c r="AA51" s="110">
        <f>SUM($D51:L51)</f>
        <v>534279</v>
      </c>
      <c r="AB51" s="110">
        <f>SUM($D51:M51)</f>
        <v>593425</v>
      </c>
      <c r="AC51" s="110">
        <f>SUM($D51:N51)</f>
        <v>648757</v>
      </c>
      <c r="AD51" s="110">
        <f>SUM($D51:O51)</f>
        <v>704164</v>
      </c>
    </row>
    <row r="52" spans="1:30" s="114" customFormat="1" ht="15" customHeight="1">
      <c r="A52" s="138">
        <v>2014</v>
      </c>
      <c r="B52" s="141" t="s">
        <v>7</v>
      </c>
      <c r="D52" s="111">
        <v>6444</v>
      </c>
      <c r="E52" s="110">
        <v>5965</v>
      </c>
      <c r="F52" s="110">
        <v>6051</v>
      </c>
      <c r="G52" s="110">
        <v>6506</v>
      </c>
      <c r="H52" s="110">
        <v>6568</v>
      </c>
      <c r="I52" s="110">
        <v>6628</v>
      </c>
      <c r="J52" s="110">
        <v>6775</v>
      </c>
      <c r="K52" s="110">
        <v>6492</v>
      </c>
      <c r="L52" s="110">
        <v>6611</v>
      </c>
      <c r="M52" s="110">
        <v>6660</v>
      </c>
      <c r="N52" s="110">
        <v>5540</v>
      </c>
      <c r="O52" s="110">
        <v>5836</v>
      </c>
      <c r="P52" s="110">
        <f>SUM(D52:O52)</f>
        <v>76076</v>
      </c>
      <c r="Q52" s="142"/>
      <c r="R52" s="142"/>
      <c r="S52" s="110">
        <f>SUM($D52:D52)</f>
        <v>6444</v>
      </c>
      <c r="T52" s="110">
        <f>SUM($D52:E52)</f>
        <v>12409</v>
      </c>
      <c r="U52" s="110">
        <f>SUM($D52:F52)</f>
        <v>18460</v>
      </c>
      <c r="V52" s="110">
        <f>SUM($D52:G52)</f>
        <v>24966</v>
      </c>
      <c r="W52" s="110">
        <f>SUM($D52:H52)</f>
        <v>31534</v>
      </c>
      <c r="X52" s="110">
        <f>SUM($D52:I52)</f>
        <v>38162</v>
      </c>
      <c r="Y52" s="110">
        <f>SUM($D52:J52)</f>
        <v>44937</v>
      </c>
      <c r="Z52" s="110">
        <f>SUM($D52:K52)</f>
        <v>51429</v>
      </c>
      <c r="AA52" s="110">
        <f>SUM($D52:L52)</f>
        <v>58040</v>
      </c>
      <c r="AB52" s="110">
        <f>SUM($D52:M52)</f>
        <v>64700</v>
      </c>
      <c r="AC52" s="110">
        <f>SUM($D52:N52)</f>
        <v>70240</v>
      </c>
      <c r="AD52" s="110">
        <f>SUM($D52:O52)</f>
        <v>76076</v>
      </c>
    </row>
    <row r="53" spans="1:30" s="114" customFormat="1" ht="15" customHeight="1">
      <c r="A53" s="138">
        <v>2014</v>
      </c>
      <c r="B53" s="141" t="s">
        <v>8</v>
      </c>
      <c r="D53" s="111">
        <v>24</v>
      </c>
      <c r="E53" s="110">
        <v>32</v>
      </c>
      <c r="F53" s="110">
        <v>10</v>
      </c>
      <c r="G53" s="110">
        <v>15</v>
      </c>
      <c r="H53" s="110">
        <v>46</v>
      </c>
      <c r="I53" s="110">
        <v>55</v>
      </c>
      <c r="J53" s="110">
        <v>39</v>
      </c>
      <c r="K53" s="110">
        <v>28</v>
      </c>
      <c r="L53" s="110">
        <v>5</v>
      </c>
      <c r="M53" s="110">
        <v>32</v>
      </c>
      <c r="N53" s="110">
        <v>51</v>
      </c>
      <c r="O53" s="110">
        <v>26</v>
      </c>
      <c r="P53" s="110">
        <f>SUM(D53:O53)</f>
        <v>363</v>
      </c>
      <c r="Q53" s="142"/>
      <c r="R53" s="142"/>
      <c r="S53" s="110">
        <f>SUM($D53:D53)</f>
        <v>24</v>
      </c>
      <c r="T53" s="110">
        <f>SUM($D53:E53)</f>
        <v>56</v>
      </c>
      <c r="U53" s="110">
        <f>SUM($D53:F53)</f>
        <v>66</v>
      </c>
      <c r="V53" s="110">
        <f>SUM($D53:G53)</f>
        <v>81</v>
      </c>
      <c r="W53" s="110">
        <f>SUM($D53:H53)</f>
        <v>127</v>
      </c>
      <c r="X53" s="110">
        <f>SUM($D53:I53)</f>
        <v>182</v>
      </c>
      <c r="Y53" s="110">
        <f>SUM($D53:J53)</f>
        <v>221</v>
      </c>
      <c r="Z53" s="110">
        <f>SUM($D53:K53)</f>
        <v>249</v>
      </c>
      <c r="AA53" s="110">
        <f>SUM($D53:L53)</f>
        <v>254</v>
      </c>
      <c r="AB53" s="110">
        <f>SUM($D53:M53)</f>
        <v>286</v>
      </c>
      <c r="AC53" s="110">
        <f>SUM($D53:N53)</f>
        <v>337</v>
      </c>
      <c r="AD53" s="110">
        <f>SUM($D53:O53)</f>
        <v>363</v>
      </c>
    </row>
    <row r="54" spans="1:30" s="114" customFormat="1" ht="15" customHeight="1">
      <c r="A54" s="138">
        <v>2014</v>
      </c>
      <c r="B54" s="143" t="s">
        <v>9</v>
      </c>
      <c r="D54" s="111">
        <f t="shared" ref="D54:P54" si="16">SUM(D51:D53)</f>
        <v>51418</v>
      </c>
      <c r="E54" s="111">
        <f t="shared" si="16"/>
        <v>46602</v>
      </c>
      <c r="F54" s="111">
        <f t="shared" si="16"/>
        <v>58349</v>
      </c>
      <c r="G54" s="111">
        <f t="shared" si="16"/>
        <v>60339</v>
      </c>
      <c r="H54" s="111">
        <f t="shared" si="16"/>
        <v>70772</v>
      </c>
      <c r="I54" s="111">
        <f t="shared" si="16"/>
        <v>71766</v>
      </c>
      <c r="J54" s="111">
        <f t="shared" si="16"/>
        <v>81053</v>
      </c>
      <c r="K54" s="111">
        <f t="shared" si="16"/>
        <v>86040</v>
      </c>
      <c r="L54" s="111">
        <f t="shared" si="16"/>
        <v>66234</v>
      </c>
      <c r="M54" s="111">
        <f t="shared" si="16"/>
        <v>65838</v>
      </c>
      <c r="N54" s="111">
        <f t="shared" si="16"/>
        <v>60923</v>
      </c>
      <c r="O54" s="111">
        <f t="shared" si="16"/>
        <v>61269</v>
      </c>
      <c r="P54" s="111">
        <f t="shared" si="16"/>
        <v>780603</v>
      </c>
      <c r="Q54" s="142"/>
      <c r="R54" s="142"/>
      <c r="S54" s="111">
        <f t="shared" ref="S54:AD54" si="17">SUM(S51:S53)</f>
        <v>51418</v>
      </c>
      <c r="T54" s="111">
        <f t="shared" si="17"/>
        <v>98020</v>
      </c>
      <c r="U54" s="111">
        <f t="shared" si="17"/>
        <v>156369</v>
      </c>
      <c r="V54" s="111">
        <f t="shared" si="17"/>
        <v>216708</v>
      </c>
      <c r="W54" s="111">
        <f t="shared" si="17"/>
        <v>287480</v>
      </c>
      <c r="X54" s="111">
        <f t="shared" si="17"/>
        <v>359246</v>
      </c>
      <c r="Y54" s="111">
        <f t="shared" si="17"/>
        <v>440299</v>
      </c>
      <c r="Z54" s="111">
        <f t="shared" si="17"/>
        <v>526339</v>
      </c>
      <c r="AA54" s="111">
        <f t="shared" si="17"/>
        <v>592573</v>
      </c>
      <c r="AB54" s="111">
        <f t="shared" si="17"/>
        <v>658411</v>
      </c>
      <c r="AC54" s="111">
        <f t="shared" si="17"/>
        <v>719334</v>
      </c>
      <c r="AD54" s="111">
        <f t="shared" si="17"/>
        <v>780603</v>
      </c>
    </row>
    <row r="55" spans="1:30" s="137" customFormat="1" ht="15" customHeight="1">
      <c r="A55" s="134"/>
      <c r="B55" s="135"/>
      <c r="C55" s="136"/>
      <c r="D55" s="112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36"/>
      <c r="R55" s="136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</row>
    <row r="56" spans="1:30" s="114" customFormat="1" ht="15" customHeight="1">
      <c r="A56" s="138">
        <v>2015</v>
      </c>
      <c r="B56" s="139" t="s">
        <v>6</v>
      </c>
      <c r="C56" s="113"/>
      <c r="D56" s="110">
        <v>38140</v>
      </c>
      <c r="E56" s="110">
        <v>32637</v>
      </c>
      <c r="F56" s="110">
        <v>41260</v>
      </c>
      <c r="G56" s="110">
        <v>43870</v>
      </c>
      <c r="H56" s="110">
        <v>55095</v>
      </c>
      <c r="I56" s="110">
        <v>54894</v>
      </c>
      <c r="J56" s="110">
        <v>49966</v>
      </c>
      <c r="K56" s="110">
        <v>58505</v>
      </c>
      <c r="L56" s="110">
        <v>48025</v>
      </c>
      <c r="M56" s="110">
        <v>46897</v>
      </c>
      <c r="N56" s="110">
        <v>43657</v>
      </c>
      <c r="O56" s="110">
        <v>43901</v>
      </c>
      <c r="P56" s="110">
        <f>SUM(D56:O56)</f>
        <v>556847</v>
      </c>
      <c r="Q56" s="140"/>
      <c r="R56" s="140"/>
      <c r="S56" s="110">
        <f>SUM($D56:D56)</f>
        <v>38140</v>
      </c>
      <c r="T56" s="110">
        <f>SUM($D56:E56)</f>
        <v>70777</v>
      </c>
      <c r="U56" s="110">
        <f>SUM($D56:F56)</f>
        <v>112037</v>
      </c>
      <c r="V56" s="110">
        <f>SUM($D56:G56)</f>
        <v>155907</v>
      </c>
      <c r="W56" s="110">
        <f>SUM($D56:H56)</f>
        <v>211002</v>
      </c>
      <c r="X56" s="110">
        <f>SUM($D56:I56)</f>
        <v>265896</v>
      </c>
      <c r="Y56" s="110">
        <f>SUM($D56:J56)</f>
        <v>315862</v>
      </c>
      <c r="Z56" s="110">
        <f>SUM($D56:K56)</f>
        <v>374367</v>
      </c>
      <c r="AA56" s="110">
        <f>SUM($D56:L56)</f>
        <v>422392</v>
      </c>
      <c r="AB56" s="110">
        <f>SUM($D56:M56)</f>
        <v>469289</v>
      </c>
      <c r="AC56" s="110">
        <f>SUM($D56:N56)</f>
        <v>512946</v>
      </c>
      <c r="AD56" s="110">
        <f>SUM($D56:O56)</f>
        <v>556847</v>
      </c>
    </row>
    <row r="57" spans="1:30" s="114" customFormat="1" ht="15" customHeight="1">
      <c r="A57" s="138">
        <v>2015</v>
      </c>
      <c r="B57" s="141" t="s">
        <v>7</v>
      </c>
      <c r="D57" s="111">
        <v>6104</v>
      </c>
      <c r="E57" s="110">
        <v>6042</v>
      </c>
      <c r="F57" s="110">
        <v>6324</v>
      </c>
      <c r="G57" s="110">
        <v>6136</v>
      </c>
      <c r="H57" s="110">
        <v>6255</v>
      </c>
      <c r="I57" s="110">
        <v>6864</v>
      </c>
      <c r="J57" s="110">
        <v>5505</v>
      </c>
      <c r="K57" s="110">
        <v>6798</v>
      </c>
      <c r="L57" s="110">
        <v>6875</v>
      </c>
      <c r="M57" s="110">
        <v>6734</v>
      </c>
      <c r="N57" s="110">
        <v>6256</v>
      </c>
      <c r="O57" s="110">
        <v>5894</v>
      </c>
      <c r="P57" s="110">
        <f>SUM(D57:O57)</f>
        <v>75787</v>
      </c>
      <c r="Q57" s="142"/>
      <c r="R57" s="142"/>
      <c r="S57" s="110">
        <f>SUM($D57:D57)</f>
        <v>6104</v>
      </c>
      <c r="T57" s="110">
        <f>SUM($D57:E57)</f>
        <v>12146</v>
      </c>
      <c r="U57" s="110">
        <f>SUM($D57:F57)</f>
        <v>18470</v>
      </c>
      <c r="V57" s="110">
        <f>SUM($D57:G57)</f>
        <v>24606</v>
      </c>
      <c r="W57" s="110">
        <f>SUM($D57:H57)</f>
        <v>30861</v>
      </c>
      <c r="X57" s="110">
        <f>SUM($D57:I57)</f>
        <v>37725</v>
      </c>
      <c r="Y57" s="110">
        <f>SUM($D57:J57)</f>
        <v>43230</v>
      </c>
      <c r="Z57" s="110">
        <f>SUM($D57:K57)</f>
        <v>50028</v>
      </c>
      <c r="AA57" s="110">
        <f>SUM($D57:L57)</f>
        <v>56903</v>
      </c>
      <c r="AB57" s="110">
        <f>SUM($D57:M57)</f>
        <v>63637</v>
      </c>
      <c r="AC57" s="110">
        <f>SUM($D57:N57)</f>
        <v>69893</v>
      </c>
      <c r="AD57" s="110">
        <f>SUM($D57:O57)</f>
        <v>75787</v>
      </c>
    </row>
    <row r="58" spans="1:30" s="114" customFormat="1" ht="15" customHeight="1">
      <c r="A58" s="138">
        <v>2015</v>
      </c>
      <c r="B58" s="141" t="s">
        <v>8</v>
      </c>
      <c r="D58" s="111">
        <v>26</v>
      </c>
      <c r="E58" s="110">
        <v>16</v>
      </c>
      <c r="F58" s="110">
        <v>16</v>
      </c>
      <c r="G58" s="110">
        <v>27</v>
      </c>
      <c r="H58" s="110">
        <v>31</v>
      </c>
      <c r="I58" s="110">
        <v>43</v>
      </c>
      <c r="J58" s="110">
        <v>10</v>
      </c>
      <c r="K58" s="110">
        <v>23</v>
      </c>
      <c r="L58" s="110">
        <v>8</v>
      </c>
      <c r="M58" s="110">
        <v>28</v>
      </c>
      <c r="N58" s="110">
        <v>28</v>
      </c>
      <c r="O58" s="110">
        <v>15</v>
      </c>
      <c r="P58" s="110">
        <f>SUM(D58:O58)</f>
        <v>271</v>
      </c>
      <c r="Q58" s="142"/>
      <c r="R58" s="142"/>
      <c r="S58" s="110">
        <f>SUM($D58:D58)</f>
        <v>26</v>
      </c>
      <c r="T58" s="110">
        <f>SUM($D58:E58)</f>
        <v>42</v>
      </c>
      <c r="U58" s="110">
        <f>SUM($D58:F58)</f>
        <v>58</v>
      </c>
      <c r="V58" s="110">
        <f>SUM($D58:G58)</f>
        <v>85</v>
      </c>
      <c r="W58" s="110">
        <f>SUM($D58:H58)</f>
        <v>116</v>
      </c>
      <c r="X58" s="110">
        <f>SUM($D58:I58)</f>
        <v>159</v>
      </c>
      <c r="Y58" s="110">
        <f>SUM($D58:J58)</f>
        <v>169</v>
      </c>
      <c r="Z58" s="110">
        <f>SUM($D58:K58)</f>
        <v>192</v>
      </c>
      <c r="AA58" s="110">
        <f>SUM($D58:L58)</f>
        <v>200</v>
      </c>
      <c r="AB58" s="110">
        <f>SUM($D58:M58)</f>
        <v>228</v>
      </c>
      <c r="AC58" s="110">
        <f>SUM($D58:N58)</f>
        <v>256</v>
      </c>
      <c r="AD58" s="110">
        <f>SUM($D58:O58)</f>
        <v>271</v>
      </c>
    </row>
    <row r="59" spans="1:30" s="114" customFormat="1" ht="15" customHeight="1">
      <c r="A59" s="138">
        <v>2015</v>
      </c>
      <c r="B59" s="143" t="s">
        <v>9</v>
      </c>
      <c r="D59" s="111">
        <f t="shared" ref="D59:P59" si="18">SUM(D56:D58)</f>
        <v>44270</v>
      </c>
      <c r="E59" s="111">
        <f t="shared" si="18"/>
        <v>38695</v>
      </c>
      <c r="F59" s="111">
        <f t="shared" si="18"/>
        <v>47600</v>
      </c>
      <c r="G59" s="111">
        <f t="shared" si="18"/>
        <v>50033</v>
      </c>
      <c r="H59" s="111">
        <f t="shared" si="18"/>
        <v>61381</v>
      </c>
      <c r="I59" s="111">
        <f t="shared" si="18"/>
        <v>61801</v>
      </c>
      <c r="J59" s="111">
        <f t="shared" si="18"/>
        <v>55481</v>
      </c>
      <c r="K59" s="111">
        <f t="shared" si="18"/>
        <v>65326</v>
      </c>
      <c r="L59" s="111">
        <f t="shared" si="18"/>
        <v>54908</v>
      </c>
      <c r="M59" s="111">
        <f t="shared" si="18"/>
        <v>53659</v>
      </c>
      <c r="N59" s="111">
        <f t="shared" si="18"/>
        <v>49941</v>
      </c>
      <c r="O59" s="111">
        <f t="shared" si="18"/>
        <v>49810</v>
      </c>
      <c r="P59" s="111">
        <f t="shared" si="18"/>
        <v>632905</v>
      </c>
      <c r="Q59" s="142"/>
      <c r="R59" s="142"/>
      <c r="S59" s="111">
        <f t="shared" ref="S59:AD59" si="19">SUM(S56:S58)</f>
        <v>44270</v>
      </c>
      <c r="T59" s="111">
        <f t="shared" si="19"/>
        <v>82965</v>
      </c>
      <c r="U59" s="111">
        <f t="shared" si="19"/>
        <v>130565</v>
      </c>
      <c r="V59" s="111">
        <f t="shared" si="19"/>
        <v>180598</v>
      </c>
      <c r="W59" s="111">
        <f t="shared" si="19"/>
        <v>241979</v>
      </c>
      <c r="X59" s="111">
        <f t="shared" si="19"/>
        <v>303780</v>
      </c>
      <c r="Y59" s="111">
        <f t="shared" si="19"/>
        <v>359261</v>
      </c>
      <c r="Z59" s="111">
        <f t="shared" si="19"/>
        <v>424587</v>
      </c>
      <c r="AA59" s="111">
        <f t="shared" si="19"/>
        <v>479495</v>
      </c>
      <c r="AB59" s="111">
        <f t="shared" si="19"/>
        <v>533154</v>
      </c>
      <c r="AC59" s="111">
        <f t="shared" si="19"/>
        <v>583095</v>
      </c>
      <c r="AD59" s="111">
        <f t="shared" si="19"/>
        <v>632905</v>
      </c>
    </row>
    <row r="60" spans="1:30" s="137" customFormat="1" ht="15" customHeight="1">
      <c r="A60" s="134"/>
      <c r="B60" s="135"/>
      <c r="C60" s="136"/>
      <c r="D60" s="112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36"/>
      <c r="R60" s="136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</row>
    <row r="61" spans="1:30" s="114" customFormat="1" ht="15" customHeight="1">
      <c r="A61" s="138">
        <v>2016</v>
      </c>
      <c r="B61" s="139" t="s">
        <v>6</v>
      </c>
      <c r="C61" s="113"/>
      <c r="D61" s="104">
        <v>38327</v>
      </c>
      <c r="E61" s="104">
        <v>28886</v>
      </c>
      <c r="F61" s="104">
        <v>36138</v>
      </c>
      <c r="G61" s="104">
        <v>41146</v>
      </c>
      <c r="H61" s="104">
        <v>47247</v>
      </c>
      <c r="I61" s="104">
        <v>49552</v>
      </c>
      <c r="J61" s="104">
        <v>59176</v>
      </c>
      <c r="K61" s="104">
        <v>57800</v>
      </c>
      <c r="L61" s="104">
        <v>50566</v>
      </c>
      <c r="M61" s="104">
        <v>48993</v>
      </c>
      <c r="N61" s="104">
        <v>43977</v>
      </c>
      <c r="O61" s="104">
        <v>45717</v>
      </c>
      <c r="P61" s="110">
        <f>SUM(D61:O61)</f>
        <v>547525</v>
      </c>
      <c r="Q61" s="140"/>
      <c r="R61" s="140"/>
      <c r="S61" s="110">
        <f>SUM($D61:D61)</f>
        <v>38327</v>
      </c>
      <c r="T61" s="110">
        <f>SUM($D61:E61)</f>
        <v>67213</v>
      </c>
      <c r="U61" s="110">
        <f>SUM($D61:F61)</f>
        <v>103351</v>
      </c>
      <c r="V61" s="110">
        <f>SUM($D61:G61)</f>
        <v>144497</v>
      </c>
      <c r="W61" s="110">
        <f>SUM($D61:H61)</f>
        <v>191744</v>
      </c>
      <c r="X61" s="110">
        <f>SUM($D61:I61)</f>
        <v>241296</v>
      </c>
      <c r="Y61" s="110">
        <f>SUM($D61:J61)</f>
        <v>300472</v>
      </c>
      <c r="Z61" s="110">
        <f>SUM($D61:K61)</f>
        <v>358272</v>
      </c>
      <c r="AA61" s="110">
        <f>SUM($D61:L61)</f>
        <v>408838</v>
      </c>
      <c r="AB61" s="110">
        <f>SUM($D61:M61)</f>
        <v>457831</v>
      </c>
      <c r="AC61" s="110">
        <f>SUM($D61:N61)</f>
        <v>501808</v>
      </c>
      <c r="AD61" s="110">
        <f>SUM($D61:O61)</f>
        <v>547525</v>
      </c>
    </row>
    <row r="62" spans="1:30" s="114" customFormat="1" ht="15" customHeight="1">
      <c r="A62" s="138">
        <v>2016</v>
      </c>
      <c r="B62" s="141" t="s">
        <v>7</v>
      </c>
      <c r="D62" s="105">
        <v>5676</v>
      </c>
      <c r="E62" s="104">
        <v>6261</v>
      </c>
      <c r="F62" s="104">
        <v>6521</v>
      </c>
      <c r="G62" s="104">
        <v>6474</v>
      </c>
      <c r="H62" s="104">
        <v>7013</v>
      </c>
      <c r="I62" s="104">
        <v>6936</v>
      </c>
      <c r="J62" s="104">
        <v>5534</v>
      </c>
      <c r="K62" s="104">
        <v>6551</v>
      </c>
      <c r="L62" s="104">
        <v>6671</v>
      </c>
      <c r="M62" s="104">
        <v>6513</v>
      </c>
      <c r="N62" s="104">
        <v>6243</v>
      </c>
      <c r="O62" s="104">
        <v>5788</v>
      </c>
      <c r="P62" s="110">
        <f>SUM(D62:O62)</f>
        <v>76181</v>
      </c>
      <c r="Q62" s="142"/>
      <c r="R62" s="142"/>
      <c r="S62" s="110">
        <f>SUM($D62:D62)</f>
        <v>5676</v>
      </c>
      <c r="T62" s="110">
        <f>SUM($D62:E62)</f>
        <v>11937</v>
      </c>
      <c r="U62" s="110">
        <f>SUM($D62:F62)</f>
        <v>18458</v>
      </c>
      <c r="V62" s="110">
        <f>SUM($D62:G62)</f>
        <v>24932</v>
      </c>
      <c r="W62" s="110">
        <f>SUM($D62:H62)</f>
        <v>31945</v>
      </c>
      <c r="X62" s="110">
        <f>SUM($D62:I62)</f>
        <v>38881</v>
      </c>
      <c r="Y62" s="110">
        <f>SUM($D62:J62)</f>
        <v>44415</v>
      </c>
      <c r="Z62" s="110">
        <f>SUM($D62:K62)</f>
        <v>50966</v>
      </c>
      <c r="AA62" s="110">
        <f>SUM($D62:L62)</f>
        <v>57637</v>
      </c>
      <c r="AB62" s="110">
        <f>SUM($D62:M62)</f>
        <v>64150</v>
      </c>
      <c r="AC62" s="110">
        <f>SUM($D62:N62)</f>
        <v>70393</v>
      </c>
      <c r="AD62" s="110">
        <f>SUM($D62:O62)</f>
        <v>76181</v>
      </c>
    </row>
    <row r="63" spans="1:30" s="114" customFormat="1" ht="15" customHeight="1">
      <c r="A63" s="138">
        <v>2016</v>
      </c>
      <c r="B63" s="141" t="s">
        <v>8</v>
      </c>
      <c r="D63" s="105">
        <v>12</v>
      </c>
      <c r="E63" s="104">
        <v>26</v>
      </c>
      <c r="F63" s="104">
        <v>9</v>
      </c>
      <c r="G63" s="104">
        <v>14</v>
      </c>
      <c r="H63" s="104">
        <v>27</v>
      </c>
      <c r="I63" s="104">
        <v>34</v>
      </c>
      <c r="J63" s="104">
        <v>18</v>
      </c>
      <c r="K63" s="104">
        <v>28</v>
      </c>
      <c r="L63" s="104">
        <v>19</v>
      </c>
      <c r="M63" s="104">
        <v>20</v>
      </c>
      <c r="N63" s="104">
        <v>38</v>
      </c>
      <c r="O63" s="104">
        <v>20</v>
      </c>
      <c r="P63" s="110">
        <f>SUM(D63:O63)</f>
        <v>265</v>
      </c>
      <c r="Q63" s="142"/>
      <c r="R63" s="142"/>
      <c r="S63" s="110">
        <f>SUM($D63:D63)</f>
        <v>12</v>
      </c>
      <c r="T63" s="110">
        <f>SUM($D63:E63)</f>
        <v>38</v>
      </c>
      <c r="U63" s="110">
        <f>SUM($D63:F63)</f>
        <v>47</v>
      </c>
      <c r="V63" s="110">
        <f>SUM($D63:G63)</f>
        <v>61</v>
      </c>
      <c r="W63" s="110">
        <f>SUM($D63:H63)</f>
        <v>88</v>
      </c>
      <c r="X63" s="110">
        <f>SUM($D63:I63)</f>
        <v>122</v>
      </c>
      <c r="Y63" s="110">
        <f>SUM($D63:J63)</f>
        <v>140</v>
      </c>
      <c r="Z63" s="110">
        <f>SUM($D63:K63)</f>
        <v>168</v>
      </c>
      <c r="AA63" s="110">
        <f>SUM($D63:L63)</f>
        <v>187</v>
      </c>
      <c r="AB63" s="110">
        <f>SUM($D63:M63)</f>
        <v>207</v>
      </c>
      <c r="AC63" s="110">
        <f>SUM($D63:N63)</f>
        <v>245</v>
      </c>
      <c r="AD63" s="110">
        <f>SUM($D63:O63)</f>
        <v>265</v>
      </c>
    </row>
    <row r="64" spans="1:30" s="114" customFormat="1" ht="15" customHeight="1">
      <c r="A64" s="138">
        <v>2016</v>
      </c>
      <c r="B64" s="143" t="s">
        <v>9</v>
      </c>
      <c r="D64" s="111">
        <f t="shared" ref="D64:P64" si="20">SUM(D61:D63)</f>
        <v>44015</v>
      </c>
      <c r="E64" s="111">
        <f t="shared" si="20"/>
        <v>35173</v>
      </c>
      <c r="F64" s="111">
        <f t="shared" si="20"/>
        <v>42668</v>
      </c>
      <c r="G64" s="111">
        <f t="shared" si="20"/>
        <v>47634</v>
      </c>
      <c r="H64" s="111">
        <f t="shared" si="20"/>
        <v>54287</v>
      </c>
      <c r="I64" s="111">
        <f t="shared" si="20"/>
        <v>56522</v>
      </c>
      <c r="J64" s="111">
        <f t="shared" si="20"/>
        <v>64728</v>
      </c>
      <c r="K64" s="111">
        <f t="shared" si="20"/>
        <v>64379</v>
      </c>
      <c r="L64" s="111">
        <f t="shared" si="20"/>
        <v>57256</v>
      </c>
      <c r="M64" s="111">
        <f t="shared" si="20"/>
        <v>55526</v>
      </c>
      <c r="N64" s="111">
        <f t="shared" si="20"/>
        <v>50258</v>
      </c>
      <c r="O64" s="111">
        <f t="shared" si="20"/>
        <v>51525</v>
      </c>
      <c r="P64" s="111">
        <f t="shared" si="20"/>
        <v>623971</v>
      </c>
      <c r="Q64" s="142"/>
      <c r="R64" s="142"/>
      <c r="S64" s="111">
        <f t="shared" ref="S64:AD64" si="21">SUM(S61:S63)</f>
        <v>44015</v>
      </c>
      <c r="T64" s="111">
        <f t="shared" si="21"/>
        <v>79188</v>
      </c>
      <c r="U64" s="111">
        <f t="shared" si="21"/>
        <v>121856</v>
      </c>
      <c r="V64" s="111">
        <f t="shared" si="21"/>
        <v>169490</v>
      </c>
      <c r="W64" s="111">
        <f t="shared" si="21"/>
        <v>223777</v>
      </c>
      <c r="X64" s="111">
        <f t="shared" si="21"/>
        <v>280299</v>
      </c>
      <c r="Y64" s="111">
        <f t="shared" si="21"/>
        <v>345027</v>
      </c>
      <c r="Z64" s="111">
        <f t="shared" si="21"/>
        <v>409406</v>
      </c>
      <c r="AA64" s="111">
        <f t="shared" si="21"/>
        <v>466662</v>
      </c>
      <c r="AB64" s="111">
        <f t="shared" si="21"/>
        <v>522188</v>
      </c>
      <c r="AC64" s="111">
        <f t="shared" si="21"/>
        <v>572446</v>
      </c>
      <c r="AD64" s="111">
        <f t="shared" si="21"/>
        <v>623971</v>
      </c>
    </row>
    <row r="65" spans="1:30" s="137" customFormat="1" ht="15" customHeight="1">
      <c r="A65" s="134"/>
      <c r="B65" s="135"/>
      <c r="C65" s="136"/>
      <c r="D65" s="112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36"/>
      <c r="R65" s="136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</row>
    <row r="66" spans="1:30" s="114" customFormat="1" ht="15" customHeight="1">
      <c r="A66" s="138">
        <v>2017</v>
      </c>
      <c r="B66" s="139" t="s">
        <v>6</v>
      </c>
      <c r="C66" s="113"/>
      <c r="D66" s="104">
        <v>38721</v>
      </c>
      <c r="E66" s="104">
        <v>36610</v>
      </c>
      <c r="F66" s="104">
        <v>40065</v>
      </c>
      <c r="G66" s="104">
        <v>45879</v>
      </c>
      <c r="H66" s="104">
        <v>48520</v>
      </c>
      <c r="I66" s="104">
        <v>51628</v>
      </c>
      <c r="J66" s="104">
        <v>57077</v>
      </c>
      <c r="K66" s="104">
        <v>64803</v>
      </c>
      <c r="L66" s="104">
        <v>53925</v>
      </c>
      <c r="M66" s="104">
        <v>54604</v>
      </c>
      <c r="N66" s="104"/>
      <c r="O66" s="104"/>
      <c r="P66" s="110">
        <f>SUM(D66:O66)</f>
        <v>491832</v>
      </c>
      <c r="Q66" s="140"/>
      <c r="R66" s="140"/>
      <c r="S66" s="110">
        <f>SUM($D66:D66)</f>
        <v>38721</v>
      </c>
      <c r="T66" s="110">
        <f>SUM($D66:E66)</f>
        <v>75331</v>
      </c>
      <c r="U66" s="110">
        <f>SUM($D66:F66)</f>
        <v>115396</v>
      </c>
      <c r="V66" s="110">
        <f>SUM($D66:G66)</f>
        <v>161275</v>
      </c>
      <c r="W66" s="110">
        <f>SUM($D66:H66)</f>
        <v>209795</v>
      </c>
      <c r="X66" s="110">
        <f>SUM($D66:I66)</f>
        <v>261423</v>
      </c>
      <c r="Y66" s="110">
        <f>SUM($D66:J66)</f>
        <v>318500</v>
      </c>
      <c r="Z66" s="110">
        <f>SUM($D66:K66)</f>
        <v>383303</v>
      </c>
      <c r="AA66" s="110">
        <f>SUM($D66:L66)</f>
        <v>437228</v>
      </c>
      <c r="AB66" s="110">
        <f>SUM($D66:M66)</f>
        <v>491832</v>
      </c>
      <c r="AC66" s="110">
        <f>SUM($D66:N66)</f>
        <v>491832</v>
      </c>
      <c r="AD66" s="110">
        <f>SUM($D66:O66)</f>
        <v>491832</v>
      </c>
    </row>
    <row r="67" spans="1:30" s="114" customFormat="1" ht="15" customHeight="1">
      <c r="A67" s="138">
        <v>2017</v>
      </c>
      <c r="B67" s="141" t="s">
        <v>7</v>
      </c>
      <c r="D67" s="105">
        <v>6827</v>
      </c>
      <c r="E67" s="104">
        <v>6708</v>
      </c>
      <c r="F67" s="104">
        <v>7328</v>
      </c>
      <c r="G67" s="104">
        <v>7104</v>
      </c>
      <c r="H67" s="104">
        <v>8182</v>
      </c>
      <c r="I67" s="104">
        <v>8109</v>
      </c>
      <c r="J67" s="104">
        <v>7600</v>
      </c>
      <c r="K67" s="104">
        <v>7284</v>
      </c>
      <c r="L67" s="104">
        <v>6586</v>
      </c>
      <c r="M67" s="104">
        <v>6907</v>
      </c>
      <c r="N67" s="104"/>
      <c r="O67" s="104"/>
      <c r="P67" s="110">
        <f>SUM(D67:O67)</f>
        <v>72635</v>
      </c>
      <c r="Q67" s="142"/>
      <c r="R67" s="142"/>
      <c r="S67" s="110">
        <f>SUM($D67:D67)</f>
        <v>6827</v>
      </c>
      <c r="T67" s="110">
        <f>SUM($D67:E67)</f>
        <v>13535</v>
      </c>
      <c r="U67" s="110">
        <f>SUM($D67:F67)</f>
        <v>20863</v>
      </c>
      <c r="V67" s="110">
        <f>SUM($D67:G67)</f>
        <v>27967</v>
      </c>
      <c r="W67" s="110">
        <f>SUM($D67:H67)</f>
        <v>36149</v>
      </c>
      <c r="X67" s="110">
        <f>SUM($D67:I67)</f>
        <v>44258</v>
      </c>
      <c r="Y67" s="110">
        <f>SUM($D67:J67)</f>
        <v>51858</v>
      </c>
      <c r="Z67" s="110">
        <f>SUM($D67:K67)</f>
        <v>59142</v>
      </c>
      <c r="AA67" s="110">
        <f>SUM($D67:L67)</f>
        <v>65728</v>
      </c>
      <c r="AB67" s="110">
        <f>SUM($D67:M67)</f>
        <v>72635</v>
      </c>
      <c r="AC67" s="110">
        <f>SUM($D67:N67)</f>
        <v>72635</v>
      </c>
      <c r="AD67" s="110">
        <f>SUM($D67:O67)</f>
        <v>72635</v>
      </c>
    </row>
    <row r="68" spans="1:30" s="114" customFormat="1" ht="15" customHeight="1">
      <c r="A68" s="138">
        <v>2017</v>
      </c>
      <c r="B68" s="141" t="s">
        <v>8</v>
      </c>
      <c r="D68" s="105">
        <v>21</v>
      </c>
      <c r="E68" s="104">
        <v>12</v>
      </c>
      <c r="F68" s="104">
        <v>6</v>
      </c>
      <c r="G68" s="104">
        <v>18</v>
      </c>
      <c r="H68" s="104">
        <v>33</v>
      </c>
      <c r="I68" s="104">
        <v>46</v>
      </c>
      <c r="J68" s="104">
        <v>17</v>
      </c>
      <c r="K68" s="104">
        <v>33</v>
      </c>
      <c r="L68" s="104">
        <v>13</v>
      </c>
      <c r="M68" s="104">
        <v>28</v>
      </c>
      <c r="N68" s="104"/>
      <c r="O68" s="104"/>
      <c r="P68" s="110">
        <f>SUM(D68:O68)</f>
        <v>227</v>
      </c>
      <c r="Q68" s="142"/>
      <c r="R68" s="142"/>
      <c r="S68" s="110">
        <f>SUM($D68:D68)</f>
        <v>21</v>
      </c>
      <c r="T68" s="110">
        <f>SUM($D68:E68)</f>
        <v>33</v>
      </c>
      <c r="U68" s="110">
        <f>SUM($D68:F68)</f>
        <v>39</v>
      </c>
      <c r="V68" s="110">
        <f>SUM($D68:G68)</f>
        <v>57</v>
      </c>
      <c r="W68" s="110">
        <f>SUM($D68:H68)</f>
        <v>90</v>
      </c>
      <c r="X68" s="110">
        <f>SUM($D68:I68)</f>
        <v>136</v>
      </c>
      <c r="Y68" s="110">
        <f>SUM($D68:J68)</f>
        <v>153</v>
      </c>
      <c r="Z68" s="110">
        <f>SUM($D68:K68)</f>
        <v>186</v>
      </c>
      <c r="AA68" s="110">
        <f>SUM($D68:L68)</f>
        <v>199</v>
      </c>
      <c r="AB68" s="110">
        <f>SUM($D68:M68)</f>
        <v>227</v>
      </c>
      <c r="AC68" s="110">
        <f>SUM($D68:N68)</f>
        <v>227</v>
      </c>
      <c r="AD68" s="110">
        <f>SUM($D68:O68)</f>
        <v>227</v>
      </c>
    </row>
    <row r="69" spans="1:30" s="114" customFormat="1" ht="15" customHeight="1">
      <c r="A69" s="138">
        <v>2017</v>
      </c>
      <c r="B69" s="143" t="s">
        <v>9</v>
      </c>
      <c r="D69" s="111">
        <f t="shared" ref="D69:P69" si="22">SUM(D66:D68)</f>
        <v>45569</v>
      </c>
      <c r="E69" s="111">
        <f t="shared" si="22"/>
        <v>43330</v>
      </c>
      <c r="F69" s="111">
        <f t="shared" si="22"/>
        <v>47399</v>
      </c>
      <c r="G69" s="111">
        <f t="shared" si="22"/>
        <v>53001</v>
      </c>
      <c r="H69" s="111">
        <f t="shared" si="22"/>
        <v>56735</v>
      </c>
      <c r="I69" s="111">
        <f t="shared" si="22"/>
        <v>59783</v>
      </c>
      <c r="J69" s="111">
        <f t="shared" si="22"/>
        <v>64694</v>
      </c>
      <c r="K69" s="111">
        <f t="shared" si="22"/>
        <v>72120</v>
      </c>
      <c r="L69" s="111">
        <f t="shared" si="22"/>
        <v>60524</v>
      </c>
      <c r="M69" s="111">
        <f t="shared" si="22"/>
        <v>61539</v>
      </c>
      <c r="N69" s="111">
        <f t="shared" si="22"/>
        <v>0</v>
      </c>
      <c r="O69" s="111">
        <f t="shared" si="22"/>
        <v>0</v>
      </c>
      <c r="P69" s="111">
        <f t="shared" si="22"/>
        <v>564694</v>
      </c>
      <c r="Q69" s="142"/>
      <c r="R69" s="142"/>
      <c r="S69" s="111">
        <f t="shared" ref="S69:AD69" si="23">SUM(S66:S68)</f>
        <v>45569</v>
      </c>
      <c r="T69" s="111">
        <f t="shared" si="23"/>
        <v>88899</v>
      </c>
      <c r="U69" s="111">
        <f t="shared" si="23"/>
        <v>136298</v>
      </c>
      <c r="V69" s="111">
        <f t="shared" si="23"/>
        <v>189299</v>
      </c>
      <c r="W69" s="111">
        <f t="shared" si="23"/>
        <v>246034</v>
      </c>
      <c r="X69" s="111">
        <f t="shared" si="23"/>
        <v>305817</v>
      </c>
      <c r="Y69" s="111">
        <f t="shared" si="23"/>
        <v>370511</v>
      </c>
      <c r="Z69" s="111">
        <f t="shared" si="23"/>
        <v>442631</v>
      </c>
      <c r="AA69" s="111">
        <f t="shared" si="23"/>
        <v>503155</v>
      </c>
      <c r="AB69" s="111">
        <f t="shared" si="23"/>
        <v>564694</v>
      </c>
      <c r="AC69" s="111">
        <f t="shared" si="23"/>
        <v>564694</v>
      </c>
      <c r="AD69" s="111">
        <f t="shared" si="23"/>
        <v>564694</v>
      </c>
    </row>
    <row r="70" spans="1:30" s="137" customFormat="1" ht="15" customHeight="1">
      <c r="A70" s="134"/>
      <c r="B70" s="135"/>
      <c r="C70" s="136"/>
      <c r="D70" s="112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36"/>
      <c r="R70" s="136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</row>
    <row r="73" spans="1:30" s="114" customFormat="1" ht="15" customHeight="1">
      <c r="A73" s="138">
        <v>2006</v>
      </c>
      <c r="B73" s="139" t="s">
        <v>6</v>
      </c>
      <c r="C73" s="113"/>
      <c r="D73" s="110">
        <f t="shared" ref="D73:J83" si="24">SUMIFS(D$11:D$65,$A$11:$A$65,$A73,$B$11:$B$65,$B73)</f>
        <v>25038</v>
      </c>
      <c r="E73" s="110">
        <f t="shared" si="24"/>
        <v>24314</v>
      </c>
      <c r="F73" s="110">
        <f t="shared" si="24"/>
        <v>29909</v>
      </c>
      <c r="G73" s="110">
        <f t="shared" si="24"/>
        <v>31151</v>
      </c>
      <c r="H73" s="110">
        <f t="shared" si="24"/>
        <v>35270</v>
      </c>
      <c r="I73" s="110">
        <f t="shared" si="24"/>
        <v>37839</v>
      </c>
      <c r="J73" s="110">
        <f t="shared" si="24"/>
        <v>45793</v>
      </c>
      <c r="K73" s="110">
        <f t="shared" ref="K73:O83" si="25">SUMIFS(K$11:K$65,$A$11:$A$65,$A73,$B$11:$B$65,$B73)</f>
        <v>45467</v>
      </c>
      <c r="L73" s="110">
        <f t="shared" si="25"/>
        <v>37435</v>
      </c>
      <c r="M73" s="110">
        <f t="shared" si="25"/>
        <v>34907</v>
      </c>
      <c r="N73" s="110">
        <f t="shared" si="25"/>
        <v>36701</v>
      </c>
      <c r="O73" s="110">
        <f t="shared" si="25"/>
        <v>30540</v>
      </c>
      <c r="P73" s="110">
        <f t="shared" ref="P73:P82" si="26">SUM(D73:O73)</f>
        <v>414364</v>
      </c>
      <c r="Q73" s="112"/>
      <c r="R73" s="112"/>
      <c r="S73" s="110">
        <f>SUM($D73:D73)</f>
        <v>25038</v>
      </c>
      <c r="T73" s="110">
        <f>SUM($D73:E73)</f>
        <v>49352</v>
      </c>
      <c r="U73" s="110">
        <f>SUM($D73:F73)</f>
        <v>79261</v>
      </c>
      <c r="V73" s="110">
        <f>SUM($D73:G73)</f>
        <v>110412</v>
      </c>
      <c r="W73" s="110">
        <f>SUM($D73:H73)</f>
        <v>145682</v>
      </c>
      <c r="X73" s="110">
        <f>SUM($D73:I73)</f>
        <v>183521</v>
      </c>
      <c r="Y73" s="110">
        <f>SUM($D73:J73)</f>
        <v>229314</v>
      </c>
      <c r="Z73" s="110">
        <f>SUM($D73:K73)</f>
        <v>274781</v>
      </c>
      <c r="AA73" s="110">
        <f>SUM($D73:L73)</f>
        <v>312216</v>
      </c>
      <c r="AB73" s="110">
        <f>SUM($D73:M73)</f>
        <v>347123</v>
      </c>
      <c r="AC73" s="110">
        <f>SUM($D73:N73)</f>
        <v>383824</v>
      </c>
      <c r="AD73" s="110">
        <f>SUM($D73:O73)</f>
        <v>414364</v>
      </c>
    </row>
    <row r="74" spans="1:30" s="114" customFormat="1" ht="15" customHeight="1">
      <c r="A74" s="138">
        <v>2007</v>
      </c>
      <c r="B74" s="139" t="s">
        <v>6</v>
      </c>
      <c r="C74" s="113"/>
      <c r="D74" s="110">
        <f t="shared" si="24"/>
        <v>24465</v>
      </c>
      <c r="E74" s="110">
        <f t="shared" si="24"/>
        <v>24067</v>
      </c>
      <c r="F74" s="110">
        <f t="shared" si="24"/>
        <v>28685</v>
      </c>
      <c r="G74" s="110">
        <f t="shared" si="24"/>
        <v>30659</v>
      </c>
      <c r="H74" s="110">
        <f t="shared" si="24"/>
        <v>35852</v>
      </c>
      <c r="I74" s="110">
        <f t="shared" si="24"/>
        <v>40973</v>
      </c>
      <c r="J74" s="110">
        <f t="shared" si="24"/>
        <v>49870</v>
      </c>
      <c r="K74" s="110">
        <f t="shared" si="25"/>
        <v>52000</v>
      </c>
      <c r="L74" s="110">
        <f t="shared" si="25"/>
        <v>45751</v>
      </c>
      <c r="M74" s="110">
        <f t="shared" si="25"/>
        <v>46698</v>
      </c>
      <c r="N74" s="110">
        <f t="shared" si="25"/>
        <v>49619</v>
      </c>
      <c r="O74" s="110">
        <f t="shared" si="25"/>
        <v>36154</v>
      </c>
      <c r="P74" s="110">
        <f t="shared" si="26"/>
        <v>464793</v>
      </c>
      <c r="Q74" s="112"/>
      <c r="R74" s="112"/>
      <c r="S74" s="110">
        <f>SUM($D74:D74)</f>
        <v>24465</v>
      </c>
      <c r="T74" s="110">
        <f>SUM($D74:E74)</f>
        <v>48532</v>
      </c>
      <c r="U74" s="110">
        <f>SUM($D74:F74)</f>
        <v>77217</v>
      </c>
      <c r="V74" s="110">
        <f>SUM($D74:G74)</f>
        <v>107876</v>
      </c>
      <c r="W74" s="110">
        <f>SUM($D74:H74)</f>
        <v>143728</v>
      </c>
      <c r="X74" s="110">
        <f>SUM($D74:I74)</f>
        <v>184701</v>
      </c>
      <c r="Y74" s="110">
        <f>SUM($D74:J74)</f>
        <v>234571</v>
      </c>
      <c r="Z74" s="110">
        <f>SUM($D74:K74)</f>
        <v>286571</v>
      </c>
      <c r="AA74" s="110">
        <f>SUM($D74:L74)</f>
        <v>332322</v>
      </c>
      <c r="AB74" s="110">
        <f>SUM($D74:M74)</f>
        <v>379020</v>
      </c>
      <c r="AC74" s="110">
        <f>SUM($D74:N74)</f>
        <v>428639</v>
      </c>
      <c r="AD74" s="110">
        <f>SUM($D74:O74)</f>
        <v>464793</v>
      </c>
    </row>
    <row r="75" spans="1:30" s="114" customFormat="1" ht="15" customHeight="1">
      <c r="A75" s="138">
        <v>2008</v>
      </c>
      <c r="B75" s="139" t="s">
        <v>6</v>
      </c>
      <c r="C75" s="113"/>
      <c r="D75" s="110">
        <f t="shared" si="24"/>
        <v>30092</v>
      </c>
      <c r="E75" s="110">
        <f t="shared" si="24"/>
        <v>29841</v>
      </c>
      <c r="F75" s="110">
        <f t="shared" si="24"/>
        <v>34166</v>
      </c>
      <c r="G75" s="110">
        <f t="shared" si="24"/>
        <v>37413</v>
      </c>
      <c r="H75" s="110">
        <f t="shared" si="24"/>
        <v>45019</v>
      </c>
      <c r="I75" s="110">
        <f t="shared" si="24"/>
        <v>43579</v>
      </c>
      <c r="J75" s="110">
        <f t="shared" si="24"/>
        <v>52211</v>
      </c>
      <c r="K75" s="110">
        <f t="shared" si="25"/>
        <v>56333</v>
      </c>
      <c r="L75" s="110">
        <f t="shared" si="25"/>
        <v>42261</v>
      </c>
      <c r="M75" s="110">
        <f t="shared" si="25"/>
        <v>40580</v>
      </c>
      <c r="N75" s="110">
        <f t="shared" si="25"/>
        <v>35989</v>
      </c>
      <c r="O75" s="110">
        <f t="shared" si="25"/>
        <v>30093</v>
      </c>
      <c r="P75" s="110">
        <f t="shared" si="26"/>
        <v>477577</v>
      </c>
      <c r="Q75" s="112"/>
      <c r="R75" s="112"/>
      <c r="S75" s="110">
        <f>SUM($D75:D75)</f>
        <v>30092</v>
      </c>
      <c r="T75" s="110">
        <f>SUM($D75:E75)</f>
        <v>59933</v>
      </c>
      <c r="U75" s="110">
        <f>SUM($D75:F75)</f>
        <v>94099</v>
      </c>
      <c r="V75" s="110">
        <f>SUM($D75:G75)</f>
        <v>131512</v>
      </c>
      <c r="W75" s="110">
        <f>SUM($D75:H75)</f>
        <v>176531</v>
      </c>
      <c r="X75" s="110">
        <f>SUM($D75:I75)</f>
        <v>220110</v>
      </c>
      <c r="Y75" s="110">
        <f>SUM($D75:J75)</f>
        <v>272321</v>
      </c>
      <c r="Z75" s="110">
        <f>SUM($D75:K75)</f>
        <v>328654</v>
      </c>
      <c r="AA75" s="110">
        <f>SUM($D75:L75)</f>
        <v>370915</v>
      </c>
      <c r="AB75" s="110">
        <f>SUM($D75:M75)</f>
        <v>411495</v>
      </c>
      <c r="AC75" s="110">
        <f>SUM($D75:N75)</f>
        <v>447484</v>
      </c>
      <c r="AD75" s="110">
        <f>SUM($D75:O75)</f>
        <v>477577</v>
      </c>
    </row>
    <row r="76" spans="1:30" s="114" customFormat="1" ht="15" customHeight="1">
      <c r="A76" s="138">
        <v>2009</v>
      </c>
      <c r="B76" s="139" t="s">
        <v>6</v>
      </c>
      <c r="C76" s="113"/>
      <c r="D76" s="110">
        <f t="shared" si="24"/>
        <v>25162</v>
      </c>
      <c r="E76" s="110">
        <f t="shared" si="24"/>
        <v>26312</v>
      </c>
      <c r="F76" s="110">
        <f t="shared" si="24"/>
        <v>29731</v>
      </c>
      <c r="G76" s="110">
        <f t="shared" si="24"/>
        <v>32506</v>
      </c>
      <c r="H76" s="110">
        <f t="shared" si="24"/>
        <v>39902</v>
      </c>
      <c r="I76" s="110">
        <f t="shared" si="24"/>
        <v>58360</v>
      </c>
      <c r="J76" s="110">
        <f t="shared" si="24"/>
        <v>59653</v>
      </c>
      <c r="K76" s="110">
        <f t="shared" si="25"/>
        <v>51330</v>
      </c>
      <c r="L76" s="110">
        <f t="shared" si="25"/>
        <v>42616</v>
      </c>
      <c r="M76" s="110">
        <f t="shared" si="25"/>
        <v>42103</v>
      </c>
      <c r="N76" s="110">
        <f t="shared" si="25"/>
        <v>40595</v>
      </c>
      <c r="O76" s="110">
        <f t="shared" si="25"/>
        <v>35404</v>
      </c>
      <c r="P76" s="110">
        <f t="shared" si="26"/>
        <v>483674</v>
      </c>
      <c r="Q76" s="112"/>
      <c r="R76" s="112"/>
      <c r="S76" s="110">
        <f>SUM($D76:D76)</f>
        <v>25162</v>
      </c>
      <c r="T76" s="110">
        <f>SUM($D76:E76)</f>
        <v>51474</v>
      </c>
      <c r="U76" s="110">
        <f>SUM($D76:F76)</f>
        <v>81205</v>
      </c>
      <c r="V76" s="110">
        <f>SUM($D76:G76)</f>
        <v>113711</v>
      </c>
      <c r="W76" s="110">
        <f>SUM($D76:H76)</f>
        <v>153613</v>
      </c>
      <c r="X76" s="110">
        <f>SUM($D76:I76)</f>
        <v>211973</v>
      </c>
      <c r="Y76" s="110">
        <f>SUM($D76:J76)</f>
        <v>271626</v>
      </c>
      <c r="Z76" s="110">
        <f>SUM($D76:K76)</f>
        <v>322956</v>
      </c>
      <c r="AA76" s="110">
        <f>SUM($D76:L76)</f>
        <v>365572</v>
      </c>
      <c r="AB76" s="110">
        <f>SUM($D76:M76)</f>
        <v>407675</v>
      </c>
      <c r="AC76" s="110">
        <f>SUM($D76:N76)</f>
        <v>448270</v>
      </c>
      <c r="AD76" s="110">
        <f>SUM($D76:O76)</f>
        <v>483674</v>
      </c>
    </row>
    <row r="77" spans="1:30" s="114" customFormat="1" ht="15" customHeight="1">
      <c r="A77" s="138">
        <v>2010</v>
      </c>
      <c r="B77" s="139" t="s">
        <v>6</v>
      </c>
      <c r="C77" s="113"/>
      <c r="D77" s="110">
        <f t="shared" si="24"/>
        <v>29723</v>
      </c>
      <c r="E77" s="110">
        <f t="shared" si="24"/>
        <v>29297</v>
      </c>
      <c r="F77" s="110">
        <f t="shared" si="24"/>
        <v>38507</v>
      </c>
      <c r="G77" s="110">
        <f t="shared" si="24"/>
        <v>41695</v>
      </c>
      <c r="H77" s="110">
        <f t="shared" si="24"/>
        <v>47863</v>
      </c>
      <c r="I77" s="110">
        <f t="shared" si="24"/>
        <v>48389</v>
      </c>
      <c r="J77" s="110">
        <f t="shared" si="24"/>
        <v>64075</v>
      </c>
      <c r="K77" s="110">
        <f t="shared" si="25"/>
        <v>61815</v>
      </c>
      <c r="L77" s="110">
        <f t="shared" si="25"/>
        <v>49911</v>
      </c>
      <c r="M77" s="110">
        <f t="shared" si="25"/>
        <v>50756</v>
      </c>
      <c r="N77" s="110">
        <f t="shared" si="25"/>
        <v>46571</v>
      </c>
      <c r="O77" s="110">
        <f t="shared" si="25"/>
        <v>45689</v>
      </c>
      <c r="P77" s="110">
        <f t="shared" si="26"/>
        <v>554291</v>
      </c>
      <c r="Q77" s="112"/>
      <c r="R77" s="112"/>
      <c r="S77" s="110">
        <f>SUM($D77:D77)</f>
        <v>29723</v>
      </c>
      <c r="T77" s="110">
        <f>SUM($D77:E77)</f>
        <v>59020</v>
      </c>
      <c r="U77" s="110">
        <f>SUM($D77:F77)</f>
        <v>97527</v>
      </c>
      <c r="V77" s="110">
        <f>SUM($D77:G77)</f>
        <v>139222</v>
      </c>
      <c r="W77" s="110">
        <f>SUM($D77:H77)</f>
        <v>187085</v>
      </c>
      <c r="X77" s="110">
        <f>SUM($D77:I77)</f>
        <v>235474</v>
      </c>
      <c r="Y77" s="110">
        <f>SUM($D77:J77)</f>
        <v>299549</v>
      </c>
      <c r="Z77" s="110">
        <f>SUM($D77:K77)</f>
        <v>361364</v>
      </c>
      <c r="AA77" s="110">
        <f>SUM($D77:L77)</f>
        <v>411275</v>
      </c>
      <c r="AB77" s="110">
        <f>SUM($D77:M77)</f>
        <v>462031</v>
      </c>
      <c r="AC77" s="110">
        <f>SUM($D77:N77)</f>
        <v>508602</v>
      </c>
      <c r="AD77" s="110">
        <f>SUM($D77:O77)</f>
        <v>554291</v>
      </c>
    </row>
    <row r="78" spans="1:30" s="114" customFormat="1" ht="15" customHeight="1">
      <c r="A78" s="138">
        <v>2011</v>
      </c>
      <c r="B78" s="139" t="s">
        <v>6</v>
      </c>
      <c r="C78" s="113"/>
      <c r="D78" s="110">
        <f t="shared" si="24"/>
        <v>36153</v>
      </c>
      <c r="E78" s="110">
        <f t="shared" si="24"/>
        <v>35126</v>
      </c>
      <c r="F78" s="110">
        <f t="shared" si="24"/>
        <v>43276</v>
      </c>
      <c r="G78" s="110">
        <f t="shared" si="24"/>
        <v>50488</v>
      </c>
      <c r="H78" s="110">
        <f t="shared" si="24"/>
        <v>54868</v>
      </c>
      <c r="I78" s="110">
        <f t="shared" si="24"/>
        <v>57737</v>
      </c>
      <c r="J78" s="110">
        <f t="shared" si="24"/>
        <v>72495</v>
      </c>
      <c r="K78" s="110">
        <f t="shared" si="25"/>
        <v>71529</v>
      </c>
      <c r="L78" s="110">
        <f t="shared" si="25"/>
        <v>58401</v>
      </c>
      <c r="M78" s="110">
        <f t="shared" si="25"/>
        <v>55080</v>
      </c>
      <c r="N78" s="110">
        <f t="shared" si="25"/>
        <v>51339</v>
      </c>
      <c r="O78" s="110">
        <f t="shared" si="25"/>
        <v>52741</v>
      </c>
      <c r="P78" s="110">
        <f t="shared" si="26"/>
        <v>639233</v>
      </c>
      <c r="Q78" s="112"/>
      <c r="R78" s="112"/>
      <c r="S78" s="110">
        <f>SUM($D78:D78)</f>
        <v>36153</v>
      </c>
      <c r="T78" s="110">
        <f>SUM($D78:E78)</f>
        <v>71279</v>
      </c>
      <c r="U78" s="110">
        <f>SUM($D78:F78)</f>
        <v>114555</v>
      </c>
      <c r="V78" s="110">
        <f>SUM($D78:G78)</f>
        <v>165043</v>
      </c>
      <c r="W78" s="110">
        <f>SUM($D78:H78)</f>
        <v>219911</v>
      </c>
      <c r="X78" s="110">
        <f>SUM($D78:I78)</f>
        <v>277648</v>
      </c>
      <c r="Y78" s="110">
        <f>SUM($D78:J78)</f>
        <v>350143</v>
      </c>
      <c r="Z78" s="110">
        <f>SUM($D78:K78)</f>
        <v>421672</v>
      </c>
      <c r="AA78" s="110">
        <f>SUM($D78:L78)</f>
        <v>480073</v>
      </c>
      <c r="AB78" s="110">
        <f>SUM($D78:M78)</f>
        <v>535153</v>
      </c>
      <c r="AC78" s="110">
        <f>SUM($D78:N78)</f>
        <v>586492</v>
      </c>
      <c r="AD78" s="110">
        <f>SUM($D78:O78)</f>
        <v>639233</v>
      </c>
    </row>
    <row r="79" spans="1:30" s="114" customFormat="1" ht="15" customHeight="1">
      <c r="A79" s="138">
        <v>2012</v>
      </c>
      <c r="B79" s="139" t="s">
        <v>6</v>
      </c>
      <c r="C79" s="113"/>
      <c r="D79" s="110">
        <f t="shared" si="24"/>
        <v>36841</v>
      </c>
      <c r="E79" s="110">
        <f t="shared" si="24"/>
        <v>41259</v>
      </c>
      <c r="F79" s="110">
        <f t="shared" si="24"/>
        <v>51695</v>
      </c>
      <c r="G79" s="110">
        <f t="shared" si="24"/>
        <v>52866</v>
      </c>
      <c r="H79" s="110">
        <f t="shared" si="24"/>
        <v>60765</v>
      </c>
      <c r="I79" s="110">
        <f t="shared" si="24"/>
        <v>64917</v>
      </c>
      <c r="J79" s="110">
        <f t="shared" si="24"/>
        <v>74256</v>
      </c>
      <c r="K79" s="110">
        <f t="shared" si="25"/>
        <v>81756</v>
      </c>
      <c r="L79" s="110">
        <f t="shared" si="25"/>
        <v>66272</v>
      </c>
      <c r="M79" s="110">
        <f t="shared" si="25"/>
        <v>61095</v>
      </c>
      <c r="N79" s="110">
        <f t="shared" si="25"/>
        <v>62891</v>
      </c>
      <c r="O79" s="110">
        <f t="shared" si="25"/>
        <v>59091</v>
      </c>
      <c r="P79" s="110">
        <f t="shared" si="26"/>
        <v>713704</v>
      </c>
      <c r="Q79" s="112"/>
      <c r="R79" s="112"/>
      <c r="S79" s="110">
        <f>SUM($D79:D79)</f>
        <v>36841</v>
      </c>
      <c r="T79" s="110">
        <f>SUM($D79:E79)</f>
        <v>78100</v>
      </c>
      <c r="U79" s="110">
        <f>SUM($D79:F79)</f>
        <v>129795</v>
      </c>
      <c r="V79" s="110">
        <f>SUM($D79:G79)</f>
        <v>182661</v>
      </c>
      <c r="W79" s="110">
        <f>SUM($D79:H79)</f>
        <v>243426</v>
      </c>
      <c r="X79" s="110">
        <f>SUM($D79:I79)</f>
        <v>308343</v>
      </c>
      <c r="Y79" s="110">
        <f>SUM($D79:J79)</f>
        <v>382599</v>
      </c>
      <c r="Z79" s="110">
        <f>SUM($D79:K79)</f>
        <v>464355</v>
      </c>
      <c r="AA79" s="110">
        <f>SUM($D79:L79)</f>
        <v>530627</v>
      </c>
      <c r="AB79" s="110">
        <f>SUM($D79:M79)</f>
        <v>591722</v>
      </c>
      <c r="AC79" s="110">
        <f>SUM($D79:N79)</f>
        <v>654613</v>
      </c>
      <c r="AD79" s="110">
        <f>SUM($D79:O79)</f>
        <v>713704</v>
      </c>
    </row>
    <row r="80" spans="1:30" s="114" customFormat="1" ht="15" customHeight="1">
      <c r="A80" s="138">
        <v>2013</v>
      </c>
      <c r="B80" s="139" t="s">
        <v>6</v>
      </c>
      <c r="C80" s="113"/>
      <c r="D80" s="110">
        <f t="shared" si="24"/>
        <v>47312</v>
      </c>
      <c r="E80" s="110">
        <f t="shared" si="24"/>
        <v>45480</v>
      </c>
      <c r="F80" s="110">
        <f t="shared" si="24"/>
        <v>58487</v>
      </c>
      <c r="G80" s="110">
        <f t="shared" si="24"/>
        <v>61162</v>
      </c>
      <c r="H80" s="110">
        <f t="shared" si="24"/>
        <v>67434</v>
      </c>
      <c r="I80" s="110">
        <f t="shared" si="24"/>
        <v>69387</v>
      </c>
      <c r="J80" s="110">
        <f t="shared" si="24"/>
        <v>77000</v>
      </c>
      <c r="K80" s="110">
        <f t="shared" si="25"/>
        <v>85399</v>
      </c>
      <c r="L80" s="110">
        <f t="shared" si="25"/>
        <v>67103</v>
      </c>
      <c r="M80" s="110">
        <f t="shared" si="25"/>
        <v>64730</v>
      </c>
      <c r="N80" s="110">
        <f t="shared" si="25"/>
        <v>62140</v>
      </c>
      <c r="O80" s="110">
        <f t="shared" si="25"/>
        <v>58757</v>
      </c>
      <c r="P80" s="110">
        <f t="shared" si="26"/>
        <v>764391</v>
      </c>
      <c r="Q80" s="112"/>
      <c r="R80" s="112"/>
      <c r="S80" s="110">
        <f>SUM($D80:D80)</f>
        <v>47312</v>
      </c>
      <c r="T80" s="110">
        <f>SUM($D80:E80)</f>
        <v>92792</v>
      </c>
      <c r="U80" s="110">
        <f>SUM($D80:F80)</f>
        <v>151279</v>
      </c>
      <c r="V80" s="110">
        <f>SUM($D80:G80)</f>
        <v>212441</v>
      </c>
      <c r="W80" s="110">
        <f>SUM($D80:H80)</f>
        <v>279875</v>
      </c>
      <c r="X80" s="110">
        <f>SUM($D80:I80)</f>
        <v>349262</v>
      </c>
      <c r="Y80" s="110">
        <f>SUM($D80:J80)</f>
        <v>426262</v>
      </c>
      <c r="Z80" s="110">
        <f>SUM($D80:K80)</f>
        <v>511661</v>
      </c>
      <c r="AA80" s="110">
        <f>SUM($D80:L80)</f>
        <v>578764</v>
      </c>
      <c r="AB80" s="110">
        <f>SUM($D80:M80)</f>
        <v>643494</v>
      </c>
      <c r="AC80" s="110">
        <f>SUM($D80:N80)</f>
        <v>705634</v>
      </c>
      <c r="AD80" s="110">
        <f>SUM($D80:O80)</f>
        <v>764391</v>
      </c>
    </row>
    <row r="81" spans="1:30" s="114" customFormat="1" ht="15" customHeight="1">
      <c r="A81" s="138">
        <v>2014</v>
      </c>
      <c r="B81" s="139" t="s">
        <v>6</v>
      </c>
      <c r="C81" s="113"/>
      <c r="D81" s="110">
        <f t="shared" si="24"/>
        <v>44950</v>
      </c>
      <c r="E81" s="110">
        <f t="shared" si="24"/>
        <v>40605</v>
      </c>
      <c r="F81" s="110">
        <f t="shared" si="24"/>
        <v>52288</v>
      </c>
      <c r="G81" s="110">
        <f t="shared" si="24"/>
        <v>53818</v>
      </c>
      <c r="H81" s="110">
        <f t="shared" si="24"/>
        <v>64158</v>
      </c>
      <c r="I81" s="110">
        <f t="shared" si="24"/>
        <v>65083</v>
      </c>
      <c r="J81" s="110">
        <f t="shared" si="24"/>
        <v>74239</v>
      </c>
      <c r="K81" s="110">
        <f t="shared" si="25"/>
        <v>79520</v>
      </c>
      <c r="L81" s="110">
        <f t="shared" si="25"/>
        <v>59618</v>
      </c>
      <c r="M81" s="110">
        <f t="shared" si="25"/>
        <v>59146</v>
      </c>
      <c r="N81" s="110">
        <f t="shared" si="25"/>
        <v>55332</v>
      </c>
      <c r="O81" s="110">
        <f t="shared" si="25"/>
        <v>55407</v>
      </c>
      <c r="P81" s="110">
        <f t="shared" si="26"/>
        <v>704164</v>
      </c>
      <c r="Q81" s="112"/>
      <c r="R81" s="112"/>
      <c r="S81" s="110">
        <f>SUM($D81:D81)</f>
        <v>44950</v>
      </c>
      <c r="T81" s="110">
        <f>SUM($D81:E81)</f>
        <v>85555</v>
      </c>
      <c r="U81" s="110">
        <f>SUM($D81:F81)</f>
        <v>137843</v>
      </c>
      <c r="V81" s="110">
        <f>SUM($D81:G81)</f>
        <v>191661</v>
      </c>
      <c r="W81" s="110">
        <f>SUM($D81:H81)</f>
        <v>255819</v>
      </c>
      <c r="X81" s="110">
        <f>SUM($D81:I81)</f>
        <v>320902</v>
      </c>
      <c r="Y81" s="110">
        <f>SUM($D81:J81)</f>
        <v>395141</v>
      </c>
      <c r="Z81" s="110">
        <f>SUM($D81:K81)</f>
        <v>474661</v>
      </c>
      <c r="AA81" s="110">
        <f>SUM($D81:L81)</f>
        <v>534279</v>
      </c>
      <c r="AB81" s="110">
        <f>SUM($D81:M81)</f>
        <v>593425</v>
      </c>
      <c r="AC81" s="110">
        <f>SUM($D81:N81)</f>
        <v>648757</v>
      </c>
      <c r="AD81" s="110">
        <f>SUM($D81:O81)</f>
        <v>704164</v>
      </c>
    </row>
    <row r="82" spans="1:30" s="114" customFormat="1" ht="15" customHeight="1">
      <c r="A82" s="138">
        <v>2015</v>
      </c>
      <c r="B82" s="139" t="s">
        <v>6</v>
      </c>
      <c r="C82" s="113"/>
      <c r="D82" s="110">
        <f t="shared" si="24"/>
        <v>38140</v>
      </c>
      <c r="E82" s="110">
        <f t="shared" si="24"/>
        <v>32637</v>
      </c>
      <c r="F82" s="110">
        <f t="shared" si="24"/>
        <v>41260</v>
      </c>
      <c r="G82" s="110">
        <f t="shared" si="24"/>
        <v>43870</v>
      </c>
      <c r="H82" s="110">
        <f t="shared" si="24"/>
        <v>55095</v>
      </c>
      <c r="I82" s="110">
        <f t="shared" si="24"/>
        <v>54894</v>
      </c>
      <c r="J82" s="110">
        <f t="shared" si="24"/>
        <v>49966</v>
      </c>
      <c r="K82" s="110">
        <f t="shared" si="25"/>
        <v>58505</v>
      </c>
      <c r="L82" s="110">
        <f t="shared" si="25"/>
        <v>48025</v>
      </c>
      <c r="M82" s="110">
        <f t="shared" si="25"/>
        <v>46897</v>
      </c>
      <c r="N82" s="110">
        <f t="shared" si="25"/>
        <v>43657</v>
      </c>
      <c r="O82" s="110">
        <f t="shared" si="25"/>
        <v>43901</v>
      </c>
      <c r="P82" s="110">
        <f t="shared" si="26"/>
        <v>556847</v>
      </c>
      <c r="Q82" s="112"/>
      <c r="R82" s="112"/>
      <c r="S82" s="110">
        <f>SUM($D82:D82)</f>
        <v>38140</v>
      </c>
      <c r="T82" s="110">
        <f>SUM($D82:E82)</f>
        <v>70777</v>
      </c>
      <c r="U82" s="110">
        <f>SUM($D82:F82)</f>
        <v>112037</v>
      </c>
      <c r="V82" s="110">
        <f>SUM($D82:G82)</f>
        <v>155907</v>
      </c>
      <c r="W82" s="110">
        <f>SUM($D82:H82)</f>
        <v>211002</v>
      </c>
      <c r="X82" s="110">
        <f>SUM($D82:I82)</f>
        <v>265896</v>
      </c>
      <c r="Y82" s="110">
        <f>SUM($D82:J82)</f>
        <v>315862</v>
      </c>
      <c r="Z82" s="110">
        <f>SUM($D82:K82)</f>
        <v>374367</v>
      </c>
      <c r="AA82" s="110">
        <f>SUM($D82:L82)</f>
        <v>422392</v>
      </c>
      <c r="AB82" s="110">
        <f>SUM($D82:M82)</f>
        <v>469289</v>
      </c>
      <c r="AC82" s="110">
        <f>SUM($D82:N82)</f>
        <v>512946</v>
      </c>
      <c r="AD82" s="110">
        <f>SUM($D82:O82)</f>
        <v>556847</v>
      </c>
    </row>
    <row r="83" spans="1:30" s="114" customFormat="1" ht="15" customHeight="1">
      <c r="A83" s="138">
        <v>2016</v>
      </c>
      <c r="B83" s="139" t="s">
        <v>6</v>
      </c>
      <c r="C83" s="113"/>
      <c r="D83" s="110">
        <f t="shared" si="24"/>
        <v>38327</v>
      </c>
      <c r="E83" s="110">
        <f t="shared" si="24"/>
        <v>28886</v>
      </c>
      <c r="F83" s="110">
        <f t="shared" si="24"/>
        <v>36138</v>
      </c>
      <c r="G83" s="110">
        <f t="shared" si="24"/>
        <v>41146</v>
      </c>
      <c r="H83" s="110">
        <f t="shared" si="24"/>
        <v>47247</v>
      </c>
      <c r="I83" s="110">
        <f t="shared" si="24"/>
        <v>49552</v>
      </c>
      <c r="J83" s="110">
        <f t="shared" si="24"/>
        <v>59176</v>
      </c>
      <c r="K83" s="110">
        <f t="shared" si="25"/>
        <v>57800</v>
      </c>
      <c r="L83" s="110">
        <f t="shared" si="25"/>
        <v>50566</v>
      </c>
      <c r="M83" s="110">
        <f t="shared" si="25"/>
        <v>48993</v>
      </c>
      <c r="N83" s="110">
        <f t="shared" si="25"/>
        <v>43977</v>
      </c>
      <c r="O83" s="110">
        <f t="shared" si="25"/>
        <v>45717</v>
      </c>
      <c r="P83" s="110">
        <f t="shared" ref="P83" si="27">SUM(D83:O83)</f>
        <v>547525</v>
      </c>
      <c r="Q83" s="112"/>
      <c r="R83" s="112"/>
      <c r="S83" s="110">
        <f>SUM($D83:D83)</f>
        <v>38327</v>
      </c>
      <c r="T83" s="110">
        <f>SUM($D83:E83)</f>
        <v>67213</v>
      </c>
      <c r="U83" s="110">
        <f>SUM($D83:F83)</f>
        <v>103351</v>
      </c>
      <c r="V83" s="110">
        <f>SUM($D83:G83)</f>
        <v>144497</v>
      </c>
      <c r="W83" s="110">
        <f>SUM($D83:H83)</f>
        <v>191744</v>
      </c>
      <c r="X83" s="110">
        <f>SUM($D83:I83)</f>
        <v>241296</v>
      </c>
      <c r="Y83" s="110">
        <f>SUM($D83:J83)</f>
        <v>300472</v>
      </c>
      <c r="Z83" s="110">
        <f>SUM($D83:K83)</f>
        <v>358272</v>
      </c>
      <c r="AA83" s="110">
        <f>SUM($D83:L83)</f>
        <v>408838</v>
      </c>
      <c r="AB83" s="110">
        <f>SUM($D83:M83)</f>
        <v>457831</v>
      </c>
      <c r="AC83" s="110">
        <f>SUM($D83:N83)</f>
        <v>501808</v>
      </c>
      <c r="AD83" s="110">
        <f>SUM($D83:O83)</f>
        <v>547525</v>
      </c>
    </row>
    <row r="84" spans="1:30" s="114" customFormat="1" ht="15" customHeight="1">
      <c r="A84" s="138">
        <v>2017</v>
      </c>
      <c r="B84" s="139" t="s">
        <v>6</v>
      </c>
      <c r="C84" s="113"/>
      <c r="D84" s="110">
        <f>SUMIFS(D$11:D$69,$A$11:$A$69,$A84,$B$11:$B$69,$B84)</f>
        <v>38721</v>
      </c>
      <c r="E84" s="110">
        <f t="shared" ref="E84:O84" si="28">SUMIFS(E$11:E$69,$A$11:$A$69,$A84,$B$11:$B$69,$B84)</f>
        <v>36610</v>
      </c>
      <c r="F84" s="110">
        <f t="shared" si="28"/>
        <v>40065</v>
      </c>
      <c r="G84" s="110">
        <f t="shared" si="28"/>
        <v>45879</v>
      </c>
      <c r="H84" s="110">
        <f t="shared" si="28"/>
        <v>48520</v>
      </c>
      <c r="I84" s="110">
        <f t="shared" si="28"/>
        <v>51628</v>
      </c>
      <c r="J84" s="110">
        <f t="shared" si="28"/>
        <v>57077</v>
      </c>
      <c r="K84" s="110">
        <f t="shared" si="28"/>
        <v>64803</v>
      </c>
      <c r="L84" s="110">
        <f t="shared" si="28"/>
        <v>53925</v>
      </c>
      <c r="M84" s="110">
        <f t="shared" si="28"/>
        <v>54604</v>
      </c>
      <c r="N84" s="110">
        <f t="shared" si="28"/>
        <v>0</v>
      </c>
      <c r="O84" s="110">
        <f t="shared" si="28"/>
        <v>0</v>
      </c>
      <c r="P84" s="110">
        <f t="shared" ref="P84" si="29">SUM(D84:O84)</f>
        <v>491832</v>
      </c>
      <c r="Q84" s="112"/>
      <c r="R84" s="112"/>
      <c r="S84" s="110">
        <f>SUM($D84:D84)</f>
        <v>38721</v>
      </c>
      <c r="T84" s="110">
        <f>SUM($D84:E84)</f>
        <v>75331</v>
      </c>
      <c r="U84" s="110">
        <f>SUM($D84:F84)</f>
        <v>115396</v>
      </c>
      <c r="V84" s="110">
        <f>SUM($D84:G84)</f>
        <v>161275</v>
      </c>
      <c r="W84" s="110">
        <f>SUM($D84:H84)</f>
        <v>209795</v>
      </c>
      <c r="X84" s="110">
        <f>SUM($D84:I84)</f>
        <v>261423</v>
      </c>
      <c r="Y84" s="110">
        <f>SUM($D84:J84)</f>
        <v>318500</v>
      </c>
      <c r="Z84" s="110">
        <f>SUM($D84:K84)</f>
        <v>383303</v>
      </c>
      <c r="AA84" s="110">
        <f>SUM($D84:L84)</f>
        <v>437228</v>
      </c>
      <c r="AB84" s="110">
        <f>SUM($D84:M84)</f>
        <v>491832</v>
      </c>
      <c r="AC84" s="110">
        <f>SUM($D84:N84)</f>
        <v>491832</v>
      </c>
      <c r="AD84" s="110">
        <f>SUM($D84:O84)</f>
        <v>491832</v>
      </c>
    </row>
    <row r="85" spans="1:30" s="114" customFormat="1" ht="15" customHeight="1">
      <c r="A85" s="144"/>
      <c r="B85" s="139"/>
      <c r="C85" s="113"/>
      <c r="D85" s="110"/>
      <c r="E85" s="110"/>
      <c r="F85" s="110"/>
      <c r="G85" s="110"/>
      <c r="H85" s="110"/>
      <c r="I85" s="110"/>
      <c r="J85" s="110"/>
      <c r="K85" s="110"/>
      <c r="L85" s="110"/>
      <c r="M85" s="110"/>
      <c r="N85" s="110"/>
      <c r="O85" s="110"/>
      <c r="P85" s="110"/>
      <c r="Q85" s="112"/>
      <c r="R85" s="112"/>
      <c r="S85" s="110"/>
      <c r="T85" s="110"/>
      <c r="U85" s="110"/>
      <c r="V85" s="110"/>
      <c r="W85" s="110"/>
      <c r="X85" s="110"/>
      <c r="Y85" s="110"/>
      <c r="Z85" s="110"/>
      <c r="AA85" s="110"/>
      <c r="AB85" s="110"/>
      <c r="AC85" s="110"/>
      <c r="AD85" s="110"/>
    </row>
    <row r="86" spans="1:30" ht="15" customHeight="1">
      <c r="Q86" s="112"/>
      <c r="R86" s="112"/>
    </row>
    <row r="87" spans="1:30" ht="15" customHeight="1">
      <c r="A87" s="138">
        <v>2006</v>
      </c>
      <c r="B87" s="141" t="s">
        <v>7</v>
      </c>
      <c r="C87" s="113"/>
      <c r="D87" s="110">
        <f t="shared" ref="D87:J97" si="30">SUMIFS(D$11:D$65,$A$11:$A$65,$A87,$B$11:$B$65,$B87)</f>
        <v>7845</v>
      </c>
      <c r="E87" s="110">
        <f t="shared" si="30"/>
        <v>7654</v>
      </c>
      <c r="F87" s="110">
        <f t="shared" si="30"/>
        <v>8102</v>
      </c>
      <c r="G87" s="110">
        <f t="shared" si="30"/>
        <v>7614</v>
      </c>
      <c r="H87" s="110">
        <f t="shared" si="30"/>
        <v>8683</v>
      </c>
      <c r="I87" s="110">
        <f t="shared" si="30"/>
        <v>8248</v>
      </c>
      <c r="J87" s="110">
        <f t="shared" si="30"/>
        <v>7967</v>
      </c>
      <c r="K87" s="110">
        <f t="shared" ref="K87:O97" si="31">SUMIFS(K$11:K$65,$A$11:$A$65,$A87,$B$11:$B$65,$B87)</f>
        <v>8732</v>
      </c>
      <c r="L87" s="110">
        <f t="shared" si="31"/>
        <v>7997</v>
      </c>
      <c r="M87" s="110">
        <f t="shared" si="31"/>
        <v>8437</v>
      </c>
      <c r="N87" s="110">
        <f t="shared" si="31"/>
        <v>7804</v>
      </c>
      <c r="O87" s="110">
        <f t="shared" si="31"/>
        <v>6839</v>
      </c>
      <c r="P87" s="110">
        <f t="shared" ref="P87:P96" si="32">SUM(D87:O87)</f>
        <v>95922</v>
      </c>
      <c r="Q87" s="112"/>
      <c r="R87" s="112"/>
      <c r="S87" s="110">
        <f>SUM($D87:D87)</f>
        <v>7845</v>
      </c>
      <c r="T87" s="110">
        <f>SUM($D87:E87)</f>
        <v>15499</v>
      </c>
      <c r="U87" s="110">
        <f>SUM($D87:F87)</f>
        <v>23601</v>
      </c>
      <c r="V87" s="110">
        <f>SUM($D87:G87)</f>
        <v>31215</v>
      </c>
      <c r="W87" s="110">
        <f>SUM($D87:H87)</f>
        <v>39898</v>
      </c>
      <c r="X87" s="110">
        <f>SUM($D87:I87)</f>
        <v>48146</v>
      </c>
      <c r="Y87" s="110">
        <f>SUM($D87:J87)</f>
        <v>56113</v>
      </c>
      <c r="Z87" s="110">
        <f>SUM($D87:K87)</f>
        <v>64845</v>
      </c>
      <c r="AA87" s="110">
        <f>SUM($D87:L87)</f>
        <v>72842</v>
      </c>
      <c r="AB87" s="110">
        <f>SUM($D87:M87)</f>
        <v>81279</v>
      </c>
      <c r="AC87" s="110">
        <f>SUM($D87:N87)</f>
        <v>89083</v>
      </c>
      <c r="AD87" s="110">
        <f>SUM($D87:O87)</f>
        <v>95922</v>
      </c>
    </row>
    <row r="88" spans="1:30" ht="15" customHeight="1">
      <c r="A88" s="138">
        <v>2007</v>
      </c>
      <c r="B88" s="141" t="s">
        <v>7</v>
      </c>
      <c r="C88" s="113"/>
      <c r="D88" s="110">
        <f t="shared" si="30"/>
        <v>7974</v>
      </c>
      <c r="E88" s="110">
        <f t="shared" si="30"/>
        <v>7081</v>
      </c>
      <c r="F88" s="110">
        <f t="shared" si="30"/>
        <v>7393</v>
      </c>
      <c r="G88" s="110">
        <f t="shared" si="30"/>
        <v>7353</v>
      </c>
      <c r="H88" s="110">
        <f t="shared" si="30"/>
        <v>7622</v>
      </c>
      <c r="I88" s="110">
        <f t="shared" si="30"/>
        <v>7441</v>
      </c>
      <c r="J88" s="110">
        <f t="shared" si="30"/>
        <v>7405</v>
      </c>
      <c r="K88" s="110">
        <f t="shared" si="31"/>
        <v>8216</v>
      </c>
      <c r="L88" s="110">
        <f t="shared" si="31"/>
        <v>7026</v>
      </c>
      <c r="M88" s="110">
        <f t="shared" si="31"/>
        <v>7571</v>
      </c>
      <c r="N88" s="110">
        <f t="shared" si="31"/>
        <v>6760</v>
      </c>
      <c r="O88" s="110">
        <f t="shared" si="31"/>
        <v>5391</v>
      </c>
      <c r="P88" s="110">
        <f t="shared" si="32"/>
        <v>87233</v>
      </c>
      <c r="Q88" s="112"/>
      <c r="R88" s="112"/>
      <c r="S88" s="110">
        <f>SUM($D88:D88)</f>
        <v>7974</v>
      </c>
      <c r="T88" s="110">
        <f>SUM($D88:E88)</f>
        <v>15055</v>
      </c>
      <c r="U88" s="110">
        <f>SUM($D88:F88)</f>
        <v>22448</v>
      </c>
      <c r="V88" s="110">
        <f>SUM($D88:G88)</f>
        <v>29801</v>
      </c>
      <c r="W88" s="110">
        <f>SUM($D88:H88)</f>
        <v>37423</v>
      </c>
      <c r="X88" s="110">
        <f>SUM($D88:I88)</f>
        <v>44864</v>
      </c>
      <c r="Y88" s="110">
        <f>SUM($D88:J88)</f>
        <v>52269</v>
      </c>
      <c r="Z88" s="110">
        <f>SUM($D88:K88)</f>
        <v>60485</v>
      </c>
      <c r="AA88" s="110">
        <f>SUM($D88:L88)</f>
        <v>67511</v>
      </c>
      <c r="AB88" s="110">
        <f>SUM($D88:M88)</f>
        <v>75082</v>
      </c>
      <c r="AC88" s="110">
        <f>SUM($D88:N88)</f>
        <v>81842</v>
      </c>
      <c r="AD88" s="110">
        <f>SUM($D88:O88)</f>
        <v>87233</v>
      </c>
    </row>
    <row r="89" spans="1:30" ht="15" customHeight="1">
      <c r="A89" s="138">
        <v>2008</v>
      </c>
      <c r="B89" s="141" t="s">
        <v>7</v>
      </c>
      <c r="C89" s="113"/>
      <c r="D89" s="110">
        <f t="shared" si="30"/>
        <v>6474</v>
      </c>
      <c r="E89" s="110">
        <f t="shared" si="30"/>
        <v>6125</v>
      </c>
      <c r="F89" s="110">
        <f t="shared" si="30"/>
        <v>6245</v>
      </c>
      <c r="G89" s="110">
        <f t="shared" si="30"/>
        <v>6631</v>
      </c>
      <c r="H89" s="110">
        <f t="shared" si="30"/>
        <v>6774</v>
      </c>
      <c r="I89" s="110">
        <f t="shared" si="30"/>
        <v>6604</v>
      </c>
      <c r="J89" s="110">
        <f t="shared" si="30"/>
        <v>6997</v>
      </c>
      <c r="K89" s="110">
        <f t="shared" si="31"/>
        <v>6441</v>
      </c>
      <c r="L89" s="110">
        <f t="shared" si="31"/>
        <v>6782</v>
      </c>
      <c r="M89" s="110">
        <f t="shared" si="31"/>
        <v>6625</v>
      </c>
      <c r="N89" s="110">
        <f t="shared" si="31"/>
        <v>4897</v>
      </c>
      <c r="O89" s="110">
        <f t="shared" si="31"/>
        <v>5583</v>
      </c>
      <c r="P89" s="110">
        <f t="shared" si="32"/>
        <v>76178</v>
      </c>
      <c r="Q89" s="112"/>
      <c r="R89" s="112"/>
      <c r="S89" s="110">
        <f>SUM($D89:D89)</f>
        <v>6474</v>
      </c>
      <c r="T89" s="110">
        <f>SUM($D89:E89)</f>
        <v>12599</v>
      </c>
      <c r="U89" s="110">
        <f>SUM($D89:F89)</f>
        <v>18844</v>
      </c>
      <c r="V89" s="110">
        <f>SUM($D89:G89)</f>
        <v>25475</v>
      </c>
      <c r="W89" s="110">
        <f>SUM($D89:H89)</f>
        <v>32249</v>
      </c>
      <c r="X89" s="110">
        <f>SUM($D89:I89)</f>
        <v>38853</v>
      </c>
      <c r="Y89" s="110">
        <f>SUM($D89:J89)</f>
        <v>45850</v>
      </c>
      <c r="Z89" s="110">
        <f>SUM($D89:K89)</f>
        <v>52291</v>
      </c>
      <c r="AA89" s="110">
        <f>SUM($D89:L89)</f>
        <v>59073</v>
      </c>
      <c r="AB89" s="110">
        <f>SUM($D89:M89)</f>
        <v>65698</v>
      </c>
      <c r="AC89" s="110">
        <f>SUM($D89:N89)</f>
        <v>70595</v>
      </c>
      <c r="AD89" s="110">
        <f>SUM($D89:O89)</f>
        <v>76178</v>
      </c>
    </row>
    <row r="90" spans="1:30" ht="15" customHeight="1">
      <c r="A90" s="138">
        <v>2009</v>
      </c>
      <c r="B90" s="141" t="s">
        <v>7</v>
      </c>
      <c r="C90" s="113"/>
      <c r="D90" s="110">
        <f t="shared" si="30"/>
        <v>5556</v>
      </c>
      <c r="E90" s="110">
        <f t="shared" si="30"/>
        <v>4987</v>
      </c>
      <c r="F90" s="110">
        <f t="shared" si="30"/>
        <v>5729</v>
      </c>
      <c r="G90" s="110">
        <f t="shared" si="30"/>
        <v>5546</v>
      </c>
      <c r="H90" s="110">
        <f t="shared" si="30"/>
        <v>5545</v>
      </c>
      <c r="I90" s="110">
        <f t="shared" si="30"/>
        <v>7819</v>
      </c>
      <c r="J90" s="110">
        <f t="shared" si="30"/>
        <v>7314</v>
      </c>
      <c r="K90" s="110">
        <f t="shared" si="31"/>
        <v>6025</v>
      </c>
      <c r="L90" s="110">
        <f t="shared" si="31"/>
        <v>5902</v>
      </c>
      <c r="M90" s="110">
        <f t="shared" si="31"/>
        <v>6066</v>
      </c>
      <c r="N90" s="110">
        <f t="shared" si="31"/>
        <v>5666</v>
      </c>
      <c r="O90" s="110">
        <f t="shared" si="31"/>
        <v>5349</v>
      </c>
      <c r="P90" s="110">
        <f t="shared" si="32"/>
        <v>71504</v>
      </c>
      <c r="Q90" s="112"/>
      <c r="R90" s="112"/>
      <c r="S90" s="110">
        <f>SUM($D90:D90)</f>
        <v>5556</v>
      </c>
      <c r="T90" s="110">
        <f>SUM($D90:E90)</f>
        <v>10543</v>
      </c>
      <c r="U90" s="110">
        <f>SUM($D90:F90)</f>
        <v>16272</v>
      </c>
      <c r="V90" s="110">
        <f>SUM($D90:G90)</f>
        <v>21818</v>
      </c>
      <c r="W90" s="110">
        <f>SUM($D90:H90)</f>
        <v>27363</v>
      </c>
      <c r="X90" s="110">
        <f>SUM($D90:I90)</f>
        <v>35182</v>
      </c>
      <c r="Y90" s="110">
        <f>SUM($D90:J90)</f>
        <v>42496</v>
      </c>
      <c r="Z90" s="110">
        <f>SUM($D90:K90)</f>
        <v>48521</v>
      </c>
      <c r="AA90" s="110">
        <f>SUM($D90:L90)</f>
        <v>54423</v>
      </c>
      <c r="AB90" s="110">
        <f>SUM($D90:M90)</f>
        <v>60489</v>
      </c>
      <c r="AC90" s="110">
        <f>SUM($D90:N90)</f>
        <v>66155</v>
      </c>
      <c r="AD90" s="110">
        <f>SUM($D90:O90)</f>
        <v>71504</v>
      </c>
    </row>
    <row r="91" spans="1:30" ht="15" customHeight="1">
      <c r="A91" s="138">
        <v>2010</v>
      </c>
      <c r="B91" s="141" t="s">
        <v>7</v>
      </c>
      <c r="C91" s="113"/>
      <c r="D91" s="110">
        <f t="shared" si="30"/>
        <v>5481</v>
      </c>
      <c r="E91" s="110">
        <f t="shared" si="30"/>
        <v>5178</v>
      </c>
      <c r="F91" s="110">
        <f t="shared" si="30"/>
        <v>5793</v>
      </c>
      <c r="G91" s="110">
        <f t="shared" si="30"/>
        <v>5901</v>
      </c>
      <c r="H91" s="110">
        <f t="shared" si="30"/>
        <v>5738</v>
      </c>
      <c r="I91" s="110">
        <f t="shared" si="30"/>
        <v>5958</v>
      </c>
      <c r="J91" s="110">
        <f t="shared" si="30"/>
        <v>6019</v>
      </c>
      <c r="K91" s="110">
        <f t="shared" si="31"/>
        <v>6041</v>
      </c>
      <c r="L91" s="110">
        <f t="shared" si="31"/>
        <v>6007</v>
      </c>
      <c r="M91" s="110">
        <f t="shared" si="31"/>
        <v>5739</v>
      </c>
      <c r="N91" s="110">
        <f t="shared" si="31"/>
        <v>6025</v>
      </c>
      <c r="O91" s="110">
        <f t="shared" si="31"/>
        <v>5843</v>
      </c>
      <c r="P91" s="110">
        <f t="shared" si="32"/>
        <v>69723</v>
      </c>
      <c r="Q91" s="112"/>
      <c r="R91" s="112"/>
      <c r="S91" s="110">
        <f>SUM($D91:D91)</f>
        <v>5481</v>
      </c>
      <c r="T91" s="110">
        <f>SUM($D91:E91)</f>
        <v>10659</v>
      </c>
      <c r="U91" s="110">
        <f>SUM($D91:F91)</f>
        <v>16452</v>
      </c>
      <c r="V91" s="110">
        <f>SUM($D91:G91)</f>
        <v>22353</v>
      </c>
      <c r="W91" s="110">
        <f>SUM($D91:H91)</f>
        <v>28091</v>
      </c>
      <c r="X91" s="110">
        <f>SUM($D91:I91)</f>
        <v>34049</v>
      </c>
      <c r="Y91" s="110">
        <f>SUM($D91:J91)</f>
        <v>40068</v>
      </c>
      <c r="Z91" s="110">
        <f>SUM($D91:K91)</f>
        <v>46109</v>
      </c>
      <c r="AA91" s="110">
        <f>SUM($D91:L91)</f>
        <v>52116</v>
      </c>
      <c r="AB91" s="110">
        <f>SUM($D91:M91)</f>
        <v>57855</v>
      </c>
      <c r="AC91" s="110">
        <f>SUM($D91:N91)</f>
        <v>63880</v>
      </c>
      <c r="AD91" s="110">
        <f>SUM($D91:O91)</f>
        <v>69723</v>
      </c>
    </row>
    <row r="92" spans="1:30" ht="15" customHeight="1">
      <c r="A92" s="138">
        <v>2011</v>
      </c>
      <c r="B92" s="141" t="s">
        <v>7</v>
      </c>
      <c r="C92" s="113"/>
      <c r="D92" s="110">
        <f t="shared" si="30"/>
        <v>6141</v>
      </c>
      <c r="E92" s="110">
        <f t="shared" si="30"/>
        <v>5601</v>
      </c>
      <c r="F92" s="110">
        <f t="shared" si="30"/>
        <v>6233</v>
      </c>
      <c r="G92" s="110">
        <f t="shared" si="30"/>
        <v>6067</v>
      </c>
      <c r="H92" s="110">
        <f t="shared" si="30"/>
        <v>5963</v>
      </c>
      <c r="I92" s="110">
        <f t="shared" si="30"/>
        <v>6298</v>
      </c>
      <c r="J92" s="110">
        <f t="shared" si="30"/>
        <v>6001</v>
      </c>
      <c r="K92" s="110">
        <f t="shared" si="31"/>
        <v>6452</v>
      </c>
      <c r="L92" s="110">
        <f t="shared" si="31"/>
        <v>6121</v>
      </c>
      <c r="M92" s="110">
        <f t="shared" si="31"/>
        <v>6101</v>
      </c>
      <c r="N92" s="110">
        <f t="shared" si="31"/>
        <v>5844</v>
      </c>
      <c r="O92" s="110">
        <f t="shared" si="31"/>
        <v>5457</v>
      </c>
      <c r="P92" s="110">
        <f t="shared" si="32"/>
        <v>72279</v>
      </c>
      <c r="Q92" s="112"/>
      <c r="R92" s="112"/>
      <c r="S92" s="110">
        <f>SUM($D92:D92)</f>
        <v>6141</v>
      </c>
      <c r="T92" s="110">
        <f>SUM($D92:E92)</f>
        <v>11742</v>
      </c>
      <c r="U92" s="110">
        <f>SUM($D92:F92)</f>
        <v>17975</v>
      </c>
      <c r="V92" s="110">
        <f>SUM($D92:G92)</f>
        <v>24042</v>
      </c>
      <c r="W92" s="110">
        <f>SUM($D92:H92)</f>
        <v>30005</v>
      </c>
      <c r="X92" s="110">
        <f>SUM($D92:I92)</f>
        <v>36303</v>
      </c>
      <c r="Y92" s="110">
        <f>SUM($D92:J92)</f>
        <v>42304</v>
      </c>
      <c r="Z92" s="110">
        <f>SUM($D92:K92)</f>
        <v>48756</v>
      </c>
      <c r="AA92" s="110">
        <f>SUM($D92:L92)</f>
        <v>54877</v>
      </c>
      <c r="AB92" s="110">
        <f>SUM($D92:M92)</f>
        <v>60978</v>
      </c>
      <c r="AC92" s="110">
        <f>SUM($D92:N92)</f>
        <v>66822</v>
      </c>
      <c r="AD92" s="110">
        <f>SUM($D92:O92)</f>
        <v>72279</v>
      </c>
    </row>
    <row r="93" spans="1:30" ht="15" customHeight="1">
      <c r="A93" s="138">
        <v>2012</v>
      </c>
      <c r="B93" s="141" t="s">
        <v>7</v>
      </c>
      <c r="C93" s="113"/>
      <c r="D93" s="110">
        <f t="shared" si="30"/>
        <v>5566</v>
      </c>
      <c r="E93" s="110">
        <f t="shared" si="30"/>
        <v>5275</v>
      </c>
      <c r="F93" s="110">
        <f t="shared" si="30"/>
        <v>5561</v>
      </c>
      <c r="G93" s="110">
        <f t="shared" si="30"/>
        <v>5995</v>
      </c>
      <c r="H93" s="110">
        <f t="shared" si="30"/>
        <v>5827</v>
      </c>
      <c r="I93" s="110">
        <f t="shared" si="30"/>
        <v>5890</v>
      </c>
      <c r="J93" s="110">
        <f t="shared" si="30"/>
        <v>6188</v>
      </c>
      <c r="K93" s="110">
        <f t="shared" si="31"/>
        <v>6648</v>
      </c>
      <c r="L93" s="110">
        <f t="shared" si="31"/>
        <v>6007</v>
      </c>
      <c r="M93" s="110">
        <f t="shared" si="31"/>
        <v>6200</v>
      </c>
      <c r="N93" s="110">
        <f t="shared" si="31"/>
        <v>5953</v>
      </c>
      <c r="O93" s="110">
        <f t="shared" si="31"/>
        <v>5452</v>
      </c>
      <c r="P93" s="110">
        <f t="shared" si="32"/>
        <v>70562</v>
      </c>
      <c r="Q93" s="112"/>
      <c r="R93" s="112"/>
      <c r="S93" s="110">
        <f>SUM($D93:D93)</f>
        <v>5566</v>
      </c>
      <c r="T93" s="110">
        <f>SUM($D93:E93)</f>
        <v>10841</v>
      </c>
      <c r="U93" s="110">
        <f>SUM($D93:F93)</f>
        <v>16402</v>
      </c>
      <c r="V93" s="110">
        <f>SUM($D93:G93)</f>
        <v>22397</v>
      </c>
      <c r="W93" s="110">
        <f>SUM($D93:H93)</f>
        <v>28224</v>
      </c>
      <c r="X93" s="110">
        <f>SUM($D93:I93)</f>
        <v>34114</v>
      </c>
      <c r="Y93" s="110">
        <f>SUM($D93:J93)</f>
        <v>40302</v>
      </c>
      <c r="Z93" s="110">
        <f>SUM($D93:K93)</f>
        <v>46950</v>
      </c>
      <c r="AA93" s="110">
        <f>SUM($D93:L93)</f>
        <v>52957</v>
      </c>
      <c r="AB93" s="110">
        <f>SUM($D93:M93)</f>
        <v>59157</v>
      </c>
      <c r="AC93" s="110">
        <f>SUM($D93:N93)</f>
        <v>65110</v>
      </c>
      <c r="AD93" s="110">
        <f>SUM($D93:O93)</f>
        <v>70562</v>
      </c>
    </row>
    <row r="94" spans="1:30" ht="15" customHeight="1">
      <c r="A94" s="138">
        <v>2013</v>
      </c>
      <c r="B94" s="141" t="s">
        <v>7</v>
      </c>
      <c r="C94" s="113"/>
      <c r="D94" s="110">
        <f t="shared" si="30"/>
        <v>6430</v>
      </c>
      <c r="E94" s="110">
        <f t="shared" si="30"/>
        <v>5811</v>
      </c>
      <c r="F94" s="110">
        <f t="shared" si="30"/>
        <v>5757</v>
      </c>
      <c r="G94" s="110">
        <f t="shared" si="30"/>
        <v>5866</v>
      </c>
      <c r="H94" s="110">
        <f t="shared" si="30"/>
        <v>6314</v>
      </c>
      <c r="I94" s="110">
        <f t="shared" si="30"/>
        <v>5708</v>
      </c>
      <c r="J94" s="110">
        <f t="shared" si="30"/>
        <v>6107</v>
      </c>
      <c r="K94" s="110">
        <f t="shared" si="31"/>
        <v>6178</v>
      </c>
      <c r="L94" s="110">
        <f t="shared" si="31"/>
        <v>5989</v>
      </c>
      <c r="M94" s="110">
        <f t="shared" si="31"/>
        <v>6451</v>
      </c>
      <c r="N94" s="110">
        <f t="shared" si="31"/>
        <v>5894</v>
      </c>
      <c r="O94" s="110">
        <f t="shared" si="31"/>
        <v>5645</v>
      </c>
      <c r="P94" s="110">
        <f t="shared" si="32"/>
        <v>72150</v>
      </c>
      <c r="Q94" s="112"/>
      <c r="R94" s="112"/>
      <c r="S94" s="110">
        <f>SUM($D94:D94)</f>
        <v>6430</v>
      </c>
      <c r="T94" s="110">
        <f>SUM($D94:E94)</f>
        <v>12241</v>
      </c>
      <c r="U94" s="110">
        <f>SUM($D94:F94)</f>
        <v>17998</v>
      </c>
      <c r="V94" s="110">
        <f>SUM($D94:G94)</f>
        <v>23864</v>
      </c>
      <c r="W94" s="110">
        <f>SUM($D94:H94)</f>
        <v>30178</v>
      </c>
      <c r="X94" s="110">
        <f>SUM($D94:I94)</f>
        <v>35886</v>
      </c>
      <c r="Y94" s="110">
        <f>SUM($D94:J94)</f>
        <v>41993</v>
      </c>
      <c r="Z94" s="110">
        <f>SUM($D94:K94)</f>
        <v>48171</v>
      </c>
      <c r="AA94" s="110">
        <f>SUM($D94:L94)</f>
        <v>54160</v>
      </c>
      <c r="AB94" s="110">
        <f>SUM($D94:M94)</f>
        <v>60611</v>
      </c>
      <c r="AC94" s="110">
        <f>SUM($D94:N94)</f>
        <v>66505</v>
      </c>
      <c r="AD94" s="110">
        <f>SUM($D94:O94)</f>
        <v>72150</v>
      </c>
    </row>
    <row r="95" spans="1:30" ht="15" customHeight="1">
      <c r="A95" s="138">
        <v>2014</v>
      </c>
      <c r="B95" s="141" t="s">
        <v>7</v>
      </c>
      <c r="C95" s="113"/>
      <c r="D95" s="110">
        <f t="shared" si="30"/>
        <v>6444</v>
      </c>
      <c r="E95" s="110">
        <f t="shared" si="30"/>
        <v>5965</v>
      </c>
      <c r="F95" s="110">
        <f t="shared" si="30"/>
        <v>6051</v>
      </c>
      <c r="G95" s="110">
        <f t="shared" si="30"/>
        <v>6506</v>
      </c>
      <c r="H95" s="110">
        <f t="shared" si="30"/>
        <v>6568</v>
      </c>
      <c r="I95" s="110">
        <f t="shared" si="30"/>
        <v>6628</v>
      </c>
      <c r="J95" s="110">
        <f t="shared" si="30"/>
        <v>6775</v>
      </c>
      <c r="K95" s="110">
        <f t="shared" si="31"/>
        <v>6492</v>
      </c>
      <c r="L95" s="110">
        <f t="shared" si="31"/>
        <v>6611</v>
      </c>
      <c r="M95" s="110">
        <f t="shared" si="31"/>
        <v>6660</v>
      </c>
      <c r="N95" s="110">
        <f t="shared" si="31"/>
        <v>5540</v>
      </c>
      <c r="O95" s="110">
        <f t="shared" si="31"/>
        <v>5836</v>
      </c>
      <c r="P95" s="110">
        <f t="shared" si="32"/>
        <v>76076</v>
      </c>
      <c r="Q95" s="112"/>
      <c r="R95" s="112"/>
      <c r="S95" s="110">
        <f>SUM($D95:D95)</f>
        <v>6444</v>
      </c>
      <c r="T95" s="110">
        <f>SUM($D95:E95)</f>
        <v>12409</v>
      </c>
      <c r="U95" s="110">
        <f>SUM($D95:F95)</f>
        <v>18460</v>
      </c>
      <c r="V95" s="110">
        <f>SUM($D95:G95)</f>
        <v>24966</v>
      </c>
      <c r="W95" s="110">
        <f>SUM($D95:H95)</f>
        <v>31534</v>
      </c>
      <c r="X95" s="110">
        <f>SUM($D95:I95)</f>
        <v>38162</v>
      </c>
      <c r="Y95" s="110">
        <f>SUM($D95:J95)</f>
        <v>44937</v>
      </c>
      <c r="Z95" s="110">
        <f>SUM($D95:K95)</f>
        <v>51429</v>
      </c>
      <c r="AA95" s="110">
        <f>SUM($D95:L95)</f>
        <v>58040</v>
      </c>
      <c r="AB95" s="110">
        <f>SUM($D95:M95)</f>
        <v>64700</v>
      </c>
      <c r="AC95" s="110">
        <f>SUM($D95:N95)</f>
        <v>70240</v>
      </c>
      <c r="AD95" s="110">
        <f>SUM($D95:O95)</f>
        <v>76076</v>
      </c>
    </row>
    <row r="96" spans="1:30" ht="15" customHeight="1">
      <c r="A96" s="138">
        <v>2015</v>
      </c>
      <c r="B96" s="141" t="s">
        <v>7</v>
      </c>
      <c r="C96" s="113"/>
      <c r="D96" s="110">
        <f t="shared" si="30"/>
        <v>6104</v>
      </c>
      <c r="E96" s="110">
        <f t="shared" si="30"/>
        <v>6042</v>
      </c>
      <c r="F96" s="110">
        <f t="shared" si="30"/>
        <v>6324</v>
      </c>
      <c r="G96" s="110">
        <f t="shared" si="30"/>
        <v>6136</v>
      </c>
      <c r="H96" s="110">
        <f t="shared" si="30"/>
        <v>6255</v>
      </c>
      <c r="I96" s="110">
        <f t="shared" si="30"/>
        <v>6864</v>
      </c>
      <c r="J96" s="110">
        <f t="shared" si="30"/>
        <v>5505</v>
      </c>
      <c r="K96" s="110">
        <f t="shared" si="31"/>
        <v>6798</v>
      </c>
      <c r="L96" s="110">
        <f t="shared" si="31"/>
        <v>6875</v>
      </c>
      <c r="M96" s="110">
        <f t="shared" si="31"/>
        <v>6734</v>
      </c>
      <c r="N96" s="110">
        <f t="shared" si="31"/>
        <v>6256</v>
      </c>
      <c r="O96" s="110">
        <f t="shared" si="31"/>
        <v>5894</v>
      </c>
      <c r="P96" s="110">
        <f t="shared" si="32"/>
        <v>75787</v>
      </c>
      <c r="Q96" s="112"/>
      <c r="R96" s="112"/>
      <c r="S96" s="110">
        <f>SUM($D96:D96)</f>
        <v>6104</v>
      </c>
      <c r="T96" s="110">
        <f>SUM($D96:E96)</f>
        <v>12146</v>
      </c>
      <c r="U96" s="110">
        <f>SUM($D96:F96)</f>
        <v>18470</v>
      </c>
      <c r="V96" s="110">
        <f>SUM($D96:G96)</f>
        <v>24606</v>
      </c>
      <c r="W96" s="110">
        <f>SUM($D96:H96)</f>
        <v>30861</v>
      </c>
      <c r="X96" s="110">
        <f>SUM($D96:I96)</f>
        <v>37725</v>
      </c>
      <c r="Y96" s="110">
        <f>SUM($D96:J96)</f>
        <v>43230</v>
      </c>
      <c r="Z96" s="110">
        <f>SUM($D96:K96)</f>
        <v>50028</v>
      </c>
      <c r="AA96" s="110">
        <f>SUM($D96:L96)</f>
        <v>56903</v>
      </c>
      <c r="AB96" s="110">
        <f>SUM($D96:M96)</f>
        <v>63637</v>
      </c>
      <c r="AC96" s="110">
        <f>SUM($D96:N96)</f>
        <v>69893</v>
      </c>
      <c r="AD96" s="110">
        <f>SUM($D96:O96)</f>
        <v>75787</v>
      </c>
    </row>
    <row r="97" spans="1:30" ht="15" customHeight="1">
      <c r="A97" s="138">
        <v>2016</v>
      </c>
      <c r="B97" s="141" t="s">
        <v>7</v>
      </c>
      <c r="C97" s="113"/>
      <c r="D97" s="110">
        <f t="shared" si="30"/>
        <v>5676</v>
      </c>
      <c r="E97" s="110">
        <f t="shared" si="30"/>
        <v>6261</v>
      </c>
      <c r="F97" s="110">
        <f t="shared" si="30"/>
        <v>6521</v>
      </c>
      <c r="G97" s="110">
        <f t="shared" si="30"/>
        <v>6474</v>
      </c>
      <c r="H97" s="110">
        <f t="shared" si="30"/>
        <v>7013</v>
      </c>
      <c r="I97" s="110">
        <f t="shared" si="30"/>
        <v>6936</v>
      </c>
      <c r="J97" s="110">
        <f t="shared" si="30"/>
        <v>5534</v>
      </c>
      <c r="K97" s="110">
        <f t="shared" si="31"/>
        <v>6551</v>
      </c>
      <c r="L97" s="110">
        <f t="shared" si="31"/>
        <v>6671</v>
      </c>
      <c r="M97" s="110">
        <f t="shared" si="31"/>
        <v>6513</v>
      </c>
      <c r="N97" s="110">
        <f t="shared" si="31"/>
        <v>6243</v>
      </c>
      <c r="O97" s="110">
        <f t="shared" si="31"/>
        <v>5788</v>
      </c>
      <c r="P97" s="110">
        <f t="shared" ref="P97" si="33">SUM(D97:O97)</f>
        <v>76181</v>
      </c>
      <c r="Q97" s="112"/>
      <c r="R97" s="112"/>
      <c r="S97" s="110">
        <f>SUM($D97:D97)</f>
        <v>5676</v>
      </c>
      <c r="T97" s="110">
        <f>SUM($D97:E97)</f>
        <v>11937</v>
      </c>
      <c r="U97" s="110">
        <f>SUM($D97:F97)</f>
        <v>18458</v>
      </c>
      <c r="V97" s="110">
        <f>SUM($D97:G97)</f>
        <v>24932</v>
      </c>
      <c r="W97" s="110">
        <f>SUM($D97:H97)</f>
        <v>31945</v>
      </c>
      <c r="X97" s="110">
        <f>SUM($D97:I97)</f>
        <v>38881</v>
      </c>
      <c r="Y97" s="110">
        <f>SUM($D97:J97)</f>
        <v>44415</v>
      </c>
      <c r="Z97" s="110">
        <f>SUM($D97:K97)</f>
        <v>50966</v>
      </c>
      <c r="AA97" s="110">
        <f>SUM($D97:L97)</f>
        <v>57637</v>
      </c>
      <c r="AB97" s="110">
        <f>SUM($D97:M97)</f>
        <v>64150</v>
      </c>
      <c r="AC97" s="110">
        <f>SUM($D97:N97)</f>
        <v>70393</v>
      </c>
      <c r="AD97" s="110">
        <f>SUM($D97:O97)</f>
        <v>76181</v>
      </c>
    </row>
    <row r="98" spans="1:30" ht="15" customHeight="1">
      <c r="A98" s="138">
        <v>2017</v>
      </c>
      <c r="B98" s="141" t="s">
        <v>7</v>
      </c>
      <c r="C98" s="113"/>
      <c r="D98" s="110">
        <f>SUMIFS(D$11:D$69,$A$11:$A$69,$A98,$B$11:$B$69,$B98)</f>
        <v>6827</v>
      </c>
      <c r="E98" s="110">
        <f t="shared" ref="E98:O98" si="34">SUMIFS(E$11:E$69,$A$11:$A$69,$A98,$B$11:$B$69,$B98)</f>
        <v>6708</v>
      </c>
      <c r="F98" s="110">
        <f t="shared" si="34"/>
        <v>7328</v>
      </c>
      <c r="G98" s="110">
        <f t="shared" si="34"/>
        <v>7104</v>
      </c>
      <c r="H98" s="110">
        <f t="shared" si="34"/>
        <v>8182</v>
      </c>
      <c r="I98" s="110">
        <f t="shared" si="34"/>
        <v>8109</v>
      </c>
      <c r="J98" s="110">
        <f t="shared" si="34"/>
        <v>7600</v>
      </c>
      <c r="K98" s="110">
        <f t="shared" si="34"/>
        <v>7284</v>
      </c>
      <c r="L98" s="110">
        <f t="shared" si="34"/>
        <v>6586</v>
      </c>
      <c r="M98" s="110">
        <f t="shared" si="34"/>
        <v>6907</v>
      </c>
      <c r="N98" s="110">
        <f t="shared" si="34"/>
        <v>0</v>
      </c>
      <c r="O98" s="110">
        <f t="shared" si="34"/>
        <v>0</v>
      </c>
      <c r="P98" s="110">
        <f t="shared" ref="P98" si="35">SUM(D98:O98)</f>
        <v>72635</v>
      </c>
      <c r="Q98" s="112"/>
      <c r="R98" s="112"/>
      <c r="S98" s="110">
        <f>SUM($D98:D98)</f>
        <v>6827</v>
      </c>
      <c r="T98" s="110">
        <f>SUM($D98:E98)</f>
        <v>13535</v>
      </c>
      <c r="U98" s="110">
        <f>SUM($D98:F98)</f>
        <v>20863</v>
      </c>
      <c r="V98" s="110">
        <f>SUM($D98:G98)</f>
        <v>27967</v>
      </c>
      <c r="W98" s="110">
        <f>SUM($D98:H98)</f>
        <v>36149</v>
      </c>
      <c r="X98" s="110">
        <f>SUM($D98:I98)</f>
        <v>44258</v>
      </c>
      <c r="Y98" s="110">
        <f>SUM($D98:J98)</f>
        <v>51858</v>
      </c>
      <c r="Z98" s="110">
        <f>SUM($D98:K98)</f>
        <v>59142</v>
      </c>
      <c r="AA98" s="110">
        <f>SUM($D98:L98)</f>
        <v>65728</v>
      </c>
      <c r="AB98" s="110">
        <f>SUM($D98:M98)</f>
        <v>72635</v>
      </c>
      <c r="AC98" s="110">
        <f>SUM($D98:N98)</f>
        <v>72635</v>
      </c>
      <c r="AD98" s="110">
        <f>SUM($D98:O98)</f>
        <v>72635</v>
      </c>
    </row>
    <row r="99" spans="1:30" ht="15" customHeight="1">
      <c r="Q99" s="112"/>
      <c r="R99" s="112"/>
    </row>
    <row r="100" spans="1:30" ht="15" customHeight="1">
      <c r="Q100" s="145"/>
      <c r="R100" s="145"/>
    </row>
    <row r="101" spans="1:30" ht="15" customHeight="1">
      <c r="A101" s="138">
        <v>2006</v>
      </c>
      <c r="B101" s="141" t="s">
        <v>8</v>
      </c>
      <c r="D101" s="110">
        <f t="shared" ref="D101:J111" si="36">SUMIFS(D$11:D$65,$A$11:$A$65,$A101,$B$11:$B$65,$B101)</f>
        <v>34</v>
      </c>
      <c r="E101" s="110">
        <f t="shared" si="36"/>
        <v>49</v>
      </c>
      <c r="F101" s="110">
        <f t="shared" si="36"/>
        <v>19</v>
      </c>
      <c r="G101" s="110">
        <f t="shared" si="36"/>
        <v>26</v>
      </c>
      <c r="H101" s="110">
        <f t="shared" si="36"/>
        <v>92</v>
      </c>
      <c r="I101" s="110">
        <f t="shared" si="36"/>
        <v>98</v>
      </c>
      <c r="J101" s="110">
        <f t="shared" si="36"/>
        <v>32</v>
      </c>
      <c r="K101" s="110">
        <f t="shared" ref="K101:O111" si="37">SUMIFS(K$11:K$65,$A$11:$A$65,$A101,$B$11:$B$65,$B101)</f>
        <v>31</v>
      </c>
      <c r="L101" s="110">
        <f t="shared" si="37"/>
        <v>42</v>
      </c>
      <c r="M101" s="110">
        <f t="shared" si="37"/>
        <v>46</v>
      </c>
      <c r="N101" s="110">
        <f t="shared" si="37"/>
        <v>31</v>
      </c>
      <c r="O101" s="110">
        <f t="shared" si="37"/>
        <v>18</v>
      </c>
      <c r="P101" s="110">
        <f t="shared" ref="P101:P107" si="38">SUM(D101:O101)</f>
        <v>518</v>
      </c>
      <c r="Q101" s="145"/>
      <c r="R101" s="145"/>
      <c r="S101" s="110">
        <f>SUM($D101:D101)</f>
        <v>34</v>
      </c>
      <c r="T101" s="110">
        <f>SUM($D101:E101)</f>
        <v>83</v>
      </c>
      <c r="U101" s="110">
        <f>SUM($D101:F101)</f>
        <v>102</v>
      </c>
      <c r="V101" s="110">
        <f>SUM($D101:G101)</f>
        <v>128</v>
      </c>
      <c r="W101" s="110">
        <f>SUM($D101:H101)</f>
        <v>220</v>
      </c>
      <c r="X101" s="110">
        <f>SUM($D101:I101)</f>
        <v>318</v>
      </c>
      <c r="Y101" s="110">
        <f>SUM($D101:J101)</f>
        <v>350</v>
      </c>
      <c r="Z101" s="110">
        <f>SUM($D101:K101)</f>
        <v>381</v>
      </c>
      <c r="AA101" s="110">
        <f>SUM($D101:L101)</f>
        <v>423</v>
      </c>
      <c r="AB101" s="110">
        <f>SUM($D101:M101)</f>
        <v>469</v>
      </c>
      <c r="AC101" s="110">
        <f>SUM($D101:N101)</f>
        <v>500</v>
      </c>
      <c r="AD101" s="110">
        <f>SUM($D101:O101)</f>
        <v>518</v>
      </c>
    </row>
    <row r="102" spans="1:30" ht="15" customHeight="1">
      <c r="A102" s="138">
        <v>2007</v>
      </c>
      <c r="B102" s="141" t="s">
        <v>8</v>
      </c>
      <c r="D102" s="110">
        <f t="shared" si="36"/>
        <v>28</v>
      </c>
      <c r="E102" s="110">
        <f t="shared" si="36"/>
        <v>34</v>
      </c>
      <c r="F102" s="110">
        <f t="shared" si="36"/>
        <v>21</v>
      </c>
      <c r="G102" s="110">
        <f t="shared" si="36"/>
        <v>28</v>
      </c>
      <c r="H102" s="110">
        <f t="shared" si="36"/>
        <v>97</v>
      </c>
      <c r="I102" s="110">
        <f t="shared" si="36"/>
        <v>82</v>
      </c>
      <c r="J102" s="110">
        <f t="shared" si="36"/>
        <v>23</v>
      </c>
      <c r="K102" s="110">
        <f t="shared" si="37"/>
        <v>56</v>
      </c>
      <c r="L102" s="110">
        <f t="shared" si="37"/>
        <v>74</v>
      </c>
      <c r="M102" s="110">
        <f t="shared" si="37"/>
        <v>49</v>
      </c>
      <c r="N102" s="110">
        <f t="shared" si="37"/>
        <v>51</v>
      </c>
      <c r="O102" s="110">
        <f t="shared" si="37"/>
        <v>27</v>
      </c>
      <c r="P102" s="110">
        <f t="shared" si="38"/>
        <v>570</v>
      </c>
      <c r="Q102" s="145"/>
      <c r="R102" s="145"/>
      <c r="S102" s="110">
        <f>SUM($D102:D102)</f>
        <v>28</v>
      </c>
      <c r="T102" s="110">
        <f>SUM($D102:E102)</f>
        <v>62</v>
      </c>
      <c r="U102" s="110">
        <f>SUM($D102:F102)</f>
        <v>83</v>
      </c>
      <c r="V102" s="110">
        <f>SUM($D102:G102)</f>
        <v>111</v>
      </c>
      <c r="W102" s="110">
        <f>SUM($D102:H102)</f>
        <v>208</v>
      </c>
      <c r="X102" s="110">
        <f>SUM($D102:I102)</f>
        <v>290</v>
      </c>
      <c r="Y102" s="110">
        <f>SUM($D102:J102)</f>
        <v>313</v>
      </c>
      <c r="Z102" s="110">
        <f>SUM($D102:K102)</f>
        <v>369</v>
      </c>
      <c r="AA102" s="110">
        <f>SUM($D102:L102)</f>
        <v>443</v>
      </c>
      <c r="AB102" s="110">
        <f>SUM($D102:M102)</f>
        <v>492</v>
      </c>
      <c r="AC102" s="110">
        <f>SUM($D102:N102)</f>
        <v>543</v>
      </c>
      <c r="AD102" s="110">
        <f>SUM($D102:O102)</f>
        <v>570</v>
      </c>
    </row>
    <row r="103" spans="1:30" ht="15" customHeight="1">
      <c r="A103" s="138">
        <v>2008</v>
      </c>
      <c r="B103" s="141" t="s">
        <v>8</v>
      </c>
      <c r="D103" s="110">
        <f t="shared" si="36"/>
        <v>18</v>
      </c>
      <c r="E103" s="110">
        <f t="shared" si="36"/>
        <v>31</v>
      </c>
      <c r="F103" s="110">
        <f t="shared" si="36"/>
        <v>14</v>
      </c>
      <c r="G103" s="110">
        <f t="shared" si="36"/>
        <v>43</v>
      </c>
      <c r="H103" s="110">
        <f t="shared" si="36"/>
        <v>78</v>
      </c>
      <c r="I103" s="110">
        <f t="shared" si="36"/>
        <v>85</v>
      </c>
      <c r="J103" s="110">
        <f t="shared" si="36"/>
        <v>35</v>
      </c>
      <c r="K103" s="110">
        <f t="shared" si="37"/>
        <v>51</v>
      </c>
      <c r="L103" s="110">
        <f t="shared" si="37"/>
        <v>34</v>
      </c>
      <c r="M103" s="110">
        <f t="shared" si="37"/>
        <v>38</v>
      </c>
      <c r="N103" s="110">
        <f t="shared" si="37"/>
        <v>32</v>
      </c>
      <c r="O103" s="110">
        <f t="shared" si="37"/>
        <v>25</v>
      </c>
      <c r="P103" s="110">
        <f t="shared" si="38"/>
        <v>484</v>
      </c>
      <c r="Q103" s="145"/>
      <c r="R103" s="145"/>
      <c r="S103" s="110">
        <f>SUM($D103:D103)</f>
        <v>18</v>
      </c>
      <c r="T103" s="110">
        <f>SUM($D103:E103)</f>
        <v>49</v>
      </c>
      <c r="U103" s="110">
        <f>SUM($D103:F103)</f>
        <v>63</v>
      </c>
      <c r="V103" s="110">
        <f>SUM($D103:G103)</f>
        <v>106</v>
      </c>
      <c r="W103" s="110">
        <f>SUM($D103:H103)</f>
        <v>184</v>
      </c>
      <c r="X103" s="110">
        <f>SUM($D103:I103)</f>
        <v>269</v>
      </c>
      <c r="Y103" s="110">
        <f>SUM($D103:J103)</f>
        <v>304</v>
      </c>
      <c r="Z103" s="110">
        <f>SUM($D103:K103)</f>
        <v>355</v>
      </c>
      <c r="AA103" s="110">
        <f>SUM($D103:L103)</f>
        <v>389</v>
      </c>
      <c r="AB103" s="110">
        <f>SUM($D103:M103)</f>
        <v>427</v>
      </c>
      <c r="AC103" s="110">
        <f>SUM($D103:N103)</f>
        <v>459</v>
      </c>
      <c r="AD103" s="110">
        <f>SUM($D103:O103)</f>
        <v>484</v>
      </c>
    </row>
    <row r="104" spans="1:30" ht="15" customHeight="1">
      <c r="A104" s="138">
        <v>2009</v>
      </c>
      <c r="B104" s="141" t="s">
        <v>8</v>
      </c>
      <c r="D104" s="110">
        <f t="shared" si="36"/>
        <v>19</v>
      </c>
      <c r="E104" s="110">
        <f t="shared" si="36"/>
        <v>13</v>
      </c>
      <c r="F104" s="110">
        <f t="shared" si="36"/>
        <v>19</v>
      </c>
      <c r="G104" s="110">
        <f t="shared" si="36"/>
        <v>30</v>
      </c>
      <c r="H104" s="110">
        <f t="shared" si="36"/>
        <v>80</v>
      </c>
      <c r="I104" s="110">
        <f t="shared" si="36"/>
        <v>89</v>
      </c>
      <c r="J104" s="110">
        <f t="shared" si="36"/>
        <v>38</v>
      </c>
      <c r="K104" s="110">
        <f t="shared" si="37"/>
        <v>22</v>
      </c>
      <c r="L104" s="110">
        <f t="shared" si="37"/>
        <v>26</v>
      </c>
      <c r="M104" s="110">
        <f t="shared" si="37"/>
        <v>20</v>
      </c>
      <c r="N104" s="110">
        <f t="shared" si="37"/>
        <v>36</v>
      </c>
      <c r="O104" s="110">
        <f t="shared" si="37"/>
        <v>16</v>
      </c>
      <c r="P104" s="110">
        <f t="shared" si="38"/>
        <v>408</v>
      </c>
      <c r="Q104" s="145"/>
      <c r="R104" s="145"/>
      <c r="S104" s="110">
        <f>SUM($D104:D104)</f>
        <v>19</v>
      </c>
      <c r="T104" s="110">
        <f>SUM($D104:E104)</f>
        <v>32</v>
      </c>
      <c r="U104" s="110">
        <f>SUM($D104:F104)</f>
        <v>51</v>
      </c>
      <c r="V104" s="110">
        <f>SUM($D104:G104)</f>
        <v>81</v>
      </c>
      <c r="W104" s="110">
        <f>SUM($D104:H104)</f>
        <v>161</v>
      </c>
      <c r="X104" s="110">
        <f>SUM($D104:I104)</f>
        <v>250</v>
      </c>
      <c r="Y104" s="110">
        <f>SUM($D104:J104)</f>
        <v>288</v>
      </c>
      <c r="Z104" s="110">
        <f>SUM($D104:K104)</f>
        <v>310</v>
      </c>
      <c r="AA104" s="110">
        <f>SUM($D104:L104)</f>
        <v>336</v>
      </c>
      <c r="AB104" s="110">
        <f>SUM($D104:M104)</f>
        <v>356</v>
      </c>
      <c r="AC104" s="110">
        <f>SUM($D104:N104)</f>
        <v>392</v>
      </c>
      <c r="AD104" s="110">
        <f>SUM($D104:O104)</f>
        <v>408</v>
      </c>
    </row>
    <row r="105" spans="1:30" ht="15" customHeight="1">
      <c r="A105" s="138">
        <v>2010</v>
      </c>
      <c r="B105" s="141" t="s">
        <v>8</v>
      </c>
      <c r="D105" s="110">
        <f t="shared" si="36"/>
        <v>25</v>
      </c>
      <c r="E105" s="110">
        <f t="shared" si="36"/>
        <v>29</v>
      </c>
      <c r="F105" s="110">
        <f t="shared" si="36"/>
        <v>17</v>
      </c>
      <c r="G105" s="110">
        <f t="shared" si="36"/>
        <v>27</v>
      </c>
      <c r="H105" s="110">
        <f t="shared" si="36"/>
        <v>58</v>
      </c>
      <c r="I105" s="110">
        <f t="shared" si="36"/>
        <v>66</v>
      </c>
      <c r="J105" s="110">
        <f t="shared" si="36"/>
        <v>15</v>
      </c>
      <c r="K105" s="110">
        <f t="shared" si="37"/>
        <v>18</v>
      </c>
      <c r="L105" s="110">
        <f t="shared" si="37"/>
        <v>20</v>
      </c>
      <c r="M105" s="110">
        <f t="shared" si="37"/>
        <v>40</v>
      </c>
      <c r="N105" s="110">
        <f t="shared" si="37"/>
        <v>23</v>
      </c>
      <c r="O105" s="110">
        <f t="shared" si="37"/>
        <v>26</v>
      </c>
      <c r="P105" s="110">
        <f t="shared" si="38"/>
        <v>364</v>
      </c>
      <c r="Q105" s="145"/>
      <c r="R105" s="145"/>
      <c r="S105" s="110">
        <f>SUM($D105:D105)</f>
        <v>25</v>
      </c>
      <c r="T105" s="110">
        <f>SUM($D105:E105)</f>
        <v>54</v>
      </c>
      <c r="U105" s="110">
        <f>SUM($D105:F105)</f>
        <v>71</v>
      </c>
      <c r="V105" s="110">
        <f>SUM($D105:G105)</f>
        <v>98</v>
      </c>
      <c r="W105" s="110">
        <f>SUM($D105:H105)</f>
        <v>156</v>
      </c>
      <c r="X105" s="110">
        <f>SUM($D105:I105)</f>
        <v>222</v>
      </c>
      <c r="Y105" s="110">
        <f>SUM($D105:J105)</f>
        <v>237</v>
      </c>
      <c r="Z105" s="110">
        <f>SUM($D105:K105)</f>
        <v>255</v>
      </c>
      <c r="AA105" s="110">
        <f>SUM($D105:L105)</f>
        <v>275</v>
      </c>
      <c r="AB105" s="110">
        <f>SUM($D105:M105)</f>
        <v>315</v>
      </c>
      <c r="AC105" s="110">
        <f>SUM($D105:N105)</f>
        <v>338</v>
      </c>
      <c r="AD105" s="110">
        <f>SUM($D105:O105)</f>
        <v>364</v>
      </c>
    </row>
    <row r="106" spans="1:30" ht="15" customHeight="1">
      <c r="A106" s="138">
        <v>2011</v>
      </c>
      <c r="B106" s="141" t="s">
        <v>8</v>
      </c>
      <c r="D106" s="110">
        <f t="shared" si="36"/>
        <v>37</v>
      </c>
      <c r="E106" s="110">
        <f t="shared" si="36"/>
        <v>29</v>
      </c>
      <c r="F106" s="110">
        <f t="shared" si="36"/>
        <v>15</v>
      </c>
      <c r="G106" s="110">
        <f t="shared" si="36"/>
        <v>0</v>
      </c>
      <c r="H106" s="110">
        <f t="shared" si="36"/>
        <v>0</v>
      </c>
      <c r="I106" s="110">
        <f t="shared" si="36"/>
        <v>0</v>
      </c>
      <c r="J106" s="110">
        <f t="shared" si="36"/>
        <v>0</v>
      </c>
      <c r="K106" s="110">
        <f t="shared" si="37"/>
        <v>0</v>
      </c>
      <c r="L106" s="110">
        <f t="shared" si="37"/>
        <v>0</v>
      </c>
      <c r="M106" s="110">
        <f t="shared" si="37"/>
        <v>0</v>
      </c>
      <c r="N106" s="110">
        <f t="shared" si="37"/>
        <v>0</v>
      </c>
      <c r="O106" s="110">
        <f t="shared" si="37"/>
        <v>28</v>
      </c>
      <c r="P106" s="110">
        <f t="shared" si="38"/>
        <v>109</v>
      </c>
      <c r="Q106" s="145"/>
      <c r="R106" s="145"/>
      <c r="S106" s="110">
        <f>SUM($D106:D106)</f>
        <v>37</v>
      </c>
      <c r="T106" s="110">
        <f>SUM($D106:E106)</f>
        <v>66</v>
      </c>
      <c r="U106" s="110">
        <f>SUM($D106:F106)</f>
        <v>81</v>
      </c>
      <c r="V106" s="110">
        <f>SUM($D106:G106)</f>
        <v>81</v>
      </c>
      <c r="W106" s="110">
        <f>SUM($D106:H106)</f>
        <v>81</v>
      </c>
      <c r="X106" s="110">
        <f>SUM($D106:I106)</f>
        <v>81</v>
      </c>
      <c r="Y106" s="110">
        <f>SUM($D106:J106)</f>
        <v>81</v>
      </c>
      <c r="Z106" s="110">
        <f>SUM($D106:K106)</f>
        <v>81</v>
      </c>
      <c r="AA106" s="110">
        <f>SUM($D106:L106)</f>
        <v>81</v>
      </c>
      <c r="AB106" s="110">
        <f>SUM($D106:M106)</f>
        <v>81</v>
      </c>
      <c r="AC106" s="110">
        <f>SUM($D106:N106)</f>
        <v>81</v>
      </c>
      <c r="AD106" s="110">
        <f>SUM($D106:O106)</f>
        <v>109</v>
      </c>
    </row>
    <row r="107" spans="1:30" ht="15" customHeight="1">
      <c r="A107" s="138">
        <v>2012</v>
      </c>
      <c r="B107" s="141" t="s">
        <v>8</v>
      </c>
      <c r="D107" s="110">
        <f t="shared" si="36"/>
        <v>27</v>
      </c>
      <c r="E107" s="110">
        <f t="shared" si="36"/>
        <v>33</v>
      </c>
      <c r="F107" s="110">
        <f t="shared" si="36"/>
        <v>17</v>
      </c>
      <c r="G107" s="110">
        <f t="shared" si="36"/>
        <v>0</v>
      </c>
      <c r="H107" s="110">
        <f t="shared" si="36"/>
        <v>36</v>
      </c>
      <c r="I107" s="110">
        <f t="shared" si="36"/>
        <v>64</v>
      </c>
      <c r="J107" s="110">
        <f t="shared" si="36"/>
        <v>21</v>
      </c>
      <c r="K107" s="110">
        <f t="shared" si="37"/>
        <v>0</v>
      </c>
      <c r="L107" s="110">
        <f t="shared" si="37"/>
        <v>0</v>
      </c>
      <c r="M107" s="110">
        <f t="shared" si="37"/>
        <v>0</v>
      </c>
      <c r="N107" s="110">
        <f t="shared" si="37"/>
        <v>0</v>
      </c>
      <c r="O107" s="110">
        <f t="shared" si="37"/>
        <v>0</v>
      </c>
      <c r="P107" s="110">
        <f t="shared" si="38"/>
        <v>198</v>
      </c>
      <c r="Q107" s="145"/>
      <c r="R107" s="145"/>
      <c r="S107" s="110">
        <f>SUM($D107:D107)</f>
        <v>27</v>
      </c>
      <c r="T107" s="110">
        <f>SUM($D107:E107)</f>
        <v>60</v>
      </c>
      <c r="U107" s="110">
        <f>SUM($D107:F107)</f>
        <v>77</v>
      </c>
      <c r="V107" s="110">
        <f>SUM($D107:G107)</f>
        <v>77</v>
      </c>
      <c r="W107" s="110">
        <f>SUM($D107:H107)</f>
        <v>113</v>
      </c>
      <c r="X107" s="110">
        <f>SUM($D107:I107)</f>
        <v>177</v>
      </c>
      <c r="Y107" s="110">
        <f>SUM($D107:J107)</f>
        <v>198</v>
      </c>
      <c r="Z107" s="110">
        <f>SUM($D107:K107)</f>
        <v>198</v>
      </c>
      <c r="AA107" s="110">
        <f>SUM($D107:L107)</f>
        <v>198</v>
      </c>
      <c r="AB107" s="110">
        <f>SUM($D107:M107)</f>
        <v>198</v>
      </c>
      <c r="AC107" s="110">
        <f>SUM($D107:N107)</f>
        <v>198</v>
      </c>
      <c r="AD107" s="110">
        <f>SUM($D107:O107)</f>
        <v>198</v>
      </c>
    </row>
    <row r="108" spans="1:30" ht="15" customHeight="1">
      <c r="A108" s="138">
        <v>2013</v>
      </c>
      <c r="B108" s="141" t="s">
        <v>8</v>
      </c>
      <c r="D108" s="110">
        <f t="shared" si="36"/>
        <v>22</v>
      </c>
      <c r="E108" s="110">
        <f t="shared" si="36"/>
        <v>33</v>
      </c>
      <c r="F108" s="110">
        <f t="shared" si="36"/>
        <v>5</v>
      </c>
      <c r="G108" s="110">
        <f t="shared" si="36"/>
        <v>23</v>
      </c>
      <c r="H108" s="110">
        <f t="shared" si="36"/>
        <v>23</v>
      </c>
      <c r="I108" s="110">
        <f t="shared" si="36"/>
        <v>47</v>
      </c>
      <c r="J108" s="110">
        <f t="shared" si="36"/>
        <v>10</v>
      </c>
      <c r="K108" s="110">
        <f t="shared" si="37"/>
        <v>25</v>
      </c>
      <c r="L108" s="110">
        <f t="shared" si="37"/>
        <v>8</v>
      </c>
      <c r="M108" s="110">
        <f t="shared" si="37"/>
        <v>28</v>
      </c>
      <c r="N108" s="110">
        <f t="shared" si="37"/>
        <v>14</v>
      </c>
      <c r="O108" s="110">
        <f t="shared" si="37"/>
        <v>24</v>
      </c>
      <c r="Q108" s="145"/>
      <c r="R108" s="145"/>
      <c r="S108" s="110">
        <f>SUM($D108:D108)</f>
        <v>22</v>
      </c>
      <c r="T108" s="110">
        <f>SUM($D108:E108)</f>
        <v>55</v>
      </c>
      <c r="U108" s="110">
        <f>SUM($D108:F108)</f>
        <v>60</v>
      </c>
      <c r="V108" s="110">
        <f>SUM($D108:G108)</f>
        <v>83</v>
      </c>
      <c r="W108" s="110">
        <f>SUM($D108:H108)</f>
        <v>106</v>
      </c>
      <c r="X108" s="110">
        <f>SUM($D108:I108)</f>
        <v>153</v>
      </c>
      <c r="Y108" s="110">
        <f>SUM($D108:J108)</f>
        <v>163</v>
      </c>
      <c r="Z108" s="110">
        <f>SUM($D108:K108)</f>
        <v>188</v>
      </c>
      <c r="AA108" s="110">
        <f>SUM($D108:L108)</f>
        <v>196</v>
      </c>
      <c r="AB108" s="110">
        <f>SUM($D108:M108)</f>
        <v>224</v>
      </c>
      <c r="AC108" s="110">
        <f>SUM($D108:N108)</f>
        <v>238</v>
      </c>
      <c r="AD108" s="110">
        <f>SUM($D108:O108)</f>
        <v>262</v>
      </c>
    </row>
    <row r="109" spans="1:30" ht="15" customHeight="1">
      <c r="A109" s="138">
        <v>2014</v>
      </c>
      <c r="B109" s="141" t="s">
        <v>8</v>
      </c>
      <c r="D109" s="110">
        <f t="shared" si="36"/>
        <v>24</v>
      </c>
      <c r="E109" s="110">
        <f t="shared" si="36"/>
        <v>32</v>
      </c>
      <c r="F109" s="110">
        <f t="shared" si="36"/>
        <v>10</v>
      </c>
      <c r="G109" s="110">
        <f t="shared" si="36"/>
        <v>15</v>
      </c>
      <c r="H109" s="110">
        <f t="shared" si="36"/>
        <v>46</v>
      </c>
      <c r="I109" s="110">
        <f t="shared" si="36"/>
        <v>55</v>
      </c>
      <c r="J109" s="110">
        <f t="shared" si="36"/>
        <v>39</v>
      </c>
      <c r="K109" s="110">
        <f t="shared" si="37"/>
        <v>28</v>
      </c>
      <c r="L109" s="110">
        <f t="shared" si="37"/>
        <v>5</v>
      </c>
      <c r="M109" s="110">
        <f t="shared" si="37"/>
        <v>32</v>
      </c>
      <c r="N109" s="110">
        <f t="shared" si="37"/>
        <v>51</v>
      </c>
      <c r="O109" s="110">
        <f t="shared" si="37"/>
        <v>26</v>
      </c>
      <c r="Q109" s="145"/>
      <c r="R109" s="145"/>
      <c r="S109" s="110">
        <f>SUM($D109:D109)</f>
        <v>24</v>
      </c>
      <c r="T109" s="110">
        <f>SUM($D109:E109)</f>
        <v>56</v>
      </c>
      <c r="U109" s="110">
        <f>SUM($D109:F109)</f>
        <v>66</v>
      </c>
      <c r="V109" s="110">
        <f>SUM($D109:G109)</f>
        <v>81</v>
      </c>
      <c r="W109" s="110">
        <f>SUM($D109:H109)</f>
        <v>127</v>
      </c>
      <c r="X109" s="110">
        <f>SUM($D109:I109)</f>
        <v>182</v>
      </c>
      <c r="Y109" s="110">
        <f>SUM($D109:J109)</f>
        <v>221</v>
      </c>
      <c r="Z109" s="110">
        <f>SUM($D109:K109)</f>
        <v>249</v>
      </c>
      <c r="AA109" s="110">
        <f>SUM($D109:L109)</f>
        <v>254</v>
      </c>
      <c r="AB109" s="110">
        <f>SUM($D109:M109)</f>
        <v>286</v>
      </c>
      <c r="AC109" s="110">
        <f>SUM($D109:N109)</f>
        <v>337</v>
      </c>
      <c r="AD109" s="110">
        <f>SUM($D109:O109)</f>
        <v>363</v>
      </c>
    </row>
    <row r="110" spans="1:30" ht="15" customHeight="1">
      <c r="A110" s="138">
        <v>2015</v>
      </c>
      <c r="B110" s="141" t="s">
        <v>8</v>
      </c>
      <c r="D110" s="110">
        <f t="shared" si="36"/>
        <v>26</v>
      </c>
      <c r="E110" s="110">
        <f t="shared" si="36"/>
        <v>16</v>
      </c>
      <c r="F110" s="110">
        <f t="shared" si="36"/>
        <v>16</v>
      </c>
      <c r="G110" s="110">
        <f t="shared" si="36"/>
        <v>27</v>
      </c>
      <c r="H110" s="110">
        <f t="shared" si="36"/>
        <v>31</v>
      </c>
      <c r="I110" s="110">
        <f t="shared" si="36"/>
        <v>43</v>
      </c>
      <c r="J110" s="110">
        <f t="shared" si="36"/>
        <v>10</v>
      </c>
      <c r="K110" s="110">
        <f t="shared" si="37"/>
        <v>23</v>
      </c>
      <c r="L110" s="110">
        <f t="shared" si="37"/>
        <v>8</v>
      </c>
      <c r="M110" s="110">
        <f t="shared" si="37"/>
        <v>28</v>
      </c>
      <c r="N110" s="110">
        <f t="shared" si="37"/>
        <v>28</v>
      </c>
      <c r="O110" s="110">
        <f t="shared" si="37"/>
        <v>15</v>
      </c>
      <c r="Q110" s="145"/>
      <c r="R110" s="145"/>
      <c r="S110" s="110">
        <f>SUM($D110:D110)</f>
        <v>26</v>
      </c>
      <c r="T110" s="110">
        <f>SUM($D110:E110)</f>
        <v>42</v>
      </c>
      <c r="U110" s="110">
        <f>SUM($D110:F110)</f>
        <v>58</v>
      </c>
      <c r="V110" s="110">
        <f>SUM($D110:G110)</f>
        <v>85</v>
      </c>
      <c r="W110" s="110">
        <f>SUM($D110:H110)</f>
        <v>116</v>
      </c>
      <c r="X110" s="110">
        <f>SUM($D110:I110)</f>
        <v>159</v>
      </c>
      <c r="Y110" s="110">
        <f>SUM($D110:J110)</f>
        <v>169</v>
      </c>
      <c r="Z110" s="110">
        <f>SUM($D110:K110)</f>
        <v>192</v>
      </c>
      <c r="AA110" s="110">
        <f>SUM($D110:L110)</f>
        <v>200</v>
      </c>
      <c r="AB110" s="110">
        <f>SUM($D110:M110)</f>
        <v>228</v>
      </c>
      <c r="AC110" s="110">
        <f>SUM($D110:N110)</f>
        <v>256</v>
      </c>
      <c r="AD110" s="110">
        <f>SUM($D110:O110)</f>
        <v>271</v>
      </c>
    </row>
    <row r="111" spans="1:30" ht="15" customHeight="1">
      <c r="A111" s="138">
        <v>2016</v>
      </c>
      <c r="B111" s="141" t="s">
        <v>8</v>
      </c>
      <c r="D111" s="110">
        <f t="shared" si="36"/>
        <v>12</v>
      </c>
      <c r="E111" s="110">
        <f t="shared" si="36"/>
        <v>26</v>
      </c>
      <c r="F111" s="110">
        <f t="shared" si="36"/>
        <v>9</v>
      </c>
      <c r="G111" s="110">
        <f t="shared" si="36"/>
        <v>14</v>
      </c>
      <c r="H111" s="110">
        <f t="shared" si="36"/>
        <v>27</v>
      </c>
      <c r="I111" s="110">
        <f t="shared" si="36"/>
        <v>34</v>
      </c>
      <c r="J111" s="110">
        <f t="shared" si="36"/>
        <v>18</v>
      </c>
      <c r="K111" s="110">
        <f t="shared" si="37"/>
        <v>28</v>
      </c>
      <c r="L111" s="110">
        <f t="shared" si="37"/>
        <v>19</v>
      </c>
      <c r="M111" s="110">
        <f t="shared" si="37"/>
        <v>20</v>
      </c>
      <c r="N111" s="110">
        <f t="shared" si="37"/>
        <v>38</v>
      </c>
      <c r="O111" s="110">
        <f t="shared" si="37"/>
        <v>20</v>
      </c>
      <c r="Q111" s="145"/>
      <c r="R111" s="145"/>
      <c r="S111" s="110">
        <f>SUM($D111:D111)</f>
        <v>12</v>
      </c>
      <c r="T111" s="110">
        <f>SUM($D111:E111)</f>
        <v>38</v>
      </c>
      <c r="U111" s="110">
        <f>SUM($D111:F111)</f>
        <v>47</v>
      </c>
      <c r="V111" s="110">
        <f>SUM($D111:G111)</f>
        <v>61</v>
      </c>
      <c r="W111" s="110">
        <f>SUM($D111:H111)</f>
        <v>88</v>
      </c>
      <c r="X111" s="110">
        <f>SUM($D111:I111)</f>
        <v>122</v>
      </c>
      <c r="Y111" s="110">
        <f>SUM($D111:J111)</f>
        <v>140</v>
      </c>
      <c r="Z111" s="110">
        <f>SUM($D111:K111)</f>
        <v>168</v>
      </c>
      <c r="AA111" s="110">
        <f>SUM($D111:L111)</f>
        <v>187</v>
      </c>
      <c r="AB111" s="110">
        <f>SUM($D111:M111)</f>
        <v>207</v>
      </c>
      <c r="AC111" s="110">
        <f>SUM($D111:N111)</f>
        <v>245</v>
      </c>
      <c r="AD111" s="110">
        <f>SUM($D111:O111)</f>
        <v>265</v>
      </c>
    </row>
    <row r="112" spans="1:30" ht="15" customHeight="1">
      <c r="A112" s="138">
        <v>2017</v>
      </c>
      <c r="B112" s="141" t="s">
        <v>8</v>
      </c>
      <c r="D112" s="110">
        <f>SUMIFS(D$11:D$69,$A$11:$A$69,$A112,$B$11:$B$69,$B112)</f>
        <v>21</v>
      </c>
      <c r="E112" s="110">
        <f t="shared" ref="E112:O112" si="39">SUMIFS(E$11:E$69,$A$11:$A$69,$A112,$B$11:$B$69,$B112)</f>
        <v>12</v>
      </c>
      <c r="F112" s="110">
        <f t="shared" si="39"/>
        <v>6</v>
      </c>
      <c r="G112" s="110">
        <f t="shared" si="39"/>
        <v>18</v>
      </c>
      <c r="H112" s="110">
        <f t="shared" si="39"/>
        <v>33</v>
      </c>
      <c r="I112" s="110">
        <f t="shared" si="39"/>
        <v>46</v>
      </c>
      <c r="J112" s="110">
        <f t="shared" si="39"/>
        <v>17</v>
      </c>
      <c r="K112" s="110">
        <f t="shared" si="39"/>
        <v>33</v>
      </c>
      <c r="L112" s="110">
        <f t="shared" si="39"/>
        <v>13</v>
      </c>
      <c r="M112" s="110">
        <f t="shared" si="39"/>
        <v>28</v>
      </c>
      <c r="N112" s="110">
        <f t="shared" si="39"/>
        <v>0</v>
      </c>
      <c r="O112" s="110">
        <f t="shared" si="39"/>
        <v>0</v>
      </c>
      <c r="Q112" s="145"/>
      <c r="R112" s="145"/>
      <c r="S112" s="110">
        <f>SUM($D112:D112)</f>
        <v>21</v>
      </c>
      <c r="T112" s="110">
        <f>SUM($D112:E112)</f>
        <v>33</v>
      </c>
      <c r="U112" s="110">
        <f>SUM($D112:F112)</f>
        <v>39</v>
      </c>
      <c r="V112" s="110">
        <f>SUM($D112:G112)</f>
        <v>57</v>
      </c>
      <c r="W112" s="110">
        <f>SUM($D112:H112)</f>
        <v>90</v>
      </c>
      <c r="X112" s="110">
        <f>SUM($D112:I112)</f>
        <v>136</v>
      </c>
      <c r="Y112" s="110">
        <f>SUM($D112:J112)</f>
        <v>153</v>
      </c>
      <c r="Z112" s="110">
        <f>SUM($D112:K112)</f>
        <v>186</v>
      </c>
      <c r="AA112" s="110">
        <f>SUM($D112:L112)</f>
        <v>199</v>
      </c>
      <c r="AB112" s="110">
        <f>SUM($D112:M112)</f>
        <v>227</v>
      </c>
      <c r="AC112" s="110">
        <f>SUM($D112:N112)</f>
        <v>227</v>
      </c>
      <c r="AD112" s="110">
        <f>SUM($D112:O112)</f>
        <v>227</v>
      </c>
    </row>
    <row r="117" spans="3:31" ht="15" customHeight="1">
      <c r="C117" s="110">
        <v>4998</v>
      </c>
      <c r="D117" s="117"/>
      <c r="E117" s="125"/>
      <c r="S117" s="117"/>
      <c r="T117" s="125"/>
      <c r="AE117" s="117"/>
    </row>
    <row r="118" spans="3:31" ht="15" customHeight="1">
      <c r="C118" s="110">
        <v>4998</v>
      </c>
      <c r="D118" s="117"/>
      <c r="E118" s="125"/>
      <c r="S118" s="117"/>
      <c r="T118" s="125"/>
      <c r="AE118" s="117"/>
    </row>
  </sheetData>
  <sheetProtection sheet="1" objects="1" scenarios="1"/>
  <phoneticPr fontId="26" type="noConversion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indexed="60"/>
  </sheetPr>
  <dimension ref="A1:AD112"/>
  <sheetViews>
    <sheetView topLeftCell="A43" zoomScale="70" zoomScaleNormal="70" workbookViewId="0">
      <selection activeCell="N66" sqref="N66"/>
    </sheetView>
  </sheetViews>
  <sheetFormatPr defaultColWidth="6.1796875" defaultRowHeight="15" customHeight="1"/>
  <cols>
    <col min="1" max="1" width="7.6328125" style="128" bestFit="1" customWidth="1"/>
    <col min="2" max="2" width="29.54296875" style="128" bestFit="1" customWidth="1"/>
    <col min="3" max="3" width="0.90625" style="117" customWidth="1"/>
    <col min="4" max="4" width="9.81640625" style="125" customWidth="1"/>
    <col min="5" max="16" width="9.81640625" style="117" customWidth="1"/>
    <col min="17" max="18" width="1.54296875" style="117" customWidth="1"/>
    <col min="19" max="19" width="9.81640625" style="125" customWidth="1"/>
    <col min="20" max="30" width="9.81640625" style="117" customWidth="1"/>
    <col min="31" max="16384" width="6.1796875" style="120"/>
  </cols>
  <sheetData>
    <row r="1" spans="1:30" ht="15" customHeight="1">
      <c r="A1" s="115" t="s">
        <v>45</v>
      </c>
      <c r="B1" s="116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S1" s="119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</row>
    <row r="2" spans="1:30" ht="15" customHeight="1">
      <c r="A2" s="115" t="s">
        <v>44</v>
      </c>
      <c r="B2" s="121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3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</row>
    <row r="3" spans="1:30" ht="15" customHeight="1">
      <c r="A3" s="115" t="s">
        <v>0</v>
      </c>
      <c r="B3" s="124"/>
    </row>
    <row r="4" spans="1:30" ht="15" customHeight="1">
      <c r="A4" s="115" t="s">
        <v>14</v>
      </c>
      <c r="B4" s="121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3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</row>
    <row r="5" spans="1:30" ht="15" customHeight="1">
      <c r="A5" s="121"/>
      <c r="B5" s="121"/>
      <c r="D5" s="126"/>
      <c r="S5" s="126"/>
    </row>
    <row r="6" spans="1:30" ht="15" customHeight="1">
      <c r="A6" s="121"/>
      <c r="B6" s="121"/>
      <c r="D6" s="119"/>
      <c r="E6" s="118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  <c r="S6" s="119"/>
      <c r="T6" s="118"/>
      <c r="U6" s="118"/>
      <c r="V6" s="118"/>
      <c r="W6" s="118"/>
      <c r="X6" s="118"/>
      <c r="Y6" s="118"/>
      <c r="Z6" s="118"/>
      <c r="AA6" s="118"/>
      <c r="AB6" s="118"/>
      <c r="AC6" s="118"/>
      <c r="AD6" s="118"/>
    </row>
    <row r="7" spans="1:30" ht="15" customHeight="1">
      <c r="A7" s="117"/>
      <c r="B7" s="127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  <c r="P7" s="125"/>
      <c r="T7" s="125"/>
      <c r="U7" s="125"/>
      <c r="V7" s="125"/>
      <c r="W7" s="125"/>
      <c r="X7" s="125"/>
      <c r="Y7" s="125"/>
      <c r="Z7" s="125"/>
      <c r="AA7" s="125"/>
      <c r="AB7" s="125"/>
      <c r="AC7" s="125"/>
      <c r="AD7" s="125"/>
    </row>
    <row r="8" spans="1:30" ht="15" customHeight="1">
      <c r="D8" s="129" t="s">
        <v>61</v>
      </c>
      <c r="E8" s="118"/>
      <c r="F8" s="118"/>
      <c r="G8" s="118"/>
      <c r="H8" s="118"/>
      <c r="I8" s="118"/>
      <c r="J8" s="118"/>
      <c r="K8" s="118"/>
      <c r="L8" s="118"/>
      <c r="M8" s="118"/>
      <c r="N8" s="118"/>
      <c r="O8" s="118"/>
      <c r="P8" s="118"/>
      <c r="S8" s="129" t="s">
        <v>62</v>
      </c>
      <c r="T8" s="118"/>
      <c r="U8" s="118"/>
      <c r="V8" s="118"/>
      <c r="W8" s="118"/>
      <c r="X8" s="118"/>
      <c r="Y8" s="118"/>
      <c r="Z8" s="118"/>
      <c r="AA8" s="118"/>
      <c r="AB8" s="118"/>
      <c r="AC8" s="118"/>
      <c r="AD8" s="118"/>
    </row>
    <row r="9" spans="1:30" ht="15" customHeight="1">
      <c r="A9" s="130" t="s">
        <v>59</v>
      </c>
      <c r="B9" s="131" t="s">
        <v>60</v>
      </c>
      <c r="C9" s="117" t="s">
        <v>33</v>
      </c>
      <c r="D9" s="132" t="s">
        <v>47</v>
      </c>
      <c r="E9" s="132" t="s">
        <v>48</v>
      </c>
      <c r="F9" s="132" t="s">
        <v>49</v>
      </c>
      <c r="G9" s="132" t="s">
        <v>50</v>
      </c>
      <c r="H9" s="132" t="s">
        <v>51</v>
      </c>
      <c r="I9" s="132" t="s">
        <v>52</v>
      </c>
      <c r="J9" s="132" t="s">
        <v>53</v>
      </c>
      <c r="K9" s="132" t="s">
        <v>54</v>
      </c>
      <c r="L9" s="132" t="s">
        <v>55</v>
      </c>
      <c r="M9" s="132" t="s">
        <v>56</v>
      </c>
      <c r="N9" s="132" t="s">
        <v>57</v>
      </c>
      <c r="O9" s="132" t="s">
        <v>58</v>
      </c>
      <c r="P9" s="133" t="s">
        <v>9</v>
      </c>
      <c r="Q9" s="117" t="s">
        <v>33</v>
      </c>
      <c r="R9" s="117" t="s">
        <v>33</v>
      </c>
      <c r="S9" s="132" t="s">
        <v>47</v>
      </c>
      <c r="T9" s="132" t="s">
        <v>48</v>
      </c>
      <c r="U9" s="132" t="s">
        <v>49</v>
      </c>
      <c r="V9" s="132" t="s">
        <v>50</v>
      </c>
      <c r="W9" s="132" t="s">
        <v>51</v>
      </c>
      <c r="X9" s="132" t="s">
        <v>52</v>
      </c>
      <c r="Y9" s="132" t="s">
        <v>53</v>
      </c>
      <c r="Z9" s="132" t="s">
        <v>54</v>
      </c>
      <c r="AA9" s="132" t="s">
        <v>55</v>
      </c>
      <c r="AB9" s="132" t="s">
        <v>56</v>
      </c>
      <c r="AC9" s="132" t="s">
        <v>57</v>
      </c>
      <c r="AD9" s="132" t="s">
        <v>58</v>
      </c>
    </row>
    <row r="10" spans="1:30" s="137" customFormat="1" ht="15" customHeight="1">
      <c r="A10" s="134"/>
      <c r="B10" s="135"/>
      <c r="C10" s="136"/>
      <c r="D10" s="112"/>
      <c r="E10" s="112"/>
      <c r="F10" s="112"/>
      <c r="G10" s="112"/>
      <c r="H10" s="112"/>
      <c r="I10" s="112"/>
      <c r="J10" s="112"/>
      <c r="K10" s="112"/>
      <c r="L10" s="112"/>
      <c r="M10" s="112"/>
      <c r="N10" s="112"/>
      <c r="O10" s="112"/>
      <c r="P10" s="112"/>
      <c r="Q10" s="136"/>
      <c r="R10" s="136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</row>
    <row r="11" spans="1:30" s="114" customFormat="1" ht="15" customHeight="1">
      <c r="A11" s="138">
        <v>2006</v>
      </c>
      <c r="B11" s="139" t="s">
        <v>6</v>
      </c>
      <c r="C11" s="113"/>
      <c r="D11" s="110">
        <v>368663</v>
      </c>
      <c r="E11" s="110">
        <v>344671</v>
      </c>
      <c r="F11" s="110">
        <v>437544</v>
      </c>
      <c r="G11" s="110">
        <v>433902</v>
      </c>
      <c r="H11" s="110">
        <v>475776</v>
      </c>
      <c r="I11" s="110">
        <v>504830</v>
      </c>
      <c r="J11" s="110">
        <v>662850</v>
      </c>
      <c r="K11" s="110">
        <v>652150</v>
      </c>
      <c r="L11" s="110">
        <v>472062</v>
      </c>
      <c r="M11" s="110">
        <v>413997</v>
      </c>
      <c r="N11" s="110">
        <v>391854</v>
      </c>
      <c r="O11" s="110">
        <v>385420</v>
      </c>
      <c r="P11" s="110">
        <f>SUM(D11:O11)</f>
        <v>5543719</v>
      </c>
      <c r="Q11" s="140"/>
      <c r="R11" s="140"/>
      <c r="S11" s="110">
        <f>SUM($D11:D11)</f>
        <v>368663</v>
      </c>
      <c r="T11" s="110">
        <f>SUM($D11:E11)</f>
        <v>713334</v>
      </c>
      <c r="U11" s="110">
        <f>SUM($D11:F11)</f>
        <v>1150878</v>
      </c>
      <c r="V11" s="110">
        <f>SUM($D11:G11)</f>
        <v>1584780</v>
      </c>
      <c r="W11" s="110">
        <f>SUM($D11:H11)</f>
        <v>2060556</v>
      </c>
      <c r="X11" s="110">
        <f>SUM($D11:I11)</f>
        <v>2565386</v>
      </c>
      <c r="Y11" s="110">
        <f>SUM($D11:J11)</f>
        <v>3228236</v>
      </c>
      <c r="Z11" s="110">
        <f>SUM($D11:K11)</f>
        <v>3880386</v>
      </c>
      <c r="AA11" s="110">
        <f>SUM($D11:L11)</f>
        <v>4352448</v>
      </c>
      <c r="AB11" s="110">
        <f>SUM($D11:M11)</f>
        <v>4766445</v>
      </c>
      <c r="AC11" s="110">
        <f>SUM($D11:N11)</f>
        <v>5158299</v>
      </c>
      <c r="AD11" s="110">
        <f>SUM($D11:O11)</f>
        <v>5543719</v>
      </c>
    </row>
    <row r="12" spans="1:30" s="114" customFormat="1" ht="15" customHeight="1">
      <c r="A12" s="138">
        <v>2006</v>
      </c>
      <c r="B12" s="141" t="s">
        <v>7</v>
      </c>
      <c r="D12" s="111">
        <v>107437</v>
      </c>
      <c r="E12" s="110">
        <v>103445</v>
      </c>
      <c r="F12" s="110">
        <v>118803</v>
      </c>
      <c r="G12" s="110">
        <v>104740</v>
      </c>
      <c r="H12" s="110">
        <v>116765</v>
      </c>
      <c r="I12" s="110">
        <v>114739</v>
      </c>
      <c r="J12" s="110">
        <v>100335</v>
      </c>
      <c r="K12" s="110">
        <v>116220</v>
      </c>
      <c r="L12" s="110">
        <v>106703</v>
      </c>
      <c r="M12" s="110">
        <v>106697</v>
      </c>
      <c r="N12" s="110">
        <v>109395</v>
      </c>
      <c r="O12" s="110">
        <v>96071</v>
      </c>
      <c r="P12" s="110">
        <f>SUM(D12:O12)</f>
        <v>1301350</v>
      </c>
      <c r="Q12" s="142"/>
      <c r="R12" s="142"/>
      <c r="S12" s="110">
        <f>SUM($D12:D12)</f>
        <v>107437</v>
      </c>
      <c r="T12" s="110">
        <f>SUM($D12:E12)</f>
        <v>210882</v>
      </c>
      <c r="U12" s="110">
        <f>SUM($D12:F12)</f>
        <v>329685</v>
      </c>
      <c r="V12" s="110">
        <f>SUM($D12:G12)</f>
        <v>434425</v>
      </c>
      <c r="W12" s="110">
        <f>SUM($D12:H12)</f>
        <v>551190</v>
      </c>
      <c r="X12" s="110">
        <f>SUM($D12:I12)</f>
        <v>665929</v>
      </c>
      <c r="Y12" s="110">
        <f>SUM($D12:J12)</f>
        <v>766264</v>
      </c>
      <c r="Z12" s="110">
        <f>SUM($D12:K12)</f>
        <v>882484</v>
      </c>
      <c r="AA12" s="110">
        <f>SUM($D12:L12)</f>
        <v>989187</v>
      </c>
      <c r="AB12" s="110">
        <f>SUM($D12:M12)</f>
        <v>1095884</v>
      </c>
      <c r="AC12" s="110">
        <f>SUM($D12:N12)</f>
        <v>1205279</v>
      </c>
      <c r="AD12" s="110">
        <f>SUM($D12:O12)</f>
        <v>1301350</v>
      </c>
    </row>
    <row r="13" spans="1:30" s="114" customFormat="1" ht="15" customHeight="1">
      <c r="A13" s="138">
        <v>2006</v>
      </c>
      <c r="B13" s="141" t="s">
        <v>8</v>
      </c>
      <c r="D13" s="111">
        <v>2282</v>
      </c>
      <c r="E13" s="110">
        <v>2254</v>
      </c>
      <c r="F13" s="110">
        <v>2516</v>
      </c>
      <c r="G13" s="110">
        <v>2522</v>
      </c>
      <c r="H13" s="110">
        <v>2688</v>
      </c>
      <c r="I13" s="110">
        <v>2578</v>
      </c>
      <c r="J13" s="110">
        <v>2680</v>
      </c>
      <c r="K13" s="110">
        <v>2900</v>
      </c>
      <c r="L13" s="110">
        <v>2620</v>
      </c>
      <c r="M13" s="110">
        <v>2808</v>
      </c>
      <c r="N13" s="110">
        <v>2994</v>
      </c>
      <c r="O13" s="110">
        <v>2198</v>
      </c>
      <c r="P13" s="110">
        <f>SUM(D13:O13)</f>
        <v>31040</v>
      </c>
      <c r="Q13" s="142"/>
      <c r="R13" s="142"/>
      <c r="S13" s="110">
        <f>SUM($D13:D13)</f>
        <v>2282</v>
      </c>
      <c r="T13" s="110">
        <f>SUM($D13:E13)</f>
        <v>4536</v>
      </c>
      <c r="U13" s="110">
        <f>SUM($D13:F13)</f>
        <v>7052</v>
      </c>
      <c r="V13" s="110">
        <f>SUM($D13:G13)</f>
        <v>9574</v>
      </c>
      <c r="W13" s="110">
        <f>SUM($D13:H13)</f>
        <v>12262</v>
      </c>
      <c r="X13" s="110">
        <f>SUM($D13:I13)</f>
        <v>14840</v>
      </c>
      <c r="Y13" s="110">
        <f>SUM($D13:J13)</f>
        <v>17520</v>
      </c>
      <c r="Z13" s="110">
        <f>SUM($D13:K13)</f>
        <v>20420</v>
      </c>
      <c r="AA13" s="110">
        <f>SUM($D13:L13)</f>
        <v>23040</v>
      </c>
      <c r="AB13" s="110">
        <f>SUM($D13:M13)</f>
        <v>25848</v>
      </c>
      <c r="AC13" s="110">
        <f>SUM($D13:N13)</f>
        <v>28842</v>
      </c>
      <c r="AD13" s="110">
        <f>SUM($D13:O13)</f>
        <v>31040</v>
      </c>
    </row>
    <row r="14" spans="1:30" s="114" customFormat="1" ht="15" customHeight="1">
      <c r="A14" s="138">
        <v>2006</v>
      </c>
      <c r="B14" s="143" t="s">
        <v>9</v>
      </c>
      <c r="D14" s="111">
        <f t="shared" ref="D14:P14" si="0">SUM(D11:D13)</f>
        <v>478382</v>
      </c>
      <c r="E14" s="111">
        <f t="shared" si="0"/>
        <v>450370</v>
      </c>
      <c r="F14" s="111">
        <f t="shared" si="0"/>
        <v>558863</v>
      </c>
      <c r="G14" s="111">
        <f t="shared" si="0"/>
        <v>541164</v>
      </c>
      <c r="H14" s="111">
        <f t="shared" si="0"/>
        <v>595229</v>
      </c>
      <c r="I14" s="111">
        <f t="shared" si="0"/>
        <v>622147</v>
      </c>
      <c r="J14" s="111">
        <f t="shared" si="0"/>
        <v>765865</v>
      </c>
      <c r="K14" s="111">
        <f t="shared" si="0"/>
        <v>771270</v>
      </c>
      <c r="L14" s="111">
        <f t="shared" si="0"/>
        <v>581385</v>
      </c>
      <c r="M14" s="111">
        <f t="shared" si="0"/>
        <v>523502</v>
      </c>
      <c r="N14" s="111">
        <f t="shared" si="0"/>
        <v>504243</v>
      </c>
      <c r="O14" s="111">
        <f t="shared" si="0"/>
        <v>483689</v>
      </c>
      <c r="P14" s="111">
        <f t="shared" si="0"/>
        <v>6876109</v>
      </c>
      <c r="Q14" s="142"/>
      <c r="R14" s="142"/>
      <c r="S14" s="111">
        <f t="shared" ref="S14:AD14" si="1">SUM(S11:S13)</f>
        <v>478382</v>
      </c>
      <c r="T14" s="111">
        <f t="shared" si="1"/>
        <v>928752</v>
      </c>
      <c r="U14" s="111">
        <f t="shared" si="1"/>
        <v>1487615</v>
      </c>
      <c r="V14" s="111">
        <f t="shared" si="1"/>
        <v>2028779</v>
      </c>
      <c r="W14" s="111">
        <f t="shared" si="1"/>
        <v>2624008</v>
      </c>
      <c r="X14" s="111">
        <f t="shared" si="1"/>
        <v>3246155</v>
      </c>
      <c r="Y14" s="111">
        <f t="shared" si="1"/>
        <v>4012020</v>
      </c>
      <c r="Z14" s="111">
        <f t="shared" si="1"/>
        <v>4783290</v>
      </c>
      <c r="AA14" s="111">
        <f t="shared" si="1"/>
        <v>5364675</v>
      </c>
      <c r="AB14" s="111">
        <f t="shared" si="1"/>
        <v>5888177</v>
      </c>
      <c r="AC14" s="111">
        <f t="shared" si="1"/>
        <v>6392420</v>
      </c>
      <c r="AD14" s="111">
        <f t="shared" si="1"/>
        <v>6876109</v>
      </c>
    </row>
    <row r="15" spans="1:30" s="137" customFormat="1" ht="15" customHeight="1">
      <c r="A15" s="134"/>
      <c r="B15" s="135"/>
      <c r="C15" s="136"/>
      <c r="D15" s="112"/>
      <c r="E15" s="112"/>
      <c r="F15" s="112"/>
      <c r="G15" s="112"/>
      <c r="H15" s="112"/>
      <c r="I15" s="112"/>
      <c r="J15" s="112"/>
      <c r="K15" s="112"/>
      <c r="L15" s="112"/>
      <c r="M15" s="112"/>
      <c r="N15" s="112"/>
      <c r="O15" s="112"/>
      <c r="P15" s="112"/>
      <c r="Q15" s="136"/>
      <c r="R15" s="136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</row>
    <row r="16" spans="1:30" s="114" customFormat="1" ht="15" customHeight="1">
      <c r="A16" s="138">
        <v>2007</v>
      </c>
      <c r="B16" s="139" t="s">
        <v>6</v>
      </c>
      <c r="C16" s="113"/>
      <c r="D16" s="110">
        <v>331372</v>
      </c>
      <c r="E16" s="110">
        <v>295402</v>
      </c>
      <c r="F16" s="110">
        <v>395639</v>
      </c>
      <c r="G16" s="110">
        <v>375143</v>
      </c>
      <c r="H16" s="110">
        <v>430733</v>
      </c>
      <c r="I16" s="110">
        <v>495246</v>
      </c>
      <c r="J16" s="110">
        <v>611194</v>
      </c>
      <c r="K16" s="110">
        <v>637918</v>
      </c>
      <c r="L16" s="110">
        <v>469980</v>
      </c>
      <c r="M16" s="110">
        <v>459825</v>
      </c>
      <c r="N16" s="110">
        <v>422178</v>
      </c>
      <c r="O16" s="110">
        <v>369142</v>
      </c>
      <c r="P16" s="110">
        <f>SUM(D16:O16)</f>
        <v>5293772</v>
      </c>
      <c r="Q16" s="140"/>
      <c r="R16" s="140"/>
      <c r="S16" s="110">
        <f>SUM($D16:D16)</f>
        <v>331372</v>
      </c>
      <c r="T16" s="110">
        <f>SUM($D16:E16)</f>
        <v>626774</v>
      </c>
      <c r="U16" s="110">
        <f>SUM($D16:F16)</f>
        <v>1022413</v>
      </c>
      <c r="V16" s="110">
        <f>SUM($D16:G16)</f>
        <v>1397556</v>
      </c>
      <c r="W16" s="110">
        <f>SUM($D16:H16)</f>
        <v>1828289</v>
      </c>
      <c r="X16" s="110">
        <f>SUM($D16:I16)</f>
        <v>2323535</v>
      </c>
      <c r="Y16" s="110">
        <f>SUM($D16:J16)</f>
        <v>2934729</v>
      </c>
      <c r="Z16" s="110">
        <f>SUM($D16:K16)</f>
        <v>3572647</v>
      </c>
      <c r="AA16" s="110">
        <f>SUM($D16:L16)</f>
        <v>4042627</v>
      </c>
      <c r="AB16" s="110">
        <f>SUM($D16:M16)</f>
        <v>4502452</v>
      </c>
      <c r="AC16" s="110">
        <f>SUM($D16:N16)</f>
        <v>4924630</v>
      </c>
      <c r="AD16" s="110">
        <f>SUM($D16:O16)</f>
        <v>5293772</v>
      </c>
    </row>
    <row r="17" spans="1:30" s="114" customFormat="1" ht="15" customHeight="1">
      <c r="A17" s="138">
        <v>2007</v>
      </c>
      <c r="B17" s="141" t="s">
        <v>7</v>
      </c>
      <c r="D17" s="111">
        <v>109092</v>
      </c>
      <c r="E17" s="110">
        <v>102028</v>
      </c>
      <c r="F17" s="110">
        <v>116778</v>
      </c>
      <c r="G17" s="110">
        <v>109504</v>
      </c>
      <c r="H17" s="110">
        <v>118317</v>
      </c>
      <c r="I17" s="110">
        <v>109997</v>
      </c>
      <c r="J17" s="110">
        <v>105296</v>
      </c>
      <c r="K17" s="110">
        <v>113467</v>
      </c>
      <c r="L17" s="110">
        <v>103879</v>
      </c>
      <c r="M17" s="110">
        <v>120574</v>
      </c>
      <c r="N17" s="110">
        <v>109590</v>
      </c>
      <c r="O17" s="110">
        <v>91675</v>
      </c>
      <c r="P17" s="110">
        <f>SUM(D17:O17)</f>
        <v>1310197</v>
      </c>
      <c r="Q17" s="142"/>
      <c r="R17" s="142"/>
      <c r="S17" s="110">
        <f>SUM($D17:D17)</f>
        <v>109092</v>
      </c>
      <c r="T17" s="110">
        <f>SUM($D17:E17)</f>
        <v>211120</v>
      </c>
      <c r="U17" s="110">
        <f>SUM($D17:F17)</f>
        <v>327898</v>
      </c>
      <c r="V17" s="110">
        <f>SUM($D17:G17)</f>
        <v>437402</v>
      </c>
      <c r="W17" s="110">
        <f>SUM($D17:H17)</f>
        <v>555719</v>
      </c>
      <c r="X17" s="110">
        <f>SUM($D17:I17)</f>
        <v>665716</v>
      </c>
      <c r="Y17" s="110">
        <f>SUM($D17:J17)</f>
        <v>771012</v>
      </c>
      <c r="Z17" s="110">
        <f>SUM($D17:K17)</f>
        <v>884479</v>
      </c>
      <c r="AA17" s="110">
        <f>SUM($D17:L17)</f>
        <v>988358</v>
      </c>
      <c r="AB17" s="110">
        <f>SUM($D17:M17)</f>
        <v>1108932</v>
      </c>
      <c r="AC17" s="110">
        <f>SUM($D17:N17)</f>
        <v>1218522</v>
      </c>
      <c r="AD17" s="110">
        <f>SUM($D17:O17)</f>
        <v>1310197</v>
      </c>
    </row>
    <row r="18" spans="1:30" s="114" customFormat="1" ht="15" customHeight="1">
      <c r="A18" s="138">
        <v>2007</v>
      </c>
      <c r="B18" s="141" t="s">
        <v>8</v>
      </c>
      <c r="D18" s="111">
        <v>2330</v>
      </c>
      <c r="E18" s="110">
        <v>2448</v>
      </c>
      <c r="F18" s="110">
        <v>2506</v>
      </c>
      <c r="G18" s="110">
        <v>2356</v>
      </c>
      <c r="H18" s="110">
        <v>2590</v>
      </c>
      <c r="I18" s="110">
        <v>2444</v>
      </c>
      <c r="J18" s="110">
        <v>2556</v>
      </c>
      <c r="K18" s="110">
        <v>3002</v>
      </c>
      <c r="L18" s="110">
        <v>2822</v>
      </c>
      <c r="M18" s="110">
        <v>3182</v>
      </c>
      <c r="N18" s="110">
        <v>3088</v>
      </c>
      <c r="O18" s="110">
        <v>2588</v>
      </c>
      <c r="P18" s="110">
        <f>SUM(D18:O18)</f>
        <v>31912</v>
      </c>
      <c r="Q18" s="142"/>
      <c r="R18" s="142"/>
      <c r="S18" s="110">
        <f>SUM($D18:D18)</f>
        <v>2330</v>
      </c>
      <c r="T18" s="110">
        <f>SUM($D18:E18)</f>
        <v>4778</v>
      </c>
      <c r="U18" s="110">
        <f>SUM($D18:F18)</f>
        <v>7284</v>
      </c>
      <c r="V18" s="110">
        <f>SUM($D18:G18)</f>
        <v>9640</v>
      </c>
      <c r="W18" s="110">
        <f>SUM($D18:H18)</f>
        <v>12230</v>
      </c>
      <c r="X18" s="110">
        <f>SUM($D18:I18)</f>
        <v>14674</v>
      </c>
      <c r="Y18" s="110">
        <f>SUM($D18:J18)</f>
        <v>17230</v>
      </c>
      <c r="Z18" s="110">
        <f>SUM($D18:K18)</f>
        <v>20232</v>
      </c>
      <c r="AA18" s="110">
        <f>SUM($D18:L18)</f>
        <v>23054</v>
      </c>
      <c r="AB18" s="110">
        <f>SUM($D18:M18)</f>
        <v>26236</v>
      </c>
      <c r="AC18" s="110">
        <f>SUM($D18:N18)</f>
        <v>29324</v>
      </c>
      <c r="AD18" s="110">
        <f>SUM($D18:O18)</f>
        <v>31912</v>
      </c>
    </row>
    <row r="19" spans="1:30" s="114" customFormat="1" ht="15" customHeight="1">
      <c r="A19" s="138">
        <v>2007</v>
      </c>
      <c r="B19" s="143" t="s">
        <v>9</v>
      </c>
      <c r="D19" s="111">
        <f t="shared" ref="D19:P19" si="2">SUM(D16:D18)</f>
        <v>442794</v>
      </c>
      <c r="E19" s="111">
        <f t="shared" si="2"/>
        <v>399878</v>
      </c>
      <c r="F19" s="111">
        <f t="shared" si="2"/>
        <v>514923</v>
      </c>
      <c r="G19" s="111">
        <f t="shared" si="2"/>
        <v>487003</v>
      </c>
      <c r="H19" s="111">
        <f t="shared" si="2"/>
        <v>551640</v>
      </c>
      <c r="I19" s="111">
        <f t="shared" si="2"/>
        <v>607687</v>
      </c>
      <c r="J19" s="111">
        <f t="shared" si="2"/>
        <v>719046</v>
      </c>
      <c r="K19" s="111">
        <f t="shared" si="2"/>
        <v>754387</v>
      </c>
      <c r="L19" s="111">
        <f t="shared" si="2"/>
        <v>576681</v>
      </c>
      <c r="M19" s="111">
        <f t="shared" si="2"/>
        <v>583581</v>
      </c>
      <c r="N19" s="111">
        <f t="shared" si="2"/>
        <v>534856</v>
      </c>
      <c r="O19" s="111">
        <f t="shared" si="2"/>
        <v>463405</v>
      </c>
      <c r="P19" s="111">
        <f t="shared" si="2"/>
        <v>6635881</v>
      </c>
      <c r="Q19" s="142"/>
      <c r="R19" s="142"/>
      <c r="S19" s="111">
        <f t="shared" ref="S19:AD19" si="3">SUM(S16:S18)</f>
        <v>442794</v>
      </c>
      <c r="T19" s="111">
        <f t="shared" si="3"/>
        <v>842672</v>
      </c>
      <c r="U19" s="111">
        <f t="shared" si="3"/>
        <v>1357595</v>
      </c>
      <c r="V19" s="111">
        <f t="shared" si="3"/>
        <v>1844598</v>
      </c>
      <c r="W19" s="111">
        <f t="shared" si="3"/>
        <v>2396238</v>
      </c>
      <c r="X19" s="111">
        <f t="shared" si="3"/>
        <v>3003925</v>
      </c>
      <c r="Y19" s="111">
        <f t="shared" si="3"/>
        <v>3722971</v>
      </c>
      <c r="Z19" s="111">
        <f t="shared" si="3"/>
        <v>4477358</v>
      </c>
      <c r="AA19" s="111">
        <f t="shared" si="3"/>
        <v>5054039</v>
      </c>
      <c r="AB19" s="111">
        <f t="shared" si="3"/>
        <v>5637620</v>
      </c>
      <c r="AC19" s="111">
        <f t="shared" si="3"/>
        <v>6172476</v>
      </c>
      <c r="AD19" s="111">
        <f t="shared" si="3"/>
        <v>6635881</v>
      </c>
    </row>
    <row r="20" spans="1:30" s="137" customFormat="1" ht="15" customHeight="1">
      <c r="A20" s="134"/>
      <c r="B20" s="135"/>
      <c r="C20" s="136"/>
      <c r="D20" s="112"/>
      <c r="E20" s="112"/>
      <c r="F20" s="112"/>
      <c r="G20" s="112"/>
      <c r="H20" s="112"/>
      <c r="I20" s="112"/>
      <c r="J20" s="112"/>
      <c r="K20" s="112"/>
      <c r="L20" s="112"/>
      <c r="M20" s="112"/>
      <c r="N20" s="112"/>
      <c r="O20" s="112"/>
      <c r="P20" s="112"/>
      <c r="Q20" s="136"/>
      <c r="R20" s="136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</row>
    <row r="21" spans="1:30" s="114" customFormat="1" ht="15" customHeight="1">
      <c r="A21" s="138">
        <v>2008</v>
      </c>
      <c r="B21" s="139" t="s">
        <v>6</v>
      </c>
      <c r="C21" s="113"/>
      <c r="D21" s="110">
        <v>325280</v>
      </c>
      <c r="E21" s="110">
        <v>317806</v>
      </c>
      <c r="F21" s="110">
        <v>403307</v>
      </c>
      <c r="G21" s="110">
        <v>362254</v>
      </c>
      <c r="H21" s="110">
        <v>433605</v>
      </c>
      <c r="I21" s="110">
        <v>453427</v>
      </c>
      <c r="J21" s="110">
        <v>578006</v>
      </c>
      <c r="K21" s="110">
        <v>629517</v>
      </c>
      <c r="L21" s="110">
        <v>419873</v>
      </c>
      <c r="M21" s="110">
        <v>415397</v>
      </c>
      <c r="N21" s="110">
        <v>367019</v>
      </c>
      <c r="O21" s="110">
        <v>330320</v>
      </c>
      <c r="P21" s="110">
        <f>SUM(D21:O21)</f>
        <v>5035811</v>
      </c>
      <c r="Q21" s="140"/>
      <c r="R21" s="140"/>
      <c r="S21" s="110">
        <f>SUM($D21:D21)</f>
        <v>325280</v>
      </c>
      <c r="T21" s="110">
        <f>SUM($D21:E21)</f>
        <v>643086</v>
      </c>
      <c r="U21" s="110">
        <f>SUM($D21:F21)</f>
        <v>1046393</v>
      </c>
      <c r="V21" s="110">
        <f>SUM($D21:G21)</f>
        <v>1408647</v>
      </c>
      <c r="W21" s="110">
        <f>SUM($D21:H21)</f>
        <v>1842252</v>
      </c>
      <c r="X21" s="110">
        <f>SUM($D21:I21)</f>
        <v>2295679</v>
      </c>
      <c r="Y21" s="110">
        <f>SUM($D21:J21)</f>
        <v>2873685</v>
      </c>
      <c r="Z21" s="110">
        <f>SUM($D21:K21)</f>
        <v>3503202</v>
      </c>
      <c r="AA21" s="110">
        <f>SUM($D21:L21)</f>
        <v>3923075</v>
      </c>
      <c r="AB21" s="110">
        <f>SUM($D21:M21)</f>
        <v>4338472</v>
      </c>
      <c r="AC21" s="110">
        <f>SUM($D21:N21)</f>
        <v>4705491</v>
      </c>
      <c r="AD21" s="110">
        <f>SUM($D21:O21)</f>
        <v>5035811</v>
      </c>
    </row>
    <row r="22" spans="1:30" s="114" customFormat="1" ht="15" customHeight="1">
      <c r="A22" s="138">
        <v>2008</v>
      </c>
      <c r="B22" s="141" t="s">
        <v>7</v>
      </c>
      <c r="D22" s="111">
        <v>109940</v>
      </c>
      <c r="E22" s="110">
        <v>104182</v>
      </c>
      <c r="F22" s="110">
        <v>109476</v>
      </c>
      <c r="G22" s="110">
        <v>113405</v>
      </c>
      <c r="H22" s="110">
        <v>111519</v>
      </c>
      <c r="I22" s="110">
        <v>112855</v>
      </c>
      <c r="J22" s="110">
        <v>108034</v>
      </c>
      <c r="K22" s="110">
        <v>105937</v>
      </c>
      <c r="L22" s="110">
        <v>113783</v>
      </c>
      <c r="M22" s="110">
        <v>112774</v>
      </c>
      <c r="N22" s="110">
        <v>93168</v>
      </c>
      <c r="O22" s="110">
        <v>88756</v>
      </c>
      <c r="P22" s="110">
        <f>SUM(D22:O22)</f>
        <v>1283829</v>
      </c>
      <c r="Q22" s="142"/>
      <c r="R22" s="142"/>
      <c r="S22" s="110">
        <f>SUM($D22:D22)</f>
        <v>109940</v>
      </c>
      <c r="T22" s="110">
        <f>SUM($D22:E22)</f>
        <v>214122</v>
      </c>
      <c r="U22" s="110">
        <f>SUM($D22:F22)</f>
        <v>323598</v>
      </c>
      <c r="V22" s="110">
        <f>SUM($D22:G22)</f>
        <v>437003</v>
      </c>
      <c r="W22" s="110">
        <f>SUM($D22:H22)</f>
        <v>548522</v>
      </c>
      <c r="X22" s="110">
        <f>SUM($D22:I22)</f>
        <v>661377</v>
      </c>
      <c r="Y22" s="110">
        <f>SUM($D22:J22)</f>
        <v>769411</v>
      </c>
      <c r="Z22" s="110">
        <f>SUM($D22:K22)</f>
        <v>875348</v>
      </c>
      <c r="AA22" s="110">
        <f>SUM($D22:L22)</f>
        <v>989131</v>
      </c>
      <c r="AB22" s="110">
        <f>SUM($D22:M22)</f>
        <v>1101905</v>
      </c>
      <c r="AC22" s="110">
        <f>SUM($D22:N22)</f>
        <v>1195073</v>
      </c>
      <c r="AD22" s="110">
        <f>SUM($D22:O22)</f>
        <v>1283829</v>
      </c>
    </row>
    <row r="23" spans="1:30" s="114" customFormat="1" ht="15" customHeight="1">
      <c r="A23" s="138">
        <v>2008</v>
      </c>
      <c r="B23" s="141" t="s">
        <v>8</v>
      </c>
      <c r="D23" s="111">
        <v>2248</v>
      </c>
      <c r="E23" s="110">
        <v>2284</v>
      </c>
      <c r="F23" s="110">
        <v>2440</v>
      </c>
      <c r="G23" s="110">
        <v>2144</v>
      </c>
      <c r="H23" s="110">
        <v>2784</v>
      </c>
      <c r="I23" s="110">
        <v>2916</v>
      </c>
      <c r="J23" s="110">
        <v>3098</v>
      </c>
      <c r="K23" s="110">
        <v>3312</v>
      </c>
      <c r="L23" s="110">
        <v>2914</v>
      </c>
      <c r="M23" s="110">
        <v>2926</v>
      </c>
      <c r="N23" s="110">
        <v>2800</v>
      </c>
      <c r="O23" s="110">
        <v>2312</v>
      </c>
      <c r="P23" s="110">
        <f>SUM(D23:O23)</f>
        <v>32178</v>
      </c>
      <c r="Q23" s="142"/>
      <c r="R23" s="142"/>
      <c r="S23" s="110">
        <f>SUM($D23:D23)</f>
        <v>2248</v>
      </c>
      <c r="T23" s="110">
        <f>SUM($D23:E23)</f>
        <v>4532</v>
      </c>
      <c r="U23" s="110">
        <f>SUM($D23:F23)</f>
        <v>6972</v>
      </c>
      <c r="V23" s="110">
        <f>SUM($D23:G23)</f>
        <v>9116</v>
      </c>
      <c r="W23" s="110">
        <f>SUM($D23:H23)</f>
        <v>11900</v>
      </c>
      <c r="X23" s="110">
        <f>SUM($D23:I23)</f>
        <v>14816</v>
      </c>
      <c r="Y23" s="110">
        <f>SUM($D23:J23)</f>
        <v>17914</v>
      </c>
      <c r="Z23" s="110">
        <f>SUM($D23:K23)</f>
        <v>21226</v>
      </c>
      <c r="AA23" s="110">
        <f>SUM($D23:L23)</f>
        <v>24140</v>
      </c>
      <c r="AB23" s="110">
        <f>SUM($D23:M23)</f>
        <v>27066</v>
      </c>
      <c r="AC23" s="110">
        <f>SUM($D23:N23)</f>
        <v>29866</v>
      </c>
      <c r="AD23" s="110">
        <f>SUM($D23:O23)</f>
        <v>32178</v>
      </c>
    </row>
    <row r="24" spans="1:30" s="114" customFormat="1" ht="15" customHeight="1">
      <c r="A24" s="138">
        <v>2008</v>
      </c>
      <c r="B24" s="143" t="s">
        <v>9</v>
      </c>
      <c r="D24" s="111">
        <f t="shared" ref="D24:P24" si="4">SUM(D21:D23)</f>
        <v>437468</v>
      </c>
      <c r="E24" s="111">
        <f t="shared" si="4"/>
        <v>424272</v>
      </c>
      <c r="F24" s="111">
        <f t="shared" si="4"/>
        <v>515223</v>
      </c>
      <c r="G24" s="111">
        <f t="shared" si="4"/>
        <v>477803</v>
      </c>
      <c r="H24" s="111">
        <f t="shared" si="4"/>
        <v>547908</v>
      </c>
      <c r="I24" s="111">
        <f t="shared" si="4"/>
        <v>569198</v>
      </c>
      <c r="J24" s="111">
        <f t="shared" si="4"/>
        <v>689138</v>
      </c>
      <c r="K24" s="111">
        <f t="shared" si="4"/>
        <v>738766</v>
      </c>
      <c r="L24" s="111">
        <f t="shared" si="4"/>
        <v>536570</v>
      </c>
      <c r="M24" s="111">
        <f t="shared" si="4"/>
        <v>531097</v>
      </c>
      <c r="N24" s="111">
        <f t="shared" si="4"/>
        <v>462987</v>
      </c>
      <c r="O24" s="111">
        <f t="shared" si="4"/>
        <v>421388</v>
      </c>
      <c r="P24" s="111">
        <f t="shared" si="4"/>
        <v>6351818</v>
      </c>
      <c r="Q24" s="142"/>
      <c r="R24" s="142"/>
      <c r="S24" s="111">
        <f t="shared" ref="S24:AD24" si="5">SUM(S21:S23)</f>
        <v>437468</v>
      </c>
      <c r="T24" s="111">
        <f t="shared" si="5"/>
        <v>861740</v>
      </c>
      <c r="U24" s="111">
        <f t="shared" si="5"/>
        <v>1376963</v>
      </c>
      <c r="V24" s="111">
        <f t="shared" si="5"/>
        <v>1854766</v>
      </c>
      <c r="W24" s="111">
        <f t="shared" si="5"/>
        <v>2402674</v>
      </c>
      <c r="X24" s="111">
        <f t="shared" si="5"/>
        <v>2971872</v>
      </c>
      <c r="Y24" s="111">
        <f t="shared" si="5"/>
        <v>3661010</v>
      </c>
      <c r="Z24" s="111">
        <f t="shared" si="5"/>
        <v>4399776</v>
      </c>
      <c r="AA24" s="111">
        <f t="shared" si="5"/>
        <v>4936346</v>
      </c>
      <c r="AB24" s="111">
        <f t="shared" si="5"/>
        <v>5467443</v>
      </c>
      <c r="AC24" s="111">
        <f t="shared" si="5"/>
        <v>5930430</v>
      </c>
      <c r="AD24" s="111">
        <f t="shared" si="5"/>
        <v>6351818</v>
      </c>
    </row>
    <row r="25" spans="1:30" s="137" customFormat="1" ht="15" customHeight="1">
      <c r="A25" s="134"/>
      <c r="B25" s="135"/>
      <c r="C25" s="136"/>
      <c r="D25" s="112"/>
      <c r="E25" s="112"/>
      <c r="F25" s="112"/>
      <c r="G25" s="112"/>
      <c r="H25" s="112"/>
      <c r="I25" s="112"/>
      <c r="J25" s="112"/>
      <c r="K25" s="112"/>
      <c r="L25" s="112"/>
      <c r="M25" s="112"/>
      <c r="N25" s="112"/>
      <c r="O25" s="112"/>
      <c r="P25" s="112"/>
      <c r="Q25" s="136"/>
      <c r="R25" s="136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</row>
    <row r="26" spans="1:30" s="114" customFormat="1" ht="15" customHeight="1">
      <c r="A26" s="138">
        <v>2009</v>
      </c>
      <c r="B26" s="139" t="s">
        <v>6</v>
      </c>
      <c r="C26" s="113"/>
      <c r="D26" s="110">
        <v>291967</v>
      </c>
      <c r="E26" s="110">
        <v>300735</v>
      </c>
      <c r="F26" s="110">
        <v>374947</v>
      </c>
      <c r="G26" s="110">
        <v>357849</v>
      </c>
      <c r="H26" s="110">
        <v>420370</v>
      </c>
      <c r="I26" s="110">
        <v>396387</v>
      </c>
      <c r="J26" s="110">
        <v>525288</v>
      </c>
      <c r="K26" s="110">
        <v>569406</v>
      </c>
      <c r="L26" s="110">
        <v>422961</v>
      </c>
      <c r="M26" s="110">
        <v>392568</v>
      </c>
      <c r="N26" s="110">
        <v>364145</v>
      </c>
      <c r="O26" s="110">
        <v>346158</v>
      </c>
      <c r="P26" s="110">
        <f>SUM(D26:O26)</f>
        <v>4762781</v>
      </c>
      <c r="Q26" s="140"/>
      <c r="R26" s="140"/>
      <c r="S26" s="110">
        <f>SUM($D26:D26)</f>
        <v>291967</v>
      </c>
      <c r="T26" s="110">
        <f>SUM($D26:E26)</f>
        <v>592702</v>
      </c>
      <c r="U26" s="110">
        <f>SUM($D26:F26)</f>
        <v>967649</v>
      </c>
      <c r="V26" s="110">
        <f>SUM($D26:G26)</f>
        <v>1325498</v>
      </c>
      <c r="W26" s="110">
        <f>SUM($D26:H26)</f>
        <v>1745868</v>
      </c>
      <c r="X26" s="110">
        <f>SUM($D26:I26)</f>
        <v>2142255</v>
      </c>
      <c r="Y26" s="110">
        <f>SUM($D26:J26)</f>
        <v>2667543</v>
      </c>
      <c r="Z26" s="110">
        <f>SUM($D26:K26)</f>
        <v>3236949</v>
      </c>
      <c r="AA26" s="110">
        <f>SUM($D26:L26)</f>
        <v>3659910</v>
      </c>
      <c r="AB26" s="110">
        <f>SUM($D26:M26)</f>
        <v>4052478</v>
      </c>
      <c r="AC26" s="110">
        <f>SUM($D26:N26)</f>
        <v>4416623</v>
      </c>
      <c r="AD26" s="110">
        <f>SUM($D26:O26)</f>
        <v>4762781</v>
      </c>
    </row>
    <row r="27" spans="1:30" s="114" customFormat="1" ht="15" customHeight="1">
      <c r="A27" s="138">
        <v>2009</v>
      </c>
      <c r="B27" s="141" t="s">
        <v>7</v>
      </c>
      <c r="D27" s="111">
        <v>88200</v>
      </c>
      <c r="E27" s="110">
        <v>86318</v>
      </c>
      <c r="F27" s="110">
        <v>93623</v>
      </c>
      <c r="G27" s="110">
        <v>92718</v>
      </c>
      <c r="H27" s="110">
        <v>91495</v>
      </c>
      <c r="I27" s="110">
        <v>93107</v>
      </c>
      <c r="J27" s="110">
        <v>92955</v>
      </c>
      <c r="K27" s="110">
        <v>91699</v>
      </c>
      <c r="L27" s="110">
        <v>99259</v>
      </c>
      <c r="M27" s="110">
        <v>101681</v>
      </c>
      <c r="N27" s="110">
        <v>93478</v>
      </c>
      <c r="O27" s="110">
        <v>92779</v>
      </c>
      <c r="P27" s="110">
        <f>SUM(D27:O27)</f>
        <v>1117312</v>
      </c>
      <c r="Q27" s="142"/>
      <c r="R27" s="142"/>
      <c r="S27" s="110">
        <f>SUM($D27:D27)</f>
        <v>88200</v>
      </c>
      <c r="T27" s="110">
        <f>SUM($D27:E27)</f>
        <v>174518</v>
      </c>
      <c r="U27" s="110">
        <f>SUM($D27:F27)</f>
        <v>268141</v>
      </c>
      <c r="V27" s="110">
        <f>SUM($D27:G27)</f>
        <v>360859</v>
      </c>
      <c r="W27" s="110">
        <f>SUM($D27:H27)</f>
        <v>452354</v>
      </c>
      <c r="X27" s="110">
        <f>SUM($D27:I27)</f>
        <v>545461</v>
      </c>
      <c r="Y27" s="110">
        <f>SUM($D27:J27)</f>
        <v>638416</v>
      </c>
      <c r="Z27" s="110">
        <f>SUM($D27:K27)</f>
        <v>730115</v>
      </c>
      <c r="AA27" s="110">
        <f>SUM($D27:L27)</f>
        <v>829374</v>
      </c>
      <c r="AB27" s="110">
        <f>SUM($D27:M27)</f>
        <v>931055</v>
      </c>
      <c r="AC27" s="110">
        <f>SUM($D27:N27)</f>
        <v>1024533</v>
      </c>
      <c r="AD27" s="110">
        <f>SUM($D27:O27)</f>
        <v>1117312</v>
      </c>
    </row>
    <row r="28" spans="1:30" s="114" customFormat="1" ht="15" customHeight="1">
      <c r="A28" s="138">
        <v>2009</v>
      </c>
      <c r="B28" s="141" t="s">
        <v>8</v>
      </c>
      <c r="D28" s="111">
        <v>2396</v>
      </c>
      <c r="E28" s="110">
        <v>2166</v>
      </c>
      <c r="F28" s="110">
        <v>2368</v>
      </c>
      <c r="G28" s="110">
        <v>2264</v>
      </c>
      <c r="H28" s="110">
        <v>2472</v>
      </c>
      <c r="I28" s="110">
        <v>1862</v>
      </c>
      <c r="J28" s="110">
        <v>2426</v>
      </c>
      <c r="K28" s="110">
        <v>2654</v>
      </c>
      <c r="L28" s="110">
        <v>2504</v>
      </c>
      <c r="M28" s="110">
        <v>2370</v>
      </c>
      <c r="N28" s="110">
        <v>2598</v>
      </c>
      <c r="O28" s="110">
        <v>2062</v>
      </c>
      <c r="P28" s="110">
        <f>SUM(D28:O28)</f>
        <v>28142</v>
      </c>
      <c r="Q28" s="142"/>
      <c r="R28" s="142"/>
      <c r="S28" s="110">
        <f>SUM($D28:D28)</f>
        <v>2396</v>
      </c>
      <c r="T28" s="110">
        <f>SUM($D28:E28)</f>
        <v>4562</v>
      </c>
      <c r="U28" s="110">
        <f>SUM($D28:F28)</f>
        <v>6930</v>
      </c>
      <c r="V28" s="110">
        <f>SUM($D28:G28)</f>
        <v>9194</v>
      </c>
      <c r="W28" s="110">
        <f>SUM($D28:H28)</f>
        <v>11666</v>
      </c>
      <c r="X28" s="110">
        <f>SUM($D28:I28)</f>
        <v>13528</v>
      </c>
      <c r="Y28" s="110">
        <f>SUM($D28:J28)</f>
        <v>15954</v>
      </c>
      <c r="Z28" s="110">
        <f>SUM($D28:K28)</f>
        <v>18608</v>
      </c>
      <c r="AA28" s="110">
        <f>SUM($D28:L28)</f>
        <v>21112</v>
      </c>
      <c r="AB28" s="110">
        <f>SUM($D28:M28)</f>
        <v>23482</v>
      </c>
      <c r="AC28" s="110">
        <f>SUM($D28:N28)</f>
        <v>26080</v>
      </c>
      <c r="AD28" s="110">
        <f>SUM($D28:O28)</f>
        <v>28142</v>
      </c>
    </row>
    <row r="29" spans="1:30" s="114" customFormat="1" ht="15" customHeight="1">
      <c r="A29" s="138">
        <v>2009</v>
      </c>
      <c r="B29" s="143" t="s">
        <v>9</v>
      </c>
      <c r="D29" s="111">
        <f t="shared" ref="D29:P29" si="6">SUM(D26:D28)</f>
        <v>382563</v>
      </c>
      <c r="E29" s="111">
        <f t="shared" si="6"/>
        <v>389219</v>
      </c>
      <c r="F29" s="111">
        <f t="shared" si="6"/>
        <v>470938</v>
      </c>
      <c r="G29" s="111">
        <f t="shared" si="6"/>
        <v>452831</v>
      </c>
      <c r="H29" s="111">
        <f t="shared" si="6"/>
        <v>514337</v>
      </c>
      <c r="I29" s="111">
        <f t="shared" si="6"/>
        <v>491356</v>
      </c>
      <c r="J29" s="111">
        <f t="shared" si="6"/>
        <v>620669</v>
      </c>
      <c r="K29" s="111">
        <f t="shared" si="6"/>
        <v>663759</v>
      </c>
      <c r="L29" s="111">
        <f t="shared" si="6"/>
        <v>524724</v>
      </c>
      <c r="M29" s="111">
        <f t="shared" si="6"/>
        <v>496619</v>
      </c>
      <c r="N29" s="111">
        <f t="shared" si="6"/>
        <v>460221</v>
      </c>
      <c r="O29" s="111">
        <f t="shared" si="6"/>
        <v>440999</v>
      </c>
      <c r="P29" s="111">
        <f t="shared" si="6"/>
        <v>5908235</v>
      </c>
      <c r="Q29" s="142"/>
      <c r="R29" s="142"/>
      <c r="S29" s="111">
        <f t="shared" ref="S29:AD29" si="7">SUM(S26:S28)</f>
        <v>382563</v>
      </c>
      <c r="T29" s="111">
        <f t="shared" si="7"/>
        <v>771782</v>
      </c>
      <c r="U29" s="111">
        <f t="shared" si="7"/>
        <v>1242720</v>
      </c>
      <c r="V29" s="111">
        <f t="shared" si="7"/>
        <v>1695551</v>
      </c>
      <c r="W29" s="111">
        <f t="shared" si="7"/>
        <v>2209888</v>
      </c>
      <c r="X29" s="111">
        <f t="shared" si="7"/>
        <v>2701244</v>
      </c>
      <c r="Y29" s="111">
        <f t="shared" si="7"/>
        <v>3321913</v>
      </c>
      <c r="Z29" s="111">
        <f t="shared" si="7"/>
        <v>3985672</v>
      </c>
      <c r="AA29" s="111">
        <f t="shared" si="7"/>
        <v>4510396</v>
      </c>
      <c r="AB29" s="111">
        <f t="shared" si="7"/>
        <v>5007015</v>
      </c>
      <c r="AC29" s="111">
        <f t="shared" si="7"/>
        <v>5467236</v>
      </c>
      <c r="AD29" s="111">
        <f t="shared" si="7"/>
        <v>5908235</v>
      </c>
    </row>
    <row r="30" spans="1:30" s="137" customFormat="1" ht="15" customHeight="1">
      <c r="A30" s="134"/>
      <c r="B30" s="135"/>
      <c r="C30" s="136"/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36"/>
      <c r="R30" s="136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</row>
    <row r="31" spans="1:30" s="114" customFormat="1" ht="15" customHeight="1">
      <c r="A31" s="138">
        <v>2010</v>
      </c>
      <c r="B31" s="139" t="s">
        <v>6</v>
      </c>
      <c r="C31" s="113"/>
      <c r="D31" s="110">
        <v>293457</v>
      </c>
      <c r="E31" s="110">
        <v>275701</v>
      </c>
      <c r="F31" s="110">
        <v>374223</v>
      </c>
      <c r="G31" s="110">
        <v>363736</v>
      </c>
      <c r="H31" s="110">
        <v>398307</v>
      </c>
      <c r="I31" s="110">
        <v>408142</v>
      </c>
      <c r="J31" s="110">
        <v>543219</v>
      </c>
      <c r="K31" s="110">
        <v>564856</v>
      </c>
      <c r="L31" s="110">
        <v>412274</v>
      </c>
      <c r="M31" s="110">
        <v>407231</v>
      </c>
      <c r="N31" s="110">
        <v>370272</v>
      </c>
      <c r="O31" s="110">
        <v>356836</v>
      </c>
      <c r="P31" s="110">
        <f>SUM(D31:O31)</f>
        <v>4768254</v>
      </c>
      <c r="Q31" s="140"/>
      <c r="R31" s="140"/>
      <c r="S31" s="110">
        <f>SUM($D31:D31)</f>
        <v>293457</v>
      </c>
      <c r="T31" s="110">
        <f>SUM($D31:E31)</f>
        <v>569158</v>
      </c>
      <c r="U31" s="110">
        <f>SUM($D31:F31)</f>
        <v>943381</v>
      </c>
      <c r="V31" s="110">
        <f>SUM($D31:G31)</f>
        <v>1307117</v>
      </c>
      <c r="W31" s="110">
        <f>SUM($D31:H31)</f>
        <v>1705424</v>
      </c>
      <c r="X31" s="110">
        <f>SUM($D31:I31)</f>
        <v>2113566</v>
      </c>
      <c r="Y31" s="110">
        <f>SUM($D31:J31)</f>
        <v>2656785</v>
      </c>
      <c r="Z31" s="110">
        <f>SUM($D31:K31)</f>
        <v>3221641</v>
      </c>
      <c r="AA31" s="110">
        <f>SUM($D31:L31)</f>
        <v>3633915</v>
      </c>
      <c r="AB31" s="110">
        <f>SUM($D31:M31)</f>
        <v>4041146</v>
      </c>
      <c r="AC31" s="110">
        <f>SUM($D31:N31)</f>
        <v>4411418</v>
      </c>
      <c r="AD31" s="110">
        <f>SUM($D31:O31)</f>
        <v>4768254</v>
      </c>
    </row>
    <row r="32" spans="1:30" s="114" customFormat="1" ht="15" customHeight="1">
      <c r="A32" s="138">
        <v>2010</v>
      </c>
      <c r="B32" s="141" t="s">
        <v>7</v>
      </c>
      <c r="D32" s="111">
        <v>94196</v>
      </c>
      <c r="E32" s="110">
        <v>89778</v>
      </c>
      <c r="F32" s="110">
        <v>109651</v>
      </c>
      <c r="G32" s="110">
        <v>105233</v>
      </c>
      <c r="H32" s="110">
        <v>103049</v>
      </c>
      <c r="I32" s="110">
        <v>110305</v>
      </c>
      <c r="J32" s="110">
        <v>99663</v>
      </c>
      <c r="K32" s="110">
        <v>105704</v>
      </c>
      <c r="L32" s="110">
        <v>106453</v>
      </c>
      <c r="M32" s="110">
        <v>103943</v>
      </c>
      <c r="N32" s="110">
        <v>102677</v>
      </c>
      <c r="O32" s="110">
        <v>90545</v>
      </c>
      <c r="P32" s="110">
        <f>SUM(D32:O32)</f>
        <v>1221197</v>
      </c>
      <c r="Q32" s="142"/>
      <c r="R32" s="142"/>
      <c r="S32" s="110">
        <f>SUM($D32:D32)</f>
        <v>94196</v>
      </c>
      <c r="T32" s="110">
        <f>SUM($D32:E32)</f>
        <v>183974</v>
      </c>
      <c r="U32" s="110">
        <f>SUM($D32:F32)</f>
        <v>293625</v>
      </c>
      <c r="V32" s="110">
        <f>SUM($D32:G32)</f>
        <v>398858</v>
      </c>
      <c r="W32" s="110">
        <f>SUM($D32:H32)</f>
        <v>501907</v>
      </c>
      <c r="X32" s="110">
        <f>SUM($D32:I32)</f>
        <v>612212</v>
      </c>
      <c r="Y32" s="110">
        <f>SUM($D32:J32)</f>
        <v>711875</v>
      </c>
      <c r="Z32" s="110">
        <f>SUM($D32:K32)</f>
        <v>817579</v>
      </c>
      <c r="AA32" s="110">
        <f>SUM($D32:L32)</f>
        <v>924032</v>
      </c>
      <c r="AB32" s="110">
        <f>SUM($D32:M32)</f>
        <v>1027975</v>
      </c>
      <c r="AC32" s="110">
        <f>SUM($D32:N32)</f>
        <v>1130652</v>
      </c>
      <c r="AD32" s="110">
        <f>SUM($D32:O32)</f>
        <v>1221197</v>
      </c>
    </row>
    <row r="33" spans="1:30" s="114" customFormat="1" ht="15" customHeight="1">
      <c r="A33" s="138">
        <v>2010</v>
      </c>
      <c r="B33" s="141" t="s">
        <v>8</v>
      </c>
      <c r="D33" s="111">
        <v>2140</v>
      </c>
      <c r="E33" s="110">
        <v>1940</v>
      </c>
      <c r="F33" s="110">
        <v>2006</v>
      </c>
      <c r="G33" s="110">
        <v>2080</v>
      </c>
      <c r="H33" s="110">
        <v>2454</v>
      </c>
      <c r="I33" s="110">
        <v>2100</v>
      </c>
      <c r="J33" s="110">
        <v>2664</v>
      </c>
      <c r="K33" s="110">
        <v>2838</v>
      </c>
      <c r="L33" s="110">
        <v>2576</v>
      </c>
      <c r="M33" s="110">
        <v>2630</v>
      </c>
      <c r="N33" s="110">
        <v>2564</v>
      </c>
      <c r="O33" s="110">
        <v>2282</v>
      </c>
      <c r="P33" s="110">
        <f>SUM(D33:O33)</f>
        <v>28274</v>
      </c>
      <c r="Q33" s="142"/>
      <c r="R33" s="142"/>
      <c r="S33" s="110">
        <f>SUM($D33:D33)</f>
        <v>2140</v>
      </c>
      <c r="T33" s="110">
        <f>SUM($D33:E33)</f>
        <v>4080</v>
      </c>
      <c r="U33" s="110">
        <f>SUM($D33:F33)</f>
        <v>6086</v>
      </c>
      <c r="V33" s="110">
        <f>SUM($D33:G33)</f>
        <v>8166</v>
      </c>
      <c r="W33" s="110">
        <f>SUM($D33:H33)</f>
        <v>10620</v>
      </c>
      <c r="X33" s="110">
        <f>SUM($D33:I33)</f>
        <v>12720</v>
      </c>
      <c r="Y33" s="110">
        <f>SUM($D33:J33)</f>
        <v>15384</v>
      </c>
      <c r="Z33" s="110">
        <f>SUM($D33:K33)</f>
        <v>18222</v>
      </c>
      <c r="AA33" s="110">
        <f>SUM($D33:L33)</f>
        <v>20798</v>
      </c>
      <c r="AB33" s="110">
        <f>SUM($D33:M33)</f>
        <v>23428</v>
      </c>
      <c r="AC33" s="110">
        <f>SUM($D33:N33)</f>
        <v>25992</v>
      </c>
      <c r="AD33" s="110">
        <f>SUM($D33:O33)</f>
        <v>28274</v>
      </c>
    </row>
    <row r="34" spans="1:30" s="114" customFormat="1" ht="15" customHeight="1">
      <c r="A34" s="138">
        <v>2010</v>
      </c>
      <c r="B34" s="143" t="s">
        <v>9</v>
      </c>
      <c r="D34" s="111">
        <f t="shared" ref="D34:P34" si="8">SUM(D31:D33)</f>
        <v>389793</v>
      </c>
      <c r="E34" s="111">
        <f t="shared" si="8"/>
        <v>367419</v>
      </c>
      <c r="F34" s="111">
        <f t="shared" si="8"/>
        <v>485880</v>
      </c>
      <c r="G34" s="111">
        <f t="shared" si="8"/>
        <v>471049</v>
      </c>
      <c r="H34" s="111">
        <f t="shared" si="8"/>
        <v>503810</v>
      </c>
      <c r="I34" s="111">
        <f t="shared" si="8"/>
        <v>520547</v>
      </c>
      <c r="J34" s="111">
        <f t="shared" si="8"/>
        <v>645546</v>
      </c>
      <c r="K34" s="111">
        <f t="shared" si="8"/>
        <v>673398</v>
      </c>
      <c r="L34" s="111">
        <f t="shared" si="8"/>
        <v>521303</v>
      </c>
      <c r="M34" s="111">
        <f t="shared" si="8"/>
        <v>513804</v>
      </c>
      <c r="N34" s="111">
        <f t="shared" si="8"/>
        <v>475513</v>
      </c>
      <c r="O34" s="111">
        <f t="shared" si="8"/>
        <v>449663</v>
      </c>
      <c r="P34" s="111">
        <f t="shared" si="8"/>
        <v>6017725</v>
      </c>
      <c r="Q34" s="142"/>
      <c r="R34" s="142"/>
      <c r="S34" s="111">
        <f t="shared" ref="S34:AD34" si="9">SUM(S31:S33)</f>
        <v>389793</v>
      </c>
      <c r="T34" s="111">
        <f t="shared" si="9"/>
        <v>757212</v>
      </c>
      <c r="U34" s="111">
        <f t="shared" si="9"/>
        <v>1243092</v>
      </c>
      <c r="V34" s="111">
        <f t="shared" si="9"/>
        <v>1714141</v>
      </c>
      <c r="W34" s="111">
        <f t="shared" si="9"/>
        <v>2217951</v>
      </c>
      <c r="X34" s="111">
        <f t="shared" si="9"/>
        <v>2738498</v>
      </c>
      <c r="Y34" s="111">
        <f t="shared" si="9"/>
        <v>3384044</v>
      </c>
      <c r="Z34" s="111">
        <f t="shared" si="9"/>
        <v>4057442</v>
      </c>
      <c r="AA34" s="111">
        <f t="shared" si="9"/>
        <v>4578745</v>
      </c>
      <c r="AB34" s="111">
        <f t="shared" si="9"/>
        <v>5092549</v>
      </c>
      <c r="AC34" s="111">
        <f t="shared" si="9"/>
        <v>5568062</v>
      </c>
      <c r="AD34" s="111">
        <f t="shared" si="9"/>
        <v>6017725</v>
      </c>
    </row>
    <row r="35" spans="1:30" s="137" customFormat="1" ht="15" customHeight="1">
      <c r="A35" s="134"/>
      <c r="B35" s="135"/>
      <c r="C35" s="136"/>
      <c r="D35" s="112"/>
      <c r="E35" s="112"/>
      <c r="F35" s="112"/>
      <c r="G35" s="112"/>
      <c r="H35" s="112"/>
      <c r="I35" s="112"/>
      <c r="J35" s="112"/>
      <c r="K35" s="112"/>
      <c r="L35" s="112"/>
      <c r="M35" s="112"/>
      <c r="N35" s="112"/>
      <c r="O35" s="112"/>
      <c r="P35" s="112"/>
      <c r="Q35" s="136"/>
      <c r="R35" s="136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</row>
    <row r="36" spans="1:30" s="114" customFormat="1" ht="15" customHeight="1">
      <c r="A36" s="138">
        <v>2011</v>
      </c>
      <c r="B36" s="139" t="s">
        <v>6</v>
      </c>
      <c r="C36" s="113"/>
      <c r="D36" s="110">
        <v>300023</v>
      </c>
      <c r="E36" s="110">
        <v>284986</v>
      </c>
      <c r="F36" s="110">
        <v>354723</v>
      </c>
      <c r="G36" s="110">
        <v>367315</v>
      </c>
      <c r="H36" s="110">
        <v>396504</v>
      </c>
      <c r="I36" s="110">
        <v>421905</v>
      </c>
      <c r="J36" s="110">
        <v>553403</v>
      </c>
      <c r="K36" s="110">
        <v>548609</v>
      </c>
      <c r="L36" s="110">
        <v>418719</v>
      </c>
      <c r="M36" s="110">
        <v>393126</v>
      </c>
      <c r="N36" s="110">
        <v>364052</v>
      </c>
      <c r="O36" s="110">
        <v>368699</v>
      </c>
      <c r="P36" s="110">
        <f>SUM(D36:O36)</f>
        <v>4772064</v>
      </c>
      <c r="Q36" s="140"/>
      <c r="R36" s="140"/>
      <c r="S36" s="110">
        <f>SUM($D36:D36)</f>
        <v>300023</v>
      </c>
      <c r="T36" s="110">
        <f>SUM($D36:E36)</f>
        <v>585009</v>
      </c>
      <c r="U36" s="110">
        <f>SUM($D36:F36)</f>
        <v>939732</v>
      </c>
      <c r="V36" s="110">
        <f>SUM($D36:G36)</f>
        <v>1307047</v>
      </c>
      <c r="W36" s="110">
        <f>SUM($D36:H36)</f>
        <v>1703551</v>
      </c>
      <c r="X36" s="110">
        <f>SUM($D36:I36)</f>
        <v>2125456</v>
      </c>
      <c r="Y36" s="110">
        <f>SUM($D36:J36)</f>
        <v>2678859</v>
      </c>
      <c r="Z36" s="110">
        <f>SUM($D36:K36)</f>
        <v>3227468</v>
      </c>
      <c r="AA36" s="110">
        <f>SUM($D36:L36)</f>
        <v>3646187</v>
      </c>
      <c r="AB36" s="110">
        <f>SUM($D36:M36)</f>
        <v>4039313</v>
      </c>
      <c r="AC36" s="110">
        <f>SUM($D36:N36)</f>
        <v>4403365</v>
      </c>
      <c r="AD36" s="110">
        <f>SUM($D36:O36)</f>
        <v>4772064</v>
      </c>
    </row>
    <row r="37" spans="1:30" s="114" customFormat="1" ht="15" customHeight="1">
      <c r="A37" s="138">
        <v>2011</v>
      </c>
      <c r="B37" s="141" t="s">
        <v>7</v>
      </c>
      <c r="D37" s="111">
        <v>96938</v>
      </c>
      <c r="E37" s="110">
        <v>95153</v>
      </c>
      <c r="F37" s="110">
        <v>114026</v>
      </c>
      <c r="G37" s="110">
        <v>102940</v>
      </c>
      <c r="H37" s="110">
        <v>107147</v>
      </c>
      <c r="I37" s="110">
        <v>111970</v>
      </c>
      <c r="J37" s="110">
        <v>97612</v>
      </c>
      <c r="K37" s="110">
        <v>111239</v>
      </c>
      <c r="L37" s="110">
        <v>108022</v>
      </c>
      <c r="M37" s="110">
        <v>107200</v>
      </c>
      <c r="N37" s="110">
        <v>105821</v>
      </c>
      <c r="O37" s="110">
        <v>94990</v>
      </c>
      <c r="P37" s="110">
        <f>SUM(D37:O37)</f>
        <v>1253058</v>
      </c>
      <c r="Q37" s="142"/>
      <c r="R37" s="142"/>
      <c r="S37" s="110">
        <f>SUM($D37:D37)</f>
        <v>96938</v>
      </c>
      <c r="T37" s="110">
        <f>SUM($D37:E37)</f>
        <v>192091</v>
      </c>
      <c r="U37" s="110">
        <f>SUM($D37:F37)</f>
        <v>306117</v>
      </c>
      <c r="V37" s="110">
        <f>SUM($D37:G37)</f>
        <v>409057</v>
      </c>
      <c r="W37" s="110">
        <f>SUM($D37:H37)</f>
        <v>516204</v>
      </c>
      <c r="X37" s="110">
        <f>SUM($D37:I37)</f>
        <v>628174</v>
      </c>
      <c r="Y37" s="110">
        <f>SUM($D37:J37)</f>
        <v>725786</v>
      </c>
      <c r="Z37" s="110">
        <f>SUM($D37:K37)</f>
        <v>837025</v>
      </c>
      <c r="AA37" s="110">
        <f>SUM($D37:L37)</f>
        <v>945047</v>
      </c>
      <c r="AB37" s="110">
        <f>SUM($D37:M37)</f>
        <v>1052247</v>
      </c>
      <c r="AC37" s="110">
        <f>SUM($D37:N37)</f>
        <v>1158068</v>
      </c>
      <c r="AD37" s="110">
        <f>SUM($D37:O37)</f>
        <v>1253058</v>
      </c>
    </row>
    <row r="38" spans="1:30" s="114" customFormat="1" ht="15" customHeight="1">
      <c r="A38" s="138">
        <v>2011</v>
      </c>
      <c r="B38" s="141" t="s">
        <v>8</v>
      </c>
      <c r="D38" s="111">
        <v>2260</v>
      </c>
      <c r="E38" s="110">
        <v>2234</v>
      </c>
      <c r="F38" s="110">
        <v>2334</v>
      </c>
      <c r="G38" s="110">
        <v>2322</v>
      </c>
      <c r="H38" s="110">
        <v>2664</v>
      </c>
      <c r="I38" s="110">
        <v>2350</v>
      </c>
      <c r="J38" s="110">
        <v>2868</v>
      </c>
      <c r="K38" s="110">
        <v>3056</v>
      </c>
      <c r="L38" s="110">
        <v>3096</v>
      </c>
      <c r="M38" s="110">
        <v>3026</v>
      </c>
      <c r="N38" s="110">
        <v>2988</v>
      </c>
      <c r="O38" s="110">
        <v>2678</v>
      </c>
      <c r="P38" s="110">
        <f>SUM(D38:O38)</f>
        <v>31876</v>
      </c>
      <c r="Q38" s="142"/>
      <c r="R38" s="142"/>
      <c r="S38" s="110">
        <f>SUM($D38:D38)</f>
        <v>2260</v>
      </c>
      <c r="T38" s="110">
        <f>SUM($D38:E38)</f>
        <v>4494</v>
      </c>
      <c r="U38" s="110">
        <f>SUM($D38:F38)</f>
        <v>6828</v>
      </c>
      <c r="V38" s="110">
        <f>SUM($D38:G38)</f>
        <v>9150</v>
      </c>
      <c r="W38" s="110">
        <f>SUM($D38:H38)</f>
        <v>11814</v>
      </c>
      <c r="X38" s="110">
        <f>SUM($D38:I38)</f>
        <v>14164</v>
      </c>
      <c r="Y38" s="110">
        <f>SUM($D38:J38)</f>
        <v>17032</v>
      </c>
      <c r="Z38" s="110">
        <f>SUM($D38:K38)</f>
        <v>20088</v>
      </c>
      <c r="AA38" s="110">
        <f>SUM($D38:L38)</f>
        <v>23184</v>
      </c>
      <c r="AB38" s="110">
        <f>SUM($D38:M38)</f>
        <v>26210</v>
      </c>
      <c r="AC38" s="110">
        <f>SUM($D38:N38)</f>
        <v>29198</v>
      </c>
      <c r="AD38" s="110">
        <f>SUM($D38:O38)</f>
        <v>31876</v>
      </c>
    </row>
    <row r="39" spans="1:30" s="114" customFormat="1" ht="15" customHeight="1">
      <c r="A39" s="138">
        <v>2011</v>
      </c>
      <c r="B39" s="143" t="s">
        <v>9</v>
      </c>
      <c r="D39" s="111">
        <f t="shared" ref="D39:P39" si="10">SUM(D36:D38)</f>
        <v>399221</v>
      </c>
      <c r="E39" s="111">
        <f t="shared" si="10"/>
        <v>382373</v>
      </c>
      <c r="F39" s="111">
        <f t="shared" si="10"/>
        <v>471083</v>
      </c>
      <c r="G39" s="111">
        <f t="shared" si="10"/>
        <v>472577</v>
      </c>
      <c r="H39" s="111">
        <f t="shared" si="10"/>
        <v>506315</v>
      </c>
      <c r="I39" s="111">
        <f t="shared" si="10"/>
        <v>536225</v>
      </c>
      <c r="J39" s="111">
        <f t="shared" si="10"/>
        <v>653883</v>
      </c>
      <c r="K39" s="111">
        <f t="shared" si="10"/>
        <v>662904</v>
      </c>
      <c r="L39" s="111">
        <f t="shared" si="10"/>
        <v>529837</v>
      </c>
      <c r="M39" s="111">
        <f t="shared" si="10"/>
        <v>503352</v>
      </c>
      <c r="N39" s="111">
        <f t="shared" si="10"/>
        <v>472861</v>
      </c>
      <c r="O39" s="111">
        <f t="shared" si="10"/>
        <v>466367</v>
      </c>
      <c r="P39" s="111">
        <f t="shared" si="10"/>
        <v>6056998</v>
      </c>
      <c r="Q39" s="142"/>
      <c r="R39" s="142"/>
      <c r="S39" s="111">
        <f t="shared" ref="S39:AD39" si="11">SUM(S36:S38)</f>
        <v>399221</v>
      </c>
      <c r="T39" s="111">
        <f t="shared" si="11"/>
        <v>781594</v>
      </c>
      <c r="U39" s="111">
        <f t="shared" si="11"/>
        <v>1252677</v>
      </c>
      <c r="V39" s="111">
        <f t="shared" si="11"/>
        <v>1725254</v>
      </c>
      <c r="W39" s="111">
        <f t="shared" si="11"/>
        <v>2231569</v>
      </c>
      <c r="X39" s="111">
        <f t="shared" si="11"/>
        <v>2767794</v>
      </c>
      <c r="Y39" s="111">
        <f t="shared" si="11"/>
        <v>3421677</v>
      </c>
      <c r="Z39" s="111">
        <f t="shared" si="11"/>
        <v>4084581</v>
      </c>
      <c r="AA39" s="111">
        <f t="shared" si="11"/>
        <v>4614418</v>
      </c>
      <c r="AB39" s="111">
        <f t="shared" si="11"/>
        <v>5117770</v>
      </c>
      <c r="AC39" s="111">
        <f t="shared" si="11"/>
        <v>5590631</v>
      </c>
      <c r="AD39" s="111">
        <f t="shared" si="11"/>
        <v>6056998</v>
      </c>
    </row>
    <row r="40" spans="1:30" s="137" customFormat="1" ht="15" customHeight="1">
      <c r="A40" s="134"/>
      <c r="B40" s="135"/>
      <c r="C40" s="136"/>
      <c r="D40" s="112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36"/>
      <c r="R40" s="136"/>
      <c r="S40" s="112"/>
      <c r="T40" s="112"/>
      <c r="U40" s="112"/>
      <c r="V40" s="112"/>
      <c r="W40" s="112"/>
      <c r="X40" s="112"/>
      <c r="Y40" s="112"/>
      <c r="Z40" s="112"/>
      <c r="AA40" s="112"/>
      <c r="AB40" s="112"/>
      <c r="AC40" s="112"/>
      <c r="AD40" s="112"/>
    </row>
    <row r="41" spans="1:30" s="114" customFormat="1" ht="15" customHeight="1">
      <c r="A41" s="138">
        <v>2012</v>
      </c>
      <c r="B41" s="139" t="s">
        <v>6</v>
      </c>
      <c r="C41" s="113"/>
      <c r="D41" s="110">
        <v>298145</v>
      </c>
      <c r="E41" s="110">
        <v>306839</v>
      </c>
      <c r="F41" s="110">
        <v>380725</v>
      </c>
      <c r="G41" s="110">
        <v>361936</v>
      </c>
      <c r="H41" s="110">
        <v>390899</v>
      </c>
      <c r="I41" s="110">
        <v>430697</v>
      </c>
      <c r="J41" s="110">
        <v>531574</v>
      </c>
      <c r="K41" s="110">
        <v>558528</v>
      </c>
      <c r="L41" s="110">
        <v>404273</v>
      </c>
      <c r="M41" s="110">
        <v>380265</v>
      </c>
      <c r="N41" s="110">
        <v>351520</v>
      </c>
      <c r="O41" s="110">
        <v>351622</v>
      </c>
      <c r="P41" s="110">
        <f>SUM(D41:O41)</f>
        <v>4747023</v>
      </c>
      <c r="Q41" s="140"/>
      <c r="R41" s="140"/>
      <c r="S41" s="110">
        <f>SUM($D41:D41)</f>
        <v>298145</v>
      </c>
      <c r="T41" s="110">
        <f>SUM($D41:E41)</f>
        <v>604984</v>
      </c>
      <c r="U41" s="110">
        <f>SUM($D41:F41)</f>
        <v>985709</v>
      </c>
      <c r="V41" s="110">
        <f>SUM($D41:G41)</f>
        <v>1347645</v>
      </c>
      <c r="W41" s="110">
        <f>SUM($D41:H41)</f>
        <v>1738544</v>
      </c>
      <c r="X41" s="110">
        <f>SUM($D41:I41)</f>
        <v>2169241</v>
      </c>
      <c r="Y41" s="110">
        <f>SUM($D41:J41)</f>
        <v>2700815</v>
      </c>
      <c r="Z41" s="110">
        <f>SUM($D41:K41)</f>
        <v>3259343</v>
      </c>
      <c r="AA41" s="110">
        <f>SUM($D41:L41)</f>
        <v>3663616</v>
      </c>
      <c r="AB41" s="110">
        <f>SUM($D41:M41)</f>
        <v>4043881</v>
      </c>
      <c r="AC41" s="110">
        <f>SUM($D41:N41)</f>
        <v>4395401</v>
      </c>
      <c r="AD41" s="110">
        <f>SUM($D41:O41)</f>
        <v>4747023</v>
      </c>
    </row>
    <row r="42" spans="1:30" s="114" customFormat="1" ht="15" customHeight="1">
      <c r="A42" s="138">
        <v>2012</v>
      </c>
      <c r="B42" s="141" t="s">
        <v>7</v>
      </c>
      <c r="D42" s="111">
        <v>103727</v>
      </c>
      <c r="E42" s="110">
        <v>101752</v>
      </c>
      <c r="F42" s="110">
        <v>109548</v>
      </c>
      <c r="G42" s="110">
        <v>106867</v>
      </c>
      <c r="H42" s="110">
        <v>113836</v>
      </c>
      <c r="I42" s="110">
        <v>108995</v>
      </c>
      <c r="J42" s="110">
        <v>103426</v>
      </c>
      <c r="K42" s="110">
        <v>110792</v>
      </c>
      <c r="L42" s="110">
        <v>102008</v>
      </c>
      <c r="M42" s="110">
        <v>109991</v>
      </c>
      <c r="N42" s="110">
        <v>105782</v>
      </c>
      <c r="O42" s="110">
        <v>88627</v>
      </c>
      <c r="P42" s="110">
        <f>SUM(D42:O42)</f>
        <v>1265351</v>
      </c>
      <c r="Q42" s="142"/>
      <c r="R42" s="142"/>
      <c r="S42" s="110">
        <f>SUM($D42:D42)</f>
        <v>103727</v>
      </c>
      <c r="T42" s="110">
        <f>SUM($D42:E42)</f>
        <v>205479</v>
      </c>
      <c r="U42" s="110">
        <f>SUM($D42:F42)</f>
        <v>315027</v>
      </c>
      <c r="V42" s="110">
        <f>SUM($D42:G42)</f>
        <v>421894</v>
      </c>
      <c r="W42" s="110">
        <f>SUM($D42:H42)</f>
        <v>535730</v>
      </c>
      <c r="X42" s="110">
        <f>SUM($D42:I42)</f>
        <v>644725</v>
      </c>
      <c r="Y42" s="110">
        <f>SUM($D42:J42)</f>
        <v>748151</v>
      </c>
      <c r="Z42" s="110">
        <f>SUM($D42:K42)</f>
        <v>858943</v>
      </c>
      <c r="AA42" s="110">
        <f>SUM($D42:L42)</f>
        <v>960951</v>
      </c>
      <c r="AB42" s="110">
        <f>SUM($D42:M42)</f>
        <v>1070942</v>
      </c>
      <c r="AC42" s="110">
        <f>SUM($D42:N42)</f>
        <v>1176724</v>
      </c>
      <c r="AD42" s="110">
        <f>SUM($D42:O42)</f>
        <v>1265351</v>
      </c>
    </row>
    <row r="43" spans="1:30" s="114" customFormat="1" ht="15" customHeight="1">
      <c r="A43" s="138">
        <v>2012</v>
      </c>
      <c r="B43" s="141" t="s">
        <v>8</v>
      </c>
      <c r="D43" s="111">
        <v>2398</v>
      </c>
      <c r="E43" s="110">
        <v>2474</v>
      </c>
      <c r="F43" s="110">
        <v>2412</v>
      </c>
      <c r="G43" s="110">
        <v>2374</v>
      </c>
      <c r="H43" s="110">
        <v>2554</v>
      </c>
      <c r="I43" s="110">
        <v>2310</v>
      </c>
      <c r="J43" s="110">
        <v>2564</v>
      </c>
      <c r="K43" s="110">
        <v>2944</v>
      </c>
      <c r="L43" s="110">
        <v>2756</v>
      </c>
      <c r="M43" s="110">
        <v>2714</v>
      </c>
      <c r="N43" s="110">
        <v>2290</v>
      </c>
      <c r="O43" s="110">
        <v>2454</v>
      </c>
      <c r="P43" s="110">
        <f>SUM(D43:O43)</f>
        <v>30244</v>
      </c>
      <c r="Q43" s="142"/>
      <c r="R43" s="142"/>
      <c r="S43" s="110">
        <f>SUM($D43:D43)</f>
        <v>2398</v>
      </c>
      <c r="T43" s="110">
        <f>SUM($D43:E43)</f>
        <v>4872</v>
      </c>
      <c r="U43" s="110">
        <f>SUM($D43:F43)</f>
        <v>7284</v>
      </c>
      <c r="V43" s="110">
        <f>SUM($D43:G43)</f>
        <v>9658</v>
      </c>
      <c r="W43" s="110">
        <f>SUM($D43:H43)</f>
        <v>12212</v>
      </c>
      <c r="X43" s="110">
        <f>SUM($D43:I43)</f>
        <v>14522</v>
      </c>
      <c r="Y43" s="110">
        <f>SUM($D43:J43)</f>
        <v>17086</v>
      </c>
      <c r="Z43" s="110">
        <f>SUM($D43:K43)</f>
        <v>20030</v>
      </c>
      <c r="AA43" s="110">
        <f>SUM($D43:L43)</f>
        <v>22786</v>
      </c>
      <c r="AB43" s="110">
        <f>SUM($D43:M43)</f>
        <v>25500</v>
      </c>
      <c r="AC43" s="110">
        <f>SUM($D43:N43)</f>
        <v>27790</v>
      </c>
      <c r="AD43" s="110">
        <f>SUM($D43:O43)</f>
        <v>30244</v>
      </c>
    </row>
    <row r="44" spans="1:30" s="114" customFormat="1" ht="15" customHeight="1">
      <c r="A44" s="138">
        <v>2012</v>
      </c>
      <c r="B44" s="143" t="s">
        <v>9</v>
      </c>
      <c r="D44" s="111">
        <f t="shared" ref="D44:P44" si="12">SUM(D41:D43)</f>
        <v>404270</v>
      </c>
      <c r="E44" s="111">
        <f t="shared" si="12"/>
        <v>411065</v>
      </c>
      <c r="F44" s="111">
        <f t="shared" si="12"/>
        <v>492685</v>
      </c>
      <c r="G44" s="111">
        <f t="shared" si="12"/>
        <v>471177</v>
      </c>
      <c r="H44" s="111">
        <f t="shared" si="12"/>
        <v>507289</v>
      </c>
      <c r="I44" s="111">
        <f t="shared" si="12"/>
        <v>542002</v>
      </c>
      <c r="J44" s="111">
        <f t="shared" si="12"/>
        <v>637564</v>
      </c>
      <c r="K44" s="111">
        <f t="shared" si="12"/>
        <v>672264</v>
      </c>
      <c r="L44" s="111">
        <f t="shared" si="12"/>
        <v>509037</v>
      </c>
      <c r="M44" s="111">
        <f t="shared" si="12"/>
        <v>492970</v>
      </c>
      <c r="N44" s="111">
        <f t="shared" si="12"/>
        <v>459592</v>
      </c>
      <c r="O44" s="111">
        <f t="shared" si="12"/>
        <v>442703</v>
      </c>
      <c r="P44" s="111">
        <f t="shared" si="12"/>
        <v>6042618</v>
      </c>
      <c r="Q44" s="142"/>
      <c r="R44" s="142"/>
      <c r="S44" s="111">
        <f t="shared" ref="S44:AD44" si="13">SUM(S41:S43)</f>
        <v>404270</v>
      </c>
      <c r="T44" s="111">
        <f t="shared" si="13"/>
        <v>815335</v>
      </c>
      <c r="U44" s="111">
        <f t="shared" si="13"/>
        <v>1308020</v>
      </c>
      <c r="V44" s="111">
        <f t="shared" si="13"/>
        <v>1779197</v>
      </c>
      <c r="W44" s="111">
        <f t="shared" si="13"/>
        <v>2286486</v>
      </c>
      <c r="X44" s="111">
        <f t="shared" si="13"/>
        <v>2828488</v>
      </c>
      <c r="Y44" s="111">
        <f t="shared" si="13"/>
        <v>3466052</v>
      </c>
      <c r="Z44" s="111">
        <f t="shared" si="13"/>
        <v>4138316</v>
      </c>
      <c r="AA44" s="111">
        <f t="shared" si="13"/>
        <v>4647353</v>
      </c>
      <c r="AB44" s="111">
        <f t="shared" si="13"/>
        <v>5140323</v>
      </c>
      <c r="AC44" s="111">
        <f t="shared" si="13"/>
        <v>5599915</v>
      </c>
      <c r="AD44" s="111">
        <f t="shared" si="13"/>
        <v>6042618</v>
      </c>
    </row>
    <row r="45" spans="1:30" s="137" customFormat="1" ht="15" customHeight="1">
      <c r="A45" s="134"/>
      <c r="B45" s="135"/>
      <c r="C45" s="136"/>
      <c r="D45" s="112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36"/>
      <c r="R45" s="136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</row>
    <row r="46" spans="1:30" s="114" customFormat="1" ht="15" customHeight="1">
      <c r="A46" s="138">
        <v>2013</v>
      </c>
      <c r="B46" s="139" t="s">
        <v>6</v>
      </c>
      <c r="C46" s="113"/>
      <c r="D46" s="110">
        <v>295667</v>
      </c>
      <c r="E46" s="110">
        <v>289035</v>
      </c>
      <c r="F46" s="110">
        <v>380499</v>
      </c>
      <c r="G46" s="110">
        <v>351690</v>
      </c>
      <c r="H46" s="110">
        <v>397072</v>
      </c>
      <c r="I46" s="110">
        <v>422120</v>
      </c>
      <c r="J46" s="110">
        <v>516685</v>
      </c>
      <c r="K46" s="110">
        <v>543071</v>
      </c>
      <c r="L46" s="110">
        <v>393697</v>
      </c>
      <c r="M46" s="110">
        <v>380348</v>
      </c>
      <c r="N46" s="110">
        <v>349160</v>
      </c>
      <c r="O46" s="110">
        <v>334590</v>
      </c>
      <c r="P46" s="110">
        <f>SUM(D46:O46)</f>
        <v>4653634</v>
      </c>
      <c r="Q46" s="140"/>
      <c r="R46" s="140"/>
      <c r="S46" s="110">
        <f>SUM($D46:D46)</f>
        <v>295667</v>
      </c>
      <c r="T46" s="110">
        <f>SUM($D46:E46)</f>
        <v>584702</v>
      </c>
      <c r="U46" s="110">
        <f>SUM($D46:F46)</f>
        <v>965201</v>
      </c>
      <c r="V46" s="110">
        <f>SUM($D46:G46)</f>
        <v>1316891</v>
      </c>
      <c r="W46" s="110">
        <f>SUM($D46:H46)</f>
        <v>1713963</v>
      </c>
      <c r="X46" s="110">
        <f>SUM($D46:I46)</f>
        <v>2136083</v>
      </c>
      <c r="Y46" s="110">
        <f>SUM($D46:J46)</f>
        <v>2652768</v>
      </c>
      <c r="Z46" s="110">
        <f>SUM($D46:K46)</f>
        <v>3195839</v>
      </c>
      <c r="AA46" s="110">
        <f>SUM($D46:L46)</f>
        <v>3589536</v>
      </c>
      <c r="AB46" s="110">
        <f>SUM($D46:M46)</f>
        <v>3969884</v>
      </c>
      <c r="AC46" s="110">
        <f>SUM($D46:N46)</f>
        <v>4319044</v>
      </c>
      <c r="AD46" s="110">
        <f>SUM($D46:O46)</f>
        <v>4653634</v>
      </c>
    </row>
    <row r="47" spans="1:30" s="114" customFormat="1" ht="15" customHeight="1">
      <c r="A47" s="138">
        <v>2013</v>
      </c>
      <c r="B47" s="141" t="s">
        <v>7</v>
      </c>
      <c r="D47" s="111">
        <v>105017</v>
      </c>
      <c r="E47" s="110">
        <v>95975</v>
      </c>
      <c r="F47" s="110">
        <v>100338</v>
      </c>
      <c r="G47" s="110">
        <v>108155</v>
      </c>
      <c r="H47" s="110">
        <v>111783</v>
      </c>
      <c r="I47" s="110">
        <v>103836</v>
      </c>
      <c r="J47" s="110">
        <v>104510</v>
      </c>
      <c r="K47" s="110">
        <v>106640</v>
      </c>
      <c r="L47" s="110">
        <v>103978</v>
      </c>
      <c r="M47" s="110">
        <v>112642</v>
      </c>
      <c r="N47" s="110">
        <v>100459</v>
      </c>
      <c r="O47" s="110">
        <v>91405</v>
      </c>
      <c r="P47" s="110">
        <f>SUM(D47:O47)</f>
        <v>1244738</v>
      </c>
      <c r="Q47" s="142"/>
      <c r="R47" s="142"/>
      <c r="S47" s="110">
        <f>SUM($D47:D47)</f>
        <v>105017</v>
      </c>
      <c r="T47" s="110">
        <f>SUM($D47:E47)</f>
        <v>200992</v>
      </c>
      <c r="U47" s="110">
        <f>SUM($D47:F47)</f>
        <v>301330</v>
      </c>
      <c r="V47" s="110">
        <f>SUM($D47:G47)</f>
        <v>409485</v>
      </c>
      <c r="W47" s="110">
        <f>SUM($D47:H47)</f>
        <v>521268</v>
      </c>
      <c r="X47" s="110">
        <f>SUM($D47:I47)</f>
        <v>625104</v>
      </c>
      <c r="Y47" s="110">
        <f>SUM($D47:J47)</f>
        <v>729614</v>
      </c>
      <c r="Z47" s="110">
        <f>SUM($D47:K47)</f>
        <v>836254</v>
      </c>
      <c r="AA47" s="110">
        <f>SUM($D47:L47)</f>
        <v>940232</v>
      </c>
      <c r="AB47" s="110">
        <f>SUM($D47:M47)</f>
        <v>1052874</v>
      </c>
      <c r="AC47" s="110">
        <f>SUM($D47:N47)</f>
        <v>1153333</v>
      </c>
      <c r="AD47" s="110">
        <f>SUM($D47:O47)</f>
        <v>1244738</v>
      </c>
    </row>
    <row r="48" spans="1:30" s="114" customFormat="1" ht="15" customHeight="1">
      <c r="A48" s="138">
        <v>2013</v>
      </c>
      <c r="B48" s="141" t="s">
        <v>8</v>
      </c>
      <c r="D48" s="111">
        <v>2220</v>
      </c>
      <c r="E48" s="110">
        <v>2204</v>
      </c>
      <c r="F48" s="110">
        <v>2332</v>
      </c>
      <c r="G48" s="110">
        <v>2372</v>
      </c>
      <c r="H48" s="110">
        <v>2466</v>
      </c>
      <c r="I48" s="110">
        <v>2290</v>
      </c>
      <c r="J48" s="110">
        <v>2666</v>
      </c>
      <c r="K48" s="110">
        <v>2816</v>
      </c>
      <c r="L48" s="110">
        <v>2840</v>
      </c>
      <c r="M48" s="110">
        <v>2670</v>
      </c>
      <c r="N48" s="110">
        <v>2420</v>
      </c>
      <c r="O48" s="110">
        <v>2218</v>
      </c>
      <c r="P48" s="110">
        <f>SUM(D48:O48)</f>
        <v>29514</v>
      </c>
      <c r="Q48" s="142"/>
      <c r="R48" s="142"/>
      <c r="S48" s="110">
        <f>SUM($D48:D48)</f>
        <v>2220</v>
      </c>
      <c r="T48" s="110">
        <f>SUM($D48:E48)</f>
        <v>4424</v>
      </c>
      <c r="U48" s="110">
        <f>SUM($D48:F48)</f>
        <v>6756</v>
      </c>
      <c r="V48" s="110">
        <f>SUM($D48:G48)</f>
        <v>9128</v>
      </c>
      <c r="W48" s="110">
        <f>SUM($D48:H48)</f>
        <v>11594</v>
      </c>
      <c r="X48" s="110">
        <f>SUM($D48:I48)</f>
        <v>13884</v>
      </c>
      <c r="Y48" s="110">
        <f>SUM($D48:J48)</f>
        <v>16550</v>
      </c>
      <c r="Z48" s="110">
        <f>SUM($D48:K48)</f>
        <v>19366</v>
      </c>
      <c r="AA48" s="110">
        <f>SUM($D48:L48)</f>
        <v>22206</v>
      </c>
      <c r="AB48" s="110">
        <f>SUM($D48:M48)</f>
        <v>24876</v>
      </c>
      <c r="AC48" s="110">
        <f>SUM($D48:N48)</f>
        <v>27296</v>
      </c>
      <c r="AD48" s="110">
        <f>SUM($D48:O48)</f>
        <v>29514</v>
      </c>
    </row>
    <row r="49" spans="1:30" s="114" customFormat="1" ht="15" customHeight="1">
      <c r="A49" s="138">
        <v>2013</v>
      </c>
      <c r="B49" s="143" t="s">
        <v>9</v>
      </c>
      <c r="D49" s="111">
        <f t="shared" ref="D49:P49" si="14">SUM(D46:D48)</f>
        <v>402904</v>
      </c>
      <c r="E49" s="111">
        <f t="shared" si="14"/>
        <v>387214</v>
      </c>
      <c r="F49" s="111">
        <f t="shared" si="14"/>
        <v>483169</v>
      </c>
      <c r="G49" s="111">
        <f t="shared" si="14"/>
        <v>462217</v>
      </c>
      <c r="H49" s="111">
        <f t="shared" si="14"/>
        <v>511321</v>
      </c>
      <c r="I49" s="111">
        <f t="shared" si="14"/>
        <v>528246</v>
      </c>
      <c r="J49" s="111">
        <f t="shared" si="14"/>
        <v>623861</v>
      </c>
      <c r="K49" s="111">
        <f t="shared" si="14"/>
        <v>652527</v>
      </c>
      <c r="L49" s="111">
        <f t="shared" si="14"/>
        <v>500515</v>
      </c>
      <c r="M49" s="111">
        <f t="shared" si="14"/>
        <v>495660</v>
      </c>
      <c r="N49" s="111">
        <f t="shared" si="14"/>
        <v>452039</v>
      </c>
      <c r="O49" s="111">
        <f t="shared" si="14"/>
        <v>428213</v>
      </c>
      <c r="P49" s="111">
        <f t="shared" si="14"/>
        <v>5927886</v>
      </c>
      <c r="Q49" s="142"/>
      <c r="R49" s="142"/>
      <c r="S49" s="111">
        <f t="shared" ref="S49:AD49" si="15">SUM(S46:S48)</f>
        <v>402904</v>
      </c>
      <c r="T49" s="111">
        <f t="shared" si="15"/>
        <v>790118</v>
      </c>
      <c r="U49" s="111">
        <f t="shared" si="15"/>
        <v>1273287</v>
      </c>
      <c r="V49" s="111">
        <f t="shared" si="15"/>
        <v>1735504</v>
      </c>
      <c r="W49" s="111">
        <f t="shared" si="15"/>
        <v>2246825</v>
      </c>
      <c r="X49" s="111">
        <f t="shared" si="15"/>
        <v>2775071</v>
      </c>
      <c r="Y49" s="111">
        <f t="shared" si="15"/>
        <v>3398932</v>
      </c>
      <c r="Z49" s="111">
        <f t="shared" si="15"/>
        <v>4051459</v>
      </c>
      <c r="AA49" s="111">
        <f t="shared" si="15"/>
        <v>4551974</v>
      </c>
      <c r="AB49" s="111">
        <f t="shared" si="15"/>
        <v>5047634</v>
      </c>
      <c r="AC49" s="111">
        <f t="shared" si="15"/>
        <v>5499673</v>
      </c>
      <c r="AD49" s="111">
        <f t="shared" si="15"/>
        <v>5927886</v>
      </c>
    </row>
    <row r="50" spans="1:30" s="137" customFormat="1" ht="15" customHeight="1">
      <c r="A50" s="134"/>
      <c r="B50" s="135"/>
      <c r="C50" s="136"/>
      <c r="D50" s="112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36"/>
      <c r="R50" s="136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</row>
    <row r="51" spans="1:30" s="114" customFormat="1" ht="15" customHeight="1">
      <c r="A51" s="138">
        <v>2014</v>
      </c>
      <c r="B51" s="139" t="s">
        <v>6</v>
      </c>
      <c r="C51" s="113"/>
      <c r="D51" s="110">
        <v>267431</v>
      </c>
      <c r="E51" s="110">
        <v>267120</v>
      </c>
      <c r="F51" s="110">
        <v>336106</v>
      </c>
      <c r="G51" s="110">
        <v>332507</v>
      </c>
      <c r="H51" s="110">
        <v>374066</v>
      </c>
      <c r="I51" s="110">
        <v>402330</v>
      </c>
      <c r="J51" s="110">
        <v>484673</v>
      </c>
      <c r="K51" s="110">
        <v>528038</v>
      </c>
      <c r="L51" s="110">
        <v>365665</v>
      </c>
      <c r="M51" s="110">
        <v>369940</v>
      </c>
      <c r="N51" s="110">
        <v>293694</v>
      </c>
      <c r="O51" s="110">
        <v>318768</v>
      </c>
      <c r="P51" s="110">
        <f>SUM(D51:O51)</f>
        <v>4340338</v>
      </c>
      <c r="Q51" s="140"/>
      <c r="R51" s="140"/>
      <c r="S51" s="110">
        <f>SUM($D51:D51)</f>
        <v>267431</v>
      </c>
      <c r="T51" s="110">
        <f>SUM($D51:E51)</f>
        <v>534551</v>
      </c>
      <c r="U51" s="110">
        <f>SUM($D51:F51)</f>
        <v>870657</v>
      </c>
      <c r="V51" s="110">
        <f>SUM($D51:G51)</f>
        <v>1203164</v>
      </c>
      <c r="W51" s="110">
        <f>SUM($D51:H51)</f>
        <v>1577230</v>
      </c>
      <c r="X51" s="110">
        <f>SUM($D51:I51)</f>
        <v>1979560</v>
      </c>
      <c r="Y51" s="110">
        <f>SUM($D51:J51)</f>
        <v>2464233</v>
      </c>
      <c r="Z51" s="110">
        <f>SUM($D51:K51)</f>
        <v>2992271</v>
      </c>
      <c r="AA51" s="110">
        <f>SUM($D51:L51)</f>
        <v>3357936</v>
      </c>
      <c r="AB51" s="110">
        <f>SUM($D51:M51)</f>
        <v>3727876</v>
      </c>
      <c r="AC51" s="110">
        <f>SUM($D51:N51)</f>
        <v>4021570</v>
      </c>
      <c r="AD51" s="110">
        <f>SUM($D51:O51)</f>
        <v>4340338</v>
      </c>
    </row>
    <row r="52" spans="1:30" s="114" customFormat="1" ht="15" customHeight="1">
      <c r="A52" s="138">
        <v>2014</v>
      </c>
      <c r="B52" s="141" t="s">
        <v>7</v>
      </c>
      <c r="D52" s="111">
        <v>101216</v>
      </c>
      <c r="E52" s="110">
        <v>96407</v>
      </c>
      <c r="F52" s="110">
        <v>104736</v>
      </c>
      <c r="G52" s="110">
        <v>108482</v>
      </c>
      <c r="H52" s="110">
        <v>110771</v>
      </c>
      <c r="I52" s="110">
        <v>108827</v>
      </c>
      <c r="J52" s="110">
        <v>108709</v>
      </c>
      <c r="K52" s="110">
        <v>103272</v>
      </c>
      <c r="L52" s="110">
        <v>111534</v>
      </c>
      <c r="M52" s="110">
        <v>112616</v>
      </c>
      <c r="N52" s="110">
        <v>84688</v>
      </c>
      <c r="O52" s="110">
        <v>99147</v>
      </c>
      <c r="P52" s="110">
        <f>SUM(D52:O52)</f>
        <v>1250405</v>
      </c>
      <c r="Q52" s="142"/>
      <c r="R52" s="142"/>
      <c r="S52" s="110">
        <f>SUM($D52:D52)</f>
        <v>101216</v>
      </c>
      <c r="T52" s="110">
        <f>SUM($D52:E52)</f>
        <v>197623</v>
      </c>
      <c r="U52" s="110">
        <f>SUM($D52:F52)</f>
        <v>302359</v>
      </c>
      <c r="V52" s="110">
        <f>SUM($D52:G52)</f>
        <v>410841</v>
      </c>
      <c r="W52" s="110">
        <f>SUM($D52:H52)</f>
        <v>521612</v>
      </c>
      <c r="X52" s="110">
        <f>SUM($D52:I52)</f>
        <v>630439</v>
      </c>
      <c r="Y52" s="110">
        <f>SUM($D52:J52)</f>
        <v>739148</v>
      </c>
      <c r="Z52" s="110">
        <f>SUM($D52:K52)</f>
        <v>842420</v>
      </c>
      <c r="AA52" s="110">
        <f>SUM($D52:L52)</f>
        <v>953954</v>
      </c>
      <c r="AB52" s="110">
        <f>SUM($D52:M52)</f>
        <v>1066570</v>
      </c>
      <c r="AC52" s="110">
        <f>SUM($D52:N52)</f>
        <v>1151258</v>
      </c>
      <c r="AD52" s="110">
        <f>SUM($D52:O52)</f>
        <v>1250405</v>
      </c>
    </row>
    <row r="53" spans="1:30" s="114" customFormat="1" ht="15" customHeight="1">
      <c r="A53" s="138">
        <v>2014</v>
      </c>
      <c r="B53" s="141" t="s">
        <v>8</v>
      </c>
      <c r="D53" s="111">
        <v>2086</v>
      </c>
      <c r="E53" s="110">
        <v>2052</v>
      </c>
      <c r="F53" s="110">
        <v>2114</v>
      </c>
      <c r="G53" s="110">
        <v>2132</v>
      </c>
      <c r="H53" s="110">
        <v>2452</v>
      </c>
      <c r="I53" s="110">
        <v>2066</v>
      </c>
      <c r="J53" s="110">
        <v>2534</v>
      </c>
      <c r="K53" s="110">
        <v>2708</v>
      </c>
      <c r="L53" s="110">
        <v>2334</v>
      </c>
      <c r="M53" s="110">
        <v>2536</v>
      </c>
      <c r="N53" s="110">
        <v>2172</v>
      </c>
      <c r="O53" s="110">
        <v>2054</v>
      </c>
      <c r="P53" s="110">
        <f>SUM(D53:O53)</f>
        <v>27240</v>
      </c>
      <c r="Q53" s="142"/>
      <c r="R53" s="142"/>
      <c r="S53" s="110">
        <f>SUM($D53:D53)</f>
        <v>2086</v>
      </c>
      <c r="T53" s="110">
        <f>SUM($D53:E53)</f>
        <v>4138</v>
      </c>
      <c r="U53" s="110">
        <f>SUM($D53:F53)</f>
        <v>6252</v>
      </c>
      <c r="V53" s="110">
        <f>SUM($D53:G53)</f>
        <v>8384</v>
      </c>
      <c r="W53" s="110">
        <f>SUM($D53:H53)</f>
        <v>10836</v>
      </c>
      <c r="X53" s="110">
        <f>SUM($D53:I53)</f>
        <v>12902</v>
      </c>
      <c r="Y53" s="110">
        <f>SUM($D53:J53)</f>
        <v>15436</v>
      </c>
      <c r="Z53" s="110">
        <f>SUM($D53:K53)</f>
        <v>18144</v>
      </c>
      <c r="AA53" s="110">
        <f>SUM($D53:L53)</f>
        <v>20478</v>
      </c>
      <c r="AB53" s="110">
        <f>SUM($D53:M53)</f>
        <v>23014</v>
      </c>
      <c r="AC53" s="110">
        <f>SUM($D53:N53)</f>
        <v>25186</v>
      </c>
      <c r="AD53" s="110">
        <f>SUM($D53:O53)</f>
        <v>27240</v>
      </c>
    </row>
    <row r="54" spans="1:30" s="114" customFormat="1" ht="15" customHeight="1">
      <c r="A54" s="138">
        <v>2014</v>
      </c>
      <c r="B54" s="143" t="s">
        <v>9</v>
      </c>
      <c r="D54" s="111">
        <f t="shared" ref="D54:P54" si="16">SUM(D51:D53)</f>
        <v>370733</v>
      </c>
      <c r="E54" s="111">
        <f t="shared" si="16"/>
        <v>365579</v>
      </c>
      <c r="F54" s="111">
        <f t="shared" si="16"/>
        <v>442956</v>
      </c>
      <c r="G54" s="111">
        <f t="shared" si="16"/>
        <v>443121</v>
      </c>
      <c r="H54" s="111">
        <f t="shared" si="16"/>
        <v>487289</v>
      </c>
      <c r="I54" s="111">
        <f t="shared" si="16"/>
        <v>513223</v>
      </c>
      <c r="J54" s="111">
        <f t="shared" si="16"/>
        <v>595916</v>
      </c>
      <c r="K54" s="111">
        <f t="shared" si="16"/>
        <v>634018</v>
      </c>
      <c r="L54" s="111">
        <f t="shared" si="16"/>
        <v>479533</v>
      </c>
      <c r="M54" s="111">
        <f t="shared" si="16"/>
        <v>485092</v>
      </c>
      <c r="N54" s="111">
        <f t="shared" si="16"/>
        <v>380554</v>
      </c>
      <c r="O54" s="111">
        <f t="shared" si="16"/>
        <v>419969</v>
      </c>
      <c r="P54" s="111">
        <f t="shared" si="16"/>
        <v>5617983</v>
      </c>
      <c r="Q54" s="142"/>
      <c r="R54" s="142"/>
      <c r="S54" s="111">
        <f t="shared" ref="S54:AD54" si="17">SUM(S51:S53)</f>
        <v>370733</v>
      </c>
      <c r="T54" s="111">
        <f t="shared" si="17"/>
        <v>736312</v>
      </c>
      <c r="U54" s="111">
        <f t="shared" si="17"/>
        <v>1179268</v>
      </c>
      <c r="V54" s="111">
        <f t="shared" si="17"/>
        <v>1622389</v>
      </c>
      <c r="W54" s="111">
        <f t="shared" si="17"/>
        <v>2109678</v>
      </c>
      <c r="X54" s="111">
        <f t="shared" si="17"/>
        <v>2622901</v>
      </c>
      <c r="Y54" s="111">
        <f t="shared" si="17"/>
        <v>3218817</v>
      </c>
      <c r="Z54" s="111">
        <f t="shared" si="17"/>
        <v>3852835</v>
      </c>
      <c r="AA54" s="111">
        <f t="shared" si="17"/>
        <v>4332368</v>
      </c>
      <c r="AB54" s="111">
        <f t="shared" si="17"/>
        <v>4817460</v>
      </c>
      <c r="AC54" s="111">
        <f t="shared" si="17"/>
        <v>5198014</v>
      </c>
      <c r="AD54" s="111">
        <f t="shared" si="17"/>
        <v>5617983</v>
      </c>
    </row>
    <row r="55" spans="1:30" s="137" customFormat="1" ht="15" customHeight="1">
      <c r="A55" s="134"/>
      <c r="B55" s="135"/>
      <c r="C55" s="136"/>
      <c r="D55" s="112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36"/>
      <c r="R55" s="136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</row>
    <row r="56" spans="1:30" s="114" customFormat="1" ht="15" customHeight="1">
      <c r="A56" s="138">
        <v>2015</v>
      </c>
      <c r="B56" s="139" t="s">
        <v>6</v>
      </c>
      <c r="C56" s="113"/>
      <c r="D56" s="110">
        <v>258071</v>
      </c>
      <c r="E56" s="110">
        <v>234191</v>
      </c>
      <c r="F56" s="110">
        <v>318362</v>
      </c>
      <c r="G56" s="110">
        <v>311196</v>
      </c>
      <c r="H56" s="110">
        <v>356973</v>
      </c>
      <c r="I56" s="110">
        <v>375566</v>
      </c>
      <c r="J56" s="110">
        <v>488693</v>
      </c>
      <c r="K56" s="110">
        <v>496728</v>
      </c>
      <c r="L56" s="110">
        <v>371271</v>
      </c>
      <c r="M56" s="110">
        <v>348857</v>
      </c>
      <c r="N56" s="110">
        <v>298125</v>
      </c>
      <c r="O56" s="110">
        <v>297902</v>
      </c>
      <c r="P56" s="110">
        <f>SUM(D56:O56)</f>
        <v>4155935</v>
      </c>
      <c r="Q56" s="140"/>
      <c r="R56" s="140"/>
      <c r="S56" s="110">
        <f>SUM($D56:D56)</f>
        <v>258071</v>
      </c>
      <c r="T56" s="110">
        <f>SUM($D56:E56)</f>
        <v>492262</v>
      </c>
      <c r="U56" s="110">
        <f>SUM($D56:F56)</f>
        <v>810624</v>
      </c>
      <c r="V56" s="110">
        <f>SUM($D56:G56)</f>
        <v>1121820</v>
      </c>
      <c r="W56" s="110">
        <f>SUM($D56:H56)</f>
        <v>1478793</v>
      </c>
      <c r="X56" s="110">
        <f>SUM($D56:I56)</f>
        <v>1854359</v>
      </c>
      <c r="Y56" s="110">
        <f>SUM($D56:J56)</f>
        <v>2343052</v>
      </c>
      <c r="Z56" s="110">
        <f>SUM($D56:K56)</f>
        <v>2839780</v>
      </c>
      <c r="AA56" s="110">
        <f>SUM($D56:L56)</f>
        <v>3211051</v>
      </c>
      <c r="AB56" s="110">
        <f>SUM($D56:M56)</f>
        <v>3559908</v>
      </c>
      <c r="AC56" s="110">
        <f>SUM($D56:N56)</f>
        <v>3858033</v>
      </c>
      <c r="AD56" s="110">
        <f>SUM($D56:O56)</f>
        <v>4155935</v>
      </c>
    </row>
    <row r="57" spans="1:30" s="114" customFormat="1" ht="15" customHeight="1">
      <c r="A57" s="138">
        <v>2015</v>
      </c>
      <c r="B57" s="141" t="s">
        <v>7</v>
      </c>
      <c r="D57" s="111">
        <v>97922</v>
      </c>
      <c r="E57" s="110">
        <v>93178</v>
      </c>
      <c r="F57" s="110">
        <v>109328</v>
      </c>
      <c r="G57" s="110">
        <v>105203</v>
      </c>
      <c r="H57" s="110">
        <v>102985</v>
      </c>
      <c r="I57" s="110">
        <v>107913</v>
      </c>
      <c r="J57" s="110">
        <v>102085</v>
      </c>
      <c r="K57" s="110">
        <v>99798</v>
      </c>
      <c r="L57" s="110">
        <v>104023</v>
      </c>
      <c r="M57" s="110">
        <v>107541</v>
      </c>
      <c r="N57" s="110">
        <v>102058</v>
      </c>
      <c r="O57" s="110">
        <v>96842</v>
      </c>
      <c r="P57" s="110">
        <f>SUM(D57:O57)</f>
        <v>1228876</v>
      </c>
      <c r="Q57" s="142"/>
      <c r="R57" s="142"/>
      <c r="S57" s="110">
        <f>SUM($D57:D57)</f>
        <v>97922</v>
      </c>
      <c r="T57" s="110">
        <f>SUM($D57:E57)</f>
        <v>191100</v>
      </c>
      <c r="U57" s="110">
        <f>SUM($D57:F57)</f>
        <v>300428</v>
      </c>
      <c r="V57" s="110">
        <f>SUM($D57:G57)</f>
        <v>405631</v>
      </c>
      <c r="W57" s="110">
        <f>SUM($D57:H57)</f>
        <v>508616</v>
      </c>
      <c r="X57" s="110">
        <f>SUM($D57:I57)</f>
        <v>616529</v>
      </c>
      <c r="Y57" s="110">
        <f>SUM($D57:J57)</f>
        <v>718614</v>
      </c>
      <c r="Z57" s="110">
        <f>SUM($D57:K57)</f>
        <v>818412</v>
      </c>
      <c r="AA57" s="110">
        <f>SUM($D57:L57)</f>
        <v>922435</v>
      </c>
      <c r="AB57" s="110">
        <f>SUM($D57:M57)</f>
        <v>1029976</v>
      </c>
      <c r="AC57" s="110">
        <f>SUM($D57:N57)</f>
        <v>1132034</v>
      </c>
      <c r="AD57" s="110">
        <f>SUM($D57:O57)</f>
        <v>1228876</v>
      </c>
    </row>
    <row r="58" spans="1:30" s="114" customFormat="1" ht="15" customHeight="1">
      <c r="A58" s="138">
        <v>2015</v>
      </c>
      <c r="B58" s="141" t="s">
        <v>8</v>
      </c>
      <c r="D58" s="111">
        <v>1976</v>
      </c>
      <c r="E58" s="110">
        <v>1884</v>
      </c>
      <c r="F58" s="110">
        <v>1870</v>
      </c>
      <c r="G58" s="110">
        <v>1828</v>
      </c>
      <c r="H58" s="110">
        <v>2176</v>
      </c>
      <c r="I58" s="110">
        <v>2046</v>
      </c>
      <c r="J58" s="110">
        <v>2498</v>
      </c>
      <c r="K58" s="110">
        <v>2552</v>
      </c>
      <c r="L58" s="110">
        <v>2346</v>
      </c>
      <c r="M58" s="110">
        <v>2374</v>
      </c>
      <c r="N58" s="110">
        <v>1940</v>
      </c>
      <c r="O58" s="110">
        <v>1946</v>
      </c>
      <c r="P58" s="110">
        <f>SUM(D58:O58)</f>
        <v>25436</v>
      </c>
      <c r="Q58" s="142"/>
      <c r="R58" s="142"/>
      <c r="S58" s="110">
        <f>SUM($D58:D58)</f>
        <v>1976</v>
      </c>
      <c r="T58" s="110">
        <f>SUM($D58:E58)</f>
        <v>3860</v>
      </c>
      <c r="U58" s="110">
        <f>SUM($D58:F58)</f>
        <v>5730</v>
      </c>
      <c r="V58" s="110">
        <f>SUM($D58:G58)</f>
        <v>7558</v>
      </c>
      <c r="W58" s="110">
        <f>SUM($D58:H58)</f>
        <v>9734</v>
      </c>
      <c r="X58" s="110">
        <f>SUM($D58:I58)</f>
        <v>11780</v>
      </c>
      <c r="Y58" s="110">
        <f>SUM($D58:J58)</f>
        <v>14278</v>
      </c>
      <c r="Z58" s="110">
        <f>SUM($D58:K58)</f>
        <v>16830</v>
      </c>
      <c r="AA58" s="110">
        <f>SUM($D58:L58)</f>
        <v>19176</v>
      </c>
      <c r="AB58" s="110">
        <f>SUM($D58:M58)</f>
        <v>21550</v>
      </c>
      <c r="AC58" s="110">
        <f>SUM($D58:N58)</f>
        <v>23490</v>
      </c>
      <c r="AD58" s="110">
        <f>SUM($D58:O58)</f>
        <v>25436</v>
      </c>
    </row>
    <row r="59" spans="1:30" s="114" customFormat="1" ht="15" customHeight="1">
      <c r="A59" s="138">
        <v>2015</v>
      </c>
      <c r="B59" s="143" t="s">
        <v>9</v>
      </c>
      <c r="D59" s="111">
        <f t="shared" ref="D59:P59" si="18">SUM(D56:D58)</f>
        <v>357969</v>
      </c>
      <c r="E59" s="111">
        <f t="shared" si="18"/>
        <v>329253</v>
      </c>
      <c r="F59" s="111">
        <f t="shared" si="18"/>
        <v>429560</v>
      </c>
      <c r="G59" s="111">
        <f t="shared" si="18"/>
        <v>418227</v>
      </c>
      <c r="H59" s="111">
        <f t="shared" si="18"/>
        <v>462134</v>
      </c>
      <c r="I59" s="111">
        <f t="shared" si="18"/>
        <v>485525</v>
      </c>
      <c r="J59" s="111">
        <f t="shared" si="18"/>
        <v>593276</v>
      </c>
      <c r="K59" s="111">
        <f t="shared" si="18"/>
        <v>599078</v>
      </c>
      <c r="L59" s="111">
        <f t="shared" si="18"/>
        <v>477640</v>
      </c>
      <c r="M59" s="111">
        <f t="shared" si="18"/>
        <v>458772</v>
      </c>
      <c r="N59" s="111">
        <f t="shared" si="18"/>
        <v>402123</v>
      </c>
      <c r="O59" s="111">
        <f t="shared" si="18"/>
        <v>396690</v>
      </c>
      <c r="P59" s="111">
        <f t="shared" si="18"/>
        <v>5410247</v>
      </c>
      <c r="Q59" s="142"/>
      <c r="R59" s="142"/>
      <c r="S59" s="111">
        <f t="shared" ref="S59:AD59" si="19">SUM(S56:S58)</f>
        <v>357969</v>
      </c>
      <c r="T59" s="111">
        <f t="shared" si="19"/>
        <v>687222</v>
      </c>
      <c r="U59" s="111">
        <f t="shared" si="19"/>
        <v>1116782</v>
      </c>
      <c r="V59" s="111">
        <f t="shared" si="19"/>
        <v>1535009</v>
      </c>
      <c r="W59" s="111">
        <f t="shared" si="19"/>
        <v>1997143</v>
      </c>
      <c r="X59" s="111">
        <f t="shared" si="19"/>
        <v>2482668</v>
      </c>
      <c r="Y59" s="111">
        <f t="shared" si="19"/>
        <v>3075944</v>
      </c>
      <c r="Z59" s="111">
        <f t="shared" si="19"/>
        <v>3675022</v>
      </c>
      <c r="AA59" s="111">
        <f t="shared" si="19"/>
        <v>4152662</v>
      </c>
      <c r="AB59" s="111">
        <f t="shared" si="19"/>
        <v>4611434</v>
      </c>
      <c r="AC59" s="111">
        <f t="shared" si="19"/>
        <v>5013557</v>
      </c>
      <c r="AD59" s="111">
        <f t="shared" si="19"/>
        <v>5410247</v>
      </c>
    </row>
    <row r="60" spans="1:30" s="137" customFormat="1" ht="15" customHeight="1">
      <c r="A60" s="134"/>
      <c r="B60" s="135"/>
      <c r="C60" s="136"/>
      <c r="D60" s="112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36"/>
      <c r="R60" s="136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</row>
    <row r="61" spans="1:30" s="114" customFormat="1" ht="15" customHeight="1">
      <c r="A61" s="138">
        <v>2016</v>
      </c>
      <c r="B61" s="139" t="s">
        <v>6</v>
      </c>
      <c r="C61" s="113"/>
      <c r="D61" s="104">
        <v>253355</v>
      </c>
      <c r="E61" s="104">
        <v>234874</v>
      </c>
      <c r="F61" s="104">
        <v>311010</v>
      </c>
      <c r="G61" s="104">
        <v>289380</v>
      </c>
      <c r="H61" s="104">
        <v>346618</v>
      </c>
      <c r="I61" s="104">
        <v>377094</v>
      </c>
      <c r="J61" s="104">
        <v>489198</v>
      </c>
      <c r="K61" s="104">
        <v>487466</v>
      </c>
      <c r="L61" s="104">
        <v>370332</v>
      </c>
      <c r="M61" s="104">
        <v>351894</v>
      </c>
      <c r="N61" s="104">
        <v>293110</v>
      </c>
      <c r="O61" s="104">
        <v>289338</v>
      </c>
      <c r="P61" s="110">
        <f>SUM(D61:O61)</f>
        <v>4093669</v>
      </c>
      <c r="Q61" s="140"/>
      <c r="R61" s="140"/>
      <c r="S61" s="110">
        <f>SUM($D61:D61)</f>
        <v>253355</v>
      </c>
      <c r="T61" s="110">
        <f>SUM($D61:E61)</f>
        <v>488229</v>
      </c>
      <c r="U61" s="110">
        <f>SUM($D61:F61)</f>
        <v>799239</v>
      </c>
      <c r="V61" s="110">
        <f>SUM($D61:G61)</f>
        <v>1088619</v>
      </c>
      <c r="W61" s="110">
        <f>SUM($D61:H61)</f>
        <v>1435237</v>
      </c>
      <c r="X61" s="110">
        <f>SUM($D61:I61)</f>
        <v>1812331</v>
      </c>
      <c r="Y61" s="110">
        <f>SUM($D61:J61)</f>
        <v>2301529</v>
      </c>
      <c r="Z61" s="110">
        <f>SUM($D61:K61)</f>
        <v>2788995</v>
      </c>
      <c r="AA61" s="110">
        <f>SUM($D61:L61)</f>
        <v>3159327</v>
      </c>
      <c r="AB61" s="110">
        <f>SUM($D61:M61)</f>
        <v>3511221</v>
      </c>
      <c r="AC61" s="110">
        <f>SUM($D61:N61)</f>
        <v>3804331</v>
      </c>
      <c r="AD61" s="110">
        <f>SUM($D61:O61)</f>
        <v>4093669</v>
      </c>
    </row>
    <row r="62" spans="1:30" s="114" customFormat="1" ht="15" customHeight="1">
      <c r="A62" s="138">
        <v>2016</v>
      </c>
      <c r="B62" s="141" t="s">
        <v>7</v>
      </c>
      <c r="D62" s="105">
        <v>96953</v>
      </c>
      <c r="E62" s="104">
        <v>99731</v>
      </c>
      <c r="F62" s="104">
        <v>109689</v>
      </c>
      <c r="G62" s="104">
        <v>103360</v>
      </c>
      <c r="H62" s="104">
        <v>103628</v>
      </c>
      <c r="I62" s="104">
        <v>106237</v>
      </c>
      <c r="J62" s="104">
        <v>95000</v>
      </c>
      <c r="K62" s="104">
        <v>106554</v>
      </c>
      <c r="L62" s="104">
        <v>101839</v>
      </c>
      <c r="M62" s="104">
        <v>99970</v>
      </c>
      <c r="N62" s="104">
        <v>100246</v>
      </c>
      <c r="O62" s="104">
        <v>89061</v>
      </c>
      <c r="P62" s="110">
        <f>SUM(D62:O62)</f>
        <v>1212268</v>
      </c>
      <c r="Q62" s="142"/>
      <c r="R62" s="142"/>
      <c r="S62" s="110">
        <f>SUM($D62:D62)</f>
        <v>96953</v>
      </c>
      <c r="T62" s="110">
        <f>SUM($D62:E62)</f>
        <v>196684</v>
      </c>
      <c r="U62" s="110">
        <f>SUM($D62:F62)</f>
        <v>306373</v>
      </c>
      <c r="V62" s="110">
        <f>SUM($D62:G62)</f>
        <v>409733</v>
      </c>
      <c r="W62" s="110">
        <f>SUM($D62:H62)</f>
        <v>513361</v>
      </c>
      <c r="X62" s="110">
        <f>SUM($D62:I62)</f>
        <v>619598</v>
      </c>
      <c r="Y62" s="110">
        <f>SUM($D62:J62)</f>
        <v>714598</v>
      </c>
      <c r="Z62" s="110">
        <f>SUM($D62:K62)</f>
        <v>821152</v>
      </c>
      <c r="AA62" s="110">
        <f>SUM($D62:L62)</f>
        <v>922991</v>
      </c>
      <c r="AB62" s="110">
        <f>SUM($D62:M62)</f>
        <v>1022961</v>
      </c>
      <c r="AC62" s="110">
        <f>SUM($D62:N62)</f>
        <v>1123207</v>
      </c>
      <c r="AD62" s="110">
        <f>SUM($D62:O62)</f>
        <v>1212268</v>
      </c>
    </row>
    <row r="63" spans="1:30" s="114" customFormat="1" ht="15" customHeight="1">
      <c r="A63" s="138">
        <v>2016</v>
      </c>
      <c r="B63" s="141" t="s">
        <v>8</v>
      </c>
      <c r="D63" s="105">
        <v>1930</v>
      </c>
      <c r="E63" s="104">
        <v>1716</v>
      </c>
      <c r="F63" s="104">
        <v>1750</v>
      </c>
      <c r="G63" s="104">
        <v>1662</v>
      </c>
      <c r="H63" s="104">
        <v>2028</v>
      </c>
      <c r="I63" s="104">
        <v>2038</v>
      </c>
      <c r="J63" s="104">
        <v>2402</v>
      </c>
      <c r="K63" s="104">
        <v>2450</v>
      </c>
      <c r="L63" s="104">
        <v>2248</v>
      </c>
      <c r="M63" s="104">
        <v>2308</v>
      </c>
      <c r="N63" s="104">
        <v>1874</v>
      </c>
      <c r="O63" s="104">
        <v>1752</v>
      </c>
      <c r="P63" s="110">
        <f>SUM(D63:O63)</f>
        <v>24158</v>
      </c>
      <c r="Q63" s="142"/>
      <c r="R63" s="142"/>
      <c r="S63" s="110">
        <f>SUM($D63:D63)</f>
        <v>1930</v>
      </c>
      <c r="T63" s="110">
        <f>SUM($D63:E63)</f>
        <v>3646</v>
      </c>
      <c r="U63" s="110">
        <f>SUM($D63:F63)</f>
        <v>5396</v>
      </c>
      <c r="V63" s="110">
        <f>SUM($D63:G63)</f>
        <v>7058</v>
      </c>
      <c r="W63" s="110">
        <f>SUM($D63:H63)</f>
        <v>9086</v>
      </c>
      <c r="X63" s="110">
        <f>SUM($D63:I63)</f>
        <v>11124</v>
      </c>
      <c r="Y63" s="110">
        <f>SUM($D63:J63)</f>
        <v>13526</v>
      </c>
      <c r="Z63" s="110">
        <f>SUM($D63:K63)</f>
        <v>15976</v>
      </c>
      <c r="AA63" s="110">
        <f>SUM($D63:L63)</f>
        <v>18224</v>
      </c>
      <c r="AB63" s="110">
        <f>SUM($D63:M63)</f>
        <v>20532</v>
      </c>
      <c r="AC63" s="110">
        <f>SUM($D63:N63)</f>
        <v>22406</v>
      </c>
      <c r="AD63" s="110">
        <f>SUM($D63:O63)</f>
        <v>24158</v>
      </c>
    </row>
    <row r="64" spans="1:30" s="114" customFormat="1" ht="15" customHeight="1">
      <c r="A64" s="138">
        <v>2016</v>
      </c>
      <c r="B64" s="143" t="s">
        <v>9</v>
      </c>
      <c r="D64" s="111">
        <f t="shared" ref="D64:P64" si="20">SUM(D61:D63)</f>
        <v>352238</v>
      </c>
      <c r="E64" s="111">
        <f t="shared" si="20"/>
        <v>336321</v>
      </c>
      <c r="F64" s="111">
        <f t="shared" si="20"/>
        <v>422449</v>
      </c>
      <c r="G64" s="111">
        <f t="shared" si="20"/>
        <v>394402</v>
      </c>
      <c r="H64" s="111">
        <f t="shared" si="20"/>
        <v>452274</v>
      </c>
      <c r="I64" s="111">
        <f t="shared" si="20"/>
        <v>485369</v>
      </c>
      <c r="J64" s="111">
        <f t="shared" si="20"/>
        <v>586600</v>
      </c>
      <c r="K64" s="111">
        <f t="shared" si="20"/>
        <v>596470</v>
      </c>
      <c r="L64" s="111">
        <f t="shared" si="20"/>
        <v>474419</v>
      </c>
      <c r="M64" s="111">
        <f t="shared" si="20"/>
        <v>454172</v>
      </c>
      <c r="N64" s="111">
        <f t="shared" si="20"/>
        <v>395230</v>
      </c>
      <c r="O64" s="111">
        <f t="shared" si="20"/>
        <v>380151</v>
      </c>
      <c r="P64" s="111">
        <f t="shared" si="20"/>
        <v>5330095</v>
      </c>
      <c r="Q64" s="142"/>
      <c r="R64" s="142"/>
      <c r="S64" s="111">
        <f t="shared" ref="S64:AD64" si="21">SUM(S61:S63)</f>
        <v>352238</v>
      </c>
      <c r="T64" s="111">
        <f t="shared" si="21"/>
        <v>688559</v>
      </c>
      <c r="U64" s="111">
        <f t="shared" si="21"/>
        <v>1111008</v>
      </c>
      <c r="V64" s="111">
        <f t="shared" si="21"/>
        <v>1505410</v>
      </c>
      <c r="W64" s="111">
        <f t="shared" si="21"/>
        <v>1957684</v>
      </c>
      <c r="X64" s="111">
        <f t="shared" si="21"/>
        <v>2443053</v>
      </c>
      <c r="Y64" s="111">
        <f t="shared" si="21"/>
        <v>3029653</v>
      </c>
      <c r="Z64" s="111">
        <f t="shared" si="21"/>
        <v>3626123</v>
      </c>
      <c r="AA64" s="111">
        <f t="shared" si="21"/>
        <v>4100542</v>
      </c>
      <c r="AB64" s="111">
        <f t="shared" si="21"/>
        <v>4554714</v>
      </c>
      <c r="AC64" s="111">
        <f t="shared" si="21"/>
        <v>4949944</v>
      </c>
      <c r="AD64" s="111">
        <f t="shared" si="21"/>
        <v>5330095</v>
      </c>
    </row>
    <row r="65" spans="1:30" s="137" customFormat="1" ht="15" customHeight="1">
      <c r="A65" s="134"/>
      <c r="B65" s="135"/>
      <c r="C65" s="136"/>
      <c r="D65" s="112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36"/>
      <c r="R65" s="136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</row>
    <row r="66" spans="1:30" s="114" customFormat="1" ht="15" customHeight="1">
      <c r="A66" s="138">
        <v>2017</v>
      </c>
      <c r="B66" s="139" t="s">
        <v>6</v>
      </c>
      <c r="C66" s="113"/>
      <c r="D66" s="104">
        <v>252975</v>
      </c>
      <c r="E66" s="104">
        <v>240401</v>
      </c>
      <c r="F66" s="104">
        <v>288097</v>
      </c>
      <c r="G66" s="104">
        <v>310128</v>
      </c>
      <c r="H66" s="104">
        <v>326712</v>
      </c>
      <c r="I66" s="104">
        <v>373013</v>
      </c>
      <c r="J66" s="104">
        <v>489917</v>
      </c>
      <c r="K66" s="104">
        <v>492160</v>
      </c>
      <c r="L66" s="104">
        <v>377471</v>
      </c>
      <c r="M66" s="104">
        <v>354972</v>
      </c>
      <c r="N66" s="104"/>
      <c r="O66" s="104"/>
      <c r="P66" s="110">
        <f>SUM(D66:O66)</f>
        <v>3505846</v>
      </c>
      <c r="Q66" s="140"/>
      <c r="R66" s="140"/>
      <c r="S66" s="110">
        <f>SUM($D66:D66)</f>
        <v>252975</v>
      </c>
      <c r="T66" s="110">
        <f>SUM($D66:E66)</f>
        <v>493376</v>
      </c>
      <c r="U66" s="110">
        <f>SUM($D66:F66)</f>
        <v>781473</v>
      </c>
      <c r="V66" s="110">
        <f>SUM($D66:G66)</f>
        <v>1091601</v>
      </c>
      <c r="W66" s="110">
        <f>SUM($D66:H66)</f>
        <v>1418313</v>
      </c>
      <c r="X66" s="110">
        <f>SUM($D66:I66)</f>
        <v>1791326</v>
      </c>
      <c r="Y66" s="110">
        <f>SUM($D66:J66)</f>
        <v>2281243</v>
      </c>
      <c r="Z66" s="110">
        <f>SUM($D66:K66)</f>
        <v>2773403</v>
      </c>
      <c r="AA66" s="110">
        <f>SUM($D66:L66)</f>
        <v>3150874</v>
      </c>
      <c r="AB66" s="110">
        <f>SUM($D66:M66)</f>
        <v>3505846</v>
      </c>
      <c r="AC66" s="110">
        <f>SUM($D66:N66)</f>
        <v>3505846</v>
      </c>
      <c r="AD66" s="110">
        <f>SUM($D66:O66)</f>
        <v>3505846</v>
      </c>
    </row>
    <row r="67" spans="1:30" s="114" customFormat="1" ht="15" customHeight="1">
      <c r="A67" s="138">
        <v>2017</v>
      </c>
      <c r="B67" s="141" t="s">
        <v>7</v>
      </c>
      <c r="D67" s="105">
        <v>95293</v>
      </c>
      <c r="E67" s="104">
        <v>89465</v>
      </c>
      <c r="F67" s="104">
        <v>103637</v>
      </c>
      <c r="G67" s="104">
        <v>93964</v>
      </c>
      <c r="H67" s="104">
        <v>104566</v>
      </c>
      <c r="I67" s="104">
        <v>103578</v>
      </c>
      <c r="J67" s="104">
        <v>91468</v>
      </c>
      <c r="K67" s="104">
        <v>104374</v>
      </c>
      <c r="L67" s="104">
        <v>95947</v>
      </c>
      <c r="M67" s="104">
        <v>101835</v>
      </c>
      <c r="N67" s="104"/>
      <c r="O67" s="104"/>
      <c r="P67" s="110">
        <f>SUM(D67:O67)</f>
        <v>984127</v>
      </c>
      <c r="Q67" s="142"/>
      <c r="R67" s="142"/>
      <c r="S67" s="110">
        <f>SUM($D67:D67)</f>
        <v>95293</v>
      </c>
      <c r="T67" s="110">
        <f>SUM($D67:E67)</f>
        <v>184758</v>
      </c>
      <c r="U67" s="110">
        <f>SUM($D67:F67)</f>
        <v>288395</v>
      </c>
      <c r="V67" s="110">
        <f>SUM($D67:G67)</f>
        <v>382359</v>
      </c>
      <c r="W67" s="110">
        <f>SUM($D67:H67)</f>
        <v>486925</v>
      </c>
      <c r="X67" s="110">
        <f>SUM($D67:I67)</f>
        <v>590503</v>
      </c>
      <c r="Y67" s="110">
        <f>SUM($D67:J67)</f>
        <v>681971</v>
      </c>
      <c r="Z67" s="110">
        <f>SUM($D67:K67)</f>
        <v>786345</v>
      </c>
      <c r="AA67" s="110">
        <f>SUM($D67:L67)</f>
        <v>882292</v>
      </c>
      <c r="AB67" s="110">
        <f>SUM($D67:M67)</f>
        <v>984127</v>
      </c>
      <c r="AC67" s="110">
        <f>SUM($D67:N67)</f>
        <v>984127</v>
      </c>
      <c r="AD67" s="110">
        <f>SUM($D67:O67)</f>
        <v>984127</v>
      </c>
    </row>
    <row r="68" spans="1:30" s="114" customFormat="1" ht="15" customHeight="1">
      <c r="A68" s="138">
        <v>2017</v>
      </c>
      <c r="B68" s="141" t="s">
        <v>8</v>
      </c>
      <c r="D68" s="105">
        <v>1604</v>
      </c>
      <c r="E68" s="104">
        <v>1522</v>
      </c>
      <c r="F68" s="104">
        <v>1556</v>
      </c>
      <c r="G68" s="104">
        <v>1686</v>
      </c>
      <c r="H68" s="104">
        <v>1882</v>
      </c>
      <c r="I68" s="104">
        <v>2212</v>
      </c>
      <c r="J68" s="104">
        <v>2328</v>
      </c>
      <c r="K68" s="104">
        <v>2474</v>
      </c>
      <c r="L68" s="104">
        <v>2220</v>
      </c>
      <c r="M68" s="104">
        <v>2374</v>
      </c>
      <c r="N68" s="104"/>
      <c r="O68" s="104"/>
      <c r="P68" s="110">
        <f>SUM(D68:O68)</f>
        <v>19858</v>
      </c>
      <c r="Q68" s="142"/>
      <c r="R68" s="142"/>
      <c r="S68" s="110">
        <f>SUM($D68:D68)</f>
        <v>1604</v>
      </c>
      <c r="T68" s="110">
        <f>SUM($D68:E68)</f>
        <v>3126</v>
      </c>
      <c r="U68" s="110">
        <f>SUM($D68:F68)</f>
        <v>4682</v>
      </c>
      <c r="V68" s="110">
        <f>SUM($D68:G68)</f>
        <v>6368</v>
      </c>
      <c r="W68" s="110">
        <f>SUM($D68:H68)</f>
        <v>8250</v>
      </c>
      <c r="X68" s="110">
        <f>SUM($D68:I68)</f>
        <v>10462</v>
      </c>
      <c r="Y68" s="110">
        <f>SUM($D68:J68)</f>
        <v>12790</v>
      </c>
      <c r="Z68" s="110">
        <f>SUM($D68:K68)</f>
        <v>15264</v>
      </c>
      <c r="AA68" s="110">
        <f>SUM($D68:L68)</f>
        <v>17484</v>
      </c>
      <c r="AB68" s="110">
        <f>SUM($D68:M68)</f>
        <v>19858</v>
      </c>
      <c r="AC68" s="110">
        <f>SUM($D68:N68)</f>
        <v>19858</v>
      </c>
      <c r="AD68" s="110">
        <f>SUM($D68:O68)</f>
        <v>19858</v>
      </c>
    </row>
    <row r="69" spans="1:30" s="114" customFormat="1" ht="15" customHeight="1">
      <c r="A69" s="138">
        <v>2017</v>
      </c>
      <c r="B69" s="143" t="s">
        <v>9</v>
      </c>
      <c r="D69" s="111">
        <f t="shared" ref="D69:P69" si="22">SUM(D66:D68)</f>
        <v>349872</v>
      </c>
      <c r="E69" s="111">
        <f t="shared" si="22"/>
        <v>331388</v>
      </c>
      <c r="F69" s="111">
        <f t="shared" si="22"/>
        <v>393290</v>
      </c>
      <c r="G69" s="111">
        <f t="shared" si="22"/>
        <v>405778</v>
      </c>
      <c r="H69" s="111">
        <f t="shared" si="22"/>
        <v>433160</v>
      </c>
      <c r="I69" s="111">
        <f t="shared" si="22"/>
        <v>478803</v>
      </c>
      <c r="J69" s="111">
        <f t="shared" si="22"/>
        <v>583713</v>
      </c>
      <c r="K69" s="111">
        <f t="shared" si="22"/>
        <v>599008</v>
      </c>
      <c r="L69" s="111">
        <f t="shared" si="22"/>
        <v>475638</v>
      </c>
      <c r="M69" s="111">
        <f t="shared" si="22"/>
        <v>459181</v>
      </c>
      <c r="N69" s="111">
        <f t="shared" si="22"/>
        <v>0</v>
      </c>
      <c r="O69" s="111">
        <f t="shared" si="22"/>
        <v>0</v>
      </c>
      <c r="P69" s="111">
        <f t="shared" si="22"/>
        <v>4509831</v>
      </c>
      <c r="Q69" s="142"/>
      <c r="R69" s="142"/>
      <c r="S69" s="111">
        <f t="shared" ref="S69:AD69" si="23">SUM(S66:S68)</f>
        <v>349872</v>
      </c>
      <c r="T69" s="111">
        <f t="shared" si="23"/>
        <v>681260</v>
      </c>
      <c r="U69" s="111">
        <f t="shared" si="23"/>
        <v>1074550</v>
      </c>
      <c r="V69" s="111">
        <f t="shared" si="23"/>
        <v>1480328</v>
      </c>
      <c r="W69" s="111">
        <f t="shared" si="23"/>
        <v>1913488</v>
      </c>
      <c r="X69" s="111">
        <f t="shared" si="23"/>
        <v>2392291</v>
      </c>
      <c r="Y69" s="111">
        <f t="shared" si="23"/>
        <v>2976004</v>
      </c>
      <c r="Z69" s="111">
        <f t="shared" si="23"/>
        <v>3575012</v>
      </c>
      <c r="AA69" s="111">
        <f t="shared" si="23"/>
        <v>4050650</v>
      </c>
      <c r="AB69" s="111">
        <f t="shared" si="23"/>
        <v>4509831</v>
      </c>
      <c r="AC69" s="111">
        <f t="shared" si="23"/>
        <v>4509831</v>
      </c>
      <c r="AD69" s="111">
        <f t="shared" si="23"/>
        <v>4509831</v>
      </c>
    </row>
    <row r="70" spans="1:30" s="137" customFormat="1" ht="15" customHeight="1">
      <c r="A70" s="134"/>
      <c r="B70" s="135"/>
      <c r="C70" s="136"/>
      <c r="D70" s="112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36"/>
      <c r="R70" s="136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</row>
    <row r="73" spans="1:30" s="114" customFormat="1" ht="15" customHeight="1">
      <c r="A73" s="138">
        <v>2006</v>
      </c>
      <c r="B73" s="139" t="s">
        <v>6</v>
      </c>
      <c r="C73" s="113"/>
      <c r="D73" s="110">
        <f t="shared" ref="D73:J83" si="24">SUMIFS(D$11:D$65,$A$11:$A$65,$A73,$B$11:$B$65,$B73)</f>
        <v>368663</v>
      </c>
      <c r="E73" s="110">
        <f t="shared" si="24"/>
        <v>344671</v>
      </c>
      <c r="F73" s="110">
        <f t="shared" si="24"/>
        <v>437544</v>
      </c>
      <c r="G73" s="110">
        <f t="shared" si="24"/>
        <v>433902</v>
      </c>
      <c r="H73" s="110">
        <f t="shared" si="24"/>
        <v>475776</v>
      </c>
      <c r="I73" s="110">
        <f t="shared" si="24"/>
        <v>504830</v>
      </c>
      <c r="J73" s="110">
        <f t="shared" si="24"/>
        <v>662850</v>
      </c>
      <c r="K73" s="110">
        <f t="shared" ref="K73:O83" si="25">SUMIFS(K$11:K$65,$A$11:$A$65,$A73,$B$11:$B$65,$B73)</f>
        <v>652150</v>
      </c>
      <c r="L73" s="110">
        <f t="shared" si="25"/>
        <v>472062</v>
      </c>
      <c r="M73" s="110">
        <f t="shared" si="25"/>
        <v>413997</v>
      </c>
      <c r="N73" s="110">
        <f t="shared" si="25"/>
        <v>391854</v>
      </c>
      <c r="O73" s="110">
        <f t="shared" si="25"/>
        <v>385420</v>
      </c>
      <c r="P73" s="110">
        <f t="shared" ref="P73:P82" si="26">SUM(D73:O73)</f>
        <v>5543719</v>
      </c>
      <c r="Q73" s="112"/>
      <c r="R73" s="112"/>
      <c r="S73" s="110">
        <f>SUM($D73:D73)</f>
        <v>368663</v>
      </c>
      <c r="T73" s="110">
        <f>SUM($D73:E73)</f>
        <v>713334</v>
      </c>
      <c r="U73" s="110">
        <f>SUM($D73:F73)</f>
        <v>1150878</v>
      </c>
      <c r="V73" s="110">
        <f>SUM($D73:G73)</f>
        <v>1584780</v>
      </c>
      <c r="W73" s="110">
        <f>SUM($D73:H73)</f>
        <v>2060556</v>
      </c>
      <c r="X73" s="110">
        <f>SUM($D73:I73)</f>
        <v>2565386</v>
      </c>
      <c r="Y73" s="110">
        <f>SUM($D73:J73)</f>
        <v>3228236</v>
      </c>
      <c r="Z73" s="110">
        <f>SUM($D73:K73)</f>
        <v>3880386</v>
      </c>
      <c r="AA73" s="110">
        <f>SUM($D73:L73)</f>
        <v>4352448</v>
      </c>
      <c r="AB73" s="110">
        <f>SUM($D73:M73)</f>
        <v>4766445</v>
      </c>
      <c r="AC73" s="110">
        <f>SUM($D73:N73)</f>
        <v>5158299</v>
      </c>
      <c r="AD73" s="110">
        <f>SUM($D73:O73)</f>
        <v>5543719</v>
      </c>
    </row>
    <row r="74" spans="1:30" s="114" customFormat="1" ht="15" customHeight="1">
      <c r="A74" s="138">
        <v>2007</v>
      </c>
      <c r="B74" s="139" t="s">
        <v>6</v>
      </c>
      <c r="C74" s="113"/>
      <c r="D74" s="110">
        <f t="shared" si="24"/>
        <v>331372</v>
      </c>
      <c r="E74" s="110">
        <f t="shared" si="24"/>
        <v>295402</v>
      </c>
      <c r="F74" s="110">
        <f t="shared" si="24"/>
        <v>395639</v>
      </c>
      <c r="G74" s="110">
        <f t="shared" si="24"/>
        <v>375143</v>
      </c>
      <c r="H74" s="110">
        <f t="shared" si="24"/>
        <v>430733</v>
      </c>
      <c r="I74" s="110">
        <f t="shared" si="24"/>
        <v>495246</v>
      </c>
      <c r="J74" s="110">
        <f t="shared" si="24"/>
        <v>611194</v>
      </c>
      <c r="K74" s="110">
        <f t="shared" si="25"/>
        <v>637918</v>
      </c>
      <c r="L74" s="110">
        <f t="shared" si="25"/>
        <v>469980</v>
      </c>
      <c r="M74" s="110">
        <f t="shared" si="25"/>
        <v>459825</v>
      </c>
      <c r="N74" s="110">
        <f t="shared" si="25"/>
        <v>422178</v>
      </c>
      <c r="O74" s="110">
        <f t="shared" si="25"/>
        <v>369142</v>
      </c>
      <c r="P74" s="110">
        <f t="shared" si="26"/>
        <v>5293772</v>
      </c>
      <c r="Q74" s="112"/>
      <c r="R74" s="112"/>
      <c r="S74" s="110">
        <f>SUM($D74:D74)</f>
        <v>331372</v>
      </c>
      <c r="T74" s="110">
        <f>SUM($D74:E74)</f>
        <v>626774</v>
      </c>
      <c r="U74" s="110">
        <f>SUM($D74:F74)</f>
        <v>1022413</v>
      </c>
      <c r="V74" s="110">
        <f>SUM($D74:G74)</f>
        <v>1397556</v>
      </c>
      <c r="W74" s="110">
        <f>SUM($D74:H74)</f>
        <v>1828289</v>
      </c>
      <c r="X74" s="110">
        <f>SUM($D74:I74)</f>
        <v>2323535</v>
      </c>
      <c r="Y74" s="110">
        <f>SUM($D74:J74)</f>
        <v>2934729</v>
      </c>
      <c r="Z74" s="110">
        <f>SUM($D74:K74)</f>
        <v>3572647</v>
      </c>
      <c r="AA74" s="110">
        <f>SUM($D74:L74)</f>
        <v>4042627</v>
      </c>
      <c r="AB74" s="110">
        <f>SUM($D74:M74)</f>
        <v>4502452</v>
      </c>
      <c r="AC74" s="110">
        <f>SUM($D74:N74)</f>
        <v>4924630</v>
      </c>
      <c r="AD74" s="110">
        <f>SUM($D74:O74)</f>
        <v>5293772</v>
      </c>
    </row>
    <row r="75" spans="1:30" s="114" customFormat="1" ht="15" customHeight="1">
      <c r="A75" s="138">
        <v>2008</v>
      </c>
      <c r="B75" s="139" t="s">
        <v>6</v>
      </c>
      <c r="C75" s="113"/>
      <c r="D75" s="110">
        <f t="shared" si="24"/>
        <v>325280</v>
      </c>
      <c r="E75" s="110">
        <f t="shared" si="24"/>
        <v>317806</v>
      </c>
      <c r="F75" s="110">
        <f t="shared" si="24"/>
        <v>403307</v>
      </c>
      <c r="G75" s="110">
        <f t="shared" si="24"/>
        <v>362254</v>
      </c>
      <c r="H75" s="110">
        <f t="shared" si="24"/>
        <v>433605</v>
      </c>
      <c r="I75" s="110">
        <f t="shared" si="24"/>
        <v>453427</v>
      </c>
      <c r="J75" s="110">
        <f t="shared" si="24"/>
        <v>578006</v>
      </c>
      <c r="K75" s="110">
        <f t="shared" si="25"/>
        <v>629517</v>
      </c>
      <c r="L75" s="110">
        <f t="shared" si="25"/>
        <v>419873</v>
      </c>
      <c r="M75" s="110">
        <f t="shared" si="25"/>
        <v>415397</v>
      </c>
      <c r="N75" s="110">
        <f t="shared" si="25"/>
        <v>367019</v>
      </c>
      <c r="O75" s="110">
        <f t="shared" si="25"/>
        <v>330320</v>
      </c>
      <c r="P75" s="110">
        <f t="shared" si="26"/>
        <v>5035811</v>
      </c>
      <c r="Q75" s="112"/>
      <c r="R75" s="112"/>
      <c r="S75" s="110">
        <f>SUM($D75:D75)</f>
        <v>325280</v>
      </c>
      <c r="T75" s="110">
        <f>SUM($D75:E75)</f>
        <v>643086</v>
      </c>
      <c r="U75" s="110">
        <f>SUM($D75:F75)</f>
        <v>1046393</v>
      </c>
      <c r="V75" s="110">
        <f>SUM($D75:G75)</f>
        <v>1408647</v>
      </c>
      <c r="W75" s="110">
        <f>SUM($D75:H75)</f>
        <v>1842252</v>
      </c>
      <c r="X75" s="110">
        <f>SUM($D75:I75)</f>
        <v>2295679</v>
      </c>
      <c r="Y75" s="110">
        <f>SUM($D75:J75)</f>
        <v>2873685</v>
      </c>
      <c r="Z75" s="110">
        <f>SUM($D75:K75)</f>
        <v>3503202</v>
      </c>
      <c r="AA75" s="110">
        <f>SUM($D75:L75)</f>
        <v>3923075</v>
      </c>
      <c r="AB75" s="110">
        <f>SUM($D75:M75)</f>
        <v>4338472</v>
      </c>
      <c r="AC75" s="110">
        <f>SUM($D75:N75)</f>
        <v>4705491</v>
      </c>
      <c r="AD75" s="110">
        <f>SUM($D75:O75)</f>
        <v>5035811</v>
      </c>
    </row>
    <row r="76" spans="1:30" s="114" customFormat="1" ht="15" customHeight="1">
      <c r="A76" s="138">
        <v>2009</v>
      </c>
      <c r="B76" s="139" t="s">
        <v>6</v>
      </c>
      <c r="C76" s="113"/>
      <c r="D76" s="110">
        <f t="shared" si="24"/>
        <v>291967</v>
      </c>
      <c r="E76" s="110">
        <f t="shared" si="24"/>
        <v>300735</v>
      </c>
      <c r="F76" s="110">
        <f t="shared" si="24"/>
        <v>374947</v>
      </c>
      <c r="G76" s="110">
        <f t="shared" si="24"/>
        <v>357849</v>
      </c>
      <c r="H76" s="110">
        <f t="shared" si="24"/>
        <v>420370</v>
      </c>
      <c r="I76" s="110">
        <f t="shared" si="24"/>
        <v>396387</v>
      </c>
      <c r="J76" s="110">
        <f t="shared" si="24"/>
        <v>525288</v>
      </c>
      <c r="K76" s="110">
        <f t="shared" si="25"/>
        <v>569406</v>
      </c>
      <c r="L76" s="110">
        <f t="shared" si="25"/>
        <v>422961</v>
      </c>
      <c r="M76" s="110">
        <f t="shared" si="25"/>
        <v>392568</v>
      </c>
      <c r="N76" s="110">
        <f t="shared" si="25"/>
        <v>364145</v>
      </c>
      <c r="O76" s="110">
        <f t="shared" si="25"/>
        <v>346158</v>
      </c>
      <c r="P76" s="110">
        <f t="shared" si="26"/>
        <v>4762781</v>
      </c>
      <c r="Q76" s="112"/>
      <c r="R76" s="112"/>
      <c r="S76" s="110">
        <f>SUM($D76:D76)</f>
        <v>291967</v>
      </c>
      <c r="T76" s="110">
        <f>SUM($D76:E76)</f>
        <v>592702</v>
      </c>
      <c r="U76" s="110">
        <f>SUM($D76:F76)</f>
        <v>967649</v>
      </c>
      <c r="V76" s="110">
        <f>SUM($D76:G76)</f>
        <v>1325498</v>
      </c>
      <c r="W76" s="110">
        <f>SUM($D76:H76)</f>
        <v>1745868</v>
      </c>
      <c r="X76" s="110">
        <f>SUM($D76:I76)</f>
        <v>2142255</v>
      </c>
      <c r="Y76" s="110">
        <f>SUM($D76:J76)</f>
        <v>2667543</v>
      </c>
      <c r="Z76" s="110">
        <f>SUM($D76:K76)</f>
        <v>3236949</v>
      </c>
      <c r="AA76" s="110">
        <f>SUM($D76:L76)</f>
        <v>3659910</v>
      </c>
      <c r="AB76" s="110">
        <f>SUM($D76:M76)</f>
        <v>4052478</v>
      </c>
      <c r="AC76" s="110">
        <f>SUM($D76:N76)</f>
        <v>4416623</v>
      </c>
      <c r="AD76" s="110">
        <f>SUM($D76:O76)</f>
        <v>4762781</v>
      </c>
    </row>
    <row r="77" spans="1:30" s="114" customFormat="1" ht="15" customHeight="1">
      <c r="A77" s="138">
        <v>2010</v>
      </c>
      <c r="B77" s="139" t="s">
        <v>6</v>
      </c>
      <c r="C77" s="113"/>
      <c r="D77" s="110">
        <f t="shared" si="24"/>
        <v>293457</v>
      </c>
      <c r="E77" s="110">
        <f t="shared" si="24"/>
        <v>275701</v>
      </c>
      <c r="F77" s="110">
        <f t="shared" si="24"/>
        <v>374223</v>
      </c>
      <c r="G77" s="110">
        <f t="shared" si="24"/>
        <v>363736</v>
      </c>
      <c r="H77" s="110">
        <f t="shared" si="24"/>
        <v>398307</v>
      </c>
      <c r="I77" s="110">
        <f t="shared" si="24"/>
        <v>408142</v>
      </c>
      <c r="J77" s="110">
        <f t="shared" si="24"/>
        <v>543219</v>
      </c>
      <c r="K77" s="110">
        <f t="shared" si="25"/>
        <v>564856</v>
      </c>
      <c r="L77" s="110">
        <f t="shared" si="25"/>
        <v>412274</v>
      </c>
      <c r="M77" s="110">
        <f t="shared" si="25"/>
        <v>407231</v>
      </c>
      <c r="N77" s="110">
        <f t="shared" si="25"/>
        <v>370272</v>
      </c>
      <c r="O77" s="110">
        <f t="shared" si="25"/>
        <v>356836</v>
      </c>
      <c r="P77" s="110">
        <f t="shared" si="26"/>
        <v>4768254</v>
      </c>
      <c r="Q77" s="112"/>
      <c r="R77" s="112"/>
      <c r="S77" s="110">
        <f>SUM($D77:D77)</f>
        <v>293457</v>
      </c>
      <c r="T77" s="110">
        <f>SUM($D77:E77)</f>
        <v>569158</v>
      </c>
      <c r="U77" s="110">
        <f>SUM($D77:F77)</f>
        <v>943381</v>
      </c>
      <c r="V77" s="110">
        <f>SUM($D77:G77)</f>
        <v>1307117</v>
      </c>
      <c r="W77" s="110">
        <f>SUM($D77:H77)</f>
        <v>1705424</v>
      </c>
      <c r="X77" s="110">
        <f>SUM($D77:I77)</f>
        <v>2113566</v>
      </c>
      <c r="Y77" s="110">
        <f>SUM($D77:J77)</f>
        <v>2656785</v>
      </c>
      <c r="Z77" s="110">
        <f>SUM($D77:K77)</f>
        <v>3221641</v>
      </c>
      <c r="AA77" s="110">
        <f>SUM($D77:L77)</f>
        <v>3633915</v>
      </c>
      <c r="AB77" s="110">
        <f>SUM($D77:M77)</f>
        <v>4041146</v>
      </c>
      <c r="AC77" s="110">
        <f>SUM($D77:N77)</f>
        <v>4411418</v>
      </c>
      <c r="AD77" s="110">
        <f>SUM($D77:O77)</f>
        <v>4768254</v>
      </c>
    </row>
    <row r="78" spans="1:30" s="114" customFormat="1" ht="15" customHeight="1">
      <c r="A78" s="138">
        <v>2011</v>
      </c>
      <c r="B78" s="139" t="s">
        <v>6</v>
      </c>
      <c r="C78" s="113"/>
      <c r="D78" s="110">
        <f t="shared" si="24"/>
        <v>300023</v>
      </c>
      <c r="E78" s="110">
        <f t="shared" si="24"/>
        <v>284986</v>
      </c>
      <c r="F78" s="110">
        <f t="shared" si="24"/>
        <v>354723</v>
      </c>
      <c r="G78" s="110">
        <f t="shared" si="24"/>
        <v>367315</v>
      </c>
      <c r="H78" s="110">
        <f t="shared" si="24"/>
        <v>396504</v>
      </c>
      <c r="I78" s="110">
        <f t="shared" si="24"/>
        <v>421905</v>
      </c>
      <c r="J78" s="110">
        <f t="shared" si="24"/>
        <v>553403</v>
      </c>
      <c r="K78" s="110">
        <f t="shared" si="25"/>
        <v>548609</v>
      </c>
      <c r="L78" s="110">
        <f t="shared" si="25"/>
        <v>418719</v>
      </c>
      <c r="M78" s="110">
        <f t="shared" si="25"/>
        <v>393126</v>
      </c>
      <c r="N78" s="110">
        <f t="shared" si="25"/>
        <v>364052</v>
      </c>
      <c r="O78" s="110">
        <f t="shared" si="25"/>
        <v>368699</v>
      </c>
      <c r="P78" s="110">
        <f t="shared" si="26"/>
        <v>4772064</v>
      </c>
      <c r="Q78" s="112"/>
      <c r="R78" s="112"/>
      <c r="S78" s="110">
        <f>SUM($D78:D78)</f>
        <v>300023</v>
      </c>
      <c r="T78" s="110">
        <f>SUM($D78:E78)</f>
        <v>585009</v>
      </c>
      <c r="U78" s="110">
        <f>SUM($D78:F78)</f>
        <v>939732</v>
      </c>
      <c r="V78" s="110">
        <f>SUM($D78:G78)</f>
        <v>1307047</v>
      </c>
      <c r="W78" s="110">
        <f>SUM($D78:H78)</f>
        <v>1703551</v>
      </c>
      <c r="X78" s="110">
        <f>SUM($D78:I78)</f>
        <v>2125456</v>
      </c>
      <c r="Y78" s="110">
        <f>SUM($D78:J78)</f>
        <v>2678859</v>
      </c>
      <c r="Z78" s="110">
        <f>SUM($D78:K78)</f>
        <v>3227468</v>
      </c>
      <c r="AA78" s="110">
        <f>SUM($D78:L78)</f>
        <v>3646187</v>
      </c>
      <c r="AB78" s="110">
        <f>SUM($D78:M78)</f>
        <v>4039313</v>
      </c>
      <c r="AC78" s="110">
        <f>SUM($D78:N78)</f>
        <v>4403365</v>
      </c>
      <c r="AD78" s="110">
        <f>SUM($D78:O78)</f>
        <v>4772064</v>
      </c>
    </row>
    <row r="79" spans="1:30" s="114" customFormat="1" ht="15" customHeight="1">
      <c r="A79" s="138">
        <v>2012</v>
      </c>
      <c r="B79" s="139" t="s">
        <v>6</v>
      </c>
      <c r="C79" s="113"/>
      <c r="D79" s="110">
        <f t="shared" si="24"/>
        <v>298145</v>
      </c>
      <c r="E79" s="110">
        <f t="shared" si="24"/>
        <v>306839</v>
      </c>
      <c r="F79" s="110">
        <f t="shared" si="24"/>
        <v>380725</v>
      </c>
      <c r="G79" s="110">
        <f t="shared" si="24"/>
        <v>361936</v>
      </c>
      <c r="H79" s="110">
        <f t="shared" si="24"/>
        <v>390899</v>
      </c>
      <c r="I79" s="110">
        <f t="shared" si="24"/>
        <v>430697</v>
      </c>
      <c r="J79" s="110">
        <f t="shared" si="24"/>
        <v>531574</v>
      </c>
      <c r="K79" s="110">
        <f t="shared" si="25"/>
        <v>558528</v>
      </c>
      <c r="L79" s="110">
        <f t="shared" si="25"/>
        <v>404273</v>
      </c>
      <c r="M79" s="110">
        <f t="shared" si="25"/>
        <v>380265</v>
      </c>
      <c r="N79" s="110">
        <f t="shared" si="25"/>
        <v>351520</v>
      </c>
      <c r="O79" s="110">
        <f t="shared" si="25"/>
        <v>351622</v>
      </c>
      <c r="P79" s="110">
        <f t="shared" si="26"/>
        <v>4747023</v>
      </c>
      <c r="Q79" s="112"/>
      <c r="R79" s="112"/>
      <c r="S79" s="110">
        <f>SUM($D79:D79)</f>
        <v>298145</v>
      </c>
      <c r="T79" s="110">
        <f>SUM($D79:E79)</f>
        <v>604984</v>
      </c>
      <c r="U79" s="110">
        <f>SUM($D79:F79)</f>
        <v>985709</v>
      </c>
      <c r="V79" s="110">
        <f>SUM($D79:G79)</f>
        <v>1347645</v>
      </c>
      <c r="W79" s="110">
        <f>SUM($D79:H79)</f>
        <v>1738544</v>
      </c>
      <c r="X79" s="110">
        <f>SUM($D79:I79)</f>
        <v>2169241</v>
      </c>
      <c r="Y79" s="110">
        <f>SUM($D79:J79)</f>
        <v>2700815</v>
      </c>
      <c r="Z79" s="110">
        <f>SUM($D79:K79)</f>
        <v>3259343</v>
      </c>
      <c r="AA79" s="110">
        <f>SUM($D79:L79)</f>
        <v>3663616</v>
      </c>
      <c r="AB79" s="110">
        <f>SUM($D79:M79)</f>
        <v>4043881</v>
      </c>
      <c r="AC79" s="110">
        <f>SUM($D79:N79)</f>
        <v>4395401</v>
      </c>
      <c r="AD79" s="110">
        <f>SUM($D79:O79)</f>
        <v>4747023</v>
      </c>
    </row>
    <row r="80" spans="1:30" s="114" customFormat="1" ht="15" customHeight="1">
      <c r="A80" s="138">
        <v>2013</v>
      </c>
      <c r="B80" s="139" t="s">
        <v>6</v>
      </c>
      <c r="C80" s="113"/>
      <c r="D80" s="110">
        <f t="shared" si="24"/>
        <v>295667</v>
      </c>
      <c r="E80" s="110">
        <f t="shared" si="24"/>
        <v>289035</v>
      </c>
      <c r="F80" s="110">
        <f t="shared" si="24"/>
        <v>380499</v>
      </c>
      <c r="G80" s="110">
        <f t="shared" si="24"/>
        <v>351690</v>
      </c>
      <c r="H80" s="110">
        <f t="shared" si="24"/>
        <v>397072</v>
      </c>
      <c r="I80" s="110">
        <f t="shared" si="24"/>
        <v>422120</v>
      </c>
      <c r="J80" s="110">
        <f t="shared" si="24"/>
        <v>516685</v>
      </c>
      <c r="K80" s="110">
        <f t="shared" si="25"/>
        <v>543071</v>
      </c>
      <c r="L80" s="110">
        <f t="shared" si="25"/>
        <v>393697</v>
      </c>
      <c r="M80" s="110">
        <f t="shared" si="25"/>
        <v>380348</v>
      </c>
      <c r="N80" s="110">
        <f t="shared" si="25"/>
        <v>349160</v>
      </c>
      <c r="O80" s="110">
        <f t="shared" si="25"/>
        <v>334590</v>
      </c>
      <c r="P80" s="110">
        <f t="shared" si="26"/>
        <v>4653634</v>
      </c>
      <c r="Q80" s="112"/>
      <c r="R80" s="112"/>
      <c r="S80" s="110">
        <f>SUM($D80:D80)</f>
        <v>295667</v>
      </c>
      <c r="T80" s="110">
        <f>SUM($D80:E80)</f>
        <v>584702</v>
      </c>
      <c r="U80" s="110">
        <f>SUM($D80:F80)</f>
        <v>965201</v>
      </c>
      <c r="V80" s="110">
        <f>SUM($D80:G80)</f>
        <v>1316891</v>
      </c>
      <c r="W80" s="110">
        <f>SUM($D80:H80)</f>
        <v>1713963</v>
      </c>
      <c r="X80" s="110">
        <f>SUM($D80:I80)</f>
        <v>2136083</v>
      </c>
      <c r="Y80" s="110">
        <f>SUM($D80:J80)</f>
        <v>2652768</v>
      </c>
      <c r="Z80" s="110">
        <f>SUM($D80:K80)</f>
        <v>3195839</v>
      </c>
      <c r="AA80" s="110">
        <f>SUM($D80:L80)</f>
        <v>3589536</v>
      </c>
      <c r="AB80" s="110">
        <f>SUM($D80:M80)</f>
        <v>3969884</v>
      </c>
      <c r="AC80" s="110">
        <f>SUM($D80:N80)</f>
        <v>4319044</v>
      </c>
      <c r="AD80" s="110">
        <f>SUM($D80:O80)</f>
        <v>4653634</v>
      </c>
    </row>
    <row r="81" spans="1:30" s="114" customFormat="1" ht="15" customHeight="1">
      <c r="A81" s="138">
        <v>2014</v>
      </c>
      <c r="B81" s="139" t="s">
        <v>6</v>
      </c>
      <c r="C81" s="113"/>
      <c r="D81" s="110">
        <f t="shared" si="24"/>
        <v>267431</v>
      </c>
      <c r="E81" s="110">
        <f t="shared" si="24"/>
        <v>267120</v>
      </c>
      <c r="F81" s="110">
        <f t="shared" si="24"/>
        <v>336106</v>
      </c>
      <c r="G81" s="110">
        <f t="shared" si="24"/>
        <v>332507</v>
      </c>
      <c r="H81" s="110">
        <f t="shared" si="24"/>
        <v>374066</v>
      </c>
      <c r="I81" s="110">
        <f t="shared" si="24"/>
        <v>402330</v>
      </c>
      <c r="J81" s="110">
        <f t="shared" si="24"/>
        <v>484673</v>
      </c>
      <c r="K81" s="110">
        <f t="shared" si="25"/>
        <v>528038</v>
      </c>
      <c r="L81" s="110">
        <f t="shared" si="25"/>
        <v>365665</v>
      </c>
      <c r="M81" s="110">
        <f t="shared" si="25"/>
        <v>369940</v>
      </c>
      <c r="N81" s="110">
        <f t="shared" si="25"/>
        <v>293694</v>
      </c>
      <c r="O81" s="110">
        <f t="shared" si="25"/>
        <v>318768</v>
      </c>
      <c r="P81" s="110">
        <f t="shared" si="26"/>
        <v>4340338</v>
      </c>
      <c r="Q81" s="112"/>
      <c r="R81" s="112"/>
      <c r="S81" s="110">
        <f>SUM($D81:D81)</f>
        <v>267431</v>
      </c>
      <c r="T81" s="110">
        <f>SUM($D81:E81)</f>
        <v>534551</v>
      </c>
      <c r="U81" s="110">
        <f>SUM($D81:F81)</f>
        <v>870657</v>
      </c>
      <c r="V81" s="110">
        <f>SUM($D81:G81)</f>
        <v>1203164</v>
      </c>
      <c r="W81" s="110">
        <f>SUM($D81:H81)</f>
        <v>1577230</v>
      </c>
      <c r="X81" s="110">
        <f>SUM($D81:I81)</f>
        <v>1979560</v>
      </c>
      <c r="Y81" s="110">
        <f>SUM($D81:J81)</f>
        <v>2464233</v>
      </c>
      <c r="Z81" s="110">
        <f>SUM($D81:K81)</f>
        <v>2992271</v>
      </c>
      <c r="AA81" s="110">
        <f>SUM($D81:L81)</f>
        <v>3357936</v>
      </c>
      <c r="AB81" s="110">
        <f>SUM($D81:M81)</f>
        <v>3727876</v>
      </c>
      <c r="AC81" s="110">
        <f>SUM($D81:N81)</f>
        <v>4021570</v>
      </c>
      <c r="AD81" s="110">
        <f>SUM($D81:O81)</f>
        <v>4340338</v>
      </c>
    </row>
    <row r="82" spans="1:30" s="114" customFormat="1" ht="15" customHeight="1">
      <c r="A82" s="138">
        <v>2015</v>
      </c>
      <c r="B82" s="139" t="s">
        <v>6</v>
      </c>
      <c r="C82" s="113"/>
      <c r="D82" s="110">
        <f t="shared" si="24"/>
        <v>258071</v>
      </c>
      <c r="E82" s="110">
        <f t="shared" si="24"/>
        <v>234191</v>
      </c>
      <c r="F82" s="110">
        <f t="shared" si="24"/>
        <v>318362</v>
      </c>
      <c r="G82" s="110">
        <f t="shared" si="24"/>
        <v>311196</v>
      </c>
      <c r="H82" s="110">
        <f t="shared" si="24"/>
        <v>356973</v>
      </c>
      <c r="I82" s="110">
        <f t="shared" si="24"/>
        <v>375566</v>
      </c>
      <c r="J82" s="110">
        <f t="shared" si="24"/>
        <v>488693</v>
      </c>
      <c r="K82" s="110">
        <f t="shared" si="25"/>
        <v>496728</v>
      </c>
      <c r="L82" s="110">
        <f t="shared" si="25"/>
        <v>371271</v>
      </c>
      <c r="M82" s="110">
        <f t="shared" si="25"/>
        <v>348857</v>
      </c>
      <c r="N82" s="110">
        <f t="shared" si="25"/>
        <v>298125</v>
      </c>
      <c r="O82" s="110">
        <f t="shared" si="25"/>
        <v>297902</v>
      </c>
      <c r="P82" s="110">
        <f t="shared" si="26"/>
        <v>4155935</v>
      </c>
      <c r="Q82" s="112"/>
      <c r="R82" s="112"/>
      <c r="S82" s="110">
        <f>SUM($D82:D82)</f>
        <v>258071</v>
      </c>
      <c r="T82" s="110">
        <f>SUM($D82:E82)</f>
        <v>492262</v>
      </c>
      <c r="U82" s="110">
        <f>SUM($D82:F82)</f>
        <v>810624</v>
      </c>
      <c r="V82" s="110">
        <f>SUM($D82:G82)</f>
        <v>1121820</v>
      </c>
      <c r="W82" s="110">
        <f>SUM($D82:H82)</f>
        <v>1478793</v>
      </c>
      <c r="X82" s="110">
        <f>SUM($D82:I82)</f>
        <v>1854359</v>
      </c>
      <c r="Y82" s="110">
        <f>SUM($D82:J82)</f>
        <v>2343052</v>
      </c>
      <c r="Z82" s="110">
        <f>SUM($D82:K82)</f>
        <v>2839780</v>
      </c>
      <c r="AA82" s="110">
        <f>SUM($D82:L82)</f>
        <v>3211051</v>
      </c>
      <c r="AB82" s="110">
        <f>SUM($D82:M82)</f>
        <v>3559908</v>
      </c>
      <c r="AC82" s="110">
        <f>SUM($D82:N82)</f>
        <v>3858033</v>
      </c>
      <c r="AD82" s="110">
        <f>SUM($D82:O82)</f>
        <v>4155935</v>
      </c>
    </row>
    <row r="83" spans="1:30" s="114" customFormat="1" ht="15" customHeight="1">
      <c r="A83" s="138">
        <v>2016</v>
      </c>
      <c r="B83" s="139" t="s">
        <v>6</v>
      </c>
      <c r="C83" s="113"/>
      <c r="D83" s="110">
        <f t="shared" si="24"/>
        <v>253355</v>
      </c>
      <c r="E83" s="110">
        <f t="shared" si="24"/>
        <v>234874</v>
      </c>
      <c r="F83" s="110">
        <f t="shared" si="24"/>
        <v>311010</v>
      </c>
      <c r="G83" s="110">
        <f t="shared" si="24"/>
        <v>289380</v>
      </c>
      <c r="H83" s="110">
        <f t="shared" si="24"/>
        <v>346618</v>
      </c>
      <c r="I83" s="110">
        <f t="shared" si="24"/>
        <v>377094</v>
      </c>
      <c r="J83" s="110">
        <f t="shared" si="24"/>
        <v>489198</v>
      </c>
      <c r="K83" s="110">
        <f t="shared" si="25"/>
        <v>487466</v>
      </c>
      <c r="L83" s="110">
        <f t="shared" si="25"/>
        <v>370332</v>
      </c>
      <c r="M83" s="110">
        <f t="shared" si="25"/>
        <v>351894</v>
      </c>
      <c r="N83" s="110">
        <f t="shared" si="25"/>
        <v>293110</v>
      </c>
      <c r="O83" s="110">
        <f t="shared" si="25"/>
        <v>289338</v>
      </c>
      <c r="P83" s="110">
        <f t="shared" ref="P83" si="27">SUM(D83:O83)</f>
        <v>4093669</v>
      </c>
      <c r="Q83" s="112"/>
      <c r="R83" s="112"/>
      <c r="S83" s="110">
        <f>SUM($D83:D83)</f>
        <v>253355</v>
      </c>
      <c r="T83" s="110">
        <f>SUM($D83:E83)</f>
        <v>488229</v>
      </c>
      <c r="U83" s="110">
        <f>SUM($D83:F83)</f>
        <v>799239</v>
      </c>
      <c r="V83" s="110">
        <f>SUM($D83:G83)</f>
        <v>1088619</v>
      </c>
      <c r="W83" s="110">
        <f>SUM($D83:H83)</f>
        <v>1435237</v>
      </c>
      <c r="X83" s="110">
        <f>SUM($D83:I83)</f>
        <v>1812331</v>
      </c>
      <c r="Y83" s="110">
        <f>SUM($D83:J83)</f>
        <v>2301529</v>
      </c>
      <c r="Z83" s="110">
        <f>SUM($D83:K83)</f>
        <v>2788995</v>
      </c>
      <c r="AA83" s="110">
        <f>SUM($D83:L83)</f>
        <v>3159327</v>
      </c>
      <c r="AB83" s="110">
        <f>SUM($D83:M83)</f>
        <v>3511221</v>
      </c>
      <c r="AC83" s="110">
        <f>SUM($D83:N83)</f>
        <v>3804331</v>
      </c>
      <c r="AD83" s="110">
        <f>SUM($D83:O83)</f>
        <v>4093669</v>
      </c>
    </row>
    <row r="84" spans="1:30" s="114" customFormat="1" ht="15" customHeight="1">
      <c r="A84" s="138">
        <v>2017</v>
      </c>
      <c r="B84" s="139" t="s">
        <v>6</v>
      </c>
      <c r="C84" s="113"/>
      <c r="D84" s="110">
        <f>SUMIFS(D$11:D$69,$A$11:$A$69,$A84,$B$11:$B$69,$B84)</f>
        <v>252975</v>
      </c>
      <c r="E84" s="110">
        <f t="shared" ref="E84:O84" si="28">SUMIFS(E$11:E$69,$A$11:$A$69,$A84,$B$11:$B$69,$B84)</f>
        <v>240401</v>
      </c>
      <c r="F84" s="110">
        <f t="shared" si="28"/>
        <v>288097</v>
      </c>
      <c r="G84" s="110">
        <f t="shared" si="28"/>
        <v>310128</v>
      </c>
      <c r="H84" s="110">
        <f t="shared" si="28"/>
        <v>326712</v>
      </c>
      <c r="I84" s="110">
        <f t="shared" si="28"/>
        <v>373013</v>
      </c>
      <c r="J84" s="110">
        <f t="shared" si="28"/>
        <v>489917</v>
      </c>
      <c r="K84" s="110">
        <f t="shared" si="28"/>
        <v>492160</v>
      </c>
      <c r="L84" s="110">
        <f t="shared" si="28"/>
        <v>377471</v>
      </c>
      <c r="M84" s="110">
        <f t="shared" si="28"/>
        <v>354972</v>
      </c>
      <c r="N84" s="110">
        <f t="shared" si="28"/>
        <v>0</v>
      </c>
      <c r="O84" s="110">
        <f t="shared" si="28"/>
        <v>0</v>
      </c>
      <c r="P84" s="110">
        <f t="shared" ref="P84" si="29">SUM(D84:O84)</f>
        <v>3505846</v>
      </c>
      <c r="Q84" s="112"/>
      <c r="R84" s="112"/>
      <c r="S84" s="110">
        <f>SUM($D84:D84)</f>
        <v>252975</v>
      </c>
      <c r="T84" s="110">
        <f>SUM($D84:E84)</f>
        <v>493376</v>
      </c>
      <c r="U84" s="110">
        <f>SUM($D84:F84)</f>
        <v>781473</v>
      </c>
      <c r="V84" s="110">
        <f>SUM($D84:G84)</f>
        <v>1091601</v>
      </c>
      <c r="W84" s="110">
        <f>SUM($D84:H84)</f>
        <v>1418313</v>
      </c>
      <c r="X84" s="110">
        <f>SUM($D84:I84)</f>
        <v>1791326</v>
      </c>
      <c r="Y84" s="110">
        <f>SUM($D84:J84)</f>
        <v>2281243</v>
      </c>
      <c r="Z84" s="110">
        <f>SUM($D84:K84)</f>
        <v>2773403</v>
      </c>
      <c r="AA84" s="110">
        <f>SUM($D84:L84)</f>
        <v>3150874</v>
      </c>
      <c r="AB84" s="110">
        <f>SUM($D84:M84)</f>
        <v>3505846</v>
      </c>
      <c r="AC84" s="110">
        <f>SUM($D84:N84)</f>
        <v>3505846</v>
      </c>
      <c r="AD84" s="110">
        <f>SUM($D84:O84)</f>
        <v>3505846</v>
      </c>
    </row>
    <row r="85" spans="1:30" s="114" customFormat="1" ht="15" customHeight="1">
      <c r="A85" s="144"/>
      <c r="B85" s="139"/>
      <c r="C85" s="113"/>
      <c r="D85" s="110"/>
      <c r="E85" s="110"/>
      <c r="F85" s="110"/>
      <c r="G85" s="110"/>
      <c r="H85" s="110"/>
      <c r="I85" s="110"/>
      <c r="J85" s="110"/>
      <c r="K85" s="110"/>
      <c r="L85" s="110"/>
      <c r="M85" s="110"/>
      <c r="N85" s="110"/>
      <c r="O85" s="110"/>
      <c r="P85" s="110"/>
      <c r="Q85" s="112"/>
      <c r="R85" s="112"/>
      <c r="S85" s="110"/>
      <c r="T85" s="110"/>
      <c r="U85" s="110"/>
      <c r="V85" s="110"/>
      <c r="W85" s="110"/>
      <c r="X85" s="110"/>
      <c r="Y85" s="110"/>
      <c r="Z85" s="110"/>
      <c r="AA85" s="110"/>
      <c r="AB85" s="110"/>
      <c r="AC85" s="110"/>
      <c r="AD85" s="110"/>
    </row>
    <row r="86" spans="1:30" ht="15" customHeight="1">
      <c r="Q86" s="112"/>
      <c r="R86" s="112"/>
    </row>
    <row r="87" spans="1:30" ht="15" customHeight="1">
      <c r="A87" s="138">
        <v>2006</v>
      </c>
      <c r="B87" s="141" t="s">
        <v>7</v>
      </c>
      <c r="C87" s="113"/>
      <c r="D87" s="110">
        <f t="shared" ref="D87:J97" si="30">SUMIFS(D$11:D$65,$A$11:$A$65,$A87,$B$11:$B$65,$B87)</f>
        <v>107437</v>
      </c>
      <c r="E87" s="110">
        <f t="shared" si="30"/>
        <v>103445</v>
      </c>
      <c r="F87" s="110">
        <f t="shared" si="30"/>
        <v>118803</v>
      </c>
      <c r="G87" s="110">
        <f t="shared" si="30"/>
        <v>104740</v>
      </c>
      <c r="H87" s="110">
        <f t="shared" si="30"/>
        <v>116765</v>
      </c>
      <c r="I87" s="110">
        <f t="shared" si="30"/>
        <v>114739</v>
      </c>
      <c r="J87" s="110">
        <f t="shared" si="30"/>
        <v>100335</v>
      </c>
      <c r="K87" s="110">
        <f t="shared" ref="K87:O97" si="31">SUMIFS(K$11:K$65,$A$11:$A$65,$A87,$B$11:$B$65,$B87)</f>
        <v>116220</v>
      </c>
      <c r="L87" s="110">
        <f t="shared" si="31"/>
        <v>106703</v>
      </c>
      <c r="M87" s="110">
        <f t="shared" si="31"/>
        <v>106697</v>
      </c>
      <c r="N87" s="110">
        <f t="shared" si="31"/>
        <v>109395</v>
      </c>
      <c r="O87" s="110">
        <f t="shared" si="31"/>
        <v>96071</v>
      </c>
      <c r="P87" s="110">
        <f t="shared" ref="P87:P96" si="32">SUM(D87:O87)</f>
        <v>1301350</v>
      </c>
      <c r="Q87" s="112"/>
      <c r="R87" s="112"/>
      <c r="S87" s="110">
        <f>SUM($D87:D87)</f>
        <v>107437</v>
      </c>
      <c r="T87" s="110">
        <f>SUM($D87:E87)</f>
        <v>210882</v>
      </c>
      <c r="U87" s="110">
        <f>SUM($D87:F87)</f>
        <v>329685</v>
      </c>
      <c r="V87" s="110">
        <f>SUM($D87:G87)</f>
        <v>434425</v>
      </c>
      <c r="W87" s="110">
        <f>SUM($D87:H87)</f>
        <v>551190</v>
      </c>
      <c r="X87" s="110">
        <f>SUM($D87:I87)</f>
        <v>665929</v>
      </c>
      <c r="Y87" s="110">
        <f>SUM($D87:J87)</f>
        <v>766264</v>
      </c>
      <c r="Z87" s="110">
        <f>SUM($D87:K87)</f>
        <v>882484</v>
      </c>
      <c r="AA87" s="110">
        <f>SUM($D87:L87)</f>
        <v>989187</v>
      </c>
      <c r="AB87" s="110">
        <f>SUM($D87:M87)</f>
        <v>1095884</v>
      </c>
      <c r="AC87" s="110">
        <f>SUM($D87:N87)</f>
        <v>1205279</v>
      </c>
      <c r="AD87" s="110">
        <f>SUM($D87:O87)</f>
        <v>1301350</v>
      </c>
    </row>
    <row r="88" spans="1:30" ht="15" customHeight="1">
      <c r="A88" s="138">
        <v>2007</v>
      </c>
      <c r="B88" s="141" t="s">
        <v>7</v>
      </c>
      <c r="C88" s="113"/>
      <c r="D88" s="110">
        <f t="shared" si="30"/>
        <v>109092</v>
      </c>
      <c r="E88" s="110">
        <f t="shared" si="30"/>
        <v>102028</v>
      </c>
      <c r="F88" s="110">
        <f t="shared" si="30"/>
        <v>116778</v>
      </c>
      <c r="G88" s="110">
        <f t="shared" si="30"/>
        <v>109504</v>
      </c>
      <c r="H88" s="110">
        <f t="shared" si="30"/>
        <v>118317</v>
      </c>
      <c r="I88" s="110">
        <f t="shared" si="30"/>
        <v>109997</v>
      </c>
      <c r="J88" s="110">
        <f t="shared" si="30"/>
        <v>105296</v>
      </c>
      <c r="K88" s="110">
        <f t="shared" si="31"/>
        <v>113467</v>
      </c>
      <c r="L88" s="110">
        <f t="shared" si="31"/>
        <v>103879</v>
      </c>
      <c r="M88" s="110">
        <f t="shared" si="31"/>
        <v>120574</v>
      </c>
      <c r="N88" s="110">
        <f t="shared" si="31"/>
        <v>109590</v>
      </c>
      <c r="O88" s="110">
        <f t="shared" si="31"/>
        <v>91675</v>
      </c>
      <c r="P88" s="110">
        <f t="shared" si="32"/>
        <v>1310197</v>
      </c>
      <c r="Q88" s="112"/>
      <c r="R88" s="112"/>
      <c r="S88" s="110">
        <f>SUM($D88:D88)</f>
        <v>109092</v>
      </c>
      <c r="T88" s="110">
        <f>SUM($D88:E88)</f>
        <v>211120</v>
      </c>
      <c r="U88" s="110">
        <f>SUM($D88:F88)</f>
        <v>327898</v>
      </c>
      <c r="V88" s="110">
        <f>SUM($D88:G88)</f>
        <v>437402</v>
      </c>
      <c r="W88" s="110">
        <f>SUM($D88:H88)</f>
        <v>555719</v>
      </c>
      <c r="X88" s="110">
        <f>SUM($D88:I88)</f>
        <v>665716</v>
      </c>
      <c r="Y88" s="110">
        <f>SUM($D88:J88)</f>
        <v>771012</v>
      </c>
      <c r="Z88" s="110">
        <f>SUM($D88:K88)</f>
        <v>884479</v>
      </c>
      <c r="AA88" s="110">
        <f>SUM($D88:L88)</f>
        <v>988358</v>
      </c>
      <c r="AB88" s="110">
        <f>SUM($D88:M88)</f>
        <v>1108932</v>
      </c>
      <c r="AC88" s="110">
        <f>SUM($D88:N88)</f>
        <v>1218522</v>
      </c>
      <c r="AD88" s="110">
        <f>SUM($D88:O88)</f>
        <v>1310197</v>
      </c>
    </row>
    <row r="89" spans="1:30" ht="15" customHeight="1">
      <c r="A89" s="138">
        <v>2008</v>
      </c>
      <c r="B89" s="141" t="s">
        <v>7</v>
      </c>
      <c r="C89" s="113"/>
      <c r="D89" s="110">
        <f t="shared" si="30"/>
        <v>109940</v>
      </c>
      <c r="E89" s="110">
        <f t="shared" si="30"/>
        <v>104182</v>
      </c>
      <c r="F89" s="110">
        <f t="shared" si="30"/>
        <v>109476</v>
      </c>
      <c r="G89" s="110">
        <f t="shared" si="30"/>
        <v>113405</v>
      </c>
      <c r="H89" s="110">
        <f t="shared" si="30"/>
        <v>111519</v>
      </c>
      <c r="I89" s="110">
        <f t="shared" si="30"/>
        <v>112855</v>
      </c>
      <c r="J89" s="110">
        <f t="shared" si="30"/>
        <v>108034</v>
      </c>
      <c r="K89" s="110">
        <f t="shared" si="31"/>
        <v>105937</v>
      </c>
      <c r="L89" s="110">
        <f t="shared" si="31"/>
        <v>113783</v>
      </c>
      <c r="M89" s="110">
        <f t="shared" si="31"/>
        <v>112774</v>
      </c>
      <c r="N89" s="110">
        <f t="shared" si="31"/>
        <v>93168</v>
      </c>
      <c r="O89" s="110">
        <f t="shared" si="31"/>
        <v>88756</v>
      </c>
      <c r="P89" s="110">
        <f t="shared" si="32"/>
        <v>1283829</v>
      </c>
      <c r="Q89" s="112"/>
      <c r="R89" s="112"/>
      <c r="S89" s="110">
        <f>SUM($D89:D89)</f>
        <v>109940</v>
      </c>
      <c r="T89" s="110">
        <f>SUM($D89:E89)</f>
        <v>214122</v>
      </c>
      <c r="U89" s="110">
        <f>SUM($D89:F89)</f>
        <v>323598</v>
      </c>
      <c r="V89" s="110">
        <f>SUM($D89:G89)</f>
        <v>437003</v>
      </c>
      <c r="W89" s="110">
        <f>SUM($D89:H89)</f>
        <v>548522</v>
      </c>
      <c r="X89" s="110">
        <f>SUM($D89:I89)</f>
        <v>661377</v>
      </c>
      <c r="Y89" s="110">
        <f>SUM($D89:J89)</f>
        <v>769411</v>
      </c>
      <c r="Z89" s="110">
        <f>SUM($D89:K89)</f>
        <v>875348</v>
      </c>
      <c r="AA89" s="110">
        <f>SUM($D89:L89)</f>
        <v>989131</v>
      </c>
      <c r="AB89" s="110">
        <f>SUM($D89:M89)</f>
        <v>1101905</v>
      </c>
      <c r="AC89" s="110">
        <f>SUM($D89:N89)</f>
        <v>1195073</v>
      </c>
      <c r="AD89" s="110">
        <f>SUM($D89:O89)</f>
        <v>1283829</v>
      </c>
    </row>
    <row r="90" spans="1:30" ht="15" customHeight="1">
      <c r="A90" s="138">
        <v>2009</v>
      </c>
      <c r="B90" s="141" t="s">
        <v>7</v>
      </c>
      <c r="C90" s="113"/>
      <c r="D90" s="110">
        <f t="shared" si="30"/>
        <v>88200</v>
      </c>
      <c r="E90" s="110">
        <f t="shared" si="30"/>
        <v>86318</v>
      </c>
      <c r="F90" s="110">
        <f t="shared" si="30"/>
        <v>93623</v>
      </c>
      <c r="G90" s="110">
        <f t="shared" si="30"/>
        <v>92718</v>
      </c>
      <c r="H90" s="110">
        <f t="shared" si="30"/>
        <v>91495</v>
      </c>
      <c r="I90" s="110">
        <f t="shared" si="30"/>
        <v>93107</v>
      </c>
      <c r="J90" s="110">
        <f t="shared" si="30"/>
        <v>92955</v>
      </c>
      <c r="K90" s="110">
        <f t="shared" si="31"/>
        <v>91699</v>
      </c>
      <c r="L90" s="110">
        <f t="shared" si="31"/>
        <v>99259</v>
      </c>
      <c r="M90" s="110">
        <f t="shared" si="31"/>
        <v>101681</v>
      </c>
      <c r="N90" s="110">
        <f t="shared" si="31"/>
        <v>93478</v>
      </c>
      <c r="O90" s="110">
        <f t="shared" si="31"/>
        <v>92779</v>
      </c>
      <c r="P90" s="110">
        <f t="shared" si="32"/>
        <v>1117312</v>
      </c>
      <c r="Q90" s="112"/>
      <c r="R90" s="112"/>
      <c r="S90" s="110">
        <f>SUM($D90:D90)</f>
        <v>88200</v>
      </c>
      <c r="T90" s="110">
        <f>SUM($D90:E90)</f>
        <v>174518</v>
      </c>
      <c r="U90" s="110">
        <f>SUM($D90:F90)</f>
        <v>268141</v>
      </c>
      <c r="V90" s="110">
        <f>SUM($D90:G90)</f>
        <v>360859</v>
      </c>
      <c r="W90" s="110">
        <f>SUM($D90:H90)</f>
        <v>452354</v>
      </c>
      <c r="X90" s="110">
        <f>SUM($D90:I90)</f>
        <v>545461</v>
      </c>
      <c r="Y90" s="110">
        <f>SUM($D90:J90)</f>
        <v>638416</v>
      </c>
      <c r="Z90" s="110">
        <f>SUM($D90:K90)</f>
        <v>730115</v>
      </c>
      <c r="AA90" s="110">
        <f>SUM($D90:L90)</f>
        <v>829374</v>
      </c>
      <c r="AB90" s="110">
        <f>SUM($D90:M90)</f>
        <v>931055</v>
      </c>
      <c r="AC90" s="110">
        <f>SUM($D90:N90)</f>
        <v>1024533</v>
      </c>
      <c r="AD90" s="110">
        <f>SUM($D90:O90)</f>
        <v>1117312</v>
      </c>
    </row>
    <row r="91" spans="1:30" ht="15" customHeight="1">
      <c r="A91" s="138">
        <v>2010</v>
      </c>
      <c r="B91" s="141" t="s">
        <v>7</v>
      </c>
      <c r="C91" s="113"/>
      <c r="D91" s="110">
        <f t="shared" si="30"/>
        <v>94196</v>
      </c>
      <c r="E91" s="110">
        <f t="shared" si="30"/>
        <v>89778</v>
      </c>
      <c r="F91" s="110">
        <f t="shared" si="30"/>
        <v>109651</v>
      </c>
      <c r="G91" s="110">
        <f t="shared" si="30"/>
        <v>105233</v>
      </c>
      <c r="H91" s="110">
        <f t="shared" si="30"/>
        <v>103049</v>
      </c>
      <c r="I91" s="110">
        <f t="shared" si="30"/>
        <v>110305</v>
      </c>
      <c r="J91" s="110">
        <f t="shared" si="30"/>
        <v>99663</v>
      </c>
      <c r="K91" s="110">
        <f t="shared" si="31"/>
        <v>105704</v>
      </c>
      <c r="L91" s="110">
        <f t="shared" si="31"/>
        <v>106453</v>
      </c>
      <c r="M91" s="110">
        <f t="shared" si="31"/>
        <v>103943</v>
      </c>
      <c r="N91" s="110">
        <f t="shared" si="31"/>
        <v>102677</v>
      </c>
      <c r="O91" s="110">
        <f t="shared" si="31"/>
        <v>90545</v>
      </c>
      <c r="P91" s="110">
        <f t="shared" si="32"/>
        <v>1221197</v>
      </c>
      <c r="Q91" s="112"/>
      <c r="R91" s="112"/>
      <c r="S91" s="110">
        <f>SUM($D91:D91)</f>
        <v>94196</v>
      </c>
      <c r="T91" s="110">
        <f>SUM($D91:E91)</f>
        <v>183974</v>
      </c>
      <c r="U91" s="110">
        <f>SUM($D91:F91)</f>
        <v>293625</v>
      </c>
      <c r="V91" s="110">
        <f>SUM($D91:G91)</f>
        <v>398858</v>
      </c>
      <c r="W91" s="110">
        <f>SUM($D91:H91)</f>
        <v>501907</v>
      </c>
      <c r="X91" s="110">
        <f>SUM($D91:I91)</f>
        <v>612212</v>
      </c>
      <c r="Y91" s="110">
        <f>SUM($D91:J91)</f>
        <v>711875</v>
      </c>
      <c r="Z91" s="110">
        <f>SUM($D91:K91)</f>
        <v>817579</v>
      </c>
      <c r="AA91" s="110">
        <f>SUM($D91:L91)</f>
        <v>924032</v>
      </c>
      <c r="AB91" s="110">
        <f>SUM($D91:M91)</f>
        <v>1027975</v>
      </c>
      <c r="AC91" s="110">
        <f>SUM($D91:N91)</f>
        <v>1130652</v>
      </c>
      <c r="AD91" s="110">
        <f>SUM($D91:O91)</f>
        <v>1221197</v>
      </c>
    </row>
    <row r="92" spans="1:30" ht="15" customHeight="1">
      <c r="A92" s="138">
        <v>2011</v>
      </c>
      <c r="B92" s="141" t="s">
        <v>7</v>
      </c>
      <c r="C92" s="113"/>
      <c r="D92" s="110">
        <f t="shared" si="30"/>
        <v>96938</v>
      </c>
      <c r="E92" s="110">
        <f t="shared" si="30"/>
        <v>95153</v>
      </c>
      <c r="F92" s="110">
        <f t="shared" si="30"/>
        <v>114026</v>
      </c>
      <c r="G92" s="110">
        <f t="shared" si="30"/>
        <v>102940</v>
      </c>
      <c r="H92" s="110">
        <f t="shared" si="30"/>
        <v>107147</v>
      </c>
      <c r="I92" s="110">
        <f t="shared" si="30"/>
        <v>111970</v>
      </c>
      <c r="J92" s="110">
        <f t="shared" si="30"/>
        <v>97612</v>
      </c>
      <c r="K92" s="110">
        <f t="shared" si="31"/>
        <v>111239</v>
      </c>
      <c r="L92" s="110">
        <f t="shared" si="31"/>
        <v>108022</v>
      </c>
      <c r="M92" s="110">
        <f t="shared" si="31"/>
        <v>107200</v>
      </c>
      <c r="N92" s="110">
        <f t="shared" si="31"/>
        <v>105821</v>
      </c>
      <c r="O92" s="110">
        <f t="shared" si="31"/>
        <v>94990</v>
      </c>
      <c r="P92" s="110">
        <f t="shared" si="32"/>
        <v>1253058</v>
      </c>
      <c r="Q92" s="112"/>
      <c r="R92" s="112"/>
      <c r="S92" s="110">
        <f>SUM($D92:D92)</f>
        <v>96938</v>
      </c>
      <c r="T92" s="110">
        <f>SUM($D92:E92)</f>
        <v>192091</v>
      </c>
      <c r="U92" s="110">
        <f>SUM($D92:F92)</f>
        <v>306117</v>
      </c>
      <c r="V92" s="110">
        <f>SUM($D92:G92)</f>
        <v>409057</v>
      </c>
      <c r="W92" s="110">
        <f>SUM($D92:H92)</f>
        <v>516204</v>
      </c>
      <c r="X92" s="110">
        <f>SUM($D92:I92)</f>
        <v>628174</v>
      </c>
      <c r="Y92" s="110">
        <f>SUM($D92:J92)</f>
        <v>725786</v>
      </c>
      <c r="Z92" s="110">
        <f>SUM($D92:K92)</f>
        <v>837025</v>
      </c>
      <c r="AA92" s="110">
        <f>SUM($D92:L92)</f>
        <v>945047</v>
      </c>
      <c r="AB92" s="110">
        <f>SUM($D92:M92)</f>
        <v>1052247</v>
      </c>
      <c r="AC92" s="110">
        <f>SUM($D92:N92)</f>
        <v>1158068</v>
      </c>
      <c r="AD92" s="110">
        <f>SUM($D92:O92)</f>
        <v>1253058</v>
      </c>
    </row>
    <row r="93" spans="1:30" ht="15" customHeight="1">
      <c r="A93" s="138">
        <v>2012</v>
      </c>
      <c r="B93" s="141" t="s">
        <v>7</v>
      </c>
      <c r="C93" s="113"/>
      <c r="D93" s="110">
        <f t="shared" si="30"/>
        <v>103727</v>
      </c>
      <c r="E93" s="110">
        <f t="shared" si="30"/>
        <v>101752</v>
      </c>
      <c r="F93" s="110">
        <f t="shared" si="30"/>
        <v>109548</v>
      </c>
      <c r="G93" s="110">
        <f t="shared" si="30"/>
        <v>106867</v>
      </c>
      <c r="H93" s="110">
        <f t="shared" si="30"/>
        <v>113836</v>
      </c>
      <c r="I93" s="110">
        <f t="shared" si="30"/>
        <v>108995</v>
      </c>
      <c r="J93" s="110">
        <f t="shared" si="30"/>
        <v>103426</v>
      </c>
      <c r="K93" s="110">
        <f t="shared" si="31"/>
        <v>110792</v>
      </c>
      <c r="L93" s="110">
        <f t="shared" si="31"/>
        <v>102008</v>
      </c>
      <c r="M93" s="110">
        <f t="shared" si="31"/>
        <v>109991</v>
      </c>
      <c r="N93" s="110">
        <f t="shared" si="31"/>
        <v>105782</v>
      </c>
      <c r="O93" s="110">
        <f t="shared" si="31"/>
        <v>88627</v>
      </c>
      <c r="P93" s="110">
        <f t="shared" si="32"/>
        <v>1265351</v>
      </c>
      <c r="Q93" s="112"/>
      <c r="R93" s="112"/>
      <c r="S93" s="110">
        <f>SUM($D93:D93)</f>
        <v>103727</v>
      </c>
      <c r="T93" s="110">
        <f>SUM($D93:E93)</f>
        <v>205479</v>
      </c>
      <c r="U93" s="110">
        <f>SUM($D93:F93)</f>
        <v>315027</v>
      </c>
      <c r="V93" s="110">
        <f>SUM($D93:G93)</f>
        <v>421894</v>
      </c>
      <c r="W93" s="110">
        <f>SUM($D93:H93)</f>
        <v>535730</v>
      </c>
      <c r="X93" s="110">
        <f>SUM($D93:I93)</f>
        <v>644725</v>
      </c>
      <c r="Y93" s="110">
        <f>SUM($D93:J93)</f>
        <v>748151</v>
      </c>
      <c r="Z93" s="110">
        <f>SUM($D93:K93)</f>
        <v>858943</v>
      </c>
      <c r="AA93" s="110">
        <f>SUM($D93:L93)</f>
        <v>960951</v>
      </c>
      <c r="AB93" s="110">
        <f>SUM($D93:M93)</f>
        <v>1070942</v>
      </c>
      <c r="AC93" s="110">
        <f>SUM($D93:N93)</f>
        <v>1176724</v>
      </c>
      <c r="AD93" s="110">
        <f>SUM($D93:O93)</f>
        <v>1265351</v>
      </c>
    </row>
    <row r="94" spans="1:30" ht="15" customHeight="1">
      <c r="A94" s="138">
        <v>2013</v>
      </c>
      <c r="B94" s="141" t="s">
        <v>7</v>
      </c>
      <c r="C94" s="113"/>
      <c r="D94" s="110">
        <f t="shared" si="30"/>
        <v>105017</v>
      </c>
      <c r="E94" s="110">
        <f t="shared" si="30"/>
        <v>95975</v>
      </c>
      <c r="F94" s="110">
        <f t="shared" si="30"/>
        <v>100338</v>
      </c>
      <c r="G94" s="110">
        <f t="shared" si="30"/>
        <v>108155</v>
      </c>
      <c r="H94" s="110">
        <f t="shared" si="30"/>
        <v>111783</v>
      </c>
      <c r="I94" s="110">
        <f t="shared" si="30"/>
        <v>103836</v>
      </c>
      <c r="J94" s="110">
        <f t="shared" si="30"/>
        <v>104510</v>
      </c>
      <c r="K94" s="110">
        <f t="shared" si="31"/>
        <v>106640</v>
      </c>
      <c r="L94" s="110">
        <f t="shared" si="31"/>
        <v>103978</v>
      </c>
      <c r="M94" s="110">
        <f t="shared" si="31"/>
        <v>112642</v>
      </c>
      <c r="N94" s="110">
        <f t="shared" si="31"/>
        <v>100459</v>
      </c>
      <c r="O94" s="110">
        <f t="shared" si="31"/>
        <v>91405</v>
      </c>
      <c r="P94" s="110">
        <f t="shared" si="32"/>
        <v>1244738</v>
      </c>
      <c r="Q94" s="112"/>
      <c r="R94" s="112"/>
      <c r="S94" s="110">
        <f>SUM($D94:D94)</f>
        <v>105017</v>
      </c>
      <c r="T94" s="110">
        <f>SUM($D94:E94)</f>
        <v>200992</v>
      </c>
      <c r="U94" s="110">
        <f>SUM($D94:F94)</f>
        <v>301330</v>
      </c>
      <c r="V94" s="110">
        <f>SUM($D94:G94)</f>
        <v>409485</v>
      </c>
      <c r="W94" s="110">
        <f>SUM($D94:H94)</f>
        <v>521268</v>
      </c>
      <c r="X94" s="110">
        <f>SUM($D94:I94)</f>
        <v>625104</v>
      </c>
      <c r="Y94" s="110">
        <f>SUM($D94:J94)</f>
        <v>729614</v>
      </c>
      <c r="Z94" s="110">
        <f>SUM($D94:K94)</f>
        <v>836254</v>
      </c>
      <c r="AA94" s="110">
        <f>SUM($D94:L94)</f>
        <v>940232</v>
      </c>
      <c r="AB94" s="110">
        <f>SUM($D94:M94)</f>
        <v>1052874</v>
      </c>
      <c r="AC94" s="110">
        <f>SUM($D94:N94)</f>
        <v>1153333</v>
      </c>
      <c r="AD94" s="110">
        <f>SUM($D94:O94)</f>
        <v>1244738</v>
      </c>
    </row>
    <row r="95" spans="1:30" ht="15" customHeight="1">
      <c r="A95" s="138">
        <v>2014</v>
      </c>
      <c r="B95" s="141" t="s">
        <v>7</v>
      </c>
      <c r="C95" s="113"/>
      <c r="D95" s="110">
        <f t="shared" si="30"/>
        <v>101216</v>
      </c>
      <c r="E95" s="110">
        <f t="shared" si="30"/>
        <v>96407</v>
      </c>
      <c r="F95" s="110">
        <f t="shared" si="30"/>
        <v>104736</v>
      </c>
      <c r="G95" s="110">
        <f t="shared" si="30"/>
        <v>108482</v>
      </c>
      <c r="H95" s="110">
        <f t="shared" si="30"/>
        <v>110771</v>
      </c>
      <c r="I95" s="110">
        <f t="shared" si="30"/>
        <v>108827</v>
      </c>
      <c r="J95" s="110">
        <f t="shared" si="30"/>
        <v>108709</v>
      </c>
      <c r="K95" s="110">
        <f t="shared" si="31"/>
        <v>103272</v>
      </c>
      <c r="L95" s="110">
        <f t="shared" si="31"/>
        <v>111534</v>
      </c>
      <c r="M95" s="110">
        <f t="shared" si="31"/>
        <v>112616</v>
      </c>
      <c r="N95" s="110">
        <f t="shared" si="31"/>
        <v>84688</v>
      </c>
      <c r="O95" s="110">
        <f t="shared" si="31"/>
        <v>99147</v>
      </c>
      <c r="P95" s="110">
        <f t="shared" si="32"/>
        <v>1250405</v>
      </c>
      <c r="Q95" s="112"/>
      <c r="R95" s="112"/>
      <c r="S95" s="110">
        <f>SUM($D95:D95)</f>
        <v>101216</v>
      </c>
      <c r="T95" s="110">
        <f>SUM($D95:E95)</f>
        <v>197623</v>
      </c>
      <c r="U95" s="110">
        <f>SUM($D95:F95)</f>
        <v>302359</v>
      </c>
      <c r="V95" s="110">
        <f>SUM($D95:G95)</f>
        <v>410841</v>
      </c>
      <c r="W95" s="110">
        <f>SUM($D95:H95)</f>
        <v>521612</v>
      </c>
      <c r="X95" s="110">
        <f>SUM($D95:I95)</f>
        <v>630439</v>
      </c>
      <c r="Y95" s="110">
        <f>SUM($D95:J95)</f>
        <v>739148</v>
      </c>
      <c r="Z95" s="110">
        <f>SUM($D95:K95)</f>
        <v>842420</v>
      </c>
      <c r="AA95" s="110">
        <f>SUM($D95:L95)</f>
        <v>953954</v>
      </c>
      <c r="AB95" s="110">
        <f>SUM($D95:M95)</f>
        <v>1066570</v>
      </c>
      <c r="AC95" s="110">
        <f>SUM($D95:N95)</f>
        <v>1151258</v>
      </c>
      <c r="AD95" s="110">
        <f>SUM($D95:O95)</f>
        <v>1250405</v>
      </c>
    </row>
    <row r="96" spans="1:30" ht="15" customHeight="1">
      <c r="A96" s="138">
        <v>2015</v>
      </c>
      <c r="B96" s="141" t="s">
        <v>7</v>
      </c>
      <c r="C96" s="113"/>
      <c r="D96" s="110">
        <f t="shared" si="30"/>
        <v>97922</v>
      </c>
      <c r="E96" s="110">
        <f t="shared" si="30"/>
        <v>93178</v>
      </c>
      <c r="F96" s="110">
        <f t="shared" si="30"/>
        <v>109328</v>
      </c>
      <c r="G96" s="110">
        <f t="shared" si="30"/>
        <v>105203</v>
      </c>
      <c r="H96" s="110">
        <f t="shared" si="30"/>
        <v>102985</v>
      </c>
      <c r="I96" s="110">
        <f t="shared" si="30"/>
        <v>107913</v>
      </c>
      <c r="J96" s="110">
        <f t="shared" si="30"/>
        <v>102085</v>
      </c>
      <c r="K96" s="110">
        <f t="shared" si="31"/>
        <v>99798</v>
      </c>
      <c r="L96" s="110">
        <f t="shared" si="31"/>
        <v>104023</v>
      </c>
      <c r="M96" s="110">
        <f t="shared" si="31"/>
        <v>107541</v>
      </c>
      <c r="N96" s="110">
        <f t="shared" si="31"/>
        <v>102058</v>
      </c>
      <c r="O96" s="110">
        <f t="shared" si="31"/>
        <v>96842</v>
      </c>
      <c r="P96" s="110">
        <f t="shared" si="32"/>
        <v>1228876</v>
      </c>
      <c r="Q96" s="112"/>
      <c r="R96" s="112"/>
      <c r="S96" s="110">
        <f>SUM($D96:D96)</f>
        <v>97922</v>
      </c>
      <c r="T96" s="110">
        <f>SUM($D96:E96)</f>
        <v>191100</v>
      </c>
      <c r="U96" s="110">
        <f>SUM($D96:F96)</f>
        <v>300428</v>
      </c>
      <c r="V96" s="110">
        <f>SUM($D96:G96)</f>
        <v>405631</v>
      </c>
      <c r="W96" s="110">
        <f>SUM($D96:H96)</f>
        <v>508616</v>
      </c>
      <c r="X96" s="110">
        <f>SUM($D96:I96)</f>
        <v>616529</v>
      </c>
      <c r="Y96" s="110">
        <f>SUM($D96:J96)</f>
        <v>718614</v>
      </c>
      <c r="Z96" s="110">
        <f>SUM($D96:K96)</f>
        <v>818412</v>
      </c>
      <c r="AA96" s="110">
        <f>SUM($D96:L96)</f>
        <v>922435</v>
      </c>
      <c r="AB96" s="110">
        <f>SUM($D96:M96)</f>
        <v>1029976</v>
      </c>
      <c r="AC96" s="110">
        <f>SUM($D96:N96)</f>
        <v>1132034</v>
      </c>
      <c r="AD96" s="110">
        <f>SUM($D96:O96)</f>
        <v>1228876</v>
      </c>
    </row>
    <row r="97" spans="1:30" ht="15" customHeight="1">
      <c r="A97" s="138">
        <v>2016</v>
      </c>
      <c r="B97" s="141" t="s">
        <v>7</v>
      </c>
      <c r="C97" s="113"/>
      <c r="D97" s="110">
        <f t="shared" si="30"/>
        <v>96953</v>
      </c>
      <c r="E97" s="110">
        <f t="shared" si="30"/>
        <v>99731</v>
      </c>
      <c r="F97" s="110">
        <f t="shared" si="30"/>
        <v>109689</v>
      </c>
      <c r="G97" s="110">
        <f t="shared" si="30"/>
        <v>103360</v>
      </c>
      <c r="H97" s="110">
        <f t="shared" si="30"/>
        <v>103628</v>
      </c>
      <c r="I97" s="110">
        <f t="shared" si="30"/>
        <v>106237</v>
      </c>
      <c r="J97" s="110">
        <f t="shared" si="30"/>
        <v>95000</v>
      </c>
      <c r="K97" s="110">
        <f t="shared" si="31"/>
        <v>106554</v>
      </c>
      <c r="L97" s="110">
        <f t="shared" si="31"/>
        <v>101839</v>
      </c>
      <c r="M97" s="110">
        <f t="shared" si="31"/>
        <v>99970</v>
      </c>
      <c r="N97" s="110">
        <f t="shared" si="31"/>
        <v>100246</v>
      </c>
      <c r="O97" s="110">
        <f t="shared" si="31"/>
        <v>89061</v>
      </c>
      <c r="P97" s="110">
        <f t="shared" ref="P97" si="33">SUM(D97:O97)</f>
        <v>1212268</v>
      </c>
      <c r="Q97" s="112"/>
      <c r="R97" s="112"/>
      <c r="S97" s="110">
        <f>SUM($D97:D97)</f>
        <v>96953</v>
      </c>
      <c r="T97" s="110">
        <f>SUM($D97:E97)</f>
        <v>196684</v>
      </c>
      <c r="U97" s="110">
        <f>SUM($D97:F97)</f>
        <v>306373</v>
      </c>
      <c r="V97" s="110">
        <f>SUM($D97:G97)</f>
        <v>409733</v>
      </c>
      <c r="W97" s="110">
        <f>SUM($D97:H97)</f>
        <v>513361</v>
      </c>
      <c r="X97" s="110">
        <f>SUM($D97:I97)</f>
        <v>619598</v>
      </c>
      <c r="Y97" s="110">
        <f>SUM($D97:J97)</f>
        <v>714598</v>
      </c>
      <c r="Z97" s="110">
        <f>SUM($D97:K97)</f>
        <v>821152</v>
      </c>
      <c r="AA97" s="110">
        <f>SUM($D97:L97)</f>
        <v>922991</v>
      </c>
      <c r="AB97" s="110">
        <f>SUM($D97:M97)</f>
        <v>1022961</v>
      </c>
      <c r="AC97" s="110">
        <f>SUM($D97:N97)</f>
        <v>1123207</v>
      </c>
      <c r="AD97" s="110">
        <f>SUM($D97:O97)</f>
        <v>1212268</v>
      </c>
    </row>
    <row r="98" spans="1:30" ht="15" customHeight="1">
      <c r="A98" s="138">
        <v>2017</v>
      </c>
      <c r="B98" s="141" t="s">
        <v>7</v>
      </c>
      <c r="C98" s="113"/>
      <c r="D98" s="110">
        <f>SUMIFS(D$11:D$69,$A$11:$A$69,$A98,$B$11:$B$69,$B98)</f>
        <v>95293</v>
      </c>
      <c r="E98" s="110">
        <f t="shared" ref="E98:O98" si="34">SUMIFS(E$11:E$69,$A$11:$A$69,$A98,$B$11:$B$69,$B98)</f>
        <v>89465</v>
      </c>
      <c r="F98" s="110">
        <f t="shared" si="34"/>
        <v>103637</v>
      </c>
      <c r="G98" s="110">
        <f t="shared" si="34"/>
        <v>93964</v>
      </c>
      <c r="H98" s="110">
        <f t="shared" si="34"/>
        <v>104566</v>
      </c>
      <c r="I98" s="110">
        <f t="shared" si="34"/>
        <v>103578</v>
      </c>
      <c r="J98" s="110">
        <f t="shared" si="34"/>
        <v>91468</v>
      </c>
      <c r="K98" s="110">
        <f t="shared" si="34"/>
        <v>104374</v>
      </c>
      <c r="L98" s="110">
        <f t="shared" si="34"/>
        <v>95947</v>
      </c>
      <c r="M98" s="110">
        <f t="shared" si="34"/>
        <v>101835</v>
      </c>
      <c r="N98" s="110">
        <f t="shared" si="34"/>
        <v>0</v>
      </c>
      <c r="O98" s="110">
        <f t="shared" si="34"/>
        <v>0</v>
      </c>
      <c r="P98" s="110">
        <f t="shared" ref="P98" si="35">SUM(D98:O98)</f>
        <v>984127</v>
      </c>
      <c r="Q98" s="112"/>
      <c r="R98" s="112"/>
      <c r="S98" s="110">
        <f>SUM($D98:D98)</f>
        <v>95293</v>
      </c>
      <c r="T98" s="110">
        <f>SUM($D98:E98)</f>
        <v>184758</v>
      </c>
      <c r="U98" s="110">
        <f>SUM($D98:F98)</f>
        <v>288395</v>
      </c>
      <c r="V98" s="110">
        <f>SUM($D98:G98)</f>
        <v>382359</v>
      </c>
      <c r="W98" s="110">
        <f>SUM($D98:H98)</f>
        <v>486925</v>
      </c>
      <c r="X98" s="110">
        <f>SUM($D98:I98)</f>
        <v>590503</v>
      </c>
      <c r="Y98" s="110">
        <f>SUM($D98:J98)</f>
        <v>681971</v>
      </c>
      <c r="Z98" s="110">
        <f>SUM($D98:K98)</f>
        <v>786345</v>
      </c>
      <c r="AA98" s="110">
        <f>SUM($D98:L98)</f>
        <v>882292</v>
      </c>
      <c r="AB98" s="110">
        <f>SUM($D98:M98)</f>
        <v>984127</v>
      </c>
      <c r="AC98" s="110">
        <f>SUM($D98:N98)</f>
        <v>984127</v>
      </c>
      <c r="AD98" s="110">
        <f>SUM($D98:O98)</f>
        <v>984127</v>
      </c>
    </row>
    <row r="99" spans="1:30" ht="15" customHeight="1">
      <c r="Q99" s="112"/>
      <c r="R99" s="112"/>
    </row>
    <row r="100" spans="1:30" ht="15" customHeight="1">
      <c r="Q100" s="145"/>
      <c r="R100" s="145"/>
    </row>
    <row r="101" spans="1:30" ht="15" customHeight="1">
      <c r="A101" s="138">
        <v>2006</v>
      </c>
      <c r="B101" s="141" t="s">
        <v>8</v>
      </c>
      <c r="D101" s="110">
        <f t="shared" ref="D101:J111" si="36">SUMIFS(D$11:D$65,$A$11:$A$65,$A101,$B$11:$B$65,$B101)</f>
        <v>2282</v>
      </c>
      <c r="E101" s="110">
        <f t="shared" si="36"/>
        <v>2254</v>
      </c>
      <c r="F101" s="110">
        <f t="shared" si="36"/>
        <v>2516</v>
      </c>
      <c r="G101" s="110">
        <f t="shared" si="36"/>
        <v>2522</v>
      </c>
      <c r="H101" s="110">
        <f t="shared" si="36"/>
        <v>2688</v>
      </c>
      <c r="I101" s="110">
        <f t="shared" si="36"/>
        <v>2578</v>
      </c>
      <c r="J101" s="110">
        <f t="shared" si="36"/>
        <v>2680</v>
      </c>
      <c r="K101" s="110">
        <f t="shared" ref="K101:O111" si="37">SUMIFS(K$11:K$65,$A$11:$A$65,$A101,$B$11:$B$65,$B101)</f>
        <v>2900</v>
      </c>
      <c r="L101" s="110">
        <f t="shared" si="37"/>
        <v>2620</v>
      </c>
      <c r="M101" s="110">
        <f t="shared" si="37"/>
        <v>2808</v>
      </c>
      <c r="N101" s="110">
        <f t="shared" si="37"/>
        <v>2994</v>
      </c>
      <c r="O101" s="110">
        <f t="shared" si="37"/>
        <v>2198</v>
      </c>
      <c r="P101" s="110">
        <f t="shared" ref="P101:P110" si="38">SUM(D101:O101)</f>
        <v>31040</v>
      </c>
      <c r="Q101" s="145"/>
      <c r="R101" s="145"/>
      <c r="S101" s="110">
        <f>SUM($D101:D101)</f>
        <v>2282</v>
      </c>
      <c r="T101" s="110">
        <f>SUM($D101:E101)</f>
        <v>4536</v>
      </c>
      <c r="U101" s="110">
        <f>SUM($D101:F101)</f>
        <v>7052</v>
      </c>
      <c r="V101" s="110">
        <f>SUM($D101:G101)</f>
        <v>9574</v>
      </c>
      <c r="W101" s="110">
        <f>SUM($D101:H101)</f>
        <v>12262</v>
      </c>
      <c r="X101" s="110">
        <f>SUM($D101:I101)</f>
        <v>14840</v>
      </c>
      <c r="Y101" s="110">
        <f>SUM($D101:J101)</f>
        <v>17520</v>
      </c>
      <c r="Z101" s="110">
        <f>SUM($D101:K101)</f>
        <v>20420</v>
      </c>
      <c r="AA101" s="110">
        <f>SUM($D101:L101)</f>
        <v>23040</v>
      </c>
      <c r="AB101" s="110">
        <f>SUM($D101:M101)</f>
        <v>25848</v>
      </c>
      <c r="AC101" s="110">
        <f>SUM($D101:N101)</f>
        <v>28842</v>
      </c>
      <c r="AD101" s="110">
        <f>SUM($D101:O101)</f>
        <v>31040</v>
      </c>
    </row>
    <row r="102" spans="1:30" ht="15" customHeight="1">
      <c r="A102" s="138">
        <v>2007</v>
      </c>
      <c r="B102" s="141" t="s">
        <v>8</v>
      </c>
      <c r="D102" s="110">
        <f t="shared" si="36"/>
        <v>2330</v>
      </c>
      <c r="E102" s="110">
        <f t="shared" si="36"/>
        <v>2448</v>
      </c>
      <c r="F102" s="110">
        <f t="shared" si="36"/>
        <v>2506</v>
      </c>
      <c r="G102" s="110">
        <f t="shared" si="36"/>
        <v>2356</v>
      </c>
      <c r="H102" s="110">
        <f t="shared" si="36"/>
        <v>2590</v>
      </c>
      <c r="I102" s="110">
        <f t="shared" si="36"/>
        <v>2444</v>
      </c>
      <c r="J102" s="110">
        <f t="shared" si="36"/>
        <v>2556</v>
      </c>
      <c r="K102" s="110">
        <f t="shared" si="37"/>
        <v>3002</v>
      </c>
      <c r="L102" s="110">
        <f t="shared" si="37"/>
        <v>2822</v>
      </c>
      <c r="M102" s="110">
        <f t="shared" si="37"/>
        <v>3182</v>
      </c>
      <c r="N102" s="110">
        <f t="shared" si="37"/>
        <v>3088</v>
      </c>
      <c r="O102" s="110">
        <f t="shared" si="37"/>
        <v>2588</v>
      </c>
      <c r="P102" s="110">
        <f t="shared" si="38"/>
        <v>31912</v>
      </c>
      <c r="Q102" s="145"/>
      <c r="R102" s="145"/>
      <c r="S102" s="110">
        <f>SUM($D102:D102)</f>
        <v>2330</v>
      </c>
      <c r="T102" s="110">
        <f>SUM($D102:E102)</f>
        <v>4778</v>
      </c>
      <c r="U102" s="110">
        <f>SUM($D102:F102)</f>
        <v>7284</v>
      </c>
      <c r="V102" s="110">
        <f>SUM($D102:G102)</f>
        <v>9640</v>
      </c>
      <c r="W102" s="110">
        <f>SUM($D102:H102)</f>
        <v>12230</v>
      </c>
      <c r="X102" s="110">
        <f>SUM($D102:I102)</f>
        <v>14674</v>
      </c>
      <c r="Y102" s="110">
        <f>SUM($D102:J102)</f>
        <v>17230</v>
      </c>
      <c r="Z102" s="110">
        <f>SUM($D102:K102)</f>
        <v>20232</v>
      </c>
      <c r="AA102" s="110">
        <f>SUM($D102:L102)</f>
        <v>23054</v>
      </c>
      <c r="AB102" s="110">
        <f>SUM($D102:M102)</f>
        <v>26236</v>
      </c>
      <c r="AC102" s="110">
        <f>SUM($D102:N102)</f>
        <v>29324</v>
      </c>
      <c r="AD102" s="110">
        <f>SUM($D102:O102)</f>
        <v>31912</v>
      </c>
    </row>
    <row r="103" spans="1:30" ht="15" customHeight="1">
      <c r="A103" s="138">
        <v>2008</v>
      </c>
      <c r="B103" s="141" t="s">
        <v>8</v>
      </c>
      <c r="D103" s="110">
        <f t="shared" si="36"/>
        <v>2248</v>
      </c>
      <c r="E103" s="110">
        <f t="shared" si="36"/>
        <v>2284</v>
      </c>
      <c r="F103" s="110">
        <f t="shared" si="36"/>
        <v>2440</v>
      </c>
      <c r="G103" s="110">
        <f t="shared" si="36"/>
        <v>2144</v>
      </c>
      <c r="H103" s="110">
        <f t="shared" si="36"/>
        <v>2784</v>
      </c>
      <c r="I103" s="110">
        <f t="shared" si="36"/>
        <v>2916</v>
      </c>
      <c r="J103" s="110">
        <f t="shared" si="36"/>
        <v>3098</v>
      </c>
      <c r="K103" s="110">
        <f t="shared" si="37"/>
        <v>3312</v>
      </c>
      <c r="L103" s="110">
        <f t="shared" si="37"/>
        <v>2914</v>
      </c>
      <c r="M103" s="110">
        <f t="shared" si="37"/>
        <v>2926</v>
      </c>
      <c r="N103" s="110">
        <f t="shared" si="37"/>
        <v>2800</v>
      </c>
      <c r="O103" s="110">
        <f t="shared" si="37"/>
        <v>2312</v>
      </c>
      <c r="P103" s="110">
        <f t="shared" si="38"/>
        <v>32178</v>
      </c>
      <c r="Q103" s="145"/>
      <c r="R103" s="145"/>
      <c r="S103" s="110">
        <f>SUM($D103:D103)</f>
        <v>2248</v>
      </c>
      <c r="T103" s="110">
        <f>SUM($D103:E103)</f>
        <v>4532</v>
      </c>
      <c r="U103" s="110">
        <f>SUM($D103:F103)</f>
        <v>6972</v>
      </c>
      <c r="V103" s="110">
        <f>SUM($D103:G103)</f>
        <v>9116</v>
      </c>
      <c r="W103" s="110">
        <f>SUM($D103:H103)</f>
        <v>11900</v>
      </c>
      <c r="X103" s="110">
        <f>SUM($D103:I103)</f>
        <v>14816</v>
      </c>
      <c r="Y103" s="110">
        <f>SUM($D103:J103)</f>
        <v>17914</v>
      </c>
      <c r="Z103" s="110">
        <f>SUM($D103:K103)</f>
        <v>21226</v>
      </c>
      <c r="AA103" s="110">
        <f>SUM($D103:L103)</f>
        <v>24140</v>
      </c>
      <c r="AB103" s="110">
        <f>SUM($D103:M103)</f>
        <v>27066</v>
      </c>
      <c r="AC103" s="110">
        <f>SUM($D103:N103)</f>
        <v>29866</v>
      </c>
      <c r="AD103" s="110">
        <f>SUM($D103:O103)</f>
        <v>32178</v>
      </c>
    </row>
    <row r="104" spans="1:30" ht="15" customHeight="1">
      <c r="A104" s="138">
        <v>2009</v>
      </c>
      <c r="B104" s="141" t="s">
        <v>8</v>
      </c>
      <c r="D104" s="110">
        <f t="shared" si="36"/>
        <v>2396</v>
      </c>
      <c r="E104" s="110">
        <f t="shared" si="36"/>
        <v>2166</v>
      </c>
      <c r="F104" s="110">
        <f t="shared" si="36"/>
        <v>2368</v>
      </c>
      <c r="G104" s="110">
        <f t="shared" si="36"/>
        <v>2264</v>
      </c>
      <c r="H104" s="110">
        <f t="shared" si="36"/>
        <v>2472</v>
      </c>
      <c r="I104" s="110">
        <f t="shared" si="36"/>
        <v>1862</v>
      </c>
      <c r="J104" s="110">
        <f t="shared" si="36"/>
        <v>2426</v>
      </c>
      <c r="K104" s="110">
        <f t="shared" si="37"/>
        <v>2654</v>
      </c>
      <c r="L104" s="110">
        <f t="shared" si="37"/>
        <v>2504</v>
      </c>
      <c r="M104" s="110">
        <f t="shared" si="37"/>
        <v>2370</v>
      </c>
      <c r="N104" s="110">
        <f t="shared" si="37"/>
        <v>2598</v>
      </c>
      <c r="O104" s="110">
        <f t="shared" si="37"/>
        <v>2062</v>
      </c>
      <c r="P104" s="110">
        <f t="shared" si="38"/>
        <v>28142</v>
      </c>
      <c r="Q104" s="145"/>
      <c r="R104" s="145"/>
      <c r="S104" s="110">
        <f>SUM($D104:D104)</f>
        <v>2396</v>
      </c>
      <c r="T104" s="110">
        <f>SUM($D104:E104)</f>
        <v>4562</v>
      </c>
      <c r="U104" s="110">
        <f>SUM($D104:F104)</f>
        <v>6930</v>
      </c>
      <c r="V104" s="110">
        <f>SUM($D104:G104)</f>
        <v>9194</v>
      </c>
      <c r="W104" s="110">
        <f>SUM($D104:H104)</f>
        <v>11666</v>
      </c>
      <c r="X104" s="110">
        <f>SUM($D104:I104)</f>
        <v>13528</v>
      </c>
      <c r="Y104" s="110">
        <f>SUM($D104:J104)</f>
        <v>15954</v>
      </c>
      <c r="Z104" s="110">
        <f>SUM($D104:K104)</f>
        <v>18608</v>
      </c>
      <c r="AA104" s="110">
        <f>SUM($D104:L104)</f>
        <v>21112</v>
      </c>
      <c r="AB104" s="110">
        <f>SUM($D104:M104)</f>
        <v>23482</v>
      </c>
      <c r="AC104" s="110">
        <f>SUM($D104:N104)</f>
        <v>26080</v>
      </c>
      <c r="AD104" s="110">
        <f>SUM($D104:O104)</f>
        <v>28142</v>
      </c>
    </row>
    <row r="105" spans="1:30" ht="15" customHeight="1">
      <c r="A105" s="138">
        <v>2010</v>
      </c>
      <c r="B105" s="141" t="s">
        <v>8</v>
      </c>
      <c r="D105" s="110">
        <f t="shared" si="36"/>
        <v>2140</v>
      </c>
      <c r="E105" s="110">
        <f t="shared" si="36"/>
        <v>1940</v>
      </c>
      <c r="F105" s="110">
        <f t="shared" si="36"/>
        <v>2006</v>
      </c>
      <c r="G105" s="110">
        <f t="shared" si="36"/>
        <v>2080</v>
      </c>
      <c r="H105" s="110">
        <f t="shared" si="36"/>
        <v>2454</v>
      </c>
      <c r="I105" s="110">
        <f t="shared" si="36"/>
        <v>2100</v>
      </c>
      <c r="J105" s="110">
        <f t="shared" si="36"/>
        <v>2664</v>
      </c>
      <c r="K105" s="110">
        <f t="shared" si="37"/>
        <v>2838</v>
      </c>
      <c r="L105" s="110">
        <f t="shared" si="37"/>
        <v>2576</v>
      </c>
      <c r="M105" s="110">
        <f t="shared" si="37"/>
        <v>2630</v>
      </c>
      <c r="N105" s="110">
        <f t="shared" si="37"/>
        <v>2564</v>
      </c>
      <c r="O105" s="110">
        <f t="shared" si="37"/>
        <v>2282</v>
      </c>
      <c r="P105" s="110">
        <f t="shared" si="38"/>
        <v>28274</v>
      </c>
      <c r="Q105" s="145"/>
      <c r="R105" s="145"/>
      <c r="S105" s="110">
        <f>SUM($D105:D105)</f>
        <v>2140</v>
      </c>
      <c r="T105" s="110">
        <f>SUM($D105:E105)</f>
        <v>4080</v>
      </c>
      <c r="U105" s="110">
        <f>SUM($D105:F105)</f>
        <v>6086</v>
      </c>
      <c r="V105" s="110">
        <f>SUM($D105:G105)</f>
        <v>8166</v>
      </c>
      <c r="W105" s="110">
        <f>SUM($D105:H105)</f>
        <v>10620</v>
      </c>
      <c r="X105" s="110">
        <f>SUM($D105:I105)</f>
        <v>12720</v>
      </c>
      <c r="Y105" s="110">
        <f>SUM($D105:J105)</f>
        <v>15384</v>
      </c>
      <c r="Z105" s="110">
        <f>SUM($D105:K105)</f>
        <v>18222</v>
      </c>
      <c r="AA105" s="110">
        <f>SUM($D105:L105)</f>
        <v>20798</v>
      </c>
      <c r="AB105" s="110">
        <f>SUM($D105:M105)</f>
        <v>23428</v>
      </c>
      <c r="AC105" s="110">
        <f>SUM($D105:N105)</f>
        <v>25992</v>
      </c>
      <c r="AD105" s="110">
        <f>SUM($D105:O105)</f>
        <v>28274</v>
      </c>
    </row>
    <row r="106" spans="1:30" ht="15" customHeight="1">
      <c r="A106" s="138">
        <v>2011</v>
      </c>
      <c r="B106" s="141" t="s">
        <v>8</v>
      </c>
      <c r="D106" s="110">
        <f t="shared" si="36"/>
        <v>2260</v>
      </c>
      <c r="E106" s="110">
        <f t="shared" si="36"/>
        <v>2234</v>
      </c>
      <c r="F106" s="110">
        <f t="shared" si="36"/>
        <v>2334</v>
      </c>
      <c r="G106" s="110">
        <f t="shared" si="36"/>
        <v>2322</v>
      </c>
      <c r="H106" s="110">
        <f t="shared" si="36"/>
        <v>2664</v>
      </c>
      <c r="I106" s="110">
        <f t="shared" si="36"/>
        <v>2350</v>
      </c>
      <c r="J106" s="110">
        <f t="shared" si="36"/>
        <v>2868</v>
      </c>
      <c r="K106" s="110">
        <f t="shared" si="37"/>
        <v>3056</v>
      </c>
      <c r="L106" s="110">
        <f t="shared" si="37"/>
        <v>3096</v>
      </c>
      <c r="M106" s="110">
        <f t="shared" si="37"/>
        <v>3026</v>
      </c>
      <c r="N106" s="110">
        <f t="shared" si="37"/>
        <v>2988</v>
      </c>
      <c r="O106" s="110">
        <f t="shared" si="37"/>
        <v>2678</v>
      </c>
      <c r="P106" s="110">
        <f t="shared" si="38"/>
        <v>31876</v>
      </c>
      <c r="Q106" s="145"/>
      <c r="R106" s="145"/>
      <c r="S106" s="110">
        <f>SUM($D106:D106)</f>
        <v>2260</v>
      </c>
      <c r="T106" s="110">
        <f>SUM($D106:E106)</f>
        <v>4494</v>
      </c>
      <c r="U106" s="110">
        <f>SUM($D106:F106)</f>
        <v>6828</v>
      </c>
      <c r="V106" s="110">
        <f>SUM($D106:G106)</f>
        <v>9150</v>
      </c>
      <c r="W106" s="110">
        <f>SUM($D106:H106)</f>
        <v>11814</v>
      </c>
      <c r="X106" s="110">
        <f>SUM($D106:I106)</f>
        <v>14164</v>
      </c>
      <c r="Y106" s="110">
        <f>SUM($D106:J106)</f>
        <v>17032</v>
      </c>
      <c r="Z106" s="110">
        <f>SUM($D106:K106)</f>
        <v>20088</v>
      </c>
      <c r="AA106" s="110">
        <f>SUM($D106:L106)</f>
        <v>23184</v>
      </c>
      <c r="AB106" s="110">
        <f>SUM($D106:M106)</f>
        <v>26210</v>
      </c>
      <c r="AC106" s="110">
        <f>SUM($D106:N106)</f>
        <v>29198</v>
      </c>
      <c r="AD106" s="110">
        <f>SUM($D106:O106)</f>
        <v>31876</v>
      </c>
    </row>
    <row r="107" spans="1:30" ht="15" customHeight="1">
      <c r="A107" s="138">
        <v>2012</v>
      </c>
      <c r="B107" s="141" t="s">
        <v>8</v>
      </c>
      <c r="D107" s="110">
        <f t="shared" si="36"/>
        <v>2398</v>
      </c>
      <c r="E107" s="110">
        <f t="shared" si="36"/>
        <v>2474</v>
      </c>
      <c r="F107" s="110">
        <f t="shared" si="36"/>
        <v>2412</v>
      </c>
      <c r="G107" s="110">
        <f t="shared" si="36"/>
        <v>2374</v>
      </c>
      <c r="H107" s="110">
        <f t="shared" si="36"/>
        <v>2554</v>
      </c>
      <c r="I107" s="110">
        <f t="shared" si="36"/>
        <v>2310</v>
      </c>
      <c r="J107" s="110">
        <f t="shared" si="36"/>
        <v>2564</v>
      </c>
      <c r="K107" s="110">
        <f t="shared" si="37"/>
        <v>2944</v>
      </c>
      <c r="L107" s="110">
        <f t="shared" si="37"/>
        <v>2756</v>
      </c>
      <c r="M107" s="110">
        <f t="shared" si="37"/>
        <v>2714</v>
      </c>
      <c r="N107" s="110">
        <f t="shared" si="37"/>
        <v>2290</v>
      </c>
      <c r="O107" s="110">
        <f t="shared" si="37"/>
        <v>2454</v>
      </c>
      <c r="P107" s="110">
        <f t="shared" si="38"/>
        <v>30244</v>
      </c>
      <c r="Q107" s="145"/>
      <c r="R107" s="145"/>
      <c r="S107" s="110">
        <f>SUM($D107:D107)</f>
        <v>2398</v>
      </c>
      <c r="T107" s="110">
        <f>SUM($D107:E107)</f>
        <v>4872</v>
      </c>
      <c r="U107" s="110">
        <f>SUM($D107:F107)</f>
        <v>7284</v>
      </c>
      <c r="V107" s="110">
        <f>SUM($D107:G107)</f>
        <v>9658</v>
      </c>
      <c r="W107" s="110">
        <f>SUM($D107:H107)</f>
        <v>12212</v>
      </c>
      <c r="X107" s="110">
        <f>SUM($D107:I107)</f>
        <v>14522</v>
      </c>
      <c r="Y107" s="110">
        <f>SUM($D107:J107)</f>
        <v>17086</v>
      </c>
      <c r="Z107" s="110">
        <f>SUM($D107:K107)</f>
        <v>20030</v>
      </c>
      <c r="AA107" s="110">
        <f>SUM($D107:L107)</f>
        <v>22786</v>
      </c>
      <c r="AB107" s="110">
        <f>SUM($D107:M107)</f>
        <v>25500</v>
      </c>
      <c r="AC107" s="110">
        <f>SUM($D107:N107)</f>
        <v>27790</v>
      </c>
      <c r="AD107" s="110">
        <f>SUM($D107:O107)</f>
        <v>30244</v>
      </c>
    </row>
    <row r="108" spans="1:30" ht="15" customHeight="1">
      <c r="A108" s="138">
        <v>2013</v>
      </c>
      <c r="B108" s="141" t="s">
        <v>8</v>
      </c>
      <c r="D108" s="110">
        <f t="shared" si="36"/>
        <v>2220</v>
      </c>
      <c r="E108" s="110">
        <f t="shared" si="36"/>
        <v>2204</v>
      </c>
      <c r="F108" s="110">
        <f t="shared" si="36"/>
        <v>2332</v>
      </c>
      <c r="G108" s="110">
        <f t="shared" si="36"/>
        <v>2372</v>
      </c>
      <c r="H108" s="110">
        <f t="shared" si="36"/>
        <v>2466</v>
      </c>
      <c r="I108" s="110">
        <f t="shared" si="36"/>
        <v>2290</v>
      </c>
      <c r="J108" s="110">
        <f t="shared" si="36"/>
        <v>2666</v>
      </c>
      <c r="K108" s="110">
        <f t="shared" si="37"/>
        <v>2816</v>
      </c>
      <c r="L108" s="110">
        <f t="shared" si="37"/>
        <v>2840</v>
      </c>
      <c r="M108" s="110">
        <f t="shared" si="37"/>
        <v>2670</v>
      </c>
      <c r="N108" s="110">
        <f t="shared" si="37"/>
        <v>2420</v>
      </c>
      <c r="O108" s="110">
        <f t="shared" si="37"/>
        <v>2218</v>
      </c>
      <c r="P108" s="110">
        <f t="shared" si="38"/>
        <v>29514</v>
      </c>
      <c r="Q108" s="145"/>
      <c r="R108" s="145"/>
      <c r="S108" s="110">
        <f>SUM($D108:D108)</f>
        <v>2220</v>
      </c>
      <c r="T108" s="110">
        <f>SUM($D108:E108)</f>
        <v>4424</v>
      </c>
      <c r="U108" s="110">
        <f>SUM($D108:F108)</f>
        <v>6756</v>
      </c>
      <c r="V108" s="110">
        <f>SUM($D108:G108)</f>
        <v>9128</v>
      </c>
      <c r="W108" s="110">
        <f>SUM($D108:H108)</f>
        <v>11594</v>
      </c>
      <c r="X108" s="110">
        <f>SUM($D108:I108)</f>
        <v>13884</v>
      </c>
      <c r="Y108" s="110">
        <f>SUM($D108:J108)</f>
        <v>16550</v>
      </c>
      <c r="Z108" s="110">
        <f>SUM($D108:K108)</f>
        <v>19366</v>
      </c>
      <c r="AA108" s="110">
        <f>SUM($D108:L108)</f>
        <v>22206</v>
      </c>
      <c r="AB108" s="110">
        <f>SUM($D108:M108)</f>
        <v>24876</v>
      </c>
      <c r="AC108" s="110">
        <f>SUM($D108:N108)</f>
        <v>27296</v>
      </c>
      <c r="AD108" s="110">
        <f>SUM($D108:O108)</f>
        <v>29514</v>
      </c>
    </row>
    <row r="109" spans="1:30" ht="15" customHeight="1">
      <c r="A109" s="138">
        <v>2014</v>
      </c>
      <c r="B109" s="141" t="s">
        <v>8</v>
      </c>
      <c r="D109" s="110">
        <f t="shared" si="36"/>
        <v>2086</v>
      </c>
      <c r="E109" s="110">
        <f t="shared" si="36"/>
        <v>2052</v>
      </c>
      <c r="F109" s="110">
        <f t="shared" si="36"/>
        <v>2114</v>
      </c>
      <c r="G109" s="110">
        <f t="shared" si="36"/>
        <v>2132</v>
      </c>
      <c r="H109" s="110">
        <f t="shared" si="36"/>
        <v>2452</v>
      </c>
      <c r="I109" s="110">
        <f t="shared" si="36"/>
        <v>2066</v>
      </c>
      <c r="J109" s="110">
        <f t="shared" si="36"/>
        <v>2534</v>
      </c>
      <c r="K109" s="110">
        <f t="shared" si="37"/>
        <v>2708</v>
      </c>
      <c r="L109" s="110">
        <f t="shared" si="37"/>
        <v>2334</v>
      </c>
      <c r="M109" s="110">
        <f t="shared" si="37"/>
        <v>2536</v>
      </c>
      <c r="N109" s="110">
        <f t="shared" si="37"/>
        <v>2172</v>
      </c>
      <c r="O109" s="110">
        <f t="shared" si="37"/>
        <v>2054</v>
      </c>
      <c r="P109" s="110">
        <f t="shared" si="38"/>
        <v>27240</v>
      </c>
      <c r="Q109" s="145"/>
      <c r="R109" s="145"/>
      <c r="S109" s="110">
        <f>SUM($D109:D109)</f>
        <v>2086</v>
      </c>
      <c r="T109" s="110">
        <f>SUM($D109:E109)</f>
        <v>4138</v>
      </c>
      <c r="U109" s="110">
        <f>SUM($D109:F109)</f>
        <v>6252</v>
      </c>
      <c r="V109" s="110">
        <f>SUM($D109:G109)</f>
        <v>8384</v>
      </c>
      <c r="W109" s="110">
        <f>SUM($D109:H109)</f>
        <v>10836</v>
      </c>
      <c r="X109" s="110">
        <f>SUM($D109:I109)</f>
        <v>12902</v>
      </c>
      <c r="Y109" s="110">
        <f>SUM($D109:J109)</f>
        <v>15436</v>
      </c>
      <c r="Z109" s="110">
        <f>SUM($D109:K109)</f>
        <v>18144</v>
      </c>
      <c r="AA109" s="110">
        <f>SUM($D109:L109)</f>
        <v>20478</v>
      </c>
      <c r="AB109" s="110">
        <f>SUM($D109:M109)</f>
        <v>23014</v>
      </c>
      <c r="AC109" s="110">
        <f>SUM($D109:N109)</f>
        <v>25186</v>
      </c>
      <c r="AD109" s="110">
        <f>SUM($D109:O109)</f>
        <v>27240</v>
      </c>
    </row>
    <row r="110" spans="1:30" ht="15" customHeight="1">
      <c r="A110" s="138">
        <v>2015</v>
      </c>
      <c r="B110" s="141" t="s">
        <v>8</v>
      </c>
      <c r="D110" s="110">
        <f t="shared" si="36"/>
        <v>1976</v>
      </c>
      <c r="E110" s="110">
        <f t="shared" si="36"/>
        <v>1884</v>
      </c>
      <c r="F110" s="110">
        <f t="shared" si="36"/>
        <v>1870</v>
      </c>
      <c r="G110" s="110">
        <f t="shared" si="36"/>
        <v>1828</v>
      </c>
      <c r="H110" s="110">
        <f t="shared" si="36"/>
        <v>2176</v>
      </c>
      <c r="I110" s="110">
        <f t="shared" si="36"/>
        <v>2046</v>
      </c>
      <c r="J110" s="110">
        <f t="shared" si="36"/>
        <v>2498</v>
      </c>
      <c r="K110" s="110">
        <f t="shared" si="37"/>
        <v>2552</v>
      </c>
      <c r="L110" s="110">
        <f t="shared" si="37"/>
        <v>2346</v>
      </c>
      <c r="M110" s="110">
        <f t="shared" si="37"/>
        <v>2374</v>
      </c>
      <c r="N110" s="110">
        <f t="shared" si="37"/>
        <v>1940</v>
      </c>
      <c r="O110" s="110">
        <f t="shared" si="37"/>
        <v>1946</v>
      </c>
      <c r="P110" s="110">
        <f t="shared" si="38"/>
        <v>25436</v>
      </c>
      <c r="Q110" s="145"/>
      <c r="R110" s="145"/>
      <c r="S110" s="110">
        <f>SUM($D110:D110)</f>
        <v>1976</v>
      </c>
      <c r="T110" s="110">
        <f>SUM($D110:E110)</f>
        <v>3860</v>
      </c>
      <c r="U110" s="110">
        <f>SUM($D110:F110)</f>
        <v>5730</v>
      </c>
      <c r="V110" s="110">
        <f>SUM($D110:G110)</f>
        <v>7558</v>
      </c>
      <c r="W110" s="110">
        <f>SUM($D110:H110)</f>
        <v>9734</v>
      </c>
      <c r="X110" s="110">
        <f>SUM($D110:I110)</f>
        <v>11780</v>
      </c>
      <c r="Y110" s="110">
        <f>SUM($D110:J110)</f>
        <v>14278</v>
      </c>
      <c r="Z110" s="110">
        <f>SUM($D110:K110)</f>
        <v>16830</v>
      </c>
      <c r="AA110" s="110">
        <f>SUM($D110:L110)</f>
        <v>19176</v>
      </c>
      <c r="AB110" s="110">
        <f>SUM($D110:M110)</f>
        <v>21550</v>
      </c>
      <c r="AC110" s="110">
        <f>SUM($D110:N110)</f>
        <v>23490</v>
      </c>
      <c r="AD110" s="110">
        <f>SUM($D110:O110)</f>
        <v>25436</v>
      </c>
    </row>
    <row r="111" spans="1:30" ht="15" customHeight="1">
      <c r="A111" s="138">
        <v>2016</v>
      </c>
      <c r="B111" s="141" t="s">
        <v>8</v>
      </c>
      <c r="D111" s="110">
        <f t="shared" si="36"/>
        <v>1930</v>
      </c>
      <c r="E111" s="110">
        <f t="shared" si="36"/>
        <v>1716</v>
      </c>
      <c r="F111" s="110">
        <f t="shared" si="36"/>
        <v>1750</v>
      </c>
      <c r="G111" s="110">
        <f t="shared" si="36"/>
        <v>1662</v>
      </c>
      <c r="H111" s="110">
        <f t="shared" si="36"/>
        <v>2028</v>
      </c>
      <c r="I111" s="110">
        <f t="shared" si="36"/>
        <v>2038</v>
      </c>
      <c r="J111" s="110">
        <f t="shared" si="36"/>
        <v>2402</v>
      </c>
      <c r="K111" s="110">
        <f t="shared" si="37"/>
        <v>2450</v>
      </c>
      <c r="L111" s="110">
        <f t="shared" si="37"/>
        <v>2248</v>
      </c>
      <c r="M111" s="110">
        <f t="shared" si="37"/>
        <v>2308</v>
      </c>
      <c r="N111" s="110">
        <f t="shared" si="37"/>
        <v>1874</v>
      </c>
      <c r="O111" s="110">
        <f t="shared" si="37"/>
        <v>1752</v>
      </c>
      <c r="P111" s="110">
        <f t="shared" ref="P111" si="39">SUM(D111:O111)</f>
        <v>24158</v>
      </c>
      <c r="Q111" s="145"/>
      <c r="R111" s="145"/>
      <c r="S111" s="110">
        <f>SUM($D111:D111)</f>
        <v>1930</v>
      </c>
      <c r="T111" s="110">
        <f>SUM($D111:E111)</f>
        <v>3646</v>
      </c>
      <c r="U111" s="110">
        <f>SUM($D111:F111)</f>
        <v>5396</v>
      </c>
      <c r="V111" s="110">
        <f>SUM($D111:G111)</f>
        <v>7058</v>
      </c>
      <c r="W111" s="110">
        <f>SUM($D111:H111)</f>
        <v>9086</v>
      </c>
      <c r="X111" s="110">
        <f>SUM($D111:I111)</f>
        <v>11124</v>
      </c>
      <c r="Y111" s="110">
        <f>SUM($D111:J111)</f>
        <v>13526</v>
      </c>
      <c r="Z111" s="110">
        <f>SUM($D111:K111)</f>
        <v>15976</v>
      </c>
      <c r="AA111" s="110">
        <f>SUM($D111:L111)</f>
        <v>18224</v>
      </c>
      <c r="AB111" s="110">
        <f>SUM($D111:M111)</f>
        <v>20532</v>
      </c>
      <c r="AC111" s="110">
        <f>SUM($D111:N111)</f>
        <v>22406</v>
      </c>
      <c r="AD111" s="110">
        <f>SUM($D111:O111)</f>
        <v>24158</v>
      </c>
    </row>
    <row r="112" spans="1:30" ht="15" customHeight="1">
      <c r="A112" s="138">
        <v>2017</v>
      </c>
      <c r="B112" s="141" t="s">
        <v>8</v>
      </c>
      <c r="D112" s="110">
        <f>SUMIFS(D$11:D$69,$A$11:$A$69,$A112,$B$11:$B$69,$B112)</f>
        <v>1604</v>
      </c>
      <c r="E112" s="110">
        <f t="shared" ref="E112:O112" si="40">SUMIFS(E$11:E$69,$A$11:$A$69,$A112,$B$11:$B$69,$B112)</f>
        <v>1522</v>
      </c>
      <c r="F112" s="110">
        <f t="shared" si="40"/>
        <v>1556</v>
      </c>
      <c r="G112" s="110">
        <f t="shared" si="40"/>
        <v>1686</v>
      </c>
      <c r="H112" s="110">
        <f t="shared" si="40"/>
        <v>1882</v>
      </c>
      <c r="I112" s="110">
        <f t="shared" si="40"/>
        <v>2212</v>
      </c>
      <c r="J112" s="110">
        <f t="shared" si="40"/>
        <v>2328</v>
      </c>
      <c r="K112" s="110">
        <f t="shared" si="40"/>
        <v>2474</v>
      </c>
      <c r="L112" s="110">
        <f t="shared" si="40"/>
        <v>2220</v>
      </c>
      <c r="M112" s="110">
        <f t="shared" si="40"/>
        <v>2374</v>
      </c>
      <c r="N112" s="110">
        <f t="shared" si="40"/>
        <v>0</v>
      </c>
      <c r="O112" s="110">
        <f t="shared" si="40"/>
        <v>0</v>
      </c>
      <c r="P112" s="110">
        <f t="shared" ref="P112" si="41">SUM(D112:O112)</f>
        <v>19858</v>
      </c>
      <c r="Q112" s="145"/>
      <c r="R112" s="145"/>
      <c r="S112" s="110">
        <f>SUM($D112:D112)</f>
        <v>1604</v>
      </c>
      <c r="T112" s="110">
        <f>SUM($D112:E112)</f>
        <v>3126</v>
      </c>
      <c r="U112" s="110">
        <f>SUM($D112:F112)</f>
        <v>4682</v>
      </c>
      <c r="V112" s="110">
        <f>SUM($D112:G112)</f>
        <v>6368</v>
      </c>
      <c r="W112" s="110">
        <f>SUM($D112:H112)</f>
        <v>8250</v>
      </c>
      <c r="X112" s="110">
        <f>SUM($D112:I112)</f>
        <v>10462</v>
      </c>
      <c r="Y112" s="110">
        <f>SUM($D112:J112)</f>
        <v>12790</v>
      </c>
      <c r="Z112" s="110">
        <f>SUM($D112:K112)</f>
        <v>15264</v>
      </c>
      <c r="AA112" s="110">
        <f>SUM($D112:L112)</f>
        <v>17484</v>
      </c>
      <c r="AB112" s="110">
        <f>SUM($D112:M112)</f>
        <v>19858</v>
      </c>
      <c r="AC112" s="110">
        <f>SUM($D112:N112)</f>
        <v>19858</v>
      </c>
      <c r="AD112" s="110">
        <f>SUM($D112:O112)</f>
        <v>19858</v>
      </c>
    </row>
  </sheetData>
  <sheetProtection sheet="1" objects="1" scenarios="1"/>
  <phoneticPr fontId="26" type="noConversion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indexed="57"/>
  </sheetPr>
  <dimension ref="A1:AE117"/>
  <sheetViews>
    <sheetView topLeftCell="A28" zoomScale="70" zoomScaleNormal="70" workbookViewId="0">
      <selection activeCell="M69" sqref="M69"/>
    </sheetView>
  </sheetViews>
  <sheetFormatPr defaultColWidth="6.1796875" defaultRowHeight="15" customHeight="1"/>
  <cols>
    <col min="1" max="1" width="7.6328125" style="128" bestFit="1" customWidth="1"/>
    <col min="2" max="2" width="29.54296875" style="128" bestFit="1" customWidth="1"/>
    <col min="3" max="3" width="0.90625" style="117" customWidth="1"/>
    <col min="4" max="4" width="9.81640625" style="125" customWidth="1"/>
    <col min="5" max="16" width="9.81640625" style="117" customWidth="1"/>
    <col min="17" max="18" width="1.54296875" style="117" customWidth="1"/>
    <col min="19" max="19" width="9.81640625" style="125" customWidth="1"/>
    <col min="20" max="30" width="9.81640625" style="117" customWidth="1"/>
    <col min="31" max="16384" width="6.1796875" style="120"/>
  </cols>
  <sheetData>
    <row r="1" spans="1:30" ht="15" customHeight="1">
      <c r="A1" s="115" t="s">
        <v>45</v>
      </c>
      <c r="B1" s="116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S1" s="119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</row>
    <row r="2" spans="1:30" ht="15" customHeight="1">
      <c r="A2" s="115" t="s">
        <v>44</v>
      </c>
      <c r="B2" s="121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3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</row>
    <row r="3" spans="1:30" ht="15" customHeight="1">
      <c r="A3" s="115" t="s">
        <v>0</v>
      </c>
      <c r="B3" s="124"/>
    </row>
    <row r="4" spans="1:30" ht="15" customHeight="1">
      <c r="A4" s="115" t="s">
        <v>78</v>
      </c>
      <c r="B4" s="121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3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</row>
    <row r="5" spans="1:30" ht="15" customHeight="1">
      <c r="A5" s="121"/>
      <c r="B5" s="121"/>
      <c r="D5" s="126"/>
      <c r="S5" s="126"/>
    </row>
    <row r="6" spans="1:30" ht="15" customHeight="1">
      <c r="A6" s="121"/>
      <c r="B6" s="121"/>
      <c r="D6" s="119"/>
      <c r="E6" s="118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  <c r="S6" s="119"/>
      <c r="T6" s="118"/>
      <c r="U6" s="118"/>
      <c r="V6" s="118"/>
      <c r="W6" s="118"/>
      <c r="X6" s="118"/>
      <c r="Y6" s="118"/>
      <c r="Z6" s="118"/>
      <c r="AA6" s="118"/>
      <c r="AB6" s="118"/>
      <c r="AC6" s="118"/>
      <c r="AD6" s="118"/>
    </row>
    <row r="7" spans="1:30" ht="15" customHeight="1">
      <c r="A7" s="121"/>
      <c r="B7" s="127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  <c r="P7" s="125"/>
      <c r="T7" s="125"/>
      <c r="U7" s="125"/>
      <c r="V7" s="125"/>
      <c r="W7" s="125"/>
      <c r="X7" s="125"/>
      <c r="Y7" s="125"/>
      <c r="Z7" s="125"/>
      <c r="AA7" s="125"/>
      <c r="AB7" s="125"/>
      <c r="AC7" s="125"/>
      <c r="AD7" s="125"/>
    </row>
    <row r="8" spans="1:30" ht="15" customHeight="1">
      <c r="D8" s="129" t="s">
        <v>61</v>
      </c>
      <c r="E8" s="118"/>
      <c r="F8" s="118"/>
      <c r="G8" s="118"/>
      <c r="H8" s="118"/>
      <c r="I8" s="118"/>
      <c r="J8" s="118"/>
      <c r="K8" s="118"/>
      <c r="L8" s="118"/>
      <c r="M8" s="118"/>
      <c r="N8" s="118"/>
      <c r="O8" s="118"/>
      <c r="P8" s="118"/>
      <c r="S8" s="129" t="s">
        <v>62</v>
      </c>
      <c r="T8" s="118"/>
      <c r="U8" s="118"/>
      <c r="V8" s="118"/>
      <c r="W8" s="118"/>
      <c r="X8" s="118"/>
      <c r="Y8" s="118"/>
      <c r="Z8" s="118"/>
      <c r="AA8" s="118"/>
      <c r="AB8" s="118"/>
      <c r="AC8" s="118"/>
      <c r="AD8" s="118"/>
    </row>
    <row r="9" spans="1:30" ht="15" customHeight="1">
      <c r="A9" s="130" t="s">
        <v>59</v>
      </c>
      <c r="B9" s="131" t="s">
        <v>60</v>
      </c>
      <c r="C9" s="117" t="s">
        <v>33</v>
      </c>
      <c r="D9" s="132" t="s">
        <v>47</v>
      </c>
      <c r="E9" s="132" t="s">
        <v>48</v>
      </c>
      <c r="F9" s="132" t="s">
        <v>49</v>
      </c>
      <c r="G9" s="132" t="s">
        <v>50</v>
      </c>
      <c r="H9" s="132" t="s">
        <v>51</v>
      </c>
      <c r="I9" s="132" t="s">
        <v>52</v>
      </c>
      <c r="J9" s="132" t="s">
        <v>53</v>
      </c>
      <c r="K9" s="132" t="s">
        <v>54</v>
      </c>
      <c r="L9" s="132" t="s">
        <v>55</v>
      </c>
      <c r="M9" s="132" t="s">
        <v>56</v>
      </c>
      <c r="N9" s="132" t="s">
        <v>57</v>
      </c>
      <c r="O9" s="132" t="s">
        <v>58</v>
      </c>
      <c r="P9" s="133" t="s">
        <v>9</v>
      </c>
      <c r="Q9" s="117" t="s">
        <v>33</v>
      </c>
      <c r="R9" s="117" t="s">
        <v>33</v>
      </c>
      <c r="S9" s="132" t="s">
        <v>47</v>
      </c>
      <c r="T9" s="132" t="s">
        <v>48</v>
      </c>
      <c r="U9" s="132" t="s">
        <v>49</v>
      </c>
      <c r="V9" s="132" t="s">
        <v>50</v>
      </c>
      <c r="W9" s="132" t="s">
        <v>51</v>
      </c>
      <c r="X9" s="132" t="s">
        <v>52</v>
      </c>
      <c r="Y9" s="132" t="s">
        <v>53</v>
      </c>
      <c r="Z9" s="132" t="s">
        <v>54</v>
      </c>
      <c r="AA9" s="132" t="s">
        <v>55</v>
      </c>
      <c r="AB9" s="132" t="s">
        <v>56</v>
      </c>
      <c r="AC9" s="132" t="s">
        <v>57</v>
      </c>
      <c r="AD9" s="132" t="s">
        <v>58</v>
      </c>
    </row>
    <row r="10" spans="1:30" s="137" customFormat="1" ht="15" customHeight="1">
      <c r="A10" s="134"/>
      <c r="B10" s="135"/>
      <c r="C10" s="136"/>
      <c r="D10" s="112"/>
      <c r="E10" s="112"/>
      <c r="F10" s="112"/>
      <c r="G10" s="112"/>
      <c r="H10" s="112"/>
      <c r="I10" s="112"/>
      <c r="J10" s="112"/>
      <c r="K10" s="112"/>
      <c r="L10" s="112"/>
      <c r="M10" s="112"/>
      <c r="N10" s="112"/>
      <c r="O10" s="112"/>
      <c r="P10" s="112"/>
      <c r="Q10" s="136"/>
      <c r="R10" s="136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</row>
    <row r="11" spans="1:30" s="114" customFormat="1" ht="15" customHeight="1">
      <c r="A11" s="138">
        <v>2006</v>
      </c>
      <c r="B11" s="139" t="s">
        <v>6</v>
      </c>
      <c r="C11" s="113"/>
      <c r="D11" s="110">
        <v>123554</v>
      </c>
      <c r="E11" s="110">
        <v>113029</v>
      </c>
      <c r="F11" s="110">
        <v>136229</v>
      </c>
      <c r="G11" s="110">
        <v>140777</v>
      </c>
      <c r="H11" s="110">
        <v>144926</v>
      </c>
      <c r="I11" s="110">
        <v>149330</v>
      </c>
      <c r="J11" s="110">
        <v>182489</v>
      </c>
      <c r="K11" s="110">
        <v>175094</v>
      </c>
      <c r="L11" s="110">
        <v>154809</v>
      </c>
      <c r="M11" s="110">
        <v>144461</v>
      </c>
      <c r="N11" s="110">
        <v>130442</v>
      </c>
      <c r="O11" s="110">
        <v>136185</v>
      </c>
      <c r="P11" s="110">
        <f>SUM(D11:O11)</f>
        <v>1731325</v>
      </c>
      <c r="Q11" s="140"/>
      <c r="R11" s="140"/>
      <c r="S11" s="110">
        <f>SUM($D11:D11)</f>
        <v>123554</v>
      </c>
      <c r="T11" s="110">
        <f>SUM($D11:E11)</f>
        <v>236583</v>
      </c>
      <c r="U11" s="110">
        <f>SUM($D11:F11)</f>
        <v>372812</v>
      </c>
      <c r="V11" s="110">
        <f>SUM($D11:G11)</f>
        <v>513589</v>
      </c>
      <c r="W11" s="110">
        <f>SUM($D11:H11)</f>
        <v>658515</v>
      </c>
      <c r="X11" s="110">
        <f>SUM($D11:I11)</f>
        <v>807845</v>
      </c>
      <c r="Y11" s="110">
        <f>SUM($D11:J11)</f>
        <v>990334</v>
      </c>
      <c r="Z11" s="110">
        <f>SUM($D11:K11)</f>
        <v>1165428</v>
      </c>
      <c r="AA11" s="110">
        <f>SUM($D11:L11)</f>
        <v>1320237</v>
      </c>
      <c r="AB11" s="110">
        <f>SUM($D11:M11)</f>
        <v>1464698</v>
      </c>
      <c r="AC11" s="110">
        <f>SUM($D11:N11)</f>
        <v>1595140</v>
      </c>
      <c r="AD11" s="110">
        <f>SUM($D11:O11)</f>
        <v>1731325</v>
      </c>
    </row>
    <row r="12" spans="1:30" s="114" customFormat="1" ht="15" customHeight="1">
      <c r="A12" s="138">
        <v>2006</v>
      </c>
      <c r="B12" s="141" t="s">
        <v>7</v>
      </c>
      <c r="D12" s="111">
        <v>10021</v>
      </c>
      <c r="E12" s="110">
        <v>9394</v>
      </c>
      <c r="F12" s="110">
        <v>10767</v>
      </c>
      <c r="G12" s="110">
        <v>10267</v>
      </c>
      <c r="H12" s="110">
        <v>11281</v>
      </c>
      <c r="I12" s="110">
        <v>11089</v>
      </c>
      <c r="J12" s="110">
        <v>10025</v>
      </c>
      <c r="K12" s="110">
        <v>11723</v>
      </c>
      <c r="L12" s="110">
        <v>10445</v>
      </c>
      <c r="M12" s="110">
        <v>10675</v>
      </c>
      <c r="N12" s="110">
        <v>9450</v>
      </c>
      <c r="O12" s="110">
        <v>7667</v>
      </c>
      <c r="P12" s="110">
        <f>SUM(D12:O12)</f>
        <v>122804</v>
      </c>
      <c r="Q12" s="142"/>
      <c r="R12" s="142"/>
      <c r="S12" s="110">
        <f>SUM($D12:D12)</f>
        <v>10021</v>
      </c>
      <c r="T12" s="110">
        <f>SUM($D12:E12)</f>
        <v>19415</v>
      </c>
      <c r="U12" s="110">
        <f>SUM($D12:F12)</f>
        <v>30182</v>
      </c>
      <c r="V12" s="110">
        <f>SUM($D12:G12)</f>
        <v>40449</v>
      </c>
      <c r="W12" s="110">
        <f>SUM($D12:H12)</f>
        <v>51730</v>
      </c>
      <c r="X12" s="110">
        <f>SUM($D12:I12)</f>
        <v>62819</v>
      </c>
      <c r="Y12" s="110">
        <f>SUM($D12:J12)</f>
        <v>72844</v>
      </c>
      <c r="Z12" s="110">
        <f>SUM($D12:K12)</f>
        <v>84567</v>
      </c>
      <c r="AA12" s="110">
        <f>SUM($D12:L12)</f>
        <v>95012</v>
      </c>
      <c r="AB12" s="110">
        <f>SUM($D12:M12)</f>
        <v>105687</v>
      </c>
      <c r="AC12" s="110">
        <f>SUM($D12:N12)</f>
        <v>115137</v>
      </c>
      <c r="AD12" s="110">
        <f>SUM($D12:O12)</f>
        <v>122804</v>
      </c>
    </row>
    <row r="13" spans="1:30" s="114" customFormat="1" ht="15" customHeight="1">
      <c r="A13" s="138">
        <v>2006</v>
      </c>
      <c r="B13" s="141" t="s">
        <v>8</v>
      </c>
      <c r="D13" s="111">
        <v>1892</v>
      </c>
      <c r="E13" s="110">
        <v>2823</v>
      </c>
      <c r="F13" s="110">
        <v>2587</v>
      </c>
      <c r="G13" s="110">
        <v>1826</v>
      </c>
      <c r="H13" s="110">
        <v>5368</v>
      </c>
      <c r="I13" s="110">
        <v>8269</v>
      </c>
      <c r="J13" s="110">
        <v>10311</v>
      </c>
      <c r="K13" s="110">
        <v>10219</v>
      </c>
      <c r="L13" s="110">
        <v>7509</v>
      </c>
      <c r="M13" s="110">
        <v>3358</v>
      </c>
      <c r="N13" s="110">
        <v>1766</v>
      </c>
      <c r="O13" s="110">
        <v>1282</v>
      </c>
      <c r="P13" s="110">
        <f>SUM(D13:O13)</f>
        <v>57210</v>
      </c>
      <c r="Q13" s="142"/>
      <c r="R13" s="142"/>
      <c r="S13" s="110">
        <f>SUM($D13:D13)</f>
        <v>1892</v>
      </c>
      <c r="T13" s="110">
        <f>SUM($D13:E13)</f>
        <v>4715</v>
      </c>
      <c r="U13" s="110">
        <f>SUM($D13:F13)</f>
        <v>7302</v>
      </c>
      <c r="V13" s="110">
        <f>SUM($D13:G13)</f>
        <v>9128</v>
      </c>
      <c r="W13" s="110">
        <f>SUM($D13:H13)</f>
        <v>14496</v>
      </c>
      <c r="X13" s="110">
        <f>SUM($D13:I13)</f>
        <v>22765</v>
      </c>
      <c r="Y13" s="110">
        <f>SUM($D13:J13)</f>
        <v>33076</v>
      </c>
      <c r="Z13" s="110">
        <f>SUM($D13:K13)</f>
        <v>43295</v>
      </c>
      <c r="AA13" s="110">
        <f>SUM($D13:L13)</f>
        <v>50804</v>
      </c>
      <c r="AB13" s="110">
        <f>SUM($D13:M13)</f>
        <v>54162</v>
      </c>
      <c r="AC13" s="110">
        <f>SUM($D13:N13)</f>
        <v>55928</v>
      </c>
      <c r="AD13" s="110">
        <f>SUM($D13:O13)</f>
        <v>57210</v>
      </c>
    </row>
    <row r="14" spans="1:30" s="114" customFormat="1" ht="15" customHeight="1">
      <c r="A14" s="138">
        <v>2006</v>
      </c>
      <c r="B14" s="143" t="s">
        <v>9</v>
      </c>
      <c r="D14" s="111">
        <f t="shared" ref="D14:P14" si="0">SUM(D11:D13)</f>
        <v>135467</v>
      </c>
      <c r="E14" s="111">
        <f t="shared" si="0"/>
        <v>125246</v>
      </c>
      <c r="F14" s="111">
        <f t="shared" si="0"/>
        <v>149583</v>
      </c>
      <c r="G14" s="111">
        <f t="shared" si="0"/>
        <v>152870</v>
      </c>
      <c r="H14" s="111">
        <f t="shared" si="0"/>
        <v>161575</v>
      </c>
      <c r="I14" s="111">
        <f t="shared" si="0"/>
        <v>168688</v>
      </c>
      <c r="J14" s="111">
        <f t="shared" si="0"/>
        <v>202825</v>
      </c>
      <c r="K14" s="111">
        <f t="shared" si="0"/>
        <v>197036</v>
      </c>
      <c r="L14" s="111">
        <f t="shared" si="0"/>
        <v>172763</v>
      </c>
      <c r="M14" s="111">
        <f t="shared" si="0"/>
        <v>158494</v>
      </c>
      <c r="N14" s="111">
        <f t="shared" si="0"/>
        <v>141658</v>
      </c>
      <c r="O14" s="111">
        <f t="shared" si="0"/>
        <v>145134</v>
      </c>
      <c r="P14" s="111">
        <f t="shared" si="0"/>
        <v>1911339</v>
      </c>
      <c r="Q14" s="142"/>
      <c r="R14" s="142"/>
      <c r="S14" s="111">
        <f t="shared" ref="S14:AD14" si="1">SUM(S11:S13)</f>
        <v>135467</v>
      </c>
      <c r="T14" s="111">
        <f t="shared" si="1"/>
        <v>260713</v>
      </c>
      <c r="U14" s="111">
        <f t="shared" si="1"/>
        <v>410296</v>
      </c>
      <c r="V14" s="111">
        <f t="shared" si="1"/>
        <v>563166</v>
      </c>
      <c r="W14" s="111">
        <f t="shared" si="1"/>
        <v>724741</v>
      </c>
      <c r="X14" s="111">
        <f t="shared" si="1"/>
        <v>893429</v>
      </c>
      <c r="Y14" s="111">
        <f t="shared" si="1"/>
        <v>1096254</v>
      </c>
      <c r="Z14" s="111">
        <f t="shared" si="1"/>
        <v>1293290</v>
      </c>
      <c r="AA14" s="111">
        <f t="shared" si="1"/>
        <v>1466053</v>
      </c>
      <c r="AB14" s="111">
        <f t="shared" si="1"/>
        <v>1624547</v>
      </c>
      <c r="AC14" s="111">
        <f t="shared" si="1"/>
        <v>1766205</v>
      </c>
      <c r="AD14" s="111">
        <f t="shared" si="1"/>
        <v>1911339</v>
      </c>
    </row>
    <row r="15" spans="1:30" s="137" customFormat="1" ht="15" customHeight="1">
      <c r="A15" s="134"/>
      <c r="B15" s="135"/>
      <c r="C15" s="136"/>
      <c r="D15" s="112"/>
      <c r="E15" s="112"/>
      <c r="F15" s="112"/>
      <c r="G15" s="112"/>
      <c r="H15" s="112"/>
      <c r="I15" s="112"/>
      <c r="J15" s="112"/>
      <c r="K15" s="112"/>
      <c r="L15" s="112"/>
      <c r="M15" s="112"/>
      <c r="N15" s="112"/>
      <c r="O15" s="112"/>
      <c r="P15" s="112"/>
      <c r="Q15" s="136"/>
      <c r="R15" s="136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</row>
    <row r="16" spans="1:30" s="114" customFormat="1" ht="15" customHeight="1">
      <c r="A16" s="138">
        <v>2007</v>
      </c>
      <c r="B16" s="139" t="s">
        <v>6</v>
      </c>
      <c r="C16" s="113"/>
      <c r="D16" s="110">
        <v>118036</v>
      </c>
      <c r="E16" s="110">
        <v>111016</v>
      </c>
      <c r="F16" s="110">
        <v>139573</v>
      </c>
      <c r="G16" s="110">
        <v>131800</v>
      </c>
      <c r="H16" s="110">
        <v>145444</v>
      </c>
      <c r="I16" s="110">
        <v>155851</v>
      </c>
      <c r="J16" s="110">
        <v>178320</v>
      </c>
      <c r="K16" s="110">
        <v>177075</v>
      </c>
      <c r="L16" s="110">
        <v>157323</v>
      </c>
      <c r="M16" s="110">
        <v>154320</v>
      </c>
      <c r="N16" s="110">
        <v>141654</v>
      </c>
      <c r="O16" s="110">
        <v>141618</v>
      </c>
      <c r="P16" s="110">
        <f>SUM(D16:O16)</f>
        <v>1752030</v>
      </c>
      <c r="Q16" s="140"/>
      <c r="R16" s="140"/>
      <c r="S16" s="110">
        <f>SUM($D16:D16)</f>
        <v>118036</v>
      </c>
      <c r="T16" s="110">
        <f>SUM($D16:E16)</f>
        <v>229052</v>
      </c>
      <c r="U16" s="110">
        <f>SUM($D16:F16)</f>
        <v>368625</v>
      </c>
      <c r="V16" s="110">
        <f>SUM($D16:G16)</f>
        <v>500425</v>
      </c>
      <c r="W16" s="110">
        <f>SUM($D16:H16)</f>
        <v>645869</v>
      </c>
      <c r="X16" s="110">
        <f>SUM($D16:I16)</f>
        <v>801720</v>
      </c>
      <c r="Y16" s="110">
        <f>SUM($D16:J16)</f>
        <v>980040</v>
      </c>
      <c r="Z16" s="110">
        <f>SUM($D16:K16)</f>
        <v>1157115</v>
      </c>
      <c r="AA16" s="110">
        <f>SUM($D16:L16)</f>
        <v>1314438</v>
      </c>
      <c r="AB16" s="110">
        <f>SUM($D16:M16)</f>
        <v>1468758</v>
      </c>
      <c r="AC16" s="110">
        <f>SUM($D16:N16)</f>
        <v>1610412</v>
      </c>
      <c r="AD16" s="110">
        <f>SUM($D16:O16)</f>
        <v>1752030</v>
      </c>
    </row>
    <row r="17" spans="1:30" s="114" customFormat="1" ht="15" customHeight="1">
      <c r="A17" s="138">
        <v>2007</v>
      </c>
      <c r="B17" s="141" t="s">
        <v>7</v>
      </c>
      <c r="D17" s="111">
        <v>9199</v>
      </c>
      <c r="E17" s="110">
        <v>8778</v>
      </c>
      <c r="F17" s="110">
        <v>9530</v>
      </c>
      <c r="G17" s="110">
        <v>9099</v>
      </c>
      <c r="H17" s="110">
        <v>10153</v>
      </c>
      <c r="I17" s="110">
        <v>9516</v>
      </c>
      <c r="J17" s="110">
        <v>9194</v>
      </c>
      <c r="K17" s="110">
        <v>9309</v>
      </c>
      <c r="L17" s="110">
        <v>9095</v>
      </c>
      <c r="M17" s="110">
        <v>10149</v>
      </c>
      <c r="N17" s="110">
        <v>9350</v>
      </c>
      <c r="O17" s="110">
        <v>7963</v>
      </c>
      <c r="P17" s="110">
        <f>SUM(D17:O17)</f>
        <v>111335</v>
      </c>
      <c r="Q17" s="142"/>
      <c r="R17" s="142"/>
      <c r="S17" s="110">
        <f>SUM($D17:D17)</f>
        <v>9199</v>
      </c>
      <c r="T17" s="110">
        <f>SUM($D17:E17)</f>
        <v>17977</v>
      </c>
      <c r="U17" s="110">
        <f>SUM($D17:F17)</f>
        <v>27507</v>
      </c>
      <c r="V17" s="110">
        <f>SUM($D17:G17)</f>
        <v>36606</v>
      </c>
      <c r="W17" s="110">
        <f>SUM($D17:H17)</f>
        <v>46759</v>
      </c>
      <c r="X17" s="110">
        <f>SUM($D17:I17)</f>
        <v>56275</v>
      </c>
      <c r="Y17" s="110">
        <f>SUM($D17:J17)</f>
        <v>65469</v>
      </c>
      <c r="Z17" s="110">
        <f>SUM($D17:K17)</f>
        <v>74778</v>
      </c>
      <c r="AA17" s="110">
        <f>SUM($D17:L17)</f>
        <v>83873</v>
      </c>
      <c r="AB17" s="110">
        <f>SUM($D17:M17)</f>
        <v>94022</v>
      </c>
      <c r="AC17" s="110">
        <f>SUM($D17:N17)</f>
        <v>103372</v>
      </c>
      <c r="AD17" s="110">
        <f>SUM($D17:O17)</f>
        <v>111335</v>
      </c>
    </row>
    <row r="18" spans="1:30" s="114" customFormat="1" ht="15" customHeight="1">
      <c r="A18" s="138">
        <v>2007</v>
      </c>
      <c r="B18" s="141" t="s">
        <v>8</v>
      </c>
      <c r="D18" s="111">
        <v>1538</v>
      </c>
      <c r="E18" s="110">
        <v>2212</v>
      </c>
      <c r="F18" s="110">
        <v>2409</v>
      </c>
      <c r="G18" s="110">
        <v>1638</v>
      </c>
      <c r="H18" s="110">
        <v>4744</v>
      </c>
      <c r="I18" s="110">
        <v>7261</v>
      </c>
      <c r="J18" s="110">
        <v>9198</v>
      </c>
      <c r="K18" s="110">
        <v>10619</v>
      </c>
      <c r="L18" s="110">
        <v>6796</v>
      </c>
      <c r="M18" s="110">
        <v>3334</v>
      </c>
      <c r="N18" s="110">
        <v>1632</v>
      </c>
      <c r="O18" s="110">
        <v>1079</v>
      </c>
      <c r="P18" s="110">
        <f>SUM(D18:O18)</f>
        <v>52460</v>
      </c>
      <c r="Q18" s="142"/>
      <c r="R18" s="142"/>
      <c r="S18" s="110">
        <f>SUM($D18:D18)</f>
        <v>1538</v>
      </c>
      <c r="T18" s="110">
        <f>SUM($D18:E18)</f>
        <v>3750</v>
      </c>
      <c r="U18" s="110">
        <f>SUM($D18:F18)</f>
        <v>6159</v>
      </c>
      <c r="V18" s="110">
        <f>SUM($D18:G18)</f>
        <v>7797</v>
      </c>
      <c r="W18" s="110">
        <f>SUM($D18:H18)</f>
        <v>12541</v>
      </c>
      <c r="X18" s="110">
        <f>SUM($D18:I18)</f>
        <v>19802</v>
      </c>
      <c r="Y18" s="110">
        <f>SUM($D18:J18)</f>
        <v>29000</v>
      </c>
      <c r="Z18" s="110">
        <f>SUM($D18:K18)</f>
        <v>39619</v>
      </c>
      <c r="AA18" s="110">
        <f>SUM($D18:L18)</f>
        <v>46415</v>
      </c>
      <c r="AB18" s="110">
        <f>SUM($D18:M18)</f>
        <v>49749</v>
      </c>
      <c r="AC18" s="110">
        <f>SUM($D18:N18)</f>
        <v>51381</v>
      </c>
      <c r="AD18" s="110">
        <f>SUM($D18:O18)</f>
        <v>52460</v>
      </c>
    </row>
    <row r="19" spans="1:30" s="114" customFormat="1" ht="15" customHeight="1">
      <c r="A19" s="138">
        <v>2007</v>
      </c>
      <c r="B19" s="143" t="s">
        <v>9</v>
      </c>
      <c r="D19" s="111">
        <f t="shared" ref="D19:P19" si="2">SUM(D16:D18)</f>
        <v>128773</v>
      </c>
      <c r="E19" s="111">
        <f t="shared" si="2"/>
        <v>122006</v>
      </c>
      <c r="F19" s="111">
        <f t="shared" si="2"/>
        <v>151512</v>
      </c>
      <c r="G19" s="111">
        <f t="shared" si="2"/>
        <v>142537</v>
      </c>
      <c r="H19" s="111">
        <f t="shared" si="2"/>
        <v>160341</v>
      </c>
      <c r="I19" s="111">
        <f t="shared" si="2"/>
        <v>172628</v>
      </c>
      <c r="J19" s="111">
        <f t="shared" si="2"/>
        <v>196712</v>
      </c>
      <c r="K19" s="111">
        <f t="shared" si="2"/>
        <v>197003</v>
      </c>
      <c r="L19" s="111">
        <f t="shared" si="2"/>
        <v>173214</v>
      </c>
      <c r="M19" s="111">
        <f t="shared" si="2"/>
        <v>167803</v>
      </c>
      <c r="N19" s="111">
        <f t="shared" si="2"/>
        <v>152636</v>
      </c>
      <c r="O19" s="111">
        <f t="shared" si="2"/>
        <v>150660</v>
      </c>
      <c r="P19" s="111">
        <f t="shared" si="2"/>
        <v>1915825</v>
      </c>
      <c r="Q19" s="142"/>
      <c r="R19" s="142"/>
      <c r="S19" s="111">
        <f t="shared" ref="S19:AD19" si="3">SUM(S16:S18)</f>
        <v>128773</v>
      </c>
      <c r="T19" s="111">
        <f t="shared" si="3"/>
        <v>250779</v>
      </c>
      <c r="U19" s="111">
        <f t="shared" si="3"/>
        <v>402291</v>
      </c>
      <c r="V19" s="111">
        <f t="shared" si="3"/>
        <v>544828</v>
      </c>
      <c r="W19" s="111">
        <f t="shared" si="3"/>
        <v>705169</v>
      </c>
      <c r="X19" s="111">
        <f t="shared" si="3"/>
        <v>877797</v>
      </c>
      <c r="Y19" s="111">
        <f t="shared" si="3"/>
        <v>1074509</v>
      </c>
      <c r="Z19" s="111">
        <f t="shared" si="3"/>
        <v>1271512</v>
      </c>
      <c r="AA19" s="111">
        <f t="shared" si="3"/>
        <v>1444726</v>
      </c>
      <c r="AB19" s="111">
        <f t="shared" si="3"/>
        <v>1612529</v>
      </c>
      <c r="AC19" s="111">
        <f t="shared" si="3"/>
        <v>1765165</v>
      </c>
      <c r="AD19" s="111">
        <f t="shared" si="3"/>
        <v>1915825</v>
      </c>
    </row>
    <row r="20" spans="1:30" s="137" customFormat="1" ht="15" customHeight="1">
      <c r="A20" s="134"/>
      <c r="B20" s="135"/>
      <c r="C20" s="136"/>
      <c r="D20" s="112"/>
      <c r="E20" s="112"/>
      <c r="F20" s="112"/>
      <c r="G20" s="112"/>
      <c r="H20" s="112"/>
      <c r="I20" s="112"/>
      <c r="J20" s="112"/>
      <c r="K20" s="112"/>
      <c r="L20" s="112"/>
      <c r="M20" s="112"/>
      <c r="N20" s="112"/>
      <c r="O20" s="112"/>
      <c r="P20" s="112"/>
      <c r="Q20" s="136"/>
      <c r="R20" s="136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</row>
    <row r="21" spans="1:30" s="114" customFormat="1" ht="15" customHeight="1">
      <c r="A21" s="138">
        <v>2008</v>
      </c>
      <c r="B21" s="139" t="s">
        <v>6</v>
      </c>
      <c r="C21" s="113"/>
      <c r="D21" s="110">
        <v>126810</v>
      </c>
      <c r="E21" s="110">
        <v>123216</v>
      </c>
      <c r="F21" s="110">
        <v>140815</v>
      </c>
      <c r="G21" s="110">
        <v>138333</v>
      </c>
      <c r="H21" s="110">
        <v>157985</v>
      </c>
      <c r="I21" s="110">
        <v>159659</v>
      </c>
      <c r="J21" s="110">
        <v>180188</v>
      </c>
      <c r="K21" s="110">
        <v>186300</v>
      </c>
      <c r="L21" s="110">
        <v>156538</v>
      </c>
      <c r="M21" s="110">
        <v>142809</v>
      </c>
      <c r="N21" s="110">
        <v>117791</v>
      </c>
      <c r="O21" s="110">
        <v>115854</v>
      </c>
      <c r="P21" s="110">
        <f>SUM(D21:O21)</f>
        <v>1746298</v>
      </c>
      <c r="Q21" s="140"/>
      <c r="R21" s="140"/>
      <c r="S21" s="110">
        <f>SUM($D21:D21)</f>
        <v>126810</v>
      </c>
      <c r="T21" s="110">
        <f>SUM($D21:E21)</f>
        <v>250026</v>
      </c>
      <c r="U21" s="110">
        <f>SUM($D21:F21)</f>
        <v>390841</v>
      </c>
      <c r="V21" s="110">
        <f>SUM($D21:G21)</f>
        <v>529174</v>
      </c>
      <c r="W21" s="110">
        <f>SUM($D21:H21)</f>
        <v>687159</v>
      </c>
      <c r="X21" s="110">
        <f>SUM($D21:I21)</f>
        <v>846818</v>
      </c>
      <c r="Y21" s="110">
        <f>SUM($D21:J21)</f>
        <v>1027006</v>
      </c>
      <c r="Z21" s="110">
        <f>SUM($D21:K21)</f>
        <v>1213306</v>
      </c>
      <c r="AA21" s="110">
        <f>SUM($D21:L21)</f>
        <v>1369844</v>
      </c>
      <c r="AB21" s="110">
        <f>SUM($D21:M21)</f>
        <v>1512653</v>
      </c>
      <c r="AC21" s="110">
        <f>SUM($D21:N21)</f>
        <v>1630444</v>
      </c>
      <c r="AD21" s="110">
        <f>SUM($D21:O21)</f>
        <v>1746298</v>
      </c>
    </row>
    <row r="22" spans="1:30" s="114" customFormat="1" ht="15" customHeight="1">
      <c r="A22" s="138">
        <v>2008</v>
      </c>
      <c r="B22" s="141" t="s">
        <v>7</v>
      </c>
      <c r="D22" s="111">
        <v>9329</v>
      </c>
      <c r="E22" s="110">
        <v>9219</v>
      </c>
      <c r="F22" s="110">
        <v>9873</v>
      </c>
      <c r="G22" s="110">
        <v>11107</v>
      </c>
      <c r="H22" s="110">
        <v>10884</v>
      </c>
      <c r="I22" s="110">
        <v>10569</v>
      </c>
      <c r="J22" s="110">
        <v>10820</v>
      </c>
      <c r="K22" s="110">
        <v>9698</v>
      </c>
      <c r="L22" s="110">
        <v>9976</v>
      </c>
      <c r="M22" s="110">
        <v>9803</v>
      </c>
      <c r="N22" s="110">
        <v>7190</v>
      </c>
      <c r="O22" s="110">
        <v>6967</v>
      </c>
      <c r="P22" s="110">
        <f>SUM(D22:O22)</f>
        <v>115435</v>
      </c>
      <c r="Q22" s="142"/>
      <c r="R22" s="142"/>
      <c r="S22" s="110">
        <f>SUM($D22:D22)</f>
        <v>9329</v>
      </c>
      <c r="T22" s="110">
        <f>SUM($D22:E22)</f>
        <v>18548</v>
      </c>
      <c r="U22" s="110">
        <f>SUM($D22:F22)</f>
        <v>28421</v>
      </c>
      <c r="V22" s="110">
        <f>SUM($D22:G22)</f>
        <v>39528</v>
      </c>
      <c r="W22" s="110">
        <f>SUM($D22:H22)</f>
        <v>50412</v>
      </c>
      <c r="X22" s="110">
        <f>SUM($D22:I22)</f>
        <v>60981</v>
      </c>
      <c r="Y22" s="110">
        <f>SUM($D22:J22)</f>
        <v>71801</v>
      </c>
      <c r="Z22" s="110">
        <f>SUM($D22:K22)</f>
        <v>81499</v>
      </c>
      <c r="AA22" s="110">
        <f>SUM($D22:L22)</f>
        <v>91475</v>
      </c>
      <c r="AB22" s="110">
        <f>SUM($D22:M22)</f>
        <v>101278</v>
      </c>
      <c r="AC22" s="110">
        <f>SUM($D22:N22)</f>
        <v>108468</v>
      </c>
      <c r="AD22" s="110">
        <f>SUM($D22:O22)</f>
        <v>115435</v>
      </c>
    </row>
    <row r="23" spans="1:30" s="114" customFormat="1" ht="15" customHeight="1">
      <c r="A23" s="138">
        <v>2008</v>
      </c>
      <c r="B23" s="141" t="s">
        <v>8</v>
      </c>
      <c r="D23" s="111">
        <v>1162</v>
      </c>
      <c r="E23" s="110">
        <v>1720</v>
      </c>
      <c r="F23" s="110">
        <v>1674</v>
      </c>
      <c r="G23" s="110">
        <v>1457</v>
      </c>
      <c r="H23" s="110">
        <v>4782</v>
      </c>
      <c r="I23" s="110">
        <v>6636</v>
      </c>
      <c r="J23" s="110">
        <v>7731</v>
      </c>
      <c r="K23" s="110">
        <v>9903</v>
      </c>
      <c r="L23" s="110">
        <v>5395</v>
      </c>
      <c r="M23" s="110">
        <v>2688</v>
      </c>
      <c r="N23" s="110">
        <v>1120</v>
      </c>
      <c r="O23" s="110">
        <v>734</v>
      </c>
      <c r="P23" s="110">
        <f>SUM(D23:O23)</f>
        <v>45002</v>
      </c>
      <c r="Q23" s="142"/>
      <c r="R23" s="142"/>
      <c r="S23" s="110">
        <f>SUM($D23:D23)</f>
        <v>1162</v>
      </c>
      <c r="T23" s="110">
        <f>SUM($D23:E23)</f>
        <v>2882</v>
      </c>
      <c r="U23" s="110">
        <f>SUM($D23:F23)</f>
        <v>4556</v>
      </c>
      <c r="V23" s="110">
        <f>SUM($D23:G23)</f>
        <v>6013</v>
      </c>
      <c r="W23" s="110">
        <f>SUM($D23:H23)</f>
        <v>10795</v>
      </c>
      <c r="X23" s="110">
        <f>SUM($D23:I23)</f>
        <v>17431</v>
      </c>
      <c r="Y23" s="110">
        <f>SUM($D23:J23)</f>
        <v>25162</v>
      </c>
      <c r="Z23" s="110">
        <f>SUM($D23:K23)</f>
        <v>35065</v>
      </c>
      <c r="AA23" s="110">
        <f>SUM($D23:L23)</f>
        <v>40460</v>
      </c>
      <c r="AB23" s="110">
        <f>SUM($D23:M23)</f>
        <v>43148</v>
      </c>
      <c r="AC23" s="110">
        <f>SUM($D23:N23)</f>
        <v>44268</v>
      </c>
      <c r="AD23" s="110">
        <f>SUM($D23:O23)</f>
        <v>45002</v>
      </c>
    </row>
    <row r="24" spans="1:30" s="114" customFormat="1" ht="15" customHeight="1">
      <c r="A24" s="138">
        <v>2008</v>
      </c>
      <c r="B24" s="143" t="s">
        <v>9</v>
      </c>
      <c r="D24" s="111">
        <f t="shared" ref="D24:P24" si="4">SUM(D21:D23)</f>
        <v>137301</v>
      </c>
      <c r="E24" s="111">
        <f t="shared" si="4"/>
        <v>134155</v>
      </c>
      <c r="F24" s="111">
        <f t="shared" si="4"/>
        <v>152362</v>
      </c>
      <c r="G24" s="111">
        <f t="shared" si="4"/>
        <v>150897</v>
      </c>
      <c r="H24" s="111">
        <f t="shared" si="4"/>
        <v>173651</v>
      </c>
      <c r="I24" s="111">
        <f t="shared" si="4"/>
        <v>176864</v>
      </c>
      <c r="J24" s="111">
        <f t="shared" si="4"/>
        <v>198739</v>
      </c>
      <c r="K24" s="111">
        <f t="shared" si="4"/>
        <v>205901</v>
      </c>
      <c r="L24" s="111">
        <f t="shared" si="4"/>
        <v>171909</v>
      </c>
      <c r="M24" s="111">
        <f t="shared" si="4"/>
        <v>155300</v>
      </c>
      <c r="N24" s="111">
        <f t="shared" si="4"/>
        <v>126101</v>
      </c>
      <c r="O24" s="111">
        <f t="shared" si="4"/>
        <v>123555</v>
      </c>
      <c r="P24" s="111">
        <f t="shared" si="4"/>
        <v>1906735</v>
      </c>
      <c r="Q24" s="142"/>
      <c r="R24" s="142"/>
      <c r="S24" s="111">
        <f t="shared" ref="S24:AD24" si="5">SUM(S21:S23)</f>
        <v>137301</v>
      </c>
      <c r="T24" s="111">
        <f t="shared" si="5"/>
        <v>271456</v>
      </c>
      <c r="U24" s="111">
        <f t="shared" si="5"/>
        <v>423818</v>
      </c>
      <c r="V24" s="111">
        <f t="shared" si="5"/>
        <v>574715</v>
      </c>
      <c r="W24" s="111">
        <f t="shared" si="5"/>
        <v>748366</v>
      </c>
      <c r="X24" s="111">
        <f t="shared" si="5"/>
        <v>925230</v>
      </c>
      <c r="Y24" s="111">
        <f t="shared" si="5"/>
        <v>1123969</v>
      </c>
      <c r="Z24" s="111">
        <f t="shared" si="5"/>
        <v>1329870</v>
      </c>
      <c r="AA24" s="111">
        <f t="shared" si="5"/>
        <v>1501779</v>
      </c>
      <c r="AB24" s="111">
        <f t="shared" si="5"/>
        <v>1657079</v>
      </c>
      <c r="AC24" s="111">
        <f t="shared" si="5"/>
        <v>1783180</v>
      </c>
      <c r="AD24" s="111">
        <f t="shared" si="5"/>
        <v>1906735</v>
      </c>
    </row>
    <row r="25" spans="1:30" s="137" customFormat="1" ht="15" customHeight="1">
      <c r="A25" s="134"/>
      <c r="B25" s="135"/>
      <c r="C25" s="136"/>
      <c r="D25" s="112"/>
      <c r="E25" s="112"/>
      <c r="F25" s="112"/>
      <c r="G25" s="112"/>
      <c r="H25" s="112"/>
      <c r="I25" s="112"/>
      <c r="J25" s="112"/>
      <c r="K25" s="112"/>
      <c r="L25" s="112"/>
      <c r="M25" s="112"/>
      <c r="N25" s="112"/>
      <c r="O25" s="112"/>
      <c r="P25" s="112"/>
      <c r="Q25" s="136"/>
      <c r="R25" s="136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</row>
    <row r="26" spans="1:30" s="114" customFormat="1" ht="15" customHeight="1">
      <c r="A26" s="138">
        <v>2009</v>
      </c>
      <c r="B26" s="139" t="s">
        <v>6</v>
      </c>
      <c r="C26" s="113"/>
      <c r="D26" s="110">
        <v>109126</v>
      </c>
      <c r="E26" s="110">
        <v>104215</v>
      </c>
      <c r="F26" s="110">
        <v>114942</v>
      </c>
      <c r="G26" s="110">
        <v>115487</v>
      </c>
      <c r="H26" s="110">
        <v>128609</v>
      </c>
      <c r="I26" s="110">
        <v>124579</v>
      </c>
      <c r="J26" s="110">
        <v>152128</v>
      </c>
      <c r="K26" s="110">
        <v>157869</v>
      </c>
      <c r="L26" s="110">
        <v>140202</v>
      </c>
      <c r="M26" s="110">
        <v>137500</v>
      </c>
      <c r="N26" s="110">
        <v>126865</v>
      </c>
      <c r="O26" s="110">
        <v>123263</v>
      </c>
      <c r="P26" s="110">
        <f>SUM(D26:O26)</f>
        <v>1534785</v>
      </c>
      <c r="Q26" s="140"/>
      <c r="R26" s="140"/>
      <c r="S26" s="110">
        <f>SUM($D26:D26)</f>
        <v>109126</v>
      </c>
      <c r="T26" s="110">
        <f>SUM($D26:E26)</f>
        <v>213341</v>
      </c>
      <c r="U26" s="110">
        <f>SUM($D26:F26)</f>
        <v>328283</v>
      </c>
      <c r="V26" s="110">
        <f>SUM($D26:G26)</f>
        <v>443770</v>
      </c>
      <c r="W26" s="110">
        <f>SUM($D26:H26)</f>
        <v>572379</v>
      </c>
      <c r="X26" s="110">
        <f>SUM($D26:I26)</f>
        <v>696958</v>
      </c>
      <c r="Y26" s="110">
        <f>SUM($D26:J26)</f>
        <v>849086</v>
      </c>
      <c r="Z26" s="110">
        <f>SUM($D26:K26)</f>
        <v>1006955</v>
      </c>
      <c r="AA26" s="110">
        <f>SUM($D26:L26)</f>
        <v>1147157</v>
      </c>
      <c r="AB26" s="110">
        <f>SUM($D26:M26)</f>
        <v>1284657</v>
      </c>
      <c r="AC26" s="110">
        <f>SUM($D26:N26)</f>
        <v>1411522</v>
      </c>
      <c r="AD26" s="110">
        <f>SUM($D26:O26)</f>
        <v>1534785</v>
      </c>
    </row>
    <row r="27" spans="1:30" s="114" customFormat="1" ht="15" customHeight="1">
      <c r="A27" s="138">
        <v>2009</v>
      </c>
      <c r="B27" s="141" t="s">
        <v>7</v>
      </c>
      <c r="D27" s="111">
        <v>7679</v>
      </c>
      <c r="E27" s="110">
        <v>7837</v>
      </c>
      <c r="F27" s="110">
        <v>8598</v>
      </c>
      <c r="G27" s="110">
        <v>7355</v>
      </c>
      <c r="H27" s="110">
        <v>7629</v>
      </c>
      <c r="I27" s="110">
        <v>7718</v>
      </c>
      <c r="J27" s="110">
        <v>7648</v>
      </c>
      <c r="K27" s="110">
        <v>8142</v>
      </c>
      <c r="L27" s="110">
        <v>8709</v>
      </c>
      <c r="M27" s="110">
        <v>8488</v>
      </c>
      <c r="N27" s="110">
        <v>8551</v>
      </c>
      <c r="O27" s="110">
        <v>8023</v>
      </c>
      <c r="P27" s="110">
        <f>SUM(D27:O27)</f>
        <v>96377</v>
      </c>
      <c r="Q27" s="142"/>
      <c r="R27" s="142"/>
      <c r="S27" s="110">
        <f>SUM($D27:D27)</f>
        <v>7679</v>
      </c>
      <c r="T27" s="110">
        <f>SUM($D27:E27)</f>
        <v>15516</v>
      </c>
      <c r="U27" s="110">
        <f>SUM($D27:F27)</f>
        <v>24114</v>
      </c>
      <c r="V27" s="110">
        <f>SUM($D27:G27)</f>
        <v>31469</v>
      </c>
      <c r="W27" s="110">
        <f>SUM($D27:H27)</f>
        <v>39098</v>
      </c>
      <c r="X27" s="110">
        <f>SUM($D27:I27)</f>
        <v>46816</v>
      </c>
      <c r="Y27" s="110">
        <f>SUM($D27:J27)</f>
        <v>54464</v>
      </c>
      <c r="Z27" s="110">
        <f>SUM($D27:K27)</f>
        <v>62606</v>
      </c>
      <c r="AA27" s="110">
        <f>SUM($D27:L27)</f>
        <v>71315</v>
      </c>
      <c r="AB27" s="110">
        <f>SUM($D27:M27)</f>
        <v>79803</v>
      </c>
      <c r="AC27" s="110">
        <f>SUM($D27:N27)</f>
        <v>88354</v>
      </c>
      <c r="AD27" s="110">
        <f>SUM($D27:O27)</f>
        <v>96377</v>
      </c>
    </row>
    <row r="28" spans="1:30" s="114" customFormat="1" ht="15" customHeight="1">
      <c r="A28" s="138">
        <v>2009</v>
      </c>
      <c r="B28" s="141" t="s">
        <v>8</v>
      </c>
      <c r="D28" s="111">
        <v>1142</v>
      </c>
      <c r="E28" s="110">
        <v>1290</v>
      </c>
      <c r="F28" s="110">
        <v>1389</v>
      </c>
      <c r="G28" s="110">
        <v>1035</v>
      </c>
      <c r="H28" s="110">
        <v>4165</v>
      </c>
      <c r="I28" s="110">
        <v>5980</v>
      </c>
      <c r="J28" s="110">
        <v>7732</v>
      </c>
      <c r="K28" s="110">
        <v>9100</v>
      </c>
      <c r="L28" s="110">
        <v>5939</v>
      </c>
      <c r="M28" s="110">
        <v>2839</v>
      </c>
      <c r="N28" s="110">
        <v>1165</v>
      </c>
      <c r="O28" s="110">
        <v>847</v>
      </c>
      <c r="P28" s="110">
        <f>SUM(D28:O28)</f>
        <v>42623</v>
      </c>
      <c r="Q28" s="142"/>
      <c r="R28" s="142"/>
      <c r="S28" s="110">
        <f>SUM($D28:D28)</f>
        <v>1142</v>
      </c>
      <c r="T28" s="110">
        <f>SUM($D28:E28)</f>
        <v>2432</v>
      </c>
      <c r="U28" s="110">
        <f>SUM($D28:F28)</f>
        <v>3821</v>
      </c>
      <c r="V28" s="110">
        <f>SUM($D28:G28)</f>
        <v>4856</v>
      </c>
      <c r="W28" s="110">
        <f>SUM($D28:H28)</f>
        <v>9021</v>
      </c>
      <c r="X28" s="110">
        <f>SUM($D28:I28)</f>
        <v>15001</v>
      </c>
      <c r="Y28" s="110">
        <f>SUM($D28:J28)</f>
        <v>22733</v>
      </c>
      <c r="Z28" s="110">
        <f>SUM($D28:K28)</f>
        <v>31833</v>
      </c>
      <c r="AA28" s="110">
        <f>SUM($D28:L28)</f>
        <v>37772</v>
      </c>
      <c r="AB28" s="110">
        <f>SUM($D28:M28)</f>
        <v>40611</v>
      </c>
      <c r="AC28" s="110">
        <f>SUM($D28:N28)</f>
        <v>41776</v>
      </c>
      <c r="AD28" s="110">
        <f>SUM($D28:O28)</f>
        <v>42623</v>
      </c>
    </row>
    <row r="29" spans="1:30" s="114" customFormat="1" ht="15" customHeight="1">
      <c r="A29" s="138">
        <v>2009</v>
      </c>
      <c r="B29" s="143" t="s">
        <v>9</v>
      </c>
      <c r="D29" s="111">
        <f t="shared" ref="D29:P29" si="6">SUM(D26:D28)</f>
        <v>117947</v>
      </c>
      <c r="E29" s="111">
        <f t="shared" si="6"/>
        <v>113342</v>
      </c>
      <c r="F29" s="111">
        <f t="shared" si="6"/>
        <v>124929</v>
      </c>
      <c r="G29" s="111">
        <f t="shared" si="6"/>
        <v>123877</v>
      </c>
      <c r="H29" s="111">
        <f t="shared" si="6"/>
        <v>140403</v>
      </c>
      <c r="I29" s="111">
        <f t="shared" si="6"/>
        <v>138277</v>
      </c>
      <c r="J29" s="111">
        <f t="shared" si="6"/>
        <v>167508</v>
      </c>
      <c r="K29" s="111">
        <f t="shared" si="6"/>
        <v>175111</v>
      </c>
      <c r="L29" s="111">
        <f t="shared" si="6"/>
        <v>154850</v>
      </c>
      <c r="M29" s="111">
        <f t="shared" si="6"/>
        <v>148827</v>
      </c>
      <c r="N29" s="111">
        <f t="shared" si="6"/>
        <v>136581</v>
      </c>
      <c r="O29" s="111">
        <f t="shared" si="6"/>
        <v>132133</v>
      </c>
      <c r="P29" s="111">
        <f t="shared" si="6"/>
        <v>1673785</v>
      </c>
      <c r="Q29" s="142"/>
      <c r="R29" s="142"/>
      <c r="S29" s="111">
        <f t="shared" ref="S29:AD29" si="7">SUM(S26:S28)</f>
        <v>117947</v>
      </c>
      <c r="T29" s="111">
        <f t="shared" si="7"/>
        <v>231289</v>
      </c>
      <c r="U29" s="111">
        <f t="shared" si="7"/>
        <v>356218</v>
      </c>
      <c r="V29" s="111">
        <f t="shared" si="7"/>
        <v>480095</v>
      </c>
      <c r="W29" s="111">
        <f t="shared" si="7"/>
        <v>620498</v>
      </c>
      <c r="X29" s="111">
        <f t="shared" si="7"/>
        <v>758775</v>
      </c>
      <c r="Y29" s="111">
        <f t="shared" si="7"/>
        <v>926283</v>
      </c>
      <c r="Z29" s="111">
        <f t="shared" si="7"/>
        <v>1101394</v>
      </c>
      <c r="AA29" s="111">
        <f t="shared" si="7"/>
        <v>1256244</v>
      </c>
      <c r="AB29" s="111">
        <f t="shared" si="7"/>
        <v>1405071</v>
      </c>
      <c r="AC29" s="111">
        <f t="shared" si="7"/>
        <v>1541652</v>
      </c>
      <c r="AD29" s="111">
        <f t="shared" si="7"/>
        <v>1673785</v>
      </c>
    </row>
    <row r="30" spans="1:30" s="137" customFormat="1" ht="15" customHeight="1">
      <c r="A30" s="134"/>
      <c r="B30" s="135"/>
      <c r="C30" s="136"/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36"/>
      <c r="R30" s="136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</row>
    <row r="31" spans="1:30" s="114" customFormat="1" ht="15" customHeight="1">
      <c r="A31" s="138">
        <v>2010</v>
      </c>
      <c r="B31" s="139" t="s">
        <v>6</v>
      </c>
      <c r="C31" s="113"/>
      <c r="D31" s="110">
        <v>114697</v>
      </c>
      <c r="E31" s="110">
        <v>108574</v>
      </c>
      <c r="F31" s="110">
        <v>126560</v>
      </c>
      <c r="G31" s="110">
        <v>129969</v>
      </c>
      <c r="H31" s="110">
        <v>138045</v>
      </c>
      <c r="I31" s="110">
        <v>143907</v>
      </c>
      <c r="J31" s="110">
        <v>166880</v>
      </c>
      <c r="K31" s="110">
        <v>166109</v>
      </c>
      <c r="L31" s="110">
        <v>150862</v>
      </c>
      <c r="M31" s="110">
        <v>150993</v>
      </c>
      <c r="N31" s="110">
        <v>139643</v>
      </c>
      <c r="O31" s="110">
        <v>146466</v>
      </c>
      <c r="P31" s="110">
        <f>SUM(D31:O31)</f>
        <v>1682705</v>
      </c>
      <c r="Q31" s="140"/>
      <c r="R31" s="140"/>
      <c r="S31" s="110">
        <f>SUM($D31:D31)</f>
        <v>114697</v>
      </c>
      <c r="T31" s="110">
        <f>SUM($D31:E31)</f>
        <v>223271</v>
      </c>
      <c r="U31" s="110">
        <f>SUM($D31:F31)</f>
        <v>349831</v>
      </c>
      <c r="V31" s="110">
        <f>SUM($D31:G31)</f>
        <v>479800</v>
      </c>
      <c r="W31" s="110">
        <f>SUM($D31:H31)</f>
        <v>617845</v>
      </c>
      <c r="X31" s="110">
        <f>SUM($D31:I31)</f>
        <v>761752</v>
      </c>
      <c r="Y31" s="110">
        <f>SUM($D31:J31)</f>
        <v>928632</v>
      </c>
      <c r="Z31" s="110">
        <f>SUM($D31:K31)</f>
        <v>1094741</v>
      </c>
      <c r="AA31" s="110">
        <f>SUM($D31:L31)</f>
        <v>1245603</v>
      </c>
      <c r="AB31" s="110">
        <f>SUM($D31:M31)</f>
        <v>1396596</v>
      </c>
      <c r="AC31" s="110">
        <f>SUM($D31:N31)</f>
        <v>1536239</v>
      </c>
      <c r="AD31" s="110">
        <f>SUM($D31:O31)</f>
        <v>1682705</v>
      </c>
    </row>
    <row r="32" spans="1:30" s="114" customFormat="1" ht="15" customHeight="1">
      <c r="A32" s="138">
        <v>2010</v>
      </c>
      <c r="B32" s="141" t="s">
        <v>7</v>
      </c>
      <c r="D32" s="111">
        <v>8341</v>
      </c>
      <c r="E32" s="110">
        <v>8526</v>
      </c>
      <c r="F32" s="110">
        <v>9620</v>
      </c>
      <c r="G32" s="110">
        <v>8631</v>
      </c>
      <c r="H32" s="110">
        <v>8824</v>
      </c>
      <c r="I32" s="110">
        <v>8458</v>
      </c>
      <c r="J32" s="110">
        <v>8235</v>
      </c>
      <c r="K32" s="110">
        <v>7863</v>
      </c>
      <c r="L32" s="110">
        <v>8160</v>
      </c>
      <c r="M32" s="110">
        <v>8199</v>
      </c>
      <c r="N32" s="110">
        <v>7446</v>
      </c>
      <c r="O32" s="110">
        <v>7248</v>
      </c>
      <c r="P32" s="110">
        <f>SUM(D32:O32)</f>
        <v>99551</v>
      </c>
      <c r="Q32" s="142"/>
      <c r="R32" s="142"/>
      <c r="S32" s="110">
        <f>SUM($D32:D32)</f>
        <v>8341</v>
      </c>
      <c r="T32" s="110">
        <f>SUM($D32:E32)</f>
        <v>16867</v>
      </c>
      <c r="U32" s="110">
        <f>SUM($D32:F32)</f>
        <v>26487</v>
      </c>
      <c r="V32" s="110">
        <f>SUM($D32:G32)</f>
        <v>35118</v>
      </c>
      <c r="W32" s="110">
        <f>SUM($D32:H32)</f>
        <v>43942</v>
      </c>
      <c r="X32" s="110">
        <f>SUM($D32:I32)</f>
        <v>52400</v>
      </c>
      <c r="Y32" s="110">
        <f>SUM($D32:J32)</f>
        <v>60635</v>
      </c>
      <c r="Z32" s="110">
        <f>SUM($D32:K32)</f>
        <v>68498</v>
      </c>
      <c r="AA32" s="110">
        <f>SUM($D32:L32)</f>
        <v>76658</v>
      </c>
      <c r="AB32" s="110">
        <f>SUM($D32:M32)</f>
        <v>84857</v>
      </c>
      <c r="AC32" s="110">
        <f>SUM($D32:N32)</f>
        <v>92303</v>
      </c>
      <c r="AD32" s="110">
        <f>SUM($D32:O32)</f>
        <v>99551</v>
      </c>
    </row>
    <row r="33" spans="1:30" s="114" customFormat="1" ht="15" customHeight="1">
      <c r="A33" s="138">
        <v>2010</v>
      </c>
      <c r="B33" s="141" t="s">
        <v>8</v>
      </c>
      <c r="D33" s="111">
        <v>1128</v>
      </c>
      <c r="E33" s="110">
        <v>1293</v>
      </c>
      <c r="F33" s="110">
        <v>1276</v>
      </c>
      <c r="G33" s="110">
        <v>1770</v>
      </c>
      <c r="H33" s="110">
        <v>4393</v>
      </c>
      <c r="I33" s="110">
        <v>6631</v>
      </c>
      <c r="J33" s="110">
        <v>9343</v>
      </c>
      <c r="K33" s="110">
        <v>9209</v>
      </c>
      <c r="L33" s="110">
        <v>6167</v>
      </c>
      <c r="M33" s="110">
        <v>3033</v>
      </c>
      <c r="N33" s="110">
        <v>1259</v>
      </c>
      <c r="O33" s="110">
        <v>766</v>
      </c>
      <c r="P33" s="110">
        <f>SUM(D33:O33)</f>
        <v>46268</v>
      </c>
      <c r="Q33" s="142"/>
      <c r="R33" s="142"/>
      <c r="S33" s="110">
        <f>SUM($D33:D33)</f>
        <v>1128</v>
      </c>
      <c r="T33" s="110">
        <f>SUM($D33:E33)</f>
        <v>2421</v>
      </c>
      <c r="U33" s="110">
        <f>SUM($D33:F33)</f>
        <v>3697</v>
      </c>
      <c r="V33" s="110">
        <f>SUM($D33:G33)</f>
        <v>5467</v>
      </c>
      <c r="W33" s="110">
        <f>SUM($D33:H33)</f>
        <v>9860</v>
      </c>
      <c r="X33" s="110">
        <f>SUM($D33:I33)</f>
        <v>16491</v>
      </c>
      <c r="Y33" s="110">
        <f>SUM($D33:J33)</f>
        <v>25834</v>
      </c>
      <c r="Z33" s="110">
        <f>SUM($D33:K33)</f>
        <v>35043</v>
      </c>
      <c r="AA33" s="110">
        <f>SUM($D33:L33)</f>
        <v>41210</v>
      </c>
      <c r="AB33" s="110">
        <f>SUM($D33:M33)</f>
        <v>44243</v>
      </c>
      <c r="AC33" s="110">
        <f>SUM($D33:N33)</f>
        <v>45502</v>
      </c>
      <c r="AD33" s="110">
        <f>SUM($D33:O33)</f>
        <v>46268</v>
      </c>
    </row>
    <row r="34" spans="1:30" s="114" customFormat="1" ht="15" customHeight="1">
      <c r="A34" s="138">
        <v>2010</v>
      </c>
      <c r="B34" s="143" t="s">
        <v>9</v>
      </c>
      <c r="D34" s="111">
        <f t="shared" ref="D34:P34" si="8">SUM(D31:D33)</f>
        <v>124166</v>
      </c>
      <c r="E34" s="111">
        <f t="shared" si="8"/>
        <v>118393</v>
      </c>
      <c r="F34" s="111">
        <f t="shared" si="8"/>
        <v>137456</v>
      </c>
      <c r="G34" s="111">
        <f t="shared" si="8"/>
        <v>140370</v>
      </c>
      <c r="H34" s="111">
        <f t="shared" si="8"/>
        <v>151262</v>
      </c>
      <c r="I34" s="111">
        <f t="shared" si="8"/>
        <v>158996</v>
      </c>
      <c r="J34" s="111">
        <f t="shared" si="8"/>
        <v>184458</v>
      </c>
      <c r="K34" s="111">
        <f t="shared" si="8"/>
        <v>183181</v>
      </c>
      <c r="L34" s="111">
        <f t="shared" si="8"/>
        <v>165189</v>
      </c>
      <c r="M34" s="111">
        <f t="shared" si="8"/>
        <v>162225</v>
      </c>
      <c r="N34" s="111">
        <f t="shared" si="8"/>
        <v>148348</v>
      </c>
      <c r="O34" s="111">
        <f t="shared" si="8"/>
        <v>154480</v>
      </c>
      <c r="P34" s="111">
        <f t="shared" si="8"/>
        <v>1828524</v>
      </c>
      <c r="Q34" s="142"/>
      <c r="R34" s="142"/>
      <c r="S34" s="111">
        <f t="shared" ref="S34:AD34" si="9">SUM(S31:S33)</f>
        <v>124166</v>
      </c>
      <c r="T34" s="111">
        <f t="shared" si="9"/>
        <v>242559</v>
      </c>
      <c r="U34" s="111">
        <f t="shared" si="9"/>
        <v>380015</v>
      </c>
      <c r="V34" s="111">
        <f t="shared" si="9"/>
        <v>520385</v>
      </c>
      <c r="W34" s="111">
        <f t="shared" si="9"/>
        <v>671647</v>
      </c>
      <c r="X34" s="111">
        <f t="shared" si="9"/>
        <v>830643</v>
      </c>
      <c r="Y34" s="111">
        <f t="shared" si="9"/>
        <v>1015101</v>
      </c>
      <c r="Z34" s="111">
        <f t="shared" si="9"/>
        <v>1198282</v>
      </c>
      <c r="AA34" s="111">
        <f t="shared" si="9"/>
        <v>1363471</v>
      </c>
      <c r="AB34" s="111">
        <f t="shared" si="9"/>
        <v>1525696</v>
      </c>
      <c r="AC34" s="111">
        <f t="shared" si="9"/>
        <v>1674044</v>
      </c>
      <c r="AD34" s="111">
        <f t="shared" si="9"/>
        <v>1828524</v>
      </c>
    </row>
    <row r="35" spans="1:30" s="137" customFormat="1" ht="15" customHeight="1">
      <c r="A35" s="134"/>
      <c r="B35" s="135"/>
      <c r="C35" s="136"/>
      <c r="D35" s="112"/>
      <c r="E35" s="112"/>
      <c r="F35" s="112"/>
      <c r="G35" s="112"/>
      <c r="H35" s="112"/>
      <c r="I35" s="112"/>
      <c r="J35" s="112"/>
      <c r="K35" s="112"/>
      <c r="L35" s="112"/>
      <c r="M35" s="112"/>
      <c r="N35" s="112"/>
      <c r="O35" s="112"/>
      <c r="P35" s="112"/>
      <c r="Q35" s="136"/>
      <c r="R35" s="136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</row>
    <row r="36" spans="1:30" s="114" customFormat="1" ht="15" customHeight="1">
      <c r="A36" s="138">
        <v>2011</v>
      </c>
      <c r="B36" s="139" t="s">
        <v>6</v>
      </c>
      <c r="C36" s="113"/>
      <c r="D36" s="110">
        <v>133940</v>
      </c>
      <c r="E36" s="110">
        <v>124410</v>
      </c>
      <c r="F36" s="110">
        <v>142604</v>
      </c>
      <c r="G36" s="110">
        <v>150233</v>
      </c>
      <c r="H36" s="110">
        <v>157391</v>
      </c>
      <c r="I36" s="110">
        <v>160791</v>
      </c>
      <c r="J36" s="110">
        <v>176862</v>
      </c>
      <c r="K36" s="110">
        <v>181478</v>
      </c>
      <c r="L36" s="110">
        <v>163387</v>
      </c>
      <c r="M36" s="110">
        <v>160378</v>
      </c>
      <c r="N36" s="110">
        <v>148414</v>
      </c>
      <c r="O36" s="110">
        <v>156441</v>
      </c>
      <c r="P36" s="110">
        <f>SUM(D36:O36)</f>
        <v>1856329</v>
      </c>
      <c r="Q36" s="140"/>
      <c r="R36" s="140"/>
      <c r="S36" s="110">
        <f>SUM($D36:D36)</f>
        <v>133940</v>
      </c>
      <c r="T36" s="110">
        <f>SUM($D36:E36)</f>
        <v>258350</v>
      </c>
      <c r="U36" s="110">
        <f>SUM($D36:F36)</f>
        <v>400954</v>
      </c>
      <c r="V36" s="110">
        <f>SUM($D36:G36)</f>
        <v>551187</v>
      </c>
      <c r="W36" s="110">
        <f>SUM($D36:H36)</f>
        <v>708578</v>
      </c>
      <c r="X36" s="110">
        <f>SUM($D36:I36)</f>
        <v>869369</v>
      </c>
      <c r="Y36" s="110">
        <f>SUM($D36:J36)</f>
        <v>1046231</v>
      </c>
      <c r="Z36" s="110">
        <f>SUM($D36:K36)</f>
        <v>1227709</v>
      </c>
      <c r="AA36" s="110">
        <f>SUM($D36:L36)</f>
        <v>1391096</v>
      </c>
      <c r="AB36" s="110">
        <f>SUM($D36:M36)</f>
        <v>1551474</v>
      </c>
      <c r="AC36" s="110">
        <f>SUM($D36:N36)</f>
        <v>1699888</v>
      </c>
      <c r="AD36" s="110">
        <f>SUM($D36:O36)</f>
        <v>1856329</v>
      </c>
    </row>
    <row r="37" spans="1:30" s="114" customFormat="1" ht="15" customHeight="1">
      <c r="A37" s="138">
        <v>2011</v>
      </c>
      <c r="B37" s="141" t="s">
        <v>7</v>
      </c>
      <c r="D37" s="111">
        <v>7521</v>
      </c>
      <c r="E37" s="110">
        <v>7710</v>
      </c>
      <c r="F37" s="110">
        <v>9511</v>
      </c>
      <c r="G37" s="110">
        <v>8292</v>
      </c>
      <c r="H37" s="110">
        <v>8143</v>
      </c>
      <c r="I37" s="110">
        <v>7927</v>
      </c>
      <c r="J37" s="110">
        <v>7434</v>
      </c>
      <c r="K37" s="110">
        <v>7805</v>
      </c>
      <c r="L37" s="110">
        <v>8159</v>
      </c>
      <c r="M37" s="110">
        <v>8278</v>
      </c>
      <c r="N37" s="110">
        <v>7894</v>
      </c>
      <c r="O37" s="110">
        <v>7226</v>
      </c>
      <c r="P37" s="110">
        <f>SUM(D37:O37)</f>
        <v>95900</v>
      </c>
      <c r="Q37" s="142"/>
      <c r="R37" s="142"/>
      <c r="S37" s="110">
        <f>SUM($D37:D37)</f>
        <v>7521</v>
      </c>
      <c r="T37" s="110">
        <f>SUM($D37:E37)</f>
        <v>15231</v>
      </c>
      <c r="U37" s="110">
        <f>SUM($D37:F37)</f>
        <v>24742</v>
      </c>
      <c r="V37" s="110">
        <f>SUM($D37:G37)</f>
        <v>33034</v>
      </c>
      <c r="W37" s="110">
        <f>SUM($D37:H37)</f>
        <v>41177</v>
      </c>
      <c r="X37" s="110">
        <f>SUM($D37:I37)</f>
        <v>49104</v>
      </c>
      <c r="Y37" s="110">
        <f>SUM($D37:J37)</f>
        <v>56538</v>
      </c>
      <c r="Z37" s="110">
        <f>SUM($D37:K37)</f>
        <v>64343</v>
      </c>
      <c r="AA37" s="110">
        <f>SUM($D37:L37)</f>
        <v>72502</v>
      </c>
      <c r="AB37" s="110">
        <f>SUM($D37:M37)</f>
        <v>80780</v>
      </c>
      <c r="AC37" s="110">
        <f>SUM($D37:N37)</f>
        <v>88674</v>
      </c>
      <c r="AD37" s="110">
        <f>SUM($D37:O37)</f>
        <v>95900</v>
      </c>
    </row>
    <row r="38" spans="1:30" s="114" customFormat="1" ht="15" customHeight="1">
      <c r="A38" s="138">
        <v>2011</v>
      </c>
      <c r="B38" s="141" t="s">
        <v>8</v>
      </c>
      <c r="D38" s="111">
        <v>1104</v>
      </c>
      <c r="E38" s="110">
        <v>1422</v>
      </c>
      <c r="F38" s="110">
        <v>1428</v>
      </c>
      <c r="G38" s="110">
        <v>1464</v>
      </c>
      <c r="H38" s="110">
        <v>4157</v>
      </c>
      <c r="I38" s="110">
        <v>6556</v>
      </c>
      <c r="J38" s="110">
        <v>9338</v>
      </c>
      <c r="K38" s="110">
        <v>9081</v>
      </c>
      <c r="L38" s="110">
        <v>6206</v>
      </c>
      <c r="M38" s="110">
        <v>2958</v>
      </c>
      <c r="N38" s="110">
        <v>1269</v>
      </c>
      <c r="O38" s="110">
        <v>856</v>
      </c>
      <c r="P38" s="110">
        <f>SUM(D38:O38)</f>
        <v>45839</v>
      </c>
      <c r="Q38" s="142"/>
      <c r="R38" s="142"/>
      <c r="S38" s="110">
        <f>SUM($D38:D38)</f>
        <v>1104</v>
      </c>
      <c r="T38" s="110">
        <f>SUM($D38:E38)</f>
        <v>2526</v>
      </c>
      <c r="U38" s="110">
        <f>SUM($D38:F38)</f>
        <v>3954</v>
      </c>
      <c r="V38" s="110">
        <f>SUM($D38:G38)</f>
        <v>5418</v>
      </c>
      <c r="W38" s="110">
        <f>SUM($D38:H38)</f>
        <v>9575</v>
      </c>
      <c r="X38" s="110">
        <f>SUM($D38:I38)</f>
        <v>16131</v>
      </c>
      <c r="Y38" s="110">
        <f>SUM($D38:J38)</f>
        <v>25469</v>
      </c>
      <c r="Z38" s="110">
        <f>SUM($D38:K38)</f>
        <v>34550</v>
      </c>
      <c r="AA38" s="110">
        <f>SUM($D38:L38)</f>
        <v>40756</v>
      </c>
      <c r="AB38" s="110">
        <f>SUM($D38:M38)</f>
        <v>43714</v>
      </c>
      <c r="AC38" s="110">
        <f>SUM($D38:N38)</f>
        <v>44983</v>
      </c>
      <c r="AD38" s="110">
        <f>SUM($D38:O38)</f>
        <v>45839</v>
      </c>
    </row>
    <row r="39" spans="1:30" s="114" customFormat="1" ht="15" customHeight="1">
      <c r="A39" s="138">
        <v>2011</v>
      </c>
      <c r="B39" s="143" t="s">
        <v>9</v>
      </c>
      <c r="D39" s="111">
        <f t="shared" ref="D39:P39" si="10">SUM(D36:D38)</f>
        <v>142565</v>
      </c>
      <c r="E39" s="111">
        <f t="shared" si="10"/>
        <v>133542</v>
      </c>
      <c r="F39" s="111">
        <f t="shared" si="10"/>
        <v>153543</v>
      </c>
      <c r="G39" s="111">
        <f t="shared" si="10"/>
        <v>159989</v>
      </c>
      <c r="H39" s="111">
        <f t="shared" si="10"/>
        <v>169691</v>
      </c>
      <c r="I39" s="111">
        <f t="shared" si="10"/>
        <v>175274</v>
      </c>
      <c r="J39" s="111">
        <f t="shared" si="10"/>
        <v>193634</v>
      </c>
      <c r="K39" s="111">
        <f t="shared" si="10"/>
        <v>198364</v>
      </c>
      <c r="L39" s="111">
        <f t="shared" si="10"/>
        <v>177752</v>
      </c>
      <c r="M39" s="111">
        <f t="shared" si="10"/>
        <v>171614</v>
      </c>
      <c r="N39" s="111">
        <f t="shared" si="10"/>
        <v>157577</v>
      </c>
      <c r="O39" s="111">
        <f t="shared" si="10"/>
        <v>164523</v>
      </c>
      <c r="P39" s="111">
        <f t="shared" si="10"/>
        <v>1998068</v>
      </c>
      <c r="Q39" s="142"/>
      <c r="R39" s="142"/>
      <c r="S39" s="111">
        <f t="shared" ref="S39:AD39" si="11">SUM(S36:S38)</f>
        <v>142565</v>
      </c>
      <c r="T39" s="111">
        <f t="shared" si="11"/>
        <v>276107</v>
      </c>
      <c r="U39" s="111">
        <f t="shared" si="11"/>
        <v>429650</v>
      </c>
      <c r="V39" s="111">
        <f t="shared" si="11"/>
        <v>589639</v>
      </c>
      <c r="W39" s="111">
        <f t="shared" si="11"/>
        <v>759330</v>
      </c>
      <c r="X39" s="111">
        <f t="shared" si="11"/>
        <v>934604</v>
      </c>
      <c r="Y39" s="111">
        <f t="shared" si="11"/>
        <v>1128238</v>
      </c>
      <c r="Z39" s="111">
        <f t="shared" si="11"/>
        <v>1326602</v>
      </c>
      <c r="AA39" s="111">
        <f t="shared" si="11"/>
        <v>1504354</v>
      </c>
      <c r="AB39" s="111">
        <f t="shared" si="11"/>
        <v>1675968</v>
      </c>
      <c r="AC39" s="111">
        <f t="shared" si="11"/>
        <v>1833545</v>
      </c>
      <c r="AD39" s="111">
        <f t="shared" si="11"/>
        <v>1998068</v>
      </c>
    </row>
    <row r="40" spans="1:30" s="137" customFormat="1" ht="15" customHeight="1">
      <c r="A40" s="134"/>
      <c r="B40" s="135"/>
      <c r="C40" s="136"/>
      <c r="D40" s="112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36"/>
      <c r="R40" s="136"/>
      <c r="S40" s="112"/>
      <c r="T40" s="112"/>
      <c r="U40" s="112"/>
      <c r="V40" s="112"/>
      <c r="W40" s="112"/>
      <c r="X40" s="112"/>
      <c r="Y40" s="112"/>
      <c r="Z40" s="112"/>
      <c r="AA40" s="112"/>
      <c r="AB40" s="112"/>
      <c r="AC40" s="112"/>
      <c r="AD40" s="112"/>
    </row>
    <row r="41" spans="1:30" s="114" customFormat="1" ht="15" customHeight="1">
      <c r="A41" s="138">
        <v>2012</v>
      </c>
      <c r="B41" s="139" t="s">
        <v>6</v>
      </c>
      <c r="C41" s="113"/>
      <c r="D41" s="110">
        <v>135758</v>
      </c>
      <c r="E41" s="110">
        <v>136169</v>
      </c>
      <c r="F41" s="110">
        <v>154407</v>
      </c>
      <c r="G41" s="110">
        <v>155554</v>
      </c>
      <c r="H41" s="110">
        <v>162457</v>
      </c>
      <c r="I41" s="110">
        <v>164518</v>
      </c>
      <c r="J41" s="110">
        <v>183281</v>
      </c>
      <c r="K41" s="110">
        <v>183419</v>
      </c>
      <c r="L41" s="110">
        <v>169845</v>
      </c>
      <c r="M41" s="110">
        <v>166390</v>
      </c>
      <c r="N41" s="110">
        <v>155069</v>
      </c>
      <c r="O41" s="110">
        <v>161835</v>
      </c>
      <c r="P41" s="110">
        <f>SUM(D41:O41)</f>
        <v>1928702</v>
      </c>
      <c r="Q41" s="140"/>
      <c r="R41" s="140"/>
      <c r="S41" s="110">
        <f>SUM($D41:D41)</f>
        <v>135758</v>
      </c>
      <c r="T41" s="110">
        <f>SUM($D41:E41)</f>
        <v>271927</v>
      </c>
      <c r="U41" s="110">
        <f>SUM($D41:F41)</f>
        <v>426334</v>
      </c>
      <c r="V41" s="110">
        <f>SUM($D41:G41)</f>
        <v>581888</v>
      </c>
      <c r="W41" s="110">
        <f>SUM($D41:H41)</f>
        <v>744345</v>
      </c>
      <c r="X41" s="110">
        <f>SUM($D41:I41)</f>
        <v>908863</v>
      </c>
      <c r="Y41" s="110">
        <f>SUM($D41:J41)</f>
        <v>1092144</v>
      </c>
      <c r="Z41" s="110">
        <f>SUM($D41:K41)</f>
        <v>1275563</v>
      </c>
      <c r="AA41" s="110">
        <f>SUM($D41:L41)</f>
        <v>1445408</v>
      </c>
      <c r="AB41" s="110">
        <f>SUM($D41:M41)</f>
        <v>1611798</v>
      </c>
      <c r="AC41" s="110">
        <f>SUM($D41:N41)</f>
        <v>1766867</v>
      </c>
      <c r="AD41" s="110">
        <f>SUM($D41:O41)</f>
        <v>1928702</v>
      </c>
    </row>
    <row r="42" spans="1:30" s="114" customFormat="1" ht="15" customHeight="1">
      <c r="A42" s="138">
        <v>2012</v>
      </c>
      <c r="B42" s="141" t="s">
        <v>7</v>
      </c>
      <c r="D42" s="111">
        <v>7606</v>
      </c>
      <c r="E42" s="110">
        <v>7832</v>
      </c>
      <c r="F42" s="110">
        <v>8518</v>
      </c>
      <c r="G42" s="110">
        <v>8364</v>
      </c>
      <c r="H42" s="110">
        <v>8922</v>
      </c>
      <c r="I42" s="110">
        <v>8439</v>
      </c>
      <c r="J42" s="110">
        <v>7974</v>
      </c>
      <c r="K42" s="110">
        <v>7938</v>
      </c>
      <c r="L42" s="110">
        <v>7785</v>
      </c>
      <c r="M42" s="110">
        <v>8807</v>
      </c>
      <c r="N42" s="110">
        <v>7625</v>
      </c>
      <c r="O42" s="110">
        <v>6735</v>
      </c>
      <c r="P42" s="110">
        <f>SUM(D42:O42)</f>
        <v>96545</v>
      </c>
      <c r="Q42" s="142"/>
      <c r="R42" s="142"/>
      <c r="S42" s="110">
        <f>SUM($D42:D42)</f>
        <v>7606</v>
      </c>
      <c r="T42" s="110">
        <f>SUM($D42:E42)</f>
        <v>15438</v>
      </c>
      <c r="U42" s="110">
        <f>SUM($D42:F42)</f>
        <v>23956</v>
      </c>
      <c r="V42" s="110">
        <f>SUM($D42:G42)</f>
        <v>32320</v>
      </c>
      <c r="W42" s="110">
        <f>SUM($D42:H42)</f>
        <v>41242</v>
      </c>
      <c r="X42" s="110">
        <f>SUM($D42:I42)</f>
        <v>49681</v>
      </c>
      <c r="Y42" s="110">
        <f>SUM($D42:J42)</f>
        <v>57655</v>
      </c>
      <c r="Z42" s="110">
        <f>SUM($D42:K42)</f>
        <v>65593</v>
      </c>
      <c r="AA42" s="110">
        <f>SUM($D42:L42)</f>
        <v>73378</v>
      </c>
      <c r="AB42" s="110">
        <f>SUM($D42:M42)</f>
        <v>82185</v>
      </c>
      <c r="AC42" s="110">
        <f>SUM($D42:N42)</f>
        <v>89810</v>
      </c>
      <c r="AD42" s="110">
        <f>SUM($D42:O42)</f>
        <v>96545</v>
      </c>
    </row>
    <row r="43" spans="1:30" s="114" customFormat="1" ht="15" customHeight="1">
      <c r="A43" s="138">
        <v>2012</v>
      </c>
      <c r="B43" s="141" t="s">
        <v>8</v>
      </c>
      <c r="D43" s="111">
        <v>1119</v>
      </c>
      <c r="E43" s="110">
        <v>1465</v>
      </c>
      <c r="F43" s="110">
        <v>1292</v>
      </c>
      <c r="G43" s="110">
        <v>1607</v>
      </c>
      <c r="H43" s="110">
        <v>4378</v>
      </c>
      <c r="I43" s="110">
        <v>7083</v>
      </c>
      <c r="J43" s="110">
        <v>8361</v>
      </c>
      <c r="K43" s="110">
        <v>9347</v>
      </c>
      <c r="L43" s="110">
        <v>5564</v>
      </c>
      <c r="M43" s="110">
        <v>2742</v>
      </c>
      <c r="N43" s="110">
        <v>1272</v>
      </c>
      <c r="O43" s="110">
        <v>972</v>
      </c>
      <c r="P43" s="110">
        <f>SUM(D43:O43)</f>
        <v>45202</v>
      </c>
      <c r="Q43" s="142"/>
      <c r="R43" s="142"/>
      <c r="S43" s="110">
        <f>SUM($D43:D43)</f>
        <v>1119</v>
      </c>
      <c r="T43" s="110">
        <f>SUM($D43:E43)</f>
        <v>2584</v>
      </c>
      <c r="U43" s="110">
        <f>SUM($D43:F43)</f>
        <v>3876</v>
      </c>
      <c r="V43" s="110">
        <f>SUM($D43:G43)</f>
        <v>5483</v>
      </c>
      <c r="W43" s="110">
        <f>SUM($D43:H43)</f>
        <v>9861</v>
      </c>
      <c r="X43" s="110">
        <f>SUM($D43:I43)</f>
        <v>16944</v>
      </c>
      <c r="Y43" s="110">
        <f>SUM($D43:J43)</f>
        <v>25305</v>
      </c>
      <c r="Z43" s="110">
        <f>SUM($D43:K43)</f>
        <v>34652</v>
      </c>
      <c r="AA43" s="110">
        <f>SUM($D43:L43)</f>
        <v>40216</v>
      </c>
      <c r="AB43" s="110">
        <f>SUM($D43:M43)</f>
        <v>42958</v>
      </c>
      <c r="AC43" s="110">
        <f>SUM($D43:N43)</f>
        <v>44230</v>
      </c>
      <c r="AD43" s="110">
        <f>SUM($D43:O43)</f>
        <v>45202</v>
      </c>
    </row>
    <row r="44" spans="1:30" s="114" customFormat="1" ht="15" customHeight="1">
      <c r="A44" s="138">
        <v>2012</v>
      </c>
      <c r="B44" s="143" t="s">
        <v>9</v>
      </c>
      <c r="D44" s="111">
        <f t="shared" ref="D44:P44" si="12">SUM(D41:D43)</f>
        <v>144483</v>
      </c>
      <c r="E44" s="111">
        <f t="shared" si="12"/>
        <v>145466</v>
      </c>
      <c r="F44" s="111">
        <f t="shared" si="12"/>
        <v>164217</v>
      </c>
      <c r="G44" s="111">
        <f t="shared" si="12"/>
        <v>165525</v>
      </c>
      <c r="H44" s="111">
        <f t="shared" si="12"/>
        <v>175757</v>
      </c>
      <c r="I44" s="111">
        <f t="shared" si="12"/>
        <v>180040</v>
      </c>
      <c r="J44" s="111">
        <f t="shared" si="12"/>
        <v>199616</v>
      </c>
      <c r="K44" s="111">
        <f t="shared" si="12"/>
        <v>200704</v>
      </c>
      <c r="L44" s="111">
        <f t="shared" si="12"/>
        <v>183194</v>
      </c>
      <c r="M44" s="111">
        <f t="shared" si="12"/>
        <v>177939</v>
      </c>
      <c r="N44" s="111">
        <f t="shared" si="12"/>
        <v>163966</v>
      </c>
      <c r="O44" s="111">
        <f t="shared" si="12"/>
        <v>169542</v>
      </c>
      <c r="P44" s="111">
        <f t="shared" si="12"/>
        <v>2070449</v>
      </c>
      <c r="Q44" s="142"/>
      <c r="R44" s="142"/>
      <c r="S44" s="111">
        <f t="shared" ref="S44:AD44" si="13">SUM(S41:S43)</f>
        <v>144483</v>
      </c>
      <c r="T44" s="111">
        <f t="shared" si="13"/>
        <v>289949</v>
      </c>
      <c r="U44" s="111">
        <f t="shared" si="13"/>
        <v>454166</v>
      </c>
      <c r="V44" s="111">
        <f t="shared" si="13"/>
        <v>619691</v>
      </c>
      <c r="W44" s="111">
        <f t="shared" si="13"/>
        <v>795448</v>
      </c>
      <c r="X44" s="111">
        <f t="shared" si="13"/>
        <v>975488</v>
      </c>
      <c r="Y44" s="111">
        <f t="shared" si="13"/>
        <v>1175104</v>
      </c>
      <c r="Z44" s="111">
        <f t="shared" si="13"/>
        <v>1375808</v>
      </c>
      <c r="AA44" s="111">
        <f t="shared" si="13"/>
        <v>1559002</v>
      </c>
      <c r="AB44" s="111">
        <f t="shared" si="13"/>
        <v>1736941</v>
      </c>
      <c r="AC44" s="111">
        <f t="shared" si="13"/>
        <v>1900907</v>
      </c>
      <c r="AD44" s="111">
        <f t="shared" si="13"/>
        <v>2070449</v>
      </c>
    </row>
    <row r="45" spans="1:30" s="137" customFormat="1" ht="15" customHeight="1">
      <c r="A45" s="134"/>
      <c r="B45" s="135"/>
      <c r="C45" s="136"/>
      <c r="D45" s="112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36"/>
      <c r="R45" s="136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</row>
    <row r="46" spans="1:30" s="114" customFormat="1" ht="15" customHeight="1">
      <c r="A46" s="138">
        <v>2013</v>
      </c>
      <c r="B46" s="139" t="s">
        <v>6</v>
      </c>
      <c r="C46" s="113"/>
      <c r="D46" s="110">
        <v>140060</v>
      </c>
      <c r="E46" s="110">
        <v>136761</v>
      </c>
      <c r="F46" s="110">
        <v>159384</v>
      </c>
      <c r="G46" s="110">
        <v>149604</v>
      </c>
      <c r="H46" s="110">
        <v>165113</v>
      </c>
      <c r="I46" s="110">
        <v>169360</v>
      </c>
      <c r="J46" s="110">
        <v>190322</v>
      </c>
      <c r="K46" s="110">
        <v>194898</v>
      </c>
      <c r="L46" s="110">
        <v>173776</v>
      </c>
      <c r="M46" s="110">
        <v>169999</v>
      </c>
      <c r="N46" s="110">
        <v>153557</v>
      </c>
      <c r="O46" s="110">
        <v>160882</v>
      </c>
      <c r="P46" s="110">
        <f>SUM(D46:O46)</f>
        <v>1963716</v>
      </c>
      <c r="Q46" s="140"/>
      <c r="R46" s="140"/>
      <c r="S46" s="110">
        <f>SUM($D46:D46)</f>
        <v>140060</v>
      </c>
      <c r="T46" s="110">
        <f>SUM($D46:E46)</f>
        <v>276821</v>
      </c>
      <c r="U46" s="110">
        <f>SUM($D46:F46)</f>
        <v>436205</v>
      </c>
      <c r="V46" s="110">
        <f>SUM($D46:G46)</f>
        <v>585809</v>
      </c>
      <c r="W46" s="110">
        <f>SUM($D46:H46)</f>
        <v>750922</v>
      </c>
      <c r="X46" s="110">
        <f>SUM($D46:I46)</f>
        <v>920282</v>
      </c>
      <c r="Y46" s="110">
        <f>SUM($D46:J46)</f>
        <v>1110604</v>
      </c>
      <c r="Z46" s="110">
        <f>SUM($D46:K46)</f>
        <v>1305502</v>
      </c>
      <c r="AA46" s="110">
        <f>SUM($D46:L46)</f>
        <v>1479278</v>
      </c>
      <c r="AB46" s="110">
        <f>SUM($D46:M46)</f>
        <v>1649277</v>
      </c>
      <c r="AC46" s="110">
        <f>SUM($D46:N46)</f>
        <v>1802834</v>
      </c>
      <c r="AD46" s="110">
        <f>SUM($D46:O46)</f>
        <v>1963716</v>
      </c>
    </row>
    <row r="47" spans="1:30" s="114" customFormat="1" ht="15" customHeight="1">
      <c r="A47" s="138">
        <v>2013</v>
      </c>
      <c r="B47" s="141" t="s">
        <v>7</v>
      </c>
      <c r="D47" s="111">
        <v>8235</v>
      </c>
      <c r="E47" s="110">
        <v>7723</v>
      </c>
      <c r="F47" s="110">
        <v>8494</v>
      </c>
      <c r="G47" s="110">
        <v>8632</v>
      </c>
      <c r="H47" s="110">
        <v>8518</v>
      </c>
      <c r="I47" s="110">
        <v>8036</v>
      </c>
      <c r="J47" s="110">
        <v>8101</v>
      </c>
      <c r="K47" s="110">
        <v>8288</v>
      </c>
      <c r="L47" s="110">
        <v>7700</v>
      </c>
      <c r="M47" s="110">
        <v>8368</v>
      </c>
      <c r="N47" s="110">
        <v>7101</v>
      </c>
      <c r="O47" s="110">
        <v>6352</v>
      </c>
      <c r="P47" s="110">
        <f>SUM(D47:O47)</f>
        <v>95548</v>
      </c>
      <c r="Q47" s="142"/>
      <c r="R47" s="142"/>
      <c r="S47" s="110">
        <f>SUM($D47:D47)</f>
        <v>8235</v>
      </c>
      <c r="T47" s="110">
        <f>SUM($D47:E47)</f>
        <v>15958</v>
      </c>
      <c r="U47" s="110">
        <f>SUM($D47:F47)</f>
        <v>24452</v>
      </c>
      <c r="V47" s="110">
        <f>SUM($D47:G47)</f>
        <v>33084</v>
      </c>
      <c r="W47" s="110">
        <f>SUM($D47:H47)</f>
        <v>41602</v>
      </c>
      <c r="X47" s="110">
        <f>SUM($D47:I47)</f>
        <v>49638</v>
      </c>
      <c r="Y47" s="110">
        <f>SUM($D47:J47)</f>
        <v>57739</v>
      </c>
      <c r="Z47" s="110">
        <f>SUM($D47:K47)</f>
        <v>66027</v>
      </c>
      <c r="AA47" s="110">
        <f>SUM($D47:L47)</f>
        <v>73727</v>
      </c>
      <c r="AB47" s="110">
        <f>SUM($D47:M47)</f>
        <v>82095</v>
      </c>
      <c r="AC47" s="110">
        <f>SUM($D47:N47)</f>
        <v>89196</v>
      </c>
      <c r="AD47" s="110">
        <f>SUM($D47:O47)</f>
        <v>95548</v>
      </c>
    </row>
    <row r="48" spans="1:30" s="114" customFormat="1" ht="15" customHeight="1">
      <c r="A48" s="138">
        <v>2013</v>
      </c>
      <c r="B48" s="141" t="s">
        <v>8</v>
      </c>
      <c r="D48" s="111">
        <v>1178</v>
      </c>
      <c r="E48" s="110">
        <v>1440</v>
      </c>
      <c r="F48" s="110">
        <v>1496</v>
      </c>
      <c r="G48" s="110">
        <v>1265</v>
      </c>
      <c r="H48" s="110">
        <v>4181</v>
      </c>
      <c r="I48" s="110">
        <v>6850</v>
      </c>
      <c r="J48" s="110">
        <v>8327</v>
      </c>
      <c r="K48" s="110">
        <v>9814</v>
      </c>
      <c r="L48" s="110">
        <v>5602</v>
      </c>
      <c r="M48" s="110">
        <v>2932</v>
      </c>
      <c r="N48" s="110">
        <v>1218</v>
      </c>
      <c r="O48" s="110">
        <v>891</v>
      </c>
      <c r="P48" s="110">
        <f>SUM(D48:O48)</f>
        <v>45194</v>
      </c>
      <c r="Q48" s="142"/>
      <c r="R48" s="142"/>
      <c r="S48" s="110">
        <f>SUM($D48:D48)</f>
        <v>1178</v>
      </c>
      <c r="T48" s="110">
        <f>SUM($D48:E48)</f>
        <v>2618</v>
      </c>
      <c r="U48" s="110">
        <f>SUM($D48:F48)</f>
        <v>4114</v>
      </c>
      <c r="V48" s="110">
        <f>SUM($D48:G48)</f>
        <v>5379</v>
      </c>
      <c r="W48" s="110">
        <f>SUM($D48:H48)</f>
        <v>9560</v>
      </c>
      <c r="X48" s="110">
        <f>SUM($D48:I48)</f>
        <v>16410</v>
      </c>
      <c r="Y48" s="110">
        <f>SUM($D48:J48)</f>
        <v>24737</v>
      </c>
      <c r="Z48" s="110">
        <f>SUM($D48:K48)</f>
        <v>34551</v>
      </c>
      <c r="AA48" s="110">
        <f>SUM($D48:L48)</f>
        <v>40153</v>
      </c>
      <c r="AB48" s="110">
        <f>SUM($D48:M48)</f>
        <v>43085</v>
      </c>
      <c r="AC48" s="110">
        <f>SUM($D48:N48)</f>
        <v>44303</v>
      </c>
      <c r="AD48" s="110">
        <f>SUM($D48:O48)</f>
        <v>45194</v>
      </c>
    </row>
    <row r="49" spans="1:30" s="114" customFormat="1" ht="15" customHeight="1">
      <c r="A49" s="138">
        <v>2013</v>
      </c>
      <c r="B49" s="143" t="s">
        <v>9</v>
      </c>
      <c r="D49" s="111">
        <f t="shared" ref="D49:P49" si="14">SUM(D46:D48)</f>
        <v>149473</v>
      </c>
      <c r="E49" s="111">
        <f t="shared" si="14"/>
        <v>145924</v>
      </c>
      <c r="F49" s="111">
        <f t="shared" si="14"/>
        <v>169374</v>
      </c>
      <c r="G49" s="111">
        <f t="shared" si="14"/>
        <v>159501</v>
      </c>
      <c r="H49" s="111">
        <f t="shared" si="14"/>
        <v>177812</v>
      </c>
      <c r="I49" s="111">
        <f t="shared" si="14"/>
        <v>184246</v>
      </c>
      <c r="J49" s="111">
        <f t="shared" si="14"/>
        <v>206750</v>
      </c>
      <c r="K49" s="111">
        <f t="shared" si="14"/>
        <v>213000</v>
      </c>
      <c r="L49" s="111">
        <f t="shared" si="14"/>
        <v>187078</v>
      </c>
      <c r="M49" s="111">
        <f t="shared" si="14"/>
        <v>181299</v>
      </c>
      <c r="N49" s="111">
        <f t="shared" si="14"/>
        <v>161876</v>
      </c>
      <c r="O49" s="111">
        <f t="shared" si="14"/>
        <v>168125</v>
      </c>
      <c r="P49" s="111">
        <f t="shared" si="14"/>
        <v>2104458</v>
      </c>
      <c r="Q49" s="142"/>
      <c r="R49" s="142"/>
      <c r="S49" s="111">
        <f t="shared" ref="S49:AD49" si="15">SUM(S46:S48)</f>
        <v>149473</v>
      </c>
      <c r="T49" s="111">
        <f t="shared" si="15"/>
        <v>295397</v>
      </c>
      <c r="U49" s="111">
        <f t="shared" si="15"/>
        <v>464771</v>
      </c>
      <c r="V49" s="111">
        <f t="shared" si="15"/>
        <v>624272</v>
      </c>
      <c r="W49" s="111">
        <f t="shared" si="15"/>
        <v>802084</v>
      </c>
      <c r="X49" s="111">
        <f t="shared" si="15"/>
        <v>986330</v>
      </c>
      <c r="Y49" s="111">
        <f t="shared" si="15"/>
        <v>1193080</v>
      </c>
      <c r="Z49" s="111">
        <f t="shared" si="15"/>
        <v>1406080</v>
      </c>
      <c r="AA49" s="111">
        <f t="shared" si="15"/>
        <v>1593158</v>
      </c>
      <c r="AB49" s="111">
        <f t="shared" si="15"/>
        <v>1774457</v>
      </c>
      <c r="AC49" s="111">
        <f t="shared" si="15"/>
        <v>1936333</v>
      </c>
      <c r="AD49" s="111">
        <f t="shared" si="15"/>
        <v>2104458</v>
      </c>
    </row>
    <row r="50" spans="1:30" s="137" customFormat="1" ht="15" customHeight="1">
      <c r="A50" s="134"/>
      <c r="B50" s="135"/>
      <c r="C50" s="136"/>
      <c r="D50" s="112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36"/>
      <c r="R50" s="136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</row>
    <row r="51" spans="1:30" s="114" customFormat="1" ht="15" customHeight="1">
      <c r="A51" s="138">
        <v>2014</v>
      </c>
      <c r="B51" s="139" t="s">
        <v>6</v>
      </c>
      <c r="C51" s="113"/>
      <c r="D51" s="110">
        <v>137190</v>
      </c>
      <c r="E51" s="110">
        <v>128384</v>
      </c>
      <c r="F51" s="110">
        <v>146966</v>
      </c>
      <c r="G51" s="110">
        <v>144009</v>
      </c>
      <c r="H51" s="110">
        <v>160095</v>
      </c>
      <c r="I51" s="110">
        <v>166383</v>
      </c>
      <c r="J51" s="110">
        <v>185403</v>
      </c>
      <c r="K51" s="110">
        <v>187226</v>
      </c>
      <c r="L51" s="110">
        <v>161639</v>
      </c>
      <c r="M51" s="110">
        <v>153275</v>
      </c>
      <c r="N51" s="110">
        <v>131661</v>
      </c>
      <c r="O51" s="110">
        <v>140186</v>
      </c>
      <c r="P51" s="110">
        <f>SUM(D51:O51)</f>
        <v>1842417</v>
      </c>
      <c r="Q51" s="140"/>
      <c r="R51" s="140"/>
      <c r="S51" s="110">
        <f>SUM($D51:D51)</f>
        <v>137190</v>
      </c>
      <c r="T51" s="110">
        <f>SUM($D51:E51)</f>
        <v>265574</v>
      </c>
      <c r="U51" s="110">
        <f>SUM($D51:F51)</f>
        <v>412540</v>
      </c>
      <c r="V51" s="110">
        <f>SUM($D51:G51)</f>
        <v>556549</v>
      </c>
      <c r="W51" s="110">
        <f>SUM($D51:H51)</f>
        <v>716644</v>
      </c>
      <c r="X51" s="110">
        <f>SUM($D51:I51)</f>
        <v>883027</v>
      </c>
      <c r="Y51" s="110">
        <f>SUM($D51:J51)</f>
        <v>1068430</v>
      </c>
      <c r="Z51" s="110">
        <f>SUM($D51:K51)</f>
        <v>1255656</v>
      </c>
      <c r="AA51" s="110">
        <f>SUM($D51:L51)</f>
        <v>1417295</v>
      </c>
      <c r="AB51" s="110">
        <f>SUM($D51:M51)</f>
        <v>1570570</v>
      </c>
      <c r="AC51" s="110">
        <f>SUM($D51:N51)</f>
        <v>1702231</v>
      </c>
      <c r="AD51" s="110">
        <f>SUM($D51:O51)</f>
        <v>1842417</v>
      </c>
    </row>
    <row r="52" spans="1:30" s="114" customFormat="1" ht="15" customHeight="1">
      <c r="A52" s="138">
        <v>2014</v>
      </c>
      <c r="B52" s="141" t="s">
        <v>7</v>
      </c>
      <c r="D52" s="111">
        <v>8169</v>
      </c>
      <c r="E52" s="110">
        <v>9316</v>
      </c>
      <c r="F52" s="110">
        <v>9938</v>
      </c>
      <c r="G52" s="110">
        <v>8146</v>
      </c>
      <c r="H52" s="110">
        <v>8005</v>
      </c>
      <c r="I52" s="110">
        <v>7668</v>
      </c>
      <c r="J52" s="110">
        <v>8013</v>
      </c>
      <c r="K52" s="110">
        <v>7443</v>
      </c>
      <c r="L52" s="110">
        <v>7850</v>
      </c>
      <c r="M52" s="110">
        <v>7923</v>
      </c>
      <c r="N52" s="110">
        <v>6676</v>
      </c>
      <c r="O52" s="110">
        <v>6697</v>
      </c>
      <c r="P52" s="110">
        <f>SUM(D52:O52)</f>
        <v>95844</v>
      </c>
      <c r="Q52" s="142"/>
      <c r="R52" s="142"/>
      <c r="S52" s="110">
        <f>SUM($D52:D52)</f>
        <v>8169</v>
      </c>
      <c r="T52" s="110">
        <f>SUM($D52:E52)</f>
        <v>17485</v>
      </c>
      <c r="U52" s="110">
        <f>SUM($D52:F52)</f>
        <v>27423</v>
      </c>
      <c r="V52" s="110">
        <f>SUM($D52:G52)</f>
        <v>35569</v>
      </c>
      <c r="W52" s="110">
        <f>SUM($D52:H52)</f>
        <v>43574</v>
      </c>
      <c r="X52" s="110">
        <f>SUM($D52:I52)</f>
        <v>51242</v>
      </c>
      <c r="Y52" s="110">
        <f>SUM($D52:J52)</f>
        <v>59255</v>
      </c>
      <c r="Z52" s="110">
        <f>SUM($D52:K52)</f>
        <v>66698</v>
      </c>
      <c r="AA52" s="110">
        <f>SUM($D52:L52)</f>
        <v>74548</v>
      </c>
      <c r="AB52" s="110">
        <f>SUM($D52:M52)</f>
        <v>82471</v>
      </c>
      <c r="AC52" s="110">
        <f>SUM($D52:N52)</f>
        <v>89147</v>
      </c>
      <c r="AD52" s="110">
        <f>SUM($D52:O52)</f>
        <v>95844</v>
      </c>
    </row>
    <row r="53" spans="1:30" s="114" customFormat="1" ht="15" customHeight="1">
      <c r="A53" s="138">
        <v>2014</v>
      </c>
      <c r="B53" s="141" t="s">
        <v>8</v>
      </c>
      <c r="D53" s="111">
        <v>998</v>
      </c>
      <c r="E53" s="110">
        <v>1193</v>
      </c>
      <c r="F53" s="110">
        <v>1181</v>
      </c>
      <c r="G53" s="110">
        <v>1058</v>
      </c>
      <c r="H53" s="110">
        <v>3637</v>
      </c>
      <c r="I53" s="110">
        <v>6624</v>
      </c>
      <c r="J53" s="110">
        <v>8302</v>
      </c>
      <c r="K53" s="110">
        <v>9699</v>
      </c>
      <c r="L53" s="110">
        <v>5442</v>
      </c>
      <c r="M53" s="110">
        <v>2756</v>
      </c>
      <c r="N53" s="110">
        <v>1025</v>
      </c>
      <c r="O53" s="110">
        <v>665</v>
      </c>
      <c r="P53" s="110">
        <f>SUM(D53:O53)</f>
        <v>42580</v>
      </c>
      <c r="Q53" s="142"/>
      <c r="R53" s="142"/>
      <c r="S53" s="110">
        <f>SUM($D53:D53)</f>
        <v>998</v>
      </c>
      <c r="T53" s="110">
        <f>SUM($D53:E53)</f>
        <v>2191</v>
      </c>
      <c r="U53" s="110">
        <f>SUM($D53:F53)</f>
        <v>3372</v>
      </c>
      <c r="V53" s="110">
        <f>SUM($D53:G53)</f>
        <v>4430</v>
      </c>
      <c r="W53" s="110">
        <f>SUM($D53:H53)</f>
        <v>8067</v>
      </c>
      <c r="X53" s="110">
        <f>SUM($D53:I53)</f>
        <v>14691</v>
      </c>
      <c r="Y53" s="110">
        <f>SUM($D53:J53)</f>
        <v>22993</v>
      </c>
      <c r="Z53" s="110">
        <f>SUM($D53:K53)</f>
        <v>32692</v>
      </c>
      <c r="AA53" s="110">
        <f>SUM($D53:L53)</f>
        <v>38134</v>
      </c>
      <c r="AB53" s="110">
        <f>SUM($D53:M53)</f>
        <v>40890</v>
      </c>
      <c r="AC53" s="110">
        <f>SUM($D53:N53)</f>
        <v>41915</v>
      </c>
      <c r="AD53" s="110">
        <f>SUM($D53:O53)</f>
        <v>42580</v>
      </c>
    </row>
    <row r="54" spans="1:30" s="114" customFormat="1" ht="15" customHeight="1">
      <c r="A54" s="138">
        <v>2014</v>
      </c>
      <c r="B54" s="143" t="s">
        <v>9</v>
      </c>
      <c r="D54" s="111">
        <f t="shared" ref="D54:P54" si="16">SUM(D51:D53)</f>
        <v>146357</v>
      </c>
      <c r="E54" s="111">
        <f t="shared" si="16"/>
        <v>138893</v>
      </c>
      <c r="F54" s="111">
        <f t="shared" si="16"/>
        <v>158085</v>
      </c>
      <c r="G54" s="111">
        <f t="shared" si="16"/>
        <v>153213</v>
      </c>
      <c r="H54" s="111">
        <f t="shared" si="16"/>
        <v>171737</v>
      </c>
      <c r="I54" s="111">
        <f t="shared" si="16"/>
        <v>180675</v>
      </c>
      <c r="J54" s="111">
        <f t="shared" si="16"/>
        <v>201718</v>
      </c>
      <c r="K54" s="111">
        <f t="shared" si="16"/>
        <v>204368</v>
      </c>
      <c r="L54" s="111">
        <f t="shared" si="16"/>
        <v>174931</v>
      </c>
      <c r="M54" s="111">
        <f t="shared" si="16"/>
        <v>163954</v>
      </c>
      <c r="N54" s="111">
        <f t="shared" si="16"/>
        <v>139362</v>
      </c>
      <c r="O54" s="111">
        <f t="shared" si="16"/>
        <v>147548</v>
      </c>
      <c r="P54" s="111">
        <f t="shared" si="16"/>
        <v>1980841</v>
      </c>
      <c r="Q54" s="142"/>
      <c r="R54" s="142"/>
      <c r="S54" s="111">
        <f t="shared" ref="S54:AD54" si="17">SUM(S51:S53)</f>
        <v>146357</v>
      </c>
      <c r="T54" s="111">
        <f t="shared" si="17"/>
        <v>285250</v>
      </c>
      <c r="U54" s="111">
        <f t="shared" si="17"/>
        <v>443335</v>
      </c>
      <c r="V54" s="111">
        <f t="shared" si="17"/>
        <v>596548</v>
      </c>
      <c r="W54" s="111">
        <f t="shared" si="17"/>
        <v>768285</v>
      </c>
      <c r="X54" s="111">
        <f t="shared" si="17"/>
        <v>948960</v>
      </c>
      <c r="Y54" s="111">
        <f t="shared" si="17"/>
        <v>1150678</v>
      </c>
      <c r="Z54" s="111">
        <f t="shared" si="17"/>
        <v>1355046</v>
      </c>
      <c r="AA54" s="111">
        <f t="shared" si="17"/>
        <v>1529977</v>
      </c>
      <c r="AB54" s="111">
        <f t="shared" si="17"/>
        <v>1693931</v>
      </c>
      <c r="AC54" s="111">
        <f t="shared" si="17"/>
        <v>1833293</v>
      </c>
      <c r="AD54" s="111">
        <f t="shared" si="17"/>
        <v>1980841</v>
      </c>
    </row>
    <row r="55" spans="1:30" s="137" customFormat="1" ht="15" customHeight="1">
      <c r="A55" s="134"/>
      <c r="B55" s="135"/>
      <c r="C55" s="136"/>
      <c r="D55" s="112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36"/>
      <c r="R55" s="136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</row>
    <row r="56" spans="1:30" s="114" customFormat="1" ht="15" customHeight="1">
      <c r="A56" s="138">
        <v>2015</v>
      </c>
      <c r="B56" s="139" t="s">
        <v>6</v>
      </c>
      <c r="C56" s="113"/>
      <c r="D56" s="110">
        <v>113526</v>
      </c>
      <c r="E56" s="110">
        <v>101055</v>
      </c>
      <c r="F56" s="110">
        <v>112123</v>
      </c>
      <c r="G56" s="110">
        <v>113490</v>
      </c>
      <c r="H56" s="110">
        <v>129858</v>
      </c>
      <c r="I56" s="110">
        <v>133588</v>
      </c>
      <c r="J56" s="110">
        <v>151497</v>
      </c>
      <c r="K56" s="110">
        <v>140119</v>
      </c>
      <c r="L56" s="110">
        <v>123666</v>
      </c>
      <c r="M56" s="110">
        <v>114505</v>
      </c>
      <c r="N56" s="110">
        <v>98863</v>
      </c>
      <c r="O56" s="110">
        <f>53156+53882</f>
        <v>107038</v>
      </c>
      <c r="P56" s="110">
        <f>SUM(D56:O56)</f>
        <v>1439328</v>
      </c>
      <c r="Q56" s="140"/>
      <c r="R56" s="140"/>
      <c r="S56" s="110">
        <f>SUM($D56:D56)</f>
        <v>113526</v>
      </c>
      <c r="T56" s="110">
        <f>SUM($D56:E56)</f>
        <v>214581</v>
      </c>
      <c r="U56" s="110">
        <f>SUM($D56:F56)</f>
        <v>326704</v>
      </c>
      <c r="V56" s="110">
        <f>SUM($D56:G56)</f>
        <v>440194</v>
      </c>
      <c r="W56" s="110">
        <f>SUM($D56:H56)</f>
        <v>570052</v>
      </c>
      <c r="X56" s="110">
        <f>SUM($D56:I56)</f>
        <v>703640</v>
      </c>
      <c r="Y56" s="110">
        <f>SUM($D56:J56)</f>
        <v>855137</v>
      </c>
      <c r="Z56" s="110">
        <f>SUM($D56:K56)</f>
        <v>995256</v>
      </c>
      <c r="AA56" s="110">
        <f>SUM($D56:L56)</f>
        <v>1118922</v>
      </c>
      <c r="AB56" s="110">
        <f>SUM($D56:M56)</f>
        <v>1233427</v>
      </c>
      <c r="AC56" s="110">
        <f>SUM($D56:N56)</f>
        <v>1332290</v>
      </c>
      <c r="AD56" s="110">
        <f>SUM($D56:O56)</f>
        <v>1439328</v>
      </c>
    </row>
    <row r="57" spans="1:30" s="114" customFormat="1" ht="15" customHeight="1">
      <c r="A57" s="138">
        <v>2015</v>
      </c>
      <c r="B57" s="141" t="s">
        <v>7</v>
      </c>
      <c r="D57" s="111">
        <v>7219</v>
      </c>
      <c r="E57" s="110">
        <v>7231</v>
      </c>
      <c r="F57" s="110">
        <v>8362</v>
      </c>
      <c r="G57" s="110">
        <v>8109</v>
      </c>
      <c r="H57" s="110">
        <v>7285</v>
      </c>
      <c r="I57" s="110">
        <v>7863</v>
      </c>
      <c r="J57" s="110">
        <v>7478</v>
      </c>
      <c r="K57" s="110">
        <v>7395</v>
      </c>
      <c r="L57" s="110">
        <v>7497</v>
      </c>
      <c r="M57" s="110">
        <v>7273</v>
      </c>
      <c r="N57" s="110">
        <v>6572</v>
      </c>
      <c r="O57" s="110">
        <f>3143+3044</f>
        <v>6187</v>
      </c>
      <c r="P57" s="110">
        <f>SUM(D57:O57)</f>
        <v>88471</v>
      </c>
      <c r="Q57" s="142"/>
      <c r="R57" s="142"/>
      <c r="S57" s="110">
        <f>SUM($D57:D57)</f>
        <v>7219</v>
      </c>
      <c r="T57" s="110">
        <f>SUM($D57:E57)</f>
        <v>14450</v>
      </c>
      <c r="U57" s="110">
        <f>SUM($D57:F57)</f>
        <v>22812</v>
      </c>
      <c r="V57" s="110">
        <f>SUM($D57:G57)</f>
        <v>30921</v>
      </c>
      <c r="W57" s="110">
        <f>SUM($D57:H57)</f>
        <v>38206</v>
      </c>
      <c r="X57" s="110">
        <f>SUM($D57:I57)</f>
        <v>46069</v>
      </c>
      <c r="Y57" s="110">
        <f>SUM($D57:J57)</f>
        <v>53547</v>
      </c>
      <c r="Z57" s="110">
        <f>SUM($D57:K57)</f>
        <v>60942</v>
      </c>
      <c r="AA57" s="110">
        <f>SUM($D57:L57)</f>
        <v>68439</v>
      </c>
      <c r="AB57" s="110">
        <f>SUM($D57:M57)</f>
        <v>75712</v>
      </c>
      <c r="AC57" s="110">
        <f>SUM($D57:N57)</f>
        <v>82284</v>
      </c>
      <c r="AD57" s="110">
        <f>SUM($D57:O57)</f>
        <v>88471</v>
      </c>
    </row>
    <row r="58" spans="1:30" s="114" customFormat="1" ht="15" customHeight="1">
      <c r="A58" s="138">
        <v>2015</v>
      </c>
      <c r="B58" s="141" t="s">
        <v>8</v>
      </c>
      <c r="D58" s="111">
        <v>1062</v>
      </c>
      <c r="E58" s="110">
        <v>1032</v>
      </c>
      <c r="F58" s="110">
        <v>1225</v>
      </c>
      <c r="G58" s="110">
        <v>1034</v>
      </c>
      <c r="H58" s="110">
        <v>3998</v>
      </c>
      <c r="I58" s="110">
        <v>6319</v>
      </c>
      <c r="J58" s="110">
        <v>8808</v>
      </c>
      <c r="K58" s="110">
        <v>9224</v>
      </c>
      <c r="L58" s="110">
        <v>6662</v>
      </c>
      <c r="M58" s="110">
        <v>3255</v>
      </c>
      <c r="N58" s="110">
        <v>1065</v>
      </c>
      <c r="O58" s="110">
        <f>262+6+259+25</f>
        <v>552</v>
      </c>
      <c r="P58" s="110">
        <f>SUM(D58:O58)</f>
        <v>44236</v>
      </c>
      <c r="Q58" s="142"/>
      <c r="R58" s="142"/>
      <c r="S58" s="110">
        <f>SUM($D58:D58)</f>
        <v>1062</v>
      </c>
      <c r="T58" s="110">
        <f>SUM($D58:E58)</f>
        <v>2094</v>
      </c>
      <c r="U58" s="110">
        <f>SUM($D58:F58)</f>
        <v>3319</v>
      </c>
      <c r="V58" s="110">
        <f>SUM($D58:G58)</f>
        <v>4353</v>
      </c>
      <c r="W58" s="110">
        <f>SUM($D58:H58)</f>
        <v>8351</v>
      </c>
      <c r="X58" s="110">
        <f>SUM($D58:I58)</f>
        <v>14670</v>
      </c>
      <c r="Y58" s="110">
        <f>SUM($D58:J58)</f>
        <v>23478</v>
      </c>
      <c r="Z58" s="110">
        <f>SUM($D58:K58)</f>
        <v>32702</v>
      </c>
      <c r="AA58" s="110">
        <f>SUM($D58:L58)</f>
        <v>39364</v>
      </c>
      <c r="AB58" s="110">
        <f>SUM($D58:M58)</f>
        <v>42619</v>
      </c>
      <c r="AC58" s="110">
        <f>SUM($D58:N58)</f>
        <v>43684</v>
      </c>
      <c r="AD58" s="110">
        <f>SUM($D58:O58)</f>
        <v>44236</v>
      </c>
    </row>
    <row r="59" spans="1:30" s="114" customFormat="1" ht="15" customHeight="1">
      <c r="A59" s="138">
        <v>2015</v>
      </c>
      <c r="B59" s="143" t="s">
        <v>9</v>
      </c>
      <c r="D59" s="111">
        <f t="shared" ref="D59:P59" si="18">SUM(D56:D58)</f>
        <v>121807</v>
      </c>
      <c r="E59" s="111">
        <f t="shared" si="18"/>
        <v>109318</v>
      </c>
      <c r="F59" s="111">
        <f t="shared" si="18"/>
        <v>121710</v>
      </c>
      <c r="G59" s="111">
        <f t="shared" si="18"/>
        <v>122633</v>
      </c>
      <c r="H59" s="111">
        <f t="shared" si="18"/>
        <v>141141</v>
      </c>
      <c r="I59" s="111">
        <f t="shared" si="18"/>
        <v>147770</v>
      </c>
      <c r="J59" s="111">
        <f t="shared" si="18"/>
        <v>167783</v>
      </c>
      <c r="K59" s="111">
        <f t="shared" si="18"/>
        <v>156738</v>
      </c>
      <c r="L59" s="111">
        <f t="shared" si="18"/>
        <v>137825</v>
      </c>
      <c r="M59" s="111">
        <f t="shared" si="18"/>
        <v>125033</v>
      </c>
      <c r="N59" s="111">
        <f t="shared" si="18"/>
        <v>106500</v>
      </c>
      <c r="O59" s="111">
        <f t="shared" si="18"/>
        <v>113777</v>
      </c>
      <c r="P59" s="111">
        <f t="shared" si="18"/>
        <v>1572035</v>
      </c>
      <c r="Q59" s="142"/>
      <c r="R59" s="142"/>
      <c r="S59" s="111">
        <f t="shared" ref="S59:AD59" si="19">SUM(S56:S58)</f>
        <v>121807</v>
      </c>
      <c r="T59" s="111">
        <f t="shared" si="19"/>
        <v>231125</v>
      </c>
      <c r="U59" s="111">
        <f t="shared" si="19"/>
        <v>352835</v>
      </c>
      <c r="V59" s="111">
        <f t="shared" si="19"/>
        <v>475468</v>
      </c>
      <c r="W59" s="111">
        <f t="shared" si="19"/>
        <v>616609</v>
      </c>
      <c r="X59" s="111">
        <f t="shared" si="19"/>
        <v>764379</v>
      </c>
      <c r="Y59" s="111">
        <f t="shared" si="19"/>
        <v>932162</v>
      </c>
      <c r="Z59" s="111">
        <f t="shared" si="19"/>
        <v>1088900</v>
      </c>
      <c r="AA59" s="111">
        <f t="shared" si="19"/>
        <v>1226725</v>
      </c>
      <c r="AB59" s="111">
        <f t="shared" si="19"/>
        <v>1351758</v>
      </c>
      <c r="AC59" s="111">
        <f t="shared" si="19"/>
        <v>1458258</v>
      </c>
      <c r="AD59" s="111">
        <f t="shared" si="19"/>
        <v>1572035</v>
      </c>
    </row>
    <row r="60" spans="1:30" s="137" customFormat="1" ht="15" customHeight="1">
      <c r="A60" s="134"/>
      <c r="B60" s="135"/>
      <c r="C60" s="136"/>
      <c r="D60" s="112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36"/>
      <c r="R60" s="136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</row>
    <row r="61" spans="1:30" s="114" customFormat="1" ht="15" customHeight="1">
      <c r="A61" s="138">
        <v>2016</v>
      </c>
      <c r="B61" s="139" t="s">
        <v>6</v>
      </c>
      <c r="C61" s="113"/>
      <c r="D61" s="104">
        <v>89247</v>
      </c>
      <c r="E61" s="104">
        <v>80449</v>
      </c>
      <c r="F61" s="104">
        <v>97685</v>
      </c>
      <c r="G61" s="104">
        <v>98157</v>
      </c>
      <c r="H61" s="104">
        <v>111274</v>
      </c>
      <c r="I61" s="104">
        <v>119780</v>
      </c>
      <c r="J61" s="104">
        <v>139386</v>
      </c>
      <c r="K61" s="104">
        <v>136570</v>
      </c>
      <c r="L61" s="104">
        <v>123010</v>
      </c>
      <c r="M61" s="104">
        <v>113225</v>
      </c>
      <c r="N61" s="104">
        <v>94325</v>
      </c>
      <c r="O61" s="104">
        <v>94430</v>
      </c>
      <c r="P61" s="110">
        <f>SUM(D61:O61)</f>
        <v>1297538</v>
      </c>
      <c r="Q61" s="140"/>
      <c r="R61" s="140"/>
      <c r="S61" s="110">
        <f>SUM($D61:D61)</f>
        <v>89247</v>
      </c>
      <c r="T61" s="110">
        <f>SUM($D61:E61)</f>
        <v>169696</v>
      </c>
      <c r="U61" s="110">
        <f>SUM($D61:F61)</f>
        <v>267381</v>
      </c>
      <c r="V61" s="110">
        <f>SUM($D61:G61)</f>
        <v>365538</v>
      </c>
      <c r="W61" s="110">
        <f>SUM($D61:H61)</f>
        <v>476812</v>
      </c>
      <c r="X61" s="110">
        <f>SUM($D61:I61)</f>
        <v>596592</v>
      </c>
      <c r="Y61" s="110">
        <f>SUM($D61:J61)</f>
        <v>735978</v>
      </c>
      <c r="Z61" s="110">
        <f>SUM($D61:K61)</f>
        <v>872548</v>
      </c>
      <c r="AA61" s="110">
        <f>SUM($D61:L61)</f>
        <v>995558</v>
      </c>
      <c r="AB61" s="110">
        <f>SUM($D61:M61)</f>
        <v>1108783</v>
      </c>
      <c r="AC61" s="110">
        <f>SUM($D61:N61)</f>
        <v>1203108</v>
      </c>
      <c r="AD61" s="110">
        <f>SUM($D61:O61)</f>
        <v>1297538</v>
      </c>
    </row>
    <row r="62" spans="1:30" s="114" customFormat="1" ht="15" customHeight="1">
      <c r="A62" s="138">
        <v>2016</v>
      </c>
      <c r="B62" s="141" t="s">
        <v>7</v>
      </c>
      <c r="D62" s="105">
        <v>7291</v>
      </c>
      <c r="E62" s="104">
        <v>7325</v>
      </c>
      <c r="F62" s="104">
        <v>8278</v>
      </c>
      <c r="G62" s="104">
        <v>7445</v>
      </c>
      <c r="H62" s="104">
        <v>7760</v>
      </c>
      <c r="I62" s="104">
        <v>7503</v>
      </c>
      <c r="J62" s="104">
        <v>7063</v>
      </c>
      <c r="K62" s="104">
        <v>7603</v>
      </c>
      <c r="L62" s="104">
        <v>6953</v>
      </c>
      <c r="M62" s="104">
        <v>7612</v>
      </c>
      <c r="N62" s="104">
        <v>8044</v>
      </c>
      <c r="O62" s="104">
        <v>6283</v>
      </c>
      <c r="P62" s="110">
        <f>SUM(D62:O62)</f>
        <v>89160</v>
      </c>
      <c r="Q62" s="142"/>
      <c r="R62" s="142"/>
      <c r="S62" s="110">
        <f>SUM($D62:D62)</f>
        <v>7291</v>
      </c>
      <c r="T62" s="110">
        <f>SUM($D62:E62)</f>
        <v>14616</v>
      </c>
      <c r="U62" s="110">
        <f>SUM($D62:F62)</f>
        <v>22894</v>
      </c>
      <c r="V62" s="110">
        <f>SUM($D62:G62)</f>
        <v>30339</v>
      </c>
      <c r="W62" s="110">
        <f>SUM($D62:H62)</f>
        <v>38099</v>
      </c>
      <c r="X62" s="110">
        <f>SUM($D62:I62)</f>
        <v>45602</v>
      </c>
      <c r="Y62" s="110">
        <f>SUM($D62:J62)</f>
        <v>52665</v>
      </c>
      <c r="Z62" s="110">
        <f>SUM($D62:K62)</f>
        <v>60268</v>
      </c>
      <c r="AA62" s="110">
        <f>SUM($D62:L62)</f>
        <v>67221</v>
      </c>
      <c r="AB62" s="110">
        <f>SUM($D62:M62)</f>
        <v>74833</v>
      </c>
      <c r="AC62" s="110">
        <f>SUM($D62:N62)</f>
        <v>82877</v>
      </c>
      <c r="AD62" s="110">
        <f>SUM($D62:O62)</f>
        <v>89160</v>
      </c>
    </row>
    <row r="63" spans="1:30" s="114" customFormat="1" ht="15" customHeight="1">
      <c r="A63" s="138">
        <v>2016</v>
      </c>
      <c r="B63" s="141" t="s">
        <v>8</v>
      </c>
      <c r="D63" s="105">
        <v>1141</v>
      </c>
      <c r="E63" s="104">
        <v>1509</v>
      </c>
      <c r="F63" s="104">
        <v>1235</v>
      </c>
      <c r="G63" s="104">
        <v>1846</v>
      </c>
      <c r="H63" s="104">
        <v>4716</v>
      </c>
      <c r="I63" s="104">
        <v>7131</v>
      </c>
      <c r="J63" s="104">
        <v>9612</v>
      </c>
      <c r="K63" s="104">
        <v>8316</v>
      </c>
      <c r="L63" s="104">
        <v>6936</v>
      </c>
      <c r="M63" s="104">
        <v>3400</v>
      </c>
      <c r="N63" s="104">
        <v>1666</v>
      </c>
      <c r="O63" s="104">
        <v>1555</v>
      </c>
      <c r="P63" s="110">
        <f>SUM(D63:O63)</f>
        <v>49063</v>
      </c>
      <c r="Q63" s="142"/>
      <c r="R63" s="142"/>
      <c r="S63" s="110">
        <f>SUM($D63:D63)</f>
        <v>1141</v>
      </c>
      <c r="T63" s="110">
        <f>SUM($D63:E63)</f>
        <v>2650</v>
      </c>
      <c r="U63" s="110">
        <f>SUM($D63:F63)</f>
        <v>3885</v>
      </c>
      <c r="V63" s="110">
        <f>SUM($D63:G63)</f>
        <v>5731</v>
      </c>
      <c r="W63" s="110">
        <f>SUM($D63:H63)</f>
        <v>10447</v>
      </c>
      <c r="X63" s="110">
        <f>SUM($D63:I63)</f>
        <v>17578</v>
      </c>
      <c r="Y63" s="110">
        <f>SUM($D63:J63)</f>
        <v>27190</v>
      </c>
      <c r="Z63" s="110">
        <f>SUM($D63:K63)</f>
        <v>35506</v>
      </c>
      <c r="AA63" s="110">
        <f>SUM($D63:L63)</f>
        <v>42442</v>
      </c>
      <c r="AB63" s="110">
        <f>SUM($D63:M63)</f>
        <v>45842</v>
      </c>
      <c r="AC63" s="110">
        <f>SUM($D63:N63)</f>
        <v>47508</v>
      </c>
      <c r="AD63" s="110">
        <f>SUM($D63:O63)</f>
        <v>49063</v>
      </c>
    </row>
    <row r="64" spans="1:30" s="114" customFormat="1" ht="15" customHeight="1">
      <c r="A64" s="138">
        <v>2016</v>
      </c>
      <c r="B64" s="143" t="s">
        <v>9</v>
      </c>
      <c r="D64" s="111">
        <f t="shared" ref="D64:P64" si="20">SUM(D61:D63)</f>
        <v>97679</v>
      </c>
      <c r="E64" s="111">
        <f t="shared" si="20"/>
        <v>89283</v>
      </c>
      <c r="F64" s="111">
        <f t="shared" si="20"/>
        <v>107198</v>
      </c>
      <c r="G64" s="111">
        <f t="shared" si="20"/>
        <v>107448</v>
      </c>
      <c r="H64" s="111">
        <f t="shared" si="20"/>
        <v>123750</v>
      </c>
      <c r="I64" s="111">
        <f t="shared" si="20"/>
        <v>134414</v>
      </c>
      <c r="J64" s="111">
        <f t="shared" si="20"/>
        <v>156061</v>
      </c>
      <c r="K64" s="111">
        <f t="shared" si="20"/>
        <v>152489</v>
      </c>
      <c r="L64" s="111">
        <f t="shared" si="20"/>
        <v>136899</v>
      </c>
      <c r="M64" s="111">
        <f t="shared" si="20"/>
        <v>124237</v>
      </c>
      <c r="N64" s="111">
        <f t="shared" si="20"/>
        <v>104035</v>
      </c>
      <c r="O64" s="111">
        <f t="shared" si="20"/>
        <v>102268</v>
      </c>
      <c r="P64" s="111">
        <f t="shared" si="20"/>
        <v>1435761</v>
      </c>
      <c r="Q64" s="142"/>
      <c r="R64" s="142"/>
      <c r="S64" s="111">
        <f t="shared" ref="S64:AD64" si="21">SUM(S61:S63)</f>
        <v>97679</v>
      </c>
      <c r="T64" s="111">
        <f t="shared" si="21"/>
        <v>186962</v>
      </c>
      <c r="U64" s="111">
        <f t="shared" si="21"/>
        <v>294160</v>
      </c>
      <c r="V64" s="111">
        <f t="shared" si="21"/>
        <v>401608</v>
      </c>
      <c r="W64" s="111">
        <f t="shared" si="21"/>
        <v>525358</v>
      </c>
      <c r="X64" s="111">
        <f t="shared" si="21"/>
        <v>659772</v>
      </c>
      <c r="Y64" s="111">
        <f t="shared" si="21"/>
        <v>815833</v>
      </c>
      <c r="Z64" s="111">
        <f t="shared" si="21"/>
        <v>968322</v>
      </c>
      <c r="AA64" s="111">
        <f t="shared" si="21"/>
        <v>1105221</v>
      </c>
      <c r="AB64" s="111">
        <f t="shared" si="21"/>
        <v>1229458</v>
      </c>
      <c r="AC64" s="111">
        <f t="shared" si="21"/>
        <v>1333493</v>
      </c>
      <c r="AD64" s="111">
        <f t="shared" si="21"/>
        <v>1435761</v>
      </c>
    </row>
    <row r="65" spans="1:30" s="137" customFormat="1" ht="15" customHeight="1">
      <c r="A65" s="134"/>
      <c r="B65" s="135"/>
      <c r="C65" s="136"/>
      <c r="D65" s="112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36"/>
      <c r="R65" s="136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</row>
    <row r="66" spans="1:30" s="114" customFormat="1" ht="15" customHeight="1">
      <c r="A66" s="138">
        <v>2017</v>
      </c>
      <c r="B66" s="139" t="s">
        <v>6</v>
      </c>
      <c r="C66" s="113"/>
      <c r="D66" s="104">
        <v>84279</v>
      </c>
      <c r="E66" s="104">
        <v>78522</v>
      </c>
      <c r="F66" s="104">
        <v>91070</v>
      </c>
      <c r="G66" s="104">
        <v>95894</v>
      </c>
      <c r="H66" s="104">
        <v>109949</v>
      </c>
      <c r="I66" s="104">
        <v>111482</v>
      </c>
      <c r="J66" s="104">
        <v>131945</v>
      </c>
      <c r="K66" s="104">
        <v>133473</v>
      </c>
      <c r="L66" s="104">
        <v>123220</v>
      </c>
      <c r="M66" s="104">
        <v>115490</v>
      </c>
      <c r="N66" s="104"/>
      <c r="O66" s="104"/>
      <c r="P66" s="110">
        <f>SUM(D66:O66)</f>
        <v>1075324</v>
      </c>
      <c r="Q66" s="140"/>
      <c r="R66" s="140"/>
      <c r="S66" s="110">
        <f>SUM($D66:D66)</f>
        <v>84279</v>
      </c>
      <c r="T66" s="110">
        <f>SUM($D66:E66)</f>
        <v>162801</v>
      </c>
      <c r="U66" s="110">
        <f>SUM($D66:F66)</f>
        <v>253871</v>
      </c>
      <c r="V66" s="110">
        <f>SUM($D66:G66)</f>
        <v>349765</v>
      </c>
      <c r="W66" s="110">
        <f>SUM($D66:H66)</f>
        <v>459714</v>
      </c>
      <c r="X66" s="110">
        <f>SUM($D66:I66)</f>
        <v>571196</v>
      </c>
      <c r="Y66" s="110">
        <f>SUM($D66:J66)</f>
        <v>703141</v>
      </c>
      <c r="Z66" s="110">
        <f>SUM($D66:K66)</f>
        <v>836614</v>
      </c>
      <c r="AA66" s="110">
        <f>SUM($D66:L66)</f>
        <v>959834</v>
      </c>
      <c r="AB66" s="110">
        <f>SUM($D66:M66)</f>
        <v>1075324</v>
      </c>
      <c r="AC66" s="110">
        <f>SUM($D66:N66)</f>
        <v>1075324</v>
      </c>
      <c r="AD66" s="110">
        <f>SUM($D66:O66)</f>
        <v>1075324</v>
      </c>
    </row>
    <row r="67" spans="1:30" s="114" customFormat="1" ht="15" customHeight="1">
      <c r="A67" s="138">
        <v>2017</v>
      </c>
      <c r="B67" s="141" t="s">
        <v>7</v>
      </c>
      <c r="D67" s="105">
        <v>7597</v>
      </c>
      <c r="E67" s="104">
        <v>7633</v>
      </c>
      <c r="F67" s="104">
        <v>8934</v>
      </c>
      <c r="G67" s="104">
        <v>7631</v>
      </c>
      <c r="H67" s="104">
        <v>7816</v>
      </c>
      <c r="I67" s="104">
        <v>7689</v>
      </c>
      <c r="J67" s="104">
        <v>7093</v>
      </c>
      <c r="K67" s="104">
        <v>7701</v>
      </c>
      <c r="L67" s="104">
        <v>7109</v>
      </c>
      <c r="M67" s="104">
        <v>7972</v>
      </c>
      <c r="N67" s="104"/>
      <c r="O67" s="104"/>
      <c r="P67" s="110">
        <f>SUM(D67:O67)</f>
        <v>77175</v>
      </c>
      <c r="Q67" s="142"/>
      <c r="R67" s="142"/>
      <c r="S67" s="110">
        <f>SUM($D67:D67)</f>
        <v>7597</v>
      </c>
      <c r="T67" s="110">
        <f>SUM($D67:E67)</f>
        <v>15230</v>
      </c>
      <c r="U67" s="110">
        <f>SUM($D67:F67)</f>
        <v>24164</v>
      </c>
      <c r="V67" s="110">
        <f>SUM($D67:G67)</f>
        <v>31795</v>
      </c>
      <c r="W67" s="110">
        <f>SUM($D67:H67)</f>
        <v>39611</v>
      </c>
      <c r="X67" s="110">
        <f>SUM($D67:I67)</f>
        <v>47300</v>
      </c>
      <c r="Y67" s="110">
        <f>SUM($D67:J67)</f>
        <v>54393</v>
      </c>
      <c r="Z67" s="110">
        <f>SUM($D67:K67)</f>
        <v>62094</v>
      </c>
      <c r="AA67" s="110">
        <f>SUM($D67:L67)</f>
        <v>69203</v>
      </c>
      <c r="AB67" s="110">
        <f>SUM($D67:M67)</f>
        <v>77175</v>
      </c>
      <c r="AC67" s="110">
        <f>SUM($D67:N67)</f>
        <v>77175</v>
      </c>
      <c r="AD67" s="110">
        <f>SUM($D67:O67)</f>
        <v>77175</v>
      </c>
    </row>
    <row r="68" spans="1:30" s="114" customFormat="1" ht="15" customHeight="1">
      <c r="A68" s="138">
        <v>2017</v>
      </c>
      <c r="B68" s="141" t="s">
        <v>8</v>
      </c>
      <c r="D68" s="105">
        <v>1756</v>
      </c>
      <c r="E68" s="104">
        <v>2030</v>
      </c>
      <c r="F68" s="104">
        <v>1941</v>
      </c>
      <c r="G68" s="104">
        <v>1640</v>
      </c>
      <c r="H68" s="104">
        <v>4603</v>
      </c>
      <c r="I68" s="104">
        <v>7495</v>
      </c>
      <c r="J68" s="104">
        <v>9314</v>
      </c>
      <c r="K68" s="104">
        <v>9610</v>
      </c>
      <c r="L68" s="104">
        <v>7011</v>
      </c>
      <c r="M68" s="104">
        <v>3445</v>
      </c>
      <c r="N68" s="104"/>
      <c r="O68" s="104"/>
      <c r="P68" s="110">
        <f>SUM(D68:O68)</f>
        <v>48845</v>
      </c>
      <c r="Q68" s="142"/>
      <c r="R68" s="142"/>
      <c r="S68" s="110">
        <f>SUM($D68:D68)</f>
        <v>1756</v>
      </c>
      <c r="T68" s="110">
        <f>SUM($D68:E68)</f>
        <v>3786</v>
      </c>
      <c r="U68" s="110">
        <f>SUM($D68:F68)</f>
        <v>5727</v>
      </c>
      <c r="V68" s="110">
        <f>SUM($D68:G68)</f>
        <v>7367</v>
      </c>
      <c r="W68" s="110">
        <f>SUM($D68:H68)</f>
        <v>11970</v>
      </c>
      <c r="X68" s="110">
        <f>SUM($D68:I68)</f>
        <v>19465</v>
      </c>
      <c r="Y68" s="110">
        <f>SUM($D68:J68)</f>
        <v>28779</v>
      </c>
      <c r="Z68" s="110">
        <f>SUM($D68:K68)</f>
        <v>38389</v>
      </c>
      <c r="AA68" s="110">
        <f>SUM($D68:L68)</f>
        <v>45400</v>
      </c>
      <c r="AB68" s="110">
        <f>SUM($D68:M68)</f>
        <v>48845</v>
      </c>
      <c r="AC68" s="110">
        <f>SUM($D68:N68)</f>
        <v>48845</v>
      </c>
      <c r="AD68" s="110">
        <f>SUM($D68:O68)</f>
        <v>48845</v>
      </c>
    </row>
    <row r="69" spans="1:30" s="114" customFormat="1" ht="15" customHeight="1">
      <c r="A69" s="138">
        <v>2017</v>
      </c>
      <c r="B69" s="143" t="s">
        <v>9</v>
      </c>
      <c r="D69" s="111">
        <f t="shared" ref="D69:P69" si="22">SUM(D66:D68)</f>
        <v>93632</v>
      </c>
      <c r="E69" s="111">
        <f t="shared" si="22"/>
        <v>88185</v>
      </c>
      <c r="F69" s="111">
        <f t="shared" si="22"/>
        <v>101945</v>
      </c>
      <c r="G69" s="111">
        <f t="shared" si="22"/>
        <v>105165</v>
      </c>
      <c r="H69" s="111">
        <f t="shared" si="22"/>
        <v>122368</v>
      </c>
      <c r="I69" s="111">
        <f t="shared" si="22"/>
        <v>126666</v>
      </c>
      <c r="J69" s="111">
        <f t="shared" si="22"/>
        <v>148352</v>
      </c>
      <c r="K69" s="111">
        <f t="shared" si="22"/>
        <v>150784</v>
      </c>
      <c r="L69" s="111">
        <f t="shared" si="22"/>
        <v>137340</v>
      </c>
      <c r="M69" s="111">
        <f t="shared" si="22"/>
        <v>126907</v>
      </c>
      <c r="N69" s="111">
        <f t="shared" si="22"/>
        <v>0</v>
      </c>
      <c r="O69" s="111">
        <f t="shared" si="22"/>
        <v>0</v>
      </c>
      <c r="P69" s="111">
        <f t="shared" si="22"/>
        <v>1201344</v>
      </c>
      <c r="Q69" s="142"/>
      <c r="R69" s="142"/>
      <c r="S69" s="111">
        <f t="shared" ref="S69:AD69" si="23">SUM(S66:S68)</f>
        <v>93632</v>
      </c>
      <c r="T69" s="111">
        <f t="shared" si="23"/>
        <v>181817</v>
      </c>
      <c r="U69" s="111">
        <f t="shared" si="23"/>
        <v>283762</v>
      </c>
      <c r="V69" s="111">
        <f t="shared" si="23"/>
        <v>388927</v>
      </c>
      <c r="W69" s="111">
        <f t="shared" si="23"/>
        <v>511295</v>
      </c>
      <c r="X69" s="111">
        <f t="shared" si="23"/>
        <v>637961</v>
      </c>
      <c r="Y69" s="111">
        <f t="shared" si="23"/>
        <v>786313</v>
      </c>
      <c r="Z69" s="111">
        <f t="shared" si="23"/>
        <v>937097</v>
      </c>
      <c r="AA69" s="111">
        <f t="shared" si="23"/>
        <v>1074437</v>
      </c>
      <c r="AB69" s="111">
        <f t="shared" si="23"/>
        <v>1201344</v>
      </c>
      <c r="AC69" s="111">
        <f t="shared" si="23"/>
        <v>1201344</v>
      </c>
      <c r="AD69" s="111">
        <f t="shared" si="23"/>
        <v>1201344</v>
      </c>
    </row>
    <row r="70" spans="1:30" s="137" customFormat="1" ht="15" customHeight="1">
      <c r="A70" s="134"/>
      <c r="B70" s="135"/>
      <c r="C70" s="136"/>
      <c r="D70" s="112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36"/>
      <c r="R70" s="136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</row>
    <row r="73" spans="1:30" s="114" customFormat="1" ht="15" customHeight="1">
      <c r="A73" s="138">
        <v>2006</v>
      </c>
      <c r="B73" s="139" t="s">
        <v>6</v>
      </c>
      <c r="C73" s="113"/>
      <c r="D73" s="110">
        <f t="shared" ref="D73:J83" si="24">SUMIFS(D$11:D$65,$A$11:$A$65,$A73,$B$11:$B$65,$B73)</f>
        <v>123554</v>
      </c>
      <c r="E73" s="110">
        <f t="shared" si="24"/>
        <v>113029</v>
      </c>
      <c r="F73" s="110">
        <f t="shared" si="24"/>
        <v>136229</v>
      </c>
      <c r="G73" s="110">
        <f t="shared" si="24"/>
        <v>140777</v>
      </c>
      <c r="H73" s="110">
        <f t="shared" si="24"/>
        <v>144926</v>
      </c>
      <c r="I73" s="110">
        <f t="shared" si="24"/>
        <v>149330</v>
      </c>
      <c r="J73" s="110">
        <f t="shared" si="24"/>
        <v>182489</v>
      </c>
      <c r="K73" s="110">
        <f t="shared" ref="K73:O83" si="25">SUMIFS(K$11:K$65,$A$11:$A$65,$A73,$B$11:$B$65,$B73)</f>
        <v>175094</v>
      </c>
      <c r="L73" s="110">
        <f t="shared" si="25"/>
        <v>154809</v>
      </c>
      <c r="M73" s="110">
        <f t="shared" si="25"/>
        <v>144461</v>
      </c>
      <c r="N73" s="110">
        <f t="shared" si="25"/>
        <v>130442</v>
      </c>
      <c r="O73" s="110">
        <f t="shared" si="25"/>
        <v>136185</v>
      </c>
      <c r="P73" s="110">
        <f t="shared" ref="P73:P82" si="26">SUM(D73:O73)</f>
        <v>1731325</v>
      </c>
      <c r="Q73" s="112"/>
      <c r="R73" s="112"/>
      <c r="S73" s="110">
        <f>SUM($D73:D73)</f>
        <v>123554</v>
      </c>
      <c r="T73" s="110">
        <f>SUM($D73:E73)</f>
        <v>236583</v>
      </c>
      <c r="U73" s="110">
        <f>SUM($D73:F73)</f>
        <v>372812</v>
      </c>
      <c r="V73" s="110">
        <f>SUM($D73:G73)</f>
        <v>513589</v>
      </c>
      <c r="W73" s="110">
        <f>SUM($D73:H73)</f>
        <v>658515</v>
      </c>
      <c r="X73" s="110">
        <f>SUM($D73:I73)</f>
        <v>807845</v>
      </c>
      <c r="Y73" s="110">
        <f>SUM($D73:J73)</f>
        <v>990334</v>
      </c>
      <c r="Z73" s="110">
        <f>SUM($D73:K73)</f>
        <v>1165428</v>
      </c>
      <c r="AA73" s="110">
        <f>SUM($D73:L73)</f>
        <v>1320237</v>
      </c>
      <c r="AB73" s="110">
        <f>SUM($D73:M73)</f>
        <v>1464698</v>
      </c>
      <c r="AC73" s="110">
        <f>SUM($D73:N73)</f>
        <v>1595140</v>
      </c>
      <c r="AD73" s="110">
        <f>SUM($D73:O73)</f>
        <v>1731325</v>
      </c>
    </row>
    <row r="74" spans="1:30" s="114" customFormat="1" ht="15" customHeight="1">
      <c r="A74" s="138">
        <v>2007</v>
      </c>
      <c r="B74" s="139" t="s">
        <v>6</v>
      </c>
      <c r="C74" s="113"/>
      <c r="D74" s="110">
        <f t="shared" si="24"/>
        <v>118036</v>
      </c>
      <c r="E74" s="110">
        <f t="shared" si="24"/>
        <v>111016</v>
      </c>
      <c r="F74" s="110">
        <f t="shared" si="24"/>
        <v>139573</v>
      </c>
      <c r="G74" s="110">
        <f t="shared" si="24"/>
        <v>131800</v>
      </c>
      <c r="H74" s="110">
        <f t="shared" si="24"/>
        <v>145444</v>
      </c>
      <c r="I74" s="110">
        <f t="shared" si="24"/>
        <v>155851</v>
      </c>
      <c r="J74" s="110">
        <f t="shared" si="24"/>
        <v>178320</v>
      </c>
      <c r="K74" s="110">
        <f t="shared" si="25"/>
        <v>177075</v>
      </c>
      <c r="L74" s="110">
        <f t="shared" si="25"/>
        <v>157323</v>
      </c>
      <c r="M74" s="110">
        <f t="shared" si="25"/>
        <v>154320</v>
      </c>
      <c r="N74" s="110">
        <f t="shared" si="25"/>
        <v>141654</v>
      </c>
      <c r="O74" s="110">
        <f t="shared" si="25"/>
        <v>141618</v>
      </c>
      <c r="P74" s="110">
        <f t="shared" si="26"/>
        <v>1752030</v>
      </c>
      <c r="Q74" s="112"/>
      <c r="R74" s="112"/>
      <c r="S74" s="110">
        <f>SUM($D74:D74)</f>
        <v>118036</v>
      </c>
      <c r="T74" s="110">
        <f>SUM($D74:E74)</f>
        <v>229052</v>
      </c>
      <c r="U74" s="110">
        <f>SUM($D74:F74)</f>
        <v>368625</v>
      </c>
      <c r="V74" s="110">
        <f>SUM($D74:G74)</f>
        <v>500425</v>
      </c>
      <c r="W74" s="110">
        <f>SUM($D74:H74)</f>
        <v>645869</v>
      </c>
      <c r="X74" s="110">
        <f>SUM($D74:I74)</f>
        <v>801720</v>
      </c>
      <c r="Y74" s="110">
        <f>SUM($D74:J74)</f>
        <v>980040</v>
      </c>
      <c r="Z74" s="110">
        <f>SUM($D74:K74)</f>
        <v>1157115</v>
      </c>
      <c r="AA74" s="110">
        <f>SUM($D74:L74)</f>
        <v>1314438</v>
      </c>
      <c r="AB74" s="110">
        <f>SUM($D74:M74)</f>
        <v>1468758</v>
      </c>
      <c r="AC74" s="110">
        <f>SUM($D74:N74)</f>
        <v>1610412</v>
      </c>
      <c r="AD74" s="110">
        <f>SUM($D74:O74)</f>
        <v>1752030</v>
      </c>
    </row>
    <row r="75" spans="1:30" s="114" customFormat="1" ht="15" customHeight="1">
      <c r="A75" s="138">
        <v>2008</v>
      </c>
      <c r="B75" s="139" t="s">
        <v>6</v>
      </c>
      <c r="C75" s="113"/>
      <c r="D75" s="110">
        <f t="shared" si="24"/>
        <v>126810</v>
      </c>
      <c r="E75" s="110">
        <f t="shared" si="24"/>
        <v>123216</v>
      </c>
      <c r="F75" s="110">
        <f t="shared" si="24"/>
        <v>140815</v>
      </c>
      <c r="G75" s="110">
        <f t="shared" si="24"/>
        <v>138333</v>
      </c>
      <c r="H75" s="110">
        <f t="shared" si="24"/>
        <v>157985</v>
      </c>
      <c r="I75" s="110">
        <f t="shared" si="24"/>
        <v>159659</v>
      </c>
      <c r="J75" s="110">
        <f t="shared" si="24"/>
        <v>180188</v>
      </c>
      <c r="K75" s="110">
        <f t="shared" si="25"/>
        <v>186300</v>
      </c>
      <c r="L75" s="110">
        <f t="shared" si="25"/>
        <v>156538</v>
      </c>
      <c r="M75" s="110">
        <f t="shared" si="25"/>
        <v>142809</v>
      </c>
      <c r="N75" s="110">
        <f t="shared" si="25"/>
        <v>117791</v>
      </c>
      <c r="O75" s="110">
        <f t="shared" si="25"/>
        <v>115854</v>
      </c>
      <c r="P75" s="110">
        <f t="shared" si="26"/>
        <v>1746298</v>
      </c>
      <c r="Q75" s="112"/>
      <c r="R75" s="112"/>
      <c r="S75" s="110">
        <f>SUM($D75:D75)</f>
        <v>126810</v>
      </c>
      <c r="T75" s="110">
        <f>SUM($D75:E75)</f>
        <v>250026</v>
      </c>
      <c r="U75" s="110">
        <f>SUM($D75:F75)</f>
        <v>390841</v>
      </c>
      <c r="V75" s="110">
        <f>SUM($D75:G75)</f>
        <v>529174</v>
      </c>
      <c r="W75" s="110">
        <f>SUM($D75:H75)</f>
        <v>687159</v>
      </c>
      <c r="X75" s="110">
        <f>SUM($D75:I75)</f>
        <v>846818</v>
      </c>
      <c r="Y75" s="110">
        <f>SUM($D75:J75)</f>
        <v>1027006</v>
      </c>
      <c r="Z75" s="110">
        <f>SUM($D75:K75)</f>
        <v>1213306</v>
      </c>
      <c r="AA75" s="110">
        <f>SUM($D75:L75)</f>
        <v>1369844</v>
      </c>
      <c r="AB75" s="110">
        <f>SUM($D75:M75)</f>
        <v>1512653</v>
      </c>
      <c r="AC75" s="110">
        <f>SUM($D75:N75)</f>
        <v>1630444</v>
      </c>
      <c r="AD75" s="110">
        <f>SUM($D75:O75)</f>
        <v>1746298</v>
      </c>
    </row>
    <row r="76" spans="1:30" s="114" customFormat="1" ht="15" customHeight="1">
      <c r="A76" s="138">
        <v>2009</v>
      </c>
      <c r="B76" s="139" t="s">
        <v>6</v>
      </c>
      <c r="C76" s="113"/>
      <c r="D76" s="110">
        <f t="shared" si="24"/>
        <v>109126</v>
      </c>
      <c r="E76" s="110">
        <f t="shared" si="24"/>
        <v>104215</v>
      </c>
      <c r="F76" s="110">
        <f t="shared" si="24"/>
        <v>114942</v>
      </c>
      <c r="G76" s="110">
        <f t="shared" si="24"/>
        <v>115487</v>
      </c>
      <c r="H76" s="110">
        <f t="shared" si="24"/>
        <v>128609</v>
      </c>
      <c r="I76" s="110">
        <f t="shared" si="24"/>
        <v>124579</v>
      </c>
      <c r="J76" s="110">
        <f t="shared" si="24"/>
        <v>152128</v>
      </c>
      <c r="K76" s="110">
        <f t="shared" si="25"/>
        <v>157869</v>
      </c>
      <c r="L76" s="110">
        <f t="shared" si="25"/>
        <v>140202</v>
      </c>
      <c r="M76" s="110">
        <f t="shared" si="25"/>
        <v>137500</v>
      </c>
      <c r="N76" s="110">
        <f t="shared" si="25"/>
        <v>126865</v>
      </c>
      <c r="O76" s="110">
        <f t="shared" si="25"/>
        <v>123263</v>
      </c>
      <c r="P76" s="110">
        <f t="shared" si="26"/>
        <v>1534785</v>
      </c>
      <c r="Q76" s="112"/>
      <c r="R76" s="112"/>
      <c r="S76" s="110">
        <f>SUM($D76:D76)</f>
        <v>109126</v>
      </c>
      <c r="T76" s="110">
        <f>SUM($D76:E76)</f>
        <v>213341</v>
      </c>
      <c r="U76" s="110">
        <f>SUM($D76:F76)</f>
        <v>328283</v>
      </c>
      <c r="V76" s="110">
        <f>SUM($D76:G76)</f>
        <v>443770</v>
      </c>
      <c r="W76" s="110">
        <f>SUM($D76:H76)</f>
        <v>572379</v>
      </c>
      <c r="X76" s="110">
        <f>SUM($D76:I76)</f>
        <v>696958</v>
      </c>
      <c r="Y76" s="110">
        <f>SUM($D76:J76)</f>
        <v>849086</v>
      </c>
      <c r="Z76" s="110">
        <f>SUM($D76:K76)</f>
        <v>1006955</v>
      </c>
      <c r="AA76" s="110">
        <f>SUM($D76:L76)</f>
        <v>1147157</v>
      </c>
      <c r="AB76" s="110">
        <f>SUM($D76:M76)</f>
        <v>1284657</v>
      </c>
      <c r="AC76" s="110">
        <f>SUM($D76:N76)</f>
        <v>1411522</v>
      </c>
      <c r="AD76" s="110">
        <f>SUM($D76:O76)</f>
        <v>1534785</v>
      </c>
    </row>
    <row r="77" spans="1:30" s="114" customFormat="1" ht="15" customHeight="1">
      <c r="A77" s="138">
        <v>2010</v>
      </c>
      <c r="B77" s="139" t="s">
        <v>6</v>
      </c>
      <c r="C77" s="113"/>
      <c r="D77" s="110">
        <f t="shared" si="24"/>
        <v>114697</v>
      </c>
      <c r="E77" s="110">
        <f t="shared" si="24"/>
        <v>108574</v>
      </c>
      <c r="F77" s="110">
        <f t="shared" si="24"/>
        <v>126560</v>
      </c>
      <c r="G77" s="110">
        <f t="shared" si="24"/>
        <v>129969</v>
      </c>
      <c r="H77" s="110">
        <f t="shared" si="24"/>
        <v>138045</v>
      </c>
      <c r="I77" s="110">
        <f t="shared" si="24"/>
        <v>143907</v>
      </c>
      <c r="J77" s="110">
        <f t="shared" si="24"/>
        <v>166880</v>
      </c>
      <c r="K77" s="110">
        <f t="shared" si="25"/>
        <v>166109</v>
      </c>
      <c r="L77" s="110">
        <f t="shared" si="25"/>
        <v>150862</v>
      </c>
      <c r="M77" s="110">
        <f t="shared" si="25"/>
        <v>150993</v>
      </c>
      <c r="N77" s="110">
        <f t="shared" si="25"/>
        <v>139643</v>
      </c>
      <c r="O77" s="110">
        <f t="shared" si="25"/>
        <v>146466</v>
      </c>
      <c r="P77" s="110">
        <f t="shared" si="26"/>
        <v>1682705</v>
      </c>
      <c r="Q77" s="112"/>
      <c r="R77" s="112"/>
      <c r="S77" s="110">
        <f>SUM($D77:D77)</f>
        <v>114697</v>
      </c>
      <c r="T77" s="110">
        <f>SUM($D77:E77)</f>
        <v>223271</v>
      </c>
      <c r="U77" s="110">
        <f>SUM($D77:F77)</f>
        <v>349831</v>
      </c>
      <c r="V77" s="110">
        <f>SUM($D77:G77)</f>
        <v>479800</v>
      </c>
      <c r="W77" s="110">
        <f>SUM($D77:H77)</f>
        <v>617845</v>
      </c>
      <c r="X77" s="110">
        <f>SUM($D77:I77)</f>
        <v>761752</v>
      </c>
      <c r="Y77" s="110">
        <f>SUM($D77:J77)</f>
        <v>928632</v>
      </c>
      <c r="Z77" s="110">
        <f>SUM($D77:K77)</f>
        <v>1094741</v>
      </c>
      <c r="AA77" s="110">
        <f>SUM($D77:L77)</f>
        <v>1245603</v>
      </c>
      <c r="AB77" s="110">
        <f>SUM($D77:M77)</f>
        <v>1396596</v>
      </c>
      <c r="AC77" s="110">
        <f>SUM($D77:N77)</f>
        <v>1536239</v>
      </c>
      <c r="AD77" s="110">
        <f>SUM($D77:O77)</f>
        <v>1682705</v>
      </c>
    </row>
    <row r="78" spans="1:30" s="114" customFormat="1" ht="15" customHeight="1">
      <c r="A78" s="138">
        <v>2011</v>
      </c>
      <c r="B78" s="139" t="s">
        <v>6</v>
      </c>
      <c r="C78" s="113"/>
      <c r="D78" s="110">
        <f t="shared" si="24"/>
        <v>133940</v>
      </c>
      <c r="E78" s="110">
        <f t="shared" si="24"/>
        <v>124410</v>
      </c>
      <c r="F78" s="110">
        <f t="shared" si="24"/>
        <v>142604</v>
      </c>
      <c r="G78" s="110">
        <f t="shared" si="24"/>
        <v>150233</v>
      </c>
      <c r="H78" s="110">
        <f t="shared" si="24"/>
        <v>157391</v>
      </c>
      <c r="I78" s="110">
        <f t="shared" si="24"/>
        <v>160791</v>
      </c>
      <c r="J78" s="110">
        <f t="shared" si="24"/>
        <v>176862</v>
      </c>
      <c r="K78" s="110">
        <f t="shared" si="25"/>
        <v>181478</v>
      </c>
      <c r="L78" s="110">
        <f t="shared" si="25"/>
        <v>163387</v>
      </c>
      <c r="M78" s="110">
        <f t="shared" si="25"/>
        <v>160378</v>
      </c>
      <c r="N78" s="110">
        <f t="shared" si="25"/>
        <v>148414</v>
      </c>
      <c r="O78" s="110">
        <f t="shared" si="25"/>
        <v>156441</v>
      </c>
      <c r="P78" s="110">
        <f t="shared" si="26"/>
        <v>1856329</v>
      </c>
      <c r="Q78" s="112"/>
      <c r="R78" s="112"/>
      <c r="S78" s="110">
        <f>SUM($D78:D78)</f>
        <v>133940</v>
      </c>
      <c r="T78" s="110">
        <f>SUM($D78:E78)</f>
        <v>258350</v>
      </c>
      <c r="U78" s="110">
        <f>SUM($D78:F78)</f>
        <v>400954</v>
      </c>
      <c r="V78" s="110">
        <f>SUM($D78:G78)</f>
        <v>551187</v>
      </c>
      <c r="W78" s="110">
        <f>SUM($D78:H78)</f>
        <v>708578</v>
      </c>
      <c r="X78" s="110">
        <f>SUM($D78:I78)</f>
        <v>869369</v>
      </c>
      <c r="Y78" s="110">
        <f>SUM($D78:J78)</f>
        <v>1046231</v>
      </c>
      <c r="Z78" s="110">
        <f>SUM($D78:K78)</f>
        <v>1227709</v>
      </c>
      <c r="AA78" s="110">
        <f>SUM($D78:L78)</f>
        <v>1391096</v>
      </c>
      <c r="AB78" s="110">
        <f>SUM($D78:M78)</f>
        <v>1551474</v>
      </c>
      <c r="AC78" s="110">
        <f>SUM($D78:N78)</f>
        <v>1699888</v>
      </c>
      <c r="AD78" s="110">
        <f>SUM($D78:O78)</f>
        <v>1856329</v>
      </c>
    </row>
    <row r="79" spans="1:30" s="114" customFormat="1" ht="15" customHeight="1">
      <c r="A79" s="138">
        <v>2012</v>
      </c>
      <c r="B79" s="139" t="s">
        <v>6</v>
      </c>
      <c r="C79" s="113"/>
      <c r="D79" s="110">
        <f t="shared" si="24"/>
        <v>135758</v>
      </c>
      <c r="E79" s="110">
        <f t="shared" si="24"/>
        <v>136169</v>
      </c>
      <c r="F79" s="110">
        <f t="shared" si="24"/>
        <v>154407</v>
      </c>
      <c r="G79" s="110">
        <f t="shared" si="24"/>
        <v>155554</v>
      </c>
      <c r="H79" s="110">
        <f t="shared" si="24"/>
        <v>162457</v>
      </c>
      <c r="I79" s="110">
        <f t="shared" si="24"/>
        <v>164518</v>
      </c>
      <c r="J79" s="110">
        <f t="shared" si="24"/>
        <v>183281</v>
      </c>
      <c r="K79" s="110">
        <f t="shared" si="25"/>
        <v>183419</v>
      </c>
      <c r="L79" s="110">
        <f t="shared" si="25"/>
        <v>169845</v>
      </c>
      <c r="M79" s="110">
        <f t="shared" si="25"/>
        <v>166390</v>
      </c>
      <c r="N79" s="110">
        <f t="shared" si="25"/>
        <v>155069</v>
      </c>
      <c r="O79" s="110">
        <f t="shared" si="25"/>
        <v>161835</v>
      </c>
      <c r="P79" s="110">
        <f t="shared" si="26"/>
        <v>1928702</v>
      </c>
      <c r="Q79" s="112"/>
      <c r="R79" s="112"/>
      <c r="S79" s="110">
        <f>SUM($D79:D79)</f>
        <v>135758</v>
      </c>
      <c r="T79" s="110">
        <f>SUM($D79:E79)</f>
        <v>271927</v>
      </c>
      <c r="U79" s="110">
        <f>SUM($D79:F79)</f>
        <v>426334</v>
      </c>
      <c r="V79" s="110">
        <f>SUM($D79:G79)</f>
        <v>581888</v>
      </c>
      <c r="W79" s="110">
        <f>SUM($D79:H79)</f>
        <v>744345</v>
      </c>
      <c r="X79" s="110">
        <f>SUM($D79:I79)</f>
        <v>908863</v>
      </c>
      <c r="Y79" s="110">
        <f>SUM($D79:J79)</f>
        <v>1092144</v>
      </c>
      <c r="Z79" s="110">
        <f>SUM($D79:K79)</f>
        <v>1275563</v>
      </c>
      <c r="AA79" s="110">
        <f>SUM($D79:L79)</f>
        <v>1445408</v>
      </c>
      <c r="AB79" s="110">
        <f>SUM($D79:M79)</f>
        <v>1611798</v>
      </c>
      <c r="AC79" s="110">
        <f>SUM($D79:N79)</f>
        <v>1766867</v>
      </c>
      <c r="AD79" s="110">
        <f>SUM($D79:O79)</f>
        <v>1928702</v>
      </c>
    </row>
    <row r="80" spans="1:30" s="114" customFormat="1" ht="15" customHeight="1">
      <c r="A80" s="138">
        <v>2013</v>
      </c>
      <c r="B80" s="139" t="s">
        <v>6</v>
      </c>
      <c r="C80" s="113"/>
      <c r="D80" s="110">
        <f t="shared" si="24"/>
        <v>140060</v>
      </c>
      <c r="E80" s="110">
        <f t="shared" si="24"/>
        <v>136761</v>
      </c>
      <c r="F80" s="110">
        <f t="shared" si="24"/>
        <v>159384</v>
      </c>
      <c r="G80" s="110">
        <f t="shared" si="24"/>
        <v>149604</v>
      </c>
      <c r="H80" s="110">
        <f t="shared" si="24"/>
        <v>165113</v>
      </c>
      <c r="I80" s="110">
        <f t="shared" si="24"/>
        <v>169360</v>
      </c>
      <c r="J80" s="110">
        <f t="shared" si="24"/>
        <v>190322</v>
      </c>
      <c r="K80" s="110">
        <f t="shared" si="25"/>
        <v>194898</v>
      </c>
      <c r="L80" s="110">
        <f t="shared" si="25"/>
        <v>173776</v>
      </c>
      <c r="M80" s="110">
        <f t="shared" si="25"/>
        <v>169999</v>
      </c>
      <c r="N80" s="110">
        <f t="shared" si="25"/>
        <v>153557</v>
      </c>
      <c r="O80" s="110">
        <f t="shared" si="25"/>
        <v>160882</v>
      </c>
      <c r="P80" s="110">
        <f t="shared" si="26"/>
        <v>1963716</v>
      </c>
      <c r="Q80" s="112"/>
      <c r="R80" s="112"/>
      <c r="S80" s="110">
        <f>SUM($D80:D80)</f>
        <v>140060</v>
      </c>
      <c r="T80" s="110">
        <f>SUM($D80:E80)</f>
        <v>276821</v>
      </c>
      <c r="U80" s="110">
        <f>SUM($D80:F80)</f>
        <v>436205</v>
      </c>
      <c r="V80" s="110">
        <f>SUM($D80:G80)</f>
        <v>585809</v>
      </c>
      <c r="W80" s="110">
        <f>SUM($D80:H80)</f>
        <v>750922</v>
      </c>
      <c r="X80" s="110">
        <f>SUM($D80:I80)</f>
        <v>920282</v>
      </c>
      <c r="Y80" s="110">
        <f>SUM($D80:J80)</f>
        <v>1110604</v>
      </c>
      <c r="Z80" s="110">
        <f>SUM($D80:K80)</f>
        <v>1305502</v>
      </c>
      <c r="AA80" s="110">
        <f>SUM($D80:L80)</f>
        <v>1479278</v>
      </c>
      <c r="AB80" s="110">
        <f>SUM($D80:M80)</f>
        <v>1649277</v>
      </c>
      <c r="AC80" s="110">
        <f>SUM($D80:N80)</f>
        <v>1802834</v>
      </c>
      <c r="AD80" s="110">
        <f>SUM($D80:O80)</f>
        <v>1963716</v>
      </c>
    </row>
    <row r="81" spans="1:30" s="114" customFormat="1" ht="15" customHeight="1">
      <c r="A81" s="138">
        <v>2014</v>
      </c>
      <c r="B81" s="139" t="s">
        <v>6</v>
      </c>
      <c r="C81" s="113"/>
      <c r="D81" s="110">
        <f t="shared" si="24"/>
        <v>137190</v>
      </c>
      <c r="E81" s="110">
        <f t="shared" si="24"/>
        <v>128384</v>
      </c>
      <c r="F81" s="110">
        <f t="shared" si="24"/>
        <v>146966</v>
      </c>
      <c r="G81" s="110">
        <f t="shared" si="24"/>
        <v>144009</v>
      </c>
      <c r="H81" s="110">
        <f t="shared" si="24"/>
        <v>160095</v>
      </c>
      <c r="I81" s="110">
        <f t="shared" si="24"/>
        <v>166383</v>
      </c>
      <c r="J81" s="110">
        <f t="shared" si="24"/>
        <v>185403</v>
      </c>
      <c r="K81" s="110">
        <f t="shared" si="25"/>
        <v>187226</v>
      </c>
      <c r="L81" s="110">
        <f t="shared" si="25"/>
        <v>161639</v>
      </c>
      <c r="M81" s="110">
        <f t="shared" si="25"/>
        <v>153275</v>
      </c>
      <c r="N81" s="110">
        <f t="shared" si="25"/>
        <v>131661</v>
      </c>
      <c r="O81" s="110">
        <f t="shared" si="25"/>
        <v>140186</v>
      </c>
      <c r="P81" s="110">
        <f t="shared" si="26"/>
        <v>1842417</v>
      </c>
      <c r="Q81" s="112"/>
      <c r="R81" s="112"/>
      <c r="S81" s="110">
        <f>SUM($D81:D81)</f>
        <v>137190</v>
      </c>
      <c r="T81" s="110">
        <f>SUM($D81:E81)</f>
        <v>265574</v>
      </c>
      <c r="U81" s="110">
        <f>SUM($D81:F81)</f>
        <v>412540</v>
      </c>
      <c r="V81" s="110">
        <f>SUM($D81:G81)</f>
        <v>556549</v>
      </c>
      <c r="W81" s="110">
        <f>SUM($D81:H81)</f>
        <v>716644</v>
      </c>
      <c r="X81" s="110">
        <f>SUM($D81:I81)</f>
        <v>883027</v>
      </c>
      <c r="Y81" s="110">
        <f>SUM($D81:J81)</f>
        <v>1068430</v>
      </c>
      <c r="Z81" s="110">
        <f>SUM($D81:K81)</f>
        <v>1255656</v>
      </c>
      <c r="AA81" s="110">
        <f>SUM($D81:L81)</f>
        <v>1417295</v>
      </c>
      <c r="AB81" s="110">
        <f>SUM($D81:M81)</f>
        <v>1570570</v>
      </c>
      <c r="AC81" s="110">
        <f>SUM($D81:N81)</f>
        <v>1702231</v>
      </c>
      <c r="AD81" s="110">
        <f>SUM($D81:O81)</f>
        <v>1842417</v>
      </c>
    </row>
    <row r="82" spans="1:30" s="114" customFormat="1" ht="15" customHeight="1">
      <c r="A82" s="138">
        <v>2015</v>
      </c>
      <c r="B82" s="139" t="s">
        <v>6</v>
      </c>
      <c r="C82" s="113"/>
      <c r="D82" s="110">
        <f t="shared" si="24"/>
        <v>113526</v>
      </c>
      <c r="E82" s="110">
        <f t="shared" si="24"/>
        <v>101055</v>
      </c>
      <c r="F82" s="110">
        <f t="shared" si="24"/>
        <v>112123</v>
      </c>
      <c r="G82" s="110">
        <f t="shared" si="24"/>
        <v>113490</v>
      </c>
      <c r="H82" s="110">
        <f t="shared" si="24"/>
        <v>129858</v>
      </c>
      <c r="I82" s="110">
        <f t="shared" si="24"/>
        <v>133588</v>
      </c>
      <c r="J82" s="110">
        <f t="shared" si="24"/>
        <v>151497</v>
      </c>
      <c r="K82" s="110">
        <f t="shared" si="25"/>
        <v>140119</v>
      </c>
      <c r="L82" s="110">
        <f t="shared" si="25"/>
        <v>123666</v>
      </c>
      <c r="M82" s="110">
        <f t="shared" si="25"/>
        <v>114505</v>
      </c>
      <c r="N82" s="110">
        <f t="shared" si="25"/>
        <v>98863</v>
      </c>
      <c r="O82" s="110">
        <f t="shared" si="25"/>
        <v>107038</v>
      </c>
      <c r="P82" s="110">
        <f t="shared" si="26"/>
        <v>1439328</v>
      </c>
      <c r="Q82" s="112"/>
      <c r="R82" s="112"/>
      <c r="S82" s="110">
        <f>SUM($D82:D82)</f>
        <v>113526</v>
      </c>
      <c r="T82" s="110">
        <f>SUM($D82:E82)</f>
        <v>214581</v>
      </c>
      <c r="U82" s="110">
        <f>SUM($D82:F82)</f>
        <v>326704</v>
      </c>
      <c r="V82" s="110">
        <f>SUM($D82:G82)</f>
        <v>440194</v>
      </c>
      <c r="W82" s="110">
        <f>SUM($D82:H82)</f>
        <v>570052</v>
      </c>
      <c r="X82" s="110">
        <f>SUM($D82:I82)</f>
        <v>703640</v>
      </c>
      <c r="Y82" s="110">
        <f>SUM($D82:J82)</f>
        <v>855137</v>
      </c>
      <c r="Z82" s="110">
        <f>SUM($D82:K82)</f>
        <v>995256</v>
      </c>
      <c r="AA82" s="110">
        <f>SUM($D82:L82)</f>
        <v>1118922</v>
      </c>
      <c r="AB82" s="110">
        <f>SUM($D82:M82)</f>
        <v>1233427</v>
      </c>
      <c r="AC82" s="110">
        <f>SUM($D82:N82)</f>
        <v>1332290</v>
      </c>
      <c r="AD82" s="110">
        <f>SUM($D82:O82)</f>
        <v>1439328</v>
      </c>
    </row>
    <row r="83" spans="1:30" s="114" customFormat="1" ht="15" customHeight="1">
      <c r="A83" s="138">
        <v>2016</v>
      </c>
      <c r="B83" s="139" t="s">
        <v>6</v>
      </c>
      <c r="C83" s="113"/>
      <c r="D83" s="110">
        <f t="shared" si="24"/>
        <v>89247</v>
      </c>
      <c r="E83" s="110">
        <f t="shared" si="24"/>
        <v>80449</v>
      </c>
      <c r="F83" s="110">
        <f t="shared" si="24"/>
        <v>97685</v>
      </c>
      <c r="G83" s="110">
        <f t="shared" si="24"/>
        <v>98157</v>
      </c>
      <c r="H83" s="110">
        <f t="shared" si="24"/>
        <v>111274</v>
      </c>
      <c r="I83" s="110">
        <f t="shared" si="24"/>
        <v>119780</v>
      </c>
      <c r="J83" s="110">
        <f t="shared" si="24"/>
        <v>139386</v>
      </c>
      <c r="K83" s="110">
        <f t="shared" si="25"/>
        <v>136570</v>
      </c>
      <c r="L83" s="110">
        <f t="shared" si="25"/>
        <v>123010</v>
      </c>
      <c r="M83" s="110">
        <f t="shared" si="25"/>
        <v>113225</v>
      </c>
      <c r="N83" s="110">
        <f t="shared" si="25"/>
        <v>94325</v>
      </c>
      <c r="O83" s="110">
        <f t="shared" si="25"/>
        <v>94430</v>
      </c>
      <c r="P83" s="110">
        <f t="shared" ref="P83" si="27">SUM(D83:O83)</f>
        <v>1297538</v>
      </c>
      <c r="Q83" s="112"/>
      <c r="R83" s="112"/>
      <c r="S83" s="110">
        <f>SUM($D83:D83)</f>
        <v>89247</v>
      </c>
      <c r="T83" s="110">
        <f>SUM($D83:E83)</f>
        <v>169696</v>
      </c>
      <c r="U83" s="110">
        <f>SUM($D83:F83)</f>
        <v>267381</v>
      </c>
      <c r="V83" s="110">
        <f>SUM($D83:G83)</f>
        <v>365538</v>
      </c>
      <c r="W83" s="110">
        <f>SUM($D83:H83)</f>
        <v>476812</v>
      </c>
      <c r="X83" s="110">
        <f>SUM($D83:I83)</f>
        <v>596592</v>
      </c>
      <c r="Y83" s="110">
        <f>SUM($D83:J83)</f>
        <v>735978</v>
      </c>
      <c r="Z83" s="110">
        <f>SUM($D83:K83)</f>
        <v>872548</v>
      </c>
      <c r="AA83" s="110">
        <f>SUM($D83:L83)</f>
        <v>995558</v>
      </c>
      <c r="AB83" s="110">
        <f>SUM($D83:M83)</f>
        <v>1108783</v>
      </c>
      <c r="AC83" s="110">
        <f>SUM($D83:N83)</f>
        <v>1203108</v>
      </c>
      <c r="AD83" s="110">
        <f>SUM($D83:O83)</f>
        <v>1297538</v>
      </c>
    </row>
    <row r="84" spans="1:30" s="114" customFormat="1" ht="15" customHeight="1">
      <c r="A84" s="138">
        <v>2017</v>
      </c>
      <c r="B84" s="139" t="s">
        <v>6</v>
      </c>
      <c r="C84" s="113"/>
      <c r="D84" s="110">
        <f>SUMIFS(D$11:D$69,$A$11:$A$69,$A84,$B$11:$B$69,$B84)</f>
        <v>84279</v>
      </c>
      <c r="E84" s="110">
        <f t="shared" ref="E84:O84" si="28">SUMIFS(E$11:E$69,$A$11:$A$69,$A84,$B$11:$B$69,$B84)</f>
        <v>78522</v>
      </c>
      <c r="F84" s="110">
        <f t="shared" si="28"/>
        <v>91070</v>
      </c>
      <c r="G84" s="110">
        <f t="shared" si="28"/>
        <v>95894</v>
      </c>
      <c r="H84" s="110">
        <f t="shared" si="28"/>
        <v>109949</v>
      </c>
      <c r="I84" s="110">
        <f t="shared" si="28"/>
        <v>111482</v>
      </c>
      <c r="J84" s="110">
        <f t="shared" si="28"/>
        <v>131945</v>
      </c>
      <c r="K84" s="110">
        <f t="shared" si="28"/>
        <v>133473</v>
      </c>
      <c r="L84" s="110">
        <f t="shared" si="28"/>
        <v>123220</v>
      </c>
      <c r="M84" s="110">
        <f t="shared" si="28"/>
        <v>115490</v>
      </c>
      <c r="N84" s="110">
        <f t="shared" si="28"/>
        <v>0</v>
      </c>
      <c r="O84" s="110">
        <f t="shared" si="28"/>
        <v>0</v>
      </c>
      <c r="P84" s="110">
        <f t="shared" ref="P84" si="29">SUM(D84:O84)</f>
        <v>1075324</v>
      </c>
      <c r="Q84" s="112"/>
      <c r="R84" s="112"/>
      <c r="S84" s="110">
        <f>SUM($D84:D84)</f>
        <v>84279</v>
      </c>
      <c r="T84" s="110">
        <f>SUM($D84:E84)</f>
        <v>162801</v>
      </c>
      <c r="U84" s="110">
        <f>SUM($D84:F84)</f>
        <v>253871</v>
      </c>
      <c r="V84" s="110">
        <f>SUM($D84:G84)</f>
        <v>349765</v>
      </c>
      <c r="W84" s="110">
        <f>SUM($D84:H84)</f>
        <v>459714</v>
      </c>
      <c r="X84" s="110">
        <f>SUM($D84:I84)</f>
        <v>571196</v>
      </c>
      <c r="Y84" s="110">
        <f>SUM($D84:J84)</f>
        <v>703141</v>
      </c>
      <c r="Z84" s="110">
        <f>SUM($D84:K84)</f>
        <v>836614</v>
      </c>
      <c r="AA84" s="110">
        <f>SUM($D84:L84)</f>
        <v>959834</v>
      </c>
      <c r="AB84" s="110">
        <f>SUM($D84:M84)</f>
        <v>1075324</v>
      </c>
      <c r="AC84" s="110">
        <f>SUM($D84:N84)</f>
        <v>1075324</v>
      </c>
      <c r="AD84" s="110">
        <f>SUM($D84:O84)</f>
        <v>1075324</v>
      </c>
    </row>
    <row r="85" spans="1:30" s="114" customFormat="1" ht="15" customHeight="1">
      <c r="A85" s="144"/>
      <c r="B85" s="139"/>
      <c r="C85" s="113"/>
      <c r="D85" s="110"/>
      <c r="E85" s="110"/>
      <c r="F85" s="110"/>
      <c r="G85" s="110"/>
      <c r="H85" s="110"/>
      <c r="I85" s="110"/>
      <c r="J85" s="110"/>
      <c r="K85" s="110"/>
      <c r="L85" s="110"/>
      <c r="M85" s="110"/>
      <c r="N85" s="110"/>
      <c r="O85" s="110"/>
      <c r="P85" s="110"/>
      <c r="Q85" s="112"/>
      <c r="R85" s="112"/>
      <c r="S85" s="110"/>
      <c r="T85" s="110"/>
      <c r="U85" s="110"/>
      <c r="V85" s="110"/>
      <c r="W85" s="110"/>
      <c r="X85" s="110"/>
      <c r="Y85" s="110"/>
      <c r="Z85" s="110"/>
      <c r="AA85" s="110"/>
      <c r="AB85" s="110"/>
      <c r="AC85" s="110"/>
      <c r="AD85" s="110"/>
    </row>
    <row r="86" spans="1:30" ht="15" customHeight="1">
      <c r="Q86" s="112"/>
      <c r="R86" s="112"/>
    </row>
    <row r="87" spans="1:30" ht="15" customHeight="1">
      <c r="A87" s="138">
        <v>2006</v>
      </c>
      <c r="B87" s="141" t="s">
        <v>7</v>
      </c>
      <c r="C87" s="113"/>
      <c r="D87" s="110">
        <f t="shared" ref="D87:J97" si="30">SUMIFS(D$11:D$65,$A$11:$A$65,$A87,$B$11:$B$65,$B87)</f>
        <v>10021</v>
      </c>
      <c r="E87" s="110">
        <f t="shared" si="30"/>
        <v>9394</v>
      </c>
      <c r="F87" s="110">
        <f t="shared" si="30"/>
        <v>10767</v>
      </c>
      <c r="G87" s="110">
        <f t="shared" si="30"/>
        <v>10267</v>
      </c>
      <c r="H87" s="110">
        <f t="shared" si="30"/>
        <v>11281</v>
      </c>
      <c r="I87" s="110">
        <f t="shared" si="30"/>
        <v>11089</v>
      </c>
      <c r="J87" s="110">
        <f t="shared" si="30"/>
        <v>10025</v>
      </c>
      <c r="K87" s="110">
        <f t="shared" ref="K87:O97" si="31">SUMIFS(K$11:K$65,$A$11:$A$65,$A87,$B$11:$B$65,$B87)</f>
        <v>11723</v>
      </c>
      <c r="L87" s="110">
        <f t="shared" si="31"/>
        <v>10445</v>
      </c>
      <c r="M87" s="110">
        <f t="shared" si="31"/>
        <v>10675</v>
      </c>
      <c r="N87" s="110">
        <f t="shared" si="31"/>
        <v>9450</v>
      </c>
      <c r="O87" s="110">
        <f t="shared" si="31"/>
        <v>7667</v>
      </c>
      <c r="P87" s="110">
        <f t="shared" ref="P87:P96" si="32">SUM(D87:O87)</f>
        <v>122804</v>
      </c>
      <c r="Q87" s="112"/>
      <c r="R87" s="112"/>
      <c r="S87" s="110">
        <f>SUM($D87:D87)</f>
        <v>10021</v>
      </c>
      <c r="T87" s="110">
        <f>SUM($D87:E87)</f>
        <v>19415</v>
      </c>
      <c r="U87" s="110">
        <f>SUM($D87:F87)</f>
        <v>30182</v>
      </c>
      <c r="V87" s="110">
        <f>SUM($D87:G87)</f>
        <v>40449</v>
      </c>
      <c r="W87" s="110">
        <f>SUM($D87:H87)</f>
        <v>51730</v>
      </c>
      <c r="X87" s="110">
        <f>SUM($D87:I87)</f>
        <v>62819</v>
      </c>
      <c r="Y87" s="110">
        <f>SUM($D87:J87)</f>
        <v>72844</v>
      </c>
      <c r="Z87" s="110">
        <f>SUM($D87:K87)</f>
        <v>84567</v>
      </c>
      <c r="AA87" s="110">
        <f>SUM($D87:L87)</f>
        <v>95012</v>
      </c>
      <c r="AB87" s="110">
        <f>SUM($D87:M87)</f>
        <v>105687</v>
      </c>
      <c r="AC87" s="110">
        <f>SUM($D87:N87)</f>
        <v>115137</v>
      </c>
      <c r="AD87" s="110">
        <f>SUM($D87:O87)</f>
        <v>122804</v>
      </c>
    </row>
    <row r="88" spans="1:30" ht="15" customHeight="1">
      <c r="A88" s="138">
        <v>2007</v>
      </c>
      <c r="B88" s="141" t="s">
        <v>7</v>
      </c>
      <c r="C88" s="113"/>
      <c r="D88" s="110">
        <f t="shared" si="30"/>
        <v>9199</v>
      </c>
      <c r="E88" s="110">
        <f t="shared" si="30"/>
        <v>8778</v>
      </c>
      <c r="F88" s="110">
        <f t="shared" si="30"/>
        <v>9530</v>
      </c>
      <c r="G88" s="110">
        <f t="shared" si="30"/>
        <v>9099</v>
      </c>
      <c r="H88" s="110">
        <f t="shared" si="30"/>
        <v>10153</v>
      </c>
      <c r="I88" s="110">
        <f t="shared" si="30"/>
        <v>9516</v>
      </c>
      <c r="J88" s="110">
        <f t="shared" si="30"/>
        <v>9194</v>
      </c>
      <c r="K88" s="110">
        <f t="shared" si="31"/>
        <v>9309</v>
      </c>
      <c r="L88" s="110">
        <f t="shared" si="31"/>
        <v>9095</v>
      </c>
      <c r="M88" s="110">
        <f t="shared" si="31"/>
        <v>10149</v>
      </c>
      <c r="N88" s="110">
        <f t="shared" si="31"/>
        <v>9350</v>
      </c>
      <c r="O88" s="110">
        <f t="shared" si="31"/>
        <v>7963</v>
      </c>
      <c r="P88" s="110">
        <f t="shared" si="32"/>
        <v>111335</v>
      </c>
      <c r="Q88" s="112"/>
      <c r="R88" s="112"/>
      <c r="S88" s="110">
        <f>SUM($D88:D88)</f>
        <v>9199</v>
      </c>
      <c r="T88" s="110">
        <f>SUM($D88:E88)</f>
        <v>17977</v>
      </c>
      <c r="U88" s="110">
        <f>SUM($D88:F88)</f>
        <v>27507</v>
      </c>
      <c r="V88" s="110">
        <f>SUM($D88:G88)</f>
        <v>36606</v>
      </c>
      <c r="W88" s="110">
        <f>SUM($D88:H88)</f>
        <v>46759</v>
      </c>
      <c r="X88" s="110">
        <f>SUM($D88:I88)</f>
        <v>56275</v>
      </c>
      <c r="Y88" s="110">
        <f>SUM($D88:J88)</f>
        <v>65469</v>
      </c>
      <c r="Z88" s="110">
        <f>SUM($D88:K88)</f>
        <v>74778</v>
      </c>
      <c r="AA88" s="110">
        <f>SUM($D88:L88)</f>
        <v>83873</v>
      </c>
      <c r="AB88" s="110">
        <f>SUM($D88:M88)</f>
        <v>94022</v>
      </c>
      <c r="AC88" s="110">
        <f>SUM($D88:N88)</f>
        <v>103372</v>
      </c>
      <c r="AD88" s="110">
        <f>SUM($D88:O88)</f>
        <v>111335</v>
      </c>
    </row>
    <row r="89" spans="1:30" ht="15" customHeight="1">
      <c r="A89" s="138">
        <v>2008</v>
      </c>
      <c r="B89" s="141" t="s">
        <v>7</v>
      </c>
      <c r="C89" s="113"/>
      <c r="D89" s="110">
        <f t="shared" si="30"/>
        <v>9329</v>
      </c>
      <c r="E89" s="110">
        <f t="shared" si="30"/>
        <v>9219</v>
      </c>
      <c r="F89" s="110">
        <f t="shared" si="30"/>
        <v>9873</v>
      </c>
      <c r="G89" s="110">
        <f t="shared" si="30"/>
        <v>11107</v>
      </c>
      <c r="H89" s="110">
        <f t="shared" si="30"/>
        <v>10884</v>
      </c>
      <c r="I89" s="110">
        <f t="shared" si="30"/>
        <v>10569</v>
      </c>
      <c r="J89" s="110">
        <f t="shared" si="30"/>
        <v>10820</v>
      </c>
      <c r="K89" s="110">
        <f t="shared" si="31"/>
        <v>9698</v>
      </c>
      <c r="L89" s="110">
        <f t="shared" si="31"/>
        <v>9976</v>
      </c>
      <c r="M89" s="110">
        <f t="shared" si="31"/>
        <v>9803</v>
      </c>
      <c r="N89" s="110">
        <f t="shared" si="31"/>
        <v>7190</v>
      </c>
      <c r="O89" s="110">
        <f t="shared" si="31"/>
        <v>6967</v>
      </c>
      <c r="P89" s="110">
        <f t="shared" si="32"/>
        <v>115435</v>
      </c>
      <c r="Q89" s="112"/>
      <c r="R89" s="112"/>
      <c r="S89" s="110">
        <f>SUM($D89:D89)</f>
        <v>9329</v>
      </c>
      <c r="T89" s="110">
        <f>SUM($D89:E89)</f>
        <v>18548</v>
      </c>
      <c r="U89" s="110">
        <f>SUM($D89:F89)</f>
        <v>28421</v>
      </c>
      <c r="V89" s="110">
        <f>SUM($D89:G89)</f>
        <v>39528</v>
      </c>
      <c r="W89" s="110">
        <f>SUM($D89:H89)</f>
        <v>50412</v>
      </c>
      <c r="X89" s="110">
        <f>SUM($D89:I89)</f>
        <v>60981</v>
      </c>
      <c r="Y89" s="110">
        <f>SUM($D89:J89)</f>
        <v>71801</v>
      </c>
      <c r="Z89" s="110">
        <f>SUM($D89:K89)</f>
        <v>81499</v>
      </c>
      <c r="AA89" s="110">
        <f>SUM($D89:L89)</f>
        <v>91475</v>
      </c>
      <c r="AB89" s="110">
        <f>SUM($D89:M89)</f>
        <v>101278</v>
      </c>
      <c r="AC89" s="110">
        <f>SUM($D89:N89)</f>
        <v>108468</v>
      </c>
      <c r="AD89" s="110">
        <f>SUM($D89:O89)</f>
        <v>115435</v>
      </c>
    </row>
    <row r="90" spans="1:30" ht="15" customHeight="1">
      <c r="A90" s="138">
        <v>2009</v>
      </c>
      <c r="B90" s="141" t="s">
        <v>7</v>
      </c>
      <c r="C90" s="113"/>
      <c r="D90" s="110">
        <f t="shared" si="30"/>
        <v>7679</v>
      </c>
      <c r="E90" s="110">
        <f t="shared" si="30"/>
        <v>7837</v>
      </c>
      <c r="F90" s="110">
        <f t="shared" si="30"/>
        <v>8598</v>
      </c>
      <c r="G90" s="110">
        <f t="shared" si="30"/>
        <v>7355</v>
      </c>
      <c r="H90" s="110">
        <f t="shared" si="30"/>
        <v>7629</v>
      </c>
      <c r="I90" s="110">
        <f t="shared" si="30"/>
        <v>7718</v>
      </c>
      <c r="J90" s="110">
        <f t="shared" si="30"/>
        <v>7648</v>
      </c>
      <c r="K90" s="110">
        <f t="shared" si="31"/>
        <v>8142</v>
      </c>
      <c r="L90" s="110">
        <f t="shared" si="31"/>
        <v>8709</v>
      </c>
      <c r="M90" s="110">
        <f t="shared" si="31"/>
        <v>8488</v>
      </c>
      <c r="N90" s="110">
        <f t="shared" si="31"/>
        <v>8551</v>
      </c>
      <c r="O90" s="110">
        <f t="shared" si="31"/>
        <v>8023</v>
      </c>
      <c r="P90" s="110">
        <f t="shared" si="32"/>
        <v>96377</v>
      </c>
      <c r="Q90" s="112"/>
      <c r="R90" s="112"/>
      <c r="S90" s="110">
        <f>SUM($D90:D90)</f>
        <v>7679</v>
      </c>
      <c r="T90" s="110">
        <f>SUM($D90:E90)</f>
        <v>15516</v>
      </c>
      <c r="U90" s="110">
        <f>SUM($D90:F90)</f>
        <v>24114</v>
      </c>
      <c r="V90" s="110">
        <f>SUM($D90:G90)</f>
        <v>31469</v>
      </c>
      <c r="W90" s="110">
        <f>SUM($D90:H90)</f>
        <v>39098</v>
      </c>
      <c r="X90" s="110">
        <f>SUM($D90:I90)</f>
        <v>46816</v>
      </c>
      <c r="Y90" s="110">
        <f>SUM($D90:J90)</f>
        <v>54464</v>
      </c>
      <c r="Z90" s="110">
        <f>SUM($D90:K90)</f>
        <v>62606</v>
      </c>
      <c r="AA90" s="110">
        <f>SUM($D90:L90)</f>
        <v>71315</v>
      </c>
      <c r="AB90" s="110">
        <f>SUM($D90:M90)</f>
        <v>79803</v>
      </c>
      <c r="AC90" s="110">
        <f>SUM($D90:N90)</f>
        <v>88354</v>
      </c>
      <c r="AD90" s="110">
        <f>SUM($D90:O90)</f>
        <v>96377</v>
      </c>
    </row>
    <row r="91" spans="1:30" ht="15" customHeight="1">
      <c r="A91" s="138">
        <v>2010</v>
      </c>
      <c r="B91" s="141" t="s">
        <v>7</v>
      </c>
      <c r="C91" s="113"/>
      <c r="D91" s="110">
        <f t="shared" si="30"/>
        <v>8341</v>
      </c>
      <c r="E91" s="110">
        <f t="shared" si="30"/>
        <v>8526</v>
      </c>
      <c r="F91" s="110">
        <f t="shared" si="30"/>
        <v>9620</v>
      </c>
      <c r="G91" s="110">
        <f t="shared" si="30"/>
        <v>8631</v>
      </c>
      <c r="H91" s="110">
        <f t="shared" si="30"/>
        <v>8824</v>
      </c>
      <c r="I91" s="110">
        <f t="shared" si="30"/>
        <v>8458</v>
      </c>
      <c r="J91" s="110">
        <f t="shared" si="30"/>
        <v>8235</v>
      </c>
      <c r="K91" s="110">
        <f t="shared" si="31"/>
        <v>7863</v>
      </c>
      <c r="L91" s="110">
        <f t="shared" si="31"/>
        <v>8160</v>
      </c>
      <c r="M91" s="110">
        <f t="shared" si="31"/>
        <v>8199</v>
      </c>
      <c r="N91" s="110">
        <f t="shared" si="31"/>
        <v>7446</v>
      </c>
      <c r="O91" s="110">
        <f t="shared" si="31"/>
        <v>7248</v>
      </c>
      <c r="P91" s="110">
        <f t="shared" si="32"/>
        <v>99551</v>
      </c>
      <c r="Q91" s="112"/>
      <c r="R91" s="112"/>
      <c r="S91" s="110">
        <f>SUM($D91:D91)</f>
        <v>8341</v>
      </c>
      <c r="T91" s="110">
        <f>SUM($D91:E91)</f>
        <v>16867</v>
      </c>
      <c r="U91" s="110">
        <f>SUM($D91:F91)</f>
        <v>26487</v>
      </c>
      <c r="V91" s="110">
        <f>SUM($D91:G91)</f>
        <v>35118</v>
      </c>
      <c r="W91" s="110">
        <f>SUM($D91:H91)</f>
        <v>43942</v>
      </c>
      <c r="X91" s="110">
        <f>SUM($D91:I91)</f>
        <v>52400</v>
      </c>
      <c r="Y91" s="110">
        <f>SUM($D91:J91)</f>
        <v>60635</v>
      </c>
      <c r="Z91" s="110">
        <f>SUM($D91:K91)</f>
        <v>68498</v>
      </c>
      <c r="AA91" s="110">
        <f>SUM($D91:L91)</f>
        <v>76658</v>
      </c>
      <c r="AB91" s="110">
        <f>SUM($D91:M91)</f>
        <v>84857</v>
      </c>
      <c r="AC91" s="110">
        <f>SUM($D91:N91)</f>
        <v>92303</v>
      </c>
      <c r="AD91" s="110">
        <f>SUM($D91:O91)</f>
        <v>99551</v>
      </c>
    </row>
    <row r="92" spans="1:30" ht="15" customHeight="1">
      <c r="A92" s="138">
        <v>2011</v>
      </c>
      <c r="B92" s="141" t="s">
        <v>7</v>
      </c>
      <c r="C92" s="113"/>
      <c r="D92" s="110">
        <f t="shared" si="30"/>
        <v>7521</v>
      </c>
      <c r="E92" s="110">
        <f t="shared" si="30"/>
        <v>7710</v>
      </c>
      <c r="F92" s="110">
        <f t="shared" si="30"/>
        <v>9511</v>
      </c>
      <c r="G92" s="110">
        <f t="shared" si="30"/>
        <v>8292</v>
      </c>
      <c r="H92" s="110">
        <f t="shared" si="30"/>
        <v>8143</v>
      </c>
      <c r="I92" s="110">
        <f t="shared" si="30"/>
        <v>7927</v>
      </c>
      <c r="J92" s="110">
        <f t="shared" si="30"/>
        <v>7434</v>
      </c>
      <c r="K92" s="110">
        <f t="shared" si="31"/>
        <v>7805</v>
      </c>
      <c r="L92" s="110">
        <f t="shared" si="31"/>
        <v>8159</v>
      </c>
      <c r="M92" s="110">
        <f t="shared" si="31"/>
        <v>8278</v>
      </c>
      <c r="N92" s="110">
        <f t="shared" si="31"/>
        <v>7894</v>
      </c>
      <c r="O92" s="110">
        <f t="shared" si="31"/>
        <v>7226</v>
      </c>
      <c r="P92" s="110">
        <f t="shared" si="32"/>
        <v>95900</v>
      </c>
      <c r="Q92" s="112"/>
      <c r="R92" s="112"/>
      <c r="S92" s="110">
        <f>SUM($D92:D92)</f>
        <v>7521</v>
      </c>
      <c r="T92" s="110">
        <f>SUM($D92:E92)</f>
        <v>15231</v>
      </c>
      <c r="U92" s="110">
        <f>SUM($D92:F92)</f>
        <v>24742</v>
      </c>
      <c r="V92" s="110">
        <f>SUM($D92:G92)</f>
        <v>33034</v>
      </c>
      <c r="W92" s="110">
        <f>SUM($D92:H92)</f>
        <v>41177</v>
      </c>
      <c r="X92" s="110">
        <f>SUM($D92:I92)</f>
        <v>49104</v>
      </c>
      <c r="Y92" s="110">
        <f>SUM($D92:J92)</f>
        <v>56538</v>
      </c>
      <c r="Z92" s="110">
        <f>SUM($D92:K92)</f>
        <v>64343</v>
      </c>
      <c r="AA92" s="110">
        <f>SUM($D92:L92)</f>
        <v>72502</v>
      </c>
      <c r="AB92" s="110">
        <f>SUM($D92:M92)</f>
        <v>80780</v>
      </c>
      <c r="AC92" s="110">
        <f>SUM($D92:N92)</f>
        <v>88674</v>
      </c>
      <c r="AD92" s="110">
        <f>SUM($D92:O92)</f>
        <v>95900</v>
      </c>
    </row>
    <row r="93" spans="1:30" ht="15" customHeight="1">
      <c r="A93" s="138">
        <v>2012</v>
      </c>
      <c r="B93" s="141" t="s">
        <v>7</v>
      </c>
      <c r="C93" s="113"/>
      <c r="D93" s="110">
        <f t="shared" si="30"/>
        <v>7606</v>
      </c>
      <c r="E93" s="110">
        <f t="shared" si="30"/>
        <v>7832</v>
      </c>
      <c r="F93" s="110">
        <f t="shared" si="30"/>
        <v>8518</v>
      </c>
      <c r="G93" s="110">
        <f t="shared" si="30"/>
        <v>8364</v>
      </c>
      <c r="H93" s="110">
        <f t="shared" si="30"/>
        <v>8922</v>
      </c>
      <c r="I93" s="110">
        <f t="shared" si="30"/>
        <v>8439</v>
      </c>
      <c r="J93" s="110">
        <f t="shared" si="30"/>
        <v>7974</v>
      </c>
      <c r="K93" s="110">
        <f t="shared" si="31"/>
        <v>7938</v>
      </c>
      <c r="L93" s="110">
        <f t="shared" si="31"/>
        <v>7785</v>
      </c>
      <c r="M93" s="110">
        <f t="shared" si="31"/>
        <v>8807</v>
      </c>
      <c r="N93" s="110">
        <f t="shared" si="31"/>
        <v>7625</v>
      </c>
      <c r="O93" s="110">
        <f t="shared" si="31"/>
        <v>6735</v>
      </c>
      <c r="P93" s="110">
        <f t="shared" si="32"/>
        <v>96545</v>
      </c>
      <c r="Q93" s="112"/>
      <c r="R93" s="112"/>
      <c r="S93" s="110">
        <f>SUM($D93:D93)</f>
        <v>7606</v>
      </c>
      <c r="T93" s="110">
        <f>SUM($D93:E93)</f>
        <v>15438</v>
      </c>
      <c r="U93" s="110">
        <f>SUM($D93:F93)</f>
        <v>23956</v>
      </c>
      <c r="V93" s="110">
        <f>SUM($D93:G93)</f>
        <v>32320</v>
      </c>
      <c r="W93" s="110">
        <f>SUM($D93:H93)</f>
        <v>41242</v>
      </c>
      <c r="X93" s="110">
        <f>SUM($D93:I93)</f>
        <v>49681</v>
      </c>
      <c r="Y93" s="110">
        <f>SUM($D93:J93)</f>
        <v>57655</v>
      </c>
      <c r="Z93" s="110">
        <f>SUM($D93:K93)</f>
        <v>65593</v>
      </c>
      <c r="AA93" s="110">
        <f>SUM($D93:L93)</f>
        <v>73378</v>
      </c>
      <c r="AB93" s="110">
        <f>SUM($D93:M93)</f>
        <v>82185</v>
      </c>
      <c r="AC93" s="110">
        <f>SUM($D93:N93)</f>
        <v>89810</v>
      </c>
      <c r="AD93" s="110">
        <f>SUM($D93:O93)</f>
        <v>96545</v>
      </c>
    </row>
    <row r="94" spans="1:30" ht="15" customHeight="1">
      <c r="A94" s="138">
        <v>2013</v>
      </c>
      <c r="B94" s="141" t="s">
        <v>7</v>
      </c>
      <c r="C94" s="113"/>
      <c r="D94" s="110">
        <f t="shared" si="30"/>
        <v>8235</v>
      </c>
      <c r="E94" s="110">
        <f t="shared" si="30"/>
        <v>7723</v>
      </c>
      <c r="F94" s="110">
        <f t="shared" si="30"/>
        <v>8494</v>
      </c>
      <c r="G94" s="110">
        <f t="shared" si="30"/>
        <v>8632</v>
      </c>
      <c r="H94" s="110">
        <f t="shared" si="30"/>
        <v>8518</v>
      </c>
      <c r="I94" s="110">
        <f t="shared" si="30"/>
        <v>8036</v>
      </c>
      <c r="J94" s="110">
        <f t="shared" si="30"/>
        <v>8101</v>
      </c>
      <c r="K94" s="110">
        <f t="shared" si="31"/>
        <v>8288</v>
      </c>
      <c r="L94" s="110">
        <f t="shared" si="31"/>
        <v>7700</v>
      </c>
      <c r="M94" s="110">
        <f t="shared" si="31"/>
        <v>8368</v>
      </c>
      <c r="N94" s="110">
        <f t="shared" si="31"/>
        <v>7101</v>
      </c>
      <c r="O94" s="110">
        <f t="shared" si="31"/>
        <v>6352</v>
      </c>
      <c r="P94" s="110">
        <f t="shared" si="32"/>
        <v>95548</v>
      </c>
      <c r="Q94" s="112"/>
      <c r="R94" s="112"/>
      <c r="S94" s="110">
        <f>SUM($D94:D94)</f>
        <v>8235</v>
      </c>
      <c r="T94" s="110">
        <f>SUM($D94:E94)</f>
        <v>15958</v>
      </c>
      <c r="U94" s="110">
        <f>SUM($D94:F94)</f>
        <v>24452</v>
      </c>
      <c r="V94" s="110">
        <f>SUM($D94:G94)</f>
        <v>33084</v>
      </c>
      <c r="W94" s="110">
        <f>SUM($D94:H94)</f>
        <v>41602</v>
      </c>
      <c r="X94" s="110">
        <f>SUM($D94:I94)</f>
        <v>49638</v>
      </c>
      <c r="Y94" s="110">
        <f>SUM($D94:J94)</f>
        <v>57739</v>
      </c>
      <c r="Z94" s="110">
        <f>SUM($D94:K94)</f>
        <v>66027</v>
      </c>
      <c r="AA94" s="110">
        <f>SUM($D94:L94)</f>
        <v>73727</v>
      </c>
      <c r="AB94" s="110">
        <f>SUM($D94:M94)</f>
        <v>82095</v>
      </c>
      <c r="AC94" s="110">
        <f>SUM($D94:N94)</f>
        <v>89196</v>
      </c>
      <c r="AD94" s="110">
        <f>SUM($D94:O94)</f>
        <v>95548</v>
      </c>
    </row>
    <row r="95" spans="1:30" ht="15" customHeight="1">
      <c r="A95" s="138">
        <v>2014</v>
      </c>
      <c r="B95" s="141" t="s">
        <v>7</v>
      </c>
      <c r="C95" s="113"/>
      <c r="D95" s="110">
        <f t="shared" si="30"/>
        <v>8169</v>
      </c>
      <c r="E95" s="110">
        <f t="shared" si="30"/>
        <v>9316</v>
      </c>
      <c r="F95" s="110">
        <f t="shared" si="30"/>
        <v>9938</v>
      </c>
      <c r="G95" s="110">
        <f t="shared" si="30"/>
        <v>8146</v>
      </c>
      <c r="H95" s="110">
        <f t="shared" si="30"/>
        <v>8005</v>
      </c>
      <c r="I95" s="110">
        <f t="shared" si="30"/>
        <v>7668</v>
      </c>
      <c r="J95" s="110">
        <f t="shared" si="30"/>
        <v>8013</v>
      </c>
      <c r="K95" s="110">
        <f t="shared" si="31"/>
        <v>7443</v>
      </c>
      <c r="L95" s="110">
        <f t="shared" si="31"/>
        <v>7850</v>
      </c>
      <c r="M95" s="110">
        <f t="shared" si="31"/>
        <v>7923</v>
      </c>
      <c r="N95" s="110">
        <f t="shared" si="31"/>
        <v>6676</v>
      </c>
      <c r="O95" s="110">
        <f t="shared" si="31"/>
        <v>6697</v>
      </c>
      <c r="P95" s="110">
        <f t="shared" si="32"/>
        <v>95844</v>
      </c>
      <c r="Q95" s="112"/>
      <c r="R95" s="112"/>
      <c r="S95" s="110">
        <f>SUM($D95:D95)</f>
        <v>8169</v>
      </c>
      <c r="T95" s="110">
        <f>SUM($D95:E95)</f>
        <v>17485</v>
      </c>
      <c r="U95" s="110">
        <f>SUM($D95:F95)</f>
        <v>27423</v>
      </c>
      <c r="V95" s="110">
        <f>SUM($D95:G95)</f>
        <v>35569</v>
      </c>
      <c r="W95" s="110">
        <f>SUM($D95:H95)</f>
        <v>43574</v>
      </c>
      <c r="X95" s="110">
        <f>SUM($D95:I95)</f>
        <v>51242</v>
      </c>
      <c r="Y95" s="110">
        <f>SUM($D95:J95)</f>
        <v>59255</v>
      </c>
      <c r="Z95" s="110">
        <f>SUM($D95:K95)</f>
        <v>66698</v>
      </c>
      <c r="AA95" s="110">
        <f>SUM($D95:L95)</f>
        <v>74548</v>
      </c>
      <c r="AB95" s="110">
        <f>SUM($D95:M95)</f>
        <v>82471</v>
      </c>
      <c r="AC95" s="110">
        <f>SUM($D95:N95)</f>
        <v>89147</v>
      </c>
      <c r="AD95" s="110">
        <f>SUM($D95:O95)</f>
        <v>95844</v>
      </c>
    </row>
    <row r="96" spans="1:30" ht="15" customHeight="1">
      <c r="A96" s="138">
        <v>2015</v>
      </c>
      <c r="B96" s="141" t="s">
        <v>7</v>
      </c>
      <c r="C96" s="113"/>
      <c r="D96" s="110">
        <f t="shared" si="30"/>
        <v>7219</v>
      </c>
      <c r="E96" s="110">
        <f t="shared" si="30"/>
        <v>7231</v>
      </c>
      <c r="F96" s="110">
        <f t="shared" si="30"/>
        <v>8362</v>
      </c>
      <c r="G96" s="110">
        <f t="shared" si="30"/>
        <v>8109</v>
      </c>
      <c r="H96" s="110">
        <f t="shared" si="30"/>
        <v>7285</v>
      </c>
      <c r="I96" s="110">
        <f t="shared" si="30"/>
        <v>7863</v>
      </c>
      <c r="J96" s="110">
        <f t="shared" si="30"/>
        <v>7478</v>
      </c>
      <c r="K96" s="110">
        <f t="shared" si="31"/>
        <v>7395</v>
      </c>
      <c r="L96" s="110">
        <f t="shared" si="31"/>
        <v>7497</v>
      </c>
      <c r="M96" s="110">
        <f t="shared" si="31"/>
        <v>7273</v>
      </c>
      <c r="N96" s="110">
        <f t="shared" si="31"/>
        <v>6572</v>
      </c>
      <c r="O96" s="110">
        <f t="shared" si="31"/>
        <v>6187</v>
      </c>
      <c r="P96" s="110">
        <f t="shared" si="32"/>
        <v>88471</v>
      </c>
      <c r="Q96" s="112"/>
      <c r="R96" s="112"/>
      <c r="S96" s="110">
        <f>SUM($D96:D96)</f>
        <v>7219</v>
      </c>
      <c r="T96" s="110">
        <f>SUM($D96:E96)</f>
        <v>14450</v>
      </c>
      <c r="U96" s="110">
        <f>SUM($D96:F96)</f>
        <v>22812</v>
      </c>
      <c r="V96" s="110">
        <f>SUM($D96:G96)</f>
        <v>30921</v>
      </c>
      <c r="W96" s="110">
        <f>SUM($D96:H96)</f>
        <v>38206</v>
      </c>
      <c r="X96" s="110">
        <f>SUM($D96:I96)</f>
        <v>46069</v>
      </c>
      <c r="Y96" s="110">
        <f>SUM($D96:J96)</f>
        <v>53547</v>
      </c>
      <c r="Z96" s="110">
        <f>SUM($D96:K96)</f>
        <v>60942</v>
      </c>
      <c r="AA96" s="110">
        <f>SUM($D96:L96)</f>
        <v>68439</v>
      </c>
      <c r="AB96" s="110">
        <f>SUM($D96:M96)</f>
        <v>75712</v>
      </c>
      <c r="AC96" s="110">
        <f>SUM($D96:N96)</f>
        <v>82284</v>
      </c>
      <c r="AD96" s="110">
        <f>SUM($D96:O96)</f>
        <v>88471</v>
      </c>
    </row>
    <row r="97" spans="1:30" ht="15" customHeight="1">
      <c r="A97" s="138">
        <v>2016</v>
      </c>
      <c r="B97" s="141" t="s">
        <v>7</v>
      </c>
      <c r="C97" s="113"/>
      <c r="D97" s="110">
        <f t="shared" si="30"/>
        <v>7291</v>
      </c>
      <c r="E97" s="110">
        <f t="shared" si="30"/>
        <v>7325</v>
      </c>
      <c r="F97" s="110">
        <f t="shared" si="30"/>
        <v>8278</v>
      </c>
      <c r="G97" s="110">
        <f t="shared" si="30"/>
        <v>7445</v>
      </c>
      <c r="H97" s="110">
        <f t="shared" si="30"/>
        <v>7760</v>
      </c>
      <c r="I97" s="110">
        <f t="shared" si="30"/>
        <v>7503</v>
      </c>
      <c r="J97" s="110">
        <f t="shared" si="30"/>
        <v>7063</v>
      </c>
      <c r="K97" s="110">
        <f t="shared" si="31"/>
        <v>7603</v>
      </c>
      <c r="L97" s="110">
        <f t="shared" si="31"/>
        <v>6953</v>
      </c>
      <c r="M97" s="110">
        <f t="shared" si="31"/>
        <v>7612</v>
      </c>
      <c r="N97" s="110">
        <f t="shared" si="31"/>
        <v>8044</v>
      </c>
      <c r="O97" s="110">
        <f t="shared" si="31"/>
        <v>6283</v>
      </c>
      <c r="P97" s="110">
        <f t="shared" ref="P97" si="33">SUM(D97:O97)</f>
        <v>89160</v>
      </c>
      <c r="Q97" s="112"/>
      <c r="R97" s="112"/>
      <c r="S97" s="110">
        <f>SUM($D97:D97)</f>
        <v>7291</v>
      </c>
      <c r="T97" s="110">
        <f>SUM($D97:E97)</f>
        <v>14616</v>
      </c>
      <c r="U97" s="110">
        <f>SUM($D97:F97)</f>
        <v>22894</v>
      </c>
      <c r="V97" s="110">
        <f>SUM($D97:G97)</f>
        <v>30339</v>
      </c>
      <c r="W97" s="110">
        <f>SUM($D97:H97)</f>
        <v>38099</v>
      </c>
      <c r="X97" s="110">
        <f>SUM($D97:I97)</f>
        <v>45602</v>
      </c>
      <c r="Y97" s="110">
        <f>SUM($D97:J97)</f>
        <v>52665</v>
      </c>
      <c r="Z97" s="110">
        <f>SUM($D97:K97)</f>
        <v>60268</v>
      </c>
      <c r="AA97" s="110">
        <f>SUM($D97:L97)</f>
        <v>67221</v>
      </c>
      <c r="AB97" s="110">
        <f>SUM($D97:M97)</f>
        <v>74833</v>
      </c>
      <c r="AC97" s="110">
        <f>SUM($D97:N97)</f>
        <v>82877</v>
      </c>
      <c r="AD97" s="110">
        <f>SUM($D97:O97)</f>
        <v>89160</v>
      </c>
    </row>
    <row r="98" spans="1:30" ht="15" customHeight="1">
      <c r="A98" s="138">
        <v>2017</v>
      </c>
      <c r="B98" s="141" t="s">
        <v>7</v>
      </c>
      <c r="C98" s="113"/>
      <c r="D98" s="110">
        <f>SUMIFS(D$11:D$69,$A$11:$A$69,$A98,$B$11:$B$69,$B98)</f>
        <v>7597</v>
      </c>
      <c r="E98" s="110">
        <f t="shared" ref="E98:O98" si="34">SUMIFS(E$11:E$69,$A$11:$A$69,$A98,$B$11:$B$69,$B98)</f>
        <v>7633</v>
      </c>
      <c r="F98" s="110">
        <f t="shared" si="34"/>
        <v>8934</v>
      </c>
      <c r="G98" s="110">
        <f t="shared" si="34"/>
        <v>7631</v>
      </c>
      <c r="H98" s="110">
        <f t="shared" si="34"/>
        <v>7816</v>
      </c>
      <c r="I98" s="110">
        <f t="shared" si="34"/>
        <v>7689</v>
      </c>
      <c r="J98" s="110">
        <f t="shared" si="34"/>
        <v>7093</v>
      </c>
      <c r="K98" s="110">
        <f t="shared" si="34"/>
        <v>7701</v>
      </c>
      <c r="L98" s="110">
        <f t="shared" si="34"/>
        <v>7109</v>
      </c>
      <c r="M98" s="110">
        <f t="shared" si="34"/>
        <v>7972</v>
      </c>
      <c r="N98" s="110">
        <f t="shared" si="34"/>
        <v>0</v>
      </c>
      <c r="O98" s="110">
        <f t="shared" si="34"/>
        <v>0</v>
      </c>
      <c r="P98" s="110">
        <f t="shared" ref="P98" si="35">SUM(D98:O98)</f>
        <v>77175</v>
      </c>
      <c r="Q98" s="112"/>
      <c r="R98" s="112"/>
      <c r="S98" s="110">
        <f>SUM($D98:D98)</f>
        <v>7597</v>
      </c>
      <c r="T98" s="110">
        <f>SUM($D98:E98)</f>
        <v>15230</v>
      </c>
      <c r="U98" s="110">
        <f>SUM($D98:F98)</f>
        <v>24164</v>
      </c>
      <c r="V98" s="110">
        <f>SUM($D98:G98)</f>
        <v>31795</v>
      </c>
      <c r="W98" s="110">
        <f>SUM($D98:H98)</f>
        <v>39611</v>
      </c>
      <c r="X98" s="110">
        <f>SUM($D98:I98)</f>
        <v>47300</v>
      </c>
      <c r="Y98" s="110">
        <f>SUM($D98:J98)</f>
        <v>54393</v>
      </c>
      <c r="Z98" s="110">
        <f>SUM($D98:K98)</f>
        <v>62094</v>
      </c>
      <c r="AA98" s="110">
        <f>SUM($D98:L98)</f>
        <v>69203</v>
      </c>
      <c r="AB98" s="110">
        <f>SUM($D98:M98)</f>
        <v>77175</v>
      </c>
      <c r="AC98" s="110">
        <f>SUM($D98:N98)</f>
        <v>77175</v>
      </c>
      <c r="AD98" s="110">
        <f>SUM($D98:O98)</f>
        <v>77175</v>
      </c>
    </row>
    <row r="99" spans="1:30" ht="15" customHeight="1">
      <c r="Q99" s="112"/>
      <c r="R99" s="112"/>
    </row>
    <row r="100" spans="1:30" ht="15" customHeight="1">
      <c r="Q100" s="145"/>
      <c r="R100" s="145"/>
    </row>
    <row r="101" spans="1:30" ht="15" customHeight="1">
      <c r="A101" s="138">
        <v>2006</v>
      </c>
      <c r="B101" s="141" t="s">
        <v>8</v>
      </c>
      <c r="D101" s="110">
        <f t="shared" ref="D101:J111" si="36">SUMIFS(D$11:D$65,$A$11:$A$65,$A101,$B$11:$B$65,$B101)</f>
        <v>1892</v>
      </c>
      <c r="E101" s="110">
        <f t="shared" si="36"/>
        <v>2823</v>
      </c>
      <c r="F101" s="110">
        <f t="shared" si="36"/>
        <v>2587</v>
      </c>
      <c r="G101" s="110">
        <f t="shared" si="36"/>
        <v>1826</v>
      </c>
      <c r="H101" s="110">
        <f t="shared" si="36"/>
        <v>5368</v>
      </c>
      <c r="I101" s="110">
        <f t="shared" si="36"/>
        <v>8269</v>
      </c>
      <c r="J101" s="110">
        <f t="shared" si="36"/>
        <v>10311</v>
      </c>
      <c r="K101" s="110">
        <f t="shared" ref="K101:O111" si="37">SUMIFS(K$11:K$65,$A$11:$A$65,$A101,$B$11:$B$65,$B101)</f>
        <v>10219</v>
      </c>
      <c r="L101" s="110">
        <f t="shared" si="37"/>
        <v>7509</v>
      </c>
      <c r="M101" s="110">
        <f t="shared" si="37"/>
        <v>3358</v>
      </c>
      <c r="N101" s="110">
        <f t="shared" si="37"/>
        <v>1766</v>
      </c>
      <c r="O101" s="110">
        <f t="shared" si="37"/>
        <v>1282</v>
      </c>
      <c r="P101" s="110">
        <f t="shared" ref="P101:P111" si="38">SUM(D101:O101)</f>
        <v>57210</v>
      </c>
      <c r="Q101" s="145"/>
      <c r="R101" s="145"/>
      <c r="S101" s="110">
        <f>SUM($D101:D101)</f>
        <v>1892</v>
      </c>
      <c r="T101" s="110">
        <f>SUM($D101:E101)</f>
        <v>4715</v>
      </c>
      <c r="U101" s="110">
        <f>SUM($D101:F101)</f>
        <v>7302</v>
      </c>
      <c r="V101" s="110">
        <f>SUM($D101:G101)</f>
        <v>9128</v>
      </c>
      <c r="W101" s="110">
        <f>SUM($D101:H101)</f>
        <v>14496</v>
      </c>
      <c r="X101" s="110">
        <f>SUM($D101:I101)</f>
        <v>22765</v>
      </c>
      <c r="Y101" s="110">
        <f>SUM($D101:J101)</f>
        <v>33076</v>
      </c>
      <c r="Z101" s="110">
        <f>SUM($D101:K101)</f>
        <v>43295</v>
      </c>
      <c r="AA101" s="110">
        <f>SUM($D101:L101)</f>
        <v>50804</v>
      </c>
      <c r="AB101" s="110">
        <f>SUM($D101:M101)</f>
        <v>54162</v>
      </c>
      <c r="AC101" s="110">
        <f>SUM($D101:N101)</f>
        <v>55928</v>
      </c>
      <c r="AD101" s="110">
        <f>SUM($D101:O101)</f>
        <v>57210</v>
      </c>
    </row>
    <row r="102" spans="1:30" ht="15" customHeight="1">
      <c r="A102" s="138">
        <v>2007</v>
      </c>
      <c r="B102" s="141" t="s">
        <v>8</v>
      </c>
      <c r="D102" s="110">
        <f t="shared" si="36"/>
        <v>1538</v>
      </c>
      <c r="E102" s="110">
        <f t="shared" si="36"/>
        <v>2212</v>
      </c>
      <c r="F102" s="110">
        <f t="shared" si="36"/>
        <v>2409</v>
      </c>
      <c r="G102" s="110">
        <f t="shared" si="36"/>
        <v>1638</v>
      </c>
      <c r="H102" s="110">
        <f t="shared" si="36"/>
        <v>4744</v>
      </c>
      <c r="I102" s="110">
        <f t="shared" si="36"/>
        <v>7261</v>
      </c>
      <c r="J102" s="110">
        <f t="shared" si="36"/>
        <v>9198</v>
      </c>
      <c r="K102" s="110">
        <f t="shared" si="37"/>
        <v>10619</v>
      </c>
      <c r="L102" s="110">
        <f t="shared" si="37"/>
        <v>6796</v>
      </c>
      <c r="M102" s="110">
        <f t="shared" si="37"/>
        <v>3334</v>
      </c>
      <c r="N102" s="110">
        <f t="shared" si="37"/>
        <v>1632</v>
      </c>
      <c r="O102" s="110">
        <f t="shared" si="37"/>
        <v>1079</v>
      </c>
      <c r="P102" s="110">
        <f t="shared" si="38"/>
        <v>52460</v>
      </c>
      <c r="Q102" s="145"/>
      <c r="R102" s="145"/>
      <c r="S102" s="110">
        <f>SUM($D102:D102)</f>
        <v>1538</v>
      </c>
      <c r="T102" s="110">
        <f>SUM($D102:E102)</f>
        <v>3750</v>
      </c>
      <c r="U102" s="110">
        <f>SUM($D102:F102)</f>
        <v>6159</v>
      </c>
      <c r="V102" s="110">
        <f>SUM($D102:G102)</f>
        <v>7797</v>
      </c>
      <c r="W102" s="110">
        <f>SUM($D102:H102)</f>
        <v>12541</v>
      </c>
      <c r="X102" s="110">
        <f>SUM($D102:I102)</f>
        <v>19802</v>
      </c>
      <c r="Y102" s="110">
        <f>SUM($D102:J102)</f>
        <v>29000</v>
      </c>
      <c r="Z102" s="110">
        <f>SUM($D102:K102)</f>
        <v>39619</v>
      </c>
      <c r="AA102" s="110">
        <f>SUM($D102:L102)</f>
        <v>46415</v>
      </c>
      <c r="AB102" s="110">
        <f>SUM($D102:M102)</f>
        <v>49749</v>
      </c>
      <c r="AC102" s="110">
        <f>SUM($D102:N102)</f>
        <v>51381</v>
      </c>
      <c r="AD102" s="110">
        <f>SUM($D102:O102)</f>
        <v>52460</v>
      </c>
    </row>
    <row r="103" spans="1:30" ht="15" customHeight="1">
      <c r="A103" s="138">
        <v>2008</v>
      </c>
      <c r="B103" s="141" t="s">
        <v>8</v>
      </c>
      <c r="D103" s="110">
        <f t="shared" si="36"/>
        <v>1162</v>
      </c>
      <c r="E103" s="110">
        <f t="shared" si="36"/>
        <v>1720</v>
      </c>
      <c r="F103" s="110">
        <f t="shared" si="36"/>
        <v>1674</v>
      </c>
      <c r="G103" s="110">
        <f t="shared" si="36"/>
        <v>1457</v>
      </c>
      <c r="H103" s="110">
        <f t="shared" si="36"/>
        <v>4782</v>
      </c>
      <c r="I103" s="110">
        <f t="shared" si="36"/>
        <v>6636</v>
      </c>
      <c r="J103" s="110">
        <f t="shared" si="36"/>
        <v>7731</v>
      </c>
      <c r="K103" s="110">
        <f t="shared" si="37"/>
        <v>9903</v>
      </c>
      <c r="L103" s="110">
        <f t="shared" si="37"/>
        <v>5395</v>
      </c>
      <c r="M103" s="110">
        <f t="shared" si="37"/>
        <v>2688</v>
      </c>
      <c r="N103" s="110">
        <f t="shared" si="37"/>
        <v>1120</v>
      </c>
      <c r="O103" s="110">
        <f t="shared" si="37"/>
        <v>734</v>
      </c>
      <c r="P103" s="110">
        <f t="shared" si="38"/>
        <v>45002</v>
      </c>
      <c r="Q103" s="145"/>
      <c r="R103" s="145"/>
      <c r="S103" s="110">
        <f>SUM($D103:D103)</f>
        <v>1162</v>
      </c>
      <c r="T103" s="110">
        <f>SUM($D103:E103)</f>
        <v>2882</v>
      </c>
      <c r="U103" s="110">
        <f>SUM($D103:F103)</f>
        <v>4556</v>
      </c>
      <c r="V103" s="110">
        <f>SUM($D103:G103)</f>
        <v>6013</v>
      </c>
      <c r="W103" s="110">
        <f>SUM($D103:H103)</f>
        <v>10795</v>
      </c>
      <c r="X103" s="110">
        <f>SUM($D103:I103)</f>
        <v>17431</v>
      </c>
      <c r="Y103" s="110">
        <f>SUM($D103:J103)</f>
        <v>25162</v>
      </c>
      <c r="Z103" s="110">
        <f>SUM($D103:K103)</f>
        <v>35065</v>
      </c>
      <c r="AA103" s="110">
        <f>SUM($D103:L103)</f>
        <v>40460</v>
      </c>
      <c r="AB103" s="110">
        <f>SUM($D103:M103)</f>
        <v>43148</v>
      </c>
      <c r="AC103" s="110">
        <f>SUM($D103:N103)</f>
        <v>44268</v>
      </c>
      <c r="AD103" s="110">
        <f>SUM($D103:O103)</f>
        <v>45002</v>
      </c>
    </row>
    <row r="104" spans="1:30" ht="15" customHeight="1">
      <c r="A104" s="138">
        <v>2009</v>
      </c>
      <c r="B104" s="141" t="s">
        <v>8</v>
      </c>
      <c r="D104" s="110">
        <f t="shared" si="36"/>
        <v>1142</v>
      </c>
      <c r="E104" s="110">
        <f t="shared" si="36"/>
        <v>1290</v>
      </c>
      <c r="F104" s="110">
        <f t="shared" si="36"/>
        <v>1389</v>
      </c>
      <c r="G104" s="110">
        <f t="shared" si="36"/>
        <v>1035</v>
      </c>
      <c r="H104" s="110">
        <f t="shared" si="36"/>
        <v>4165</v>
      </c>
      <c r="I104" s="110">
        <f t="shared" si="36"/>
        <v>5980</v>
      </c>
      <c r="J104" s="110">
        <f t="shared" si="36"/>
        <v>7732</v>
      </c>
      <c r="K104" s="110">
        <f t="shared" si="37"/>
        <v>9100</v>
      </c>
      <c r="L104" s="110">
        <f t="shared" si="37"/>
        <v>5939</v>
      </c>
      <c r="M104" s="110">
        <f t="shared" si="37"/>
        <v>2839</v>
      </c>
      <c r="N104" s="110">
        <f t="shared" si="37"/>
        <v>1165</v>
      </c>
      <c r="O104" s="110">
        <f t="shared" si="37"/>
        <v>847</v>
      </c>
      <c r="P104" s="110">
        <f t="shared" si="38"/>
        <v>42623</v>
      </c>
      <c r="Q104" s="145"/>
      <c r="R104" s="145"/>
      <c r="S104" s="110">
        <f>SUM($D104:D104)</f>
        <v>1142</v>
      </c>
      <c r="T104" s="110">
        <f>SUM($D104:E104)</f>
        <v>2432</v>
      </c>
      <c r="U104" s="110">
        <f>SUM($D104:F104)</f>
        <v>3821</v>
      </c>
      <c r="V104" s="110">
        <f>SUM($D104:G104)</f>
        <v>4856</v>
      </c>
      <c r="W104" s="110">
        <f>SUM($D104:H104)</f>
        <v>9021</v>
      </c>
      <c r="X104" s="110">
        <f>SUM($D104:I104)</f>
        <v>15001</v>
      </c>
      <c r="Y104" s="110">
        <f>SUM($D104:J104)</f>
        <v>22733</v>
      </c>
      <c r="Z104" s="110">
        <f>SUM($D104:K104)</f>
        <v>31833</v>
      </c>
      <c r="AA104" s="110">
        <f>SUM($D104:L104)</f>
        <v>37772</v>
      </c>
      <c r="AB104" s="110">
        <f>SUM($D104:M104)</f>
        <v>40611</v>
      </c>
      <c r="AC104" s="110">
        <f>SUM($D104:N104)</f>
        <v>41776</v>
      </c>
      <c r="AD104" s="110">
        <f>SUM($D104:O104)</f>
        <v>42623</v>
      </c>
    </row>
    <row r="105" spans="1:30" ht="15" customHeight="1">
      <c r="A105" s="138">
        <v>2010</v>
      </c>
      <c r="B105" s="141" t="s">
        <v>8</v>
      </c>
      <c r="D105" s="110">
        <f t="shared" si="36"/>
        <v>1128</v>
      </c>
      <c r="E105" s="110">
        <f t="shared" si="36"/>
        <v>1293</v>
      </c>
      <c r="F105" s="110">
        <f t="shared" si="36"/>
        <v>1276</v>
      </c>
      <c r="G105" s="110">
        <f t="shared" si="36"/>
        <v>1770</v>
      </c>
      <c r="H105" s="110">
        <f t="shared" si="36"/>
        <v>4393</v>
      </c>
      <c r="I105" s="110">
        <f t="shared" si="36"/>
        <v>6631</v>
      </c>
      <c r="J105" s="110">
        <f t="shared" si="36"/>
        <v>9343</v>
      </c>
      <c r="K105" s="110">
        <f t="shared" si="37"/>
        <v>9209</v>
      </c>
      <c r="L105" s="110">
        <f t="shared" si="37"/>
        <v>6167</v>
      </c>
      <c r="M105" s="110">
        <f t="shared" si="37"/>
        <v>3033</v>
      </c>
      <c r="N105" s="110">
        <f t="shared" si="37"/>
        <v>1259</v>
      </c>
      <c r="O105" s="110">
        <f t="shared" si="37"/>
        <v>766</v>
      </c>
      <c r="P105" s="110">
        <f t="shared" si="38"/>
        <v>46268</v>
      </c>
      <c r="Q105" s="145"/>
      <c r="R105" s="145"/>
      <c r="S105" s="110">
        <f>SUM($D105:D105)</f>
        <v>1128</v>
      </c>
      <c r="T105" s="110">
        <f>SUM($D105:E105)</f>
        <v>2421</v>
      </c>
      <c r="U105" s="110">
        <f>SUM($D105:F105)</f>
        <v>3697</v>
      </c>
      <c r="V105" s="110">
        <f>SUM($D105:G105)</f>
        <v>5467</v>
      </c>
      <c r="W105" s="110">
        <f>SUM($D105:H105)</f>
        <v>9860</v>
      </c>
      <c r="X105" s="110">
        <f>SUM($D105:I105)</f>
        <v>16491</v>
      </c>
      <c r="Y105" s="110">
        <f>SUM($D105:J105)</f>
        <v>25834</v>
      </c>
      <c r="Z105" s="110">
        <f>SUM($D105:K105)</f>
        <v>35043</v>
      </c>
      <c r="AA105" s="110">
        <f>SUM($D105:L105)</f>
        <v>41210</v>
      </c>
      <c r="AB105" s="110">
        <f>SUM($D105:M105)</f>
        <v>44243</v>
      </c>
      <c r="AC105" s="110">
        <f>SUM($D105:N105)</f>
        <v>45502</v>
      </c>
      <c r="AD105" s="110">
        <f>SUM($D105:O105)</f>
        <v>46268</v>
      </c>
    </row>
    <row r="106" spans="1:30" ht="15" customHeight="1">
      <c r="A106" s="138">
        <v>2011</v>
      </c>
      <c r="B106" s="141" t="s">
        <v>8</v>
      </c>
      <c r="D106" s="110">
        <f t="shared" si="36"/>
        <v>1104</v>
      </c>
      <c r="E106" s="110">
        <f t="shared" si="36"/>
        <v>1422</v>
      </c>
      <c r="F106" s="110">
        <f t="shared" si="36"/>
        <v>1428</v>
      </c>
      <c r="G106" s="110">
        <f t="shared" si="36"/>
        <v>1464</v>
      </c>
      <c r="H106" s="110">
        <f t="shared" si="36"/>
        <v>4157</v>
      </c>
      <c r="I106" s="110">
        <f t="shared" si="36"/>
        <v>6556</v>
      </c>
      <c r="J106" s="110">
        <f t="shared" si="36"/>
        <v>9338</v>
      </c>
      <c r="K106" s="110">
        <f t="shared" si="37"/>
        <v>9081</v>
      </c>
      <c r="L106" s="110">
        <f t="shared" si="37"/>
        <v>6206</v>
      </c>
      <c r="M106" s="110">
        <f t="shared" si="37"/>
        <v>2958</v>
      </c>
      <c r="N106" s="110">
        <f t="shared" si="37"/>
        <v>1269</v>
      </c>
      <c r="O106" s="110">
        <f t="shared" si="37"/>
        <v>856</v>
      </c>
      <c r="P106" s="110">
        <f t="shared" si="38"/>
        <v>45839</v>
      </c>
      <c r="Q106" s="145"/>
      <c r="R106" s="145"/>
      <c r="S106" s="110">
        <f>SUM($D106:D106)</f>
        <v>1104</v>
      </c>
      <c r="T106" s="110">
        <f>SUM($D106:E106)</f>
        <v>2526</v>
      </c>
      <c r="U106" s="110">
        <f>SUM($D106:F106)</f>
        <v>3954</v>
      </c>
      <c r="V106" s="110">
        <f>SUM($D106:G106)</f>
        <v>5418</v>
      </c>
      <c r="W106" s="110">
        <f>SUM($D106:H106)</f>
        <v>9575</v>
      </c>
      <c r="X106" s="110">
        <f>SUM($D106:I106)</f>
        <v>16131</v>
      </c>
      <c r="Y106" s="110">
        <f>SUM($D106:J106)</f>
        <v>25469</v>
      </c>
      <c r="Z106" s="110">
        <f>SUM($D106:K106)</f>
        <v>34550</v>
      </c>
      <c r="AA106" s="110">
        <f>SUM($D106:L106)</f>
        <v>40756</v>
      </c>
      <c r="AB106" s="110">
        <f>SUM($D106:M106)</f>
        <v>43714</v>
      </c>
      <c r="AC106" s="110">
        <f>SUM($D106:N106)</f>
        <v>44983</v>
      </c>
      <c r="AD106" s="110">
        <f>SUM($D106:O106)</f>
        <v>45839</v>
      </c>
    </row>
    <row r="107" spans="1:30" ht="15" customHeight="1">
      <c r="A107" s="138">
        <v>2012</v>
      </c>
      <c r="B107" s="141" t="s">
        <v>8</v>
      </c>
      <c r="D107" s="110">
        <f t="shared" si="36"/>
        <v>1119</v>
      </c>
      <c r="E107" s="110">
        <f t="shared" si="36"/>
        <v>1465</v>
      </c>
      <c r="F107" s="110">
        <f t="shared" si="36"/>
        <v>1292</v>
      </c>
      <c r="G107" s="110">
        <f t="shared" si="36"/>
        <v>1607</v>
      </c>
      <c r="H107" s="110">
        <f t="shared" si="36"/>
        <v>4378</v>
      </c>
      <c r="I107" s="110">
        <f t="shared" si="36"/>
        <v>7083</v>
      </c>
      <c r="J107" s="110">
        <f t="shared" si="36"/>
        <v>8361</v>
      </c>
      <c r="K107" s="110">
        <f t="shared" si="37"/>
        <v>9347</v>
      </c>
      <c r="L107" s="110">
        <f t="shared" si="37"/>
        <v>5564</v>
      </c>
      <c r="M107" s="110">
        <f t="shared" si="37"/>
        <v>2742</v>
      </c>
      <c r="N107" s="110">
        <f t="shared" si="37"/>
        <v>1272</v>
      </c>
      <c r="O107" s="110">
        <f t="shared" si="37"/>
        <v>972</v>
      </c>
      <c r="P107" s="110">
        <f t="shared" si="38"/>
        <v>45202</v>
      </c>
      <c r="Q107" s="145"/>
      <c r="R107" s="145"/>
      <c r="S107" s="110">
        <f>SUM($D107:D107)</f>
        <v>1119</v>
      </c>
      <c r="T107" s="110">
        <f>SUM($D107:E107)</f>
        <v>2584</v>
      </c>
      <c r="U107" s="110">
        <f>SUM($D107:F107)</f>
        <v>3876</v>
      </c>
      <c r="V107" s="110">
        <f>SUM($D107:G107)</f>
        <v>5483</v>
      </c>
      <c r="W107" s="110">
        <f>SUM($D107:H107)</f>
        <v>9861</v>
      </c>
      <c r="X107" s="110">
        <f>SUM($D107:I107)</f>
        <v>16944</v>
      </c>
      <c r="Y107" s="110">
        <f>SUM($D107:J107)</f>
        <v>25305</v>
      </c>
      <c r="Z107" s="110">
        <f>SUM($D107:K107)</f>
        <v>34652</v>
      </c>
      <c r="AA107" s="110">
        <f>SUM($D107:L107)</f>
        <v>40216</v>
      </c>
      <c r="AB107" s="110">
        <f>SUM($D107:M107)</f>
        <v>42958</v>
      </c>
      <c r="AC107" s="110">
        <f>SUM($D107:N107)</f>
        <v>44230</v>
      </c>
      <c r="AD107" s="110">
        <f>SUM($D107:O107)</f>
        <v>45202</v>
      </c>
    </row>
    <row r="108" spans="1:30" ht="15" customHeight="1">
      <c r="A108" s="138">
        <v>2013</v>
      </c>
      <c r="B108" s="141" t="s">
        <v>8</v>
      </c>
      <c r="D108" s="110">
        <f t="shared" si="36"/>
        <v>1178</v>
      </c>
      <c r="E108" s="110">
        <f t="shared" si="36"/>
        <v>1440</v>
      </c>
      <c r="F108" s="110">
        <f t="shared" si="36"/>
        <v>1496</v>
      </c>
      <c r="G108" s="110">
        <f t="shared" si="36"/>
        <v>1265</v>
      </c>
      <c r="H108" s="110">
        <f t="shared" si="36"/>
        <v>4181</v>
      </c>
      <c r="I108" s="110">
        <f t="shared" si="36"/>
        <v>6850</v>
      </c>
      <c r="J108" s="110">
        <f t="shared" si="36"/>
        <v>8327</v>
      </c>
      <c r="K108" s="110">
        <f t="shared" si="37"/>
        <v>9814</v>
      </c>
      <c r="L108" s="110">
        <f t="shared" si="37"/>
        <v>5602</v>
      </c>
      <c r="M108" s="110">
        <f t="shared" si="37"/>
        <v>2932</v>
      </c>
      <c r="N108" s="110">
        <f t="shared" si="37"/>
        <v>1218</v>
      </c>
      <c r="O108" s="110">
        <f t="shared" si="37"/>
        <v>891</v>
      </c>
      <c r="P108" s="110">
        <f t="shared" ref="P108:P110" si="39">SUM(D108:O108)</f>
        <v>45194</v>
      </c>
      <c r="Q108" s="145"/>
      <c r="R108" s="145"/>
      <c r="S108" s="110">
        <f>SUM($D108:D108)</f>
        <v>1178</v>
      </c>
      <c r="T108" s="110">
        <f>SUM($D108:E108)</f>
        <v>2618</v>
      </c>
      <c r="U108" s="110">
        <f>SUM($D108:F108)</f>
        <v>4114</v>
      </c>
      <c r="V108" s="110">
        <f>SUM($D108:G108)</f>
        <v>5379</v>
      </c>
      <c r="W108" s="110">
        <f>SUM($D108:H108)</f>
        <v>9560</v>
      </c>
      <c r="X108" s="110">
        <f>SUM($D108:I108)</f>
        <v>16410</v>
      </c>
      <c r="Y108" s="110">
        <f>SUM($D108:J108)</f>
        <v>24737</v>
      </c>
      <c r="Z108" s="110">
        <f>SUM($D108:K108)</f>
        <v>34551</v>
      </c>
      <c r="AA108" s="110">
        <f>SUM($D108:L108)</f>
        <v>40153</v>
      </c>
      <c r="AB108" s="110">
        <f>SUM($D108:M108)</f>
        <v>43085</v>
      </c>
      <c r="AC108" s="110">
        <f>SUM($D108:N108)</f>
        <v>44303</v>
      </c>
      <c r="AD108" s="110">
        <f>SUM($D108:O108)</f>
        <v>45194</v>
      </c>
    </row>
    <row r="109" spans="1:30" ht="15" customHeight="1">
      <c r="A109" s="138">
        <v>2014</v>
      </c>
      <c r="B109" s="141" t="s">
        <v>8</v>
      </c>
      <c r="D109" s="110">
        <f t="shared" si="36"/>
        <v>998</v>
      </c>
      <c r="E109" s="110">
        <f t="shared" si="36"/>
        <v>1193</v>
      </c>
      <c r="F109" s="110">
        <f t="shared" si="36"/>
        <v>1181</v>
      </c>
      <c r="G109" s="110">
        <f t="shared" si="36"/>
        <v>1058</v>
      </c>
      <c r="H109" s="110">
        <f t="shared" si="36"/>
        <v>3637</v>
      </c>
      <c r="I109" s="110">
        <f t="shared" si="36"/>
        <v>6624</v>
      </c>
      <c r="J109" s="110">
        <f t="shared" si="36"/>
        <v>8302</v>
      </c>
      <c r="K109" s="110">
        <f t="shared" si="37"/>
        <v>9699</v>
      </c>
      <c r="L109" s="110">
        <f t="shared" si="37"/>
        <v>5442</v>
      </c>
      <c r="M109" s="110">
        <f t="shared" si="37"/>
        <v>2756</v>
      </c>
      <c r="N109" s="110">
        <f t="shared" si="37"/>
        <v>1025</v>
      </c>
      <c r="O109" s="110">
        <f t="shared" si="37"/>
        <v>665</v>
      </c>
      <c r="P109" s="110">
        <f t="shared" si="39"/>
        <v>42580</v>
      </c>
      <c r="Q109" s="145"/>
      <c r="R109" s="145"/>
      <c r="S109" s="110">
        <f>SUM($D109:D109)</f>
        <v>998</v>
      </c>
      <c r="T109" s="110">
        <f>SUM($D109:E109)</f>
        <v>2191</v>
      </c>
      <c r="U109" s="110">
        <f>SUM($D109:F109)</f>
        <v>3372</v>
      </c>
      <c r="V109" s="110">
        <f>SUM($D109:G109)</f>
        <v>4430</v>
      </c>
      <c r="W109" s="110">
        <f>SUM($D109:H109)</f>
        <v>8067</v>
      </c>
      <c r="X109" s="110">
        <f>SUM($D109:I109)</f>
        <v>14691</v>
      </c>
      <c r="Y109" s="110">
        <f>SUM($D109:J109)</f>
        <v>22993</v>
      </c>
      <c r="Z109" s="110">
        <f>SUM($D109:K109)</f>
        <v>32692</v>
      </c>
      <c r="AA109" s="110">
        <f>SUM($D109:L109)</f>
        <v>38134</v>
      </c>
      <c r="AB109" s="110">
        <f>SUM($D109:M109)</f>
        <v>40890</v>
      </c>
      <c r="AC109" s="110">
        <f>SUM($D109:N109)</f>
        <v>41915</v>
      </c>
      <c r="AD109" s="110">
        <f>SUM($D109:O109)</f>
        <v>42580</v>
      </c>
    </row>
    <row r="110" spans="1:30" ht="15" customHeight="1">
      <c r="A110" s="138">
        <v>2015</v>
      </c>
      <c r="B110" s="141" t="s">
        <v>8</v>
      </c>
      <c r="D110" s="110">
        <f t="shared" si="36"/>
        <v>1062</v>
      </c>
      <c r="E110" s="110">
        <f t="shared" si="36"/>
        <v>1032</v>
      </c>
      <c r="F110" s="110">
        <f t="shared" si="36"/>
        <v>1225</v>
      </c>
      <c r="G110" s="110">
        <f t="shared" si="36"/>
        <v>1034</v>
      </c>
      <c r="H110" s="110">
        <f t="shared" si="36"/>
        <v>3998</v>
      </c>
      <c r="I110" s="110">
        <f t="shared" si="36"/>
        <v>6319</v>
      </c>
      <c r="J110" s="110">
        <f t="shared" si="36"/>
        <v>8808</v>
      </c>
      <c r="K110" s="110">
        <f t="shared" si="37"/>
        <v>9224</v>
      </c>
      <c r="L110" s="110">
        <f t="shared" si="37"/>
        <v>6662</v>
      </c>
      <c r="M110" s="110">
        <f t="shared" si="37"/>
        <v>3255</v>
      </c>
      <c r="N110" s="110">
        <f t="shared" si="37"/>
        <v>1065</v>
      </c>
      <c r="O110" s="110">
        <f t="shared" si="37"/>
        <v>552</v>
      </c>
      <c r="P110" s="110">
        <f t="shared" si="39"/>
        <v>44236</v>
      </c>
      <c r="Q110" s="145"/>
      <c r="R110" s="145"/>
      <c r="S110" s="110">
        <f>SUM($D110:D110)</f>
        <v>1062</v>
      </c>
      <c r="T110" s="110">
        <f>SUM($D110:E110)</f>
        <v>2094</v>
      </c>
      <c r="U110" s="110">
        <f>SUM($D110:F110)</f>
        <v>3319</v>
      </c>
      <c r="V110" s="110">
        <f>SUM($D110:G110)</f>
        <v>4353</v>
      </c>
      <c r="W110" s="110">
        <f>SUM($D110:H110)</f>
        <v>8351</v>
      </c>
      <c r="X110" s="110">
        <f>SUM($D110:I110)</f>
        <v>14670</v>
      </c>
      <c r="Y110" s="110">
        <f>SUM($D110:J110)</f>
        <v>23478</v>
      </c>
      <c r="Z110" s="110">
        <f>SUM($D110:K110)</f>
        <v>32702</v>
      </c>
      <c r="AA110" s="110">
        <f>SUM($D110:L110)</f>
        <v>39364</v>
      </c>
      <c r="AB110" s="110">
        <f>SUM($D110:M110)</f>
        <v>42619</v>
      </c>
      <c r="AC110" s="110">
        <f>SUM($D110:N110)</f>
        <v>43684</v>
      </c>
      <c r="AD110" s="110">
        <f>SUM($D110:O110)</f>
        <v>44236</v>
      </c>
    </row>
    <row r="111" spans="1:30" ht="15" customHeight="1">
      <c r="A111" s="138">
        <v>2016</v>
      </c>
      <c r="B111" s="141" t="s">
        <v>8</v>
      </c>
      <c r="D111" s="110">
        <f t="shared" si="36"/>
        <v>1141</v>
      </c>
      <c r="E111" s="110">
        <f t="shared" si="36"/>
        <v>1509</v>
      </c>
      <c r="F111" s="110">
        <f t="shared" si="36"/>
        <v>1235</v>
      </c>
      <c r="G111" s="110">
        <f t="shared" si="36"/>
        <v>1846</v>
      </c>
      <c r="H111" s="110">
        <f t="shared" si="36"/>
        <v>4716</v>
      </c>
      <c r="I111" s="110">
        <f t="shared" si="36"/>
        <v>7131</v>
      </c>
      <c r="J111" s="110">
        <f t="shared" si="36"/>
        <v>9612</v>
      </c>
      <c r="K111" s="110">
        <f t="shared" si="37"/>
        <v>8316</v>
      </c>
      <c r="L111" s="110">
        <f t="shared" si="37"/>
        <v>6936</v>
      </c>
      <c r="M111" s="110">
        <f t="shared" si="37"/>
        <v>3400</v>
      </c>
      <c r="N111" s="110">
        <f t="shared" si="37"/>
        <v>1666</v>
      </c>
      <c r="O111" s="110">
        <f t="shared" si="37"/>
        <v>1555</v>
      </c>
      <c r="P111" s="110">
        <f t="shared" si="38"/>
        <v>49063</v>
      </c>
      <c r="Q111" s="145"/>
      <c r="R111" s="145"/>
      <c r="S111" s="110">
        <f>SUM($D111:D111)</f>
        <v>1141</v>
      </c>
      <c r="T111" s="110">
        <f>SUM($D111:E111)</f>
        <v>2650</v>
      </c>
      <c r="U111" s="110">
        <f>SUM($D111:F111)</f>
        <v>3885</v>
      </c>
      <c r="V111" s="110">
        <f>SUM($D111:G111)</f>
        <v>5731</v>
      </c>
      <c r="W111" s="110">
        <f>SUM($D111:H111)</f>
        <v>10447</v>
      </c>
      <c r="X111" s="110">
        <f>SUM($D111:I111)</f>
        <v>17578</v>
      </c>
      <c r="Y111" s="110">
        <f>SUM($D111:J111)</f>
        <v>27190</v>
      </c>
      <c r="Z111" s="110">
        <f>SUM($D111:K111)</f>
        <v>35506</v>
      </c>
      <c r="AA111" s="110">
        <f>SUM($D111:L111)</f>
        <v>42442</v>
      </c>
      <c r="AB111" s="110">
        <f>SUM($D111:M111)</f>
        <v>45842</v>
      </c>
      <c r="AC111" s="110">
        <f>SUM($D111:N111)</f>
        <v>47508</v>
      </c>
      <c r="AD111" s="110">
        <f>SUM($D111:O111)</f>
        <v>49063</v>
      </c>
    </row>
    <row r="112" spans="1:30" ht="15" customHeight="1">
      <c r="A112" s="138">
        <v>2017</v>
      </c>
      <c r="B112" s="141" t="s">
        <v>8</v>
      </c>
      <c r="D112" s="110">
        <f>SUMIFS(D$11:D$69,$A$11:$A$69,$A112,$B$11:$B$69,$B112)</f>
        <v>1756</v>
      </c>
      <c r="E112" s="110">
        <f t="shared" ref="E112:O112" si="40">SUMIFS(E$11:E$69,$A$11:$A$69,$A112,$B$11:$B$69,$B112)</f>
        <v>2030</v>
      </c>
      <c r="F112" s="110">
        <f t="shared" si="40"/>
        <v>1941</v>
      </c>
      <c r="G112" s="110">
        <f t="shared" si="40"/>
        <v>1640</v>
      </c>
      <c r="H112" s="110">
        <f t="shared" si="40"/>
        <v>4603</v>
      </c>
      <c r="I112" s="110">
        <f t="shared" si="40"/>
        <v>7495</v>
      </c>
      <c r="J112" s="110">
        <f t="shared" si="40"/>
        <v>9314</v>
      </c>
      <c r="K112" s="110">
        <f t="shared" si="40"/>
        <v>9610</v>
      </c>
      <c r="L112" s="110">
        <f t="shared" si="40"/>
        <v>7011</v>
      </c>
      <c r="M112" s="110">
        <f t="shared" si="40"/>
        <v>3445</v>
      </c>
      <c r="N112" s="110">
        <f t="shared" si="40"/>
        <v>0</v>
      </c>
      <c r="O112" s="110">
        <f t="shared" si="40"/>
        <v>0</v>
      </c>
      <c r="P112" s="110">
        <f t="shared" ref="P112" si="41">SUM(D112:O112)</f>
        <v>48845</v>
      </c>
      <c r="Q112" s="145"/>
      <c r="R112" s="145"/>
      <c r="S112" s="110">
        <f>SUM($D112:D112)</f>
        <v>1756</v>
      </c>
      <c r="T112" s="110">
        <f>SUM($D112:E112)</f>
        <v>3786</v>
      </c>
      <c r="U112" s="110">
        <f>SUM($D112:F112)</f>
        <v>5727</v>
      </c>
      <c r="V112" s="110">
        <f>SUM($D112:G112)</f>
        <v>7367</v>
      </c>
      <c r="W112" s="110">
        <f>SUM($D112:H112)</f>
        <v>11970</v>
      </c>
      <c r="X112" s="110">
        <f>SUM($D112:I112)</f>
        <v>19465</v>
      </c>
      <c r="Y112" s="110">
        <f>SUM($D112:J112)</f>
        <v>28779</v>
      </c>
      <c r="Z112" s="110">
        <f>SUM($D112:K112)</f>
        <v>38389</v>
      </c>
      <c r="AA112" s="110">
        <f>SUM($D112:L112)</f>
        <v>45400</v>
      </c>
      <c r="AB112" s="110">
        <f>SUM($D112:M112)</f>
        <v>48845</v>
      </c>
      <c r="AC112" s="110">
        <f>SUM($D112:N112)</f>
        <v>48845</v>
      </c>
      <c r="AD112" s="110">
        <f>SUM($D112:O112)</f>
        <v>48845</v>
      </c>
    </row>
    <row r="114" spans="3:31" ht="15" customHeight="1">
      <c r="P114" s="146"/>
    </row>
    <row r="115" spans="3:31" ht="15" customHeight="1">
      <c r="P115" s="125"/>
    </row>
    <row r="117" spans="3:31" ht="15" customHeight="1">
      <c r="C117" s="110">
        <v>4998</v>
      </c>
      <c r="D117" s="117"/>
      <c r="E117" s="125"/>
      <c r="P117" s="146"/>
      <c r="T117" s="125"/>
      <c r="AE117" s="117"/>
    </row>
  </sheetData>
  <sheetProtection sheet="1" objects="1" scenarios="1"/>
  <phoneticPr fontId="26" type="noConversion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indexed="43"/>
  </sheetPr>
  <dimension ref="A1:AE117"/>
  <sheetViews>
    <sheetView topLeftCell="A46" zoomScale="70" zoomScaleNormal="70" workbookViewId="0">
      <selection activeCell="O66" sqref="O66"/>
    </sheetView>
  </sheetViews>
  <sheetFormatPr defaultColWidth="6.1796875" defaultRowHeight="15" customHeight="1"/>
  <cols>
    <col min="1" max="1" width="7.6328125" style="128" bestFit="1" customWidth="1"/>
    <col min="2" max="2" width="29.54296875" style="128" bestFit="1" customWidth="1"/>
    <col min="3" max="3" width="0.90625" style="117" customWidth="1"/>
    <col min="4" max="4" width="9.81640625" style="125" customWidth="1"/>
    <col min="5" max="16" width="9.81640625" style="117" customWidth="1"/>
    <col min="17" max="18" width="1.54296875" style="117" customWidth="1"/>
    <col min="19" max="19" width="9.81640625" style="125" customWidth="1"/>
    <col min="20" max="30" width="9.81640625" style="117" customWidth="1"/>
    <col min="31" max="16384" width="6.1796875" style="120"/>
  </cols>
  <sheetData>
    <row r="1" spans="1:30" ht="15" customHeight="1">
      <c r="A1" s="115" t="s">
        <v>45</v>
      </c>
      <c r="B1" s="116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S1" s="119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</row>
    <row r="2" spans="1:30" ht="15" customHeight="1">
      <c r="A2" s="115" t="s">
        <v>44</v>
      </c>
      <c r="B2" s="121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3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</row>
    <row r="3" spans="1:30" ht="15" customHeight="1">
      <c r="A3" s="115" t="s">
        <v>0</v>
      </c>
      <c r="B3" s="124"/>
    </row>
    <row r="4" spans="1:30" ht="15" customHeight="1">
      <c r="A4" s="115" t="s">
        <v>16</v>
      </c>
      <c r="B4" s="121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3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</row>
    <row r="5" spans="1:30" ht="15" customHeight="1">
      <c r="A5" s="121"/>
      <c r="B5" s="121"/>
      <c r="D5" s="126"/>
      <c r="S5" s="126"/>
    </row>
    <row r="6" spans="1:30" ht="15" customHeight="1">
      <c r="A6" s="121"/>
      <c r="B6" s="121"/>
      <c r="D6" s="119"/>
      <c r="E6" s="118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  <c r="S6" s="119"/>
      <c r="T6" s="118"/>
      <c r="U6" s="118"/>
      <c r="V6" s="118"/>
      <c r="W6" s="118"/>
      <c r="X6" s="118"/>
      <c r="Y6" s="118"/>
      <c r="Z6" s="118"/>
      <c r="AA6" s="118"/>
      <c r="AB6" s="118"/>
      <c r="AC6" s="118"/>
      <c r="AD6" s="118"/>
    </row>
    <row r="7" spans="1:30" ht="15" customHeight="1">
      <c r="A7" s="121"/>
      <c r="B7" s="127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  <c r="P7" s="125"/>
      <c r="T7" s="125"/>
      <c r="U7" s="125"/>
      <c r="V7" s="125"/>
      <c r="W7" s="125"/>
      <c r="X7" s="125"/>
      <c r="Y7" s="125"/>
      <c r="Z7" s="125"/>
      <c r="AA7" s="125"/>
      <c r="AB7" s="125"/>
      <c r="AC7" s="125"/>
      <c r="AD7" s="125"/>
    </row>
    <row r="8" spans="1:30" ht="15" customHeight="1">
      <c r="D8" s="129" t="s">
        <v>61</v>
      </c>
      <c r="E8" s="118"/>
      <c r="F8" s="118"/>
      <c r="G8" s="118"/>
      <c r="H8" s="118"/>
      <c r="I8" s="118"/>
      <c r="J8" s="118"/>
      <c r="K8" s="118"/>
      <c r="L8" s="118"/>
      <c r="M8" s="118"/>
      <c r="N8" s="118"/>
      <c r="O8" s="118"/>
      <c r="P8" s="118"/>
      <c r="S8" s="129" t="s">
        <v>62</v>
      </c>
      <c r="T8" s="118"/>
      <c r="U8" s="118"/>
      <c r="V8" s="118"/>
      <c r="W8" s="118"/>
      <c r="X8" s="118"/>
      <c r="Y8" s="118"/>
      <c r="Z8" s="118"/>
      <c r="AA8" s="118"/>
      <c r="AB8" s="118"/>
      <c r="AC8" s="118"/>
      <c r="AD8" s="118"/>
    </row>
    <row r="9" spans="1:30" ht="15" customHeight="1">
      <c r="A9" s="130" t="s">
        <v>59</v>
      </c>
      <c r="B9" s="131" t="s">
        <v>60</v>
      </c>
      <c r="C9" s="117" t="s">
        <v>33</v>
      </c>
      <c r="D9" s="132" t="s">
        <v>47</v>
      </c>
      <c r="E9" s="132" t="s">
        <v>48</v>
      </c>
      <c r="F9" s="132" t="s">
        <v>49</v>
      </c>
      <c r="G9" s="132" t="s">
        <v>50</v>
      </c>
      <c r="H9" s="132" t="s">
        <v>51</v>
      </c>
      <c r="I9" s="132" t="s">
        <v>52</v>
      </c>
      <c r="J9" s="132" t="s">
        <v>53</v>
      </c>
      <c r="K9" s="132" t="s">
        <v>54</v>
      </c>
      <c r="L9" s="132" t="s">
        <v>55</v>
      </c>
      <c r="M9" s="132" t="s">
        <v>56</v>
      </c>
      <c r="N9" s="132" t="s">
        <v>57</v>
      </c>
      <c r="O9" s="132" t="s">
        <v>58</v>
      </c>
      <c r="P9" s="133" t="s">
        <v>9</v>
      </c>
      <c r="Q9" s="117" t="s">
        <v>33</v>
      </c>
      <c r="R9" s="117" t="s">
        <v>33</v>
      </c>
      <c r="S9" s="132" t="s">
        <v>47</v>
      </c>
      <c r="T9" s="132" t="s">
        <v>48</v>
      </c>
      <c r="U9" s="132" t="s">
        <v>49</v>
      </c>
      <c r="V9" s="132" t="s">
        <v>50</v>
      </c>
      <c r="W9" s="132" t="s">
        <v>51</v>
      </c>
      <c r="X9" s="132" t="s">
        <v>52</v>
      </c>
      <c r="Y9" s="132" t="s">
        <v>53</v>
      </c>
      <c r="Z9" s="132" t="s">
        <v>54</v>
      </c>
      <c r="AA9" s="132" t="s">
        <v>55</v>
      </c>
      <c r="AB9" s="132" t="s">
        <v>56</v>
      </c>
      <c r="AC9" s="132" t="s">
        <v>57</v>
      </c>
      <c r="AD9" s="132" t="s">
        <v>58</v>
      </c>
    </row>
    <row r="10" spans="1:30" s="137" customFormat="1" ht="15" customHeight="1">
      <c r="A10" s="134"/>
      <c r="B10" s="135"/>
      <c r="C10" s="136"/>
      <c r="D10" s="112"/>
      <c r="E10" s="112"/>
      <c r="F10" s="112"/>
      <c r="G10" s="112"/>
      <c r="H10" s="112"/>
      <c r="I10" s="112"/>
      <c r="J10" s="112"/>
      <c r="K10" s="112"/>
      <c r="L10" s="112"/>
      <c r="M10" s="112"/>
      <c r="N10" s="112"/>
      <c r="O10" s="112"/>
      <c r="P10" s="112"/>
      <c r="Q10" s="136"/>
      <c r="R10" s="136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</row>
    <row r="11" spans="1:30" s="114" customFormat="1" ht="15" customHeight="1">
      <c r="A11" s="138">
        <v>2006</v>
      </c>
      <c r="B11" s="139" t="s">
        <v>6</v>
      </c>
      <c r="C11" s="113"/>
      <c r="D11" s="110">
        <v>182429</v>
      </c>
      <c r="E11" s="110">
        <v>170507</v>
      </c>
      <c r="F11" s="110">
        <v>203473</v>
      </c>
      <c r="G11" s="110">
        <v>196724</v>
      </c>
      <c r="H11" s="110">
        <v>213670</v>
      </c>
      <c r="I11" s="110">
        <v>216834</v>
      </c>
      <c r="J11" s="110">
        <v>219946</v>
      </c>
      <c r="K11" s="110">
        <v>219395</v>
      </c>
      <c r="L11" s="110">
        <v>208146</v>
      </c>
      <c r="M11" s="110">
        <v>207401</v>
      </c>
      <c r="N11" s="110">
        <v>196832</v>
      </c>
      <c r="O11" s="110">
        <v>197232</v>
      </c>
      <c r="P11" s="110">
        <f>SUM(D11:O11)</f>
        <v>2432589</v>
      </c>
      <c r="Q11" s="140"/>
      <c r="R11" s="140"/>
      <c r="S11" s="110">
        <f>SUM($D11:D11)</f>
        <v>182429</v>
      </c>
      <c r="T11" s="110">
        <f>SUM($D11:E11)</f>
        <v>352936</v>
      </c>
      <c r="U11" s="110">
        <f>SUM($D11:F11)</f>
        <v>556409</v>
      </c>
      <c r="V11" s="110">
        <f>SUM($D11:G11)</f>
        <v>753133</v>
      </c>
      <c r="W11" s="110">
        <f>SUM($D11:H11)</f>
        <v>966803</v>
      </c>
      <c r="X11" s="110">
        <f>SUM($D11:I11)</f>
        <v>1183637</v>
      </c>
      <c r="Y11" s="110">
        <f>SUM($D11:J11)</f>
        <v>1403583</v>
      </c>
      <c r="Z11" s="110">
        <f>SUM($D11:K11)</f>
        <v>1622978</v>
      </c>
      <c r="AA11" s="110">
        <f>SUM($D11:L11)</f>
        <v>1831124</v>
      </c>
      <c r="AB11" s="110">
        <f>SUM($D11:M11)</f>
        <v>2038525</v>
      </c>
      <c r="AC11" s="110">
        <f>SUM($D11:N11)</f>
        <v>2235357</v>
      </c>
      <c r="AD11" s="110">
        <f>SUM($D11:O11)</f>
        <v>2432589</v>
      </c>
    </row>
    <row r="12" spans="1:30" s="114" customFormat="1" ht="15" customHeight="1">
      <c r="A12" s="138">
        <v>2006</v>
      </c>
      <c r="B12" s="141" t="s">
        <v>7</v>
      </c>
      <c r="D12" s="111">
        <v>7551</v>
      </c>
      <c r="E12" s="110">
        <v>8057</v>
      </c>
      <c r="F12" s="110">
        <v>9586</v>
      </c>
      <c r="G12" s="110">
        <v>8550</v>
      </c>
      <c r="H12" s="110">
        <v>10754</v>
      </c>
      <c r="I12" s="110">
        <v>10238</v>
      </c>
      <c r="J12" s="110">
        <v>9462</v>
      </c>
      <c r="K12" s="110">
        <v>10420</v>
      </c>
      <c r="L12" s="110">
        <v>9536</v>
      </c>
      <c r="M12" s="110">
        <v>10139</v>
      </c>
      <c r="N12" s="110">
        <v>9147</v>
      </c>
      <c r="O12" s="110">
        <v>7575</v>
      </c>
      <c r="P12" s="110">
        <f>SUM(D12:O12)</f>
        <v>111015</v>
      </c>
      <c r="Q12" s="142"/>
      <c r="R12" s="142"/>
      <c r="S12" s="110">
        <f>SUM($D12:D12)</f>
        <v>7551</v>
      </c>
      <c r="T12" s="110">
        <f>SUM($D12:E12)</f>
        <v>15608</v>
      </c>
      <c r="U12" s="110">
        <f>SUM($D12:F12)</f>
        <v>25194</v>
      </c>
      <c r="V12" s="110">
        <f>SUM($D12:G12)</f>
        <v>33744</v>
      </c>
      <c r="W12" s="110">
        <f>SUM($D12:H12)</f>
        <v>44498</v>
      </c>
      <c r="X12" s="110">
        <f>SUM($D12:I12)</f>
        <v>54736</v>
      </c>
      <c r="Y12" s="110">
        <f>SUM($D12:J12)</f>
        <v>64198</v>
      </c>
      <c r="Z12" s="110">
        <f>SUM($D12:K12)</f>
        <v>74618</v>
      </c>
      <c r="AA12" s="110">
        <f>SUM($D12:L12)</f>
        <v>84154</v>
      </c>
      <c r="AB12" s="110">
        <f>SUM($D12:M12)</f>
        <v>94293</v>
      </c>
      <c r="AC12" s="110">
        <f>SUM($D12:N12)</f>
        <v>103440</v>
      </c>
      <c r="AD12" s="110">
        <f>SUM($D12:O12)</f>
        <v>111015</v>
      </c>
    </row>
    <row r="13" spans="1:30" s="114" customFormat="1" ht="15" customHeight="1">
      <c r="A13" s="138">
        <v>2006</v>
      </c>
      <c r="B13" s="141" t="s">
        <v>8</v>
      </c>
      <c r="D13" s="110">
        <v>0</v>
      </c>
      <c r="E13" s="110">
        <v>0</v>
      </c>
      <c r="F13" s="110">
        <v>0</v>
      </c>
      <c r="G13" s="110">
        <v>0</v>
      </c>
      <c r="H13" s="110">
        <v>0</v>
      </c>
      <c r="I13" s="110">
        <v>0</v>
      </c>
      <c r="J13" s="110">
        <v>0</v>
      </c>
      <c r="K13" s="110">
        <v>0</v>
      </c>
      <c r="L13" s="110">
        <v>0</v>
      </c>
      <c r="M13" s="110">
        <v>0</v>
      </c>
      <c r="N13" s="110">
        <v>0</v>
      </c>
      <c r="O13" s="110">
        <v>0</v>
      </c>
      <c r="P13" s="110">
        <f>SUM(D13:O13)</f>
        <v>0</v>
      </c>
      <c r="Q13" s="142"/>
      <c r="R13" s="142"/>
      <c r="S13" s="110">
        <f>SUM($D13:D13)</f>
        <v>0</v>
      </c>
      <c r="T13" s="110">
        <f>SUM($D13:E13)</f>
        <v>0</v>
      </c>
      <c r="U13" s="110">
        <f>SUM($D13:F13)</f>
        <v>0</v>
      </c>
      <c r="V13" s="110">
        <f>SUM($D13:G13)</f>
        <v>0</v>
      </c>
      <c r="W13" s="110">
        <f>SUM($D13:H13)</f>
        <v>0</v>
      </c>
      <c r="X13" s="110">
        <f>SUM($D13:I13)</f>
        <v>0</v>
      </c>
      <c r="Y13" s="110">
        <f>SUM($D13:J13)</f>
        <v>0</v>
      </c>
      <c r="Z13" s="110">
        <f>SUM($D13:K13)</f>
        <v>0</v>
      </c>
      <c r="AA13" s="110">
        <f>SUM($D13:L13)</f>
        <v>0</v>
      </c>
      <c r="AB13" s="110">
        <f>SUM($D13:M13)</f>
        <v>0</v>
      </c>
      <c r="AC13" s="110">
        <f>SUM($D13:N13)</f>
        <v>0</v>
      </c>
      <c r="AD13" s="110">
        <f>SUM($D13:O13)</f>
        <v>0</v>
      </c>
    </row>
    <row r="14" spans="1:30" s="114" customFormat="1" ht="15" customHeight="1">
      <c r="A14" s="138">
        <v>2006</v>
      </c>
      <c r="B14" s="143" t="s">
        <v>9</v>
      </c>
      <c r="D14" s="111">
        <f t="shared" ref="D14:P14" si="0">SUM(D11:D13)</f>
        <v>189980</v>
      </c>
      <c r="E14" s="111">
        <f t="shared" si="0"/>
        <v>178564</v>
      </c>
      <c r="F14" s="111">
        <f t="shared" si="0"/>
        <v>213059</v>
      </c>
      <c r="G14" s="111">
        <f t="shared" si="0"/>
        <v>205274</v>
      </c>
      <c r="H14" s="111">
        <f t="shared" si="0"/>
        <v>224424</v>
      </c>
      <c r="I14" s="111">
        <f t="shared" si="0"/>
        <v>227072</v>
      </c>
      <c r="J14" s="111">
        <f t="shared" si="0"/>
        <v>229408</v>
      </c>
      <c r="K14" s="111">
        <f t="shared" si="0"/>
        <v>229815</v>
      </c>
      <c r="L14" s="111">
        <f t="shared" si="0"/>
        <v>217682</v>
      </c>
      <c r="M14" s="111">
        <f t="shared" si="0"/>
        <v>217540</v>
      </c>
      <c r="N14" s="111">
        <f t="shared" si="0"/>
        <v>205979</v>
      </c>
      <c r="O14" s="111">
        <f t="shared" si="0"/>
        <v>204807</v>
      </c>
      <c r="P14" s="111">
        <f t="shared" si="0"/>
        <v>2543604</v>
      </c>
      <c r="Q14" s="142"/>
      <c r="R14" s="142"/>
      <c r="S14" s="111">
        <f t="shared" ref="S14:AD14" si="1">SUM(S11:S13)</f>
        <v>189980</v>
      </c>
      <c r="T14" s="111">
        <f t="shared" si="1"/>
        <v>368544</v>
      </c>
      <c r="U14" s="111">
        <f t="shared" si="1"/>
        <v>581603</v>
      </c>
      <c r="V14" s="111">
        <f t="shared" si="1"/>
        <v>786877</v>
      </c>
      <c r="W14" s="111">
        <f t="shared" si="1"/>
        <v>1011301</v>
      </c>
      <c r="X14" s="111">
        <f t="shared" si="1"/>
        <v>1238373</v>
      </c>
      <c r="Y14" s="111">
        <f t="shared" si="1"/>
        <v>1467781</v>
      </c>
      <c r="Z14" s="111">
        <f t="shared" si="1"/>
        <v>1697596</v>
      </c>
      <c r="AA14" s="111">
        <f t="shared" si="1"/>
        <v>1915278</v>
      </c>
      <c r="AB14" s="111">
        <f t="shared" si="1"/>
        <v>2132818</v>
      </c>
      <c r="AC14" s="111">
        <f t="shared" si="1"/>
        <v>2338797</v>
      </c>
      <c r="AD14" s="111">
        <f t="shared" si="1"/>
        <v>2543604</v>
      </c>
    </row>
    <row r="15" spans="1:30" s="137" customFormat="1" ht="15" customHeight="1">
      <c r="A15" s="134"/>
      <c r="B15" s="135"/>
      <c r="C15" s="136"/>
      <c r="D15" s="112"/>
      <c r="E15" s="112"/>
      <c r="F15" s="112"/>
      <c r="G15" s="112"/>
      <c r="H15" s="112"/>
      <c r="I15" s="112"/>
      <c r="J15" s="112"/>
      <c r="K15" s="112"/>
      <c r="L15" s="112"/>
      <c r="M15" s="112"/>
      <c r="N15" s="112"/>
      <c r="O15" s="112"/>
      <c r="P15" s="112"/>
      <c r="Q15" s="136"/>
      <c r="R15" s="136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</row>
    <row r="16" spans="1:30" s="114" customFormat="1" ht="15" customHeight="1">
      <c r="A16" s="138">
        <v>2007</v>
      </c>
      <c r="B16" s="139" t="s">
        <v>6</v>
      </c>
      <c r="C16" s="113"/>
      <c r="D16" s="110">
        <v>189886</v>
      </c>
      <c r="E16" s="110">
        <v>168896</v>
      </c>
      <c r="F16" s="110">
        <v>196800</v>
      </c>
      <c r="G16" s="110">
        <v>194547</v>
      </c>
      <c r="H16" s="110">
        <v>217339</v>
      </c>
      <c r="I16" s="110">
        <v>219556</v>
      </c>
      <c r="J16" s="110">
        <v>232698</v>
      </c>
      <c r="K16" s="110">
        <v>231995</v>
      </c>
      <c r="L16" s="110">
        <v>215675</v>
      </c>
      <c r="M16" s="110">
        <v>222655</v>
      </c>
      <c r="N16" s="110">
        <v>201811</v>
      </c>
      <c r="O16" s="110">
        <v>184655</v>
      </c>
      <c r="P16" s="110">
        <f>SUM(D16:O16)</f>
        <v>2476513</v>
      </c>
      <c r="Q16" s="140"/>
      <c r="R16" s="140"/>
      <c r="S16" s="110">
        <f>SUM($D16:D16)</f>
        <v>189886</v>
      </c>
      <c r="T16" s="110">
        <f>SUM($D16:E16)</f>
        <v>358782</v>
      </c>
      <c r="U16" s="110">
        <f>SUM($D16:F16)</f>
        <v>555582</v>
      </c>
      <c r="V16" s="110">
        <f>SUM($D16:G16)</f>
        <v>750129</v>
      </c>
      <c r="W16" s="110">
        <f>SUM($D16:H16)</f>
        <v>967468</v>
      </c>
      <c r="X16" s="110">
        <f>SUM($D16:I16)</f>
        <v>1187024</v>
      </c>
      <c r="Y16" s="110">
        <f>SUM($D16:J16)</f>
        <v>1419722</v>
      </c>
      <c r="Z16" s="110">
        <f>SUM($D16:K16)</f>
        <v>1651717</v>
      </c>
      <c r="AA16" s="110">
        <f>SUM($D16:L16)</f>
        <v>1867392</v>
      </c>
      <c r="AB16" s="110">
        <f>SUM($D16:M16)</f>
        <v>2090047</v>
      </c>
      <c r="AC16" s="110">
        <f>SUM($D16:N16)</f>
        <v>2291858</v>
      </c>
      <c r="AD16" s="110">
        <f>SUM($D16:O16)</f>
        <v>2476513</v>
      </c>
    </row>
    <row r="17" spans="1:30" s="114" customFormat="1" ht="15" customHeight="1">
      <c r="A17" s="138">
        <v>2007</v>
      </c>
      <c r="B17" s="141" t="s">
        <v>7</v>
      </c>
      <c r="D17" s="111">
        <v>7858</v>
      </c>
      <c r="E17" s="110">
        <v>6973</v>
      </c>
      <c r="F17" s="110">
        <v>7957</v>
      </c>
      <c r="G17" s="110">
        <v>8307</v>
      </c>
      <c r="H17" s="110">
        <v>10478</v>
      </c>
      <c r="I17" s="110">
        <v>11320</v>
      </c>
      <c r="J17" s="110">
        <v>10827</v>
      </c>
      <c r="K17" s="110">
        <v>10544</v>
      </c>
      <c r="L17" s="110">
        <v>9798</v>
      </c>
      <c r="M17" s="110">
        <v>9688</v>
      </c>
      <c r="N17" s="110">
        <v>8696</v>
      </c>
      <c r="O17" s="110">
        <v>6940</v>
      </c>
      <c r="P17" s="110">
        <f>SUM(D17:O17)</f>
        <v>109386</v>
      </c>
      <c r="Q17" s="142"/>
      <c r="R17" s="142"/>
      <c r="S17" s="110">
        <f>SUM($D17:D17)</f>
        <v>7858</v>
      </c>
      <c r="T17" s="110">
        <f>SUM($D17:E17)</f>
        <v>14831</v>
      </c>
      <c r="U17" s="110">
        <f>SUM($D17:F17)</f>
        <v>22788</v>
      </c>
      <c r="V17" s="110">
        <f>SUM($D17:G17)</f>
        <v>31095</v>
      </c>
      <c r="W17" s="110">
        <f>SUM($D17:H17)</f>
        <v>41573</v>
      </c>
      <c r="X17" s="110">
        <f>SUM($D17:I17)</f>
        <v>52893</v>
      </c>
      <c r="Y17" s="110">
        <f>SUM($D17:J17)</f>
        <v>63720</v>
      </c>
      <c r="Z17" s="110">
        <f>SUM($D17:K17)</f>
        <v>74264</v>
      </c>
      <c r="AA17" s="110">
        <f>SUM($D17:L17)</f>
        <v>84062</v>
      </c>
      <c r="AB17" s="110">
        <f>SUM($D17:M17)</f>
        <v>93750</v>
      </c>
      <c r="AC17" s="110">
        <f>SUM($D17:N17)</f>
        <v>102446</v>
      </c>
      <c r="AD17" s="110">
        <f>SUM($D17:O17)</f>
        <v>109386</v>
      </c>
    </row>
    <row r="18" spans="1:30" s="114" customFormat="1" ht="15" customHeight="1">
      <c r="A18" s="138">
        <v>2007</v>
      </c>
      <c r="B18" s="141" t="s">
        <v>8</v>
      </c>
      <c r="D18" s="110">
        <v>0</v>
      </c>
      <c r="E18" s="110">
        <v>0</v>
      </c>
      <c r="F18" s="110">
        <v>0</v>
      </c>
      <c r="G18" s="110">
        <v>0</v>
      </c>
      <c r="H18" s="110">
        <v>0</v>
      </c>
      <c r="I18" s="110">
        <v>0</v>
      </c>
      <c r="J18" s="110">
        <v>0</v>
      </c>
      <c r="K18" s="110">
        <v>0</v>
      </c>
      <c r="L18" s="110">
        <v>0</v>
      </c>
      <c r="M18" s="110">
        <v>0</v>
      </c>
      <c r="N18" s="110">
        <v>0</v>
      </c>
      <c r="O18" s="110">
        <v>0</v>
      </c>
      <c r="P18" s="110">
        <f>SUM(D18:O18)</f>
        <v>0</v>
      </c>
      <c r="Q18" s="142"/>
      <c r="R18" s="142"/>
      <c r="S18" s="110">
        <f>SUM($D18:D18)</f>
        <v>0</v>
      </c>
      <c r="T18" s="110">
        <f>SUM($D18:E18)</f>
        <v>0</v>
      </c>
      <c r="U18" s="110">
        <f>SUM($D18:F18)</f>
        <v>0</v>
      </c>
      <c r="V18" s="110">
        <f>SUM($D18:G18)</f>
        <v>0</v>
      </c>
      <c r="W18" s="110">
        <f>SUM($D18:H18)</f>
        <v>0</v>
      </c>
      <c r="X18" s="110">
        <f>SUM($D18:I18)</f>
        <v>0</v>
      </c>
      <c r="Y18" s="110">
        <f>SUM($D18:J18)</f>
        <v>0</v>
      </c>
      <c r="Z18" s="110">
        <f>SUM($D18:K18)</f>
        <v>0</v>
      </c>
      <c r="AA18" s="110">
        <f>SUM($D18:L18)</f>
        <v>0</v>
      </c>
      <c r="AB18" s="110">
        <f>SUM($D18:M18)</f>
        <v>0</v>
      </c>
      <c r="AC18" s="110">
        <f>SUM($D18:N18)</f>
        <v>0</v>
      </c>
      <c r="AD18" s="110">
        <f>SUM($D18:O18)</f>
        <v>0</v>
      </c>
    </row>
    <row r="19" spans="1:30" s="114" customFormat="1" ht="15" customHeight="1">
      <c r="A19" s="138">
        <v>2007</v>
      </c>
      <c r="B19" s="143" t="s">
        <v>9</v>
      </c>
      <c r="D19" s="111">
        <f t="shared" ref="D19:P19" si="2">SUM(D16:D18)</f>
        <v>197744</v>
      </c>
      <c r="E19" s="111">
        <f t="shared" si="2"/>
        <v>175869</v>
      </c>
      <c r="F19" s="111">
        <f t="shared" si="2"/>
        <v>204757</v>
      </c>
      <c r="G19" s="111">
        <f t="shared" si="2"/>
        <v>202854</v>
      </c>
      <c r="H19" s="111">
        <f t="shared" si="2"/>
        <v>227817</v>
      </c>
      <c r="I19" s="111">
        <f t="shared" si="2"/>
        <v>230876</v>
      </c>
      <c r="J19" s="111">
        <f t="shared" si="2"/>
        <v>243525</v>
      </c>
      <c r="K19" s="111">
        <f t="shared" si="2"/>
        <v>242539</v>
      </c>
      <c r="L19" s="111">
        <f t="shared" si="2"/>
        <v>225473</v>
      </c>
      <c r="M19" s="111">
        <f t="shared" si="2"/>
        <v>232343</v>
      </c>
      <c r="N19" s="111">
        <f t="shared" si="2"/>
        <v>210507</v>
      </c>
      <c r="O19" s="111">
        <f t="shared" si="2"/>
        <v>191595</v>
      </c>
      <c r="P19" s="111">
        <f t="shared" si="2"/>
        <v>2585899</v>
      </c>
      <c r="Q19" s="142"/>
      <c r="R19" s="142"/>
      <c r="S19" s="111">
        <f t="shared" ref="S19:AD19" si="3">SUM(S16:S18)</f>
        <v>197744</v>
      </c>
      <c r="T19" s="111">
        <f t="shared" si="3"/>
        <v>373613</v>
      </c>
      <c r="U19" s="111">
        <f t="shared" si="3"/>
        <v>578370</v>
      </c>
      <c r="V19" s="111">
        <f t="shared" si="3"/>
        <v>781224</v>
      </c>
      <c r="W19" s="111">
        <f t="shared" si="3"/>
        <v>1009041</v>
      </c>
      <c r="X19" s="111">
        <f t="shared" si="3"/>
        <v>1239917</v>
      </c>
      <c r="Y19" s="111">
        <f t="shared" si="3"/>
        <v>1483442</v>
      </c>
      <c r="Z19" s="111">
        <f t="shared" si="3"/>
        <v>1725981</v>
      </c>
      <c r="AA19" s="111">
        <f t="shared" si="3"/>
        <v>1951454</v>
      </c>
      <c r="AB19" s="111">
        <f t="shared" si="3"/>
        <v>2183797</v>
      </c>
      <c r="AC19" s="111">
        <f t="shared" si="3"/>
        <v>2394304</v>
      </c>
      <c r="AD19" s="111">
        <f t="shared" si="3"/>
        <v>2585899</v>
      </c>
    </row>
    <row r="20" spans="1:30" s="137" customFormat="1" ht="15" customHeight="1">
      <c r="A20" s="134"/>
      <c r="B20" s="135"/>
      <c r="C20" s="136"/>
      <c r="D20" s="112"/>
      <c r="E20" s="112"/>
      <c r="F20" s="112"/>
      <c r="G20" s="112"/>
      <c r="H20" s="112"/>
      <c r="I20" s="112"/>
      <c r="J20" s="112"/>
      <c r="K20" s="112"/>
      <c r="L20" s="112"/>
      <c r="M20" s="112"/>
      <c r="N20" s="112"/>
      <c r="O20" s="112"/>
      <c r="P20" s="112"/>
      <c r="Q20" s="136"/>
      <c r="R20" s="136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</row>
    <row r="21" spans="1:30" s="114" customFormat="1" ht="15" customHeight="1">
      <c r="A21" s="138">
        <v>2008</v>
      </c>
      <c r="B21" s="139" t="s">
        <v>6</v>
      </c>
      <c r="C21" s="113"/>
      <c r="D21" s="110">
        <v>188607</v>
      </c>
      <c r="E21" s="110">
        <v>174232</v>
      </c>
      <c r="F21" s="110">
        <v>189107</v>
      </c>
      <c r="G21" s="110">
        <v>202428</v>
      </c>
      <c r="H21" s="110">
        <v>224518</v>
      </c>
      <c r="I21" s="110">
        <v>223574</v>
      </c>
      <c r="J21" s="110">
        <v>231945</v>
      </c>
      <c r="K21" s="110">
        <v>230839</v>
      </c>
      <c r="L21" s="110">
        <v>211459</v>
      </c>
      <c r="M21" s="110">
        <v>209896</v>
      </c>
      <c r="N21" s="110">
        <v>194821</v>
      </c>
      <c r="O21" s="110">
        <v>187081</v>
      </c>
      <c r="P21" s="110">
        <f>SUM(D21:O21)</f>
        <v>2468507</v>
      </c>
      <c r="Q21" s="140"/>
      <c r="R21" s="140"/>
      <c r="S21" s="110">
        <f>SUM($D21:D21)</f>
        <v>188607</v>
      </c>
      <c r="T21" s="110">
        <f>SUM($D21:E21)</f>
        <v>362839</v>
      </c>
      <c r="U21" s="110">
        <f>SUM($D21:F21)</f>
        <v>551946</v>
      </c>
      <c r="V21" s="110">
        <f>SUM($D21:G21)</f>
        <v>754374</v>
      </c>
      <c r="W21" s="110">
        <f>SUM($D21:H21)</f>
        <v>978892</v>
      </c>
      <c r="X21" s="110">
        <f>SUM($D21:I21)</f>
        <v>1202466</v>
      </c>
      <c r="Y21" s="110">
        <f>SUM($D21:J21)</f>
        <v>1434411</v>
      </c>
      <c r="Z21" s="110">
        <f>SUM($D21:K21)</f>
        <v>1665250</v>
      </c>
      <c r="AA21" s="110">
        <f>SUM($D21:L21)</f>
        <v>1876709</v>
      </c>
      <c r="AB21" s="110">
        <f>SUM($D21:M21)</f>
        <v>2086605</v>
      </c>
      <c r="AC21" s="110">
        <f>SUM($D21:N21)</f>
        <v>2281426</v>
      </c>
      <c r="AD21" s="110">
        <f>SUM($D21:O21)</f>
        <v>2468507</v>
      </c>
    </row>
    <row r="22" spans="1:30" s="114" customFormat="1" ht="15" customHeight="1">
      <c r="A22" s="138">
        <v>2008</v>
      </c>
      <c r="B22" s="141" t="s">
        <v>7</v>
      </c>
      <c r="D22" s="111">
        <v>7949</v>
      </c>
      <c r="E22" s="110">
        <v>6826</v>
      </c>
      <c r="F22" s="110">
        <v>7454</v>
      </c>
      <c r="G22" s="110">
        <v>8142</v>
      </c>
      <c r="H22" s="110">
        <v>9359</v>
      </c>
      <c r="I22" s="110">
        <v>9540</v>
      </c>
      <c r="J22" s="110">
        <v>9509</v>
      </c>
      <c r="K22" s="110">
        <v>8871</v>
      </c>
      <c r="L22" s="110">
        <v>9480</v>
      </c>
      <c r="M22" s="110">
        <v>9055</v>
      </c>
      <c r="N22" s="110">
        <v>6662</v>
      </c>
      <c r="O22" s="110">
        <v>6448</v>
      </c>
      <c r="P22" s="110">
        <f>SUM(D22:O22)</f>
        <v>99295</v>
      </c>
      <c r="Q22" s="142"/>
      <c r="R22" s="142"/>
      <c r="S22" s="110">
        <f>SUM($D22:D22)</f>
        <v>7949</v>
      </c>
      <c r="T22" s="110">
        <f>SUM($D22:E22)</f>
        <v>14775</v>
      </c>
      <c r="U22" s="110">
        <f>SUM($D22:F22)</f>
        <v>22229</v>
      </c>
      <c r="V22" s="110">
        <f>SUM($D22:G22)</f>
        <v>30371</v>
      </c>
      <c r="W22" s="110">
        <f>SUM($D22:H22)</f>
        <v>39730</v>
      </c>
      <c r="X22" s="110">
        <f>SUM($D22:I22)</f>
        <v>49270</v>
      </c>
      <c r="Y22" s="110">
        <f>SUM($D22:J22)</f>
        <v>58779</v>
      </c>
      <c r="Z22" s="110">
        <f>SUM($D22:K22)</f>
        <v>67650</v>
      </c>
      <c r="AA22" s="110">
        <f>SUM($D22:L22)</f>
        <v>77130</v>
      </c>
      <c r="AB22" s="110">
        <f>SUM($D22:M22)</f>
        <v>86185</v>
      </c>
      <c r="AC22" s="110">
        <f>SUM($D22:N22)</f>
        <v>92847</v>
      </c>
      <c r="AD22" s="110">
        <f>SUM($D22:O22)</f>
        <v>99295</v>
      </c>
    </row>
    <row r="23" spans="1:30" s="114" customFormat="1" ht="15" customHeight="1">
      <c r="A23" s="138">
        <v>2008</v>
      </c>
      <c r="B23" s="141" t="s">
        <v>8</v>
      </c>
      <c r="D23" s="110">
        <v>0</v>
      </c>
      <c r="E23" s="110">
        <v>0</v>
      </c>
      <c r="F23" s="110">
        <v>0</v>
      </c>
      <c r="G23" s="110">
        <v>0</v>
      </c>
      <c r="H23" s="110">
        <v>0</v>
      </c>
      <c r="I23" s="110">
        <v>0</v>
      </c>
      <c r="J23" s="110">
        <v>0</v>
      </c>
      <c r="K23" s="110">
        <v>0</v>
      </c>
      <c r="L23" s="110">
        <v>0</v>
      </c>
      <c r="M23" s="110">
        <v>0</v>
      </c>
      <c r="N23" s="110">
        <v>0</v>
      </c>
      <c r="O23" s="110">
        <v>0</v>
      </c>
      <c r="P23" s="110">
        <f>SUM(D23:O23)</f>
        <v>0</v>
      </c>
      <c r="Q23" s="142"/>
      <c r="R23" s="142"/>
      <c r="S23" s="110">
        <f>SUM($D23:D23)</f>
        <v>0</v>
      </c>
      <c r="T23" s="110">
        <f>SUM($D23:E23)</f>
        <v>0</v>
      </c>
      <c r="U23" s="110">
        <f>SUM($D23:F23)</f>
        <v>0</v>
      </c>
      <c r="V23" s="110">
        <f>SUM($D23:G23)</f>
        <v>0</v>
      </c>
      <c r="W23" s="110">
        <f>SUM($D23:H23)</f>
        <v>0</v>
      </c>
      <c r="X23" s="110">
        <f>SUM($D23:I23)</f>
        <v>0</v>
      </c>
      <c r="Y23" s="110">
        <f>SUM($D23:J23)</f>
        <v>0</v>
      </c>
      <c r="Z23" s="110">
        <f>SUM($D23:K23)</f>
        <v>0</v>
      </c>
      <c r="AA23" s="110">
        <f>SUM($D23:L23)</f>
        <v>0</v>
      </c>
      <c r="AB23" s="110">
        <f>SUM($D23:M23)</f>
        <v>0</v>
      </c>
      <c r="AC23" s="110">
        <f>SUM($D23:N23)</f>
        <v>0</v>
      </c>
      <c r="AD23" s="110">
        <f>SUM($D23:O23)</f>
        <v>0</v>
      </c>
    </row>
    <row r="24" spans="1:30" s="114" customFormat="1" ht="15" customHeight="1">
      <c r="A24" s="138">
        <v>2008</v>
      </c>
      <c r="B24" s="143" t="s">
        <v>9</v>
      </c>
      <c r="D24" s="111">
        <f t="shared" ref="D24:P24" si="4">SUM(D21:D23)</f>
        <v>196556</v>
      </c>
      <c r="E24" s="111">
        <f t="shared" si="4"/>
        <v>181058</v>
      </c>
      <c r="F24" s="111">
        <f t="shared" si="4"/>
        <v>196561</v>
      </c>
      <c r="G24" s="111">
        <f t="shared" si="4"/>
        <v>210570</v>
      </c>
      <c r="H24" s="111">
        <f t="shared" si="4"/>
        <v>233877</v>
      </c>
      <c r="I24" s="111">
        <f t="shared" si="4"/>
        <v>233114</v>
      </c>
      <c r="J24" s="111">
        <f t="shared" si="4"/>
        <v>241454</v>
      </c>
      <c r="K24" s="111">
        <f t="shared" si="4"/>
        <v>239710</v>
      </c>
      <c r="L24" s="111">
        <f t="shared" si="4"/>
        <v>220939</v>
      </c>
      <c r="M24" s="111">
        <f t="shared" si="4"/>
        <v>218951</v>
      </c>
      <c r="N24" s="111">
        <f t="shared" si="4"/>
        <v>201483</v>
      </c>
      <c r="O24" s="111">
        <f t="shared" si="4"/>
        <v>193529</v>
      </c>
      <c r="P24" s="111">
        <f t="shared" si="4"/>
        <v>2567802</v>
      </c>
      <c r="Q24" s="142"/>
      <c r="R24" s="142"/>
      <c r="S24" s="111">
        <f t="shared" ref="S24:AD24" si="5">SUM(S21:S23)</f>
        <v>196556</v>
      </c>
      <c r="T24" s="111">
        <f t="shared" si="5"/>
        <v>377614</v>
      </c>
      <c r="U24" s="111">
        <f t="shared" si="5"/>
        <v>574175</v>
      </c>
      <c r="V24" s="111">
        <f t="shared" si="5"/>
        <v>784745</v>
      </c>
      <c r="W24" s="111">
        <f t="shared" si="5"/>
        <v>1018622</v>
      </c>
      <c r="X24" s="111">
        <f t="shared" si="5"/>
        <v>1251736</v>
      </c>
      <c r="Y24" s="111">
        <f t="shared" si="5"/>
        <v>1493190</v>
      </c>
      <c r="Z24" s="111">
        <f t="shared" si="5"/>
        <v>1732900</v>
      </c>
      <c r="AA24" s="111">
        <f t="shared" si="5"/>
        <v>1953839</v>
      </c>
      <c r="AB24" s="111">
        <f t="shared" si="5"/>
        <v>2172790</v>
      </c>
      <c r="AC24" s="111">
        <f t="shared" si="5"/>
        <v>2374273</v>
      </c>
      <c r="AD24" s="111">
        <f t="shared" si="5"/>
        <v>2567802</v>
      </c>
    </row>
    <row r="25" spans="1:30" s="137" customFormat="1" ht="15" customHeight="1">
      <c r="A25" s="134"/>
      <c r="B25" s="135"/>
      <c r="C25" s="136"/>
      <c r="D25" s="112"/>
      <c r="E25" s="112"/>
      <c r="F25" s="112"/>
      <c r="G25" s="112"/>
      <c r="H25" s="112"/>
      <c r="I25" s="112"/>
      <c r="J25" s="112"/>
      <c r="K25" s="112"/>
      <c r="L25" s="112"/>
      <c r="M25" s="112"/>
      <c r="N25" s="112"/>
      <c r="O25" s="112"/>
      <c r="P25" s="112"/>
      <c r="Q25" s="136"/>
      <c r="R25" s="136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</row>
    <row r="26" spans="1:30" s="114" customFormat="1" ht="15" customHeight="1">
      <c r="A26" s="138">
        <v>2009</v>
      </c>
      <c r="B26" s="139" t="s">
        <v>6</v>
      </c>
      <c r="C26" s="113"/>
      <c r="D26" s="110">
        <v>181267</v>
      </c>
      <c r="E26" s="110">
        <v>177109</v>
      </c>
      <c r="F26" s="110">
        <v>198312</v>
      </c>
      <c r="G26" s="110">
        <v>195456</v>
      </c>
      <c r="H26" s="110">
        <v>222922</v>
      </c>
      <c r="I26" s="110">
        <v>0</v>
      </c>
      <c r="J26" s="110">
        <v>0</v>
      </c>
      <c r="K26" s="110">
        <v>131834</v>
      </c>
      <c r="L26" s="110">
        <v>143028</v>
      </c>
      <c r="M26" s="110">
        <v>164232</v>
      </c>
      <c r="N26" s="110">
        <v>166975</v>
      </c>
      <c r="O26" s="110">
        <v>162228</v>
      </c>
      <c r="P26" s="110">
        <f>SUM(D26:O26)</f>
        <v>1743363</v>
      </c>
      <c r="Q26" s="140"/>
      <c r="R26" s="140"/>
      <c r="S26" s="110">
        <f>SUM($D26:D26)</f>
        <v>181267</v>
      </c>
      <c r="T26" s="110">
        <f>SUM($D26:E26)</f>
        <v>358376</v>
      </c>
      <c r="U26" s="110">
        <f>SUM($D26:F26)</f>
        <v>556688</v>
      </c>
      <c r="V26" s="110">
        <f>SUM($D26:G26)</f>
        <v>752144</v>
      </c>
      <c r="W26" s="110">
        <f>SUM($D26:H26)</f>
        <v>975066</v>
      </c>
      <c r="X26" s="110">
        <f>SUM($D26:I26)</f>
        <v>975066</v>
      </c>
      <c r="Y26" s="110">
        <f>SUM($D26:J26)</f>
        <v>975066</v>
      </c>
      <c r="Z26" s="110">
        <f>SUM($D26:K26)</f>
        <v>1106900</v>
      </c>
      <c r="AA26" s="110">
        <f>SUM($D26:L26)</f>
        <v>1249928</v>
      </c>
      <c r="AB26" s="110">
        <f>SUM($D26:M26)</f>
        <v>1414160</v>
      </c>
      <c r="AC26" s="110">
        <f>SUM($D26:N26)</f>
        <v>1581135</v>
      </c>
      <c r="AD26" s="110">
        <f>SUM($D26:O26)</f>
        <v>1743363</v>
      </c>
    </row>
    <row r="27" spans="1:30" s="114" customFormat="1" ht="15" customHeight="1">
      <c r="A27" s="138">
        <v>2009</v>
      </c>
      <c r="B27" s="141" t="s">
        <v>7</v>
      </c>
      <c r="D27" s="111">
        <v>6400</v>
      </c>
      <c r="E27" s="110">
        <v>5992</v>
      </c>
      <c r="F27" s="110">
        <v>6525</v>
      </c>
      <c r="G27" s="110">
        <v>6681</v>
      </c>
      <c r="H27" s="110">
        <v>7214</v>
      </c>
      <c r="I27" s="110">
        <v>0</v>
      </c>
      <c r="J27" s="110">
        <v>0</v>
      </c>
      <c r="K27" s="110">
        <v>5648</v>
      </c>
      <c r="L27" s="110">
        <v>6594</v>
      </c>
      <c r="M27" s="110">
        <v>6501</v>
      </c>
      <c r="N27" s="110">
        <v>5442</v>
      </c>
      <c r="O27" s="110">
        <v>5033</v>
      </c>
      <c r="P27" s="110">
        <f>SUM(D27:O27)</f>
        <v>62030</v>
      </c>
      <c r="Q27" s="142"/>
      <c r="R27" s="142"/>
      <c r="S27" s="110">
        <f>SUM($D27:D27)</f>
        <v>6400</v>
      </c>
      <c r="T27" s="110">
        <f>SUM($D27:E27)</f>
        <v>12392</v>
      </c>
      <c r="U27" s="110">
        <f>SUM($D27:F27)</f>
        <v>18917</v>
      </c>
      <c r="V27" s="110">
        <f>SUM($D27:G27)</f>
        <v>25598</v>
      </c>
      <c r="W27" s="110">
        <f>SUM($D27:H27)</f>
        <v>32812</v>
      </c>
      <c r="X27" s="110">
        <f>SUM($D27:I27)</f>
        <v>32812</v>
      </c>
      <c r="Y27" s="110">
        <f>SUM($D27:J27)</f>
        <v>32812</v>
      </c>
      <c r="Z27" s="110">
        <f>SUM($D27:K27)</f>
        <v>38460</v>
      </c>
      <c r="AA27" s="110">
        <f>SUM($D27:L27)</f>
        <v>45054</v>
      </c>
      <c r="AB27" s="110">
        <f>SUM($D27:M27)</f>
        <v>51555</v>
      </c>
      <c r="AC27" s="110">
        <f>SUM($D27:N27)</f>
        <v>56997</v>
      </c>
      <c r="AD27" s="110">
        <f>SUM($D27:O27)</f>
        <v>62030</v>
      </c>
    </row>
    <row r="28" spans="1:30" s="114" customFormat="1" ht="15" customHeight="1">
      <c r="A28" s="138">
        <v>2009</v>
      </c>
      <c r="B28" s="141" t="s">
        <v>8</v>
      </c>
      <c r="D28" s="110">
        <v>0</v>
      </c>
      <c r="E28" s="110">
        <v>0</v>
      </c>
      <c r="F28" s="110">
        <v>0</v>
      </c>
      <c r="G28" s="110">
        <v>0</v>
      </c>
      <c r="H28" s="110">
        <v>0</v>
      </c>
      <c r="I28" s="110">
        <v>0</v>
      </c>
      <c r="J28" s="110">
        <v>0</v>
      </c>
      <c r="K28" s="110">
        <v>0</v>
      </c>
      <c r="L28" s="110">
        <v>0</v>
      </c>
      <c r="M28" s="110">
        <v>0</v>
      </c>
      <c r="N28" s="110">
        <v>0</v>
      </c>
      <c r="O28" s="110">
        <v>0</v>
      </c>
      <c r="P28" s="110">
        <f>SUM(D28:O28)</f>
        <v>0</v>
      </c>
      <c r="Q28" s="142"/>
      <c r="R28" s="142"/>
      <c r="S28" s="110">
        <f>SUM($D28:D28)</f>
        <v>0</v>
      </c>
      <c r="T28" s="110">
        <f>SUM($D28:E28)</f>
        <v>0</v>
      </c>
      <c r="U28" s="110">
        <f>SUM($D28:F28)</f>
        <v>0</v>
      </c>
      <c r="V28" s="110">
        <f>SUM($D28:G28)</f>
        <v>0</v>
      </c>
      <c r="W28" s="110">
        <f>SUM($D28:H28)</f>
        <v>0</v>
      </c>
      <c r="X28" s="110">
        <f>SUM($D28:I28)</f>
        <v>0</v>
      </c>
      <c r="Y28" s="110">
        <f>SUM($D28:J28)</f>
        <v>0</v>
      </c>
      <c r="Z28" s="110">
        <f>SUM($D28:K28)</f>
        <v>0</v>
      </c>
      <c r="AA28" s="110">
        <f>SUM($D28:L28)</f>
        <v>0</v>
      </c>
      <c r="AB28" s="110">
        <f>SUM($D28:M28)</f>
        <v>0</v>
      </c>
      <c r="AC28" s="110">
        <f>SUM($D28:N28)</f>
        <v>0</v>
      </c>
      <c r="AD28" s="110">
        <f>SUM($D28:O28)</f>
        <v>0</v>
      </c>
    </row>
    <row r="29" spans="1:30" s="114" customFormat="1" ht="15" customHeight="1">
      <c r="A29" s="138">
        <v>2009</v>
      </c>
      <c r="B29" s="143" t="s">
        <v>9</v>
      </c>
      <c r="D29" s="111">
        <f t="shared" ref="D29:P29" si="6">SUM(D26:D28)</f>
        <v>187667</v>
      </c>
      <c r="E29" s="111">
        <f t="shared" si="6"/>
        <v>183101</v>
      </c>
      <c r="F29" s="111">
        <f t="shared" si="6"/>
        <v>204837</v>
      </c>
      <c r="G29" s="111">
        <f t="shared" si="6"/>
        <v>202137</v>
      </c>
      <c r="H29" s="111">
        <f t="shared" si="6"/>
        <v>230136</v>
      </c>
      <c r="I29" s="111">
        <f t="shared" si="6"/>
        <v>0</v>
      </c>
      <c r="J29" s="111">
        <f t="shared" si="6"/>
        <v>0</v>
      </c>
      <c r="K29" s="111">
        <f t="shared" si="6"/>
        <v>137482</v>
      </c>
      <c r="L29" s="111">
        <f t="shared" si="6"/>
        <v>149622</v>
      </c>
      <c r="M29" s="111">
        <f t="shared" si="6"/>
        <v>170733</v>
      </c>
      <c r="N29" s="111">
        <f t="shared" si="6"/>
        <v>172417</v>
      </c>
      <c r="O29" s="111">
        <f t="shared" si="6"/>
        <v>167261</v>
      </c>
      <c r="P29" s="111">
        <f t="shared" si="6"/>
        <v>1805393</v>
      </c>
      <c r="Q29" s="142"/>
      <c r="R29" s="142"/>
      <c r="S29" s="111">
        <f t="shared" ref="S29:AD29" si="7">SUM(S26:S28)</f>
        <v>187667</v>
      </c>
      <c r="T29" s="111">
        <f t="shared" si="7"/>
        <v>370768</v>
      </c>
      <c r="U29" s="111">
        <f t="shared" si="7"/>
        <v>575605</v>
      </c>
      <c r="V29" s="111">
        <f t="shared" si="7"/>
        <v>777742</v>
      </c>
      <c r="W29" s="111">
        <f t="shared" si="7"/>
        <v>1007878</v>
      </c>
      <c r="X29" s="111">
        <f t="shared" si="7"/>
        <v>1007878</v>
      </c>
      <c r="Y29" s="111">
        <f t="shared" si="7"/>
        <v>1007878</v>
      </c>
      <c r="Z29" s="111">
        <f t="shared" si="7"/>
        <v>1145360</v>
      </c>
      <c r="AA29" s="111">
        <f t="shared" si="7"/>
        <v>1294982</v>
      </c>
      <c r="AB29" s="111">
        <f t="shared" si="7"/>
        <v>1465715</v>
      </c>
      <c r="AC29" s="111">
        <f t="shared" si="7"/>
        <v>1638132</v>
      </c>
      <c r="AD29" s="111">
        <f t="shared" si="7"/>
        <v>1805393</v>
      </c>
    </row>
    <row r="30" spans="1:30" s="137" customFormat="1" ht="15" customHeight="1">
      <c r="A30" s="134"/>
      <c r="B30" s="135"/>
      <c r="C30" s="136"/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36"/>
      <c r="R30" s="136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</row>
    <row r="31" spans="1:30" s="114" customFormat="1" ht="15" customHeight="1">
      <c r="A31" s="138">
        <v>2010</v>
      </c>
      <c r="B31" s="139" t="s">
        <v>6</v>
      </c>
      <c r="C31" s="113"/>
      <c r="D31" s="110">
        <v>159500</v>
      </c>
      <c r="E31" s="110">
        <v>151795</v>
      </c>
      <c r="F31" s="110">
        <v>178294</v>
      </c>
      <c r="G31" s="110">
        <v>172996</v>
      </c>
      <c r="H31" s="110">
        <v>191721</v>
      </c>
      <c r="I31" s="110">
        <v>191356</v>
      </c>
      <c r="J31" s="110">
        <v>199544</v>
      </c>
      <c r="K31" s="110">
        <v>194089</v>
      </c>
      <c r="L31" s="110">
        <v>184185</v>
      </c>
      <c r="M31" s="110">
        <v>198636</v>
      </c>
      <c r="N31" s="110">
        <v>188636</v>
      </c>
      <c r="O31" s="110">
        <v>183671</v>
      </c>
      <c r="P31" s="110">
        <f>SUM(D31:O31)</f>
        <v>2194423</v>
      </c>
      <c r="Q31" s="140"/>
      <c r="R31" s="140"/>
      <c r="S31" s="110">
        <f>SUM($D31:D31)</f>
        <v>159500</v>
      </c>
      <c r="T31" s="110">
        <f>SUM($D31:E31)</f>
        <v>311295</v>
      </c>
      <c r="U31" s="110">
        <f>SUM($D31:F31)</f>
        <v>489589</v>
      </c>
      <c r="V31" s="110">
        <f>SUM($D31:G31)</f>
        <v>662585</v>
      </c>
      <c r="W31" s="110">
        <f>SUM($D31:H31)</f>
        <v>854306</v>
      </c>
      <c r="X31" s="110">
        <f>SUM($D31:I31)</f>
        <v>1045662</v>
      </c>
      <c r="Y31" s="110">
        <f>SUM($D31:J31)</f>
        <v>1245206</v>
      </c>
      <c r="Z31" s="110">
        <f>SUM($D31:K31)</f>
        <v>1439295</v>
      </c>
      <c r="AA31" s="110">
        <f>SUM($D31:L31)</f>
        <v>1623480</v>
      </c>
      <c r="AB31" s="110">
        <f>SUM($D31:M31)</f>
        <v>1822116</v>
      </c>
      <c r="AC31" s="110">
        <f>SUM($D31:N31)</f>
        <v>2010752</v>
      </c>
      <c r="AD31" s="110">
        <f>SUM($D31:O31)</f>
        <v>2194423</v>
      </c>
    </row>
    <row r="32" spans="1:30" s="114" customFormat="1" ht="15" customHeight="1">
      <c r="A32" s="138">
        <v>2010</v>
      </c>
      <c r="B32" s="141" t="s">
        <v>7</v>
      </c>
      <c r="D32" s="111">
        <v>5160</v>
      </c>
      <c r="E32" s="110">
        <v>5039</v>
      </c>
      <c r="F32" s="110">
        <v>5697</v>
      </c>
      <c r="G32" s="110">
        <v>5653</v>
      </c>
      <c r="H32" s="110">
        <v>6610</v>
      </c>
      <c r="I32" s="110">
        <v>7399</v>
      </c>
      <c r="J32" s="110">
        <v>6943</v>
      </c>
      <c r="K32" s="110">
        <v>6894</v>
      </c>
      <c r="L32" s="110">
        <v>7324</v>
      </c>
      <c r="M32" s="110">
        <v>6526</v>
      </c>
      <c r="N32" s="110">
        <v>5783</v>
      </c>
      <c r="O32" s="110">
        <v>5243</v>
      </c>
      <c r="P32" s="110">
        <f>SUM(D32:O32)</f>
        <v>74271</v>
      </c>
      <c r="Q32" s="142"/>
      <c r="R32" s="142"/>
      <c r="S32" s="110">
        <f>SUM($D32:D32)</f>
        <v>5160</v>
      </c>
      <c r="T32" s="110">
        <f>SUM($D32:E32)</f>
        <v>10199</v>
      </c>
      <c r="U32" s="110">
        <f>SUM($D32:F32)</f>
        <v>15896</v>
      </c>
      <c r="V32" s="110">
        <f>SUM($D32:G32)</f>
        <v>21549</v>
      </c>
      <c r="W32" s="110">
        <f>SUM($D32:H32)</f>
        <v>28159</v>
      </c>
      <c r="X32" s="110">
        <f>SUM($D32:I32)</f>
        <v>35558</v>
      </c>
      <c r="Y32" s="110">
        <f>SUM($D32:J32)</f>
        <v>42501</v>
      </c>
      <c r="Z32" s="110">
        <f>SUM($D32:K32)</f>
        <v>49395</v>
      </c>
      <c r="AA32" s="110">
        <f>SUM($D32:L32)</f>
        <v>56719</v>
      </c>
      <c r="AB32" s="110">
        <f>SUM($D32:M32)</f>
        <v>63245</v>
      </c>
      <c r="AC32" s="110">
        <f>SUM($D32:N32)</f>
        <v>69028</v>
      </c>
      <c r="AD32" s="110">
        <f>SUM($D32:O32)</f>
        <v>74271</v>
      </c>
    </row>
    <row r="33" spans="1:30" s="114" customFormat="1" ht="15" customHeight="1">
      <c r="A33" s="138">
        <v>2010</v>
      </c>
      <c r="B33" s="141" t="s">
        <v>8</v>
      </c>
      <c r="D33" s="110">
        <v>0</v>
      </c>
      <c r="E33" s="110">
        <v>0</v>
      </c>
      <c r="F33" s="110">
        <v>0</v>
      </c>
      <c r="G33" s="110">
        <v>0</v>
      </c>
      <c r="H33" s="110">
        <v>0</v>
      </c>
      <c r="I33" s="110">
        <v>0</v>
      </c>
      <c r="J33" s="110">
        <v>0</v>
      </c>
      <c r="K33" s="110">
        <v>0</v>
      </c>
      <c r="L33" s="110">
        <v>0</v>
      </c>
      <c r="M33" s="110">
        <v>0</v>
      </c>
      <c r="N33" s="110">
        <v>0</v>
      </c>
      <c r="O33" s="110">
        <v>0</v>
      </c>
      <c r="P33" s="110">
        <f>SUM(D33:O33)</f>
        <v>0</v>
      </c>
      <c r="Q33" s="142"/>
      <c r="R33" s="142"/>
      <c r="S33" s="110">
        <f>SUM($D33:D33)</f>
        <v>0</v>
      </c>
      <c r="T33" s="110">
        <f>SUM($D33:E33)</f>
        <v>0</v>
      </c>
      <c r="U33" s="110">
        <f>SUM($D33:F33)</f>
        <v>0</v>
      </c>
      <c r="V33" s="110">
        <f>SUM($D33:G33)</f>
        <v>0</v>
      </c>
      <c r="W33" s="110">
        <f>SUM($D33:H33)</f>
        <v>0</v>
      </c>
      <c r="X33" s="110">
        <f>SUM($D33:I33)</f>
        <v>0</v>
      </c>
      <c r="Y33" s="110">
        <f>SUM($D33:J33)</f>
        <v>0</v>
      </c>
      <c r="Z33" s="110">
        <f>SUM($D33:K33)</f>
        <v>0</v>
      </c>
      <c r="AA33" s="110">
        <f>SUM($D33:L33)</f>
        <v>0</v>
      </c>
      <c r="AB33" s="110">
        <f>SUM($D33:M33)</f>
        <v>0</v>
      </c>
      <c r="AC33" s="110">
        <f>SUM($D33:N33)</f>
        <v>0</v>
      </c>
      <c r="AD33" s="110">
        <f>SUM($D33:O33)</f>
        <v>0</v>
      </c>
    </row>
    <row r="34" spans="1:30" s="114" customFormat="1" ht="15" customHeight="1">
      <c r="A34" s="138">
        <v>2010</v>
      </c>
      <c r="B34" s="143" t="s">
        <v>9</v>
      </c>
      <c r="D34" s="111">
        <f t="shared" ref="D34:P34" si="8">SUM(D31:D33)</f>
        <v>164660</v>
      </c>
      <c r="E34" s="111">
        <f t="shared" si="8"/>
        <v>156834</v>
      </c>
      <c r="F34" s="111">
        <f t="shared" si="8"/>
        <v>183991</v>
      </c>
      <c r="G34" s="111">
        <f t="shared" si="8"/>
        <v>178649</v>
      </c>
      <c r="H34" s="111">
        <f t="shared" si="8"/>
        <v>198331</v>
      </c>
      <c r="I34" s="111">
        <f t="shared" si="8"/>
        <v>198755</v>
      </c>
      <c r="J34" s="111">
        <f t="shared" si="8"/>
        <v>206487</v>
      </c>
      <c r="K34" s="111">
        <f t="shared" si="8"/>
        <v>200983</v>
      </c>
      <c r="L34" s="111">
        <f t="shared" si="8"/>
        <v>191509</v>
      </c>
      <c r="M34" s="111">
        <f t="shared" si="8"/>
        <v>205162</v>
      </c>
      <c r="N34" s="111">
        <f t="shared" si="8"/>
        <v>194419</v>
      </c>
      <c r="O34" s="111">
        <f t="shared" si="8"/>
        <v>188914</v>
      </c>
      <c r="P34" s="111">
        <f t="shared" si="8"/>
        <v>2268694</v>
      </c>
      <c r="Q34" s="142"/>
      <c r="R34" s="142"/>
      <c r="S34" s="111">
        <f t="shared" ref="S34:AD34" si="9">SUM(S31:S33)</f>
        <v>164660</v>
      </c>
      <c r="T34" s="111">
        <f t="shared" si="9"/>
        <v>321494</v>
      </c>
      <c r="U34" s="111">
        <f t="shared" si="9"/>
        <v>505485</v>
      </c>
      <c r="V34" s="111">
        <f t="shared" si="9"/>
        <v>684134</v>
      </c>
      <c r="W34" s="111">
        <f t="shared" si="9"/>
        <v>882465</v>
      </c>
      <c r="X34" s="111">
        <f t="shared" si="9"/>
        <v>1081220</v>
      </c>
      <c r="Y34" s="111">
        <f t="shared" si="9"/>
        <v>1287707</v>
      </c>
      <c r="Z34" s="111">
        <f t="shared" si="9"/>
        <v>1488690</v>
      </c>
      <c r="AA34" s="111">
        <f t="shared" si="9"/>
        <v>1680199</v>
      </c>
      <c r="AB34" s="111">
        <f t="shared" si="9"/>
        <v>1885361</v>
      </c>
      <c r="AC34" s="111">
        <f t="shared" si="9"/>
        <v>2079780</v>
      </c>
      <c r="AD34" s="111">
        <f t="shared" si="9"/>
        <v>2268694</v>
      </c>
    </row>
    <row r="35" spans="1:30" s="137" customFormat="1" ht="15" customHeight="1">
      <c r="A35" s="134"/>
      <c r="B35" s="135"/>
      <c r="C35" s="136"/>
      <c r="D35" s="112"/>
      <c r="E35" s="112"/>
      <c r="F35" s="112"/>
      <c r="G35" s="112"/>
      <c r="H35" s="112"/>
      <c r="I35" s="112"/>
      <c r="J35" s="112"/>
      <c r="K35" s="112"/>
      <c r="L35" s="112"/>
      <c r="M35" s="112"/>
      <c r="N35" s="112"/>
      <c r="O35" s="112"/>
      <c r="P35" s="112"/>
      <c r="Q35" s="136"/>
      <c r="R35" s="136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</row>
    <row r="36" spans="1:30" s="114" customFormat="1" ht="15" customHeight="1">
      <c r="A36" s="138">
        <v>2011</v>
      </c>
      <c r="B36" s="139" t="s">
        <v>6</v>
      </c>
      <c r="C36" s="113"/>
      <c r="D36" s="110">
        <v>176625</v>
      </c>
      <c r="E36" s="110">
        <v>160610</v>
      </c>
      <c r="F36" s="110">
        <v>186402</v>
      </c>
      <c r="G36" s="110">
        <v>192455</v>
      </c>
      <c r="H36" s="110">
        <v>204866</v>
      </c>
      <c r="I36" s="110">
        <v>204289</v>
      </c>
      <c r="J36" s="110">
        <v>201310</v>
      </c>
      <c r="K36" s="110">
        <v>207954</v>
      </c>
      <c r="L36" s="110">
        <v>200578</v>
      </c>
      <c r="M36" s="110">
        <v>194987</v>
      </c>
      <c r="N36" s="110">
        <v>185161</v>
      </c>
      <c r="O36" s="110">
        <v>181467</v>
      </c>
      <c r="P36" s="110">
        <f>SUM(D36:O36)</f>
        <v>2296704</v>
      </c>
      <c r="Q36" s="140"/>
      <c r="R36" s="140"/>
      <c r="S36" s="110">
        <f>SUM($D36:D36)</f>
        <v>176625</v>
      </c>
      <c r="T36" s="110">
        <f>SUM($D36:E36)</f>
        <v>337235</v>
      </c>
      <c r="U36" s="110">
        <f>SUM($D36:F36)</f>
        <v>523637</v>
      </c>
      <c r="V36" s="110">
        <f>SUM($D36:G36)</f>
        <v>716092</v>
      </c>
      <c r="W36" s="110">
        <f>SUM($D36:H36)</f>
        <v>920958</v>
      </c>
      <c r="X36" s="110">
        <f>SUM($D36:I36)</f>
        <v>1125247</v>
      </c>
      <c r="Y36" s="110">
        <f>SUM($D36:J36)</f>
        <v>1326557</v>
      </c>
      <c r="Z36" s="110">
        <f>SUM($D36:K36)</f>
        <v>1534511</v>
      </c>
      <c r="AA36" s="110">
        <f>SUM($D36:L36)</f>
        <v>1735089</v>
      </c>
      <c r="AB36" s="110">
        <f>SUM($D36:M36)</f>
        <v>1930076</v>
      </c>
      <c r="AC36" s="110">
        <f>SUM($D36:N36)</f>
        <v>2115237</v>
      </c>
      <c r="AD36" s="110">
        <f>SUM($D36:O36)</f>
        <v>2296704</v>
      </c>
    </row>
    <row r="37" spans="1:30" s="114" customFormat="1" ht="15" customHeight="1">
      <c r="A37" s="138">
        <v>2011</v>
      </c>
      <c r="B37" s="141" t="s">
        <v>7</v>
      </c>
      <c r="D37" s="111">
        <v>5207</v>
      </c>
      <c r="E37" s="110">
        <v>5059</v>
      </c>
      <c r="F37" s="110">
        <v>5454</v>
      </c>
      <c r="G37" s="110">
        <v>5285</v>
      </c>
      <c r="H37" s="110">
        <v>7250</v>
      </c>
      <c r="I37" s="110">
        <v>7816</v>
      </c>
      <c r="J37" s="110">
        <v>7603</v>
      </c>
      <c r="K37" s="110">
        <v>8695</v>
      </c>
      <c r="L37" s="110">
        <v>8427</v>
      </c>
      <c r="M37" s="110">
        <v>7168</v>
      </c>
      <c r="N37" s="110">
        <v>6248</v>
      </c>
      <c r="O37" s="110">
        <v>5280</v>
      </c>
      <c r="P37" s="110">
        <f>SUM(D37:O37)</f>
        <v>79492</v>
      </c>
      <c r="Q37" s="142"/>
      <c r="R37" s="142"/>
      <c r="S37" s="110">
        <f>SUM($D37:D37)</f>
        <v>5207</v>
      </c>
      <c r="T37" s="110">
        <f>SUM($D37:E37)</f>
        <v>10266</v>
      </c>
      <c r="U37" s="110">
        <f>SUM($D37:F37)</f>
        <v>15720</v>
      </c>
      <c r="V37" s="110">
        <f>SUM($D37:G37)</f>
        <v>21005</v>
      </c>
      <c r="W37" s="110">
        <f>SUM($D37:H37)</f>
        <v>28255</v>
      </c>
      <c r="X37" s="110">
        <f>SUM($D37:I37)</f>
        <v>36071</v>
      </c>
      <c r="Y37" s="110">
        <f>SUM($D37:J37)</f>
        <v>43674</v>
      </c>
      <c r="Z37" s="110">
        <f>SUM($D37:K37)</f>
        <v>52369</v>
      </c>
      <c r="AA37" s="110">
        <f>SUM($D37:L37)</f>
        <v>60796</v>
      </c>
      <c r="AB37" s="110">
        <f>SUM($D37:M37)</f>
        <v>67964</v>
      </c>
      <c r="AC37" s="110">
        <f>SUM($D37:N37)</f>
        <v>74212</v>
      </c>
      <c r="AD37" s="110">
        <f>SUM($D37:O37)</f>
        <v>79492</v>
      </c>
    </row>
    <row r="38" spans="1:30" s="114" customFormat="1" ht="15" customHeight="1">
      <c r="A38" s="138">
        <v>2011</v>
      </c>
      <c r="B38" s="141" t="s">
        <v>8</v>
      </c>
      <c r="D38" s="110">
        <v>0</v>
      </c>
      <c r="E38" s="110">
        <v>0</v>
      </c>
      <c r="F38" s="110">
        <v>0</v>
      </c>
      <c r="G38" s="110">
        <v>0</v>
      </c>
      <c r="H38" s="110">
        <v>0</v>
      </c>
      <c r="I38" s="110">
        <v>0</v>
      </c>
      <c r="J38" s="110">
        <v>0</v>
      </c>
      <c r="K38" s="110">
        <v>0</v>
      </c>
      <c r="L38" s="110">
        <v>0</v>
      </c>
      <c r="M38" s="110">
        <v>0</v>
      </c>
      <c r="N38" s="110">
        <v>0</v>
      </c>
      <c r="O38" s="110">
        <v>0</v>
      </c>
      <c r="P38" s="110">
        <f>SUM(D38:O38)</f>
        <v>0</v>
      </c>
      <c r="Q38" s="142"/>
      <c r="R38" s="142"/>
      <c r="S38" s="110">
        <f>SUM($D38:D38)</f>
        <v>0</v>
      </c>
      <c r="T38" s="110">
        <f>SUM($D38:E38)</f>
        <v>0</v>
      </c>
      <c r="U38" s="110">
        <f>SUM($D38:F38)</f>
        <v>0</v>
      </c>
      <c r="V38" s="110">
        <f>SUM($D38:G38)</f>
        <v>0</v>
      </c>
      <c r="W38" s="110">
        <f>SUM($D38:H38)</f>
        <v>0</v>
      </c>
      <c r="X38" s="110">
        <f>SUM($D38:I38)</f>
        <v>0</v>
      </c>
      <c r="Y38" s="110">
        <f>SUM($D38:J38)</f>
        <v>0</v>
      </c>
      <c r="Z38" s="110">
        <f>SUM($D38:K38)</f>
        <v>0</v>
      </c>
      <c r="AA38" s="110">
        <f>SUM($D38:L38)</f>
        <v>0</v>
      </c>
      <c r="AB38" s="110">
        <f>SUM($D38:M38)</f>
        <v>0</v>
      </c>
      <c r="AC38" s="110">
        <f>SUM($D38:N38)</f>
        <v>0</v>
      </c>
      <c r="AD38" s="110">
        <f>SUM($D38:O38)</f>
        <v>0</v>
      </c>
    </row>
    <row r="39" spans="1:30" s="114" customFormat="1" ht="15" customHeight="1">
      <c r="A39" s="138">
        <v>2011</v>
      </c>
      <c r="B39" s="143" t="s">
        <v>9</v>
      </c>
      <c r="D39" s="111">
        <f t="shared" ref="D39:P39" si="10">SUM(D36:D38)</f>
        <v>181832</v>
      </c>
      <c r="E39" s="111">
        <f t="shared" si="10"/>
        <v>165669</v>
      </c>
      <c r="F39" s="111">
        <f t="shared" si="10"/>
        <v>191856</v>
      </c>
      <c r="G39" s="111">
        <f t="shared" si="10"/>
        <v>197740</v>
      </c>
      <c r="H39" s="111">
        <f t="shared" si="10"/>
        <v>212116</v>
      </c>
      <c r="I39" s="111">
        <f t="shared" si="10"/>
        <v>212105</v>
      </c>
      <c r="J39" s="111">
        <f t="shared" si="10"/>
        <v>208913</v>
      </c>
      <c r="K39" s="111">
        <f t="shared" si="10"/>
        <v>216649</v>
      </c>
      <c r="L39" s="111">
        <f t="shared" si="10"/>
        <v>209005</v>
      </c>
      <c r="M39" s="111">
        <f t="shared" si="10"/>
        <v>202155</v>
      </c>
      <c r="N39" s="111">
        <f t="shared" si="10"/>
        <v>191409</v>
      </c>
      <c r="O39" s="111">
        <f t="shared" si="10"/>
        <v>186747</v>
      </c>
      <c r="P39" s="111">
        <f t="shared" si="10"/>
        <v>2376196</v>
      </c>
      <c r="Q39" s="142"/>
      <c r="R39" s="142"/>
      <c r="S39" s="111">
        <f t="shared" ref="S39:AD39" si="11">SUM(S36:S38)</f>
        <v>181832</v>
      </c>
      <c r="T39" s="111">
        <f t="shared" si="11"/>
        <v>347501</v>
      </c>
      <c r="U39" s="111">
        <f t="shared" si="11"/>
        <v>539357</v>
      </c>
      <c r="V39" s="111">
        <f t="shared" si="11"/>
        <v>737097</v>
      </c>
      <c r="W39" s="111">
        <f t="shared" si="11"/>
        <v>949213</v>
      </c>
      <c r="X39" s="111">
        <f t="shared" si="11"/>
        <v>1161318</v>
      </c>
      <c r="Y39" s="111">
        <f t="shared" si="11"/>
        <v>1370231</v>
      </c>
      <c r="Z39" s="111">
        <f t="shared" si="11"/>
        <v>1586880</v>
      </c>
      <c r="AA39" s="111">
        <f t="shared" si="11"/>
        <v>1795885</v>
      </c>
      <c r="AB39" s="111">
        <f t="shared" si="11"/>
        <v>1998040</v>
      </c>
      <c r="AC39" s="111">
        <f t="shared" si="11"/>
        <v>2189449</v>
      </c>
      <c r="AD39" s="111">
        <f t="shared" si="11"/>
        <v>2376196</v>
      </c>
    </row>
    <row r="40" spans="1:30" s="137" customFormat="1" ht="15" customHeight="1">
      <c r="A40" s="134"/>
      <c r="B40" s="135"/>
      <c r="C40" s="136"/>
      <c r="D40" s="112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36"/>
      <c r="R40" s="136"/>
      <c r="S40" s="112"/>
      <c r="T40" s="112"/>
      <c r="U40" s="112"/>
      <c r="V40" s="112"/>
      <c r="W40" s="112"/>
      <c r="X40" s="112"/>
      <c r="Y40" s="112"/>
      <c r="Z40" s="112"/>
      <c r="AA40" s="112"/>
      <c r="AB40" s="112"/>
      <c r="AC40" s="112"/>
      <c r="AD40" s="112"/>
    </row>
    <row r="41" spans="1:30" s="114" customFormat="1" ht="15" customHeight="1">
      <c r="A41" s="138">
        <v>2012</v>
      </c>
      <c r="B41" s="139" t="s">
        <v>6</v>
      </c>
      <c r="C41" s="113"/>
      <c r="D41" s="110">
        <v>163824</v>
      </c>
      <c r="E41" s="110">
        <v>163458</v>
      </c>
      <c r="F41" s="110">
        <v>170869</v>
      </c>
      <c r="G41" s="110">
        <v>180259</v>
      </c>
      <c r="H41" s="110">
        <v>192760</v>
      </c>
      <c r="I41" s="110">
        <v>195219</v>
      </c>
      <c r="J41" s="110">
        <v>193743</v>
      </c>
      <c r="K41" s="110">
        <v>204631</v>
      </c>
      <c r="L41" s="110">
        <v>188558</v>
      </c>
      <c r="M41" s="110">
        <v>193222</v>
      </c>
      <c r="N41" s="110">
        <v>188671</v>
      </c>
      <c r="O41" s="110">
        <v>164240</v>
      </c>
      <c r="P41" s="110">
        <f>SUM(D41:O41)</f>
        <v>2199454</v>
      </c>
      <c r="Q41" s="140"/>
      <c r="R41" s="140"/>
      <c r="S41" s="110">
        <f>SUM($D41:D41)</f>
        <v>163824</v>
      </c>
      <c r="T41" s="110">
        <f>SUM($D41:E41)</f>
        <v>327282</v>
      </c>
      <c r="U41" s="110">
        <f>SUM($D41:F41)</f>
        <v>498151</v>
      </c>
      <c r="V41" s="110">
        <f>SUM($D41:G41)</f>
        <v>678410</v>
      </c>
      <c r="W41" s="110">
        <f>SUM($D41:H41)</f>
        <v>871170</v>
      </c>
      <c r="X41" s="110">
        <f>SUM($D41:I41)</f>
        <v>1066389</v>
      </c>
      <c r="Y41" s="110">
        <f>SUM($D41:J41)</f>
        <v>1260132</v>
      </c>
      <c r="Z41" s="110">
        <f>SUM($D41:K41)</f>
        <v>1464763</v>
      </c>
      <c r="AA41" s="110">
        <f>SUM($D41:L41)</f>
        <v>1653321</v>
      </c>
      <c r="AB41" s="110">
        <f>SUM($D41:M41)</f>
        <v>1846543</v>
      </c>
      <c r="AC41" s="110">
        <f>SUM($D41:N41)</f>
        <v>2035214</v>
      </c>
      <c r="AD41" s="110">
        <f>SUM($D41:O41)</f>
        <v>2199454</v>
      </c>
    </row>
    <row r="42" spans="1:30" s="114" customFormat="1" ht="15" customHeight="1">
      <c r="A42" s="138">
        <v>2012</v>
      </c>
      <c r="B42" s="141" t="s">
        <v>7</v>
      </c>
      <c r="D42" s="111">
        <v>5467</v>
      </c>
      <c r="E42" s="110">
        <v>5255</v>
      </c>
      <c r="F42" s="110">
        <v>5622</v>
      </c>
      <c r="G42" s="110">
        <v>5881</v>
      </c>
      <c r="H42" s="110">
        <v>7281</v>
      </c>
      <c r="I42" s="110">
        <v>7808</v>
      </c>
      <c r="J42" s="110">
        <v>8030</v>
      </c>
      <c r="K42" s="110">
        <v>8170</v>
      </c>
      <c r="L42" s="110">
        <v>7342</v>
      </c>
      <c r="M42" s="110">
        <v>7353</v>
      </c>
      <c r="N42" s="110">
        <v>6084</v>
      </c>
      <c r="O42" s="110">
        <v>4914</v>
      </c>
      <c r="P42" s="110">
        <f>SUM(D42:O42)</f>
        <v>79207</v>
      </c>
      <c r="Q42" s="142"/>
      <c r="R42" s="142"/>
      <c r="S42" s="110">
        <f>SUM($D42:D42)</f>
        <v>5467</v>
      </c>
      <c r="T42" s="110">
        <f>SUM($D42:E42)</f>
        <v>10722</v>
      </c>
      <c r="U42" s="110">
        <f>SUM($D42:F42)</f>
        <v>16344</v>
      </c>
      <c r="V42" s="110">
        <f>SUM($D42:G42)</f>
        <v>22225</v>
      </c>
      <c r="W42" s="110">
        <f>SUM($D42:H42)</f>
        <v>29506</v>
      </c>
      <c r="X42" s="110">
        <f>SUM($D42:I42)</f>
        <v>37314</v>
      </c>
      <c r="Y42" s="110">
        <f>SUM($D42:J42)</f>
        <v>45344</v>
      </c>
      <c r="Z42" s="110">
        <f>SUM($D42:K42)</f>
        <v>53514</v>
      </c>
      <c r="AA42" s="110">
        <f>SUM($D42:L42)</f>
        <v>60856</v>
      </c>
      <c r="AB42" s="110">
        <f>SUM($D42:M42)</f>
        <v>68209</v>
      </c>
      <c r="AC42" s="110">
        <f>SUM($D42:N42)</f>
        <v>74293</v>
      </c>
      <c r="AD42" s="110">
        <f>SUM($D42:O42)</f>
        <v>79207</v>
      </c>
    </row>
    <row r="43" spans="1:30" s="114" customFormat="1" ht="15" customHeight="1">
      <c r="A43" s="138">
        <v>2012</v>
      </c>
      <c r="B43" s="141" t="s">
        <v>8</v>
      </c>
      <c r="D43" s="110">
        <v>0</v>
      </c>
      <c r="E43" s="110">
        <v>0</v>
      </c>
      <c r="F43" s="110">
        <v>0</v>
      </c>
      <c r="G43" s="110">
        <v>0</v>
      </c>
      <c r="H43" s="110">
        <v>0</v>
      </c>
      <c r="I43" s="110">
        <v>0</v>
      </c>
      <c r="J43" s="110">
        <v>0</v>
      </c>
      <c r="K43" s="110">
        <v>0</v>
      </c>
      <c r="L43" s="110">
        <v>0</v>
      </c>
      <c r="M43" s="110">
        <v>0</v>
      </c>
      <c r="N43" s="110">
        <v>0</v>
      </c>
      <c r="O43" s="110">
        <v>0</v>
      </c>
      <c r="P43" s="110">
        <f>SUM(D43:O43)</f>
        <v>0</v>
      </c>
      <c r="Q43" s="142"/>
      <c r="R43" s="142"/>
      <c r="S43" s="110">
        <f>SUM($D43:D43)</f>
        <v>0</v>
      </c>
      <c r="T43" s="110">
        <f>SUM($D43:E43)</f>
        <v>0</v>
      </c>
      <c r="U43" s="110">
        <f>SUM($D43:F43)</f>
        <v>0</v>
      </c>
      <c r="V43" s="110">
        <f>SUM($D43:G43)</f>
        <v>0</v>
      </c>
      <c r="W43" s="110">
        <f>SUM($D43:H43)</f>
        <v>0</v>
      </c>
      <c r="X43" s="110">
        <f>SUM($D43:I43)</f>
        <v>0</v>
      </c>
      <c r="Y43" s="110">
        <f>SUM($D43:J43)</f>
        <v>0</v>
      </c>
      <c r="Z43" s="110">
        <f>SUM($D43:K43)</f>
        <v>0</v>
      </c>
      <c r="AA43" s="110">
        <f>SUM($D43:L43)</f>
        <v>0</v>
      </c>
      <c r="AB43" s="110">
        <f>SUM($D43:M43)</f>
        <v>0</v>
      </c>
      <c r="AC43" s="110">
        <f>SUM($D43:N43)</f>
        <v>0</v>
      </c>
      <c r="AD43" s="110">
        <f>SUM($D43:O43)</f>
        <v>0</v>
      </c>
    </row>
    <row r="44" spans="1:30" s="114" customFormat="1" ht="15" customHeight="1">
      <c r="A44" s="138">
        <v>2012</v>
      </c>
      <c r="B44" s="143" t="s">
        <v>9</v>
      </c>
      <c r="D44" s="111">
        <f t="shared" ref="D44:P44" si="12">SUM(D41:D43)</f>
        <v>169291</v>
      </c>
      <c r="E44" s="111">
        <f t="shared" si="12"/>
        <v>168713</v>
      </c>
      <c r="F44" s="111">
        <f t="shared" si="12"/>
        <v>176491</v>
      </c>
      <c r="G44" s="111">
        <f t="shared" si="12"/>
        <v>186140</v>
      </c>
      <c r="H44" s="111">
        <f t="shared" si="12"/>
        <v>200041</v>
      </c>
      <c r="I44" s="111">
        <f t="shared" si="12"/>
        <v>203027</v>
      </c>
      <c r="J44" s="111">
        <f t="shared" si="12"/>
        <v>201773</v>
      </c>
      <c r="K44" s="111">
        <f t="shared" si="12"/>
        <v>212801</v>
      </c>
      <c r="L44" s="111">
        <f t="shared" si="12"/>
        <v>195900</v>
      </c>
      <c r="M44" s="111">
        <f t="shared" si="12"/>
        <v>200575</v>
      </c>
      <c r="N44" s="111">
        <f t="shared" si="12"/>
        <v>194755</v>
      </c>
      <c r="O44" s="111">
        <f t="shared" si="12"/>
        <v>169154</v>
      </c>
      <c r="P44" s="111">
        <f t="shared" si="12"/>
        <v>2278661</v>
      </c>
      <c r="Q44" s="142"/>
      <c r="R44" s="142"/>
      <c r="S44" s="111">
        <f t="shared" ref="S44:AD44" si="13">SUM(S41:S43)</f>
        <v>169291</v>
      </c>
      <c r="T44" s="111">
        <f t="shared" si="13"/>
        <v>338004</v>
      </c>
      <c r="U44" s="111">
        <f t="shared" si="13"/>
        <v>514495</v>
      </c>
      <c r="V44" s="111">
        <f t="shared" si="13"/>
        <v>700635</v>
      </c>
      <c r="W44" s="111">
        <f t="shared" si="13"/>
        <v>900676</v>
      </c>
      <c r="X44" s="111">
        <f t="shared" si="13"/>
        <v>1103703</v>
      </c>
      <c r="Y44" s="111">
        <f t="shared" si="13"/>
        <v>1305476</v>
      </c>
      <c r="Z44" s="111">
        <f t="shared" si="13"/>
        <v>1518277</v>
      </c>
      <c r="AA44" s="111">
        <f t="shared" si="13"/>
        <v>1714177</v>
      </c>
      <c r="AB44" s="111">
        <f t="shared" si="13"/>
        <v>1914752</v>
      </c>
      <c r="AC44" s="111">
        <f t="shared" si="13"/>
        <v>2109507</v>
      </c>
      <c r="AD44" s="111">
        <f t="shared" si="13"/>
        <v>2278661</v>
      </c>
    </row>
    <row r="45" spans="1:30" s="137" customFormat="1" ht="15" customHeight="1">
      <c r="A45" s="134"/>
      <c r="B45" s="135"/>
      <c r="C45" s="136"/>
      <c r="D45" s="112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36"/>
      <c r="R45" s="136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</row>
    <row r="46" spans="1:30" s="114" customFormat="1" ht="15" customHeight="1">
      <c r="A46" s="138">
        <v>2013</v>
      </c>
      <c r="B46" s="139" t="s">
        <v>6</v>
      </c>
      <c r="C46" s="113"/>
      <c r="D46" s="110">
        <v>170771</v>
      </c>
      <c r="E46" s="110">
        <v>159771</v>
      </c>
      <c r="F46" s="110">
        <v>175993</v>
      </c>
      <c r="G46" s="110">
        <v>165716</v>
      </c>
      <c r="H46" s="110">
        <v>188854</v>
      </c>
      <c r="I46" s="110">
        <v>178870</v>
      </c>
      <c r="J46" s="110">
        <v>200608</v>
      </c>
      <c r="K46" s="110">
        <v>195142</v>
      </c>
      <c r="L46" s="110">
        <v>188217</v>
      </c>
      <c r="M46" s="110">
        <v>190640</v>
      </c>
      <c r="N46" s="110">
        <v>175502</v>
      </c>
      <c r="O46" s="110">
        <v>163907</v>
      </c>
      <c r="P46" s="110">
        <f>SUM(D46:O46)</f>
        <v>2153991</v>
      </c>
      <c r="Q46" s="140"/>
      <c r="R46" s="140"/>
      <c r="S46" s="110">
        <f>SUM($D46:D46)</f>
        <v>170771</v>
      </c>
      <c r="T46" s="110">
        <f>SUM($D46:E46)</f>
        <v>330542</v>
      </c>
      <c r="U46" s="110">
        <f>SUM($D46:F46)</f>
        <v>506535</v>
      </c>
      <c r="V46" s="110">
        <f>SUM($D46:G46)</f>
        <v>672251</v>
      </c>
      <c r="W46" s="110">
        <f>SUM($D46:H46)</f>
        <v>861105</v>
      </c>
      <c r="X46" s="110">
        <f>SUM($D46:I46)</f>
        <v>1039975</v>
      </c>
      <c r="Y46" s="110">
        <f>SUM($D46:J46)</f>
        <v>1240583</v>
      </c>
      <c r="Z46" s="110">
        <f>SUM($D46:K46)</f>
        <v>1435725</v>
      </c>
      <c r="AA46" s="110">
        <f>SUM($D46:L46)</f>
        <v>1623942</v>
      </c>
      <c r="AB46" s="110">
        <f>SUM($D46:M46)</f>
        <v>1814582</v>
      </c>
      <c r="AC46" s="110">
        <f>SUM($D46:N46)</f>
        <v>1990084</v>
      </c>
      <c r="AD46" s="110">
        <f>SUM($D46:O46)</f>
        <v>2153991</v>
      </c>
    </row>
    <row r="47" spans="1:30" s="114" customFormat="1" ht="15" customHeight="1">
      <c r="A47" s="138">
        <v>2013</v>
      </c>
      <c r="B47" s="141" t="s">
        <v>7</v>
      </c>
      <c r="D47" s="111">
        <v>5504</v>
      </c>
      <c r="E47" s="110">
        <v>5231</v>
      </c>
      <c r="F47" s="110">
        <v>5147</v>
      </c>
      <c r="G47" s="110">
        <v>5675</v>
      </c>
      <c r="H47" s="110">
        <v>7160</v>
      </c>
      <c r="I47" s="110">
        <v>7077</v>
      </c>
      <c r="J47" s="110">
        <v>8345</v>
      </c>
      <c r="K47" s="110">
        <v>7807</v>
      </c>
      <c r="L47" s="110">
        <v>7412</v>
      </c>
      <c r="M47" s="110">
        <v>6734</v>
      </c>
      <c r="N47" s="110">
        <v>5597</v>
      </c>
      <c r="O47" s="110">
        <v>4824</v>
      </c>
      <c r="P47" s="110">
        <f>SUM(D47:O47)</f>
        <v>76513</v>
      </c>
      <c r="Q47" s="142"/>
      <c r="R47" s="142"/>
      <c r="S47" s="110">
        <f>SUM($D47:D47)</f>
        <v>5504</v>
      </c>
      <c r="T47" s="110">
        <f>SUM($D47:E47)</f>
        <v>10735</v>
      </c>
      <c r="U47" s="110">
        <f>SUM($D47:F47)</f>
        <v>15882</v>
      </c>
      <c r="V47" s="110">
        <f>SUM($D47:G47)</f>
        <v>21557</v>
      </c>
      <c r="W47" s="110">
        <f>SUM($D47:H47)</f>
        <v>28717</v>
      </c>
      <c r="X47" s="110">
        <f>SUM($D47:I47)</f>
        <v>35794</v>
      </c>
      <c r="Y47" s="110">
        <f>SUM($D47:J47)</f>
        <v>44139</v>
      </c>
      <c r="Z47" s="110">
        <f>SUM($D47:K47)</f>
        <v>51946</v>
      </c>
      <c r="AA47" s="110">
        <f>SUM($D47:L47)</f>
        <v>59358</v>
      </c>
      <c r="AB47" s="110">
        <f>SUM($D47:M47)</f>
        <v>66092</v>
      </c>
      <c r="AC47" s="110">
        <f>SUM($D47:N47)</f>
        <v>71689</v>
      </c>
      <c r="AD47" s="110">
        <f>SUM($D47:O47)</f>
        <v>76513</v>
      </c>
    </row>
    <row r="48" spans="1:30" s="114" customFormat="1" ht="15" customHeight="1">
      <c r="A48" s="138">
        <v>2013</v>
      </c>
      <c r="B48" s="141" t="s">
        <v>8</v>
      </c>
      <c r="D48" s="110">
        <v>0</v>
      </c>
      <c r="E48" s="110">
        <v>0</v>
      </c>
      <c r="F48" s="110">
        <v>0</v>
      </c>
      <c r="G48" s="110">
        <v>0</v>
      </c>
      <c r="H48" s="110">
        <v>0</v>
      </c>
      <c r="I48" s="110">
        <v>0</v>
      </c>
      <c r="J48" s="110">
        <v>0</v>
      </c>
      <c r="K48" s="110">
        <v>0</v>
      </c>
      <c r="L48" s="110">
        <v>0</v>
      </c>
      <c r="M48" s="110">
        <v>0</v>
      </c>
      <c r="N48" s="110">
        <v>0</v>
      </c>
      <c r="O48" s="110">
        <v>0</v>
      </c>
      <c r="P48" s="110">
        <f>SUM(D48:O48)</f>
        <v>0</v>
      </c>
      <c r="Q48" s="142"/>
      <c r="R48" s="142"/>
      <c r="S48" s="110">
        <f>SUM($D48:D48)</f>
        <v>0</v>
      </c>
      <c r="T48" s="110">
        <f>SUM($D48:E48)</f>
        <v>0</v>
      </c>
      <c r="U48" s="110">
        <f>SUM($D48:F48)</f>
        <v>0</v>
      </c>
      <c r="V48" s="110">
        <f>SUM($D48:G48)</f>
        <v>0</v>
      </c>
      <c r="W48" s="110">
        <f>SUM($D48:H48)</f>
        <v>0</v>
      </c>
      <c r="X48" s="110">
        <f>SUM($D48:I48)</f>
        <v>0</v>
      </c>
      <c r="Y48" s="110">
        <f>SUM($D48:J48)</f>
        <v>0</v>
      </c>
      <c r="Z48" s="110">
        <f>SUM($D48:K48)</f>
        <v>0</v>
      </c>
      <c r="AA48" s="110">
        <f>SUM($D48:L48)</f>
        <v>0</v>
      </c>
      <c r="AB48" s="110">
        <f>SUM($D48:M48)</f>
        <v>0</v>
      </c>
      <c r="AC48" s="110">
        <f>SUM($D48:N48)</f>
        <v>0</v>
      </c>
      <c r="AD48" s="110">
        <f>SUM($D48:O48)</f>
        <v>0</v>
      </c>
    </row>
    <row r="49" spans="1:30" s="114" customFormat="1" ht="15" customHeight="1">
      <c r="A49" s="138">
        <v>2013</v>
      </c>
      <c r="B49" s="143" t="s">
        <v>9</v>
      </c>
      <c r="D49" s="111">
        <f t="shared" ref="D49:P49" si="14">SUM(D46:D48)</f>
        <v>176275</v>
      </c>
      <c r="E49" s="111">
        <f t="shared" si="14"/>
        <v>165002</v>
      </c>
      <c r="F49" s="111">
        <f t="shared" si="14"/>
        <v>181140</v>
      </c>
      <c r="G49" s="111">
        <f t="shared" si="14"/>
        <v>171391</v>
      </c>
      <c r="H49" s="111">
        <f t="shared" si="14"/>
        <v>196014</v>
      </c>
      <c r="I49" s="111">
        <f t="shared" si="14"/>
        <v>185947</v>
      </c>
      <c r="J49" s="111">
        <f t="shared" si="14"/>
        <v>208953</v>
      </c>
      <c r="K49" s="111">
        <f t="shared" si="14"/>
        <v>202949</v>
      </c>
      <c r="L49" s="111">
        <f t="shared" si="14"/>
        <v>195629</v>
      </c>
      <c r="M49" s="111">
        <f t="shared" si="14"/>
        <v>197374</v>
      </c>
      <c r="N49" s="111">
        <f t="shared" si="14"/>
        <v>181099</v>
      </c>
      <c r="O49" s="111">
        <f t="shared" si="14"/>
        <v>168731</v>
      </c>
      <c r="P49" s="111">
        <f t="shared" si="14"/>
        <v>2230504</v>
      </c>
      <c r="Q49" s="142"/>
      <c r="R49" s="142"/>
      <c r="S49" s="111">
        <f t="shared" ref="S49:AD49" si="15">SUM(S46:S48)</f>
        <v>176275</v>
      </c>
      <c r="T49" s="111">
        <f t="shared" si="15"/>
        <v>341277</v>
      </c>
      <c r="U49" s="111">
        <f t="shared" si="15"/>
        <v>522417</v>
      </c>
      <c r="V49" s="111">
        <f t="shared" si="15"/>
        <v>693808</v>
      </c>
      <c r="W49" s="111">
        <f t="shared" si="15"/>
        <v>889822</v>
      </c>
      <c r="X49" s="111">
        <f t="shared" si="15"/>
        <v>1075769</v>
      </c>
      <c r="Y49" s="111">
        <f t="shared" si="15"/>
        <v>1284722</v>
      </c>
      <c r="Z49" s="111">
        <f t="shared" si="15"/>
        <v>1487671</v>
      </c>
      <c r="AA49" s="111">
        <f t="shared" si="15"/>
        <v>1683300</v>
      </c>
      <c r="AB49" s="111">
        <f t="shared" si="15"/>
        <v>1880674</v>
      </c>
      <c r="AC49" s="111">
        <f t="shared" si="15"/>
        <v>2061773</v>
      </c>
      <c r="AD49" s="111">
        <f t="shared" si="15"/>
        <v>2230504</v>
      </c>
    </row>
    <row r="50" spans="1:30" s="137" customFormat="1" ht="15" customHeight="1">
      <c r="A50" s="134"/>
      <c r="B50" s="135"/>
      <c r="C50" s="136"/>
      <c r="D50" s="112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36"/>
      <c r="R50" s="136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</row>
    <row r="51" spans="1:30" s="114" customFormat="1" ht="15" customHeight="1">
      <c r="A51" s="138">
        <v>2014</v>
      </c>
      <c r="B51" s="139" t="s">
        <v>6</v>
      </c>
      <c r="C51" s="113"/>
      <c r="D51" s="110">
        <v>158816</v>
      </c>
      <c r="E51" s="110">
        <v>149644</v>
      </c>
      <c r="F51" s="110">
        <v>177756</v>
      </c>
      <c r="G51" s="110">
        <v>180120</v>
      </c>
      <c r="H51" s="110">
        <v>198889</v>
      </c>
      <c r="I51" s="110">
        <v>204955</v>
      </c>
      <c r="J51" s="110">
        <v>214139</v>
      </c>
      <c r="K51" s="110">
        <v>208665</v>
      </c>
      <c r="L51" s="110">
        <v>199582</v>
      </c>
      <c r="M51" s="110">
        <v>196279</v>
      </c>
      <c r="N51" s="110">
        <v>182857</v>
      </c>
      <c r="O51" s="110">
        <v>182464</v>
      </c>
      <c r="P51" s="110">
        <f>SUM(D51:O51)</f>
        <v>2254166</v>
      </c>
      <c r="Q51" s="140"/>
      <c r="R51" s="140"/>
      <c r="S51" s="110">
        <f>SUM($D51:D51)</f>
        <v>158816</v>
      </c>
      <c r="T51" s="110">
        <f>SUM($D51:E51)</f>
        <v>308460</v>
      </c>
      <c r="U51" s="110">
        <f>SUM($D51:F51)</f>
        <v>486216</v>
      </c>
      <c r="V51" s="110">
        <f>SUM($D51:G51)</f>
        <v>666336</v>
      </c>
      <c r="W51" s="110">
        <f>SUM($D51:H51)</f>
        <v>865225</v>
      </c>
      <c r="X51" s="110">
        <f>SUM($D51:I51)</f>
        <v>1070180</v>
      </c>
      <c r="Y51" s="110">
        <f>SUM($D51:J51)</f>
        <v>1284319</v>
      </c>
      <c r="Z51" s="110">
        <f>SUM($D51:K51)</f>
        <v>1492984</v>
      </c>
      <c r="AA51" s="110">
        <f>SUM($D51:L51)</f>
        <v>1692566</v>
      </c>
      <c r="AB51" s="110">
        <f>SUM($D51:M51)</f>
        <v>1888845</v>
      </c>
      <c r="AC51" s="110">
        <f>SUM($D51:N51)</f>
        <v>2071702</v>
      </c>
      <c r="AD51" s="110">
        <f>SUM($D51:O51)</f>
        <v>2254166</v>
      </c>
    </row>
    <row r="52" spans="1:30" s="114" customFormat="1" ht="15" customHeight="1">
      <c r="A52" s="138">
        <v>2014</v>
      </c>
      <c r="B52" s="141" t="s">
        <v>7</v>
      </c>
      <c r="D52" s="111">
        <v>4984</v>
      </c>
      <c r="E52" s="110">
        <v>4486</v>
      </c>
      <c r="F52" s="110">
        <v>4412</v>
      </c>
      <c r="G52" s="110">
        <v>5414</v>
      </c>
      <c r="H52" s="110">
        <v>5774</v>
      </c>
      <c r="I52" s="110">
        <v>6222</v>
      </c>
      <c r="J52" s="110">
        <v>6449</v>
      </c>
      <c r="K52" s="110">
        <v>6383</v>
      </c>
      <c r="L52" s="110">
        <v>6547</v>
      </c>
      <c r="M52" s="110">
        <v>6148</v>
      </c>
      <c r="N52" s="110">
        <v>4732</v>
      </c>
      <c r="O52" s="110">
        <v>4440</v>
      </c>
      <c r="P52" s="110">
        <f>SUM(D52:O52)</f>
        <v>65991</v>
      </c>
      <c r="Q52" s="142"/>
      <c r="R52" s="142"/>
      <c r="S52" s="110">
        <f>SUM($D52:D52)</f>
        <v>4984</v>
      </c>
      <c r="T52" s="110">
        <f>SUM($D52:E52)</f>
        <v>9470</v>
      </c>
      <c r="U52" s="110">
        <f>SUM($D52:F52)</f>
        <v>13882</v>
      </c>
      <c r="V52" s="110">
        <f>SUM($D52:G52)</f>
        <v>19296</v>
      </c>
      <c r="W52" s="110">
        <f>SUM($D52:H52)</f>
        <v>25070</v>
      </c>
      <c r="X52" s="110">
        <f>SUM($D52:I52)</f>
        <v>31292</v>
      </c>
      <c r="Y52" s="110">
        <f>SUM($D52:J52)</f>
        <v>37741</v>
      </c>
      <c r="Z52" s="110">
        <f>SUM($D52:K52)</f>
        <v>44124</v>
      </c>
      <c r="AA52" s="110">
        <f>SUM($D52:L52)</f>
        <v>50671</v>
      </c>
      <c r="AB52" s="110">
        <f>SUM($D52:M52)</f>
        <v>56819</v>
      </c>
      <c r="AC52" s="110">
        <f>SUM($D52:N52)</f>
        <v>61551</v>
      </c>
      <c r="AD52" s="110">
        <f>SUM($D52:O52)</f>
        <v>65991</v>
      </c>
    </row>
    <row r="53" spans="1:30" s="114" customFormat="1" ht="15" customHeight="1">
      <c r="A53" s="138">
        <v>2014</v>
      </c>
      <c r="B53" s="141" t="s">
        <v>8</v>
      </c>
      <c r="D53" s="110">
        <v>0</v>
      </c>
      <c r="E53" s="110">
        <v>0</v>
      </c>
      <c r="F53" s="110">
        <v>0</v>
      </c>
      <c r="G53" s="110">
        <v>0</v>
      </c>
      <c r="H53" s="110">
        <v>0</v>
      </c>
      <c r="I53" s="110">
        <v>0</v>
      </c>
      <c r="J53" s="110">
        <v>0</v>
      </c>
      <c r="K53" s="110">
        <v>0</v>
      </c>
      <c r="L53" s="110">
        <v>0</v>
      </c>
      <c r="M53" s="110">
        <v>0</v>
      </c>
      <c r="N53" s="110">
        <v>0</v>
      </c>
      <c r="O53" s="110">
        <v>0</v>
      </c>
      <c r="P53" s="110">
        <f>SUM(D53:O53)</f>
        <v>0</v>
      </c>
      <c r="Q53" s="142"/>
      <c r="R53" s="142"/>
      <c r="S53" s="110">
        <f>SUM($D53:D53)</f>
        <v>0</v>
      </c>
      <c r="T53" s="110">
        <f>SUM($D53:E53)</f>
        <v>0</v>
      </c>
      <c r="U53" s="110">
        <f>SUM($D53:F53)</f>
        <v>0</v>
      </c>
      <c r="V53" s="110">
        <f>SUM($D53:G53)</f>
        <v>0</v>
      </c>
      <c r="W53" s="110">
        <f>SUM($D53:H53)</f>
        <v>0</v>
      </c>
      <c r="X53" s="110">
        <f>SUM($D53:I53)</f>
        <v>0</v>
      </c>
      <c r="Y53" s="110">
        <f>SUM($D53:J53)</f>
        <v>0</v>
      </c>
      <c r="Z53" s="110">
        <f>SUM($D53:K53)</f>
        <v>0</v>
      </c>
      <c r="AA53" s="110">
        <f>SUM($D53:L53)</f>
        <v>0</v>
      </c>
      <c r="AB53" s="110">
        <f>SUM($D53:M53)</f>
        <v>0</v>
      </c>
      <c r="AC53" s="110">
        <f>SUM($D53:N53)</f>
        <v>0</v>
      </c>
      <c r="AD53" s="110">
        <f>SUM($D53:O53)</f>
        <v>0</v>
      </c>
    </row>
    <row r="54" spans="1:30" s="114" customFormat="1" ht="15" customHeight="1">
      <c r="A54" s="138">
        <v>2014</v>
      </c>
      <c r="B54" s="143" t="s">
        <v>9</v>
      </c>
      <c r="D54" s="111">
        <f t="shared" ref="D54:P54" si="16">SUM(D51:D53)</f>
        <v>163800</v>
      </c>
      <c r="E54" s="111">
        <f t="shared" si="16"/>
        <v>154130</v>
      </c>
      <c r="F54" s="111">
        <f t="shared" si="16"/>
        <v>182168</v>
      </c>
      <c r="G54" s="111">
        <f t="shared" si="16"/>
        <v>185534</v>
      </c>
      <c r="H54" s="111">
        <f t="shared" si="16"/>
        <v>204663</v>
      </c>
      <c r="I54" s="111">
        <f t="shared" si="16"/>
        <v>211177</v>
      </c>
      <c r="J54" s="111">
        <f t="shared" si="16"/>
        <v>220588</v>
      </c>
      <c r="K54" s="111">
        <f t="shared" si="16"/>
        <v>215048</v>
      </c>
      <c r="L54" s="111">
        <f t="shared" si="16"/>
        <v>206129</v>
      </c>
      <c r="M54" s="111">
        <f t="shared" si="16"/>
        <v>202427</v>
      </c>
      <c r="N54" s="111">
        <f t="shared" si="16"/>
        <v>187589</v>
      </c>
      <c r="O54" s="111">
        <f t="shared" si="16"/>
        <v>186904</v>
      </c>
      <c r="P54" s="111">
        <f t="shared" si="16"/>
        <v>2320157</v>
      </c>
      <c r="Q54" s="142"/>
      <c r="R54" s="142"/>
      <c r="S54" s="111">
        <f t="shared" ref="S54:AD54" si="17">SUM(S51:S53)</f>
        <v>163800</v>
      </c>
      <c r="T54" s="111">
        <f t="shared" si="17"/>
        <v>317930</v>
      </c>
      <c r="U54" s="111">
        <f t="shared" si="17"/>
        <v>500098</v>
      </c>
      <c r="V54" s="111">
        <f t="shared" si="17"/>
        <v>685632</v>
      </c>
      <c r="W54" s="111">
        <f t="shared" si="17"/>
        <v>890295</v>
      </c>
      <c r="X54" s="111">
        <f t="shared" si="17"/>
        <v>1101472</v>
      </c>
      <c r="Y54" s="111">
        <f t="shared" si="17"/>
        <v>1322060</v>
      </c>
      <c r="Z54" s="111">
        <f t="shared" si="17"/>
        <v>1537108</v>
      </c>
      <c r="AA54" s="111">
        <f t="shared" si="17"/>
        <v>1743237</v>
      </c>
      <c r="AB54" s="111">
        <f t="shared" si="17"/>
        <v>1945664</v>
      </c>
      <c r="AC54" s="111">
        <f t="shared" si="17"/>
        <v>2133253</v>
      </c>
      <c r="AD54" s="111">
        <f t="shared" si="17"/>
        <v>2320157</v>
      </c>
    </row>
    <row r="55" spans="1:30" s="137" customFormat="1" ht="15" customHeight="1">
      <c r="A55" s="134"/>
      <c r="B55" s="135"/>
      <c r="C55" s="136"/>
      <c r="D55" s="112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36"/>
      <c r="R55" s="136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</row>
    <row r="56" spans="1:30" s="114" customFormat="1" ht="15" customHeight="1">
      <c r="A56" s="138">
        <v>2015</v>
      </c>
      <c r="B56" s="139" t="s">
        <v>6</v>
      </c>
      <c r="C56" s="113"/>
      <c r="D56" s="110">
        <v>168775</v>
      </c>
      <c r="E56" s="110">
        <v>148863</v>
      </c>
      <c r="F56" s="110">
        <v>176662</v>
      </c>
      <c r="G56" s="110">
        <v>181186</v>
      </c>
      <c r="H56" s="110">
        <v>194759</v>
      </c>
      <c r="I56" s="110">
        <v>196292</v>
      </c>
      <c r="J56" s="110">
        <v>204647</v>
      </c>
      <c r="K56" s="110">
        <v>197575</v>
      </c>
      <c r="L56" s="110">
        <v>186442</v>
      </c>
      <c r="M56" s="110">
        <v>191000</v>
      </c>
      <c r="N56" s="110">
        <v>179893</v>
      </c>
      <c r="O56" s="110">
        <v>176064</v>
      </c>
      <c r="P56" s="110">
        <f>SUM(D56:O56)</f>
        <v>2202158</v>
      </c>
      <c r="Q56" s="140"/>
      <c r="R56" s="140"/>
      <c r="S56" s="110">
        <f>SUM($D56:D56)</f>
        <v>168775</v>
      </c>
      <c r="T56" s="110">
        <f>SUM($D56:E56)</f>
        <v>317638</v>
      </c>
      <c r="U56" s="110">
        <f>SUM($D56:F56)</f>
        <v>494300</v>
      </c>
      <c r="V56" s="110">
        <f>SUM($D56:G56)</f>
        <v>675486</v>
      </c>
      <c r="W56" s="110">
        <f>SUM($D56:H56)</f>
        <v>870245</v>
      </c>
      <c r="X56" s="110">
        <f>SUM($D56:I56)</f>
        <v>1066537</v>
      </c>
      <c r="Y56" s="110">
        <f>SUM($D56:J56)</f>
        <v>1271184</v>
      </c>
      <c r="Z56" s="110">
        <f>SUM($D56:K56)</f>
        <v>1468759</v>
      </c>
      <c r="AA56" s="110">
        <f>SUM($D56:L56)</f>
        <v>1655201</v>
      </c>
      <c r="AB56" s="110">
        <f>SUM($D56:M56)</f>
        <v>1846201</v>
      </c>
      <c r="AC56" s="110">
        <f>SUM($D56:N56)</f>
        <v>2026094</v>
      </c>
      <c r="AD56" s="110">
        <f>SUM($D56:O56)</f>
        <v>2202158</v>
      </c>
    </row>
    <row r="57" spans="1:30" s="114" customFormat="1" ht="15" customHeight="1">
      <c r="A57" s="138">
        <v>2015</v>
      </c>
      <c r="B57" s="141" t="s">
        <v>7</v>
      </c>
      <c r="D57" s="111">
        <v>4351</v>
      </c>
      <c r="E57" s="110">
        <v>4212</v>
      </c>
      <c r="F57" s="110">
        <v>4450</v>
      </c>
      <c r="G57" s="110">
        <v>4521</v>
      </c>
      <c r="H57" s="110">
        <v>5980</v>
      </c>
      <c r="I57" s="110">
        <v>6351</v>
      </c>
      <c r="J57" s="110">
        <v>6271</v>
      </c>
      <c r="K57" s="110">
        <v>6369</v>
      </c>
      <c r="L57" s="110">
        <v>6475</v>
      </c>
      <c r="M57" s="110">
        <v>6122</v>
      </c>
      <c r="N57" s="110">
        <v>5477</v>
      </c>
      <c r="O57" s="110">
        <v>5212</v>
      </c>
      <c r="P57" s="110">
        <f>SUM(D57:O57)</f>
        <v>65791</v>
      </c>
      <c r="Q57" s="142"/>
      <c r="R57" s="142"/>
      <c r="S57" s="110">
        <f>SUM($D57:D57)</f>
        <v>4351</v>
      </c>
      <c r="T57" s="110">
        <f>SUM($D57:E57)</f>
        <v>8563</v>
      </c>
      <c r="U57" s="110">
        <f>SUM($D57:F57)</f>
        <v>13013</v>
      </c>
      <c r="V57" s="110">
        <f>SUM($D57:G57)</f>
        <v>17534</v>
      </c>
      <c r="W57" s="110">
        <f>SUM($D57:H57)</f>
        <v>23514</v>
      </c>
      <c r="X57" s="110">
        <f>SUM($D57:I57)</f>
        <v>29865</v>
      </c>
      <c r="Y57" s="110">
        <f>SUM($D57:J57)</f>
        <v>36136</v>
      </c>
      <c r="Z57" s="110">
        <f>SUM($D57:K57)</f>
        <v>42505</v>
      </c>
      <c r="AA57" s="110">
        <f>SUM($D57:L57)</f>
        <v>48980</v>
      </c>
      <c r="AB57" s="110">
        <f>SUM($D57:M57)</f>
        <v>55102</v>
      </c>
      <c r="AC57" s="110">
        <f>SUM($D57:N57)</f>
        <v>60579</v>
      </c>
      <c r="AD57" s="110">
        <f>SUM($D57:O57)</f>
        <v>65791</v>
      </c>
    </row>
    <row r="58" spans="1:30" s="114" customFormat="1" ht="15" customHeight="1">
      <c r="A58" s="138">
        <v>2015</v>
      </c>
      <c r="B58" s="141" t="s">
        <v>8</v>
      </c>
      <c r="D58" s="110">
        <v>0</v>
      </c>
      <c r="E58" s="110">
        <v>0</v>
      </c>
      <c r="F58" s="110">
        <v>0</v>
      </c>
      <c r="G58" s="110">
        <v>0</v>
      </c>
      <c r="H58" s="110">
        <v>0</v>
      </c>
      <c r="I58" s="110">
        <v>0</v>
      </c>
      <c r="J58" s="110">
        <v>0</v>
      </c>
      <c r="K58" s="110">
        <v>0</v>
      </c>
      <c r="L58" s="110">
        <v>0</v>
      </c>
      <c r="M58" s="110">
        <v>0</v>
      </c>
      <c r="N58" s="110">
        <v>0</v>
      </c>
      <c r="O58" s="110">
        <v>0</v>
      </c>
      <c r="P58" s="110">
        <f>SUM(D58:O58)</f>
        <v>0</v>
      </c>
      <c r="Q58" s="142"/>
      <c r="R58" s="142"/>
      <c r="S58" s="110">
        <f>SUM($D58:D58)</f>
        <v>0</v>
      </c>
      <c r="T58" s="110">
        <f>SUM($D58:E58)</f>
        <v>0</v>
      </c>
      <c r="U58" s="110">
        <f>SUM($D58:F58)</f>
        <v>0</v>
      </c>
      <c r="V58" s="110">
        <f>SUM($D58:G58)</f>
        <v>0</v>
      </c>
      <c r="W58" s="110">
        <f>SUM($D58:H58)</f>
        <v>0</v>
      </c>
      <c r="X58" s="110">
        <f>SUM($D58:I58)</f>
        <v>0</v>
      </c>
      <c r="Y58" s="110">
        <f>SUM($D58:J58)</f>
        <v>0</v>
      </c>
      <c r="Z58" s="110">
        <f>SUM($D58:K58)</f>
        <v>0</v>
      </c>
      <c r="AA58" s="110">
        <f>SUM($D58:L58)</f>
        <v>0</v>
      </c>
      <c r="AB58" s="110">
        <f>SUM($D58:M58)</f>
        <v>0</v>
      </c>
      <c r="AC58" s="110">
        <f>SUM($D58:N58)</f>
        <v>0</v>
      </c>
      <c r="AD58" s="110">
        <f>SUM($D58:O58)</f>
        <v>0</v>
      </c>
    </row>
    <row r="59" spans="1:30" s="114" customFormat="1" ht="15" customHeight="1">
      <c r="A59" s="138">
        <v>2015</v>
      </c>
      <c r="B59" s="143" t="s">
        <v>9</v>
      </c>
      <c r="D59" s="111">
        <f t="shared" ref="D59:P59" si="18">SUM(D56:D58)</f>
        <v>173126</v>
      </c>
      <c r="E59" s="111">
        <f t="shared" si="18"/>
        <v>153075</v>
      </c>
      <c r="F59" s="111">
        <f t="shared" si="18"/>
        <v>181112</v>
      </c>
      <c r="G59" s="111">
        <f t="shared" si="18"/>
        <v>185707</v>
      </c>
      <c r="H59" s="111">
        <f t="shared" si="18"/>
        <v>200739</v>
      </c>
      <c r="I59" s="111">
        <f t="shared" si="18"/>
        <v>202643</v>
      </c>
      <c r="J59" s="111">
        <f t="shared" si="18"/>
        <v>210918</v>
      </c>
      <c r="K59" s="111">
        <f t="shared" si="18"/>
        <v>203944</v>
      </c>
      <c r="L59" s="111">
        <f t="shared" si="18"/>
        <v>192917</v>
      </c>
      <c r="M59" s="111">
        <f t="shared" si="18"/>
        <v>197122</v>
      </c>
      <c r="N59" s="111">
        <f t="shared" si="18"/>
        <v>185370</v>
      </c>
      <c r="O59" s="111">
        <f t="shared" si="18"/>
        <v>181276</v>
      </c>
      <c r="P59" s="111">
        <f t="shared" si="18"/>
        <v>2267949</v>
      </c>
      <c r="Q59" s="142"/>
      <c r="R59" s="142"/>
      <c r="S59" s="111">
        <f t="shared" ref="S59:AD59" si="19">SUM(S56:S58)</f>
        <v>173126</v>
      </c>
      <c r="T59" s="111">
        <f t="shared" si="19"/>
        <v>326201</v>
      </c>
      <c r="U59" s="111">
        <f t="shared" si="19"/>
        <v>507313</v>
      </c>
      <c r="V59" s="111">
        <f t="shared" si="19"/>
        <v>693020</v>
      </c>
      <c r="W59" s="111">
        <f t="shared" si="19"/>
        <v>893759</v>
      </c>
      <c r="X59" s="111">
        <f t="shared" si="19"/>
        <v>1096402</v>
      </c>
      <c r="Y59" s="111">
        <f t="shared" si="19"/>
        <v>1307320</v>
      </c>
      <c r="Z59" s="111">
        <f t="shared" si="19"/>
        <v>1511264</v>
      </c>
      <c r="AA59" s="111">
        <f t="shared" si="19"/>
        <v>1704181</v>
      </c>
      <c r="AB59" s="111">
        <f t="shared" si="19"/>
        <v>1901303</v>
      </c>
      <c r="AC59" s="111">
        <f t="shared" si="19"/>
        <v>2086673</v>
      </c>
      <c r="AD59" s="111">
        <f t="shared" si="19"/>
        <v>2267949</v>
      </c>
    </row>
    <row r="60" spans="1:30" s="137" customFormat="1" ht="15" customHeight="1">
      <c r="A60" s="134"/>
      <c r="B60" s="135"/>
      <c r="C60" s="136"/>
      <c r="D60" s="112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36"/>
      <c r="R60" s="136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</row>
    <row r="61" spans="1:30" s="114" customFormat="1" ht="15" customHeight="1">
      <c r="A61" s="138">
        <v>2016</v>
      </c>
      <c r="B61" s="139" t="s">
        <v>6</v>
      </c>
      <c r="C61" s="113"/>
      <c r="D61" s="104">
        <v>168360</v>
      </c>
      <c r="E61" s="104">
        <v>151503</v>
      </c>
      <c r="F61" s="104">
        <v>177327</v>
      </c>
      <c r="G61" s="104">
        <v>182673</v>
      </c>
      <c r="H61" s="104">
        <v>195931</v>
      </c>
      <c r="I61" s="104">
        <v>196844</v>
      </c>
      <c r="J61" s="104">
        <v>198223</v>
      </c>
      <c r="K61" s="104">
        <v>197538</v>
      </c>
      <c r="L61" s="104">
        <v>191969</v>
      </c>
      <c r="M61" s="104">
        <v>191303</v>
      </c>
      <c r="N61" s="104">
        <v>180284</v>
      </c>
      <c r="O61" s="104">
        <v>180878</v>
      </c>
      <c r="P61" s="110">
        <f>SUM(D61:O61)</f>
        <v>2212833</v>
      </c>
      <c r="Q61" s="140"/>
      <c r="R61" s="140"/>
      <c r="S61" s="110">
        <f>SUM($D61:D61)</f>
        <v>168360</v>
      </c>
      <c r="T61" s="110">
        <f>SUM($D61:E61)</f>
        <v>319863</v>
      </c>
      <c r="U61" s="110">
        <f>SUM($D61:F61)</f>
        <v>497190</v>
      </c>
      <c r="V61" s="110">
        <f>SUM($D61:G61)</f>
        <v>679863</v>
      </c>
      <c r="W61" s="110">
        <f>SUM($D61:H61)</f>
        <v>875794</v>
      </c>
      <c r="X61" s="110">
        <f>SUM($D61:I61)</f>
        <v>1072638</v>
      </c>
      <c r="Y61" s="110">
        <f>SUM($D61:J61)</f>
        <v>1270861</v>
      </c>
      <c r="Z61" s="110">
        <f>SUM($D61:K61)</f>
        <v>1468399</v>
      </c>
      <c r="AA61" s="110">
        <f>SUM($D61:L61)</f>
        <v>1660368</v>
      </c>
      <c r="AB61" s="110">
        <f>SUM($D61:M61)</f>
        <v>1851671</v>
      </c>
      <c r="AC61" s="110">
        <f>SUM($D61:N61)</f>
        <v>2031955</v>
      </c>
      <c r="AD61" s="110">
        <f>SUM($D61:O61)</f>
        <v>2212833</v>
      </c>
    </row>
    <row r="62" spans="1:30" s="114" customFormat="1" ht="15" customHeight="1">
      <c r="A62" s="138">
        <v>2016</v>
      </c>
      <c r="B62" s="141" t="s">
        <v>7</v>
      </c>
      <c r="D62" s="105">
        <v>4488</v>
      </c>
      <c r="E62" s="104">
        <v>4446</v>
      </c>
      <c r="F62" s="104">
        <v>4868</v>
      </c>
      <c r="G62" s="104">
        <v>4815</v>
      </c>
      <c r="H62" s="104">
        <v>6111</v>
      </c>
      <c r="I62" s="104">
        <v>6726</v>
      </c>
      <c r="J62" s="104">
        <v>5936</v>
      </c>
      <c r="K62" s="104">
        <v>5990</v>
      </c>
      <c r="L62" s="104">
        <v>6476</v>
      </c>
      <c r="M62" s="104">
        <v>7110</v>
      </c>
      <c r="N62" s="104">
        <v>5878</v>
      </c>
      <c r="O62" s="104">
        <v>4985</v>
      </c>
      <c r="P62" s="110">
        <f>SUM(D62:O62)</f>
        <v>67829</v>
      </c>
      <c r="Q62" s="142"/>
      <c r="R62" s="142"/>
      <c r="S62" s="110">
        <f>SUM($D62:D62)</f>
        <v>4488</v>
      </c>
      <c r="T62" s="110">
        <f>SUM($D62:E62)</f>
        <v>8934</v>
      </c>
      <c r="U62" s="110">
        <f>SUM($D62:F62)</f>
        <v>13802</v>
      </c>
      <c r="V62" s="110">
        <f>SUM($D62:G62)</f>
        <v>18617</v>
      </c>
      <c r="W62" s="110">
        <f>SUM($D62:H62)</f>
        <v>24728</v>
      </c>
      <c r="X62" s="110">
        <f>SUM($D62:I62)</f>
        <v>31454</v>
      </c>
      <c r="Y62" s="110">
        <f>SUM($D62:J62)</f>
        <v>37390</v>
      </c>
      <c r="Z62" s="110">
        <f>SUM($D62:K62)</f>
        <v>43380</v>
      </c>
      <c r="AA62" s="110">
        <f>SUM($D62:L62)</f>
        <v>49856</v>
      </c>
      <c r="AB62" s="110">
        <f>SUM($D62:M62)</f>
        <v>56966</v>
      </c>
      <c r="AC62" s="110">
        <f>SUM($D62:N62)</f>
        <v>62844</v>
      </c>
      <c r="AD62" s="110">
        <f>SUM($D62:O62)</f>
        <v>67829</v>
      </c>
    </row>
    <row r="63" spans="1:30" s="114" customFormat="1" ht="15" customHeight="1">
      <c r="A63" s="138">
        <v>2016</v>
      </c>
      <c r="B63" s="141" t="s">
        <v>8</v>
      </c>
      <c r="D63" s="104">
        <v>0</v>
      </c>
      <c r="E63" s="104">
        <v>0</v>
      </c>
      <c r="F63" s="104">
        <v>0</v>
      </c>
      <c r="G63" s="104">
        <v>0</v>
      </c>
      <c r="H63" s="104">
        <v>0</v>
      </c>
      <c r="I63" s="104">
        <v>0</v>
      </c>
      <c r="J63" s="104">
        <v>0</v>
      </c>
      <c r="K63" s="104">
        <v>0</v>
      </c>
      <c r="L63" s="104">
        <v>0</v>
      </c>
      <c r="M63" s="104">
        <v>0</v>
      </c>
      <c r="N63" s="104">
        <v>0</v>
      </c>
      <c r="O63" s="104">
        <v>0</v>
      </c>
      <c r="P63" s="110">
        <f>SUM(D63:O63)</f>
        <v>0</v>
      </c>
      <c r="Q63" s="142"/>
      <c r="R63" s="142"/>
      <c r="S63" s="110">
        <f>SUM($D63:D63)</f>
        <v>0</v>
      </c>
      <c r="T63" s="110">
        <f>SUM($D63:E63)</f>
        <v>0</v>
      </c>
      <c r="U63" s="110">
        <f>SUM($D63:F63)</f>
        <v>0</v>
      </c>
      <c r="V63" s="110">
        <f>SUM($D63:G63)</f>
        <v>0</v>
      </c>
      <c r="W63" s="110">
        <f>SUM($D63:H63)</f>
        <v>0</v>
      </c>
      <c r="X63" s="110">
        <f>SUM($D63:I63)</f>
        <v>0</v>
      </c>
      <c r="Y63" s="110">
        <f>SUM($D63:J63)</f>
        <v>0</v>
      </c>
      <c r="Z63" s="110">
        <f>SUM($D63:K63)</f>
        <v>0</v>
      </c>
      <c r="AA63" s="110">
        <f>SUM($D63:L63)</f>
        <v>0</v>
      </c>
      <c r="AB63" s="110">
        <f>SUM($D63:M63)</f>
        <v>0</v>
      </c>
      <c r="AC63" s="110">
        <f>SUM($D63:N63)</f>
        <v>0</v>
      </c>
      <c r="AD63" s="110">
        <f>SUM($D63:O63)</f>
        <v>0</v>
      </c>
    </row>
    <row r="64" spans="1:30" s="114" customFormat="1" ht="15" customHeight="1">
      <c r="A64" s="138">
        <v>2016</v>
      </c>
      <c r="B64" s="143" t="s">
        <v>9</v>
      </c>
      <c r="D64" s="111">
        <f t="shared" ref="D64:P64" si="20">SUM(D61:D63)</f>
        <v>172848</v>
      </c>
      <c r="E64" s="111">
        <f t="shared" si="20"/>
        <v>155949</v>
      </c>
      <c r="F64" s="111">
        <f t="shared" si="20"/>
        <v>182195</v>
      </c>
      <c r="G64" s="111">
        <f t="shared" si="20"/>
        <v>187488</v>
      </c>
      <c r="H64" s="111">
        <f t="shared" si="20"/>
        <v>202042</v>
      </c>
      <c r="I64" s="111">
        <f t="shared" si="20"/>
        <v>203570</v>
      </c>
      <c r="J64" s="111">
        <f t="shared" si="20"/>
        <v>204159</v>
      </c>
      <c r="K64" s="111">
        <f t="shared" si="20"/>
        <v>203528</v>
      </c>
      <c r="L64" s="111">
        <f t="shared" si="20"/>
        <v>198445</v>
      </c>
      <c r="M64" s="111">
        <f t="shared" si="20"/>
        <v>198413</v>
      </c>
      <c r="N64" s="111">
        <f t="shared" si="20"/>
        <v>186162</v>
      </c>
      <c r="O64" s="111">
        <f t="shared" si="20"/>
        <v>185863</v>
      </c>
      <c r="P64" s="111">
        <f t="shared" si="20"/>
        <v>2280662</v>
      </c>
      <c r="Q64" s="142"/>
      <c r="R64" s="142"/>
      <c r="S64" s="111">
        <f t="shared" ref="S64:AD64" si="21">SUM(S61:S63)</f>
        <v>172848</v>
      </c>
      <c r="T64" s="111">
        <f t="shared" si="21"/>
        <v>328797</v>
      </c>
      <c r="U64" s="111">
        <f t="shared" si="21"/>
        <v>510992</v>
      </c>
      <c r="V64" s="111">
        <f t="shared" si="21"/>
        <v>698480</v>
      </c>
      <c r="W64" s="111">
        <f t="shared" si="21"/>
        <v>900522</v>
      </c>
      <c r="X64" s="111">
        <f t="shared" si="21"/>
        <v>1104092</v>
      </c>
      <c r="Y64" s="111">
        <f t="shared" si="21"/>
        <v>1308251</v>
      </c>
      <c r="Z64" s="111">
        <f t="shared" si="21"/>
        <v>1511779</v>
      </c>
      <c r="AA64" s="111">
        <f t="shared" si="21"/>
        <v>1710224</v>
      </c>
      <c r="AB64" s="111">
        <f t="shared" si="21"/>
        <v>1908637</v>
      </c>
      <c r="AC64" s="111">
        <f t="shared" si="21"/>
        <v>2094799</v>
      </c>
      <c r="AD64" s="111">
        <f t="shared" si="21"/>
        <v>2280662</v>
      </c>
    </row>
    <row r="65" spans="1:31" s="137" customFormat="1" ht="15" customHeight="1">
      <c r="A65" s="134"/>
      <c r="B65" s="135"/>
      <c r="C65" s="136"/>
      <c r="D65" s="112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36"/>
      <c r="R65" s="136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</row>
    <row r="66" spans="1:31" s="114" customFormat="1" ht="15" customHeight="1">
      <c r="A66" s="138">
        <v>2017</v>
      </c>
      <c r="B66" s="139" t="s">
        <v>6</v>
      </c>
      <c r="C66" s="113"/>
      <c r="D66" s="104">
        <v>175192</v>
      </c>
      <c r="E66" s="104">
        <v>162715</v>
      </c>
      <c r="F66" s="104">
        <v>181912</v>
      </c>
      <c r="G66" s="104">
        <v>187192</v>
      </c>
      <c r="H66" s="104">
        <v>204682</v>
      </c>
      <c r="I66" s="104">
        <v>204318</v>
      </c>
      <c r="J66" s="104">
        <v>206832</v>
      </c>
      <c r="K66" s="104">
        <v>206767</v>
      </c>
      <c r="L66" s="104">
        <v>200591</v>
      </c>
      <c r="M66" s="104">
        <v>202687</v>
      </c>
      <c r="N66" s="104"/>
      <c r="O66" s="104"/>
      <c r="P66" s="110">
        <f>SUM(D66:O66)</f>
        <v>1932888</v>
      </c>
      <c r="Q66" s="140"/>
      <c r="R66" s="140"/>
      <c r="S66" s="110">
        <f>SUM($D66:D66)</f>
        <v>175192</v>
      </c>
      <c r="T66" s="110">
        <f>SUM($D66:E66)</f>
        <v>337907</v>
      </c>
      <c r="U66" s="110">
        <f>SUM($D66:F66)</f>
        <v>519819</v>
      </c>
      <c r="V66" s="110">
        <f>SUM($D66:G66)</f>
        <v>707011</v>
      </c>
      <c r="W66" s="110">
        <f>SUM($D66:H66)</f>
        <v>911693</v>
      </c>
      <c r="X66" s="110">
        <f>SUM($D66:I66)</f>
        <v>1116011</v>
      </c>
      <c r="Y66" s="110">
        <f>SUM($D66:J66)</f>
        <v>1322843</v>
      </c>
      <c r="Z66" s="110">
        <f>SUM($D66:K66)</f>
        <v>1529610</v>
      </c>
      <c r="AA66" s="110">
        <f>SUM($D66:L66)</f>
        <v>1730201</v>
      </c>
      <c r="AB66" s="110">
        <f>SUM($D66:M66)</f>
        <v>1932888</v>
      </c>
      <c r="AC66" s="110">
        <f>SUM($D66:N66)</f>
        <v>1932888</v>
      </c>
      <c r="AD66" s="110">
        <f>SUM($D66:O66)</f>
        <v>1932888</v>
      </c>
    </row>
    <row r="67" spans="1:31" s="114" customFormat="1" ht="15" customHeight="1">
      <c r="A67" s="138">
        <v>2017</v>
      </c>
      <c r="B67" s="141" t="s">
        <v>7</v>
      </c>
      <c r="D67" s="105">
        <v>4964</v>
      </c>
      <c r="E67" s="104">
        <v>4816</v>
      </c>
      <c r="F67" s="104">
        <v>5108</v>
      </c>
      <c r="G67" s="104">
        <v>5304</v>
      </c>
      <c r="H67" s="104">
        <v>6399</v>
      </c>
      <c r="I67" s="104">
        <v>6929</v>
      </c>
      <c r="J67" s="104">
        <v>6492</v>
      </c>
      <c r="K67" s="104">
        <v>6583</v>
      </c>
      <c r="L67" s="104">
        <v>7129</v>
      </c>
      <c r="M67" s="104">
        <v>6918</v>
      </c>
      <c r="N67" s="104"/>
      <c r="O67" s="104"/>
      <c r="P67" s="110">
        <f>SUM(D67:O67)</f>
        <v>60642</v>
      </c>
      <c r="Q67" s="142"/>
      <c r="R67" s="142"/>
      <c r="S67" s="110">
        <f>SUM($D67:D67)</f>
        <v>4964</v>
      </c>
      <c r="T67" s="110">
        <f>SUM($D67:E67)</f>
        <v>9780</v>
      </c>
      <c r="U67" s="110">
        <f>SUM($D67:F67)</f>
        <v>14888</v>
      </c>
      <c r="V67" s="110">
        <f>SUM($D67:G67)</f>
        <v>20192</v>
      </c>
      <c r="W67" s="110">
        <f>SUM($D67:H67)</f>
        <v>26591</v>
      </c>
      <c r="X67" s="110">
        <f>SUM($D67:I67)</f>
        <v>33520</v>
      </c>
      <c r="Y67" s="110">
        <f>SUM($D67:J67)</f>
        <v>40012</v>
      </c>
      <c r="Z67" s="110">
        <f>SUM($D67:K67)</f>
        <v>46595</v>
      </c>
      <c r="AA67" s="110">
        <f>SUM($D67:L67)</f>
        <v>53724</v>
      </c>
      <c r="AB67" s="110">
        <f>SUM($D67:M67)</f>
        <v>60642</v>
      </c>
      <c r="AC67" s="110">
        <f>SUM($D67:N67)</f>
        <v>60642</v>
      </c>
      <c r="AD67" s="110">
        <f>SUM($D67:O67)</f>
        <v>60642</v>
      </c>
    </row>
    <row r="68" spans="1:31" s="114" customFormat="1" ht="15" customHeight="1">
      <c r="A68" s="138">
        <v>2017</v>
      </c>
      <c r="B68" s="141" t="s">
        <v>8</v>
      </c>
      <c r="D68" s="104">
        <v>0</v>
      </c>
      <c r="E68" s="104">
        <v>0</v>
      </c>
      <c r="F68" s="104">
        <v>0</v>
      </c>
      <c r="G68" s="104">
        <v>0</v>
      </c>
      <c r="H68" s="104">
        <v>0</v>
      </c>
      <c r="I68" s="104">
        <v>0</v>
      </c>
      <c r="J68" s="104">
        <v>0</v>
      </c>
      <c r="K68" s="104">
        <v>0</v>
      </c>
      <c r="L68" s="104">
        <v>0</v>
      </c>
      <c r="M68" s="104">
        <v>0</v>
      </c>
      <c r="N68" s="104"/>
      <c r="O68" s="104"/>
      <c r="P68" s="110">
        <f>SUM(D68:O68)</f>
        <v>0</v>
      </c>
      <c r="Q68" s="142"/>
      <c r="R68" s="142"/>
      <c r="S68" s="110">
        <f>SUM($D68:D68)</f>
        <v>0</v>
      </c>
      <c r="T68" s="110">
        <f>SUM($D68:E68)</f>
        <v>0</v>
      </c>
      <c r="U68" s="110">
        <f>SUM($D68:F68)</f>
        <v>0</v>
      </c>
      <c r="V68" s="110">
        <f>SUM($D68:G68)</f>
        <v>0</v>
      </c>
      <c r="W68" s="110">
        <f>SUM($D68:H68)</f>
        <v>0</v>
      </c>
      <c r="X68" s="110">
        <f>SUM($D68:I68)</f>
        <v>0</v>
      </c>
      <c r="Y68" s="110">
        <f>SUM($D68:J68)</f>
        <v>0</v>
      </c>
      <c r="Z68" s="110">
        <f>SUM($D68:K68)</f>
        <v>0</v>
      </c>
      <c r="AA68" s="110">
        <f>SUM($D68:L68)</f>
        <v>0</v>
      </c>
      <c r="AB68" s="110">
        <f>SUM($D68:M68)</f>
        <v>0</v>
      </c>
      <c r="AC68" s="110">
        <f>SUM($D68:N68)</f>
        <v>0</v>
      </c>
      <c r="AD68" s="110">
        <f>SUM($D68:O68)</f>
        <v>0</v>
      </c>
    </row>
    <row r="69" spans="1:31" s="114" customFormat="1" ht="15" customHeight="1">
      <c r="A69" s="138">
        <v>2017</v>
      </c>
      <c r="B69" s="143" t="s">
        <v>9</v>
      </c>
      <c r="D69" s="111">
        <f t="shared" ref="D69:P69" si="22">SUM(D66:D68)</f>
        <v>180156</v>
      </c>
      <c r="E69" s="111">
        <f t="shared" si="22"/>
        <v>167531</v>
      </c>
      <c r="F69" s="111">
        <f t="shared" si="22"/>
        <v>187020</v>
      </c>
      <c r="G69" s="111">
        <f t="shared" si="22"/>
        <v>192496</v>
      </c>
      <c r="H69" s="111">
        <f t="shared" si="22"/>
        <v>211081</v>
      </c>
      <c r="I69" s="111">
        <f t="shared" si="22"/>
        <v>211247</v>
      </c>
      <c r="J69" s="111">
        <f t="shared" si="22"/>
        <v>213324</v>
      </c>
      <c r="K69" s="111">
        <f t="shared" si="22"/>
        <v>213350</v>
      </c>
      <c r="L69" s="111">
        <f t="shared" si="22"/>
        <v>207720</v>
      </c>
      <c r="M69" s="111">
        <f t="shared" si="22"/>
        <v>209605</v>
      </c>
      <c r="N69" s="111">
        <f t="shared" si="22"/>
        <v>0</v>
      </c>
      <c r="O69" s="111">
        <f t="shared" si="22"/>
        <v>0</v>
      </c>
      <c r="P69" s="111">
        <f t="shared" si="22"/>
        <v>1993530</v>
      </c>
      <c r="Q69" s="142"/>
      <c r="R69" s="142"/>
      <c r="S69" s="111">
        <f t="shared" ref="S69:AD69" si="23">SUM(S66:S68)</f>
        <v>180156</v>
      </c>
      <c r="T69" s="111">
        <f t="shared" si="23"/>
        <v>347687</v>
      </c>
      <c r="U69" s="111">
        <f t="shared" si="23"/>
        <v>534707</v>
      </c>
      <c r="V69" s="111">
        <f t="shared" si="23"/>
        <v>727203</v>
      </c>
      <c r="W69" s="111">
        <f t="shared" si="23"/>
        <v>938284</v>
      </c>
      <c r="X69" s="111">
        <f t="shared" si="23"/>
        <v>1149531</v>
      </c>
      <c r="Y69" s="111">
        <f t="shared" si="23"/>
        <v>1362855</v>
      </c>
      <c r="Z69" s="111">
        <f t="shared" si="23"/>
        <v>1576205</v>
      </c>
      <c r="AA69" s="111">
        <f t="shared" si="23"/>
        <v>1783925</v>
      </c>
      <c r="AB69" s="111">
        <f t="shared" si="23"/>
        <v>1993530</v>
      </c>
      <c r="AC69" s="111">
        <f t="shared" si="23"/>
        <v>1993530</v>
      </c>
      <c r="AD69" s="111">
        <f t="shared" si="23"/>
        <v>1993530</v>
      </c>
    </row>
    <row r="70" spans="1:31" s="137" customFormat="1" ht="15" customHeight="1">
      <c r="A70" s="134"/>
      <c r="B70" s="135"/>
      <c r="C70" s="136"/>
      <c r="D70" s="112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36"/>
      <c r="R70" s="136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</row>
    <row r="72" spans="1:31" ht="15" customHeight="1">
      <c r="C72" s="110">
        <v>0</v>
      </c>
      <c r="D72" s="117"/>
      <c r="E72" s="125"/>
      <c r="S72" s="117"/>
      <c r="T72" s="125"/>
      <c r="AE72" s="117"/>
    </row>
    <row r="73" spans="1:31" s="114" customFormat="1" ht="15" customHeight="1">
      <c r="A73" s="138">
        <v>2006</v>
      </c>
      <c r="B73" s="139" t="s">
        <v>6</v>
      </c>
      <c r="C73" s="113"/>
      <c r="D73" s="110">
        <f t="shared" ref="D73:J84" si="24">SUMIFS(D$11:D$70,$A$11:$A$70,$A73,$B$11:$B$70,$B73)</f>
        <v>182429</v>
      </c>
      <c r="E73" s="110">
        <f t="shared" si="24"/>
        <v>170507</v>
      </c>
      <c r="F73" s="110">
        <f t="shared" si="24"/>
        <v>203473</v>
      </c>
      <c r="G73" s="110">
        <f t="shared" si="24"/>
        <v>196724</v>
      </c>
      <c r="H73" s="110">
        <f t="shared" si="24"/>
        <v>213670</v>
      </c>
      <c r="I73" s="110">
        <f t="shared" si="24"/>
        <v>216834</v>
      </c>
      <c r="J73" s="110">
        <f t="shared" si="24"/>
        <v>219946</v>
      </c>
      <c r="K73" s="110">
        <f t="shared" ref="K73:O84" si="25">SUMIFS(K$11:K$70,$A$11:$A$70,$A73,$B$11:$B$70,$B73)</f>
        <v>219395</v>
      </c>
      <c r="L73" s="110">
        <f t="shared" si="25"/>
        <v>208146</v>
      </c>
      <c r="M73" s="110">
        <f t="shared" si="25"/>
        <v>207401</v>
      </c>
      <c r="N73" s="110">
        <f t="shared" si="25"/>
        <v>196832</v>
      </c>
      <c r="O73" s="110">
        <f t="shared" si="25"/>
        <v>197232</v>
      </c>
      <c r="P73" s="110">
        <f t="shared" ref="P73:P82" si="26">SUM(D73:O73)</f>
        <v>2432589</v>
      </c>
      <c r="Q73" s="112"/>
      <c r="R73" s="112"/>
      <c r="S73" s="110">
        <f>SUM($D73:D73)</f>
        <v>182429</v>
      </c>
      <c r="T73" s="110">
        <f>SUM($D73:E73)</f>
        <v>352936</v>
      </c>
      <c r="U73" s="110">
        <f>SUM($D73:F73)</f>
        <v>556409</v>
      </c>
      <c r="V73" s="110">
        <f>SUM($D73:G73)</f>
        <v>753133</v>
      </c>
      <c r="W73" s="110">
        <f>SUM($D73:H73)</f>
        <v>966803</v>
      </c>
      <c r="X73" s="110">
        <f>SUM($D73:I73)</f>
        <v>1183637</v>
      </c>
      <c r="Y73" s="110">
        <f>SUM($D73:J73)</f>
        <v>1403583</v>
      </c>
      <c r="Z73" s="110">
        <f>SUM($D73:K73)</f>
        <v>1622978</v>
      </c>
      <c r="AA73" s="110">
        <f>SUM($D73:L73)</f>
        <v>1831124</v>
      </c>
      <c r="AB73" s="110">
        <f>SUM($D73:M73)</f>
        <v>2038525</v>
      </c>
      <c r="AC73" s="110">
        <f>SUM($D73:N73)</f>
        <v>2235357</v>
      </c>
      <c r="AD73" s="110">
        <f>SUM($D73:O73)</f>
        <v>2432589</v>
      </c>
    </row>
    <row r="74" spans="1:31" s="114" customFormat="1" ht="15" customHeight="1">
      <c r="A74" s="138">
        <v>2007</v>
      </c>
      <c r="B74" s="139" t="s">
        <v>6</v>
      </c>
      <c r="C74" s="113"/>
      <c r="D74" s="110">
        <f t="shared" si="24"/>
        <v>189886</v>
      </c>
      <c r="E74" s="110">
        <f t="shared" si="24"/>
        <v>168896</v>
      </c>
      <c r="F74" s="110">
        <f t="shared" si="24"/>
        <v>196800</v>
      </c>
      <c r="G74" s="110">
        <f t="shared" si="24"/>
        <v>194547</v>
      </c>
      <c r="H74" s="110">
        <f t="shared" si="24"/>
        <v>217339</v>
      </c>
      <c r="I74" s="110">
        <f t="shared" si="24"/>
        <v>219556</v>
      </c>
      <c r="J74" s="110">
        <f t="shared" si="24"/>
        <v>232698</v>
      </c>
      <c r="K74" s="110">
        <f t="shared" si="25"/>
        <v>231995</v>
      </c>
      <c r="L74" s="110">
        <f t="shared" si="25"/>
        <v>215675</v>
      </c>
      <c r="M74" s="110">
        <f t="shared" si="25"/>
        <v>222655</v>
      </c>
      <c r="N74" s="110">
        <f t="shared" si="25"/>
        <v>201811</v>
      </c>
      <c r="O74" s="110">
        <f t="shared" si="25"/>
        <v>184655</v>
      </c>
      <c r="P74" s="110">
        <f t="shared" si="26"/>
        <v>2476513</v>
      </c>
      <c r="Q74" s="112"/>
      <c r="R74" s="112"/>
      <c r="S74" s="110">
        <f>SUM($D74:D74)</f>
        <v>189886</v>
      </c>
      <c r="T74" s="110">
        <f>SUM($D74:E74)</f>
        <v>358782</v>
      </c>
      <c r="U74" s="110">
        <f>SUM($D74:F74)</f>
        <v>555582</v>
      </c>
      <c r="V74" s="110">
        <f>SUM($D74:G74)</f>
        <v>750129</v>
      </c>
      <c r="W74" s="110">
        <f>SUM($D74:H74)</f>
        <v>967468</v>
      </c>
      <c r="X74" s="110">
        <f>SUM($D74:I74)</f>
        <v>1187024</v>
      </c>
      <c r="Y74" s="110">
        <f>SUM($D74:J74)</f>
        <v>1419722</v>
      </c>
      <c r="Z74" s="110">
        <f>SUM($D74:K74)</f>
        <v>1651717</v>
      </c>
      <c r="AA74" s="110">
        <f>SUM($D74:L74)</f>
        <v>1867392</v>
      </c>
      <c r="AB74" s="110">
        <f>SUM($D74:M74)</f>
        <v>2090047</v>
      </c>
      <c r="AC74" s="110">
        <f>SUM($D74:N74)</f>
        <v>2291858</v>
      </c>
      <c r="AD74" s="110">
        <f>SUM($D74:O74)</f>
        <v>2476513</v>
      </c>
    </row>
    <row r="75" spans="1:31" s="114" customFormat="1" ht="15" customHeight="1">
      <c r="A75" s="138">
        <v>2008</v>
      </c>
      <c r="B75" s="139" t="s">
        <v>6</v>
      </c>
      <c r="C75" s="113"/>
      <c r="D75" s="110">
        <f t="shared" si="24"/>
        <v>188607</v>
      </c>
      <c r="E75" s="110">
        <f t="shared" si="24"/>
        <v>174232</v>
      </c>
      <c r="F75" s="110">
        <f t="shared" si="24"/>
        <v>189107</v>
      </c>
      <c r="G75" s="110">
        <f t="shared" si="24"/>
        <v>202428</v>
      </c>
      <c r="H75" s="110">
        <f t="shared" si="24"/>
        <v>224518</v>
      </c>
      <c r="I75" s="110">
        <f t="shared" si="24"/>
        <v>223574</v>
      </c>
      <c r="J75" s="110">
        <f t="shared" si="24"/>
        <v>231945</v>
      </c>
      <c r="K75" s="110">
        <f t="shared" si="25"/>
        <v>230839</v>
      </c>
      <c r="L75" s="110">
        <f t="shared" si="25"/>
        <v>211459</v>
      </c>
      <c r="M75" s="110">
        <f t="shared" si="25"/>
        <v>209896</v>
      </c>
      <c r="N75" s="110">
        <f t="shared" si="25"/>
        <v>194821</v>
      </c>
      <c r="O75" s="110">
        <f t="shared" si="25"/>
        <v>187081</v>
      </c>
      <c r="P75" s="110">
        <f t="shared" si="26"/>
        <v>2468507</v>
      </c>
      <c r="Q75" s="112"/>
      <c r="R75" s="112"/>
      <c r="S75" s="110">
        <f>SUM($D75:D75)</f>
        <v>188607</v>
      </c>
      <c r="T75" s="110">
        <f>SUM($D75:E75)</f>
        <v>362839</v>
      </c>
      <c r="U75" s="110">
        <f>SUM($D75:F75)</f>
        <v>551946</v>
      </c>
      <c r="V75" s="110">
        <f>SUM($D75:G75)</f>
        <v>754374</v>
      </c>
      <c r="W75" s="110">
        <f>SUM($D75:H75)</f>
        <v>978892</v>
      </c>
      <c r="X75" s="110">
        <f>SUM($D75:I75)</f>
        <v>1202466</v>
      </c>
      <c r="Y75" s="110">
        <f>SUM($D75:J75)</f>
        <v>1434411</v>
      </c>
      <c r="Z75" s="110">
        <f>SUM($D75:K75)</f>
        <v>1665250</v>
      </c>
      <c r="AA75" s="110">
        <f>SUM($D75:L75)</f>
        <v>1876709</v>
      </c>
      <c r="AB75" s="110">
        <f>SUM($D75:M75)</f>
        <v>2086605</v>
      </c>
      <c r="AC75" s="110">
        <f>SUM($D75:N75)</f>
        <v>2281426</v>
      </c>
      <c r="AD75" s="110">
        <f>SUM($D75:O75)</f>
        <v>2468507</v>
      </c>
    </row>
    <row r="76" spans="1:31" s="114" customFormat="1" ht="15" customHeight="1">
      <c r="A76" s="138">
        <v>2009</v>
      </c>
      <c r="B76" s="139" t="s">
        <v>6</v>
      </c>
      <c r="C76" s="113"/>
      <c r="D76" s="110">
        <f t="shared" si="24"/>
        <v>181267</v>
      </c>
      <c r="E76" s="110">
        <f t="shared" si="24"/>
        <v>177109</v>
      </c>
      <c r="F76" s="110">
        <f t="shared" si="24"/>
        <v>198312</v>
      </c>
      <c r="G76" s="110">
        <f t="shared" si="24"/>
        <v>195456</v>
      </c>
      <c r="H76" s="110">
        <f t="shared" si="24"/>
        <v>222922</v>
      </c>
      <c r="I76" s="110">
        <f t="shared" si="24"/>
        <v>0</v>
      </c>
      <c r="J76" s="110">
        <f t="shared" si="24"/>
        <v>0</v>
      </c>
      <c r="K76" s="110">
        <f t="shared" si="25"/>
        <v>131834</v>
      </c>
      <c r="L76" s="110">
        <f t="shared" si="25"/>
        <v>143028</v>
      </c>
      <c r="M76" s="110">
        <f t="shared" si="25"/>
        <v>164232</v>
      </c>
      <c r="N76" s="110">
        <f t="shared" si="25"/>
        <v>166975</v>
      </c>
      <c r="O76" s="110">
        <f t="shared" si="25"/>
        <v>162228</v>
      </c>
      <c r="P76" s="110">
        <f t="shared" si="26"/>
        <v>1743363</v>
      </c>
      <c r="Q76" s="112"/>
      <c r="R76" s="112"/>
      <c r="S76" s="110">
        <f>SUM($D76:D76)</f>
        <v>181267</v>
      </c>
      <c r="T76" s="110">
        <f>SUM($D76:E76)</f>
        <v>358376</v>
      </c>
      <c r="U76" s="110">
        <f>SUM($D76:F76)</f>
        <v>556688</v>
      </c>
      <c r="V76" s="110">
        <f>SUM($D76:G76)</f>
        <v>752144</v>
      </c>
      <c r="W76" s="110">
        <f>SUM($D76:H76)</f>
        <v>975066</v>
      </c>
      <c r="X76" s="110">
        <f>SUM($D76:I76)</f>
        <v>975066</v>
      </c>
      <c r="Y76" s="110">
        <f>SUM($D76:J76)</f>
        <v>975066</v>
      </c>
      <c r="Z76" s="110">
        <f>SUM($D76:K76)</f>
        <v>1106900</v>
      </c>
      <c r="AA76" s="110">
        <f>SUM($D76:L76)</f>
        <v>1249928</v>
      </c>
      <c r="AB76" s="110">
        <f>SUM($D76:M76)</f>
        <v>1414160</v>
      </c>
      <c r="AC76" s="110">
        <f>SUM($D76:N76)</f>
        <v>1581135</v>
      </c>
      <c r="AD76" s="110">
        <f>SUM($D76:O76)</f>
        <v>1743363</v>
      </c>
    </row>
    <row r="77" spans="1:31" s="114" customFormat="1" ht="15" customHeight="1">
      <c r="A77" s="138">
        <v>2010</v>
      </c>
      <c r="B77" s="139" t="s">
        <v>6</v>
      </c>
      <c r="C77" s="113"/>
      <c r="D77" s="110">
        <f t="shared" si="24"/>
        <v>159500</v>
      </c>
      <c r="E77" s="110">
        <f t="shared" si="24"/>
        <v>151795</v>
      </c>
      <c r="F77" s="110">
        <f t="shared" si="24"/>
        <v>178294</v>
      </c>
      <c r="G77" s="110">
        <f t="shared" si="24"/>
        <v>172996</v>
      </c>
      <c r="H77" s="110">
        <f t="shared" si="24"/>
        <v>191721</v>
      </c>
      <c r="I77" s="110">
        <f t="shared" si="24"/>
        <v>191356</v>
      </c>
      <c r="J77" s="110">
        <f t="shared" si="24"/>
        <v>199544</v>
      </c>
      <c r="K77" s="110">
        <f t="shared" si="25"/>
        <v>194089</v>
      </c>
      <c r="L77" s="110">
        <f t="shared" si="25"/>
        <v>184185</v>
      </c>
      <c r="M77" s="110">
        <f t="shared" si="25"/>
        <v>198636</v>
      </c>
      <c r="N77" s="110">
        <f t="shared" si="25"/>
        <v>188636</v>
      </c>
      <c r="O77" s="110">
        <f t="shared" si="25"/>
        <v>183671</v>
      </c>
      <c r="P77" s="110">
        <f t="shared" si="26"/>
        <v>2194423</v>
      </c>
      <c r="Q77" s="112"/>
      <c r="R77" s="112"/>
      <c r="S77" s="110">
        <f>SUM($D77:D77)</f>
        <v>159500</v>
      </c>
      <c r="T77" s="110">
        <f>SUM($D77:E77)</f>
        <v>311295</v>
      </c>
      <c r="U77" s="110">
        <f>SUM($D77:F77)</f>
        <v>489589</v>
      </c>
      <c r="V77" s="110">
        <f>SUM($D77:G77)</f>
        <v>662585</v>
      </c>
      <c r="W77" s="110">
        <f>SUM($D77:H77)</f>
        <v>854306</v>
      </c>
      <c r="X77" s="110">
        <f>SUM($D77:I77)</f>
        <v>1045662</v>
      </c>
      <c r="Y77" s="110">
        <f>SUM($D77:J77)</f>
        <v>1245206</v>
      </c>
      <c r="Z77" s="110">
        <f>SUM($D77:K77)</f>
        <v>1439295</v>
      </c>
      <c r="AA77" s="110">
        <f>SUM($D77:L77)</f>
        <v>1623480</v>
      </c>
      <c r="AB77" s="110">
        <f>SUM($D77:M77)</f>
        <v>1822116</v>
      </c>
      <c r="AC77" s="110">
        <f>SUM($D77:N77)</f>
        <v>2010752</v>
      </c>
      <c r="AD77" s="110">
        <f>SUM($D77:O77)</f>
        <v>2194423</v>
      </c>
    </row>
    <row r="78" spans="1:31" s="114" customFormat="1" ht="15" customHeight="1">
      <c r="A78" s="138">
        <v>2011</v>
      </c>
      <c r="B78" s="139" t="s">
        <v>6</v>
      </c>
      <c r="C78" s="113"/>
      <c r="D78" s="110">
        <f t="shared" si="24"/>
        <v>176625</v>
      </c>
      <c r="E78" s="110">
        <f t="shared" si="24"/>
        <v>160610</v>
      </c>
      <c r="F78" s="110">
        <f t="shared" si="24"/>
        <v>186402</v>
      </c>
      <c r="G78" s="110">
        <f t="shared" si="24"/>
        <v>192455</v>
      </c>
      <c r="H78" s="110">
        <f t="shared" si="24"/>
        <v>204866</v>
      </c>
      <c r="I78" s="110">
        <f t="shared" si="24"/>
        <v>204289</v>
      </c>
      <c r="J78" s="110">
        <f t="shared" si="24"/>
        <v>201310</v>
      </c>
      <c r="K78" s="110">
        <f t="shared" si="25"/>
        <v>207954</v>
      </c>
      <c r="L78" s="110">
        <f t="shared" si="25"/>
        <v>200578</v>
      </c>
      <c r="M78" s="110">
        <f t="shared" si="25"/>
        <v>194987</v>
      </c>
      <c r="N78" s="110">
        <f t="shared" si="25"/>
        <v>185161</v>
      </c>
      <c r="O78" s="110">
        <f t="shared" si="25"/>
        <v>181467</v>
      </c>
      <c r="P78" s="110">
        <f t="shared" si="26"/>
        <v>2296704</v>
      </c>
      <c r="Q78" s="112"/>
      <c r="R78" s="112"/>
      <c r="S78" s="110">
        <f>SUM($D78:D78)</f>
        <v>176625</v>
      </c>
      <c r="T78" s="110">
        <f>SUM($D78:E78)</f>
        <v>337235</v>
      </c>
      <c r="U78" s="110">
        <f>SUM($D78:F78)</f>
        <v>523637</v>
      </c>
      <c r="V78" s="110">
        <f>SUM($D78:G78)</f>
        <v>716092</v>
      </c>
      <c r="W78" s="110">
        <f>SUM($D78:H78)</f>
        <v>920958</v>
      </c>
      <c r="X78" s="110">
        <f>SUM($D78:I78)</f>
        <v>1125247</v>
      </c>
      <c r="Y78" s="110">
        <f>SUM($D78:J78)</f>
        <v>1326557</v>
      </c>
      <c r="Z78" s="110">
        <f>SUM($D78:K78)</f>
        <v>1534511</v>
      </c>
      <c r="AA78" s="110">
        <f>SUM($D78:L78)</f>
        <v>1735089</v>
      </c>
      <c r="AB78" s="110">
        <f>SUM($D78:M78)</f>
        <v>1930076</v>
      </c>
      <c r="AC78" s="110">
        <f>SUM($D78:N78)</f>
        <v>2115237</v>
      </c>
      <c r="AD78" s="110">
        <f>SUM($D78:O78)</f>
        <v>2296704</v>
      </c>
    </row>
    <row r="79" spans="1:31" s="114" customFormat="1" ht="15" customHeight="1">
      <c r="A79" s="138">
        <v>2012</v>
      </c>
      <c r="B79" s="139" t="s">
        <v>6</v>
      </c>
      <c r="C79" s="113"/>
      <c r="D79" s="110">
        <f t="shared" si="24"/>
        <v>163824</v>
      </c>
      <c r="E79" s="110">
        <f t="shared" si="24"/>
        <v>163458</v>
      </c>
      <c r="F79" s="110">
        <f t="shared" si="24"/>
        <v>170869</v>
      </c>
      <c r="G79" s="110">
        <f t="shared" si="24"/>
        <v>180259</v>
      </c>
      <c r="H79" s="110">
        <f t="shared" si="24"/>
        <v>192760</v>
      </c>
      <c r="I79" s="110">
        <f t="shared" si="24"/>
        <v>195219</v>
      </c>
      <c r="J79" s="110">
        <f t="shared" si="24"/>
        <v>193743</v>
      </c>
      <c r="K79" s="110">
        <f t="shared" si="25"/>
        <v>204631</v>
      </c>
      <c r="L79" s="110">
        <f t="shared" si="25"/>
        <v>188558</v>
      </c>
      <c r="M79" s="110">
        <f t="shared" si="25"/>
        <v>193222</v>
      </c>
      <c r="N79" s="110">
        <f t="shared" si="25"/>
        <v>188671</v>
      </c>
      <c r="O79" s="110">
        <f t="shared" si="25"/>
        <v>164240</v>
      </c>
      <c r="P79" s="110">
        <f t="shared" si="26"/>
        <v>2199454</v>
      </c>
      <c r="Q79" s="112"/>
      <c r="R79" s="112"/>
      <c r="S79" s="110">
        <f>SUM($D79:D79)</f>
        <v>163824</v>
      </c>
      <c r="T79" s="110">
        <f>SUM($D79:E79)</f>
        <v>327282</v>
      </c>
      <c r="U79" s="110">
        <f>SUM($D79:F79)</f>
        <v>498151</v>
      </c>
      <c r="V79" s="110">
        <f>SUM($D79:G79)</f>
        <v>678410</v>
      </c>
      <c r="W79" s="110">
        <f>SUM($D79:H79)</f>
        <v>871170</v>
      </c>
      <c r="X79" s="110">
        <f>SUM($D79:I79)</f>
        <v>1066389</v>
      </c>
      <c r="Y79" s="110">
        <f>SUM($D79:J79)</f>
        <v>1260132</v>
      </c>
      <c r="Z79" s="110">
        <f>SUM($D79:K79)</f>
        <v>1464763</v>
      </c>
      <c r="AA79" s="110">
        <f>SUM($D79:L79)</f>
        <v>1653321</v>
      </c>
      <c r="AB79" s="110">
        <f>SUM($D79:M79)</f>
        <v>1846543</v>
      </c>
      <c r="AC79" s="110">
        <f>SUM($D79:N79)</f>
        <v>2035214</v>
      </c>
      <c r="AD79" s="110">
        <f>SUM($D79:O79)</f>
        <v>2199454</v>
      </c>
    </row>
    <row r="80" spans="1:31" s="114" customFormat="1" ht="15" customHeight="1">
      <c r="A80" s="138">
        <v>2013</v>
      </c>
      <c r="B80" s="139" t="s">
        <v>6</v>
      </c>
      <c r="C80" s="113"/>
      <c r="D80" s="110">
        <f t="shared" si="24"/>
        <v>170771</v>
      </c>
      <c r="E80" s="110">
        <f t="shared" si="24"/>
        <v>159771</v>
      </c>
      <c r="F80" s="110">
        <f t="shared" si="24"/>
        <v>175993</v>
      </c>
      <c r="G80" s="110">
        <f t="shared" si="24"/>
        <v>165716</v>
      </c>
      <c r="H80" s="110">
        <f t="shared" si="24"/>
        <v>188854</v>
      </c>
      <c r="I80" s="110">
        <f t="shared" si="24"/>
        <v>178870</v>
      </c>
      <c r="J80" s="110">
        <f t="shared" si="24"/>
        <v>200608</v>
      </c>
      <c r="K80" s="110">
        <f t="shared" si="25"/>
        <v>195142</v>
      </c>
      <c r="L80" s="110">
        <f t="shared" si="25"/>
        <v>188217</v>
      </c>
      <c r="M80" s="110">
        <f t="shared" si="25"/>
        <v>190640</v>
      </c>
      <c r="N80" s="110">
        <f t="shared" si="25"/>
        <v>175502</v>
      </c>
      <c r="O80" s="110">
        <f t="shared" si="25"/>
        <v>163907</v>
      </c>
      <c r="P80" s="110">
        <f t="shared" si="26"/>
        <v>2153991</v>
      </c>
      <c r="Q80" s="112"/>
      <c r="R80" s="112"/>
      <c r="S80" s="110">
        <f>SUM($D80:D80)</f>
        <v>170771</v>
      </c>
      <c r="T80" s="110">
        <f>SUM($D80:E80)</f>
        <v>330542</v>
      </c>
      <c r="U80" s="110">
        <f>SUM($D80:F80)</f>
        <v>506535</v>
      </c>
      <c r="V80" s="110">
        <f>SUM($D80:G80)</f>
        <v>672251</v>
      </c>
      <c r="W80" s="110">
        <f>SUM($D80:H80)</f>
        <v>861105</v>
      </c>
      <c r="X80" s="110">
        <f>SUM($D80:I80)</f>
        <v>1039975</v>
      </c>
      <c r="Y80" s="110">
        <f>SUM($D80:J80)</f>
        <v>1240583</v>
      </c>
      <c r="Z80" s="110">
        <f>SUM($D80:K80)</f>
        <v>1435725</v>
      </c>
      <c r="AA80" s="110">
        <f>SUM($D80:L80)</f>
        <v>1623942</v>
      </c>
      <c r="AB80" s="110">
        <f>SUM($D80:M80)</f>
        <v>1814582</v>
      </c>
      <c r="AC80" s="110">
        <f>SUM($D80:N80)</f>
        <v>1990084</v>
      </c>
      <c r="AD80" s="110">
        <f>SUM($D80:O80)</f>
        <v>2153991</v>
      </c>
    </row>
    <row r="81" spans="1:30" s="114" customFormat="1" ht="15" customHeight="1">
      <c r="A81" s="138">
        <v>2014</v>
      </c>
      <c r="B81" s="139" t="s">
        <v>6</v>
      </c>
      <c r="C81" s="113"/>
      <c r="D81" s="110">
        <f t="shared" si="24"/>
        <v>158816</v>
      </c>
      <c r="E81" s="110">
        <f t="shared" si="24"/>
        <v>149644</v>
      </c>
      <c r="F81" s="110">
        <f t="shared" si="24"/>
        <v>177756</v>
      </c>
      <c r="G81" s="110">
        <f t="shared" si="24"/>
        <v>180120</v>
      </c>
      <c r="H81" s="110">
        <f t="shared" si="24"/>
        <v>198889</v>
      </c>
      <c r="I81" s="110">
        <f t="shared" si="24"/>
        <v>204955</v>
      </c>
      <c r="J81" s="110">
        <f t="shared" si="24"/>
        <v>214139</v>
      </c>
      <c r="K81" s="110">
        <f t="shared" si="25"/>
        <v>208665</v>
      </c>
      <c r="L81" s="110">
        <f t="shared" si="25"/>
        <v>199582</v>
      </c>
      <c r="M81" s="110">
        <f t="shared" si="25"/>
        <v>196279</v>
      </c>
      <c r="N81" s="110">
        <f t="shared" si="25"/>
        <v>182857</v>
      </c>
      <c r="O81" s="110">
        <f t="shared" si="25"/>
        <v>182464</v>
      </c>
      <c r="P81" s="110">
        <f t="shared" si="26"/>
        <v>2254166</v>
      </c>
      <c r="Q81" s="112"/>
      <c r="R81" s="112"/>
      <c r="S81" s="110">
        <f>SUM($D81:D81)</f>
        <v>158816</v>
      </c>
      <c r="T81" s="110">
        <f>SUM($D81:E81)</f>
        <v>308460</v>
      </c>
      <c r="U81" s="110">
        <f>SUM($D81:F81)</f>
        <v>486216</v>
      </c>
      <c r="V81" s="110">
        <f>SUM($D81:G81)</f>
        <v>666336</v>
      </c>
      <c r="W81" s="110">
        <f>SUM($D81:H81)</f>
        <v>865225</v>
      </c>
      <c r="X81" s="110">
        <f>SUM($D81:I81)</f>
        <v>1070180</v>
      </c>
      <c r="Y81" s="110">
        <f>SUM($D81:J81)</f>
        <v>1284319</v>
      </c>
      <c r="Z81" s="110">
        <f>SUM($D81:K81)</f>
        <v>1492984</v>
      </c>
      <c r="AA81" s="110">
        <f>SUM($D81:L81)</f>
        <v>1692566</v>
      </c>
      <c r="AB81" s="110">
        <f>SUM($D81:M81)</f>
        <v>1888845</v>
      </c>
      <c r="AC81" s="110">
        <f>SUM($D81:N81)</f>
        <v>2071702</v>
      </c>
      <c r="AD81" s="110">
        <f>SUM($D81:O81)</f>
        <v>2254166</v>
      </c>
    </row>
    <row r="82" spans="1:30" s="114" customFormat="1" ht="15" customHeight="1">
      <c r="A82" s="138">
        <v>2015</v>
      </c>
      <c r="B82" s="139" t="s">
        <v>6</v>
      </c>
      <c r="C82" s="113"/>
      <c r="D82" s="110">
        <f t="shared" si="24"/>
        <v>168775</v>
      </c>
      <c r="E82" s="110">
        <f t="shared" si="24"/>
        <v>148863</v>
      </c>
      <c r="F82" s="110">
        <f t="shared" si="24"/>
        <v>176662</v>
      </c>
      <c r="G82" s="110">
        <f t="shared" si="24"/>
        <v>181186</v>
      </c>
      <c r="H82" s="110">
        <f t="shared" si="24"/>
        <v>194759</v>
      </c>
      <c r="I82" s="110">
        <f t="shared" si="24"/>
        <v>196292</v>
      </c>
      <c r="J82" s="110">
        <f t="shared" si="24"/>
        <v>204647</v>
      </c>
      <c r="K82" s="110">
        <f t="shared" si="25"/>
        <v>197575</v>
      </c>
      <c r="L82" s="110">
        <f t="shared" si="25"/>
        <v>186442</v>
      </c>
      <c r="M82" s="110">
        <f t="shared" si="25"/>
        <v>191000</v>
      </c>
      <c r="N82" s="110">
        <f t="shared" si="25"/>
        <v>179893</v>
      </c>
      <c r="O82" s="110">
        <f t="shared" si="25"/>
        <v>176064</v>
      </c>
      <c r="P82" s="110">
        <f t="shared" si="26"/>
        <v>2202158</v>
      </c>
      <c r="Q82" s="112"/>
      <c r="R82" s="112"/>
      <c r="S82" s="110">
        <f>SUM($D82:D82)</f>
        <v>168775</v>
      </c>
      <c r="T82" s="110">
        <f>SUM($D82:E82)</f>
        <v>317638</v>
      </c>
      <c r="U82" s="110">
        <f>SUM($D82:F82)</f>
        <v>494300</v>
      </c>
      <c r="V82" s="110">
        <f>SUM($D82:G82)</f>
        <v>675486</v>
      </c>
      <c r="W82" s="110">
        <f>SUM($D82:H82)</f>
        <v>870245</v>
      </c>
      <c r="X82" s="110">
        <f>SUM($D82:I82)</f>
        <v>1066537</v>
      </c>
      <c r="Y82" s="110">
        <f>SUM($D82:J82)</f>
        <v>1271184</v>
      </c>
      <c r="Z82" s="110">
        <f>SUM($D82:K82)</f>
        <v>1468759</v>
      </c>
      <c r="AA82" s="110">
        <f>SUM($D82:L82)</f>
        <v>1655201</v>
      </c>
      <c r="AB82" s="110">
        <f>SUM($D82:M82)</f>
        <v>1846201</v>
      </c>
      <c r="AC82" s="110">
        <f>SUM($D82:N82)</f>
        <v>2026094</v>
      </c>
      <c r="AD82" s="110">
        <f>SUM($D82:O82)</f>
        <v>2202158</v>
      </c>
    </row>
    <row r="83" spans="1:30" s="114" customFormat="1" ht="15" customHeight="1">
      <c r="A83" s="138">
        <v>2016</v>
      </c>
      <c r="B83" s="139" t="s">
        <v>6</v>
      </c>
      <c r="C83" s="113"/>
      <c r="D83" s="110">
        <f t="shared" si="24"/>
        <v>168360</v>
      </c>
      <c r="E83" s="110">
        <f t="shared" si="24"/>
        <v>151503</v>
      </c>
      <c r="F83" s="110">
        <f t="shared" si="24"/>
        <v>177327</v>
      </c>
      <c r="G83" s="110">
        <f t="shared" si="24"/>
        <v>182673</v>
      </c>
      <c r="H83" s="110">
        <f t="shared" si="24"/>
        <v>195931</v>
      </c>
      <c r="I83" s="110">
        <f t="shared" si="24"/>
        <v>196844</v>
      </c>
      <c r="J83" s="110">
        <f t="shared" si="24"/>
        <v>198223</v>
      </c>
      <c r="K83" s="110">
        <f t="shared" si="25"/>
        <v>197538</v>
      </c>
      <c r="L83" s="110">
        <f t="shared" si="25"/>
        <v>191969</v>
      </c>
      <c r="M83" s="110">
        <f t="shared" si="25"/>
        <v>191303</v>
      </c>
      <c r="N83" s="110">
        <f t="shared" si="25"/>
        <v>180284</v>
      </c>
      <c r="O83" s="110">
        <f t="shared" si="25"/>
        <v>180878</v>
      </c>
      <c r="P83" s="110">
        <f t="shared" ref="P83" si="27">SUM(D83:O83)</f>
        <v>2212833</v>
      </c>
      <c r="Q83" s="112"/>
      <c r="R83" s="112"/>
      <c r="S83" s="110">
        <f>SUM($D83:D83)</f>
        <v>168360</v>
      </c>
      <c r="T83" s="110">
        <f>SUM($D83:E83)</f>
        <v>319863</v>
      </c>
      <c r="U83" s="110">
        <f>SUM($D83:F83)</f>
        <v>497190</v>
      </c>
      <c r="V83" s="110">
        <f>SUM($D83:G83)</f>
        <v>679863</v>
      </c>
      <c r="W83" s="110">
        <f>SUM($D83:H83)</f>
        <v>875794</v>
      </c>
      <c r="X83" s="110">
        <f>SUM($D83:I83)</f>
        <v>1072638</v>
      </c>
      <c r="Y83" s="110">
        <f>SUM($D83:J83)</f>
        <v>1270861</v>
      </c>
      <c r="Z83" s="110">
        <f>SUM($D83:K83)</f>
        <v>1468399</v>
      </c>
      <c r="AA83" s="110">
        <f>SUM($D83:L83)</f>
        <v>1660368</v>
      </c>
      <c r="AB83" s="110">
        <f>SUM($D83:M83)</f>
        <v>1851671</v>
      </c>
      <c r="AC83" s="110">
        <f>SUM($D83:N83)</f>
        <v>2031955</v>
      </c>
      <c r="AD83" s="110">
        <f>SUM($D83:O83)</f>
        <v>2212833</v>
      </c>
    </row>
    <row r="84" spans="1:30" s="114" customFormat="1" ht="15" customHeight="1">
      <c r="A84" s="138">
        <v>2017</v>
      </c>
      <c r="B84" s="139" t="s">
        <v>6</v>
      </c>
      <c r="C84" s="113"/>
      <c r="D84" s="110">
        <f>SUMIFS(D$11:D$70,$A$11:$A$70,$A84,$B$11:$B$70,$B84)</f>
        <v>175192</v>
      </c>
      <c r="E84" s="110">
        <f t="shared" si="24"/>
        <v>162715</v>
      </c>
      <c r="F84" s="110">
        <f t="shared" si="24"/>
        <v>181912</v>
      </c>
      <c r="G84" s="110">
        <f t="shared" si="24"/>
        <v>187192</v>
      </c>
      <c r="H84" s="110">
        <f t="shared" si="24"/>
        <v>204682</v>
      </c>
      <c r="I84" s="110">
        <f t="shared" si="24"/>
        <v>204318</v>
      </c>
      <c r="J84" s="110">
        <f t="shared" si="24"/>
        <v>206832</v>
      </c>
      <c r="K84" s="110">
        <f t="shared" si="25"/>
        <v>206767</v>
      </c>
      <c r="L84" s="110">
        <f t="shared" si="25"/>
        <v>200591</v>
      </c>
      <c r="M84" s="110">
        <f t="shared" si="25"/>
        <v>202687</v>
      </c>
      <c r="N84" s="110">
        <f t="shared" si="25"/>
        <v>0</v>
      </c>
      <c r="O84" s="110">
        <f t="shared" si="25"/>
        <v>0</v>
      </c>
      <c r="P84" s="110">
        <f t="shared" ref="P84" si="28">SUM(D84:O84)</f>
        <v>1932888</v>
      </c>
      <c r="Q84" s="112"/>
      <c r="R84" s="112"/>
      <c r="S84" s="110">
        <f>SUM($D84:D84)</f>
        <v>175192</v>
      </c>
      <c r="T84" s="110">
        <f>SUM($D84:E84)</f>
        <v>337907</v>
      </c>
      <c r="U84" s="110">
        <f>SUM($D84:F84)</f>
        <v>519819</v>
      </c>
      <c r="V84" s="110">
        <f>SUM($D84:G84)</f>
        <v>707011</v>
      </c>
      <c r="W84" s="110">
        <f>SUM($D84:H84)</f>
        <v>911693</v>
      </c>
      <c r="X84" s="110">
        <f>SUM($D84:I84)</f>
        <v>1116011</v>
      </c>
      <c r="Y84" s="110">
        <f>SUM($D84:J84)</f>
        <v>1322843</v>
      </c>
      <c r="Z84" s="110">
        <f>SUM($D84:K84)</f>
        <v>1529610</v>
      </c>
      <c r="AA84" s="110">
        <f>SUM($D84:L84)</f>
        <v>1730201</v>
      </c>
      <c r="AB84" s="110">
        <f>SUM($D84:M84)</f>
        <v>1932888</v>
      </c>
      <c r="AC84" s="110">
        <f>SUM($D84:N84)</f>
        <v>1932888</v>
      </c>
      <c r="AD84" s="110">
        <f>SUM($D84:O84)</f>
        <v>1932888</v>
      </c>
    </row>
    <row r="85" spans="1:30" s="114" customFormat="1" ht="15" customHeight="1">
      <c r="A85" s="144"/>
      <c r="B85" s="139"/>
      <c r="C85" s="113"/>
      <c r="D85" s="110"/>
      <c r="E85" s="110"/>
      <c r="F85" s="110"/>
      <c r="G85" s="110"/>
      <c r="H85" s="110"/>
      <c r="I85" s="110"/>
      <c r="J85" s="110"/>
      <c r="K85" s="110"/>
      <c r="L85" s="110"/>
      <c r="M85" s="110"/>
      <c r="N85" s="110"/>
      <c r="O85" s="110"/>
      <c r="P85" s="110"/>
      <c r="Q85" s="112"/>
      <c r="R85" s="112"/>
      <c r="S85" s="110"/>
      <c r="T85" s="110"/>
      <c r="U85" s="110"/>
      <c r="V85" s="110"/>
      <c r="W85" s="110"/>
      <c r="X85" s="110"/>
      <c r="Y85" s="110"/>
      <c r="Z85" s="110"/>
      <c r="AA85" s="110"/>
      <c r="AB85" s="110"/>
      <c r="AC85" s="110"/>
      <c r="AD85" s="110"/>
    </row>
    <row r="86" spans="1:30" ht="15" customHeight="1">
      <c r="Q86" s="112"/>
      <c r="R86" s="112"/>
    </row>
    <row r="87" spans="1:30" ht="15" customHeight="1">
      <c r="A87" s="138">
        <v>2006</v>
      </c>
      <c r="B87" s="141" t="s">
        <v>7</v>
      </c>
      <c r="C87" s="113"/>
      <c r="D87" s="110">
        <f t="shared" ref="D87:J98" si="29">SUMIFS(D$11:D$70,$A$11:$A$70,$A87,$B$11:$B$70,$B87)</f>
        <v>7551</v>
      </c>
      <c r="E87" s="110">
        <f t="shared" si="29"/>
        <v>8057</v>
      </c>
      <c r="F87" s="110">
        <f t="shared" si="29"/>
        <v>9586</v>
      </c>
      <c r="G87" s="110">
        <f t="shared" si="29"/>
        <v>8550</v>
      </c>
      <c r="H87" s="110">
        <f t="shared" si="29"/>
        <v>10754</v>
      </c>
      <c r="I87" s="110">
        <f t="shared" si="29"/>
        <v>10238</v>
      </c>
      <c r="J87" s="110">
        <f t="shared" si="29"/>
        <v>9462</v>
      </c>
      <c r="K87" s="110">
        <f t="shared" ref="K87:O98" si="30">SUMIFS(K$11:K$70,$A$11:$A$70,$A87,$B$11:$B$70,$B87)</f>
        <v>10420</v>
      </c>
      <c r="L87" s="110">
        <f t="shared" si="30"/>
        <v>9536</v>
      </c>
      <c r="M87" s="110">
        <f t="shared" si="30"/>
        <v>10139</v>
      </c>
      <c r="N87" s="110">
        <f t="shared" si="30"/>
        <v>9147</v>
      </c>
      <c r="O87" s="110">
        <f t="shared" si="30"/>
        <v>7575</v>
      </c>
      <c r="P87" s="110">
        <f t="shared" ref="P87:P96" si="31">SUM(D87:O87)</f>
        <v>111015</v>
      </c>
      <c r="Q87" s="112"/>
      <c r="R87" s="112"/>
      <c r="S87" s="110">
        <f>SUM($D87:D87)</f>
        <v>7551</v>
      </c>
      <c r="T87" s="110">
        <f>SUM($D87:E87)</f>
        <v>15608</v>
      </c>
      <c r="U87" s="110">
        <f>SUM($D87:F87)</f>
        <v>25194</v>
      </c>
      <c r="V87" s="110">
        <f>SUM($D87:G87)</f>
        <v>33744</v>
      </c>
      <c r="W87" s="110">
        <f>SUM($D87:H87)</f>
        <v>44498</v>
      </c>
      <c r="X87" s="110">
        <f>SUM($D87:I87)</f>
        <v>54736</v>
      </c>
      <c r="Y87" s="110">
        <f>SUM($D87:J87)</f>
        <v>64198</v>
      </c>
      <c r="Z87" s="110">
        <f>SUM($D87:K87)</f>
        <v>74618</v>
      </c>
      <c r="AA87" s="110">
        <f>SUM($D87:L87)</f>
        <v>84154</v>
      </c>
      <c r="AB87" s="110">
        <f>SUM($D87:M87)</f>
        <v>94293</v>
      </c>
      <c r="AC87" s="110">
        <f>SUM($D87:N87)</f>
        <v>103440</v>
      </c>
      <c r="AD87" s="110">
        <f>SUM($D87:O87)</f>
        <v>111015</v>
      </c>
    </row>
    <row r="88" spans="1:30" ht="15" customHeight="1">
      <c r="A88" s="138">
        <v>2007</v>
      </c>
      <c r="B88" s="141" t="s">
        <v>7</v>
      </c>
      <c r="C88" s="113"/>
      <c r="D88" s="110">
        <f t="shared" si="29"/>
        <v>7858</v>
      </c>
      <c r="E88" s="110">
        <f t="shared" si="29"/>
        <v>6973</v>
      </c>
      <c r="F88" s="110">
        <f t="shared" si="29"/>
        <v>7957</v>
      </c>
      <c r="G88" s="110">
        <f t="shared" si="29"/>
        <v>8307</v>
      </c>
      <c r="H88" s="110">
        <f t="shared" si="29"/>
        <v>10478</v>
      </c>
      <c r="I88" s="110">
        <f t="shared" si="29"/>
        <v>11320</v>
      </c>
      <c r="J88" s="110">
        <f t="shared" si="29"/>
        <v>10827</v>
      </c>
      <c r="K88" s="110">
        <f t="shared" si="30"/>
        <v>10544</v>
      </c>
      <c r="L88" s="110">
        <f t="shared" si="30"/>
        <v>9798</v>
      </c>
      <c r="M88" s="110">
        <f t="shared" si="30"/>
        <v>9688</v>
      </c>
      <c r="N88" s="110">
        <f t="shared" si="30"/>
        <v>8696</v>
      </c>
      <c r="O88" s="110">
        <f t="shared" si="30"/>
        <v>6940</v>
      </c>
      <c r="P88" s="110">
        <f t="shared" si="31"/>
        <v>109386</v>
      </c>
      <c r="Q88" s="112"/>
      <c r="R88" s="112"/>
      <c r="S88" s="110">
        <f>SUM($D88:D88)</f>
        <v>7858</v>
      </c>
      <c r="T88" s="110">
        <f>SUM($D88:E88)</f>
        <v>14831</v>
      </c>
      <c r="U88" s="110">
        <f>SUM($D88:F88)</f>
        <v>22788</v>
      </c>
      <c r="V88" s="110">
        <f>SUM($D88:G88)</f>
        <v>31095</v>
      </c>
      <c r="W88" s="110">
        <f>SUM($D88:H88)</f>
        <v>41573</v>
      </c>
      <c r="X88" s="110">
        <f>SUM($D88:I88)</f>
        <v>52893</v>
      </c>
      <c r="Y88" s="110">
        <f>SUM($D88:J88)</f>
        <v>63720</v>
      </c>
      <c r="Z88" s="110">
        <f>SUM($D88:K88)</f>
        <v>74264</v>
      </c>
      <c r="AA88" s="110">
        <f>SUM($D88:L88)</f>
        <v>84062</v>
      </c>
      <c r="AB88" s="110">
        <f>SUM($D88:M88)</f>
        <v>93750</v>
      </c>
      <c r="AC88" s="110">
        <f>SUM($D88:N88)</f>
        <v>102446</v>
      </c>
      <c r="AD88" s="110">
        <f>SUM($D88:O88)</f>
        <v>109386</v>
      </c>
    </row>
    <row r="89" spans="1:30" ht="15" customHeight="1">
      <c r="A89" s="138">
        <v>2008</v>
      </c>
      <c r="B89" s="141" t="s">
        <v>7</v>
      </c>
      <c r="C89" s="113"/>
      <c r="D89" s="110">
        <f t="shared" si="29"/>
        <v>7949</v>
      </c>
      <c r="E89" s="110">
        <f t="shared" si="29"/>
        <v>6826</v>
      </c>
      <c r="F89" s="110">
        <f t="shared" si="29"/>
        <v>7454</v>
      </c>
      <c r="G89" s="110">
        <f t="shared" si="29"/>
        <v>8142</v>
      </c>
      <c r="H89" s="110">
        <f t="shared" si="29"/>
        <v>9359</v>
      </c>
      <c r="I89" s="110">
        <f t="shared" si="29"/>
        <v>9540</v>
      </c>
      <c r="J89" s="110">
        <f t="shared" si="29"/>
        <v>9509</v>
      </c>
      <c r="K89" s="110">
        <f t="shared" si="30"/>
        <v>8871</v>
      </c>
      <c r="L89" s="110">
        <f t="shared" si="30"/>
        <v>9480</v>
      </c>
      <c r="M89" s="110">
        <f t="shared" si="30"/>
        <v>9055</v>
      </c>
      <c r="N89" s="110">
        <f t="shared" si="30"/>
        <v>6662</v>
      </c>
      <c r="O89" s="110">
        <f t="shared" si="30"/>
        <v>6448</v>
      </c>
      <c r="P89" s="110">
        <f t="shared" si="31"/>
        <v>99295</v>
      </c>
      <c r="Q89" s="112"/>
      <c r="R89" s="112"/>
      <c r="S89" s="110">
        <f>SUM($D89:D89)</f>
        <v>7949</v>
      </c>
      <c r="T89" s="110">
        <f>SUM($D89:E89)</f>
        <v>14775</v>
      </c>
      <c r="U89" s="110">
        <f>SUM($D89:F89)</f>
        <v>22229</v>
      </c>
      <c r="V89" s="110">
        <f>SUM($D89:G89)</f>
        <v>30371</v>
      </c>
      <c r="W89" s="110">
        <f>SUM($D89:H89)</f>
        <v>39730</v>
      </c>
      <c r="X89" s="110">
        <f>SUM($D89:I89)</f>
        <v>49270</v>
      </c>
      <c r="Y89" s="110">
        <f>SUM($D89:J89)</f>
        <v>58779</v>
      </c>
      <c r="Z89" s="110">
        <f>SUM($D89:K89)</f>
        <v>67650</v>
      </c>
      <c r="AA89" s="110">
        <f>SUM($D89:L89)</f>
        <v>77130</v>
      </c>
      <c r="AB89" s="110">
        <f>SUM($D89:M89)</f>
        <v>86185</v>
      </c>
      <c r="AC89" s="110">
        <f>SUM($D89:N89)</f>
        <v>92847</v>
      </c>
      <c r="AD89" s="110">
        <f>SUM($D89:O89)</f>
        <v>99295</v>
      </c>
    </row>
    <row r="90" spans="1:30" ht="15" customHeight="1">
      <c r="A90" s="138">
        <v>2009</v>
      </c>
      <c r="B90" s="141" t="s">
        <v>7</v>
      </c>
      <c r="C90" s="113"/>
      <c r="D90" s="110">
        <f t="shared" si="29"/>
        <v>6400</v>
      </c>
      <c r="E90" s="110">
        <f t="shared" si="29"/>
        <v>5992</v>
      </c>
      <c r="F90" s="110">
        <f t="shared" si="29"/>
        <v>6525</v>
      </c>
      <c r="G90" s="110">
        <f t="shared" si="29"/>
        <v>6681</v>
      </c>
      <c r="H90" s="110">
        <f t="shared" si="29"/>
        <v>7214</v>
      </c>
      <c r="I90" s="110">
        <f t="shared" si="29"/>
        <v>0</v>
      </c>
      <c r="J90" s="110">
        <f t="shared" si="29"/>
        <v>0</v>
      </c>
      <c r="K90" s="110">
        <f t="shared" si="30"/>
        <v>5648</v>
      </c>
      <c r="L90" s="110">
        <f t="shared" si="30"/>
        <v>6594</v>
      </c>
      <c r="M90" s="110">
        <f t="shared" si="30"/>
        <v>6501</v>
      </c>
      <c r="N90" s="110">
        <f t="shared" si="30"/>
        <v>5442</v>
      </c>
      <c r="O90" s="110">
        <f t="shared" si="30"/>
        <v>5033</v>
      </c>
      <c r="P90" s="110">
        <f t="shared" si="31"/>
        <v>62030</v>
      </c>
      <c r="Q90" s="112"/>
      <c r="R90" s="112"/>
      <c r="S90" s="110">
        <f>SUM($D90:D90)</f>
        <v>6400</v>
      </c>
      <c r="T90" s="110">
        <f>SUM($D90:E90)</f>
        <v>12392</v>
      </c>
      <c r="U90" s="110">
        <f>SUM($D90:F90)</f>
        <v>18917</v>
      </c>
      <c r="V90" s="110">
        <f>SUM($D90:G90)</f>
        <v>25598</v>
      </c>
      <c r="W90" s="110">
        <f>SUM($D90:H90)</f>
        <v>32812</v>
      </c>
      <c r="X90" s="110">
        <f>SUM($D90:I90)</f>
        <v>32812</v>
      </c>
      <c r="Y90" s="110">
        <f>SUM($D90:J90)</f>
        <v>32812</v>
      </c>
      <c r="Z90" s="110">
        <f>SUM($D90:K90)</f>
        <v>38460</v>
      </c>
      <c r="AA90" s="110">
        <f>SUM($D90:L90)</f>
        <v>45054</v>
      </c>
      <c r="AB90" s="110">
        <f>SUM($D90:M90)</f>
        <v>51555</v>
      </c>
      <c r="AC90" s="110">
        <f>SUM($D90:N90)</f>
        <v>56997</v>
      </c>
      <c r="AD90" s="110">
        <f>SUM($D90:O90)</f>
        <v>62030</v>
      </c>
    </row>
    <row r="91" spans="1:30" ht="15" customHeight="1">
      <c r="A91" s="138">
        <v>2010</v>
      </c>
      <c r="B91" s="141" t="s">
        <v>7</v>
      </c>
      <c r="C91" s="113"/>
      <c r="D91" s="110">
        <f t="shared" si="29"/>
        <v>5160</v>
      </c>
      <c r="E91" s="110">
        <f t="shared" si="29"/>
        <v>5039</v>
      </c>
      <c r="F91" s="110">
        <f t="shared" si="29"/>
        <v>5697</v>
      </c>
      <c r="G91" s="110">
        <f t="shared" si="29"/>
        <v>5653</v>
      </c>
      <c r="H91" s="110">
        <f t="shared" si="29"/>
        <v>6610</v>
      </c>
      <c r="I91" s="110">
        <f t="shared" si="29"/>
        <v>7399</v>
      </c>
      <c r="J91" s="110">
        <f t="shared" si="29"/>
        <v>6943</v>
      </c>
      <c r="K91" s="110">
        <f t="shared" si="30"/>
        <v>6894</v>
      </c>
      <c r="L91" s="110">
        <f t="shared" si="30"/>
        <v>7324</v>
      </c>
      <c r="M91" s="110">
        <f t="shared" si="30"/>
        <v>6526</v>
      </c>
      <c r="N91" s="110">
        <f t="shared" si="30"/>
        <v>5783</v>
      </c>
      <c r="O91" s="110">
        <f t="shared" si="30"/>
        <v>5243</v>
      </c>
      <c r="P91" s="110">
        <f t="shared" si="31"/>
        <v>74271</v>
      </c>
      <c r="Q91" s="112"/>
      <c r="R91" s="112"/>
      <c r="S91" s="110">
        <f>SUM($D91:D91)</f>
        <v>5160</v>
      </c>
      <c r="T91" s="110">
        <f>SUM($D91:E91)</f>
        <v>10199</v>
      </c>
      <c r="U91" s="110">
        <f>SUM($D91:F91)</f>
        <v>15896</v>
      </c>
      <c r="V91" s="110">
        <f>SUM($D91:G91)</f>
        <v>21549</v>
      </c>
      <c r="W91" s="110">
        <f>SUM($D91:H91)</f>
        <v>28159</v>
      </c>
      <c r="X91" s="110">
        <f>SUM($D91:I91)</f>
        <v>35558</v>
      </c>
      <c r="Y91" s="110">
        <f>SUM($D91:J91)</f>
        <v>42501</v>
      </c>
      <c r="Z91" s="110">
        <f>SUM($D91:K91)</f>
        <v>49395</v>
      </c>
      <c r="AA91" s="110">
        <f>SUM($D91:L91)</f>
        <v>56719</v>
      </c>
      <c r="AB91" s="110">
        <f>SUM($D91:M91)</f>
        <v>63245</v>
      </c>
      <c r="AC91" s="110">
        <f>SUM($D91:N91)</f>
        <v>69028</v>
      </c>
      <c r="AD91" s="110">
        <f>SUM($D91:O91)</f>
        <v>74271</v>
      </c>
    </row>
    <row r="92" spans="1:30" ht="15" customHeight="1">
      <c r="A92" s="138">
        <v>2011</v>
      </c>
      <c r="B92" s="141" t="s">
        <v>7</v>
      </c>
      <c r="C92" s="113"/>
      <c r="D92" s="110">
        <f t="shared" si="29"/>
        <v>5207</v>
      </c>
      <c r="E92" s="110">
        <f t="shared" si="29"/>
        <v>5059</v>
      </c>
      <c r="F92" s="110">
        <f t="shared" si="29"/>
        <v>5454</v>
      </c>
      <c r="G92" s="110">
        <f t="shared" si="29"/>
        <v>5285</v>
      </c>
      <c r="H92" s="110">
        <f t="shared" si="29"/>
        <v>7250</v>
      </c>
      <c r="I92" s="110">
        <f t="shared" si="29"/>
        <v>7816</v>
      </c>
      <c r="J92" s="110">
        <f t="shared" si="29"/>
        <v>7603</v>
      </c>
      <c r="K92" s="110">
        <f t="shared" si="30"/>
        <v>8695</v>
      </c>
      <c r="L92" s="110">
        <f t="shared" si="30"/>
        <v>8427</v>
      </c>
      <c r="M92" s="110">
        <f t="shared" si="30"/>
        <v>7168</v>
      </c>
      <c r="N92" s="110">
        <f t="shared" si="30"/>
        <v>6248</v>
      </c>
      <c r="O92" s="110">
        <f t="shared" si="30"/>
        <v>5280</v>
      </c>
      <c r="P92" s="110">
        <f t="shared" si="31"/>
        <v>79492</v>
      </c>
      <c r="Q92" s="112"/>
      <c r="R92" s="112"/>
      <c r="S92" s="110">
        <f>SUM($D92:D92)</f>
        <v>5207</v>
      </c>
      <c r="T92" s="110">
        <f>SUM($D92:E92)</f>
        <v>10266</v>
      </c>
      <c r="U92" s="110">
        <f>SUM($D92:F92)</f>
        <v>15720</v>
      </c>
      <c r="V92" s="110">
        <f>SUM($D92:G92)</f>
        <v>21005</v>
      </c>
      <c r="W92" s="110">
        <f>SUM($D92:H92)</f>
        <v>28255</v>
      </c>
      <c r="X92" s="110">
        <f>SUM($D92:I92)</f>
        <v>36071</v>
      </c>
      <c r="Y92" s="110">
        <f>SUM($D92:J92)</f>
        <v>43674</v>
      </c>
      <c r="Z92" s="110">
        <f>SUM($D92:K92)</f>
        <v>52369</v>
      </c>
      <c r="AA92" s="110">
        <f>SUM($D92:L92)</f>
        <v>60796</v>
      </c>
      <c r="AB92" s="110">
        <f>SUM($D92:M92)</f>
        <v>67964</v>
      </c>
      <c r="AC92" s="110">
        <f>SUM($D92:N92)</f>
        <v>74212</v>
      </c>
      <c r="AD92" s="110">
        <f>SUM($D92:O92)</f>
        <v>79492</v>
      </c>
    </row>
    <row r="93" spans="1:30" ht="15" customHeight="1">
      <c r="A93" s="138">
        <v>2012</v>
      </c>
      <c r="B93" s="141" t="s">
        <v>7</v>
      </c>
      <c r="C93" s="113"/>
      <c r="D93" s="110">
        <f t="shared" si="29"/>
        <v>5467</v>
      </c>
      <c r="E93" s="110">
        <f t="shared" si="29"/>
        <v>5255</v>
      </c>
      <c r="F93" s="110">
        <f t="shared" si="29"/>
        <v>5622</v>
      </c>
      <c r="G93" s="110">
        <f t="shared" si="29"/>
        <v>5881</v>
      </c>
      <c r="H93" s="110">
        <f t="shared" si="29"/>
        <v>7281</v>
      </c>
      <c r="I93" s="110">
        <f t="shared" si="29"/>
        <v>7808</v>
      </c>
      <c r="J93" s="110">
        <f t="shared" si="29"/>
        <v>8030</v>
      </c>
      <c r="K93" s="110">
        <f t="shared" si="30"/>
        <v>8170</v>
      </c>
      <c r="L93" s="110">
        <f t="shared" si="30"/>
        <v>7342</v>
      </c>
      <c r="M93" s="110">
        <f t="shared" si="30"/>
        <v>7353</v>
      </c>
      <c r="N93" s="110">
        <f t="shared" si="30"/>
        <v>6084</v>
      </c>
      <c r="O93" s="110">
        <f t="shared" si="30"/>
        <v>4914</v>
      </c>
      <c r="P93" s="110">
        <f t="shared" si="31"/>
        <v>79207</v>
      </c>
      <c r="Q93" s="112"/>
      <c r="R93" s="112"/>
      <c r="S93" s="110">
        <f>SUM($D93:D93)</f>
        <v>5467</v>
      </c>
      <c r="T93" s="110">
        <f>SUM($D93:E93)</f>
        <v>10722</v>
      </c>
      <c r="U93" s="110">
        <f>SUM($D93:F93)</f>
        <v>16344</v>
      </c>
      <c r="V93" s="110">
        <f>SUM($D93:G93)</f>
        <v>22225</v>
      </c>
      <c r="W93" s="110">
        <f>SUM($D93:H93)</f>
        <v>29506</v>
      </c>
      <c r="X93" s="110">
        <f>SUM($D93:I93)</f>
        <v>37314</v>
      </c>
      <c r="Y93" s="110">
        <f>SUM($D93:J93)</f>
        <v>45344</v>
      </c>
      <c r="Z93" s="110">
        <f>SUM($D93:K93)</f>
        <v>53514</v>
      </c>
      <c r="AA93" s="110">
        <f>SUM($D93:L93)</f>
        <v>60856</v>
      </c>
      <c r="AB93" s="110">
        <f>SUM($D93:M93)</f>
        <v>68209</v>
      </c>
      <c r="AC93" s="110">
        <f>SUM($D93:N93)</f>
        <v>74293</v>
      </c>
      <c r="AD93" s="110">
        <f>SUM($D93:O93)</f>
        <v>79207</v>
      </c>
    </row>
    <row r="94" spans="1:30" ht="15" customHeight="1">
      <c r="A94" s="138">
        <v>2013</v>
      </c>
      <c r="B94" s="141" t="s">
        <v>7</v>
      </c>
      <c r="C94" s="113"/>
      <c r="D94" s="110">
        <f t="shared" si="29"/>
        <v>5504</v>
      </c>
      <c r="E94" s="110">
        <f t="shared" si="29"/>
        <v>5231</v>
      </c>
      <c r="F94" s="110">
        <f t="shared" si="29"/>
        <v>5147</v>
      </c>
      <c r="G94" s="110">
        <f t="shared" si="29"/>
        <v>5675</v>
      </c>
      <c r="H94" s="110">
        <f t="shared" si="29"/>
        <v>7160</v>
      </c>
      <c r="I94" s="110">
        <f t="shared" si="29"/>
        <v>7077</v>
      </c>
      <c r="J94" s="110">
        <f t="shared" si="29"/>
        <v>8345</v>
      </c>
      <c r="K94" s="110">
        <f t="shared" si="30"/>
        <v>7807</v>
      </c>
      <c r="L94" s="110">
        <f t="shared" si="30"/>
        <v>7412</v>
      </c>
      <c r="M94" s="110">
        <f t="shared" si="30"/>
        <v>6734</v>
      </c>
      <c r="N94" s="110">
        <f t="shared" si="30"/>
        <v>5597</v>
      </c>
      <c r="O94" s="110">
        <f t="shared" si="30"/>
        <v>4824</v>
      </c>
      <c r="P94" s="110">
        <f t="shared" si="31"/>
        <v>76513</v>
      </c>
      <c r="Q94" s="112"/>
      <c r="R94" s="112"/>
      <c r="S94" s="110">
        <f>SUM($D94:D94)</f>
        <v>5504</v>
      </c>
      <c r="T94" s="110">
        <f>SUM($D94:E94)</f>
        <v>10735</v>
      </c>
      <c r="U94" s="110">
        <f>SUM($D94:F94)</f>
        <v>15882</v>
      </c>
      <c r="V94" s="110">
        <f>SUM($D94:G94)</f>
        <v>21557</v>
      </c>
      <c r="W94" s="110">
        <f>SUM($D94:H94)</f>
        <v>28717</v>
      </c>
      <c r="X94" s="110">
        <f>SUM($D94:I94)</f>
        <v>35794</v>
      </c>
      <c r="Y94" s="110">
        <f>SUM($D94:J94)</f>
        <v>44139</v>
      </c>
      <c r="Z94" s="110">
        <f>SUM($D94:K94)</f>
        <v>51946</v>
      </c>
      <c r="AA94" s="110">
        <f>SUM($D94:L94)</f>
        <v>59358</v>
      </c>
      <c r="AB94" s="110">
        <f>SUM($D94:M94)</f>
        <v>66092</v>
      </c>
      <c r="AC94" s="110">
        <f>SUM($D94:N94)</f>
        <v>71689</v>
      </c>
      <c r="AD94" s="110">
        <f>SUM($D94:O94)</f>
        <v>76513</v>
      </c>
    </row>
    <row r="95" spans="1:30" ht="15" customHeight="1">
      <c r="A95" s="138">
        <v>2014</v>
      </c>
      <c r="B95" s="141" t="s">
        <v>7</v>
      </c>
      <c r="C95" s="113"/>
      <c r="D95" s="110">
        <f t="shared" si="29"/>
        <v>4984</v>
      </c>
      <c r="E95" s="110">
        <f t="shared" si="29"/>
        <v>4486</v>
      </c>
      <c r="F95" s="110">
        <f t="shared" si="29"/>
        <v>4412</v>
      </c>
      <c r="G95" s="110">
        <f t="shared" si="29"/>
        <v>5414</v>
      </c>
      <c r="H95" s="110">
        <f t="shared" si="29"/>
        <v>5774</v>
      </c>
      <c r="I95" s="110">
        <f t="shared" si="29"/>
        <v>6222</v>
      </c>
      <c r="J95" s="110">
        <f t="shared" si="29"/>
        <v>6449</v>
      </c>
      <c r="K95" s="110">
        <f t="shared" si="30"/>
        <v>6383</v>
      </c>
      <c r="L95" s="110">
        <f t="shared" si="30"/>
        <v>6547</v>
      </c>
      <c r="M95" s="110">
        <f t="shared" si="30"/>
        <v>6148</v>
      </c>
      <c r="N95" s="110">
        <f t="shared" si="30"/>
        <v>4732</v>
      </c>
      <c r="O95" s="110">
        <f t="shared" si="30"/>
        <v>4440</v>
      </c>
      <c r="P95" s="110">
        <f t="shared" si="31"/>
        <v>65991</v>
      </c>
      <c r="Q95" s="112"/>
      <c r="R95" s="112"/>
      <c r="S95" s="110">
        <f>SUM($D95:D95)</f>
        <v>4984</v>
      </c>
      <c r="T95" s="110">
        <f>SUM($D95:E95)</f>
        <v>9470</v>
      </c>
      <c r="U95" s="110">
        <f>SUM($D95:F95)</f>
        <v>13882</v>
      </c>
      <c r="V95" s="110">
        <f>SUM($D95:G95)</f>
        <v>19296</v>
      </c>
      <c r="W95" s="110">
        <f>SUM($D95:H95)</f>
        <v>25070</v>
      </c>
      <c r="X95" s="110">
        <f>SUM($D95:I95)</f>
        <v>31292</v>
      </c>
      <c r="Y95" s="110">
        <f>SUM($D95:J95)</f>
        <v>37741</v>
      </c>
      <c r="Z95" s="110">
        <f>SUM($D95:K95)</f>
        <v>44124</v>
      </c>
      <c r="AA95" s="110">
        <f>SUM($D95:L95)</f>
        <v>50671</v>
      </c>
      <c r="AB95" s="110">
        <f>SUM($D95:M95)</f>
        <v>56819</v>
      </c>
      <c r="AC95" s="110">
        <f>SUM($D95:N95)</f>
        <v>61551</v>
      </c>
      <c r="AD95" s="110">
        <f>SUM($D95:O95)</f>
        <v>65991</v>
      </c>
    </row>
    <row r="96" spans="1:30" ht="15" customHeight="1">
      <c r="A96" s="138">
        <v>2015</v>
      </c>
      <c r="B96" s="141" t="s">
        <v>7</v>
      </c>
      <c r="C96" s="113"/>
      <c r="D96" s="110">
        <f t="shared" si="29"/>
        <v>4351</v>
      </c>
      <c r="E96" s="110">
        <f t="shared" si="29"/>
        <v>4212</v>
      </c>
      <c r="F96" s="110">
        <f t="shared" si="29"/>
        <v>4450</v>
      </c>
      <c r="G96" s="110">
        <f t="shared" si="29"/>
        <v>4521</v>
      </c>
      <c r="H96" s="110">
        <f t="shared" si="29"/>
        <v>5980</v>
      </c>
      <c r="I96" s="110">
        <f t="shared" si="29"/>
        <v>6351</v>
      </c>
      <c r="J96" s="110">
        <f t="shared" si="29"/>
        <v>6271</v>
      </c>
      <c r="K96" s="110">
        <f t="shared" si="30"/>
        <v>6369</v>
      </c>
      <c r="L96" s="110">
        <f t="shared" si="30"/>
        <v>6475</v>
      </c>
      <c r="M96" s="110">
        <f t="shared" si="30"/>
        <v>6122</v>
      </c>
      <c r="N96" s="110">
        <f t="shared" si="30"/>
        <v>5477</v>
      </c>
      <c r="O96" s="110">
        <f t="shared" si="30"/>
        <v>5212</v>
      </c>
      <c r="P96" s="110">
        <f t="shared" si="31"/>
        <v>65791</v>
      </c>
      <c r="Q96" s="112"/>
      <c r="R96" s="112"/>
      <c r="S96" s="110">
        <f>SUM($D96:D96)</f>
        <v>4351</v>
      </c>
      <c r="T96" s="110">
        <f>SUM($D96:E96)</f>
        <v>8563</v>
      </c>
      <c r="U96" s="110">
        <f>SUM($D96:F96)</f>
        <v>13013</v>
      </c>
      <c r="V96" s="110">
        <f>SUM($D96:G96)</f>
        <v>17534</v>
      </c>
      <c r="W96" s="110">
        <f>SUM($D96:H96)</f>
        <v>23514</v>
      </c>
      <c r="X96" s="110">
        <f>SUM($D96:I96)</f>
        <v>29865</v>
      </c>
      <c r="Y96" s="110">
        <f>SUM($D96:J96)</f>
        <v>36136</v>
      </c>
      <c r="Z96" s="110">
        <f>SUM($D96:K96)</f>
        <v>42505</v>
      </c>
      <c r="AA96" s="110">
        <f>SUM($D96:L96)</f>
        <v>48980</v>
      </c>
      <c r="AB96" s="110">
        <f>SUM($D96:M96)</f>
        <v>55102</v>
      </c>
      <c r="AC96" s="110">
        <f>SUM($D96:N96)</f>
        <v>60579</v>
      </c>
      <c r="AD96" s="110">
        <f>SUM($D96:O96)</f>
        <v>65791</v>
      </c>
    </row>
    <row r="97" spans="1:30" ht="15" customHeight="1">
      <c r="A97" s="138">
        <v>2016</v>
      </c>
      <c r="B97" s="141" t="s">
        <v>7</v>
      </c>
      <c r="C97" s="113"/>
      <c r="D97" s="110">
        <f t="shared" si="29"/>
        <v>4488</v>
      </c>
      <c r="E97" s="110">
        <f t="shared" si="29"/>
        <v>4446</v>
      </c>
      <c r="F97" s="110">
        <f t="shared" si="29"/>
        <v>4868</v>
      </c>
      <c r="G97" s="110">
        <f t="shared" si="29"/>
        <v>4815</v>
      </c>
      <c r="H97" s="110">
        <f t="shared" si="29"/>
        <v>6111</v>
      </c>
      <c r="I97" s="110">
        <f t="shared" si="29"/>
        <v>6726</v>
      </c>
      <c r="J97" s="110">
        <f t="shared" si="29"/>
        <v>5936</v>
      </c>
      <c r="K97" s="110">
        <f t="shared" si="30"/>
        <v>5990</v>
      </c>
      <c r="L97" s="110">
        <f t="shared" si="30"/>
        <v>6476</v>
      </c>
      <c r="M97" s="110">
        <f t="shared" si="30"/>
        <v>7110</v>
      </c>
      <c r="N97" s="110">
        <f t="shared" si="30"/>
        <v>5878</v>
      </c>
      <c r="O97" s="110">
        <f t="shared" si="30"/>
        <v>4985</v>
      </c>
      <c r="P97" s="110">
        <f t="shared" ref="P97" si="32">SUM(D97:O97)</f>
        <v>67829</v>
      </c>
      <c r="Q97" s="112"/>
      <c r="R97" s="112"/>
      <c r="S97" s="110">
        <f>SUM($D97:D97)</f>
        <v>4488</v>
      </c>
      <c r="T97" s="110">
        <f>SUM($D97:E97)</f>
        <v>8934</v>
      </c>
      <c r="U97" s="110">
        <f>SUM($D97:F97)</f>
        <v>13802</v>
      </c>
      <c r="V97" s="110">
        <f>SUM($D97:G97)</f>
        <v>18617</v>
      </c>
      <c r="W97" s="110">
        <f>SUM($D97:H97)</f>
        <v>24728</v>
      </c>
      <c r="X97" s="110">
        <f>SUM($D97:I97)</f>
        <v>31454</v>
      </c>
      <c r="Y97" s="110">
        <f>SUM($D97:J97)</f>
        <v>37390</v>
      </c>
      <c r="Z97" s="110">
        <f>SUM($D97:K97)</f>
        <v>43380</v>
      </c>
      <c r="AA97" s="110">
        <f>SUM($D97:L97)</f>
        <v>49856</v>
      </c>
      <c r="AB97" s="110">
        <f>SUM($D97:M97)</f>
        <v>56966</v>
      </c>
      <c r="AC97" s="110">
        <f>SUM($D97:N97)</f>
        <v>62844</v>
      </c>
      <c r="AD97" s="110">
        <f>SUM($D97:O97)</f>
        <v>67829</v>
      </c>
    </row>
    <row r="98" spans="1:30" ht="15" customHeight="1">
      <c r="A98" s="138">
        <v>2017</v>
      </c>
      <c r="B98" s="141" t="s">
        <v>7</v>
      </c>
      <c r="C98" s="113"/>
      <c r="D98" s="110">
        <f t="shared" si="29"/>
        <v>4964</v>
      </c>
      <c r="E98" s="110">
        <f t="shared" si="29"/>
        <v>4816</v>
      </c>
      <c r="F98" s="110">
        <f t="shared" si="29"/>
        <v>5108</v>
      </c>
      <c r="G98" s="110">
        <f t="shared" si="29"/>
        <v>5304</v>
      </c>
      <c r="H98" s="110">
        <f t="shared" si="29"/>
        <v>6399</v>
      </c>
      <c r="I98" s="110">
        <f t="shared" si="29"/>
        <v>6929</v>
      </c>
      <c r="J98" s="110">
        <f t="shared" si="29"/>
        <v>6492</v>
      </c>
      <c r="K98" s="110">
        <f t="shared" si="30"/>
        <v>6583</v>
      </c>
      <c r="L98" s="110">
        <f t="shared" si="30"/>
        <v>7129</v>
      </c>
      <c r="M98" s="110">
        <f t="shared" si="30"/>
        <v>6918</v>
      </c>
      <c r="N98" s="110">
        <f t="shared" si="30"/>
        <v>0</v>
      </c>
      <c r="O98" s="110">
        <f t="shared" si="30"/>
        <v>0</v>
      </c>
      <c r="P98" s="110">
        <f t="shared" ref="P98" si="33">SUM(D98:O98)</f>
        <v>60642</v>
      </c>
      <c r="Q98" s="112"/>
      <c r="R98" s="112"/>
      <c r="S98" s="110">
        <f>SUM($D98:D98)</f>
        <v>4964</v>
      </c>
      <c r="T98" s="110">
        <f>SUM($D98:E98)</f>
        <v>9780</v>
      </c>
      <c r="U98" s="110">
        <f>SUM($D98:F98)</f>
        <v>14888</v>
      </c>
      <c r="V98" s="110">
        <f>SUM($D98:G98)</f>
        <v>20192</v>
      </c>
      <c r="W98" s="110">
        <f>SUM($D98:H98)</f>
        <v>26591</v>
      </c>
      <c r="X98" s="110">
        <f>SUM($D98:I98)</f>
        <v>33520</v>
      </c>
      <c r="Y98" s="110">
        <f>SUM($D98:J98)</f>
        <v>40012</v>
      </c>
      <c r="Z98" s="110">
        <f>SUM($D98:K98)</f>
        <v>46595</v>
      </c>
      <c r="AA98" s="110">
        <f>SUM($D98:L98)</f>
        <v>53724</v>
      </c>
      <c r="AB98" s="110">
        <f>SUM($D98:M98)</f>
        <v>60642</v>
      </c>
      <c r="AC98" s="110">
        <f>SUM($D98:N98)</f>
        <v>60642</v>
      </c>
      <c r="AD98" s="110">
        <f>SUM($D98:O98)</f>
        <v>60642</v>
      </c>
    </row>
    <row r="99" spans="1:30" ht="15" customHeight="1">
      <c r="Q99" s="112"/>
      <c r="R99" s="112"/>
    </row>
    <row r="100" spans="1:30" ht="15" customHeight="1">
      <c r="Q100" s="145"/>
      <c r="R100" s="145"/>
    </row>
    <row r="101" spans="1:30" ht="15" customHeight="1">
      <c r="A101" s="138">
        <v>2006</v>
      </c>
      <c r="B101" s="141" t="s">
        <v>8</v>
      </c>
      <c r="D101" s="110">
        <f t="shared" ref="D101:J112" si="34">SUMIFS(D$11:D$70,$A$11:$A$70,$A101,$B$11:$B$70,$B101)</f>
        <v>0</v>
      </c>
      <c r="E101" s="110">
        <f t="shared" si="34"/>
        <v>0</v>
      </c>
      <c r="F101" s="110">
        <f t="shared" si="34"/>
        <v>0</v>
      </c>
      <c r="G101" s="110">
        <f t="shared" si="34"/>
        <v>0</v>
      </c>
      <c r="H101" s="110">
        <f t="shared" si="34"/>
        <v>0</v>
      </c>
      <c r="I101" s="110">
        <f t="shared" si="34"/>
        <v>0</v>
      </c>
      <c r="J101" s="110">
        <f t="shared" si="34"/>
        <v>0</v>
      </c>
      <c r="K101" s="110">
        <f t="shared" ref="K101:O112" si="35">SUMIFS(K$11:K$70,$A$11:$A$70,$A101,$B$11:$B$70,$B101)</f>
        <v>0</v>
      </c>
      <c r="L101" s="110">
        <f t="shared" si="35"/>
        <v>0</v>
      </c>
      <c r="M101" s="110">
        <f t="shared" si="35"/>
        <v>0</v>
      </c>
      <c r="N101" s="110">
        <f t="shared" si="35"/>
        <v>0</v>
      </c>
      <c r="O101" s="110">
        <f t="shared" si="35"/>
        <v>0</v>
      </c>
      <c r="P101" s="110">
        <f t="shared" ref="P101:P111" si="36">SUM(D101:O101)</f>
        <v>0</v>
      </c>
      <c r="Q101" s="145"/>
      <c r="R101" s="145"/>
      <c r="S101" s="110">
        <f>SUM($D101:D101)</f>
        <v>0</v>
      </c>
      <c r="T101" s="110">
        <f>SUM($D101:E101)</f>
        <v>0</v>
      </c>
      <c r="U101" s="110">
        <f>SUM($D101:F101)</f>
        <v>0</v>
      </c>
      <c r="V101" s="110">
        <f>SUM($D101:G101)</f>
        <v>0</v>
      </c>
      <c r="W101" s="110">
        <f>SUM($D101:H101)</f>
        <v>0</v>
      </c>
      <c r="X101" s="110">
        <f>SUM($D101:I101)</f>
        <v>0</v>
      </c>
      <c r="Y101" s="110">
        <f>SUM($D101:J101)</f>
        <v>0</v>
      </c>
      <c r="Z101" s="110">
        <f>SUM($D101:K101)</f>
        <v>0</v>
      </c>
      <c r="AA101" s="110">
        <f>SUM($D101:L101)</f>
        <v>0</v>
      </c>
      <c r="AB101" s="110">
        <f>SUM($D101:M101)</f>
        <v>0</v>
      </c>
      <c r="AC101" s="110">
        <f>SUM($D101:N101)</f>
        <v>0</v>
      </c>
      <c r="AD101" s="110">
        <f>SUM($D101:O101)</f>
        <v>0</v>
      </c>
    </row>
    <row r="102" spans="1:30" ht="15" customHeight="1">
      <c r="A102" s="138">
        <v>2007</v>
      </c>
      <c r="B102" s="141" t="s">
        <v>8</v>
      </c>
      <c r="D102" s="110">
        <f t="shared" si="34"/>
        <v>0</v>
      </c>
      <c r="E102" s="110">
        <f t="shared" si="34"/>
        <v>0</v>
      </c>
      <c r="F102" s="110">
        <f t="shared" si="34"/>
        <v>0</v>
      </c>
      <c r="G102" s="110">
        <f t="shared" si="34"/>
        <v>0</v>
      </c>
      <c r="H102" s="110">
        <f t="shared" si="34"/>
        <v>0</v>
      </c>
      <c r="I102" s="110">
        <f t="shared" si="34"/>
        <v>0</v>
      </c>
      <c r="J102" s="110">
        <f t="shared" si="34"/>
        <v>0</v>
      </c>
      <c r="K102" s="110">
        <f t="shared" si="35"/>
        <v>0</v>
      </c>
      <c r="L102" s="110">
        <f t="shared" si="35"/>
        <v>0</v>
      </c>
      <c r="M102" s="110">
        <f t="shared" si="35"/>
        <v>0</v>
      </c>
      <c r="N102" s="110">
        <f t="shared" si="35"/>
        <v>0</v>
      </c>
      <c r="O102" s="110">
        <f t="shared" si="35"/>
        <v>0</v>
      </c>
      <c r="P102" s="110">
        <f t="shared" si="36"/>
        <v>0</v>
      </c>
      <c r="Q102" s="145"/>
      <c r="R102" s="145"/>
      <c r="S102" s="110">
        <f>SUM($D102:D102)</f>
        <v>0</v>
      </c>
      <c r="T102" s="110">
        <f>SUM($D102:E102)</f>
        <v>0</v>
      </c>
      <c r="U102" s="110">
        <f>SUM($D102:F102)</f>
        <v>0</v>
      </c>
      <c r="V102" s="110">
        <f>SUM($D102:G102)</f>
        <v>0</v>
      </c>
      <c r="W102" s="110">
        <f>SUM($D102:H102)</f>
        <v>0</v>
      </c>
      <c r="X102" s="110">
        <f>SUM($D102:I102)</f>
        <v>0</v>
      </c>
      <c r="Y102" s="110">
        <f>SUM($D102:J102)</f>
        <v>0</v>
      </c>
      <c r="Z102" s="110">
        <f>SUM($D102:K102)</f>
        <v>0</v>
      </c>
      <c r="AA102" s="110">
        <f>SUM($D102:L102)</f>
        <v>0</v>
      </c>
      <c r="AB102" s="110">
        <f>SUM($D102:M102)</f>
        <v>0</v>
      </c>
      <c r="AC102" s="110">
        <f>SUM($D102:N102)</f>
        <v>0</v>
      </c>
      <c r="AD102" s="110">
        <f>SUM($D102:O102)</f>
        <v>0</v>
      </c>
    </row>
    <row r="103" spans="1:30" ht="15" customHeight="1">
      <c r="A103" s="138">
        <v>2008</v>
      </c>
      <c r="B103" s="141" t="s">
        <v>8</v>
      </c>
      <c r="D103" s="110">
        <f t="shared" si="34"/>
        <v>0</v>
      </c>
      <c r="E103" s="110">
        <f t="shared" si="34"/>
        <v>0</v>
      </c>
      <c r="F103" s="110">
        <f t="shared" si="34"/>
        <v>0</v>
      </c>
      <c r="G103" s="110">
        <f t="shared" si="34"/>
        <v>0</v>
      </c>
      <c r="H103" s="110">
        <f t="shared" si="34"/>
        <v>0</v>
      </c>
      <c r="I103" s="110">
        <f t="shared" si="34"/>
        <v>0</v>
      </c>
      <c r="J103" s="110">
        <f t="shared" si="34"/>
        <v>0</v>
      </c>
      <c r="K103" s="110">
        <f t="shared" si="35"/>
        <v>0</v>
      </c>
      <c r="L103" s="110">
        <f t="shared" si="35"/>
        <v>0</v>
      </c>
      <c r="M103" s="110">
        <f t="shared" si="35"/>
        <v>0</v>
      </c>
      <c r="N103" s="110">
        <f t="shared" si="35"/>
        <v>0</v>
      </c>
      <c r="O103" s="110">
        <f t="shared" si="35"/>
        <v>0</v>
      </c>
      <c r="P103" s="110">
        <f t="shared" si="36"/>
        <v>0</v>
      </c>
      <c r="Q103" s="145"/>
      <c r="R103" s="145"/>
      <c r="S103" s="110">
        <f>SUM($D103:D103)</f>
        <v>0</v>
      </c>
      <c r="T103" s="110">
        <f>SUM($D103:E103)</f>
        <v>0</v>
      </c>
      <c r="U103" s="110">
        <f>SUM($D103:F103)</f>
        <v>0</v>
      </c>
      <c r="V103" s="110">
        <f>SUM($D103:G103)</f>
        <v>0</v>
      </c>
      <c r="W103" s="110">
        <f>SUM($D103:H103)</f>
        <v>0</v>
      </c>
      <c r="X103" s="110">
        <f>SUM($D103:I103)</f>
        <v>0</v>
      </c>
      <c r="Y103" s="110">
        <f>SUM($D103:J103)</f>
        <v>0</v>
      </c>
      <c r="Z103" s="110">
        <f>SUM($D103:K103)</f>
        <v>0</v>
      </c>
      <c r="AA103" s="110">
        <f>SUM($D103:L103)</f>
        <v>0</v>
      </c>
      <c r="AB103" s="110">
        <f>SUM($D103:M103)</f>
        <v>0</v>
      </c>
      <c r="AC103" s="110">
        <f>SUM($D103:N103)</f>
        <v>0</v>
      </c>
      <c r="AD103" s="110">
        <f>SUM($D103:O103)</f>
        <v>0</v>
      </c>
    </row>
    <row r="104" spans="1:30" ht="15" customHeight="1">
      <c r="A104" s="138">
        <v>2009</v>
      </c>
      <c r="B104" s="141" t="s">
        <v>8</v>
      </c>
      <c r="D104" s="110">
        <f t="shared" si="34"/>
        <v>0</v>
      </c>
      <c r="E104" s="110">
        <f t="shared" si="34"/>
        <v>0</v>
      </c>
      <c r="F104" s="110">
        <f t="shared" si="34"/>
        <v>0</v>
      </c>
      <c r="G104" s="110">
        <f t="shared" si="34"/>
        <v>0</v>
      </c>
      <c r="H104" s="110">
        <f t="shared" si="34"/>
        <v>0</v>
      </c>
      <c r="I104" s="110">
        <f t="shared" si="34"/>
        <v>0</v>
      </c>
      <c r="J104" s="110">
        <f t="shared" si="34"/>
        <v>0</v>
      </c>
      <c r="K104" s="110">
        <f t="shared" si="35"/>
        <v>0</v>
      </c>
      <c r="L104" s="110">
        <f t="shared" si="35"/>
        <v>0</v>
      </c>
      <c r="M104" s="110">
        <f t="shared" si="35"/>
        <v>0</v>
      </c>
      <c r="N104" s="110">
        <f t="shared" si="35"/>
        <v>0</v>
      </c>
      <c r="O104" s="110">
        <f t="shared" si="35"/>
        <v>0</v>
      </c>
      <c r="P104" s="110">
        <f t="shared" si="36"/>
        <v>0</v>
      </c>
      <c r="Q104" s="145"/>
      <c r="R104" s="145"/>
      <c r="S104" s="110">
        <f>SUM($D104:D104)</f>
        <v>0</v>
      </c>
      <c r="T104" s="110">
        <f>SUM($D104:E104)</f>
        <v>0</v>
      </c>
      <c r="U104" s="110">
        <f>SUM($D104:F104)</f>
        <v>0</v>
      </c>
      <c r="V104" s="110">
        <f>SUM($D104:G104)</f>
        <v>0</v>
      </c>
      <c r="W104" s="110">
        <f>SUM($D104:H104)</f>
        <v>0</v>
      </c>
      <c r="X104" s="110">
        <f>SUM($D104:I104)</f>
        <v>0</v>
      </c>
      <c r="Y104" s="110">
        <f>SUM($D104:J104)</f>
        <v>0</v>
      </c>
      <c r="Z104" s="110">
        <f>SUM($D104:K104)</f>
        <v>0</v>
      </c>
      <c r="AA104" s="110">
        <f>SUM($D104:L104)</f>
        <v>0</v>
      </c>
      <c r="AB104" s="110">
        <f>SUM($D104:M104)</f>
        <v>0</v>
      </c>
      <c r="AC104" s="110">
        <f>SUM($D104:N104)</f>
        <v>0</v>
      </c>
      <c r="AD104" s="110">
        <f>SUM($D104:O104)</f>
        <v>0</v>
      </c>
    </row>
    <row r="105" spans="1:30" ht="15" customHeight="1">
      <c r="A105" s="138">
        <v>2010</v>
      </c>
      <c r="B105" s="141" t="s">
        <v>8</v>
      </c>
      <c r="D105" s="110">
        <f t="shared" si="34"/>
        <v>0</v>
      </c>
      <c r="E105" s="110">
        <f t="shared" si="34"/>
        <v>0</v>
      </c>
      <c r="F105" s="110">
        <f t="shared" si="34"/>
        <v>0</v>
      </c>
      <c r="G105" s="110">
        <f t="shared" si="34"/>
        <v>0</v>
      </c>
      <c r="H105" s="110">
        <f t="shared" si="34"/>
        <v>0</v>
      </c>
      <c r="I105" s="110">
        <f t="shared" si="34"/>
        <v>0</v>
      </c>
      <c r="J105" s="110">
        <f t="shared" si="34"/>
        <v>0</v>
      </c>
      <c r="K105" s="110">
        <f t="shared" si="35"/>
        <v>0</v>
      </c>
      <c r="L105" s="110">
        <f t="shared" si="35"/>
        <v>0</v>
      </c>
      <c r="M105" s="110">
        <f t="shared" si="35"/>
        <v>0</v>
      </c>
      <c r="N105" s="110">
        <f t="shared" si="35"/>
        <v>0</v>
      </c>
      <c r="O105" s="110">
        <f t="shared" si="35"/>
        <v>0</v>
      </c>
      <c r="P105" s="110">
        <f t="shared" si="36"/>
        <v>0</v>
      </c>
      <c r="Q105" s="145"/>
      <c r="R105" s="145"/>
      <c r="S105" s="110">
        <f>SUM($D105:D105)</f>
        <v>0</v>
      </c>
      <c r="T105" s="110">
        <f>SUM($D105:E105)</f>
        <v>0</v>
      </c>
      <c r="U105" s="110">
        <f>SUM($D105:F105)</f>
        <v>0</v>
      </c>
      <c r="V105" s="110">
        <f>SUM($D105:G105)</f>
        <v>0</v>
      </c>
      <c r="W105" s="110">
        <f>SUM($D105:H105)</f>
        <v>0</v>
      </c>
      <c r="X105" s="110">
        <f>SUM($D105:I105)</f>
        <v>0</v>
      </c>
      <c r="Y105" s="110">
        <f>SUM($D105:J105)</f>
        <v>0</v>
      </c>
      <c r="Z105" s="110">
        <f>SUM($D105:K105)</f>
        <v>0</v>
      </c>
      <c r="AA105" s="110">
        <f>SUM($D105:L105)</f>
        <v>0</v>
      </c>
      <c r="AB105" s="110">
        <f>SUM($D105:M105)</f>
        <v>0</v>
      </c>
      <c r="AC105" s="110">
        <f>SUM($D105:N105)</f>
        <v>0</v>
      </c>
      <c r="AD105" s="110">
        <f>SUM($D105:O105)</f>
        <v>0</v>
      </c>
    </row>
    <row r="106" spans="1:30" ht="15" customHeight="1">
      <c r="A106" s="138">
        <v>2011</v>
      </c>
      <c r="B106" s="141" t="s">
        <v>8</v>
      </c>
      <c r="D106" s="110">
        <f t="shared" si="34"/>
        <v>0</v>
      </c>
      <c r="E106" s="110">
        <f t="shared" si="34"/>
        <v>0</v>
      </c>
      <c r="F106" s="110">
        <f t="shared" si="34"/>
        <v>0</v>
      </c>
      <c r="G106" s="110">
        <f t="shared" si="34"/>
        <v>0</v>
      </c>
      <c r="H106" s="110">
        <f t="shared" si="34"/>
        <v>0</v>
      </c>
      <c r="I106" s="110">
        <f t="shared" si="34"/>
        <v>0</v>
      </c>
      <c r="J106" s="110">
        <f t="shared" si="34"/>
        <v>0</v>
      </c>
      <c r="K106" s="110">
        <f t="shared" si="35"/>
        <v>0</v>
      </c>
      <c r="L106" s="110">
        <f t="shared" si="35"/>
        <v>0</v>
      </c>
      <c r="M106" s="110">
        <f t="shared" si="35"/>
        <v>0</v>
      </c>
      <c r="N106" s="110">
        <f t="shared" si="35"/>
        <v>0</v>
      </c>
      <c r="O106" s="110">
        <f t="shared" si="35"/>
        <v>0</v>
      </c>
      <c r="P106" s="110">
        <f t="shared" si="36"/>
        <v>0</v>
      </c>
      <c r="Q106" s="145"/>
      <c r="R106" s="145"/>
      <c r="S106" s="110">
        <f>SUM($D106:D106)</f>
        <v>0</v>
      </c>
      <c r="T106" s="110">
        <f>SUM($D106:E106)</f>
        <v>0</v>
      </c>
      <c r="U106" s="110">
        <f>SUM($D106:F106)</f>
        <v>0</v>
      </c>
      <c r="V106" s="110">
        <f>SUM($D106:G106)</f>
        <v>0</v>
      </c>
      <c r="W106" s="110">
        <f>SUM($D106:H106)</f>
        <v>0</v>
      </c>
      <c r="X106" s="110">
        <f>SUM($D106:I106)</f>
        <v>0</v>
      </c>
      <c r="Y106" s="110">
        <f>SUM($D106:J106)</f>
        <v>0</v>
      </c>
      <c r="Z106" s="110">
        <f>SUM($D106:K106)</f>
        <v>0</v>
      </c>
      <c r="AA106" s="110">
        <f>SUM($D106:L106)</f>
        <v>0</v>
      </c>
      <c r="AB106" s="110">
        <f>SUM($D106:M106)</f>
        <v>0</v>
      </c>
      <c r="AC106" s="110">
        <f>SUM($D106:N106)</f>
        <v>0</v>
      </c>
      <c r="AD106" s="110">
        <f>SUM($D106:O106)</f>
        <v>0</v>
      </c>
    </row>
    <row r="107" spans="1:30" ht="15" customHeight="1">
      <c r="A107" s="138">
        <v>2012</v>
      </c>
      <c r="B107" s="141" t="s">
        <v>8</v>
      </c>
      <c r="D107" s="110">
        <f t="shared" si="34"/>
        <v>0</v>
      </c>
      <c r="E107" s="110">
        <f t="shared" si="34"/>
        <v>0</v>
      </c>
      <c r="F107" s="110">
        <f t="shared" si="34"/>
        <v>0</v>
      </c>
      <c r="G107" s="110">
        <f t="shared" si="34"/>
        <v>0</v>
      </c>
      <c r="H107" s="110">
        <f t="shared" si="34"/>
        <v>0</v>
      </c>
      <c r="I107" s="110">
        <f t="shared" si="34"/>
        <v>0</v>
      </c>
      <c r="J107" s="110">
        <f t="shared" si="34"/>
        <v>0</v>
      </c>
      <c r="K107" s="110">
        <f t="shared" si="35"/>
        <v>0</v>
      </c>
      <c r="L107" s="110">
        <f t="shared" si="35"/>
        <v>0</v>
      </c>
      <c r="M107" s="110">
        <f t="shared" si="35"/>
        <v>0</v>
      </c>
      <c r="N107" s="110">
        <f t="shared" si="35"/>
        <v>0</v>
      </c>
      <c r="O107" s="110">
        <f t="shared" si="35"/>
        <v>0</v>
      </c>
      <c r="P107" s="110">
        <f t="shared" si="36"/>
        <v>0</v>
      </c>
      <c r="Q107" s="145"/>
      <c r="R107" s="145"/>
      <c r="S107" s="110">
        <f>SUM($D107:D107)</f>
        <v>0</v>
      </c>
      <c r="T107" s="110">
        <f>SUM($D107:E107)</f>
        <v>0</v>
      </c>
      <c r="U107" s="110">
        <f>SUM($D107:F107)</f>
        <v>0</v>
      </c>
      <c r="V107" s="110">
        <f>SUM($D107:G107)</f>
        <v>0</v>
      </c>
      <c r="W107" s="110">
        <f>SUM($D107:H107)</f>
        <v>0</v>
      </c>
      <c r="X107" s="110">
        <f>SUM($D107:I107)</f>
        <v>0</v>
      </c>
      <c r="Y107" s="110">
        <f>SUM($D107:J107)</f>
        <v>0</v>
      </c>
      <c r="Z107" s="110">
        <f>SUM($D107:K107)</f>
        <v>0</v>
      </c>
      <c r="AA107" s="110">
        <f>SUM($D107:L107)</f>
        <v>0</v>
      </c>
      <c r="AB107" s="110">
        <f>SUM($D107:M107)</f>
        <v>0</v>
      </c>
      <c r="AC107" s="110">
        <f>SUM($D107:N107)</f>
        <v>0</v>
      </c>
      <c r="AD107" s="110">
        <f>SUM($D107:O107)</f>
        <v>0</v>
      </c>
    </row>
    <row r="108" spans="1:30" ht="15" customHeight="1">
      <c r="A108" s="138">
        <v>2013</v>
      </c>
      <c r="B108" s="141" t="s">
        <v>8</v>
      </c>
      <c r="D108" s="110">
        <f t="shared" si="34"/>
        <v>0</v>
      </c>
      <c r="E108" s="110">
        <f t="shared" si="34"/>
        <v>0</v>
      </c>
      <c r="F108" s="110">
        <f t="shared" si="34"/>
        <v>0</v>
      </c>
      <c r="G108" s="110">
        <f t="shared" si="34"/>
        <v>0</v>
      </c>
      <c r="H108" s="110">
        <f t="shared" si="34"/>
        <v>0</v>
      </c>
      <c r="I108" s="110">
        <f t="shared" si="34"/>
        <v>0</v>
      </c>
      <c r="J108" s="110">
        <f t="shared" si="34"/>
        <v>0</v>
      </c>
      <c r="K108" s="110">
        <f t="shared" si="35"/>
        <v>0</v>
      </c>
      <c r="L108" s="110">
        <f t="shared" si="35"/>
        <v>0</v>
      </c>
      <c r="M108" s="110">
        <f t="shared" si="35"/>
        <v>0</v>
      </c>
      <c r="N108" s="110">
        <f t="shared" si="35"/>
        <v>0</v>
      </c>
      <c r="O108" s="110">
        <f t="shared" si="35"/>
        <v>0</v>
      </c>
      <c r="P108" s="110">
        <f t="shared" ref="P108:P110" si="37">SUM(D108:O108)</f>
        <v>0</v>
      </c>
      <c r="Q108" s="145"/>
      <c r="R108" s="145"/>
      <c r="S108" s="110">
        <f>SUM($D108:D108)</f>
        <v>0</v>
      </c>
      <c r="T108" s="110">
        <f>SUM($D108:E108)</f>
        <v>0</v>
      </c>
      <c r="U108" s="110">
        <f>SUM($D108:F108)</f>
        <v>0</v>
      </c>
      <c r="V108" s="110">
        <f>SUM($D108:G108)</f>
        <v>0</v>
      </c>
      <c r="W108" s="110">
        <f>SUM($D108:H108)</f>
        <v>0</v>
      </c>
      <c r="X108" s="110">
        <f>SUM($D108:I108)</f>
        <v>0</v>
      </c>
      <c r="Y108" s="110">
        <f>SUM($D108:J108)</f>
        <v>0</v>
      </c>
      <c r="Z108" s="110">
        <f>SUM($D108:K108)</f>
        <v>0</v>
      </c>
      <c r="AA108" s="110">
        <f>SUM($D108:L108)</f>
        <v>0</v>
      </c>
      <c r="AB108" s="110">
        <f>SUM($D108:M108)</f>
        <v>0</v>
      </c>
      <c r="AC108" s="110">
        <f>SUM($D108:N108)</f>
        <v>0</v>
      </c>
      <c r="AD108" s="110">
        <f>SUM($D108:O108)</f>
        <v>0</v>
      </c>
    </row>
    <row r="109" spans="1:30" ht="15" customHeight="1">
      <c r="A109" s="138">
        <v>2014</v>
      </c>
      <c r="B109" s="141" t="s">
        <v>8</v>
      </c>
      <c r="D109" s="110">
        <f t="shared" si="34"/>
        <v>0</v>
      </c>
      <c r="E109" s="110">
        <f t="shared" si="34"/>
        <v>0</v>
      </c>
      <c r="F109" s="110">
        <f t="shared" si="34"/>
        <v>0</v>
      </c>
      <c r="G109" s="110">
        <f t="shared" si="34"/>
        <v>0</v>
      </c>
      <c r="H109" s="110">
        <f t="shared" si="34"/>
        <v>0</v>
      </c>
      <c r="I109" s="110">
        <f t="shared" si="34"/>
        <v>0</v>
      </c>
      <c r="J109" s="110">
        <f t="shared" si="34"/>
        <v>0</v>
      </c>
      <c r="K109" s="110">
        <f t="shared" si="35"/>
        <v>0</v>
      </c>
      <c r="L109" s="110">
        <f t="shared" si="35"/>
        <v>0</v>
      </c>
      <c r="M109" s="110">
        <f t="shared" si="35"/>
        <v>0</v>
      </c>
      <c r="N109" s="110">
        <f t="shared" si="35"/>
        <v>0</v>
      </c>
      <c r="O109" s="110">
        <f t="shared" si="35"/>
        <v>0</v>
      </c>
      <c r="P109" s="110">
        <f t="shared" si="37"/>
        <v>0</v>
      </c>
      <c r="Q109" s="145"/>
      <c r="R109" s="145"/>
      <c r="S109" s="110">
        <f>SUM($D109:D109)</f>
        <v>0</v>
      </c>
      <c r="T109" s="110">
        <f>SUM($D109:E109)</f>
        <v>0</v>
      </c>
      <c r="U109" s="110">
        <f>SUM($D109:F109)</f>
        <v>0</v>
      </c>
      <c r="V109" s="110">
        <f>SUM($D109:G109)</f>
        <v>0</v>
      </c>
      <c r="W109" s="110">
        <f>SUM($D109:H109)</f>
        <v>0</v>
      </c>
      <c r="X109" s="110">
        <f>SUM($D109:I109)</f>
        <v>0</v>
      </c>
      <c r="Y109" s="110">
        <f>SUM($D109:J109)</f>
        <v>0</v>
      </c>
      <c r="Z109" s="110">
        <f>SUM($D109:K109)</f>
        <v>0</v>
      </c>
      <c r="AA109" s="110">
        <f>SUM($D109:L109)</f>
        <v>0</v>
      </c>
      <c r="AB109" s="110">
        <f>SUM($D109:M109)</f>
        <v>0</v>
      </c>
      <c r="AC109" s="110">
        <f>SUM($D109:N109)</f>
        <v>0</v>
      </c>
      <c r="AD109" s="110">
        <f>SUM($D109:O109)</f>
        <v>0</v>
      </c>
    </row>
    <row r="110" spans="1:30" ht="15" customHeight="1">
      <c r="A110" s="138">
        <v>2015</v>
      </c>
      <c r="B110" s="141" t="s">
        <v>8</v>
      </c>
      <c r="D110" s="110">
        <f t="shared" si="34"/>
        <v>0</v>
      </c>
      <c r="E110" s="110">
        <f t="shared" si="34"/>
        <v>0</v>
      </c>
      <c r="F110" s="110">
        <f t="shared" si="34"/>
        <v>0</v>
      </c>
      <c r="G110" s="110">
        <f t="shared" si="34"/>
        <v>0</v>
      </c>
      <c r="H110" s="110">
        <f t="shared" si="34"/>
        <v>0</v>
      </c>
      <c r="I110" s="110">
        <f t="shared" si="34"/>
        <v>0</v>
      </c>
      <c r="J110" s="110">
        <f t="shared" si="34"/>
        <v>0</v>
      </c>
      <c r="K110" s="110">
        <f t="shared" si="35"/>
        <v>0</v>
      </c>
      <c r="L110" s="110">
        <f t="shared" si="35"/>
        <v>0</v>
      </c>
      <c r="M110" s="110">
        <f t="shared" si="35"/>
        <v>0</v>
      </c>
      <c r="N110" s="110">
        <f t="shared" si="35"/>
        <v>0</v>
      </c>
      <c r="O110" s="110">
        <f t="shared" si="35"/>
        <v>0</v>
      </c>
      <c r="P110" s="110">
        <f t="shared" si="37"/>
        <v>0</v>
      </c>
      <c r="Q110" s="145"/>
      <c r="R110" s="145"/>
      <c r="S110" s="110">
        <f>SUM($D110:D110)</f>
        <v>0</v>
      </c>
      <c r="T110" s="110">
        <f>SUM($D110:E110)</f>
        <v>0</v>
      </c>
      <c r="U110" s="110">
        <f>SUM($D110:F110)</f>
        <v>0</v>
      </c>
      <c r="V110" s="110">
        <f>SUM($D110:G110)</f>
        <v>0</v>
      </c>
      <c r="W110" s="110">
        <f>SUM($D110:H110)</f>
        <v>0</v>
      </c>
      <c r="X110" s="110">
        <f>SUM($D110:I110)</f>
        <v>0</v>
      </c>
      <c r="Y110" s="110">
        <f>SUM($D110:J110)</f>
        <v>0</v>
      </c>
      <c r="Z110" s="110">
        <f>SUM($D110:K110)</f>
        <v>0</v>
      </c>
      <c r="AA110" s="110">
        <f>SUM($D110:L110)</f>
        <v>0</v>
      </c>
      <c r="AB110" s="110">
        <f>SUM($D110:M110)</f>
        <v>0</v>
      </c>
      <c r="AC110" s="110">
        <f>SUM($D110:N110)</f>
        <v>0</v>
      </c>
      <c r="AD110" s="110">
        <f>SUM($D110:O110)</f>
        <v>0</v>
      </c>
    </row>
    <row r="111" spans="1:30" ht="15" customHeight="1">
      <c r="A111" s="138">
        <v>2016</v>
      </c>
      <c r="B111" s="141" t="s">
        <v>8</v>
      </c>
      <c r="D111" s="110">
        <f t="shared" si="34"/>
        <v>0</v>
      </c>
      <c r="E111" s="110">
        <f t="shared" si="34"/>
        <v>0</v>
      </c>
      <c r="F111" s="110">
        <f t="shared" si="34"/>
        <v>0</v>
      </c>
      <c r="G111" s="110">
        <f t="shared" si="34"/>
        <v>0</v>
      </c>
      <c r="H111" s="110">
        <f t="shared" si="34"/>
        <v>0</v>
      </c>
      <c r="I111" s="110">
        <f t="shared" si="34"/>
        <v>0</v>
      </c>
      <c r="J111" s="110">
        <f t="shared" si="34"/>
        <v>0</v>
      </c>
      <c r="K111" s="110">
        <f t="shared" si="35"/>
        <v>0</v>
      </c>
      <c r="L111" s="110">
        <f t="shared" si="35"/>
        <v>0</v>
      </c>
      <c r="M111" s="110">
        <f t="shared" si="35"/>
        <v>0</v>
      </c>
      <c r="N111" s="110">
        <f t="shared" si="35"/>
        <v>0</v>
      </c>
      <c r="O111" s="110">
        <f t="shared" si="35"/>
        <v>0</v>
      </c>
      <c r="P111" s="110">
        <f t="shared" si="36"/>
        <v>0</v>
      </c>
      <c r="Q111" s="145"/>
      <c r="R111" s="145"/>
      <c r="S111" s="110">
        <f>SUM($D111:D111)</f>
        <v>0</v>
      </c>
      <c r="T111" s="110">
        <f>SUM($D111:E111)</f>
        <v>0</v>
      </c>
      <c r="U111" s="110">
        <f>SUM($D111:F111)</f>
        <v>0</v>
      </c>
      <c r="V111" s="110">
        <f>SUM($D111:G111)</f>
        <v>0</v>
      </c>
      <c r="W111" s="110">
        <f>SUM($D111:H111)</f>
        <v>0</v>
      </c>
      <c r="X111" s="110">
        <f>SUM($D111:I111)</f>
        <v>0</v>
      </c>
      <c r="Y111" s="110">
        <f>SUM($D111:J111)</f>
        <v>0</v>
      </c>
      <c r="Z111" s="110">
        <f>SUM($D111:K111)</f>
        <v>0</v>
      </c>
      <c r="AA111" s="110">
        <f>SUM($D111:L111)</f>
        <v>0</v>
      </c>
      <c r="AB111" s="110">
        <f>SUM($D111:M111)</f>
        <v>0</v>
      </c>
      <c r="AC111" s="110">
        <f>SUM($D111:N111)</f>
        <v>0</v>
      </c>
      <c r="AD111" s="110">
        <f>SUM($D111:O111)</f>
        <v>0</v>
      </c>
    </row>
    <row r="112" spans="1:30" ht="15" customHeight="1">
      <c r="A112" s="138">
        <v>2017</v>
      </c>
      <c r="B112" s="141" t="s">
        <v>8</v>
      </c>
      <c r="D112" s="110">
        <f t="shared" si="34"/>
        <v>0</v>
      </c>
      <c r="E112" s="110">
        <f t="shared" si="34"/>
        <v>0</v>
      </c>
      <c r="F112" s="110">
        <f t="shared" si="34"/>
        <v>0</v>
      </c>
      <c r="G112" s="110">
        <f t="shared" si="34"/>
        <v>0</v>
      </c>
      <c r="H112" s="110">
        <f t="shared" si="34"/>
        <v>0</v>
      </c>
      <c r="I112" s="110">
        <f t="shared" si="34"/>
        <v>0</v>
      </c>
      <c r="J112" s="110">
        <f t="shared" si="34"/>
        <v>0</v>
      </c>
      <c r="K112" s="110">
        <f t="shared" si="35"/>
        <v>0</v>
      </c>
      <c r="L112" s="110">
        <f t="shared" si="35"/>
        <v>0</v>
      </c>
      <c r="M112" s="110">
        <f t="shared" si="35"/>
        <v>0</v>
      </c>
      <c r="N112" s="110">
        <f t="shared" si="35"/>
        <v>0</v>
      </c>
      <c r="O112" s="110">
        <f t="shared" si="35"/>
        <v>0</v>
      </c>
      <c r="P112" s="110">
        <f t="shared" ref="P112" si="38">SUM(D112:O112)</f>
        <v>0</v>
      </c>
      <c r="Q112" s="145"/>
      <c r="R112" s="145"/>
      <c r="S112" s="110">
        <f>SUM($D112:D112)</f>
        <v>0</v>
      </c>
      <c r="T112" s="110">
        <f>SUM($D112:E112)</f>
        <v>0</v>
      </c>
      <c r="U112" s="110">
        <f>SUM($D112:F112)</f>
        <v>0</v>
      </c>
      <c r="V112" s="110">
        <f>SUM($D112:G112)</f>
        <v>0</v>
      </c>
      <c r="W112" s="110">
        <f>SUM($D112:H112)</f>
        <v>0</v>
      </c>
      <c r="X112" s="110">
        <f>SUM($D112:I112)</f>
        <v>0</v>
      </c>
      <c r="Y112" s="110">
        <f>SUM($D112:J112)</f>
        <v>0</v>
      </c>
      <c r="Z112" s="110">
        <f>SUM($D112:K112)</f>
        <v>0</v>
      </c>
      <c r="AA112" s="110">
        <f>SUM($D112:L112)</f>
        <v>0</v>
      </c>
      <c r="AB112" s="110">
        <f>SUM($D112:M112)</f>
        <v>0</v>
      </c>
      <c r="AC112" s="110">
        <f>SUM($D112:N112)</f>
        <v>0</v>
      </c>
      <c r="AD112" s="110">
        <f>SUM($D112:O112)</f>
        <v>0</v>
      </c>
    </row>
    <row r="113" spans="3:31" ht="15" customHeight="1">
      <c r="C113" s="110">
        <v>0</v>
      </c>
      <c r="D113" s="117"/>
      <c r="E113" s="125"/>
      <c r="S113" s="117"/>
      <c r="T113" s="125"/>
      <c r="AE113" s="117"/>
    </row>
    <row r="114" spans="3:31" ht="15" customHeight="1">
      <c r="C114" s="110">
        <v>0</v>
      </c>
      <c r="D114" s="117"/>
      <c r="E114" s="125"/>
      <c r="S114" s="117"/>
      <c r="T114" s="125"/>
      <c r="AE114" s="117"/>
    </row>
    <row r="115" spans="3:31" ht="15" customHeight="1">
      <c r="C115" s="110">
        <v>0</v>
      </c>
      <c r="D115" s="117"/>
      <c r="E115" s="125"/>
      <c r="S115" s="117"/>
      <c r="T115" s="125"/>
      <c r="AE115" s="117"/>
    </row>
    <row r="116" spans="3:31" ht="15" customHeight="1">
      <c r="C116" s="110">
        <v>0</v>
      </c>
      <c r="D116" s="117"/>
      <c r="E116" s="125"/>
      <c r="S116" s="117"/>
      <c r="T116" s="125"/>
      <c r="AE116" s="117"/>
    </row>
    <row r="117" spans="3:31" ht="15" customHeight="1">
      <c r="C117" s="110">
        <v>0</v>
      </c>
      <c r="D117" s="117"/>
      <c r="E117" s="125"/>
      <c r="S117" s="117"/>
      <c r="T117" s="125"/>
      <c r="AE117" s="117"/>
    </row>
  </sheetData>
  <sheetProtection sheet="1" objects="1" scenarios="1"/>
  <phoneticPr fontId="26" type="noConversion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indexed="43"/>
  </sheetPr>
  <dimension ref="A1:AD112"/>
  <sheetViews>
    <sheetView topLeftCell="A40" zoomScale="70" zoomScaleNormal="70" workbookViewId="0">
      <selection activeCell="M69" sqref="M69"/>
    </sheetView>
  </sheetViews>
  <sheetFormatPr defaultColWidth="6.1796875" defaultRowHeight="15" customHeight="1"/>
  <cols>
    <col min="1" max="1" width="7.6328125" style="128" bestFit="1" customWidth="1"/>
    <col min="2" max="2" width="29.54296875" style="128" bestFit="1" customWidth="1"/>
    <col min="3" max="3" width="0.90625" style="117" customWidth="1"/>
    <col min="4" max="4" width="9.81640625" style="125" customWidth="1"/>
    <col min="5" max="16" width="9.81640625" style="117" customWidth="1"/>
    <col min="17" max="18" width="1.54296875" style="117" customWidth="1"/>
    <col min="19" max="19" width="9.81640625" style="125" customWidth="1"/>
    <col min="20" max="30" width="9.81640625" style="117" customWidth="1"/>
    <col min="31" max="16384" width="6.1796875" style="120"/>
  </cols>
  <sheetData>
    <row r="1" spans="1:30" ht="15" customHeight="1">
      <c r="A1" s="115" t="s">
        <v>45</v>
      </c>
      <c r="B1" s="116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S1" s="119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</row>
    <row r="2" spans="1:30" ht="15" customHeight="1">
      <c r="A2" s="115" t="s">
        <v>44</v>
      </c>
      <c r="B2" s="121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3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</row>
    <row r="3" spans="1:30" ht="15" customHeight="1">
      <c r="A3" s="115" t="s">
        <v>0</v>
      </c>
      <c r="B3" s="124"/>
    </row>
    <row r="4" spans="1:30" ht="15" customHeight="1">
      <c r="A4" s="115" t="s">
        <v>17</v>
      </c>
      <c r="B4" s="121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3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</row>
    <row r="5" spans="1:30" ht="15" customHeight="1">
      <c r="A5" s="121"/>
      <c r="B5" s="121"/>
      <c r="D5" s="126"/>
      <c r="S5" s="126"/>
    </row>
    <row r="6" spans="1:30" ht="15" customHeight="1">
      <c r="A6" s="121"/>
      <c r="B6" s="121"/>
      <c r="D6" s="119"/>
      <c r="E6" s="118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  <c r="S6" s="119"/>
      <c r="T6" s="118"/>
      <c r="U6" s="118"/>
      <c r="V6" s="118"/>
      <c r="W6" s="118"/>
      <c r="X6" s="118"/>
      <c r="Y6" s="118"/>
      <c r="Z6" s="118"/>
      <c r="AA6" s="118"/>
      <c r="AB6" s="118"/>
      <c r="AC6" s="118"/>
      <c r="AD6" s="118"/>
    </row>
    <row r="7" spans="1:30" ht="15" customHeight="1">
      <c r="A7" s="117"/>
      <c r="B7" s="127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  <c r="P7" s="125"/>
      <c r="T7" s="125"/>
      <c r="U7" s="125"/>
      <c r="V7" s="125"/>
      <c r="W7" s="125"/>
      <c r="X7" s="125"/>
      <c r="Y7" s="125"/>
      <c r="Z7" s="125"/>
      <c r="AA7" s="125"/>
      <c r="AB7" s="125"/>
      <c r="AC7" s="125"/>
      <c r="AD7" s="125"/>
    </row>
    <row r="8" spans="1:30" ht="15" customHeight="1">
      <c r="D8" s="129" t="s">
        <v>61</v>
      </c>
      <c r="E8" s="118"/>
      <c r="F8" s="118"/>
      <c r="G8" s="118"/>
      <c r="H8" s="118"/>
      <c r="I8" s="118"/>
      <c r="J8" s="118"/>
      <c r="K8" s="118"/>
      <c r="L8" s="118"/>
      <c r="M8" s="118"/>
      <c r="N8" s="118"/>
      <c r="O8" s="118"/>
      <c r="P8" s="118"/>
      <c r="S8" s="129" t="s">
        <v>62</v>
      </c>
      <c r="T8" s="118"/>
      <c r="U8" s="118"/>
      <c r="V8" s="118"/>
      <c r="W8" s="118"/>
      <c r="X8" s="118"/>
      <c r="Y8" s="118"/>
      <c r="Z8" s="118"/>
      <c r="AA8" s="118"/>
      <c r="AB8" s="118"/>
      <c r="AC8" s="118"/>
      <c r="AD8" s="118"/>
    </row>
    <row r="9" spans="1:30" ht="15" customHeight="1">
      <c r="A9" s="130" t="s">
        <v>59</v>
      </c>
      <c r="B9" s="131" t="s">
        <v>60</v>
      </c>
      <c r="C9" s="117" t="s">
        <v>33</v>
      </c>
      <c r="D9" s="132" t="s">
        <v>47</v>
      </c>
      <c r="E9" s="132" t="s">
        <v>48</v>
      </c>
      <c r="F9" s="132" t="s">
        <v>49</v>
      </c>
      <c r="G9" s="132" t="s">
        <v>50</v>
      </c>
      <c r="H9" s="132" t="s">
        <v>51</v>
      </c>
      <c r="I9" s="132" t="s">
        <v>52</v>
      </c>
      <c r="J9" s="132" t="s">
        <v>53</v>
      </c>
      <c r="K9" s="132" t="s">
        <v>54</v>
      </c>
      <c r="L9" s="132" t="s">
        <v>55</v>
      </c>
      <c r="M9" s="132" t="s">
        <v>56</v>
      </c>
      <c r="N9" s="132" t="s">
        <v>57</v>
      </c>
      <c r="O9" s="132" t="s">
        <v>58</v>
      </c>
      <c r="P9" s="133" t="s">
        <v>9</v>
      </c>
      <c r="Q9" s="117" t="s">
        <v>33</v>
      </c>
      <c r="R9" s="117" t="s">
        <v>33</v>
      </c>
      <c r="S9" s="132" t="s">
        <v>47</v>
      </c>
      <c r="T9" s="132" t="s">
        <v>48</v>
      </c>
      <c r="U9" s="132" t="s">
        <v>49</v>
      </c>
      <c r="V9" s="132" t="s">
        <v>50</v>
      </c>
      <c r="W9" s="132" t="s">
        <v>51</v>
      </c>
      <c r="X9" s="132" t="s">
        <v>52</v>
      </c>
      <c r="Y9" s="132" t="s">
        <v>53</v>
      </c>
      <c r="Z9" s="132" t="s">
        <v>54</v>
      </c>
      <c r="AA9" s="132" t="s">
        <v>55</v>
      </c>
      <c r="AB9" s="132" t="s">
        <v>56</v>
      </c>
      <c r="AC9" s="132" t="s">
        <v>57</v>
      </c>
      <c r="AD9" s="132" t="s">
        <v>58</v>
      </c>
    </row>
    <row r="10" spans="1:30" s="137" customFormat="1" ht="15" customHeight="1">
      <c r="A10" s="134"/>
      <c r="B10" s="135"/>
      <c r="C10" s="136"/>
      <c r="D10" s="112"/>
      <c r="E10" s="112"/>
      <c r="F10" s="112"/>
      <c r="G10" s="112"/>
      <c r="H10" s="112"/>
      <c r="I10" s="112"/>
      <c r="J10" s="112"/>
      <c r="K10" s="112"/>
      <c r="L10" s="112"/>
      <c r="M10" s="112"/>
      <c r="N10" s="112"/>
      <c r="O10" s="112"/>
      <c r="P10" s="112"/>
      <c r="Q10" s="136"/>
      <c r="R10" s="136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</row>
    <row r="11" spans="1:30" s="114" customFormat="1" ht="15" customHeight="1">
      <c r="A11" s="138">
        <v>2006</v>
      </c>
      <c r="B11" s="139" t="s">
        <v>6</v>
      </c>
      <c r="C11" s="113"/>
      <c r="D11" s="110">
        <v>80143</v>
      </c>
      <c r="E11" s="110">
        <v>74729</v>
      </c>
      <c r="F11" s="110">
        <v>104376</v>
      </c>
      <c r="G11" s="110">
        <v>117170</v>
      </c>
      <c r="H11" s="110">
        <v>139292</v>
      </c>
      <c r="I11" s="110">
        <v>161180</v>
      </c>
      <c r="J11" s="110">
        <v>233551</v>
      </c>
      <c r="K11" s="110">
        <v>229757</v>
      </c>
      <c r="L11" s="110">
        <v>155687</v>
      </c>
      <c r="M11" s="110">
        <v>126572</v>
      </c>
      <c r="N11" s="110">
        <v>103427</v>
      </c>
      <c r="O11" s="110">
        <v>94825</v>
      </c>
      <c r="P11" s="110">
        <f>SUM(D11:O11)</f>
        <v>1620709</v>
      </c>
      <c r="Q11" s="140"/>
      <c r="R11" s="140"/>
      <c r="S11" s="110">
        <f>SUM($D11:D11)</f>
        <v>80143</v>
      </c>
      <c r="T11" s="110">
        <f>SUM($D11:E11)</f>
        <v>154872</v>
      </c>
      <c r="U11" s="110">
        <f>SUM($D11:F11)</f>
        <v>259248</v>
      </c>
      <c r="V11" s="110">
        <f>SUM($D11:G11)</f>
        <v>376418</v>
      </c>
      <c r="W11" s="110">
        <f>SUM($D11:H11)</f>
        <v>515710</v>
      </c>
      <c r="X11" s="110">
        <f>SUM($D11:I11)</f>
        <v>676890</v>
      </c>
      <c r="Y11" s="110">
        <f>SUM($D11:J11)</f>
        <v>910441</v>
      </c>
      <c r="Z11" s="110">
        <f>SUM($D11:K11)</f>
        <v>1140198</v>
      </c>
      <c r="AA11" s="110">
        <f>SUM($D11:L11)</f>
        <v>1295885</v>
      </c>
      <c r="AB11" s="110">
        <f>SUM($D11:M11)</f>
        <v>1422457</v>
      </c>
      <c r="AC11" s="110">
        <f>SUM($D11:N11)</f>
        <v>1525884</v>
      </c>
      <c r="AD11" s="110">
        <f>SUM($D11:O11)</f>
        <v>1620709</v>
      </c>
    </row>
    <row r="12" spans="1:30" s="114" customFormat="1" ht="15" customHeight="1">
      <c r="A12" s="138">
        <v>2006</v>
      </c>
      <c r="B12" s="141" t="s">
        <v>7</v>
      </c>
      <c r="D12" s="111">
        <v>36092</v>
      </c>
      <c r="E12" s="110">
        <v>34302</v>
      </c>
      <c r="F12" s="110">
        <v>39113</v>
      </c>
      <c r="G12" s="110">
        <v>36009</v>
      </c>
      <c r="H12" s="110">
        <v>39196</v>
      </c>
      <c r="I12" s="110">
        <v>37896</v>
      </c>
      <c r="J12" s="110">
        <v>34672</v>
      </c>
      <c r="K12" s="110">
        <v>37969</v>
      </c>
      <c r="L12" s="110">
        <v>35094</v>
      </c>
      <c r="M12" s="110">
        <v>37659</v>
      </c>
      <c r="N12" s="110">
        <v>35759</v>
      </c>
      <c r="O12" s="110">
        <v>29358</v>
      </c>
      <c r="P12" s="110">
        <f>SUM(D12:O12)</f>
        <v>433119</v>
      </c>
      <c r="Q12" s="142"/>
      <c r="R12" s="142"/>
      <c r="S12" s="110">
        <f>SUM($D12:D12)</f>
        <v>36092</v>
      </c>
      <c r="T12" s="110">
        <f>SUM($D12:E12)</f>
        <v>70394</v>
      </c>
      <c r="U12" s="110">
        <f>SUM($D12:F12)</f>
        <v>109507</v>
      </c>
      <c r="V12" s="110">
        <f>SUM($D12:G12)</f>
        <v>145516</v>
      </c>
      <c r="W12" s="110">
        <f>SUM($D12:H12)</f>
        <v>184712</v>
      </c>
      <c r="X12" s="110">
        <f>SUM($D12:I12)</f>
        <v>222608</v>
      </c>
      <c r="Y12" s="110">
        <f>SUM($D12:J12)</f>
        <v>257280</v>
      </c>
      <c r="Z12" s="110">
        <f>SUM($D12:K12)</f>
        <v>295249</v>
      </c>
      <c r="AA12" s="110">
        <f>SUM($D12:L12)</f>
        <v>330343</v>
      </c>
      <c r="AB12" s="110">
        <f>SUM($D12:M12)</f>
        <v>368002</v>
      </c>
      <c r="AC12" s="110">
        <f>SUM($D12:N12)</f>
        <v>403761</v>
      </c>
      <c r="AD12" s="110">
        <f>SUM($D12:O12)</f>
        <v>433119</v>
      </c>
    </row>
    <row r="13" spans="1:30" s="114" customFormat="1" ht="15" customHeight="1">
      <c r="A13" s="138">
        <v>2006</v>
      </c>
      <c r="B13" s="141" t="s">
        <v>8</v>
      </c>
      <c r="D13" s="110">
        <v>0</v>
      </c>
      <c r="E13" s="110">
        <v>0</v>
      </c>
      <c r="F13" s="110">
        <v>0</v>
      </c>
      <c r="G13" s="110">
        <v>0</v>
      </c>
      <c r="H13" s="110">
        <v>0</v>
      </c>
      <c r="I13" s="110">
        <v>0</v>
      </c>
      <c r="J13" s="110">
        <v>0</v>
      </c>
      <c r="K13" s="110">
        <v>0</v>
      </c>
      <c r="L13" s="110">
        <v>0</v>
      </c>
      <c r="M13" s="110">
        <v>0</v>
      </c>
      <c r="N13" s="110">
        <v>0</v>
      </c>
      <c r="O13" s="110">
        <v>0</v>
      </c>
      <c r="P13" s="110">
        <f>SUM(D13:O13)</f>
        <v>0</v>
      </c>
      <c r="Q13" s="142"/>
      <c r="R13" s="142"/>
      <c r="S13" s="110">
        <f>SUM($D13:D13)</f>
        <v>0</v>
      </c>
      <c r="T13" s="110">
        <f>SUM($D13:E13)</f>
        <v>0</v>
      </c>
      <c r="U13" s="110">
        <f>SUM($D13:F13)</f>
        <v>0</v>
      </c>
      <c r="V13" s="110">
        <f>SUM($D13:G13)</f>
        <v>0</v>
      </c>
      <c r="W13" s="110">
        <f>SUM($D13:H13)</f>
        <v>0</v>
      </c>
      <c r="X13" s="110">
        <f>SUM($D13:I13)</f>
        <v>0</v>
      </c>
      <c r="Y13" s="110">
        <f>SUM($D13:J13)</f>
        <v>0</v>
      </c>
      <c r="Z13" s="110">
        <f>SUM($D13:K13)</f>
        <v>0</v>
      </c>
      <c r="AA13" s="110">
        <f>SUM($D13:L13)</f>
        <v>0</v>
      </c>
      <c r="AB13" s="110">
        <f>SUM($D13:M13)</f>
        <v>0</v>
      </c>
      <c r="AC13" s="110">
        <f>SUM($D13:N13)</f>
        <v>0</v>
      </c>
      <c r="AD13" s="110">
        <f>SUM($D13:O13)</f>
        <v>0</v>
      </c>
    </row>
    <row r="14" spans="1:30" s="114" customFormat="1" ht="15" customHeight="1">
      <c r="A14" s="138">
        <v>2006</v>
      </c>
      <c r="B14" s="143" t="s">
        <v>9</v>
      </c>
      <c r="D14" s="111">
        <f t="shared" ref="D14:P14" si="0">SUM(D11:D13)</f>
        <v>116235</v>
      </c>
      <c r="E14" s="111">
        <f t="shared" si="0"/>
        <v>109031</v>
      </c>
      <c r="F14" s="111">
        <f t="shared" si="0"/>
        <v>143489</v>
      </c>
      <c r="G14" s="111">
        <f t="shared" si="0"/>
        <v>153179</v>
      </c>
      <c r="H14" s="111">
        <f t="shared" si="0"/>
        <v>178488</v>
      </c>
      <c r="I14" s="111">
        <f t="shared" si="0"/>
        <v>199076</v>
      </c>
      <c r="J14" s="111">
        <f t="shared" si="0"/>
        <v>268223</v>
      </c>
      <c r="K14" s="111">
        <f t="shared" si="0"/>
        <v>267726</v>
      </c>
      <c r="L14" s="111">
        <f t="shared" si="0"/>
        <v>190781</v>
      </c>
      <c r="M14" s="111">
        <f t="shared" si="0"/>
        <v>164231</v>
      </c>
      <c r="N14" s="111">
        <f t="shared" si="0"/>
        <v>139186</v>
      </c>
      <c r="O14" s="111">
        <f t="shared" si="0"/>
        <v>124183</v>
      </c>
      <c r="P14" s="111">
        <f t="shared" si="0"/>
        <v>2053828</v>
      </c>
      <c r="Q14" s="142"/>
      <c r="R14" s="142"/>
      <c r="S14" s="111">
        <f t="shared" ref="S14:AD14" si="1">SUM(S11:S13)</f>
        <v>116235</v>
      </c>
      <c r="T14" s="111">
        <f t="shared" si="1"/>
        <v>225266</v>
      </c>
      <c r="U14" s="111">
        <f t="shared" si="1"/>
        <v>368755</v>
      </c>
      <c r="V14" s="111">
        <f t="shared" si="1"/>
        <v>521934</v>
      </c>
      <c r="W14" s="111">
        <f t="shared" si="1"/>
        <v>700422</v>
      </c>
      <c r="X14" s="111">
        <f t="shared" si="1"/>
        <v>899498</v>
      </c>
      <c r="Y14" s="111">
        <f t="shared" si="1"/>
        <v>1167721</v>
      </c>
      <c r="Z14" s="111">
        <f t="shared" si="1"/>
        <v>1435447</v>
      </c>
      <c r="AA14" s="111">
        <f t="shared" si="1"/>
        <v>1626228</v>
      </c>
      <c r="AB14" s="111">
        <f t="shared" si="1"/>
        <v>1790459</v>
      </c>
      <c r="AC14" s="111">
        <f t="shared" si="1"/>
        <v>1929645</v>
      </c>
      <c r="AD14" s="111">
        <f t="shared" si="1"/>
        <v>2053828</v>
      </c>
    </row>
    <row r="15" spans="1:30" s="137" customFormat="1" ht="15" customHeight="1">
      <c r="A15" s="134"/>
      <c r="B15" s="135"/>
      <c r="C15" s="136"/>
      <c r="D15" s="112"/>
      <c r="E15" s="112"/>
      <c r="F15" s="112"/>
      <c r="G15" s="112"/>
      <c r="H15" s="112"/>
      <c r="I15" s="112"/>
      <c r="J15" s="112"/>
      <c r="K15" s="112"/>
      <c r="L15" s="112"/>
      <c r="M15" s="112"/>
      <c r="N15" s="112"/>
      <c r="O15" s="112"/>
      <c r="P15" s="112"/>
      <c r="Q15" s="136"/>
      <c r="R15" s="136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</row>
    <row r="16" spans="1:30" s="114" customFormat="1" ht="15" customHeight="1">
      <c r="A16" s="138">
        <v>2007</v>
      </c>
      <c r="B16" s="139" t="s">
        <v>6</v>
      </c>
      <c r="C16" s="113"/>
      <c r="D16" s="110">
        <v>79667</v>
      </c>
      <c r="E16" s="110">
        <v>69446</v>
      </c>
      <c r="F16" s="110">
        <v>103136</v>
      </c>
      <c r="G16" s="110">
        <v>113808</v>
      </c>
      <c r="H16" s="110">
        <v>144420</v>
      </c>
      <c r="I16" s="110">
        <v>169240</v>
      </c>
      <c r="J16" s="110">
        <v>236745</v>
      </c>
      <c r="K16" s="110">
        <v>250421</v>
      </c>
      <c r="L16" s="110">
        <v>163294</v>
      </c>
      <c r="M16" s="110">
        <v>146869</v>
      </c>
      <c r="N16" s="110">
        <v>130375</v>
      </c>
      <c r="O16" s="110">
        <v>100813</v>
      </c>
      <c r="P16" s="110">
        <f>SUM(D16:O16)</f>
        <v>1708234</v>
      </c>
      <c r="Q16" s="140"/>
      <c r="R16" s="140"/>
      <c r="S16" s="110">
        <f>SUM($D16:D16)</f>
        <v>79667</v>
      </c>
      <c r="T16" s="110">
        <f>SUM($D16:E16)</f>
        <v>149113</v>
      </c>
      <c r="U16" s="110">
        <f>SUM($D16:F16)</f>
        <v>252249</v>
      </c>
      <c r="V16" s="110">
        <f>SUM($D16:G16)</f>
        <v>366057</v>
      </c>
      <c r="W16" s="110">
        <f>SUM($D16:H16)</f>
        <v>510477</v>
      </c>
      <c r="X16" s="110">
        <f>SUM($D16:I16)</f>
        <v>679717</v>
      </c>
      <c r="Y16" s="110">
        <f>SUM($D16:J16)</f>
        <v>916462</v>
      </c>
      <c r="Z16" s="110">
        <f>SUM($D16:K16)</f>
        <v>1166883</v>
      </c>
      <c r="AA16" s="110">
        <f>SUM($D16:L16)</f>
        <v>1330177</v>
      </c>
      <c r="AB16" s="110">
        <f>SUM($D16:M16)</f>
        <v>1477046</v>
      </c>
      <c r="AC16" s="110">
        <f>SUM($D16:N16)</f>
        <v>1607421</v>
      </c>
      <c r="AD16" s="110">
        <f>SUM($D16:O16)</f>
        <v>1708234</v>
      </c>
    </row>
    <row r="17" spans="1:30" s="114" customFormat="1" ht="15" customHeight="1">
      <c r="A17" s="138">
        <v>2007</v>
      </c>
      <c r="B17" s="141" t="s">
        <v>7</v>
      </c>
      <c r="D17" s="111">
        <v>33226</v>
      </c>
      <c r="E17" s="110">
        <v>30237</v>
      </c>
      <c r="F17" s="110">
        <v>35687</v>
      </c>
      <c r="G17" s="110">
        <v>35215</v>
      </c>
      <c r="H17" s="110">
        <v>37255</v>
      </c>
      <c r="I17" s="110">
        <v>34609</v>
      </c>
      <c r="J17" s="110">
        <v>33850</v>
      </c>
      <c r="K17" s="110">
        <v>36573</v>
      </c>
      <c r="L17" s="110">
        <v>34768</v>
      </c>
      <c r="M17" s="110">
        <v>38229</v>
      </c>
      <c r="N17" s="110">
        <v>34915</v>
      </c>
      <c r="O17" s="110">
        <v>28868</v>
      </c>
      <c r="P17" s="110">
        <f>SUM(D17:O17)</f>
        <v>413432</v>
      </c>
      <c r="Q17" s="142"/>
      <c r="R17" s="142"/>
      <c r="S17" s="110">
        <f>SUM($D17:D17)</f>
        <v>33226</v>
      </c>
      <c r="T17" s="110">
        <f>SUM($D17:E17)</f>
        <v>63463</v>
      </c>
      <c r="U17" s="110">
        <f>SUM($D17:F17)</f>
        <v>99150</v>
      </c>
      <c r="V17" s="110">
        <f>SUM($D17:G17)</f>
        <v>134365</v>
      </c>
      <c r="W17" s="110">
        <f>SUM($D17:H17)</f>
        <v>171620</v>
      </c>
      <c r="X17" s="110">
        <f>SUM($D17:I17)</f>
        <v>206229</v>
      </c>
      <c r="Y17" s="110">
        <f>SUM($D17:J17)</f>
        <v>240079</v>
      </c>
      <c r="Z17" s="110">
        <f>SUM($D17:K17)</f>
        <v>276652</v>
      </c>
      <c r="AA17" s="110">
        <f>SUM($D17:L17)</f>
        <v>311420</v>
      </c>
      <c r="AB17" s="110">
        <f>SUM($D17:M17)</f>
        <v>349649</v>
      </c>
      <c r="AC17" s="110">
        <f>SUM($D17:N17)</f>
        <v>384564</v>
      </c>
      <c r="AD17" s="110">
        <f>SUM($D17:O17)</f>
        <v>413432</v>
      </c>
    </row>
    <row r="18" spans="1:30" s="114" customFormat="1" ht="15" customHeight="1">
      <c r="A18" s="138">
        <v>2007</v>
      </c>
      <c r="B18" s="141" t="s">
        <v>8</v>
      </c>
      <c r="D18" s="110">
        <v>0</v>
      </c>
      <c r="E18" s="110">
        <v>0</v>
      </c>
      <c r="F18" s="110">
        <v>0</v>
      </c>
      <c r="G18" s="110">
        <v>0</v>
      </c>
      <c r="H18" s="110">
        <v>0</v>
      </c>
      <c r="I18" s="110">
        <v>0</v>
      </c>
      <c r="J18" s="110">
        <v>0</v>
      </c>
      <c r="K18" s="110">
        <v>0</v>
      </c>
      <c r="L18" s="110">
        <v>0</v>
      </c>
      <c r="M18" s="110">
        <v>0</v>
      </c>
      <c r="N18" s="110">
        <v>0</v>
      </c>
      <c r="O18" s="110">
        <v>0</v>
      </c>
      <c r="P18" s="110">
        <f>SUM(D18:O18)</f>
        <v>0</v>
      </c>
      <c r="Q18" s="142"/>
      <c r="R18" s="142"/>
      <c r="S18" s="110">
        <f>SUM($D18:D18)</f>
        <v>0</v>
      </c>
      <c r="T18" s="110">
        <f>SUM($D18:E18)</f>
        <v>0</v>
      </c>
      <c r="U18" s="110">
        <f>SUM($D18:F18)</f>
        <v>0</v>
      </c>
      <c r="V18" s="110">
        <f>SUM($D18:G18)</f>
        <v>0</v>
      </c>
      <c r="W18" s="110">
        <f>SUM($D18:H18)</f>
        <v>0</v>
      </c>
      <c r="X18" s="110">
        <f>SUM($D18:I18)</f>
        <v>0</v>
      </c>
      <c r="Y18" s="110">
        <f>SUM($D18:J18)</f>
        <v>0</v>
      </c>
      <c r="Z18" s="110">
        <f>SUM($D18:K18)</f>
        <v>0</v>
      </c>
      <c r="AA18" s="110">
        <f>SUM($D18:L18)</f>
        <v>0</v>
      </c>
      <c r="AB18" s="110">
        <f>SUM($D18:M18)</f>
        <v>0</v>
      </c>
      <c r="AC18" s="110">
        <f>SUM($D18:N18)</f>
        <v>0</v>
      </c>
      <c r="AD18" s="110">
        <f>SUM($D18:O18)</f>
        <v>0</v>
      </c>
    </row>
    <row r="19" spans="1:30" s="114" customFormat="1" ht="15" customHeight="1">
      <c r="A19" s="138">
        <v>2007</v>
      </c>
      <c r="B19" s="143" t="s">
        <v>9</v>
      </c>
      <c r="D19" s="111">
        <f t="shared" ref="D19:P19" si="2">SUM(D16:D18)</f>
        <v>112893</v>
      </c>
      <c r="E19" s="111">
        <f t="shared" si="2"/>
        <v>99683</v>
      </c>
      <c r="F19" s="111">
        <f t="shared" si="2"/>
        <v>138823</v>
      </c>
      <c r="G19" s="111">
        <f t="shared" si="2"/>
        <v>149023</v>
      </c>
      <c r="H19" s="111">
        <f t="shared" si="2"/>
        <v>181675</v>
      </c>
      <c r="I19" s="111">
        <f t="shared" si="2"/>
        <v>203849</v>
      </c>
      <c r="J19" s="111">
        <f t="shared" si="2"/>
        <v>270595</v>
      </c>
      <c r="K19" s="111">
        <f t="shared" si="2"/>
        <v>286994</v>
      </c>
      <c r="L19" s="111">
        <f t="shared" si="2"/>
        <v>198062</v>
      </c>
      <c r="M19" s="111">
        <f t="shared" si="2"/>
        <v>185098</v>
      </c>
      <c r="N19" s="111">
        <f t="shared" si="2"/>
        <v>165290</v>
      </c>
      <c r="O19" s="111">
        <f t="shared" si="2"/>
        <v>129681</v>
      </c>
      <c r="P19" s="111">
        <f t="shared" si="2"/>
        <v>2121666</v>
      </c>
      <c r="Q19" s="142"/>
      <c r="R19" s="142"/>
      <c r="S19" s="111">
        <f t="shared" ref="S19:AD19" si="3">SUM(S16:S18)</f>
        <v>112893</v>
      </c>
      <c r="T19" s="111">
        <f t="shared" si="3"/>
        <v>212576</v>
      </c>
      <c r="U19" s="111">
        <f t="shared" si="3"/>
        <v>351399</v>
      </c>
      <c r="V19" s="111">
        <f t="shared" si="3"/>
        <v>500422</v>
      </c>
      <c r="W19" s="111">
        <f t="shared" si="3"/>
        <v>682097</v>
      </c>
      <c r="X19" s="111">
        <f t="shared" si="3"/>
        <v>885946</v>
      </c>
      <c r="Y19" s="111">
        <f t="shared" si="3"/>
        <v>1156541</v>
      </c>
      <c r="Z19" s="111">
        <f t="shared" si="3"/>
        <v>1443535</v>
      </c>
      <c r="AA19" s="111">
        <f t="shared" si="3"/>
        <v>1641597</v>
      </c>
      <c r="AB19" s="111">
        <f t="shared" si="3"/>
        <v>1826695</v>
      </c>
      <c r="AC19" s="111">
        <f t="shared" si="3"/>
        <v>1991985</v>
      </c>
      <c r="AD19" s="111">
        <f t="shared" si="3"/>
        <v>2121666</v>
      </c>
    </row>
    <row r="20" spans="1:30" s="137" customFormat="1" ht="15" customHeight="1">
      <c r="A20" s="134"/>
      <c r="B20" s="135"/>
      <c r="C20" s="136"/>
      <c r="D20" s="112"/>
      <c r="E20" s="112"/>
      <c r="F20" s="112"/>
      <c r="G20" s="112"/>
      <c r="H20" s="112"/>
      <c r="I20" s="112"/>
      <c r="J20" s="112"/>
      <c r="K20" s="112"/>
      <c r="L20" s="112"/>
      <c r="M20" s="112"/>
      <c r="N20" s="112"/>
      <c r="O20" s="112"/>
      <c r="P20" s="112"/>
      <c r="Q20" s="136"/>
      <c r="R20" s="136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</row>
    <row r="21" spans="1:30" s="114" customFormat="1" ht="15" customHeight="1">
      <c r="A21" s="138">
        <v>2008</v>
      </c>
      <c r="B21" s="139" t="s">
        <v>6</v>
      </c>
      <c r="C21" s="113"/>
      <c r="D21" s="110">
        <v>85048</v>
      </c>
      <c r="E21" s="110">
        <v>83227</v>
      </c>
      <c r="F21" s="110">
        <v>115499</v>
      </c>
      <c r="G21" s="110">
        <v>118521</v>
      </c>
      <c r="H21" s="110">
        <v>148954</v>
      </c>
      <c r="I21" s="110">
        <v>160017</v>
      </c>
      <c r="J21" s="110">
        <v>226237</v>
      </c>
      <c r="K21" s="110">
        <v>256395</v>
      </c>
      <c r="L21" s="110">
        <v>144713</v>
      </c>
      <c r="M21" s="110">
        <v>133573</v>
      </c>
      <c r="N21" s="110">
        <v>106152</v>
      </c>
      <c r="O21" s="110">
        <v>88080</v>
      </c>
      <c r="P21" s="110">
        <f>SUM(D21:O21)</f>
        <v>1666416</v>
      </c>
      <c r="Q21" s="140"/>
      <c r="R21" s="140"/>
      <c r="S21" s="110">
        <f>SUM($D21:D21)</f>
        <v>85048</v>
      </c>
      <c r="T21" s="110">
        <f>SUM($D21:E21)</f>
        <v>168275</v>
      </c>
      <c r="U21" s="110">
        <f>SUM($D21:F21)</f>
        <v>283774</v>
      </c>
      <c r="V21" s="110">
        <f>SUM($D21:G21)</f>
        <v>402295</v>
      </c>
      <c r="W21" s="110">
        <f>SUM($D21:H21)</f>
        <v>551249</v>
      </c>
      <c r="X21" s="110">
        <f>SUM($D21:I21)</f>
        <v>711266</v>
      </c>
      <c r="Y21" s="110">
        <f>SUM($D21:J21)</f>
        <v>937503</v>
      </c>
      <c r="Z21" s="110">
        <f>SUM($D21:K21)</f>
        <v>1193898</v>
      </c>
      <c r="AA21" s="110">
        <f>SUM($D21:L21)</f>
        <v>1338611</v>
      </c>
      <c r="AB21" s="110">
        <f>SUM($D21:M21)</f>
        <v>1472184</v>
      </c>
      <c r="AC21" s="110">
        <f>SUM($D21:N21)</f>
        <v>1578336</v>
      </c>
      <c r="AD21" s="110">
        <f>SUM($D21:O21)</f>
        <v>1666416</v>
      </c>
    </row>
    <row r="22" spans="1:30" s="114" customFormat="1" ht="15" customHeight="1">
      <c r="A22" s="138">
        <v>2008</v>
      </c>
      <c r="B22" s="141" t="s">
        <v>7</v>
      </c>
      <c r="D22" s="111">
        <v>34593</v>
      </c>
      <c r="E22" s="110">
        <v>32841</v>
      </c>
      <c r="F22" s="110">
        <v>33769</v>
      </c>
      <c r="G22" s="110">
        <v>36026</v>
      </c>
      <c r="H22" s="110">
        <v>36029</v>
      </c>
      <c r="I22" s="110">
        <v>34284</v>
      </c>
      <c r="J22" s="110">
        <v>34094</v>
      </c>
      <c r="K22" s="110">
        <v>32919</v>
      </c>
      <c r="L22" s="110">
        <v>33925</v>
      </c>
      <c r="M22" s="110">
        <v>33343</v>
      </c>
      <c r="N22" s="110">
        <v>28420</v>
      </c>
      <c r="O22" s="110">
        <v>25566</v>
      </c>
      <c r="P22" s="110">
        <f>SUM(D22:O22)</f>
        <v>395809</v>
      </c>
      <c r="Q22" s="142"/>
      <c r="R22" s="142"/>
      <c r="S22" s="110">
        <f>SUM($D22:D22)</f>
        <v>34593</v>
      </c>
      <c r="T22" s="110">
        <f>SUM($D22:E22)</f>
        <v>67434</v>
      </c>
      <c r="U22" s="110">
        <f>SUM($D22:F22)</f>
        <v>101203</v>
      </c>
      <c r="V22" s="110">
        <f>SUM($D22:G22)</f>
        <v>137229</v>
      </c>
      <c r="W22" s="110">
        <f>SUM($D22:H22)</f>
        <v>173258</v>
      </c>
      <c r="X22" s="110">
        <f>SUM($D22:I22)</f>
        <v>207542</v>
      </c>
      <c r="Y22" s="110">
        <f>SUM($D22:J22)</f>
        <v>241636</v>
      </c>
      <c r="Z22" s="110">
        <f>SUM($D22:K22)</f>
        <v>274555</v>
      </c>
      <c r="AA22" s="110">
        <f>SUM($D22:L22)</f>
        <v>308480</v>
      </c>
      <c r="AB22" s="110">
        <f>SUM($D22:M22)</f>
        <v>341823</v>
      </c>
      <c r="AC22" s="110">
        <f>SUM($D22:N22)</f>
        <v>370243</v>
      </c>
      <c r="AD22" s="110">
        <f>SUM($D22:O22)</f>
        <v>395809</v>
      </c>
    </row>
    <row r="23" spans="1:30" s="114" customFormat="1" ht="15" customHeight="1">
      <c r="A23" s="138">
        <v>2008</v>
      </c>
      <c r="B23" s="141" t="s">
        <v>8</v>
      </c>
      <c r="D23" s="110">
        <v>0</v>
      </c>
      <c r="E23" s="110">
        <v>0</v>
      </c>
      <c r="F23" s="110">
        <v>0</v>
      </c>
      <c r="G23" s="110">
        <v>0</v>
      </c>
      <c r="H23" s="110">
        <v>0</v>
      </c>
      <c r="I23" s="110">
        <v>0</v>
      </c>
      <c r="J23" s="110">
        <v>0</v>
      </c>
      <c r="K23" s="110">
        <v>0</v>
      </c>
      <c r="L23" s="110">
        <v>0</v>
      </c>
      <c r="M23" s="110">
        <v>0</v>
      </c>
      <c r="N23" s="110">
        <v>0</v>
      </c>
      <c r="O23" s="110">
        <v>0</v>
      </c>
      <c r="P23" s="110">
        <f>SUM(D23:O23)</f>
        <v>0</v>
      </c>
      <c r="Q23" s="142"/>
      <c r="R23" s="142"/>
      <c r="S23" s="110">
        <f>SUM($D23:D23)</f>
        <v>0</v>
      </c>
      <c r="T23" s="110">
        <f>SUM($D23:E23)</f>
        <v>0</v>
      </c>
      <c r="U23" s="110">
        <f>SUM($D23:F23)</f>
        <v>0</v>
      </c>
      <c r="V23" s="110">
        <f>SUM($D23:G23)</f>
        <v>0</v>
      </c>
      <c r="W23" s="110">
        <f>SUM($D23:H23)</f>
        <v>0</v>
      </c>
      <c r="X23" s="110">
        <f>SUM($D23:I23)</f>
        <v>0</v>
      </c>
      <c r="Y23" s="110">
        <f>SUM($D23:J23)</f>
        <v>0</v>
      </c>
      <c r="Z23" s="110">
        <f>SUM($D23:K23)</f>
        <v>0</v>
      </c>
      <c r="AA23" s="110">
        <f>SUM($D23:L23)</f>
        <v>0</v>
      </c>
      <c r="AB23" s="110">
        <f>SUM($D23:M23)</f>
        <v>0</v>
      </c>
      <c r="AC23" s="110">
        <f>SUM($D23:N23)</f>
        <v>0</v>
      </c>
      <c r="AD23" s="110">
        <f>SUM($D23:O23)</f>
        <v>0</v>
      </c>
    </row>
    <row r="24" spans="1:30" s="114" customFormat="1" ht="15" customHeight="1">
      <c r="A24" s="138">
        <v>2008</v>
      </c>
      <c r="B24" s="143" t="s">
        <v>9</v>
      </c>
      <c r="D24" s="111">
        <f t="shared" ref="D24:P24" si="4">SUM(D21:D23)</f>
        <v>119641</v>
      </c>
      <c r="E24" s="111">
        <f t="shared" si="4"/>
        <v>116068</v>
      </c>
      <c r="F24" s="111">
        <f t="shared" si="4"/>
        <v>149268</v>
      </c>
      <c r="G24" s="111">
        <f t="shared" si="4"/>
        <v>154547</v>
      </c>
      <c r="H24" s="111">
        <f t="shared" si="4"/>
        <v>184983</v>
      </c>
      <c r="I24" s="111">
        <f t="shared" si="4"/>
        <v>194301</v>
      </c>
      <c r="J24" s="111">
        <f t="shared" si="4"/>
        <v>260331</v>
      </c>
      <c r="K24" s="111">
        <f t="shared" si="4"/>
        <v>289314</v>
      </c>
      <c r="L24" s="111">
        <f t="shared" si="4"/>
        <v>178638</v>
      </c>
      <c r="M24" s="111">
        <f t="shared" si="4"/>
        <v>166916</v>
      </c>
      <c r="N24" s="111">
        <f t="shared" si="4"/>
        <v>134572</v>
      </c>
      <c r="O24" s="111">
        <f t="shared" si="4"/>
        <v>113646</v>
      </c>
      <c r="P24" s="111">
        <f t="shared" si="4"/>
        <v>2062225</v>
      </c>
      <c r="Q24" s="142"/>
      <c r="R24" s="142"/>
      <c r="S24" s="111">
        <f t="shared" ref="S24:AD24" si="5">SUM(S21:S23)</f>
        <v>119641</v>
      </c>
      <c r="T24" s="111">
        <f t="shared" si="5"/>
        <v>235709</v>
      </c>
      <c r="U24" s="111">
        <f t="shared" si="5"/>
        <v>384977</v>
      </c>
      <c r="V24" s="111">
        <f t="shared" si="5"/>
        <v>539524</v>
      </c>
      <c r="W24" s="111">
        <f t="shared" si="5"/>
        <v>724507</v>
      </c>
      <c r="X24" s="111">
        <f t="shared" si="5"/>
        <v>918808</v>
      </c>
      <c r="Y24" s="111">
        <f t="shared" si="5"/>
        <v>1179139</v>
      </c>
      <c r="Z24" s="111">
        <f t="shared" si="5"/>
        <v>1468453</v>
      </c>
      <c r="AA24" s="111">
        <f t="shared" si="5"/>
        <v>1647091</v>
      </c>
      <c r="AB24" s="111">
        <f t="shared" si="5"/>
        <v>1814007</v>
      </c>
      <c r="AC24" s="111">
        <f t="shared" si="5"/>
        <v>1948579</v>
      </c>
      <c r="AD24" s="111">
        <f t="shared" si="5"/>
        <v>2062225</v>
      </c>
    </row>
    <row r="25" spans="1:30" s="137" customFormat="1" ht="15" customHeight="1">
      <c r="A25" s="134"/>
      <c r="B25" s="135"/>
      <c r="C25" s="136"/>
      <c r="D25" s="112"/>
      <c r="E25" s="112"/>
      <c r="F25" s="112"/>
      <c r="G25" s="112"/>
      <c r="H25" s="112"/>
      <c r="I25" s="112"/>
      <c r="J25" s="112"/>
      <c r="K25" s="112"/>
      <c r="L25" s="112"/>
      <c r="M25" s="112"/>
      <c r="N25" s="112"/>
      <c r="O25" s="112"/>
      <c r="P25" s="112"/>
      <c r="Q25" s="136"/>
      <c r="R25" s="136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</row>
    <row r="26" spans="1:30" s="114" customFormat="1" ht="15" customHeight="1">
      <c r="A26" s="138">
        <v>2009</v>
      </c>
      <c r="B26" s="139" t="s">
        <v>6</v>
      </c>
      <c r="C26" s="113"/>
      <c r="D26" s="110">
        <v>76659</v>
      </c>
      <c r="E26" s="110">
        <v>79630</v>
      </c>
      <c r="F26" s="110">
        <v>107423</v>
      </c>
      <c r="G26" s="110">
        <v>119728</v>
      </c>
      <c r="H26" s="110">
        <v>146384</v>
      </c>
      <c r="I26" s="110">
        <v>149149</v>
      </c>
      <c r="J26" s="110">
        <v>227053</v>
      </c>
      <c r="K26" s="110">
        <v>235012</v>
      </c>
      <c r="L26" s="110">
        <v>155451</v>
      </c>
      <c r="M26" s="110">
        <v>133473</v>
      </c>
      <c r="N26" s="110">
        <v>114609</v>
      </c>
      <c r="O26" s="110">
        <v>95940</v>
      </c>
      <c r="P26" s="110">
        <f>SUM(D26:O26)</f>
        <v>1640511</v>
      </c>
      <c r="Q26" s="140"/>
      <c r="R26" s="140"/>
      <c r="S26" s="110">
        <f>SUM($D26:D26)</f>
        <v>76659</v>
      </c>
      <c r="T26" s="110">
        <f>SUM($D26:E26)</f>
        <v>156289</v>
      </c>
      <c r="U26" s="110">
        <f>SUM($D26:F26)</f>
        <v>263712</v>
      </c>
      <c r="V26" s="110">
        <f>SUM($D26:G26)</f>
        <v>383440</v>
      </c>
      <c r="W26" s="110">
        <f>SUM($D26:H26)</f>
        <v>529824</v>
      </c>
      <c r="X26" s="110">
        <f>SUM($D26:I26)</f>
        <v>678973</v>
      </c>
      <c r="Y26" s="110">
        <f>SUM($D26:J26)</f>
        <v>906026</v>
      </c>
      <c r="Z26" s="110">
        <f>SUM($D26:K26)</f>
        <v>1141038</v>
      </c>
      <c r="AA26" s="110">
        <f>SUM($D26:L26)</f>
        <v>1296489</v>
      </c>
      <c r="AB26" s="110">
        <f>SUM($D26:M26)</f>
        <v>1429962</v>
      </c>
      <c r="AC26" s="110">
        <f>SUM($D26:N26)</f>
        <v>1544571</v>
      </c>
      <c r="AD26" s="110">
        <f>SUM($D26:O26)</f>
        <v>1640511</v>
      </c>
    </row>
    <row r="27" spans="1:30" s="114" customFormat="1" ht="15" customHeight="1">
      <c r="A27" s="138">
        <v>2009</v>
      </c>
      <c r="B27" s="141" t="s">
        <v>7</v>
      </c>
      <c r="D27" s="111">
        <v>27121</v>
      </c>
      <c r="E27" s="110">
        <v>26132</v>
      </c>
      <c r="F27" s="110">
        <v>29305</v>
      </c>
      <c r="G27" s="110">
        <v>29068</v>
      </c>
      <c r="H27" s="110">
        <v>29025</v>
      </c>
      <c r="I27" s="110">
        <v>30466</v>
      </c>
      <c r="J27" s="110">
        <v>29630</v>
      </c>
      <c r="K27" s="110">
        <v>29291</v>
      </c>
      <c r="L27" s="110">
        <v>30695</v>
      </c>
      <c r="M27" s="110">
        <v>31926</v>
      </c>
      <c r="N27" s="110">
        <v>29733</v>
      </c>
      <c r="O27" s="110">
        <v>26371</v>
      </c>
      <c r="P27" s="110">
        <f>SUM(D27:O27)</f>
        <v>348763</v>
      </c>
      <c r="Q27" s="142"/>
      <c r="R27" s="142"/>
      <c r="S27" s="110">
        <f>SUM($D27:D27)</f>
        <v>27121</v>
      </c>
      <c r="T27" s="110">
        <f>SUM($D27:E27)</f>
        <v>53253</v>
      </c>
      <c r="U27" s="110">
        <f>SUM($D27:F27)</f>
        <v>82558</v>
      </c>
      <c r="V27" s="110">
        <f>SUM($D27:G27)</f>
        <v>111626</v>
      </c>
      <c r="W27" s="110">
        <f>SUM($D27:H27)</f>
        <v>140651</v>
      </c>
      <c r="X27" s="110">
        <f>SUM($D27:I27)</f>
        <v>171117</v>
      </c>
      <c r="Y27" s="110">
        <f>SUM($D27:J27)</f>
        <v>200747</v>
      </c>
      <c r="Z27" s="110">
        <f>SUM($D27:K27)</f>
        <v>230038</v>
      </c>
      <c r="AA27" s="110">
        <f>SUM($D27:L27)</f>
        <v>260733</v>
      </c>
      <c r="AB27" s="110">
        <f>SUM($D27:M27)</f>
        <v>292659</v>
      </c>
      <c r="AC27" s="110">
        <f>SUM($D27:N27)</f>
        <v>322392</v>
      </c>
      <c r="AD27" s="110">
        <f>SUM($D27:O27)</f>
        <v>348763</v>
      </c>
    </row>
    <row r="28" spans="1:30" s="114" customFormat="1" ht="15" customHeight="1">
      <c r="A28" s="138">
        <v>2009</v>
      </c>
      <c r="B28" s="141" t="s">
        <v>8</v>
      </c>
      <c r="D28" s="110">
        <v>0</v>
      </c>
      <c r="E28" s="110">
        <v>0</v>
      </c>
      <c r="F28" s="110">
        <v>0</v>
      </c>
      <c r="G28" s="110">
        <v>0</v>
      </c>
      <c r="H28" s="110">
        <v>0</v>
      </c>
      <c r="I28" s="110">
        <v>0</v>
      </c>
      <c r="J28" s="110">
        <v>0</v>
      </c>
      <c r="K28" s="110">
        <v>0</v>
      </c>
      <c r="L28" s="110">
        <v>0</v>
      </c>
      <c r="M28" s="110">
        <v>0</v>
      </c>
      <c r="N28" s="110">
        <v>0</v>
      </c>
      <c r="O28" s="110">
        <v>0</v>
      </c>
      <c r="P28" s="110">
        <f>SUM(D28:O28)</f>
        <v>0</v>
      </c>
      <c r="Q28" s="142"/>
      <c r="R28" s="142"/>
      <c r="S28" s="110">
        <f>SUM($D28:D28)</f>
        <v>0</v>
      </c>
      <c r="T28" s="110">
        <f>SUM($D28:E28)</f>
        <v>0</v>
      </c>
      <c r="U28" s="110">
        <f>SUM($D28:F28)</f>
        <v>0</v>
      </c>
      <c r="V28" s="110">
        <f>SUM($D28:G28)</f>
        <v>0</v>
      </c>
      <c r="W28" s="110">
        <f>SUM($D28:H28)</f>
        <v>0</v>
      </c>
      <c r="X28" s="110">
        <f>SUM($D28:I28)</f>
        <v>0</v>
      </c>
      <c r="Y28" s="110">
        <f>SUM($D28:J28)</f>
        <v>0</v>
      </c>
      <c r="Z28" s="110">
        <f>SUM($D28:K28)</f>
        <v>0</v>
      </c>
      <c r="AA28" s="110">
        <f>SUM($D28:L28)</f>
        <v>0</v>
      </c>
      <c r="AB28" s="110">
        <f>SUM($D28:M28)</f>
        <v>0</v>
      </c>
      <c r="AC28" s="110">
        <f>SUM($D28:N28)</f>
        <v>0</v>
      </c>
      <c r="AD28" s="110">
        <f>SUM($D28:O28)</f>
        <v>0</v>
      </c>
    </row>
    <row r="29" spans="1:30" s="114" customFormat="1" ht="15" customHeight="1">
      <c r="A29" s="138">
        <v>2009</v>
      </c>
      <c r="B29" s="143" t="s">
        <v>9</v>
      </c>
      <c r="D29" s="111">
        <f t="shared" ref="D29:P29" si="6">SUM(D26:D28)</f>
        <v>103780</v>
      </c>
      <c r="E29" s="111">
        <f t="shared" si="6"/>
        <v>105762</v>
      </c>
      <c r="F29" s="111">
        <f t="shared" si="6"/>
        <v>136728</v>
      </c>
      <c r="G29" s="111">
        <f t="shared" si="6"/>
        <v>148796</v>
      </c>
      <c r="H29" s="111">
        <f t="shared" si="6"/>
        <v>175409</v>
      </c>
      <c r="I29" s="111">
        <f t="shared" si="6"/>
        <v>179615</v>
      </c>
      <c r="J29" s="111">
        <f t="shared" si="6"/>
        <v>256683</v>
      </c>
      <c r="K29" s="111">
        <f t="shared" si="6"/>
        <v>264303</v>
      </c>
      <c r="L29" s="111">
        <f t="shared" si="6"/>
        <v>186146</v>
      </c>
      <c r="M29" s="111">
        <f t="shared" si="6"/>
        <v>165399</v>
      </c>
      <c r="N29" s="111">
        <f t="shared" si="6"/>
        <v>144342</v>
      </c>
      <c r="O29" s="111">
        <f t="shared" si="6"/>
        <v>122311</v>
      </c>
      <c r="P29" s="111">
        <f t="shared" si="6"/>
        <v>1989274</v>
      </c>
      <c r="Q29" s="142"/>
      <c r="R29" s="142"/>
      <c r="S29" s="111">
        <f t="shared" ref="S29:AD29" si="7">SUM(S26:S28)</f>
        <v>103780</v>
      </c>
      <c r="T29" s="111">
        <f t="shared" si="7"/>
        <v>209542</v>
      </c>
      <c r="U29" s="111">
        <f t="shared" si="7"/>
        <v>346270</v>
      </c>
      <c r="V29" s="111">
        <f t="shared" si="7"/>
        <v>495066</v>
      </c>
      <c r="W29" s="111">
        <f t="shared" si="7"/>
        <v>670475</v>
      </c>
      <c r="X29" s="111">
        <f t="shared" si="7"/>
        <v>850090</v>
      </c>
      <c r="Y29" s="111">
        <f t="shared" si="7"/>
        <v>1106773</v>
      </c>
      <c r="Z29" s="111">
        <f t="shared" si="7"/>
        <v>1371076</v>
      </c>
      <c r="AA29" s="111">
        <f t="shared" si="7"/>
        <v>1557222</v>
      </c>
      <c r="AB29" s="111">
        <f t="shared" si="7"/>
        <v>1722621</v>
      </c>
      <c r="AC29" s="111">
        <f t="shared" si="7"/>
        <v>1866963</v>
      </c>
      <c r="AD29" s="111">
        <f t="shared" si="7"/>
        <v>1989274</v>
      </c>
    </row>
    <row r="30" spans="1:30" s="137" customFormat="1" ht="15" customHeight="1">
      <c r="A30" s="134"/>
      <c r="B30" s="135"/>
      <c r="C30" s="136"/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36"/>
      <c r="R30" s="136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</row>
    <row r="31" spans="1:30" s="114" customFormat="1" ht="15" customHeight="1">
      <c r="A31" s="138">
        <v>2010</v>
      </c>
      <c r="B31" s="139" t="s">
        <v>6</v>
      </c>
      <c r="C31" s="113"/>
      <c r="D31" s="110">
        <v>81566</v>
      </c>
      <c r="E31" s="110">
        <v>79754</v>
      </c>
      <c r="F31" s="110">
        <v>114918</v>
      </c>
      <c r="G31" s="110">
        <v>128583</v>
      </c>
      <c r="H31" s="110">
        <v>149605</v>
      </c>
      <c r="I31" s="110">
        <v>159953</v>
      </c>
      <c r="J31" s="110">
        <v>242491</v>
      </c>
      <c r="K31" s="110">
        <v>240626</v>
      </c>
      <c r="L31" s="110">
        <v>160103</v>
      </c>
      <c r="M31" s="110">
        <v>139504</v>
      </c>
      <c r="N31" s="110">
        <v>120795</v>
      </c>
      <c r="O31" s="110">
        <v>100040</v>
      </c>
      <c r="P31" s="110">
        <f>SUM(D31:O31)</f>
        <v>1717938</v>
      </c>
      <c r="Q31" s="140"/>
      <c r="R31" s="140"/>
      <c r="S31" s="110">
        <f>SUM($D31:D31)</f>
        <v>81566</v>
      </c>
      <c r="T31" s="110">
        <f>SUM($D31:E31)</f>
        <v>161320</v>
      </c>
      <c r="U31" s="110">
        <f>SUM($D31:F31)</f>
        <v>276238</v>
      </c>
      <c r="V31" s="110">
        <f>SUM($D31:G31)</f>
        <v>404821</v>
      </c>
      <c r="W31" s="110">
        <f>SUM($D31:H31)</f>
        <v>554426</v>
      </c>
      <c r="X31" s="110">
        <f>SUM($D31:I31)</f>
        <v>714379</v>
      </c>
      <c r="Y31" s="110">
        <f>SUM($D31:J31)</f>
        <v>956870</v>
      </c>
      <c r="Z31" s="110">
        <f>SUM($D31:K31)</f>
        <v>1197496</v>
      </c>
      <c r="AA31" s="110">
        <f>SUM($D31:L31)</f>
        <v>1357599</v>
      </c>
      <c r="AB31" s="110">
        <f>SUM($D31:M31)</f>
        <v>1497103</v>
      </c>
      <c r="AC31" s="110">
        <f>SUM($D31:N31)</f>
        <v>1617898</v>
      </c>
      <c r="AD31" s="110">
        <f>SUM($D31:O31)</f>
        <v>1717938</v>
      </c>
    </row>
    <row r="32" spans="1:30" s="114" customFormat="1" ht="15" customHeight="1">
      <c r="A32" s="138">
        <v>2010</v>
      </c>
      <c r="B32" s="141" t="s">
        <v>7</v>
      </c>
      <c r="D32" s="111">
        <v>27974</v>
      </c>
      <c r="E32" s="110">
        <v>27480</v>
      </c>
      <c r="F32" s="110">
        <v>32962</v>
      </c>
      <c r="G32" s="110">
        <v>31787</v>
      </c>
      <c r="H32" s="110">
        <v>31413</v>
      </c>
      <c r="I32" s="110">
        <v>33059</v>
      </c>
      <c r="J32" s="110">
        <v>28807</v>
      </c>
      <c r="K32" s="110">
        <v>30062</v>
      </c>
      <c r="L32" s="110">
        <v>30933</v>
      </c>
      <c r="M32" s="110">
        <v>30045</v>
      </c>
      <c r="N32" s="110">
        <v>29077</v>
      </c>
      <c r="O32" s="110">
        <v>26335</v>
      </c>
      <c r="P32" s="110">
        <f>SUM(D32:O32)</f>
        <v>359934</v>
      </c>
      <c r="Q32" s="142"/>
      <c r="R32" s="142"/>
      <c r="S32" s="110">
        <f>SUM($D32:D32)</f>
        <v>27974</v>
      </c>
      <c r="T32" s="110">
        <f>SUM($D32:E32)</f>
        <v>55454</v>
      </c>
      <c r="U32" s="110">
        <f>SUM($D32:F32)</f>
        <v>88416</v>
      </c>
      <c r="V32" s="110">
        <f>SUM($D32:G32)</f>
        <v>120203</v>
      </c>
      <c r="W32" s="110">
        <f>SUM($D32:H32)</f>
        <v>151616</v>
      </c>
      <c r="X32" s="110">
        <f>SUM($D32:I32)</f>
        <v>184675</v>
      </c>
      <c r="Y32" s="110">
        <f>SUM($D32:J32)</f>
        <v>213482</v>
      </c>
      <c r="Z32" s="110">
        <f>SUM($D32:K32)</f>
        <v>243544</v>
      </c>
      <c r="AA32" s="110">
        <f>SUM($D32:L32)</f>
        <v>274477</v>
      </c>
      <c r="AB32" s="110">
        <f>SUM($D32:M32)</f>
        <v>304522</v>
      </c>
      <c r="AC32" s="110">
        <f>SUM($D32:N32)</f>
        <v>333599</v>
      </c>
      <c r="AD32" s="110">
        <f>SUM($D32:O32)</f>
        <v>359934</v>
      </c>
    </row>
    <row r="33" spans="1:30" s="114" customFormat="1" ht="15" customHeight="1">
      <c r="A33" s="138">
        <v>2010</v>
      </c>
      <c r="B33" s="141" t="s">
        <v>8</v>
      </c>
      <c r="D33" s="110">
        <v>0</v>
      </c>
      <c r="E33" s="110">
        <v>0</v>
      </c>
      <c r="F33" s="110">
        <v>0</v>
      </c>
      <c r="G33" s="110">
        <v>0</v>
      </c>
      <c r="H33" s="110">
        <v>0</v>
      </c>
      <c r="I33" s="110">
        <v>0</v>
      </c>
      <c r="J33" s="110">
        <v>0</v>
      </c>
      <c r="K33" s="110">
        <v>0</v>
      </c>
      <c r="L33" s="110">
        <v>0</v>
      </c>
      <c r="M33" s="110">
        <v>0</v>
      </c>
      <c r="N33" s="110">
        <v>0</v>
      </c>
      <c r="O33" s="110">
        <v>0</v>
      </c>
      <c r="P33" s="110">
        <f>SUM(D33:O33)</f>
        <v>0</v>
      </c>
      <c r="Q33" s="142"/>
      <c r="R33" s="142"/>
      <c r="S33" s="110">
        <f>SUM($D33:D33)</f>
        <v>0</v>
      </c>
      <c r="T33" s="110">
        <f>SUM($D33:E33)</f>
        <v>0</v>
      </c>
      <c r="U33" s="110">
        <f>SUM($D33:F33)</f>
        <v>0</v>
      </c>
      <c r="V33" s="110">
        <f>SUM($D33:G33)</f>
        <v>0</v>
      </c>
      <c r="W33" s="110">
        <f>SUM($D33:H33)</f>
        <v>0</v>
      </c>
      <c r="X33" s="110">
        <f>SUM($D33:I33)</f>
        <v>0</v>
      </c>
      <c r="Y33" s="110">
        <f>SUM($D33:J33)</f>
        <v>0</v>
      </c>
      <c r="Z33" s="110">
        <f>SUM($D33:K33)</f>
        <v>0</v>
      </c>
      <c r="AA33" s="110">
        <f>SUM($D33:L33)</f>
        <v>0</v>
      </c>
      <c r="AB33" s="110">
        <f>SUM($D33:M33)</f>
        <v>0</v>
      </c>
      <c r="AC33" s="110">
        <f>SUM($D33:N33)</f>
        <v>0</v>
      </c>
      <c r="AD33" s="110">
        <f>SUM($D33:O33)</f>
        <v>0</v>
      </c>
    </row>
    <row r="34" spans="1:30" s="114" customFormat="1" ht="15" customHeight="1">
      <c r="A34" s="138">
        <v>2010</v>
      </c>
      <c r="B34" s="143" t="s">
        <v>9</v>
      </c>
      <c r="D34" s="111">
        <f t="shared" ref="D34:P34" si="8">SUM(D31:D33)</f>
        <v>109540</v>
      </c>
      <c r="E34" s="111">
        <f t="shared" si="8"/>
        <v>107234</v>
      </c>
      <c r="F34" s="111">
        <f t="shared" si="8"/>
        <v>147880</v>
      </c>
      <c r="G34" s="111">
        <f t="shared" si="8"/>
        <v>160370</v>
      </c>
      <c r="H34" s="111">
        <f t="shared" si="8"/>
        <v>181018</v>
      </c>
      <c r="I34" s="111">
        <f t="shared" si="8"/>
        <v>193012</v>
      </c>
      <c r="J34" s="111">
        <f t="shared" si="8"/>
        <v>271298</v>
      </c>
      <c r="K34" s="111">
        <f t="shared" si="8"/>
        <v>270688</v>
      </c>
      <c r="L34" s="111">
        <f t="shared" si="8"/>
        <v>191036</v>
      </c>
      <c r="M34" s="111">
        <f t="shared" si="8"/>
        <v>169549</v>
      </c>
      <c r="N34" s="111">
        <f t="shared" si="8"/>
        <v>149872</v>
      </c>
      <c r="O34" s="111">
        <f t="shared" si="8"/>
        <v>126375</v>
      </c>
      <c r="P34" s="111">
        <f t="shared" si="8"/>
        <v>2077872</v>
      </c>
      <c r="Q34" s="142"/>
      <c r="R34" s="142"/>
      <c r="S34" s="111">
        <f t="shared" ref="S34:AD34" si="9">SUM(S31:S33)</f>
        <v>109540</v>
      </c>
      <c r="T34" s="111">
        <f t="shared" si="9"/>
        <v>216774</v>
      </c>
      <c r="U34" s="111">
        <f t="shared" si="9"/>
        <v>364654</v>
      </c>
      <c r="V34" s="111">
        <f t="shared" si="9"/>
        <v>525024</v>
      </c>
      <c r="W34" s="111">
        <f t="shared" si="9"/>
        <v>706042</v>
      </c>
      <c r="X34" s="111">
        <f t="shared" si="9"/>
        <v>899054</v>
      </c>
      <c r="Y34" s="111">
        <f t="shared" si="9"/>
        <v>1170352</v>
      </c>
      <c r="Z34" s="111">
        <f t="shared" si="9"/>
        <v>1441040</v>
      </c>
      <c r="AA34" s="111">
        <f t="shared" si="9"/>
        <v>1632076</v>
      </c>
      <c r="AB34" s="111">
        <f t="shared" si="9"/>
        <v>1801625</v>
      </c>
      <c r="AC34" s="111">
        <f t="shared" si="9"/>
        <v>1951497</v>
      </c>
      <c r="AD34" s="111">
        <f t="shared" si="9"/>
        <v>2077872</v>
      </c>
    </row>
    <row r="35" spans="1:30" s="137" customFormat="1" ht="15" customHeight="1">
      <c r="A35" s="134"/>
      <c r="B35" s="135"/>
      <c r="C35" s="136"/>
      <c r="D35" s="112"/>
      <c r="E35" s="112"/>
      <c r="F35" s="112"/>
      <c r="G35" s="112"/>
      <c r="H35" s="112"/>
      <c r="I35" s="112"/>
      <c r="J35" s="112"/>
      <c r="K35" s="112"/>
      <c r="L35" s="112"/>
      <c r="M35" s="112"/>
      <c r="N35" s="112"/>
      <c r="O35" s="112"/>
      <c r="P35" s="112"/>
      <c r="Q35" s="136"/>
      <c r="R35" s="136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</row>
    <row r="36" spans="1:30" s="114" customFormat="1" ht="15" customHeight="1">
      <c r="A36" s="138">
        <v>2011</v>
      </c>
      <c r="B36" s="139" t="s">
        <v>6</v>
      </c>
      <c r="C36" s="113"/>
      <c r="D36" s="110">
        <v>79803</v>
      </c>
      <c r="E36" s="110">
        <v>78277</v>
      </c>
      <c r="F36" s="110">
        <v>109107</v>
      </c>
      <c r="G36" s="110">
        <v>129279</v>
      </c>
      <c r="H36" s="110">
        <v>147005</v>
      </c>
      <c r="I36" s="110">
        <v>161214</v>
      </c>
      <c r="J36" s="110">
        <v>244238</v>
      </c>
      <c r="K36" s="110">
        <v>238151</v>
      </c>
      <c r="L36" s="110">
        <v>160421</v>
      </c>
      <c r="M36" s="110">
        <v>138108</v>
      </c>
      <c r="N36" s="110">
        <v>122504</v>
      </c>
      <c r="O36" s="110">
        <v>105419</v>
      </c>
      <c r="P36" s="110">
        <f>SUM(D36:O36)</f>
        <v>1713526</v>
      </c>
      <c r="Q36" s="140"/>
      <c r="R36" s="140"/>
      <c r="S36" s="110">
        <f>SUM($D36:D36)</f>
        <v>79803</v>
      </c>
      <c r="T36" s="110">
        <f>SUM($D36:E36)</f>
        <v>158080</v>
      </c>
      <c r="U36" s="110">
        <f>SUM($D36:F36)</f>
        <v>267187</v>
      </c>
      <c r="V36" s="110">
        <f>SUM($D36:G36)</f>
        <v>396466</v>
      </c>
      <c r="W36" s="110">
        <f>SUM($D36:H36)</f>
        <v>543471</v>
      </c>
      <c r="X36" s="110">
        <f>SUM($D36:I36)</f>
        <v>704685</v>
      </c>
      <c r="Y36" s="110">
        <f>SUM($D36:J36)</f>
        <v>948923</v>
      </c>
      <c r="Z36" s="110">
        <f>SUM($D36:K36)</f>
        <v>1187074</v>
      </c>
      <c r="AA36" s="110">
        <f>SUM($D36:L36)</f>
        <v>1347495</v>
      </c>
      <c r="AB36" s="110">
        <f>SUM($D36:M36)</f>
        <v>1485603</v>
      </c>
      <c r="AC36" s="110">
        <f>SUM($D36:N36)</f>
        <v>1608107</v>
      </c>
      <c r="AD36" s="110">
        <f>SUM($D36:O36)</f>
        <v>1713526</v>
      </c>
    </row>
    <row r="37" spans="1:30" s="114" customFormat="1" ht="15" customHeight="1">
      <c r="A37" s="138">
        <v>2011</v>
      </c>
      <c r="B37" s="141" t="s">
        <v>7</v>
      </c>
      <c r="D37" s="111">
        <v>27777</v>
      </c>
      <c r="E37" s="110">
        <v>26842</v>
      </c>
      <c r="F37" s="110">
        <v>32300</v>
      </c>
      <c r="G37" s="110">
        <v>29902</v>
      </c>
      <c r="H37" s="110">
        <v>31161</v>
      </c>
      <c r="I37" s="110">
        <v>31003</v>
      </c>
      <c r="J37" s="110">
        <v>27848</v>
      </c>
      <c r="K37" s="110">
        <v>30263</v>
      </c>
      <c r="L37" s="110">
        <v>29991</v>
      </c>
      <c r="M37" s="110">
        <v>29880</v>
      </c>
      <c r="N37" s="110">
        <v>29181</v>
      </c>
      <c r="O37" s="110">
        <v>25491</v>
      </c>
      <c r="P37" s="110">
        <f>SUM(D37:O37)</f>
        <v>351639</v>
      </c>
      <c r="Q37" s="142"/>
      <c r="R37" s="142"/>
      <c r="S37" s="110">
        <f>SUM($D37:D37)</f>
        <v>27777</v>
      </c>
      <c r="T37" s="110">
        <f>SUM($D37:E37)</f>
        <v>54619</v>
      </c>
      <c r="U37" s="110">
        <f>SUM($D37:F37)</f>
        <v>86919</v>
      </c>
      <c r="V37" s="110">
        <f>SUM($D37:G37)</f>
        <v>116821</v>
      </c>
      <c r="W37" s="110">
        <f>SUM($D37:H37)</f>
        <v>147982</v>
      </c>
      <c r="X37" s="110">
        <f>SUM($D37:I37)</f>
        <v>178985</v>
      </c>
      <c r="Y37" s="110">
        <f>SUM($D37:J37)</f>
        <v>206833</v>
      </c>
      <c r="Z37" s="110">
        <f>SUM($D37:K37)</f>
        <v>237096</v>
      </c>
      <c r="AA37" s="110">
        <f>SUM($D37:L37)</f>
        <v>267087</v>
      </c>
      <c r="AB37" s="110">
        <f>SUM($D37:M37)</f>
        <v>296967</v>
      </c>
      <c r="AC37" s="110">
        <f>SUM($D37:N37)</f>
        <v>326148</v>
      </c>
      <c r="AD37" s="110">
        <f>SUM($D37:O37)</f>
        <v>351639</v>
      </c>
    </row>
    <row r="38" spans="1:30" s="114" customFormat="1" ht="15" customHeight="1">
      <c r="A38" s="138">
        <v>2011</v>
      </c>
      <c r="B38" s="141" t="s">
        <v>8</v>
      </c>
      <c r="D38" s="111">
        <v>0</v>
      </c>
      <c r="E38" s="110">
        <v>0</v>
      </c>
      <c r="F38" s="110">
        <v>0</v>
      </c>
      <c r="G38" s="110">
        <v>0</v>
      </c>
      <c r="H38" s="110">
        <v>0</v>
      </c>
      <c r="I38" s="110">
        <v>0</v>
      </c>
      <c r="J38" s="110">
        <v>0</v>
      </c>
      <c r="K38" s="110">
        <v>0</v>
      </c>
      <c r="L38" s="110">
        <v>0</v>
      </c>
      <c r="M38" s="110">
        <v>0</v>
      </c>
      <c r="N38" s="110">
        <v>0</v>
      </c>
      <c r="O38" s="110">
        <v>0</v>
      </c>
      <c r="P38" s="110">
        <v>0</v>
      </c>
      <c r="Q38" s="142"/>
      <c r="R38" s="142"/>
      <c r="S38" s="110">
        <f>SUM($D38:D38)</f>
        <v>0</v>
      </c>
      <c r="T38" s="110">
        <f>SUM($D38:E38)</f>
        <v>0</v>
      </c>
      <c r="U38" s="110">
        <f>SUM($D38:F38)</f>
        <v>0</v>
      </c>
      <c r="V38" s="110">
        <f>SUM($D38:G38)</f>
        <v>0</v>
      </c>
      <c r="W38" s="110">
        <f>SUM($D38:H38)</f>
        <v>0</v>
      </c>
      <c r="X38" s="110">
        <f>SUM($D38:I38)</f>
        <v>0</v>
      </c>
      <c r="Y38" s="110">
        <f>SUM($D38:J38)</f>
        <v>0</v>
      </c>
      <c r="Z38" s="110">
        <f>SUM($D38:K38)</f>
        <v>0</v>
      </c>
      <c r="AA38" s="110">
        <f>SUM($D38:L38)</f>
        <v>0</v>
      </c>
      <c r="AB38" s="110">
        <f>SUM($D38:M38)</f>
        <v>0</v>
      </c>
      <c r="AC38" s="110">
        <f>SUM($D38:N38)</f>
        <v>0</v>
      </c>
      <c r="AD38" s="110">
        <f>SUM($D38:O38)</f>
        <v>0</v>
      </c>
    </row>
    <row r="39" spans="1:30" s="114" customFormat="1" ht="15" customHeight="1">
      <c r="A39" s="138">
        <v>2011</v>
      </c>
      <c r="B39" s="143" t="s">
        <v>9</v>
      </c>
      <c r="D39" s="111">
        <f t="shared" ref="D39:P39" si="10">SUM(D36:D38)</f>
        <v>107580</v>
      </c>
      <c r="E39" s="111">
        <f t="shared" si="10"/>
        <v>105119</v>
      </c>
      <c r="F39" s="111">
        <f t="shared" si="10"/>
        <v>141407</v>
      </c>
      <c r="G39" s="111">
        <f t="shared" si="10"/>
        <v>159181</v>
      </c>
      <c r="H39" s="111">
        <f t="shared" si="10"/>
        <v>178166</v>
      </c>
      <c r="I39" s="111">
        <f t="shared" si="10"/>
        <v>192217</v>
      </c>
      <c r="J39" s="111">
        <f t="shared" si="10"/>
        <v>272086</v>
      </c>
      <c r="K39" s="111">
        <f t="shared" si="10"/>
        <v>268414</v>
      </c>
      <c r="L39" s="111">
        <f t="shared" si="10"/>
        <v>190412</v>
      </c>
      <c r="M39" s="111">
        <f t="shared" si="10"/>
        <v>167988</v>
      </c>
      <c r="N39" s="111">
        <f t="shared" si="10"/>
        <v>151685</v>
      </c>
      <c r="O39" s="111">
        <f t="shared" si="10"/>
        <v>130910</v>
      </c>
      <c r="P39" s="111">
        <f t="shared" si="10"/>
        <v>2065165</v>
      </c>
      <c r="Q39" s="142"/>
      <c r="R39" s="142"/>
      <c r="S39" s="111">
        <f t="shared" ref="S39:AD39" si="11">SUM(S36:S38)</f>
        <v>107580</v>
      </c>
      <c r="T39" s="111">
        <f t="shared" si="11"/>
        <v>212699</v>
      </c>
      <c r="U39" s="111">
        <f t="shared" si="11"/>
        <v>354106</v>
      </c>
      <c r="V39" s="111">
        <f t="shared" si="11"/>
        <v>513287</v>
      </c>
      <c r="W39" s="111">
        <f t="shared" si="11"/>
        <v>691453</v>
      </c>
      <c r="X39" s="111">
        <f t="shared" si="11"/>
        <v>883670</v>
      </c>
      <c r="Y39" s="111">
        <f t="shared" si="11"/>
        <v>1155756</v>
      </c>
      <c r="Z39" s="111">
        <f t="shared" si="11"/>
        <v>1424170</v>
      </c>
      <c r="AA39" s="111">
        <f t="shared" si="11"/>
        <v>1614582</v>
      </c>
      <c r="AB39" s="111">
        <f t="shared" si="11"/>
        <v>1782570</v>
      </c>
      <c r="AC39" s="111">
        <f t="shared" si="11"/>
        <v>1934255</v>
      </c>
      <c r="AD39" s="111">
        <f t="shared" si="11"/>
        <v>2065165</v>
      </c>
    </row>
    <row r="40" spans="1:30" s="137" customFormat="1" ht="15" customHeight="1">
      <c r="A40" s="134"/>
      <c r="B40" s="135"/>
      <c r="C40" s="136"/>
      <c r="D40" s="112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36"/>
      <c r="R40" s="136"/>
      <c r="S40" s="112"/>
      <c r="T40" s="112"/>
      <c r="U40" s="112"/>
      <c r="V40" s="112"/>
      <c r="W40" s="112"/>
      <c r="X40" s="112"/>
      <c r="Y40" s="112"/>
      <c r="Z40" s="112"/>
      <c r="AA40" s="112"/>
      <c r="AB40" s="112"/>
      <c r="AC40" s="112"/>
      <c r="AD40" s="112"/>
    </row>
    <row r="41" spans="1:30" s="114" customFormat="1" ht="15" customHeight="1">
      <c r="A41" s="138">
        <v>2012</v>
      </c>
      <c r="B41" s="139" t="s">
        <v>6</v>
      </c>
      <c r="C41" s="113"/>
      <c r="D41" s="110">
        <v>83414</v>
      </c>
      <c r="E41" s="110">
        <v>85856</v>
      </c>
      <c r="F41" s="110">
        <v>120883</v>
      </c>
      <c r="G41" s="110">
        <v>131016</v>
      </c>
      <c r="H41" s="110">
        <v>149443</v>
      </c>
      <c r="I41" s="110">
        <v>170271</v>
      </c>
      <c r="J41" s="110">
        <v>235127</v>
      </c>
      <c r="K41" s="110">
        <v>253865</v>
      </c>
      <c r="L41" s="110">
        <v>157521</v>
      </c>
      <c r="M41" s="110">
        <v>135645</v>
      </c>
      <c r="N41" s="110">
        <v>125835</v>
      </c>
      <c r="O41" s="110">
        <v>105952</v>
      </c>
      <c r="P41" s="110">
        <f>SUM(D41:O41)</f>
        <v>1754828</v>
      </c>
      <c r="Q41" s="140"/>
      <c r="R41" s="140"/>
      <c r="S41" s="110">
        <f>SUM($D41:D41)</f>
        <v>83414</v>
      </c>
      <c r="T41" s="110">
        <f>SUM($D41:E41)</f>
        <v>169270</v>
      </c>
      <c r="U41" s="110">
        <f>SUM($D41:F41)</f>
        <v>290153</v>
      </c>
      <c r="V41" s="110">
        <f>SUM($D41:G41)</f>
        <v>421169</v>
      </c>
      <c r="W41" s="110">
        <f>SUM($D41:H41)</f>
        <v>570612</v>
      </c>
      <c r="X41" s="110">
        <f>SUM($D41:I41)</f>
        <v>740883</v>
      </c>
      <c r="Y41" s="110">
        <f>SUM($D41:J41)</f>
        <v>976010</v>
      </c>
      <c r="Z41" s="110">
        <f>SUM($D41:K41)</f>
        <v>1229875</v>
      </c>
      <c r="AA41" s="110">
        <f>SUM($D41:L41)</f>
        <v>1387396</v>
      </c>
      <c r="AB41" s="110">
        <f>SUM($D41:M41)</f>
        <v>1523041</v>
      </c>
      <c r="AC41" s="110">
        <f>SUM($D41:N41)</f>
        <v>1648876</v>
      </c>
      <c r="AD41" s="110">
        <f>SUM($D41:O41)</f>
        <v>1754828</v>
      </c>
    </row>
    <row r="42" spans="1:30" s="114" customFormat="1" ht="15" customHeight="1">
      <c r="A42" s="138">
        <v>2012</v>
      </c>
      <c r="B42" s="141" t="s">
        <v>7</v>
      </c>
      <c r="D42" s="111">
        <v>27804</v>
      </c>
      <c r="E42" s="110">
        <v>29082</v>
      </c>
      <c r="F42" s="110">
        <v>31804</v>
      </c>
      <c r="G42" s="110">
        <v>30847</v>
      </c>
      <c r="H42" s="110">
        <v>32549</v>
      </c>
      <c r="I42" s="110">
        <v>29863</v>
      </c>
      <c r="J42" s="110">
        <v>29186</v>
      </c>
      <c r="K42" s="110">
        <v>29922</v>
      </c>
      <c r="L42" s="110">
        <v>29141</v>
      </c>
      <c r="M42" s="110">
        <v>30817</v>
      </c>
      <c r="N42" s="110">
        <v>29681</v>
      </c>
      <c r="O42" s="110">
        <v>24602</v>
      </c>
      <c r="P42" s="110">
        <f>SUM(D42:O42)</f>
        <v>355298</v>
      </c>
      <c r="Q42" s="142"/>
      <c r="R42" s="142"/>
      <c r="S42" s="110">
        <f>SUM($D42:D42)</f>
        <v>27804</v>
      </c>
      <c r="T42" s="110">
        <f>SUM($D42:E42)</f>
        <v>56886</v>
      </c>
      <c r="U42" s="110">
        <f>SUM($D42:F42)</f>
        <v>88690</v>
      </c>
      <c r="V42" s="110">
        <f>SUM($D42:G42)</f>
        <v>119537</v>
      </c>
      <c r="W42" s="110">
        <f>SUM($D42:H42)</f>
        <v>152086</v>
      </c>
      <c r="X42" s="110">
        <f>SUM($D42:I42)</f>
        <v>181949</v>
      </c>
      <c r="Y42" s="110">
        <f>SUM($D42:J42)</f>
        <v>211135</v>
      </c>
      <c r="Z42" s="110">
        <f>SUM($D42:K42)</f>
        <v>241057</v>
      </c>
      <c r="AA42" s="110">
        <f>SUM($D42:L42)</f>
        <v>270198</v>
      </c>
      <c r="AB42" s="110">
        <f>SUM($D42:M42)</f>
        <v>301015</v>
      </c>
      <c r="AC42" s="110">
        <f>SUM($D42:N42)</f>
        <v>330696</v>
      </c>
      <c r="AD42" s="110">
        <f>SUM($D42:O42)</f>
        <v>355298</v>
      </c>
    </row>
    <row r="43" spans="1:30" s="114" customFormat="1" ht="15" customHeight="1">
      <c r="A43" s="138">
        <v>2012</v>
      </c>
      <c r="B43" s="141" t="s">
        <v>8</v>
      </c>
      <c r="D43" s="111">
        <v>0</v>
      </c>
      <c r="E43" s="110">
        <v>0</v>
      </c>
      <c r="F43" s="110">
        <v>0</v>
      </c>
      <c r="G43" s="110">
        <v>0</v>
      </c>
      <c r="H43" s="110">
        <v>0</v>
      </c>
      <c r="I43" s="110">
        <v>0</v>
      </c>
      <c r="J43" s="110">
        <v>0</v>
      </c>
      <c r="K43" s="110">
        <v>0</v>
      </c>
      <c r="L43" s="110">
        <v>0</v>
      </c>
      <c r="M43" s="110">
        <v>0</v>
      </c>
      <c r="N43" s="110">
        <v>0</v>
      </c>
      <c r="O43" s="110">
        <v>0</v>
      </c>
      <c r="P43" s="110">
        <f>SUM(D43:O43)</f>
        <v>0</v>
      </c>
      <c r="Q43" s="142"/>
      <c r="R43" s="142"/>
      <c r="S43" s="110">
        <f>SUM($D43:D43)</f>
        <v>0</v>
      </c>
      <c r="T43" s="110">
        <f>SUM($D43:E43)</f>
        <v>0</v>
      </c>
      <c r="U43" s="110">
        <f>SUM($D43:F43)</f>
        <v>0</v>
      </c>
      <c r="V43" s="110">
        <f>SUM($D43:G43)</f>
        <v>0</v>
      </c>
      <c r="W43" s="110">
        <f>SUM($D43:H43)</f>
        <v>0</v>
      </c>
      <c r="X43" s="110">
        <f>SUM($D43:I43)</f>
        <v>0</v>
      </c>
      <c r="Y43" s="110">
        <f>SUM($D43:J43)</f>
        <v>0</v>
      </c>
      <c r="Z43" s="110">
        <f>SUM($D43:K43)</f>
        <v>0</v>
      </c>
      <c r="AA43" s="110">
        <f>SUM($D43:L43)</f>
        <v>0</v>
      </c>
      <c r="AB43" s="110">
        <f>SUM($D43:M43)</f>
        <v>0</v>
      </c>
      <c r="AC43" s="110">
        <f>SUM($D43:N43)</f>
        <v>0</v>
      </c>
      <c r="AD43" s="110">
        <f>SUM($D43:O43)</f>
        <v>0</v>
      </c>
    </row>
    <row r="44" spans="1:30" s="114" customFormat="1" ht="15" customHeight="1">
      <c r="A44" s="138">
        <v>2012</v>
      </c>
      <c r="B44" s="143" t="s">
        <v>9</v>
      </c>
      <c r="D44" s="111">
        <f>SUM(D41:D43)</f>
        <v>111218</v>
      </c>
      <c r="E44" s="111">
        <f t="shared" ref="E44:P44" si="12">SUM(E41:E43)</f>
        <v>114938</v>
      </c>
      <c r="F44" s="111">
        <f t="shared" si="12"/>
        <v>152687</v>
      </c>
      <c r="G44" s="111">
        <f t="shared" si="12"/>
        <v>161863</v>
      </c>
      <c r="H44" s="111">
        <f t="shared" si="12"/>
        <v>181992</v>
      </c>
      <c r="I44" s="111">
        <f t="shared" si="12"/>
        <v>200134</v>
      </c>
      <c r="J44" s="111">
        <f t="shared" si="12"/>
        <v>264313</v>
      </c>
      <c r="K44" s="111">
        <f t="shared" si="12"/>
        <v>283787</v>
      </c>
      <c r="L44" s="111">
        <f t="shared" si="12"/>
        <v>186662</v>
      </c>
      <c r="M44" s="111">
        <f t="shared" si="12"/>
        <v>166462</v>
      </c>
      <c r="N44" s="111">
        <f t="shared" si="12"/>
        <v>155516</v>
      </c>
      <c r="O44" s="111">
        <f t="shared" si="12"/>
        <v>130554</v>
      </c>
      <c r="P44" s="111">
        <f t="shared" si="12"/>
        <v>2110126</v>
      </c>
      <c r="Q44" s="142"/>
      <c r="R44" s="142"/>
      <c r="S44" s="111">
        <f t="shared" ref="S44:AD44" si="13">SUM(S41:S43)</f>
        <v>111218</v>
      </c>
      <c r="T44" s="111">
        <f t="shared" si="13"/>
        <v>226156</v>
      </c>
      <c r="U44" s="111">
        <f t="shared" si="13"/>
        <v>378843</v>
      </c>
      <c r="V44" s="111">
        <f t="shared" si="13"/>
        <v>540706</v>
      </c>
      <c r="W44" s="111">
        <f t="shared" si="13"/>
        <v>722698</v>
      </c>
      <c r="X44" s="111">
        <f t="shared" si="13"/>
        <v>922832</v>
      </c>
      <c r="Y44" s="111">
        <f t="shared" si="13"/>
        <v>1187145</v>
      </c>
      <c r="Z44" s="111">
        <f t="shared" si="13"/>
        <v>1470932</v>
      </c>
      <c r="AA44" s="111">
        <f t="shared" si="13"/>
        <v>1657594</v>
      </c>
      <c r="AB44" s="111">
        <f t="shared" si="13"/>
        <v>1824056</v>
      </c>
      <c r="AC44" s="111">
        <f t="shared" si="13"/>
        <v>1979572</v>
      </c>
      <c r="AD44" s="111">
        <f t="shared" si="13"/>
        <v>2110126</v>
      </c>
    </row>
    <row r="45" spans="1:30" s="137" customFormat="1" ht="15" customHeight="1">
      <c r="A45" s="134"/>
      <c r="B45" s="135"/>
      <c r="C45" s="136"/>
      <c r="D45" s="112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36"/>
      <c r="R45" s="136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</row>
    <row r="46" spans="1:30" s="114" customFormat="1" ht="15" customHeight="1">
      <c r="A46" s="138">
        <v>2013</v>
      </c>
      <c r="B46" s="139" t="s">
        <v>6</v>
      </c>
      <c r="C46" s="113"/>
      <c r="D46" s="110">
        <v>84204</v>
      </c>
      <c r="E46" s="110">
        <v>81792</v>
      </c>
      <c r="F46" s="110">
        <v>124453</v>
      </c>
      <c r="G46" s="110">
        <v>122851</v>
      </c>
      <c r="H46" s="110">
        <v>153493</v>
      </c>
      <c r="I46" s="110">
        <v>169944</v>
      </c>
      <c r="J46" s="110">
        <v>231049</v>
      </c>
      <c r="K46" s="110">
        <v>260519</v>
      </c>
      <c r="L46" s="110">
        <v>151961</v>
      </c>
      <c r="M46" s="110">
        <v>142215</v>
      </c>
      <c r="N46" s="110">
        <v>122974</v>
      </c>
      <c r="O46" s="110">
        <v>103817</v>
      </c>
      <c r="P46" s="110">
        <f>SUM(D46:O46)</f>
        <v>1749272</v>
      </c>
      <c r="Q46" s="140"/>
      <c r="R46" s="140"/>
      <c r="S46" s="110">
        <f>SUM($D46:D46)</f>
        <v>84204</v>
      </c>
      <c r="T46" s="110">
        <f>SUM($D46:E46)</f>
        <v>165996</v>
      </c>
      <c r="U46" s="110">
        <f>SUM($D46:F46)</f>
        <v>290449</v>
      </c>
      <c r="V46" s="110">
        <f>SUM($D46:G46)</f>
        <v>413300</v>
      </c>
      <c r="W46" s="110">
        <f>SUM($D46:H46)</f>
        <v>566793</v>
      </c>
      <c r="X46" s="110">
        <f>SUM($D46:I46)</f>
        <v>736737</v>
      </c>
      <c r="Y46" s="110">
        <f>SUM($D46:J46)</f>
        <v>967786</v>
      </c>
      <c r="Z46" s="110">
        <f>SUM($D46:K46)</f>
        <v>1228305</v>
      </c>
      <c r="AA46" s="110">
        <f>SUM($D46:L46)</f>
        <v>1380266</v>
      </c>
      <c r="AB46" s="110">
        <f>SUM($D46:M46)</f>
        <v>1522481</v>
      </c>
      <c r="AC46" s="110">
        <f>SUM($D46:N46)</f>
        <v>1645455</v>
      </c>
      <c r="AD46" s="110">
        <f>SUM($D46:O46)</f>
        <v>1749272</v>
      </c>
    </row>
    <row r="47" spans="1:30" s="114" customFormat="1" ht="15" customHeight="1">
      <c r="A47" s="138">
        <v>2013</v>
      </c>
      <c r="B47" s="141" t="s">
        <v>7</v>
      </c>
      <c r="D47" s="111">
        <v>30658</v>
      </c>
      <c r="E47" s="110">
        <v>28318</v>
      </c>
      <c r="F47" s="110">
        <v>31291</v>
      </c>
      <c r="G47" s="110">
        <v>32487</v>
      </c>
      <c r="H47" s="110">
        <v>32829</v>
      </c>
      <c r="I47" s="110">
        <v>30600</v>
      </c>
      <c r="J47" s="110">
        <v>31282</v>
      </c>
      <c r="K47" s="110">
        <v>31600</v>
      </c>
      <c r="L47" s="110">
        <v>30626</v>
      </c>
      <c r="M47" s="110">
        <v>33952</v>
      </c>
      <c r="N47" s="110">
        <v>29959</v>
      </c>
      <c r="O47" s="110">
        <v>26157</v>
      </c>
      <c r="P47" s="110">
        <f>SUM(D47:O47)</f>
        <v>369759</v>
      </c>
      <c r="Q47" s="142"/>
      <c r="R47" s="142"/>
      <c r="S47" s="110">
        <f>SUM($D47:D47)</f>
        <v>30658</v>
      </c>
      <c r="T47" s="110">
        <f>SUM($D47:E47)</f>
        <v>58976</v>
      </c>
      <c r="U47" s="110">
        <f>SUM($D47:F47)</f>
        <v>90267</v>
      </c>
      <c r="V47" s="110">
        <f>SUM($D47:G47)</f>
        <v>122754</v>
      </c>
      <c r="W47" s="110">
        <f>SUM($D47:H47)</f>
        <v>155583</v>
      </c>
      <c r="X47" s="110">
        <f>SUM($D47:I47)</f>
        <v>186183</v>
      </c>
      <c r="Y47" s="110">
        <f>SUM($D47:J47)</f>
        <v>217465</v>
      </c>
      <c r="Z47" s="110">
        <f>SUM($D47:K47)</f>
        <v>249065</v>
      </c>
      <c r="AA47" s="110">
        <f>SUM($D47:L47)</f>
        <v>279691</v>
      </c>
      <c r="AB47" s="110">
        <f>SUM($D47:M47)</f>
        <v>313643</v>
      </c>
      <c r="AC47" s="110">
        <f>SUM($D47:N47)</f>
        <v>343602</v>
      </c>
      <c r="AD47" s="110">
        <f>SUM($D47:O47)</f>
        <v>369759</v>
      </c>
    </row>
    <row r="48" spans="1:30" s="114" customFormat="1" ht="15" customHeight="1">
      <c r="A48" s="138">
        <v>2013</v>
      </c>
      <c r="B48" s="141" t="s">
        <v>8</v>
      </c>
      <c r="D48" s="111">
        <v>0</v>
      </c>
      <c r="E48" s="110">
        <v>0</v>
      </c>
      <c r="F48" s="110">
        <v>0</v>
      </c>
      <c r="G48" s="110">
        <v>0</v>
      </c>
      <c r="H48" s="110">
        <v>0</v>
      </c>
      <c r="I48" s="110">
        <v>0</v>
      </c>
      <c r="J48" s="110">
        <v>0</v>
      </c>
      <c r="K48" s="110">
        <v>0</v>
      </c>
      <c r="L48" s="110">
        <v>0</v>
      </c>
      <c r="M48" s="110">
        <v>0</v>
      </c>
      <c r="N48" s="110">
        <v>0</v>
      </c>
      <c r="O48" s="110">
        <v>0</v>
      </c>
      <c r="P48" s="110">
        <f>SUM(D48:O48)</f>
        <v>0</v>
      </c>
      <c r="Q48" s="142"/>
      <c r="R48" s="142"/>
      <c r="S48" s="110">
        <f>SUM($D48:D48)</f>
        <v>0</v>
      </c>
      <c r="T48" s="110">
        <f>SUM($D48:E48)</f>
        <v>0</v>
      </c>
      <c r="U48" s="110">
        <f>SUM($D48:F48)</f>
        <v>0</v>
      </c>
      <c r="V48" s="110">
        <f>SUM($D48:G48)</f>
        <v>0</v>
      </c>
      <c r="W48" s="110">
        <f>SUM($D48:H48)</f>
        <v>0</v>
      </c>
      <c r="X48" s="110">
        <f>SUM($D48:I48)</f>
        <v>0</v>
      </c>
      <c r="Y48" s="110">
        <f>SUM($D48:J48)</f>
        <v>0</v>
      </c>
      <c r="Z48" s="110">
        <f>SUM($D48:K48)</f>
        <v>0</v>
      </c>
      <c r="AA48" s="110">
        <f>SUM($D48:L48)</f>
        <v>0</v>
      </c>
      <c r="AB48" s="110">
        <f>SUM($D48:M48)</f>
        <v>0</v>
      </c>
      <c r="AC48" s="110">
        <f>SUM($D48:N48)</f>
        <v>0</v>
      </c>
      <c r="AD48" s="110">
        <f>SUM($D48:O48)</f>
        <v>0</v>
      </c>
    </row>
    <row r="49" spans="1:30" s="114" customFormat="1" ht="15" customHeight="1">
      <c r="A49" s="138">
        <v>2013</v>
      </c>
      <c r="B49" s="143" t="s">
        <v>9</v>
      </c>
      <c r="D49" s="111">
        <f>SUM(D46:D48)</f>
        <v>114862</v>
      </c>
      <c r="E49" s="111">
        <f t="shared" ref="E49:P49" si="14">SUM(E46:E48)</f>
        <v>110110</v>
      </c>
      <c r="F49" s="111">
        <f t="shared" si="14"/>
        <v>155744</v>
      </c>
      <c r="G49" s="111">
        <f t="shared" si="14"/>
        <v>155338</v>
      </c>
      <c r="H49" s="111">
        <f t="shared" si="14"/>
        <v>186322</v>
      </c>
      <c r="I49" s="111">
        <f t="shared" si="14"/>
        <v>200544</v>
      </c>
      <c r="J49" s="111">
        <f t="shared" si="14"/>
        <v>262331</v>
      </c>
      <c r="K49" s="111">
        <f t="shared" si="14"/>
        <v>292119</v>
      </c>
      <c r="L49" s="111">
        <f t="shared" si="14"/>
        <v>182587</v>
      </c>
      <c r="M49" s="111">
        <f t="shared" si="14"/>
        <v>176167</v>
      </c>
      <c r="N49" s="111">
        <f t="shared" si="14"/>
        <v>152933</v>
      </c>
      <c r="O49" s="111">
        <f t="shared" si="14"/>
        <v>129974</v>
      </c>
      <c r="P49" s="111">
        <f t="shared" si="14"/>
        <v>2119031</v>
      </c>
      <c r="Q49" s="142"/>
      <c r="R49" s="142"/>
      <c r="S49" s="111">
        <f t="shared" ref="S49:AD49" si="15">SUM(S46:S48)</f>
        <v>114862</v>
      </c>
      <c r="T49" s="111">
        <f t="shared" si="15"/>
        <v>224972</v>
      </c>
      <c r="U49" s="111">
        <f t="shared" si="15"/>
        <v>380716</v>
      </c>
      <c r="V49" s="111">
        <f t="shared" si="15"/>
        <v>536054</v>
      </c>
      <c r="W49" s="111">
        <f t="shared" si="15"/>
        <v>722376</v>
      </c>
      <c r="X49" s="111">
        <f t="shared" si="15"/>
        <v>922920</v>
      </c>
      <c r="Y49" s="111">
        <f t="shared" si="15"/>
        <v>1185251</v>
      </c>
      <c r="Z49" s="111">
        <f t="shared" si="15"/>
        <v>1477370</v>
      </c>
      <c r="AA49" s="111">
        <f t="shared" si="15"/>
        <v>1659957</v>
      </c>
      <c r="AB49" s="111">
        <f t="shared" si="15"/>
        <v>1836124</v>
      </c>
      <c r="AC49" s="111">
        <f t="shared" si="15"/>
        <v>1989057</v>
      </c>
      <c r="AD49" s="111">
        <f t="shared" si="15"/>
        <v>2119031</v>
      </c>
    </row>
    <row r="50" spans="1:30" s="137" customFormat="1" ht="15" customHeight="1">
      <c r="A50" s="134"/>
      <c r="B50" s="135"/>
      <c r="C50" s="136"/>
      <c r="D50" s="112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36"/>
      <c r="R50" s="136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</row>
    <row r="51" spans="1:30" s="114" customFormat="1" ht="15" customHeight="1">
      <c r="A51" s="138">
        <v>2014</v>
      </c>
      <c r="B51" s="139" t="s">
        <v>6</v>
      </c>
      <c r="C51" s="113"/>
      <c r="D51" s="110">
        <v>78326</v>
      </c>
      <c r="E51" s="110">
        <v>75871</v>
      </c>
      <c r="F51" s="110">
        <v>107530</v>
      </c>
      <c r="G51" s="110">
        <v>126148</v>
      </c>
      <c r="H51" s="110">
        <v>151376</v>
      </c>
      <c r="I51" s="110">
        <v>166240</v>
      </c>
      <c r="J51" s="110">
        <v>230028</v>
      </c>
      <c r="K51" s="110">
        <v>257393</v>
      </c>
      <c r="L51" s="110">
        <v>146202</v>
      </c>
      <c r="M51" s="110">
        <v>140419</v>
      </c>
      <c r="N51" s="110">
        <v>116516</v>
      </c>
      <c r="O51" s="110">
        <v>100839</v>
      </c>
      <c r="P51" s="110">
        <f>SUM(D51:O51)</f>
        <v>1696888</v>
      </c>
      <c r="Q51" s="140"/>
      <c r="R51" s="140"/>
      <c r="S51" s="110">
        <f>SUM($D51:D51)</f>
        <v>78326</v>
      </c>
      <c r="T51" s="110">
        <f>SUM($D51:E51)</f>
        <v>154197</v>
      </c>
      <c r="U51" s="110">
        <f>SUM($D51:F51)</f>
        <v>261727</v>
      </c>
      <c r="V51" s="110">
        <f>SUM($D51:G51)</f>
        <v>387875</v>
      </c>
      <c r="W51" s="110">
        <f>SUM($D51:H51)</f>
        <v>539251</v>
      </c>
      <c r="X51" s="110">
        <f>SUM($D51:I51)</f>
        <v>705491</v>
      </c>
      <c r="Y51" s="110">
        <f>SUM($D51:J51)</f>
        <v>935519</v>
      </c>
      <c r="Z51" s="110">
        <f>SUM($D51:K51)</f>
        <v>1192912</v>
      </c>
      <c r="AA51" s="110">
        <f>SUM($D51:L51)</f>
        <v>1339114</v>
      </c>
      <c r="AB51" s="110">
        <f>SUM($D51:M51)</f>
        <v>1479533</v>
      </c>
      <c r="AC51" s="110">
        <f>SUM($D51:N51)</f>
        <v>1596049</v>
      </c>
      <c r="AD51" s="110">
        <f>SUM($D51:O51)</f>
        <v>1696888</v>
      </c>
    </row>
    <row r="52" spans="1:30" s="114" customFormat="1" ht="15" customHeight="1">
      <c r="A52" s="138">
        <v>2014</v>
      </c>
      <c r="B52" s="141" t="s">
        <v>7</v>
      </c>
      <c r="D52" s="111">
        <v>28840</v>
      </c>
      <c r="E52" s="110">
        <v>28763</v>
      </c>
      <c r="F52" s="110">
        <v>33272</v>
      </c>
      <c r="G52" s="110">
        <v>34261</v>
      </c>
      <c r="H52" s="110">
        <v>34192</v>
      </c>
      <c r="I52" s="110">
        <v>32036</v>
      </c>
      <c r="J52" s="110">
        <v>32810</v>
      </c>
      <c r="K52" s="110">
        <v>30522</v>
      </c>
      <c r="L52" s="110">
        <v>33189</v>
      </c>
      <c r="M52" s="110">
        <v>34795</v>
      </c>
      <c r="N52" s="110">
        <v>31773</v>
      </c>
      <c r="O52" s="110">
        <v>28641</v>
      </c>
      <c r="P52" s="110">
        <f>SUM(D52:O52)</f>
        <v>383094</v>
      </c>
      <c r="Q52" s="142"/>
      <c r="R52" s="142"/>
      <c r="S52" s="110">
        <f>SUM($D52:D52)</f>
        <v>28840</v>
      </c>
      <c r="T52" s="110">
        <f>SUM($D52:E52)</f>
        <v>57603</v>
      </c>
      <c r="U52" s="110">
        <f>SUM($D52:F52)</f>
        <v>90875</v>
      </c>
      <c r="V52" s="110">
        <f>SUM($D52:G52)</f>
        <v>125136</v>
      </c>
      <c r="W52" s="110">
        <f>SUM($D52:H52)</f>
        <v>159328</v>
      </c>
      <c r="X52" s="110">
        <f>SUM($D52:I52)</f>
        <v>191364</v>
      </c>
      <c r="Y52" s="110">
        <f>SUM($D52:J52)</f>
        <v>224174</v>
      </c>
      <c r="Z52" s="110">
        <f>SUM($D52:K52)</f>
        <v>254696</v>
      </c>
      <c r="AA52" s="110">
        <f>SUM($D52:L52)</f>
        <v>287885</v>
      </c>
      <c r="AB52" s="110">
        <f>SUM($D52:M52)</f>
        <v>322680</v>
      </c>
      <c r="AC52" s="110">
        <f>SUM($D52:N52)</f>
        <v>354453</v>
      </c>
      <c r="AD52" s="110">
        <f>SUM($D52:O52)</f>
        <v>383094</v>
      </c>
    </row>
    <row r="53" spans="1:30" s="114" customFormat="1" ht="15" customHeight="1">
      <c r="A53" s="138">
        <v>2014</v>
      </c>
      <c r="B53" s="141" t="s">
        <v>8</v>
      </c>
      <c r="D53" s="111">
        <v>0</v>
      </c>
      <c r="E53" s="110">
        <v>0</v>
      </c>
      <c r="F53" s="110">
        <v>0</v>
      </c>
      <c r="G53" s="110">
        <v>0</v>
      </c>
      <c r="H53" s="110">
        <v>0</v>
      </c>
      <c r="I53" s="110">
        <v>0</v>
      </c>
      <c r="J53" s="110">
        <v>0</v>
      </c>
      <c r="K53" s="110">
        <v>0</v>
      </c>
      <c r="L53" s="110">
        <v>0</v>
      </c>
      <c r="M53" s="110">
        <v>0</v>
      </c>
      <c r="N53" s="110">
        <v>0</v>
      </c>
      <c r="O53" s="110">
        <v>0</v>
      </c>
      <c r="P53" s="110">
        <f>SUM(D53:O53)</f>
        <v>0</v>
      </c>
      <c r="Q53" s="142"/>
      <c r="R53" s="142"/>
      <c r="S53" s="110">
        <f>SUM($D53:D53)</f>
        <v>0</v>
      </c>
      <c r="T53" s="110">
        <f>SUM($D53:E53)</f>
        <v>0</v>
      </c>
      <c r="U53" s="110">
        <f>SUM($D53:F53)</f>
        <v>0</v>
      </c>
      <c r="V53" s="110">
        <f>SUM($D53:G53)</f>
        <v>0</v>
      </c>
      <c r="W53" s="110">
        <f>SUM($D53:H53)</f>
        <v>0</v>
      </c>
      <c r="X53" s="110">
        <f>SUM($D53:I53)</f>
        <v>0</v>
      </c>
      <c r="Y53" s="110">
        <f>SUM($D53:J53)</f>
        <v>0</v>
      </c>
      <c r="Z53" s="110">
        <f>SUM($D53:K53)</f>
        <v>0</v>
      </c>
      <c r="AA53" s="110">
        <f>SUM($D53:L53)</f>
        <v>0</v>
      </c>
      <c r="AB53" s="110">
        <f>SUM($D53:M53)</f>
        <v>0</v>
      </c>
      <c r="AC53" s="110">
        <f>SUM($D53:N53)</f>
        <v>0</v>
      </c>
      <c r="AD53" s="110">
        <f>SUM($D53:O53)</f>
        <v>0</v>
      </c>
    </row>
    <row r="54" spans="1:30" s="114" customFormat="1" ht="15" customHeight="1">
      <c r="A54" s="138">
        <v>2014</v>
      </c>
      <c r="B54" s="143" t="s">
        <v>9</v>
      </c>
      <c r="D54" s="111">
        <f t="shared" ref="D54:P54" si="16">SUM(D51:D53)</f>
        <v>107166</v>
      </c>
      <c r="E54" s="111">
        <f t="shared" si="16"/>
        <v>104634</v>
      </c>
      <c r="F54" s="111">
        <f t="shared" si="16"/>
        <v>140802</v>
      </c>
      <c r="G54" s="111">
        <f t="shared" si="16"/>
        <v>160409</v>
      </c>
      <c r="H54" s="111">
        <f t="shared" si="16"/>
        <v>185568</v>
      </c>
      <c r="I54" s="111">
        <f t="shared" si="16"/>
        <v>198276</v>
      </c>
      <c r="J54" s="111">
        <f t="shared" si="16"/>
        <v>262838</v>
      </c>
      <c r="K54" s="111">
        <f t="shared" si="16"/>
        <v>287915</v>
      </c>
      <c r="L54" s="111">
        <f t="shared" si="16"/>
        <v>179391</v>
      </c>
      <c r="M54" s="111">
        <f t="shared" si="16"/>
        <v>175214</v>
      </c>
      <c r="N54" s="111">
        <f t="shared" si="16"/>
        <v>148289</v>
      </c>
      <c r="O54" s="111">
        <f t="shared" si="16"/>
        <v>129480</v>
      </c>
      <c r="P54" s="111">
        <f t="shared" si="16"/>
        <v>2079982</v>
      </c>
      <c r="Q54" s="142"/>
      <c r="R54" s="142"/>
      <c r="S54" s="111">
        <f t="shared" ref="S54:AD54" si="17">SUM(S51:S53)</f>
        <v>107166</v>
      </c>
      <c r="T54" s="111">
        <f t="shared" si="17"/>
        <v>211800</v>
      </c>
      <c r="U54" s="111">
        <f t="shared" si="17"/>
        <v>352602</v>
      </c>
      <c r="V54" s="111">
        <f t="shared" si="17"/>
        <v>513011</v>
      </c>
      <c r="W54" s="111">
        <f t="shared" si="17"/>
        <v>698579</v>
      </c>
      <c r="X54" s="111">
        <f t="shared" si="17"/>
        <v>896855</v>
      </c>
      <c r="Y54" s="111">
        <f t="shared" si="17"/>
        <v>1159693</v>
      </c>
      <c r="Z54" s="111">
        <f t="shared" si="17"/>
        <v>1447608</v>
      </c>
      <c r="AA54" s="111">
        <f t="shared" si="17"/>
        <v>1626999</v>
      </c>
      <c r="AB54" s="111">
        <f t="shared" si="17"/>
        <v>1802213</v>
      </c>
      <c r="AC54" s="111">
        <f t="shared" si="17"/>
        <v>1950502</v>
      </c>
      <c r="AD54" s="111">
        <f t="shared" si="17"/>
        <v>2079982</v>
      </c>
    </row>
    <row r="55" spans="1:30" s="137" customFormat="1" ht="15" customHeight="1">
      <c r="A55" s="134"/>
      <c r="B55" s="135"/>
      <c r="C55" s="136"/>
      <c r="D55" s="112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36"/>
      <c r="R55" s="136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</row>
    <row r="56" spans="1:30" s="114" customFormat="1" ht="15" customHeight="1">
      <c r="A56" s="138">
        <v>2015</v>
      </c>
      <c r="B56" s="139" t="s">
        <v>6</v>
      </c>
      <c r="C56" s="113"/>
      <c r="D56" s="110">
        <v>78571</v>
      </c>
      <c r="E56" s="110">
        <v>70224</v>
      </c>
      <c r="F56" s="110">
        <v>103493</v>
      </c>
      <c r="G56" s="110">
        <v>123873</v>
      </c>
      <c r="H56" s="110">
        <v>151341</v>
      </c>
      <c r="I56" s="110">
        <v>162668</v>
      </c>
      <c r="J56" s="110">
        <v>227698</v>
      </c>
      <c r="K56" s="110">
        <v>222847</v>
      </c>
      <c r="L56" s="110">
        <v>147801</v>
      </c>
      <c r="M56" s="110">
        <v>128421</v>
      </c>
      <c r="N56" s="110">
        <v>104231</v>
      </c>
      <c r="O56" s="110">
        <v>93626</v>
      </c>
      <c r="P56" s="110">
        <f>SUM(D56:O56)</f>
        <v>1614794</v>
      </c>
      <c r="Q56" s="140"/>
      <c r="R56" s="140"/>
      <c r="S56" s="110">
        <f>SUM($D56:D56)</f>
        <v>78571</v>
      </c>
      <c r="T56" s="110">
        <f>SUM($D56:E56)</f>
        <v>148795</v>
      </c>
      <c r="U56" s="110">
        <f>SUM($D56:F56)</f>
        <v>252288</v>
      </c>
      <c r="V56" s="110">
        <f>SUM($D56:G56)</f>
        <v>376161</v>
      </c>
      <c r="W56" s="110">
        <f>SUM($D56:H56)</f>
        <v>527502</v>
      </c>
      <c r="X56" s="110">
        <f>SUM($D56:I56)</f>
        <v>690170</v>
      </c>
      <c r="Y56" s="110">
        <f>SUM($D56:J56)</f>
        <v>917868</v>
      </c>
      <c r="Z56" s="110">
        <f>SUM($D56:K56)</f>
        <v>1140715</v>
      </c>
      <c r="AA56" s="110">
        <f>SUM($D56:L56)</f>
        <v>1288516</v>
      </c>
      <c r="AB56" s="110">
        <f>SUM($D56:M56)</f>
        <v>1416937</v>
      </c>
      <c r="AC56" s="110">
        <f>SUM($D56:N56)</f>
        <v>1521168</v>
      </c>
      <c r="AD56" s="110">
        <f>SUM($D56:O56)</f>
        <v>1614794</v>
      </c>
    </row>
    <row r="57" spans="1:30" s="114" customFormat="1" ht="15" customHeight="1">
      <c r="A57" s="138">
        <v>2015</v>
      </c>
      <c r="B57" s="141" t="s">
        <v>7</v>
      </c>
      <c r="D57" s="111">
        <v>30959</v>
      </c>
      <c r="E57" s="110">
        <v>29692</v>
      </c>
      <c r="F57" s="110">
        <v>34524</v>
      </c>
      <c r="G57" s="110">
        <v>37797</v>
      </c>
      <c r="H57" s="110">
        <v>36236</v>
      </c>
      <c r="I57" s="110">
        <v>34764</v>
      </c>
      <c r="J57" s="110">
        <v>32291</v>
      </c>
      <c r="K57" s="110">
        <v>30522</v>
      </c>
      <c r="L57" s="110">
        <v>34374</v>
      </c>
      <c r="M57" s="110">
        <v>35080</v>
      </c>
      <c r="N57" s="110">
        <v>33229</v>
      </c>
      <c r="O57" s="110">
        <v>30463</v>
      </c>
      <c r="P57" s="110">
        <f>SUM(D57:O57)</f>
        <v>399931</v>
      </c>
      <c r="Q57" s="142"/>
      <c r="R57" s="142"/>
      <c r="S57" s="110">
        <f>SUM($D57:D57)</f>
        <v>30959</v>
      </c>
      <c r="T57" s="110">
        <f>SUM($D57:E57)</f>
        <v>60651</v>
      </c>
      <c r="U57" s="110">
        <f>SUM($D57:F57)</f>
        <v>95175</v>
      </c>
      <c r="V57" s="110">
        <f>SUM($D57:G57)</f>
        <v>132972</v>
      </c>
      <c r="W57" s="110">
        <f>SUM($D57:H57)</f>
        <v>169208</v>
      </c>
      <c r="X57" s="110">
        <f>SUM($D57:I57)</f>
        <v>203972</v>
      </c>
      <c r="Y57" s="110">
        <f>SUM($D57:J57)</f>
        <v>236263</v>
      </c>
      <c r="Z57" s="110">
        <f>SUM($D57:K57)</f>
        <v>266785</v>
      </c>
      <c r="AA57" s="110">
        <f>SUM($D57:L57)</f>
        <v>301159</v>
      </c>
      <c r="AB57" s="110">
        <f>SUM($D57:M57)</f>
        <v>336239</v>
      </c>
      <c r="AC57" s="110">
        <f>SUM($D57:N57)</f>
        <v>369468</v>
      </c>
      <c r="AD57" s="110">
        <f>SUM($D57:O57)</f>
        <v>399931</v>
      </c>
    </row>
    <row r="58" spans="1:30" s="114" customFormat="1" ht="15" customHeight="1">
      <c r="A58" s="138">
        <v>2015</v>
      </c>
      <c r="B58" s="141" t="s">
        <v>8</v>
      </c>
      <c r="D58" s="111">
        <v>0</v>
      </c>
      <c r="E58" s="110">
        <v>0</v>
      </c>
      <c r="F58" s="110">
        <v>0</v>
      </c>
      <c r="G58" s="110">
        <v>0</v>
      </c>
      <c r="H58" s="110">
        <v>0</v>
      </c>
      <c r="I58" s="110">
        <v>0</v>
      </c>
      <c r="J58" s="110">
        <v>0</v>
      </c>
      <c r="K58" s="110">
        <v>0</v>
      </c>
      <c r="L58" s="110">
        <v>0</v>
      </c>
      <c r="M58" s="110">
        <v>0</v>
      </c>
      <c r="N58" s="110">
        <v>0</v>
      </c>
      <c r="O58" s="110">
        <v>0</v>
      </c>
      <c r="P58" s="110">
        <f>SUM(D58:O58)</f>
        <v>0</v>
      </c>
      <c r="Q58" s="142"/>
      <c r="R58" s="142"/>
      <c r="S58" s="110">
        <f>SUM($D58:D58)</f>
        <v>0</v>
      </c>
      <c r="T58" s="110">
        <f>SUM($D58:E58)</f>
        <v>0</v>
      </c>
      <c r="U58" s="110">
        <f>SUM($D58:F58)</f>
        <v>0</v>
      </c>
      <c r="V58" s="110">
        <f>SUM($D58:G58)</f>
        <v>0</v>
      </c>
      <c r="W58" s="110">
        <f>SUM($D58:H58)</f>
        <v>0</v>
      </c>
      <c r="X58" s="110">
        <f>SUM($D58:I58)</f>
        <v>0</v>
      </c>
      <c r="Y58" s="110">
        <f>SUM($D58:J58)</f>
        <v>0</v>
      </c>
      <c r="Z58" s="110">
        <f>SUM($D58:K58)</f>
        <v>0</v>
      </c>
      <c r="AA58" s="110">
        <f>SUM($D58:L58)</f>
        <v>0</v>
      </c>
      <c r="AB58" s="110">
        <f>SUM($D58:M58)</f>
        <v>0</v>
      </c>
      <c r="AC58" s="110">
        <f>SUM($D58:N58)</f>
        <v>0</v>
      </c>
      <c r="AD58" s="110">
        <f>SUM($D58:O58)</f>
        <v>0</v>
      </c>
    </row>
    <row r="59" spans="1:30" s="114" customFormat="1" ht="15" customHeight="1">
      <c r="A59" s="138">
        <v>2015</v>
      </c>
      <c r="B59" s="143" t="s">
        <v>9</v>
      </c>
      <c r="D59" s="111">
        <f t="shared" ref="D59:P59" si="18">SUM(D56:D58)</f>
        <v>109530</v>
      </c>
      <c r="E59" s="111">
        <f t="shared" si="18"/>
        <v>99916</v>
      </c>
      <c r="F59" s="111">
        <f t="shared" si="18"/>
        <v>138017</v>
      </c>
      <c r="G59" s="111">
        <f t="shared" si="18"/>
        <v>161670</v>
      </c>
      <c r="H59" s="111">
        <f t="shared" si="18"/>
        <v>187577</v>
      </c>
      <c r="I59" s="111">
        <f t="shared" si="18"/>
        <v>197432</v>
      </c>
      <c r="J59" s="111">
        <f t="shared" si="18"/>
        <v>259989</v>
      </c>
      <c r="K59" s="111">
        <f t="shared" si="18"/>
        <v>253369</v>
      </c>
      <c r="L59" s="111">
        <f t="shared" si="18"/>
        <v>182175</v>
      </c>
      <c r="M59" s="111">
        <f t="shared" si="18"/>
        <v>163501</v>
      </c>
      <c r="N59" s="111">
        <f t="shared" si="18"/>
        <v>137460</v>
      </c>
      <c r="O59" s="111">
        <f t="shared" si="18"/>
        <v>124089</v>
      </c>
      <c r="P59" s="111">
        <f t="shared" si="18"/>
        <v>2014725</v>
      </c>
      <c r="Q59" s="142"/>
      <c r="R59" s="142"/>
      <c r="S59" s="111">
        <f t="shared" ref="S59:AD59" si="19">SUM(S56:S58)</f>
        <v>109530</v>
      </c>
      <c r="T59" s="111">
        <f t="shared" si="19"/>
        <v>209446</v>
      </c>
      <c r="U59" s="111">
        <f t="shared" si="19"/>
        <v>347463</v>
      </c>
      <c r="V59" s="111">
        <f t="shared" si="19"/>
        <v>509133</v>
      </c>
      <c r="W59" s="111">
        <f t="shared" si="19"/>
        <v>696710</v>
      </c>
      <c r="X59" s="111">
        <f t="shared" si="19"/>
        <v>894142</v>
      </c>
      <c r="Y59" s="111">
        <f t="shared" si="19"/>
        <v>1154131</v>
      </c>
      <c r="Z59" s="111">
        <f t="shared" si="19"/>
        <v>1407500</v>
      </c>
      <c r="AA59" s="111">
        <f t="shared" si="19"/>
        <v>1589675</v>
      </c>
      <c r="AB59" s="111">
        <f t="shared" si="19"/>
        <v>1753176</v>
      </c>
      <c r="AC59" s="111">
        <f t="shared" si="19"/>
        <v>1890636</v>
      </c>
      <c r="AD59" s="111">
        <f t="shared" si="19"/>
        <v>2014725</v>
      </c>
    </row>
    <row r="60" spans="1:30" s="137" customFormat="1" ht="15" customHeight="1">
      <c r="A60" s="134"/>
      <c r="B60" s="135"/>
      <c r="C60" s="136"/>
      <c r="D60" s="112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36"/>
      <c r="R60" s="136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</row>
    <row r="61" spans="1:30" s="114" customFormat="1" ht="15" customHeight="1">
      <c r="A61" s="138">
        <v>2016</v>
      </c>
      <c r="B61" s="139" t="s">
        <v>6</v>
      </c>
      <c r="C61" s="113"/>
      <c r="D61" s="104">
        <v>76902</v>
      </c>
      <c r="E61" s="104">
        <v>69879</v>
      </c>
      <c r="F61" s="104">
        <v>100207</v>
      </c>
      <c r="G61" s="104">
        <v>113120</v>
      </c>
      <c r="H61" s="104">
        <v>140303</v>
      </c>
      <c r="I61" s="104">
        <v>156873</v>
      </c>
      <c r="J61" s="104">
        <v>231118</v>
      </c>
      <c r="K61" s="104">
        <v>219959</v>
      </c>
      <c r="L61" s="104">
        <v>157786</v>
      </c>
      <c r="M61" s="104">
        <v>136341</v>
      </c>
      <c r="N61" s="104">
        <v>108519</v>
      </c>
      <c r="O61" s="104">
        <v>94185</v>
      </c>
      <c r="P61" s="110">
        <f>SUM(D61:O61)</f>
        <v>1605192</v>
      </c>
      <c r="Q61" s="140"/>
      <c r="R61" s="140"/>
      <c r="S61" s="110">
        <f>SUM($D61:D61)</f>
        <v>76902</v>
      </c>
      <c r="T61" s="110">
        <f>SUM($D61:E61)</f>
        <v>146781</v>
      </c>
      <c r="U61" s="110">
        <f>SUM($D61:F61)</f>
        <v>246988</v>
      </c>
      <c r="V61" s="110">
        <f>SUM($D61:G61)</f>
        <v>360108</v>
      </c>
      <c r="W61" s="110">
        <f>SUM($D61:H61)</f>
        <v>500411</v>
      </c>
      <c r="X61" s="110">
        <f>SUM($D61:I61)</f>
        <v>657284</v>
      </c>
      <c r="Y61" s="110">
        <f>SUM($D61:J61)</f>
        <v>888402</v>
      </c>
      <c r="Z61" s="110">
        <f>SUM($D61:K61)</f>
        <v>1108361</v>
      </c>
      <c r="AA61" s="110">
        <f>SUM($D61:L61)</f>
        <v>1266147</v>
      </c>
      <c r="AB61" s="110">
        <f>SUM($D61:M61)</f>
        <v>1402488</v>
      </c>
      <c r="AC61" s="110">
        <f>SUM($D61:N61)</f>
        <v>1511007</v>
      </c>
      <c r="AD61" s="110">
        <f>SUM($D61:O61)</f>
        <v>1605192</v>
      </c>
    </row>
    <row r="62" spans="1:30" s="114" customFormat="1" ht="15" customHeight="1">
      <c r="A62" s="138">
        <v>2016</v>
      </c>
      <c r="B62" s="141" t="s">
        <v>7</v>
      </c>
      <c r="D62" s="105">
        <v>31663</v>
      </c>
      <c r="E62" s="104">
        <v>32004</v>
      </c>
      <c r="F62" s="104">
        <v>36209</v>
      </c>
      <c r="G62" s="104">
        <v>34311</v>
      </c>
      <c r="H62" s="104">
        <v>34776</v>
      </c>
      <c r="I62" s="104">
        <v>34876</v>
      </c>
      <c r="J62" s="104">
        <v>31114</v>
      </c>
      <c r="K62" s="104">
        <v>33799</v>
      </c>
      <c r="L62" s="104">
        <v>33403</v>
      </c>
      <c r="M62" s="104">
        <v>33932</v>
      </c>
      <c r="N62" s="104">
        <v>33858</v>
      </c>
      <c r="O62" s="104">
        <v>28127</v>
      </c>
      <c r="P62" s="110">
        <f>SUM(D62:O62)</f>
        <v>398072</v>
      </c>
      <c r="Q62" s="142"/>
      <c r="R62" s="142"/>
      <c r="S62" s="110">
        <f>SUM($D62:D62)</f>
        <v>31663</v>
      </c>
      <c r="T62" s="110">
        <f>SUM($D62:E62)</f>
        <v>63667</v>
      </c>
      <c r="U62" s="110">
        <f>SUM($D62:F62)</f>
        <v>99876</v>
      </c>
      <c r="V62" s="110">
        <f>SUM($D62:G62)</f>
        <v>134187</v>
      </c>
      <c r="W62" s="110">
        <f>SUM($D62:H62)</f>
        <v>168963</v>
      </c>
      <c r="X62" s="110">
        <f>SUM($D62:I62)</f>
        <v>203839</v>
      </c>
      <c r="Y62" s="110">
        <f>SUM($D62:J62)</f>
        <v>234953</v>
      </c>
      <c r="Z62" s="110">
        <f>SUM($D62:K62)</f>
        <v>268752</v>
      </c>
      <c r="AA62" s="110">
        <f>SUM($D62:L62)</f>
        <v>302155</v>
      </c>
      <c r="AB62" s="110">
        <f>SUM($D62:M62)</f>
        <v>336087</v>
      </c>
      <c r="AC62" s="110">
        <f>SUM($D62:N62)</f>
        <v>369945</v>
      </c>
      <c r="AD62" s="110">
        <f>SUM($D62:O62)</f>
        <v>398072</v>
      </c>
    </row>
    <row r="63" spans="1:30" s="114" customFormat="1" ht="15" customHeight="1">
      <c r="A63" s="138">
        <v>2016</v>
      </c>
      <c r="B63" s="141" t="s">
        <v>8</v>
      </c>
      <c r="D63" s="105">
        <v>0</v>
      </c>
      <c r="E63" s="104">
        <v>0</v>
      </c>
      <c r="F63" s="104">
        <v>0</v>
      </c>
      <c r="G63" s="104">
        <v>0</v>
      </c>
      <c r="H63" s="104">
        <v>0</v>
      </c>
      <c r="I63" s="104">
        <v>0</v>
      </c>
      <c r="J63" s="104">
        <v>0</v>
      </c>
      <c r="K63" s="104">
        <v>0</v>
      </c>
      <c r="L63" s="104">
        <v>0</v>
      </c>
      <c r="M63" s="104">
        <v>0</v>
      </c>
      <c r="N63" s="104">
        <v>0</v>
      </c>
      <c r="O63" s="104">
        <v>0</v>
      </c>
      <c r="P63" s="110">
        <f>SUM(D63:O63)</f>
        <v>0</v>
      </c>
      <c r="Q63" s="142"/>
      <c r="R63" s="142"/>
      <c r="S63" s="110">
        <f>SUM($D63:D63)</f>
        <v>0</v>
      </c>
      <c r="T63" s="110">
        <f>SUM($D63:E63)</f>
        <v>0</v>
      </c>
      <c r="U63" s="110">
        <f>SUM($D63:F63)</f>
        <v>0</v>
      </c>
      <c r="V63" s="110">
        <f>SUM($D63:G63)</f>
        <v>0</v>
      </c>
      <c r="W63" s="110">
        <f>SUM($D63:H63)</f>
        <v>0</v>
      </c>
      <c r="X63" s="110">
        <f>SUM($D63:I63)</f>
        <v>0</v>
      </c>
      <c r="Y63" s="110">
        <f>SUM($D63:J63)</f>
        <v>0</v>
      </c>
      <c r="Z63" s="110">
        <f>SUM($D63:K63)</f>
        <v>0</v>
      </c>
      <c r="AA63" s="110">
        <f>SUM($D63:L63)</f>
        <v>0</v>
      </c>
      <c r="AB63" s="110">
        <f>SUM($D63:M63)</f>
        <v>0</v>
      </c>
      <c r="AC63" s="110">
        <f>SUM($D63:N63)</f>
        <v>0</v>
      </c>
      <c r="AD63" s="110">
        <f>SUM($D63:O63)</f>
        <v>0</v>
      </c>
    </row>
    <row r="64" spans="1:30" s="114" customFormat="1" ht="15" customHeight="1">
      <c r="A64" s="138">
        <v>2016</v>
      </c>
      <c r="B64" s="143" t="s">
        <v>9</v>
      </c>
      <c r="D64" s="111">
        <f t="shared" ref="D64:P64" si="20">SUM(D61:D63)</f>
        <v>108565</v>
      </c>
      <c r="E64" s="111">
        <f t="shared" si="20"/>
        <v>101883</v>
      </c>
      <c r="F64" s="111">
        <f t="shared" si="20"/>
        <v>136416</v>
      </c>
      <c r="G64" s="111">
        <f t="shared" si="20"/>
        <v>147431</v>
      </c>
      <c r="H64" s="111">
        <f t="shared" si="20"/>
        <v>175079</v>
      </c>
      <c r="I64" s="111">
        <f t="shared" si="20"/>
        <v>191749</v>
      </c>
      <c r="J64" s="111">
        <f t="shared" si="20"/>
        <v>262232</v>
      </c>
      <c r="K64" s="111">
        <f t="shared" si="20"/>
        <v>253758</v>
      </c>
      <c r="L64" s="111">
        <f t="shared" si="20"/>
        <v>191189</v>
      </c>
      <c r="M64" s="111">
        <f t="shared" si="20"/>
        <v>170273</v>
      </c>
      <c r="N64" s="111">
        <f t="shared" si="20"/>
        <v>142377</v>
      </c>
      <c r="O64" s="111">
        <f t="shared" si="20"/>
        <v>122312</v>
      </c>
      <c r="P64" s="111">
        <f t="shared" si="20"/>
        <v>2003264</v>
      </c>
      <c r="Q64" s="142"/>
      <c r="R64" s="142"/>
      <c r="S64" s="111">
        <f t="shared" ref="S64:AD64" si="21">SUM(S61:S63)</f>
        <v>108565</v>
      </c>
      <c r="T64" s="111">
        <f t="shared" si="21"/>
        <v>210448</v>
      </c>
      <c r="U64" s="111">
        <f t="shared" si="21"/>
        <v>346864</v>
      </c>
      <c r="V64" s="111">
        <f t="shared" si="21"/>
        <v>494295</v>
      </c>
      <c r="W64" s="111">
        <f t="shared" si="21"/>
        <v>669374</v>
      </c>
      <c r="X64" s="111">
        <f t="shared" si="21"/>
        <v>861123</v>
      </c>
      <c r="Y64" s="111">
        <f t="shared" si="21"/>
        <v>1123355</v>
      </c>
      <c r="Z64" s="111">
        <f t="shared" si="21"/>
        <v>1377113</v>
      </c>
      <c r="AA64" s="111">
        <f t="shared" si="21"/>
        <v>1568302</v>
      </c>
      <c r="AB64" s="111">
        <f t="shared" si="21"/>
        <v>1738575</v>
      </c>
      <c r="AC64" s="111">
        <f t="shared" si="21"/>
        <v>1880952</v>
      </c>
      <c r="AD64" s="111">
        <f t="shared" si="21"/>
        <v>2003264</v>
      </c>
    </row>
    <row r="65" spans="1:30" s="137" customFormat="1" ht="15" customHeight="1">
      <c r="A65" s="134"/>
      <c r="B65" s="135"/>
      <c r="C65" s="136"/>
      <c r="D65" s="112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36"/>
      <c r="R65" s="136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</row>
    <row r="66" spans="1:30" s="114" customFormat="1" ht="15" customHeight="1">
      <c r="A66" s="138">
        <v>2017</v>
      </c>
      <c r="B66" s="139" t="s">
        <v>6</v>
      </c>
      <c r="C66" s="113"/>
      <c r="D66" s="104">
        <v>81880</v>
      </c>
      <c r="E66" s="104">
        <v>76681</v>
      </c>
      <c r="F66" s="104">
        <v>96387</v>
      </c>
      <c r="G66" s="104">
        <v>122356</v>
      </c>
      <c r="H66" s="104">
        <v>135034</v>
      </c>
      <c r="I66" s="104">
        <v>157563</v>
      </c>
      <c r="J66" s="104">
        <v>222084</v>
      </c>
      <c r="K66" s="104">
        <v>220599</v>
      </c>
      <c r="L66" s="104">
        <v>153229</v>
      </c>
      <c r="M66" s="104">
        <v>133832</v>
      </c>
      <c r="N66" s="104"/>
      <c r="O66" s="104"/>
      <c r="P66" s="110">
        <f>SUM(D66:O66)</f>
        <v>1399645</v>
      </c>
      <c r="Q66" s="140"/>
      <c r="R66" s="140"/>
      <c r="S66" s="110">
        <f>SUM($D66:D66)</f>
        <v>81880</v>
      </c>
      <c r="T66" s="110">
        <f>SUM($D66:E66)</f>
        <v>158561</v>
      </c>
      <c r="U66" s="110">
        <f>SUM($D66:F66)</f>
        <v>254948</v>
      </c>
      <c r="V66" s="110">
        <f>SUM($D66:G66)</f>
        <v>377304</v>
      </c>
      <c r="W66" s="110">
        <f>SUM($D66:H66)</f>
        <v>512338</v>
      </c>
      <c r="X66" s="110">
        <f>SUM($D66:I66)</f>
        <v>669901</v>
      </c>
      <c r="Y66" s="110">
        <f>SUM($D66:J66)</f>
        <v>891985</v>
      </c>
      <c r="Z66" s="110">
        <f>SUM($D66:K66)</f>
        <v>1112584</v>
      </c>
      <c r="AA66" s="110">
        <f>SUM($D66:L66)</f>
        <v>1265813</v>
      </c>
      <c r="AB66" s="110">
        <f>SUM($D66:M66)</f>
        <v>1399645</v>
      </c>
      <c r="AC66" s="110">
        <f>SUM($D66:N66)</f>
        <v>1399645</v>
      </c>
      <c r="AD66" s="110">
        <f>SUM($D66:O66)</f>
        <v>1399645</v>
      </c>
    </row>
    <row r="67" spans="1:30" s="114" customFormat="1" ht="15" customHeight="1">
      <c r="A67" s="138">
        <v>2017</v>
      </c>
      <c r="B67" s="141" t="s">
        <v>7</v>
      </c>
      <c r="D67" s="105">
        <v>31755</v>
      </c>
      <c r="E67" s="104">
        <v>30817</v>
      </c>
      <c r="F67" s="104">
        <v>35117</v>
      </c>
      <c r="G67" s="104">
        <v>33383</v>
      </c>
      <c r="H67" s="104">
        <v>35626</v>
      </c>
      <c r="I67" s="104">
        <v>33877</v>
      </c>
      <c r="J67" s="104">
        <v>32290</v>
      </c>
      <c r="K67" s="104">
        <v>34264</v>
      </c>
      <c r="L67" s="104">
        <v>32161</v>
      </c>
      <c r="M67" s="104">
        <v>34604</v>
      </c>
      <c r="N67" s="104"/>
      <c r="O67" s="104"/>
      <c r="P67" s="110">
        <f>SUM(D67:O67)</f>
        <v>333894</v>
      </c>
      <c r="Q67" s="142"/>
      <c r="R67" s="142"/>
      <c r="S67" s="110">
        <f>SUM($D67:D67)</f>
        <v>31755</v>
      </c>
      <c r="T67" s="110">
        <f>SUM($D67:E67)</f>
        <v>62572</v>
      </c>
      <c r="U67" s="110">
        <f>SUM($D67:F67)</f>
        <v>97689</v>
      </c>
      <c r="V67" s="110">
        <f>SUM($D67:G67)</f>
        <v>131072</v>
      </c>
      <c r="W67" s="110">
        <f>SUM($D67:H67)</f>
        <v>166698</v>
      </c>
      <c r="X67" s="110">
        <f>SUM($D67:I67)</f>
        <v>200575</v>
      </c>
      <c r="Y67" s="110">
        <f>SUM($D67:J67)</f>
        <v>232865</v>
      </c>
      <c r="Z67" s="110">
        <f>SUM($D67:K67)</f>
        <v>267129</v>
      </c>
      <c r="AA67" s="110">
        <f>SUM($D67:L67)</f>
        <v>299290</v>
      </c>
      <c r="AB67" s="110">
        <f>SUM($D67:M67)</f>
        <v>333894</v>
      </c>
      <c r="AC67" s="110">
        <f>SUM($D67:N67)</f>
        <v>333894</v>
      </c>
      <c r="AD67" s="110">
        <f>SUM($D67:O67)</f>
        <v>333894</v>
      </c>
    </row>
    <row r="68" spans="1:30" s="114" customFormat="1" ht="15" customHeight="1">
      <c r="A68" s="138">
        <v>2017</v>
      </c>
      <c r="B68" s="141" t="s">
        <v>8</v>
      </c>
      <c r="D68" s="105">
        <v>0</v>
      </c>
      <c r="E68" s="104">
        <v>0</v>
      </c>
      <c r="F68" s="104">
        <v>0</v>
      </c>
      <c r="G68" s="104">
        <v>0</v>
      </c>
      <c r="H68" s="104">
        <v>0</v>
      </c>
      <c r="I68" s="104">
        <v>0</v>
      </c>
      <c r="J68" s="104">
        <v>0</v>
      </c>
      <c r="K68" s="104">
        <v>0</v>
      </c>
      <c r="L68" s="104">
        <v>0</v>
      </c>
      <c r="M68" s="104">
        <v>0</v>
      </c>
      <c r="N68" s="104"/>
      <c r="O68" s="104"/>
      <c r="P68" s="110">
        <f>SUM(D68:O68)</f>
        <v>0</v>
      </c>
      <c r="Q68" s="142"/>
      <c r="R68" s="142"/>
      <c r="S68" s="110">
        <f>SUM($D68:D68)</f>
        <v>0</v>
      </c>
      <c r="T68" s="110">
        <f>SUM($D68:E68)</f>
        <v>0</v>
      </c>
      <c r="U68" s="110">
        <f>SUM($D68:F68)</f>
        <v>0</v>
      </c>
      <c r="V68" s="110">
        <f>SUM($D68:G68)</f>
        <v>0</v>
      </c>
      <c r="W68" s="110">
        <f>SUM($D68:H68)</f>
        <v>0</v>
      </c>
      <c r="X68" s="110">
        <f>SUM($D68:I68)</f>
        <v>0</v>
      </c>
      <c r="Y68" s="110">
        <f>SUM($D68:J68)</f>
        <v>0</v>
      </c>
      <c r="Z68" s="110">
        <f>SUM($D68:K68)</f>
        <v>0</v>
      </c>
      <c r="AA68" s="110">
        <f>SUM($D68:L68)</f>
        <v>0</v>
      </c>
      <c r="AB68" s="110">
        <f>SUM($D68:M68)</f>
        <v>0</v>
      </c>
      <c r="AC68" s="110">
        <f>SUM($D68:N68)</f>
        <v>0</v>
      </c>
      <c r="AD68" s="110">
        <f>SUM($D68:O68)</f>
        <v>0</v>
      </c>
    </row>
    <row r="69" spans="1:30" s="114" customFormat="1" ht="15" customHeight="1">
      <c r="A69" s="138">
        <v>2017</v>
      </c>
      <c r="B69" s="143" t="s">
        <v>9</v>
      </c>
      <c r="D69" s="111">
        <f t="shared" ref="D69:P69" si="22">SUM(D66:D68)</f>
        <v>113635</v>
      </c>
      <c r="E69" s="111">
        <f t="shared" si="22"/>
        <v>107498</v>
      </c>
      <c r="F69" s="111">
        <f t="shared" si="22"/>
        <v>131504</v>
      </c>
      <c r="G69" s="111">
        <f t="shared" si="22"/>
        <v>155739</v>
      </c>
      <c r="H69" s="111">
        <f t="shared" si="22"/>
        <v>170660</v>
      </c>
      <c r="I69" s="111">
        <f t="shared" si="22"/>
        <v>191440</v>
      </c>
      <c r="J69" s="111">
        <f t="shared" si="22"/>
        <v>254374</v>
      </c>
      <c r="K69" s="111">
        <f t="shared" si="22"/>
        <v>254863</v>
      </c>
      <c r="L69" s="111">
        <f t="shared" si="22"/>
        <v>185390</v>
      </c>
      <c r="M69" s="111">
        <f t="shared" si="22"/>
        <v>168436</v>
      </c>
      <c r="N69" s="111">
        <f t="shared" si="22"/>
        <v>0</v>
      </c>
      <c r="O69" s="111">
        <f t="shared" si="22"/>
        <v>0</v>
      </c>
      <c r="P69" s="111">
        <f t="shared" si="22"/>
        <v>1733539</v>
      </c>
      <c r="Q69" s="142"/>
      <c r="R69" s="142"/>
      <c r="S69" s="111">
        <f t="shared" ref="S69:AD69" si="23">SUM(S66:S68)</f>
        <v>113635</v>
      </c>
      <c r="T69" s="111">
        <f t="shared" si="23"/>
        <v>221133</v>
      </c>
      <c r="U69" s="111">
        <f t="shared" si="23"/>
        <v>352637</v>
      </c>
      <c r="V69" s="111">
        <f t="shared" si="23"/>
        <v>508376</v>
      </c>
      <c r="W69" s="111">
        <f t="shared" si="23"/>
        <v>679036</v>
      </c>
      <c r="X69" s="111">
        <f t="shared" si="23"/>
        <v>870476</v>
      </c>
      <c r="Y69" s="111">
        <f t="shared" si="23"/>
        <v>1124850</v>
      </c>
      <c r="Z69" s="111">
        <f t="shared" si="23"/>
        <v>1379713</v>
      </c>
      <c r="AA69" s="111">
        <f t="shared" si="23"/>
        <v>1565103</v>
      </c>
      <c r="AB69" s="111">
        <f t="shared" si="23"/>
        <v>1733539</v>
      </c>
      <c r="AC69" s="111">
        <f t="shared" si="23"/>
        <v>1733539</v>
      </c>
      <c r="AD69" s="111">
        <f t="shared" si="23"/>
        <v>1733539</v>
      </c>
    </row>
    <row r="70" spans="1:30" s="137" customFormat="1" ht="15" customHeight="1">
      <c r="A70" s="134"/>
      <c r="B70" s="135"/>
      <c r="C70" s="136"/>
      <c r="D70" s="112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36"/>
      <c r="R70" s="136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</row>
    <row r="73" spans="1:30" s="114" customFormat="1" ht="15" customHeight="1">
      <c r="A73" s="138">
        <v>2006</v>
      </c>
      <c r="B73" s="139" t="s">
        <v>6</v>
      </c>
      <c r="C73" s="113"/>
      <c r="D73" s="110">
        <f t="shared" ref="D73:J83" si="24">SUMIFS(D$11:D$65,$A$11:$A$65,$A73,$B$11:$B$65,$B73)</f>
        <v>80143</v>
      </c>
      <c r="E73" s="110">
        <f t="shared" si="24"/>
        <v>74729</v>
      </c>
      <c r="F73" s="110">
        <f t="shared" si="24"/>
        <v>104376</v>
      </c>
      <c r="G73" s="110">
        <f t="shared" si="24"/>
        <v>117170</v>
      </c>
      <c r="H73" s="110">
        <f t="shared" si="24"/>
        <v>139292</v>
      </c>
      <c r="I73" s="110">
        <f t="shared" si="24"/>
        <v>161180</v>
      </c>
      <c r="J73" s="110">
        <f t="shared" si="24"/>
        <v>233551</v>
      </c>
      <c r="K73" s="110">
        <f t="shared" ref="K73:O83" si="25">SUMIFS(K$11:K$65,$A$11:$A$65,$A73,$B$11:$B$65,$B73)</f>
        <v>229757</v>
      </c>
      <c r="L73" s="110">
        <f t="shared" si="25"/>
        <v>155687</v>
      </c>
      <c r="M73" s="110">
        <f t="shared" si="25"/>
        <v>126572</v>
      </c>
      <c r="N73" s="110">
        <f t="shared" si="25"/>
        <v>103427</v>
      </c>
      <c r="O73" s="110">
        <f t="shared" si="25"/>
        <v>94825</v>
      </c>
      <c r="P73" s="110">
        <f t="shared" ref="P73:P82" si="26">SUM(D73:O73)</f>
        <v>1620709</v>
      </c>
      <c r="Q73" s="112"/>
      <c r="R73" s="112"/>
      <c r="S73" s="110">
        <f>SUM($D73:D73)</f>
        <v>80143</v>
      </c>
      <c r="T73" s="110">
        <f>SUM($D73:E73)</f>
        <v>154872</v>
      </c>
      <c r="U73" s="110">
        <f>SUM($D73:F73)</f>
        <v>259248</v>
      </c>
      <c r="V73" s="110">
        <f>SUM($D73:G73)</f>
        <v>376418</v>
      </c>
      <c r="W73" s="110">
        <f>SUM($D73:H73)</f>
        <v>515710</v>
      </c>
      <c r="X73" s="110">
        <f>SUM($D73:I73)</f>
        <v>676890</v>
      </c>
      <c r="Y73" s="110">
        <f>SUM($D73:J73)</f>
        <v>910441</v>
      </c>
      <c r="Z73" s="110">
        <f>SUM($D73:K73)</f>
        <v>1140198</v>
      </c>
      <c r="AA73" s="110">
        <f>SUM($D73:L73)</f>
        <v>1295885</v>
      </c>
      <c r="AB73" s="110">
        <f>SUM($D73:M73)</f>
        <v>1422457</v>
      </c>
      <c r="AC73" s="110">
        <f>SUM($D73:N73)</f>
        <v>1525884</v>
      </c>
      <c r="AD73" s="110">
        <f>SUM($D73:O73)</f>
        <v>1620709</v>
      </c>
    </row>
    <row r="74" spans="1:30" s="114" customFormat="1" ht="15" customHeight="1">
      <c r="A74" s="138">
        <v>2007</v>
      </c>
      <c r="B74" s="139" t="s">
        <v>6</v>
      </c>
      <c r="C74" s="113"/>
      <c r="D74" s="110">
        <f t="shared" si="24"/>
        <v>79667</v>
      </c>
      <c r="E74" s="110">
        <f t="shared" si="24"/>
        <v>69446</v>
      </c>
      <c r="F74" s="110">
        <f t="shared" si="24"/>
        <v>103136</v>
      </c>
      <c r="G74" s="110">
        <f t="shared" si="24"/>
        <v>113808</v>
      </c>
      <c r="H74" s="110">
        <f t="shared" si="24"/>
        <v>144420</v>
      </c>
      <c r="I74" s="110">
        <f t="shared" si="24"/>
        <v>169240</v>
      </c>
      <c r="J74" s="110">
        <f t="shared" si="24"/>
        <v>236745</v>
      </c>
      <c r="K74" s="110">
        <f t="shared" si="25"/>
        <v>250421</v>
      </c>
      <c r="L74" s="110">
        <f t="shared" si="25"/>
        <v>163294</v>
      </c>
      <c r="M74" s="110">
        <f t="shared" si="25"/>
        <v>146869</v>
      </c>
      <c r="N74" s="110">
        <f t="shared" si="25"/>
        <v>130375</v>
      </c>
      <c r="O74" s="110">
        <f t="shared" si="25"/>
        <v>100813</v>
      </c>
      <c r="P74" s="110">
        <f t="shared" si="26"/>
        <v>1708234</v>
      </c>
      <c r="Q74" s="112"/>
      <c r="R74" s="112"/>
      <c r="S74" s="110">
        <f>SUM($D74:D74)</f>
        <v>79667</v>
      </c>
      <c r="T74" s="110">
        <f>SUM($D74:E74)</f>
        <v>149113</v>
      </c>
      <c r="U74" s="110">
        <f>SUM($D74:F74)</f>
        <v>252249</v>
      </c>
      <c r="V74" s="110">
        <f>SUM($D74:G74)</f>
        <v>366057</v>
      </c>
      <c r="W74" s="110">
        <f>SUM($D74:H74)</f>
        <v>510477</v>
      </c>
      <c r="X74" s="110">
        <f>SUM($D74:I74)</f>
        <v>679717</v>
      </c>
      <c r="Y74" s="110">
        <f>SUM($D74:J74)</f>
        <v>916462</v>
      </c>
      <c r="Z74" s="110">
        <f>SUM($D74:K74)</f>
        <v>1166883</v>
      </c>
      <c r="AA74" s="110">
        <f>SUM($D74:L74)</f>
        <v>1330177</v>
      </c>
      <c r="AB74" s="110">
        <f>SUM($D74:M74)</f>
        <v>1477046</v>
      </c>
      <c r="AC74" s="110">
        <f>SUM($D74:N74)</f>
        <v>1607421</v>
      </c>
      <c r="AD74" s="110">
        <f>SUM($D74:O74)</f>
        <v>1708234</v>
      </c>
    </row>
    <row r="75" spans="1:30" s="114" customFormat="1" ht="15" customHeight="1">
      <c r="A75" s="138">
        <v>2008</v>
      </c>
      <c r="B75" s="139" t="s">
        <v>6</v>
      </c>
      <c r="C75" s="113"/>
      <c r="D75" s="110">
        <f t="shared" si="24"/>
        <v>85048</v>
      </c>
      <c r="E75" s="110">
        <f t="shared" si="24"/>
        <v>83227</v>
      </c>
      <c r="F75" s="110">
        <f t="shared" si="24"/>
        <v>115499</v>
      </c>
      <c r="G75" s="110">
        <f t="shared" si="24"/>
        <v>118521</v>
      </c>
      <c r="H75" s="110">
        <f t="shared" si="24"/>
        <v>148954</v>
      </c>
      <c r="I75" s="110">
        <f t="shared" si="24"/>
        <v>160017</v>
      </c>
      <c r="J75" s="110">
        <f t="shared" si="24"/>
        <v>226237</v>
      </c>
      <c r="K75" s="110">
        <f t="shared" si="25"/>
        <v>256395</v>
      </c>
      <c r="L75" s="110">
        <f t="shared" si="25"/>
        <v>144713</v>
      </c>
      <c r="M75" s="110">
        <f t="shared" si="25"/>
        <v>133573</v>
      </c>
      <c r="N75" s="110">
        <f t="shared" si="25"/>
        <v>106152</v>
      </c>
      <c r="O75" s="110">
        <f t="shared" si="25"/>
        <v>88080</v>
      </c>
      <c r="P75" s="110">
        <f t="shared" si="26"/>
        <v>1666416</v>
      </c>
      <c r="Q75" s="112"/>
      <c r="R75" s="112"/>
      <c r="S75" s="110">
        <f>SUM($D75:D75)</f>
        <v>85048</v>
      </c>
      <c r="T75" s="110">
        <f>SUM($D75:E75)</f>
        <v>168275</v>
      </c>
      <c r="U75" s="110">
        <f>SUM($D75:F75)</f>
        <v>283774</v>
      </c>
      <c r="V75" s="110">
        <f>SUM($D75:G75)</f>
        <v>402295</v>
      </c>
      <c r="W75" s="110">
        <f>SUM($D75:H75)</f>
        <v>551249</v>
      </c>
      <c r="X75" s="110">
        <f>SUM($D75:I75)</f>
        <v>711266</v>
      </c>
      <c r="Y75" s="110">
        <f>SUM($D75:J75)</f>
        <v>937503</v>
      </c>
      <c r="Z75" s="110">
        <f>SUM($D75:K75)</f>
        <v>1193898</v>
      </c>
      <c r="AA75" s="110">
        <f>SUM($D75:L75)</f>
        <v>1338611</v>
      </c>
      <c r="AB75" s="110">
        <f>SUM($D75:M75)</f>
        <v>1472184</v>
      </c>
      <c r="AC75" s="110">
        <f>SUM($D75:N75)</f>
        <v>1578336</v>
      </c>
      <c r="AD75" s="110">
        <f>SUM($D75:O75)</f>
        <v>1666416</v>
      </c>
    </row>
    <row r="76" spans="1:30" s="114" customFormat="1" ht="15" customHeight="1">
      <c r="A76" s="138">
        <v>2009</v>
      </c>
      <c r="B76" s="139" t="s">
        <v>6</v>
      </c>
      <c r="C76" s="113"/>
      <c r="D76" s="110">
        <f t="shared" si="24"/>
        <v>76659</v>
      </c>
      <c r="E76" s="110">
        <f t="shared" si="24"/>
        <v>79630</v>
      </c>
      <c r="F76" s="110">
        <f t="shared" si="24"/>
        <v>107423</v>
      </c>
      <c r="G76" s="110">
        <f t="shared" si="24"/>
        <v>119728</v>
      </c>
      <c r="H76" s="110">
        <f t="shared" si="24"/>
        <v>146384</v>
      </c>
      <c r="I76" s="110">
        <f t="shared" si="24"/>
        <v>149149</v>
      </c>
      <c r="J76" s="110">
        <f t="shared" si="24"/>
        <v>227053</v>
      </c>
      <c r="K76" s="110">
        <f t="shared" si="25"/>
        <v>235012</v>
      </c>
      <c r="L76" s="110">
        <f t="shared" si="25"/>
        <v>155451</v>
      </c>
      <c r="M76" s="110">
        <f t="shared" si="25"/>
        <v>133473</v>
      </c>
      <c r="N76" s="110">
        <f t="shared" si="25"/>
        <v>114609</v>
      </c>
      <c r="O76" s="110">
        <f t="shared" si="25"/>
        <v>95940</v>
      </c>
      <c r="P76" s="110">
        <f t="shared" si="26"/>
        <v>1640511</v>
      </c>
      <c r="Q76" s="112"/>
      <c r="R76" s="112"/>
      <c r="S76" s="110">
        <f>SUM($D76:D76)</f>
        <v>76659</v>
      </c>
      <c r="T76" s="110">
        <f>SUM($D76:E76)</f>
        <v>156289</v>
      </c>
      <c r="U76" s="110">
        <f>SUM($D76:F76)</f>
        <v>263712</v>
      </c>
      <c r="V76" s="110">
        <f>SUM($D76:G76)</f>
        <v>383440</v>
      </c>
      <c r="W76" s="110">
        <f>SUM($D76:H76)</f>
        <v>529824</v>
      </c>
      <c r="X76" s="110">
        <f>SUM($D76:I76)</f>
        <v>678973</v>
      </c>
      <c r="Y76" s="110">
        <f>SUM($D76:J76)</f>
        <v>906026</v>
      </c>
      <c r="Z76" s="110">
        <f>SUM($D76:K76)</f>
        <v>1141038</v>
      </c>
      <c r="AA76" s="110">
        <f>SUM($D76:L76)</f>
        <v>1296489</v>
      </c>
      <c r="AB76" s="110">
        <f>SUM($D76:M76)</f>
        <v>1429962</v>
      </c>
      <c r="AC76" s="110">
        <f>SUM($D76:N76)</f>
        <v>1544571</v>
      </c>
      <c r="AD76" s="110">
        <f>SUM($D76:O76)</f>
        <v>1640511</v>
      </c>
    </row>
    <row r="77" spans="1:30" s="114" customFormat="1" ht="15" customHeight="1">
      <c r="A77" s="138">
        <v>2010</v>
      </c>
      <c r="B77" s="139" t="s">
        <v>6</v>
      </c>
      <c r="C77" s="113"/>
      <c r="D77" s="110">
        <f t="shared" si="24"/>
        <v>81566</v>
      </c>
      <c r="E77" s="110">
        <f t="shared" si="24"/>
        <v>79754</v>
      </c>
      <c r="F77" s="110">
        <f t="shared" si="24"/>
        <v>114918</v>
      </c>
      <c r="G77" s="110">
        <f t="shared" si="24"/>
        <v>128583</v>
      </c>
      <c r="H77" s="110">
        <f t="shared" si="24"/>
        <v>149605</v>
      </c>
      <c r="I77" s="110">
        <f t="shared" si="24"/>
        <v>159953</v>
      </c>
      <c r="J77" s="110">
        <f t="shared" si="24"/>
        <v>242491</v>
      </c>
      <c r="K77" s="110">
        <f t="shared" si="25"/>
        <v>240626</v>
      </c>
      <c r="L77" s="110">
        <f t="shared" si="25"/>
        <v>160103</v>
      </c>
      <c r="M77" s="110">
        <f t="shared" si="25"/>
        <v>139504</v>
      </c>
      <c r="N77" s="110">
        <f t="shared" si="25"/>
        <v>120795</v>
      </c>
      <c r="O77" s="110">
        <f t="shared" si="25"/>
        <v>100040</v>
      </c>
      <c r="P77" s="110">
        <f t="shared" si="26"/>
        <v>1717938</v>
      </c>
      <c r="Q77" s="112"/>
      <c r="R77" s="112"/>
      <c r="S77" s="110">
        <f>SUM($D77:D77)</f>
        <v>81566</v>
      </c>
      <c r="T77" s="110">
        <f>SUM($D77:E77)</f>
        <v>161320</v>
      </c>
      <c r="U77" s="110">
        <f>SUM($D77:F77)</f>
        <v>276238</v>
      </c>
      <c r="V77" s="110">
        <f>SUM($D77:G77)</f>
        <v>404821</v>
      </c>
      <c r="W77" s="110">
        <f>SUM($D77:H77)</f>
        <v>554426</v>
      </c>
      <c r="X77" s="110">
        <f>SUM($D77:I77)</f>
        <v>714379</v>
      </c>
      <c r="Y77" s="110">
        <f>SUM($D77:J77)</f>
        <v>956870</v>
      </c>
      <c r="Z77" s="110">
        <f>SUM($D77:K77)</f>
        <v>1197496</v>
      </c>
      <c r="AA77" s="110">
        <f>SUM($D77:L77)</f>
        <v>1357599</v>
      </c>
      <c r="AB77" s="110">
        <f>SUM($D77:M77)</f>
        <v>1497103</v>
      </c>
      <c r="AC77" s="110">
        <f>SUM($D77:N77)</f>
        <v>1617898</v>
      </c>
      <c r="AD77" s="110">
        <f>SUM($D77:O77)</f>
        <v>1717938</v>
      </c>
    </row>
    <row r="78" spans="1:30" s="114" customFormat="1" ht="15" customHeight="1">
      <c r="A78" s="138">
        <v>2011</v>
      </c>
      <c r="B78" s="139" t="s">
        <v>6</v>
      </c>
      <c r="C78" s="113"/>
      <c r="D78" s="110">
        <f t="shared" si="24"/>
        <v>79803</v>
      </c>
      <c r="E78" s="110">
        <f t="shared" si="24"/>
        <v>78277</v>
      </c>
      <c r="F78" s="110">
        <f t="shared" si="24"/>
        <v>109107</v>
      </c>
      <c r="G78" s="110">
        <f t="shared" si="24"/>
        <v>129279</v>
      </c>
      <c r="H78" s="110">
        <f t="shared" si="24"/>
        <v>147005</v>
      </c>
      <c r="I78" s="110">
        <f t="shared" si="24"/>
        <v>161214</v>
      </c>
      <c r="J78" s="110">
        <f t="shared" si="24"/>
        <v>244238</v>
      </c>
      <c r="K78" s="110">
        <f t="shared" si="25"/>
        <v>238151</v>
      </c>
      <c r="L78" s="110">
        <f t="shared" si="25"/>
        <v>160421</v>
      </c>
      <c r="M78" s="110">
        <f t="shared" si="25"/>
        <v>138108</v>
      </c>
      <c r="N78" s="110">
        <f t="shared" si="25"/>
        <v>122504</v>
      </c>
      <c r="O78" s="110">
        <f t="shared" si="25"/>
        <v>105419</v>
      </c>
      <c r="P78" s="110">
        <f t="shared" si="26"/>
        <v>1713526</v>
      </c>
      <c r="Q78" s="112"/>
      <c r="R78" s="112"/>
      <c r="S78" s="110">
        <f>SUM($D78:D78)</f>
        <v>79803</v>
      </c>
      <c r="T78" s="110">
        <f>SUM($D78:E78)</f>
        <v>158080</v>
      </c>
      <c r="U78" s="110">
        <f>SUM($D78:F78)</f>
        <v>267187</v>
      </c>
      <c r="V78" s="110">
        <f>SUM($D78:G78)</f>
        <v>396466</v>
      </c>
      <c r="W78" s="110">
        <f>SUM($D78:H78)</f>
        <v>543471</v>
      </c>
      <c r="X78" s="110">
        <f>SUM($D78:I78)</f>
        <v>704685</v>
      </c>
      <c r="Y78" s="110">
        <f>SUM($D78:J78)</f>
        <v>948923</v>
      </c>
      <c r="Z78" s="110">
        <f>SUM($D78:K78)</f>
        <v>1187074</v>
      </c>
      <c r="AA78" s="110">
        <f>SUM($D78:L78)</f>
        <v>1347495</v>
      </c>
      <c r="AB78" s="110">
        <f>SUM($D78:M78)</f>
        <v>1485603</v>
      </c>
      <c r="AC78" s="110">
        <f>SUM($D78:N78)</f>
        <v>1608107</v>
      </c>
      <c r="AD78" s="110">
        <f>SUM($D78:O78)</f>
        <v>1713526</v>
      </c>
    </row>
    <row r="79" spans="1:30" s="114" customFormat="1" ht="15" customHeight="1">
      <c r="A79" s="138">
        <v>2012</v>
      </c>
      <c r="B79" s="139" t="s">
        <v>6</v>
      </c>
      <c r="C79" s="113"/>
      <c r="D79" s="110">
        <f t="shared" si="24"/>
        <v>83414</v>
      </c>
      <c r="E79" s="110">
        <f t="shared" si="24"/>
        <v>85856</v>
      </c>
      <c r="F79" s="110">
        <f t="shared" si="24"/>
        <v>120883</v>
      </c>
      <c r="G79" s="110">
        <f t="shared" si="24"/>
        <v>131016</v>
      </c>
      <c r="H79" s="110">
        <f t="shared" si="24"/>
        <v>149443</v>
      </c>
      <c r="I79" s="110">
        <f t="shared" si="24"/>
        <v>170271</v>
      </c>
      <c r="J79" s="110">
        <f t="shared" si="24"/>
        <v>235127</v>
      </c>
      <c r="K79" s="110">
        <f t="shared" si="25"/>
        <v>253865</v>
      </c>
      <c r="L79" s="110">
        <f t="shared" si="25"/>
        <v>157521</v>
      </c>
      <c r="M79" s="110">
        <f t="shared" si="25"/>
        <v>135645</v>
      </c>
      <c r="N79" s="110">
        <f t="shared" si="25"/>
        <v>125835</v>
      </c>
      <c r="O79" s="110">
        <f t="shared" si="25"/>
        <v>105952</v>
      </c>
      <c r="P79" s="110">
        <f t="shared" si="26"/>
        <v>1754828</v>
      </c>
      <c r="Q79" s="112"/>
      <c r="R79" s="112"/>
      <c r="S79" s="110">
        <f>SUM($D79:D79)</f>
        <v>83414</v>
      </c>
      <c r="T79" s="110">
        <f>SUM($D79:E79)</f>
        <v>169270</v>
      </c>
      <c r="U79" s="110">
        <f>SUM($D79:F79)</f>
        <v>290153</v>
      </c>
      <c r="V79" s="110">
        <f>SUM($D79:G79)</f>
        <v>421169</v>
      </c>
      <c r="W79" s="110">
        <f>SUM($D79:H79)</f>
        <v>570612</v>
      </c>
      <c r="X79" s="110">
        <f>SUM($D79:I79)</f>
        <v>740883</v>
      </c>
      <c r="Y79" s="110">
        <f>SUM($D79:J79)</f>
        <v>976010</v>
      </c>
      <c r="Z79" s="110">
        <f>SUM($D79:K79)</f>
        <v>1229875</v>
      </c>
      <c r="AA79" s="110">
        <f>SUM($D79:L79)</f>
        <v>1387396</v>
      </c>
      <c r="AB79" s="110">
        <f>SUM($D79:M79)</f>
        <v>1523041</v>
      </c>
      <c r="AC79" s="110">
        <f>SUM($D79:N79)</f>
        <v>1648876</v>
      </c>
      <c r="AD79" s="110">
        <f>SUM($D79:O79)</f>
        <v>1754828</v>
      </c>
    </row>
    <row r="80" spans="1:30" s="114" customFormat="1" ht="15" customHeight="1">
      <c r="A80" s="138">
        <v>2013</v>
      </c>
      <c r="B80" s="139" t="s">
        <v>6</v>
      </c>
      <c r="C80" s="113"/>
      <c r="D80" s="110">
        <f t="shared" si="24"/>
        <v>84204</v>
      </c>
      <c r="E80" s="110">
        <f t="shared" si="24"/>
        <v>81792</v>
      </c>
      <c r="F80" s="110">
        <f t="shared" si="24"/>
        <v>124453</v>
      </c>
      <c r="G80" s="110">
        <f t="shared" si="24"/>
        <v>122851</v>
      </c>
      <c r="H80" s="110">
        <f t="shared" si="24"/>
        <v>153493</v>
      </c>
      <c r="I80" s="110">
        <f t="shared" si="24"/>
        <v>169944</v>
      </c>
      <c r="J80" s="110">
        <f t="shared" si="24"/>
        <v>231049</v>
      </c>
      <c r="K80" s="110">
        <f t="shared" si="25"/>
        <v>260519</v>
      </c>
      <c r="L80" s="110">
        <f t="shared" si="25"/>
        <v>151961</v>
      </c>
      <c r="M80" s="110">
        <f t="shared" si="25"/>
        <v>142215</v>
      </c>
      <c r="N80" s="110">
        <f t="shared" si="25"/>
        <v>122974</v>
      </c>
      <c r="O80" s="110">
        <f t="shared" si="25"/>
        <v>103817</v>
      </c>
      <c r="P80" s="110">
        <f t="shared" si="26"/>
        <v>1749272</v>
      </c>
      <c r="Q80" s="112"/>
      <c r="R80" s="112"/>
      <c r="S80" s="110">
        <f>SUM($D80:D80)</f>
        <v>84204</v>
      </c>
      <c r="T80" s="110">
        <f>SUM($D80:E80)</f>
        <v>165996</v>
      </c>
      <c r="U80" s="110">
        <f>SUM($D80:F80)</f>
        <v>290449</v>
      </c>
      <c r="V80" s="110">
        <f>SUM($D80:G80)</f>
        <v>413300</v>
      </c>
      <c r="W80" s="110">
        <f>SUM($D80:H80)</f>
        <v>566793</v>
      </c>
      <c r="X80" s="110">
        <f>SUM($D80:I80)</f>
        <v>736737</v>
      </c>
      <c r="Y80" s="110">
        <f>SUM($D80:J80)</f>
        <v>967786</v>
      </c>
      <c r="Z80" s="110">
        <f>SUM($D80:K80)</f>
        <v>1228305</v>
      </c>
      <c r="AA80" s="110">
        <f>SUM($D80:L80)</f>
        <v>1380266</v>
      </c>
      <c r="AB80" s="110">
        <f>SUM($D80:M80)</f>
        <v>1522481</v>
      </c>
      <c r="AC80" s="110">
        <f>SUM($D80:N80)</f>
        <v>1645455</v>
      </c>
      <c r="AD80" s="110">
        <f>SUM($D80:O80)</f>
        <v>1749272</v>
      </c>
    </row>
    <row r="81" spans="1:30" s="114" customFormat="1" ht="15" customHeight="1">
      <c r="A81" s="138">
        <v>2014</v>
      </c>
      <c r="B81" s="139" t="s">
        <v>6</v>
      </c>
      <c r="C81" s="113"/>
      <c r="D81" s="110">
        <f t="shared" si="24"/>
        <v>78326</v>
      </c>
      <c r="E81" s="110">
        <f t="shared" si="24"/>
        <v>75871</v>
      </c>
      <c r="F81" s="110">
        <f t="shared" si="24"/>
        <v>107530</v>
      </c>
      <c r="G81" s="110">
        <f t="shared" si="24"/>
        <v>126148</v>
      </c>
      <c r="H81" s="110">
        <f t="shared" si="24"/>
        <v>151376</v>
      </c>
      <c r="I81" s="110">
        <f t="shared" si="24"/>
        <v>166240</v>
      </c>
      <c r="J81" s="110">
        <f t="shared" si="24"/>
        <v>230028</v>
      </c>
      <c r="K81" s="110">
        <f t="shared" si="25"/>
        <v>257393</v>
      </c>
      <c r="L81" s="110">
        <f t="shared" si="25"/>
        <v>146202</v>
      </c>
      <c r="M81" s="110">
        <f t="shared" si="25"/>
        <v>140419</v>
      </c>
      <c r="N81" s="110">
        <f t="shared" si="25"/>
        <v>116516</v>
      </c>
      <c r="O81" s="110">
        <f t="shared" si="25"/>
        <v>100839</v>
      </c>
      <c r="P81" s="110">
        <f t="shared" si="26"/>
        <v>1696888</v>
      </c>
      <c r="Q81" s="112"/>
      <c r="R81" s="112"/>
      <c r="S81" s="110">
        <f>SUM($D81:D81)</f>
        <v>78326</v>
      </c>
      <c r="T81" s="110">
        <f>SUM($D81:E81)</f>
        <v>154197</v>
      </c>
      <c r="U81" s="110">
        <f>SUM($D81:F81)</f>
        <v>261727</v>
      </c>
      <c r="V81" s="110">
        <f>SUM($D81:G81)</f>
        <v>387875</v>
      </c>
      <c r="W81" s="110">
        <f>SUM($D81:H81)</f>
        <v>539251</v>
      </c>
      <c r="X81" s="110">
        <f>SUM($D81:I81)</f>
        <v>705491</v>
      </c>
      <c r="Y81" s="110">
        <f>SUM($D81:J81)</f>
        <v>935519</v>
      </c>
      <c r="Z81" s="110">
        <f>SUM($D81:K81)</f>
        <v>1192912</v>
      </c>
      <c r="AA81" s="110">
        <f>SUM($D81:L81)</f>
        <v>1339114</v>
      </c>
      <c r="AB81" s="110">
        <f>SUM($D81:M81)</f>
        <v>1479533</v>
      </c>
      <c r="AC81" s="110">
        <f>SUM($D81:N81)</f>
        <v>1596049</v>
      </c>
      <c r="AD81" s="110">
        <f>SUM($D81:O81)</f>
        <v>1696888</v>
      </c>
    </row>
    <row r="82" spans="1:30" s="114" customFormat="1" ht="15" customHeight="1">
      <c r="A82" s="138">
        <v>2015</v>
      </c>
      <c r="B82" s="139" t="s">
        <v>6</v>
      </c>
      <c r="C82" s="113"/>
      <c r="D82" s="110">
        <f t="shared" si="24"/>
        <v>78571</v>
      </c>
      <c r="E82" s="110">
        <f t="shared" si="24"/>
        <v>70224</v>
      </c>
      <c r="F82" s="110">
        <f t="shared" si="24"/>
        <v>103493</v>
      </c>
      <c r="G82" s="110">
        <f t="shared" si="24"/>
        <v>123873</v>
      </c>
      <c r="H82" s="110">
        <f t="shared" si="24"/>
        <v>151341</v>
      </c>
      <c r="I82" s="110">
        <f t="shared" si="24"/>
        <v>162668</v>
      </c>
      <c r="J82" s="110">
        <f t="shared" si="24"/>
        <v>227698</v>
      </c>
      <c r="K82" s="110">
        <f t="shared" si="25"/>
        <v>222847</v>
      </c>
      <c r="L82" s="110">
        <f t="shared" si="25"/>
        <v>147801</v>
      </c>
      <c r="M82" s="110">
        <f t="shared" si="25"/>
        <v>128421</v>
      </c>
      <c r="N82" s="110">
        <f t="shared" si="25"/>
        <v>104231</v>
      </c>
      <c r="O82" s="110">
        <f t="shared" si="25"/>
        <v>93626</v>
      </c>
      <c r="P82" s="110">
        <f t="shared" si="26"/>
        <v>1614794</v>
      </c>
      <c r="Q82" s="112"/>
      <c r="R82" s="112"/>
      <c r="S82" s="110">
        <f>SUM($D82:D82)</f>
        <v>78571</v>
      </c>
      <c r="T82" s="110">
        <f>SUM($D82:E82)</f>
        <v>148795</v>
      </c>
      <c r="U82" s="110">
        <f>SUM($D82:F82)</f>
        <v>252288</v>
      </c>
      <c r="V82" s="110">
        <f>SUM($D82:G82)</f>
        <v>376161</v>
      </c>
      <c r="W82" s="110">
        <f>SUM($D82:H82)</f>
        <v>527502</v>
      </c>
      <c r="X82" s="110">
        <f>SUM($D82:I82)</f>
        <v>690170</v>
      </c>
      <c r="Y82" s="110">
        <f>SUM($D82:J82)</f>
        <v>917868</v>
      </c>
      <c r="Z82" s="110">
        <f>SUM($D82:K82)</f>
        <v>1140715</v>
      </c>
      <c r="AA82" s="110">
        <f>SUM($D82:L82)</f>
        <v>1288516</v>
      </c>
      <c r="AB82" s="110">
        <f>SUM($D82:M82)</f>
        <v>1416937</v>
      </c>
      <c r="AC82" s="110">
        <f>SUM($D82:N82)</f>
        <v>1521168</v>
      </c>
      <c r="AD82" s="110">
        <f>SUM($D82:O82)</f>
        <v>1614794</v>
      </c>
    </row>
    <row r="83" spans="1:30" s="114" customFormat="1" ht="15" customHeight="1">
      <c r="A83" s="138">
        <v>2016</v>
      </c>
      <c r="B83" s="139" t="s">
        <v>6</v>
      </c>
      <c r="C83" s="113"/>
      <c r="D83" s="110">
        <f t="shared" si="24"/>
        <v>76902</v>
      </c>
      <c r="E83" s="110">
        <f t="shared" si="24"/>
        <v>69879</v>
      </c>
      <c r="F83" s="110">
        <f t="shared" si="24"/>
        <v>100207</v>
      </c>
      <c r="G83" s="110">
        <f t="shared" si="24"/>
        <v>113120</v>
      </c>
      <c r="H83" s="110">
        <f t="shared" si="24"/>
        <v>140303</v>
      </c>
      <c r="I83" s="110">
        <f t="shared" si="24"/>
        <v>156873</v>
      </c>
      <c r="J83" s="110">
        <f t="shared" si="24"/>
        <v>231118</v>
      </c>
      <c r="K83" s="110">
        <f t="shared" si="25"/>
        <v>219959</v>
      </c>
      <c r="L83" s="110">
        <f t="shared" si="25"/>
        <v>157786</v>
      </c>
      <c r="M83" s="110">
        <f t="shared" si="25"/>
        <v>136341</v>
      </c>
      <c r="N83" s="110">
        <f t="shared" si="25"/>
        <v>108519</v>
      </c>
      <c r="O83" s="110">
        <f t="shared" si="25"/>
        <v>94185</v>
      </c>
      <c r="P83" s="110">
        <f t="shared" ref="P83" si="27">SUM(D83:O83)</f>
        <v>1605192</v>
      </c>
      <c r="Q83" s="112"/>
      <c r="R83" s="112"/>
      <c r="S83" s="110">
        <f>SUM($D83:D83)</f>
        <v>76902</v>
      </c>
      <c r="T83" s="110">
        <f>SUM($D83:E83)</f>
        <v>146781</v>
      </c>
      <c r="U83" s="110">
        <f>SUM($D83:F83)</f>
        <v>246988</v>
      </c>
      <c r="V83" s="110">
        <f>SUM($D83:G83)</f>
        <v>360108</v>
      </c>
      <c r="W83" s="110">
        <f>SUM($D83:H83)</f>
        <v>500411</v>
      </c>
      <c r="X83" s="110">
        <f>SUM($D83:I83)</f>
        <v>657284</v>
      </c>
      <c r="Y83" s="110">
        <f>SUM($D83:J83)</f>
        <v>888402</v>
      </c>
      <c r="Z83" s="110">
        <f>SUM($D83:K83)</f>
        <v>1108361</v>
      </c>
      <c r="AA83" s="110">
        <f>SUM($D83:L83)</f>
        <v>1266147</v>
      </c>
      <c r="AB83" s="110">
        <f>SUM($D83:M83)</f>
        <v>1402488</v>
      </c>
      <c r="AC83" s="110">
        <f>SUM($D83:N83)</f>
        <v>1511007</v>
      </c>
      <c r="AD83" s="110">
        <f>SUM($D83:O83)</f>
        <v>1605192</v>
      </c>
    </row>
    <row r="84" spans="1:30" s="114" customFormat="1" ht="15" customHeight="1">
      <c r="A84" s="138">
        <v>2017</v>
      </c>
      <c r="B84" s="139" t="s">
        <v>6</v>
      </c>
      <c r="C84" s="113"/>
      <c r="D84" s="110">
        <f>SUMIFS(D$11:D$69,$A$11:$A$69,$A84,$B$11:$B$69,$B84)</f>
        <v>81880</v>
      </c>
      <c r="E84" s="110">
        <f t="shared" ref="E84:O84" si="28">SUMIFS(E$11:E$69,$A$11:$A$69,$A84,$B$11:$B$69,$B84)</f>
        <v>76681</v>
      </c>
      <c r="F84" s="110">
        <f t="shared" si="28"/>
        <v>96387</v>
      </c>
      <c r="G84" s="110">
        <f t="shared" si="28"/>
        <v>122356</v>
      </c>
      <c r="H84" s="110">
        <f t="shared" si="28"/>
        <v>135034</v>
      </c>
      <c r="I84" s="110">
        <f t="shared" si="28"/>
        <v>157563</v>
      </c>
      <c r="J84" s="110">
        <f t="shared" si="28"/>
        <v>222084</v>
      </c>
      <c r="K84" s="110">
        <f t="shared" si="28"/>
        <v>220599</v>
      </c>
      <c r="L84" s="110">
        <f t="shared" si="28"/>
        <v>153229</v>
      </c>
      <c r="M84" s="110">
        <f t="shared" si="28"/>
        <v>133832</v>
      </c>
      <c r="N84" s="110">
        <f t="shared" si="28"/>
        <v>0</v>
      </c>
      <c r="O84" s="110">
        <f t="shared" si="28"/>
        <v>0</v>
      </c>
      <c r="P84" s="110">
        <f t="shared" ref="P84" si="29">SUM(D84:O84)</f>
        <v>1399645</v>
      </c>
      <c r="Q84" s="112"/>
      <c r="R84" s="112"/>
      <c r="S84" s="110">
        <f>SUM($D84:D84)</f>
        <v>81880</v>
      </c>
      <c r="T84" s="110">
        <f>SUM($D84:E84)</f>
        <v>158561</v>
      </c>
      <c r="U84" s="110">
        <f>SUM($D84:F84)</f>
        <v>254948</v>
      </c>
      <c r="V84" s="110">
        <f>SUM($D84:G84)</f>
        <v>377304</v>
      </c>
      <c r="W84" s="110">
        <f>SUM($D84:H84)</f>
        <v>512338</v>
      </c>
      <c r="X84" s="110">
        <f>SUM($D84:I84)</f>
        <v>669901</v>
      </c>
      <c r="Y84" s="110">
        <f>SUM($D84:J84)</f>
        <v>891985</v>
      </c>
      <c r="Z84" s="110">
        <f>SUM($D84:K84)</f>
        <v>1112584</v>
      </c>
      <c r="AA84" s="110">
        <f>SUM($D84:L84)</f>
        <v>1265813</v>
      </c>
      <c r="AB84" s="110">
        <f>SUM($D84:M84)</f>
        <v>1399645</v>
      </c>
      <c r="AC84" s="110">
        <f>SUM($D84:N84)</f>
        <v>1399645</v>
      </c>
      <c r="AD84" s="110">
        <f>SUM($D84:O84)</f>
        <v>1399645</v>
      </c>
    </row>
    <row r="85" spans="1:30" s="114" customFormat="1" ht="15" customHeight="1">
      <c r="A85" s="144"/>
      <c r="B85" s="139"/>
      <c r="C85" s="113"/>
      <c r="D85" s="110"/>
      <c r="E85" s="110"/>
      <c r="F85" s="110"/>
      <c r="G85" s="110"/>
      <c r="H85" s="110"/>
      <c r="I85" s="110"/>
      <c r="J85" s="110"/>
      <c r="K85" s="110"/>
      <c r="L85" s="110"/>
      <c r="M85" s="110"/>
      <c r="N85" s="110"/>
      <c r="O85" s="110"/>
      <c r="P85" s="110"/>
      <c r="Q85" s="112"/>
      <c r="R85" s="112"/>
      <c r="S85" s="110"/>
      <c r="T85" s="110"/>
      <c r="U85" s="110"/>
      <c r="V85" s="110"/>
      <c r="W85" s="110"/>
      <c r="X85" s="110"/>
      <c r="Y85" s="110"/>
      <c r="Z85" s="110"/>
      <c r="AA85" s="110"/>
      <c r="AB85" s="110"/>
      <c r="AC85" s="110"/>
      <c r="AD85" s="110"/>
    </row>
    <row r="86" spans="1:30" ht="15" customHeight="1">
      <c r="Q86" s="112"/>
      <c r="R86" s="112"/>
    </row>
    <row r="87" spans="1:30" ht="15" customHeight="1">
      <c r="A87" s="138">
        <v>2006</v>
      </c>
      <c r="B87" s="141" t="s">
        <v>7</v>
      </c>
      <c r="C87" s="113"/>
      <c r="D87" s="110">
        <f t="shared" ref="D87:J97" si="30">SUMIFS(D$11:D$65,$A$11:$A$65,$A87,$B$11:$B$65,$B87)</f>
        <v>36092</v>
      </c>
      <c r="E87" s="110">
        <f t="shared" si="30"/>
        <v>34302</v>
      </c>
      <c r="F87" s="110">
        <f t="shared" si="30"/>
        <v>39113</v>
      </c>
      <c r="G87" s="110">
        <f t="shared" si="30"/>
        <v>36009</v>
      </c>
      <c r="H87" s="110">
        <f t="shared" si="30"/>
        <v>39196</v>
      </c>
      <c r="I87" s="110">
        <f t="shared" si="30"/>
        <v>37896</v>
      </c>
      <c r="J87" s="110">
        <f t="shared" si="30"/>
        <v>34672</v>
      </c>
      <c r="K87" s="110">
        <f t="shared" ref="K87:O97" si="31">SUMIFS(K$11:K$65,$A$11:$A$65,$A87,$B$11:$B$65,$B87)</f>
        <v>37969</v>
      </c>
      <c r="L87" s="110">
        <f t="shared" si="31"/>
        <v>35094</v>
      </c>
      <c r="M87" s="110">
        <f t="shared" si="31"/>
        <v>37659</v>
      </c>
      <c r="N87" s="110">
        <f t="shared" si="31"/>
        <v>35759</v>
      </c>
      <c r="O87" s="110">
        <f t="shared" si="31"/>
        <v>29358</v>
      </c>
      <c r="P87" s="110">
        <f t="shared" ref="P87:P96" si="32">SUM(D87:O87)</f>
        <v>433119</v>
      </c>
      <c r="Q87" s="112"/>
      <c r="R87" s="112"/>
      <c r="S87" s="110">
        <f>SUM($D87:D87)</f>
        <v>36092</v>
      </c>
      <c r="T87" s="110">
        <f>SUM($D87:E87)</f>
        <v>70394</v>
      </c>
      <c r="U87" s="110">
        <f>SUM($D87:F87)</f>
        <v>109507</v>
      </c>
      <c r="V87" s="110">
        <f>SUM($D87:G87)</f>
        <v>145516</v>
      </c>
      <c r="W87" s="110">
        <f>SUM($D87:H87)</f>
        <v>184712</v>
      </c>
      <c r="X87" s="110">
        <f>SUM($D87:I87)</f>
        <v>222608</v>
      </c>
      <c r="Y87" s="110">
        <f>SUM($D87:J87)</f>
        <v>257280</v>
      </c>
      <c r="Z87" s="110">
        <f>SUM($D87:K87)</f>
        <v>295249</v>
      </c>
      <c r="AA87" s="110">
        <f>SUM($D87:L87)</f>
        <v>330343</v>
      </c>
      <c r="AB87" s="110">
        <f>SUM($D87:M87)</f>
        <v>368002</v>
      </c>
      <c r="AC87" s="110">
        <f>SUM($D87:N87)</f>
        <v>403761</v>
      </c>
      <c r="AD87" s="110">
        <f>SUM($D87:O87)</f>
        <v>433119</v>
      </c>
    </row>
    <row r="88" spans="1:30" ht="15" customHeight="1">
      <c r="A88" s="138">
        <v>2007</v>
      </c>
      <c r="B88" s="141" t="s">
        <v>7</v>
      </c>
      <c r="C88" s="113"/>
      <c r="D88" s="110">
        <f t="shared" si="30"/>
        <v>33226</v>
      </c>
      <c r="E88" s="110">
        <f t="shared" si="30"/>
        <v>30237</v>
      </c>
      <c r="F88" s="110">
        <f t="shared" si="30"/>
        <v>35687</v>
      </c>
      <c r="G88" s="110">
        <f t="shared" si="30"/>
        <v>35215</v>
      </c>
      <c r="H88" s="110">
        <f t="shared" si="30"/>
        <v>37255</v>
      </c>
      <c r="I88" s="110">
        <f t="shared" si="30"/>
        <v>34609</v>
      </c>
      <c r="J88" s="110">
        <f t="shared" si="30"/>
        <v>33850</v>
      </c>
      <c r="K88" s="110">
        <f t="shared" si="31"/>
        <v>36573</v>
      </c>
      <c r="L88" s="110">
        <f t="shared" si="31"/>
        <v>34768</v>
      </c>
      <c r="M88" s="110">
        <f t="shared" si="31"/>
        <v>38229</v>
      </c>
      <c r="N88" s="110">
        <f t="shared" si="31"/>
        <v>34915</v>
      </c>
      <c r="O88" s="110">
        <f t="shared" si="31"/>
        <v>28868</v>
      </c>
      <c r="P88" s="110">
        <f t="shared" si="32"/>
        <v>413432</v>
      </c>
      <c r="Q88" s="112"/>
      <c r="R88" s="112"/>
      <c r="S88" s="110">
        <f>SUM($D88:D88)</f>
        <v>33226</v>
      </c>
      <c r="T88" s="110">
        <f>SUM($D88:E88)</f>
        <v>63463</v>
      </c>
      <c r="U88" s="110">
        <f>SUM($D88:F88)</f>
        <v>99150</v>
      </c>
      <c r="V88" s="110">
        <f>SUM($D88:G88)</f>
        <v>134365</v>
      </c>
      <c r="W88" s="110">
        <f>SUM($D88:H88)</f>
        <v>171620</v>
      </c>
      <c r="X88" s="110">
        <f>SUM($D88:I88)</f>
        <v>206229</v>
      </c>
      <c r="Y88" s="110">
        <f>SUM($D88:J88)</f>
        <v>240079</v>
      </c>
      <c r="Z88" s="110">
        <f>SUM($D88:K88)</f>
        <v>276652</v>
      </c>
      <c r="AA88" s="110">
        <f>SUM($D88:L88)</f>
        <v>311420</v>
      </c>
      <c r="AB88" s="110">
        <f>SUM($D88:M88)</f>
        <v>349649</v>
      </c>
      <c r="AC88" s="110">
        <f>SUM($D88:N88)</f>
        <v>384564</v>
      </c>
      <c r="AD88" s="110">
        <f>SUM($D88:O88)</f>
        <v>413432</v>
      </c>
    </row>
    <row r="89" spans="1:30" ht="15" customHeight="1">
      <c r="A89" s="138">
        <v>2008</v>
      </c>
      <c r="B89" s="141" t="s">
        <v>7</v>
      </c>
      <c r="C89" s="113"/>
      <c r="D89" s="110">
        <f t="shared" si="30"/>
        <v>34593</v>
      </c>
      <c r="E89" s="110">
        <f t="shared" si="30"/>
        <v>32841</v>
      </c>
      <c r="F89" s="110">
        <f t="shared" si="30"/>
        <v>33769</v>
      </c>
      <c r="G89" s="110">
        <f t="shared" si="30"/>
        <v>36026</v>
      </c>
      <c r="H89" s="110">
        <f t="shared" si="30"/>
        <v>36029</v>
      </c>
      <c r="I89" s="110">
        <f t="shared" si="30"/>
        <v>34284</v>
      </c>
      <c r="J89" s="110">
        <f t="shared" si="30"/>
        <v>34094</v>
      </c>
      <c r="K89" s="110">
        <f t="shared" si="31"/>
        <v>32919</v>
      </c>
      <c r="L89" s="110">
        <f t="shared" si="31"/>
        <v>33925</v>
      </c>
      <c r="M89" s="110">
        <f t="shared" si="31"/>
        <v>33343</v>
      </c>
      <c r="N89" s="110">
        <f t="shared" si="31"/>
        <v>28420</v>
      </c>
      <c r="O89" s="110">
        <f t="shared" si="31"/>
        <v>25566</v>
      </c>
      <c r="P89" s="110">
        <f t="shared" si="32"/>
        <v>395809</v>
      </c>
      <c r="Q89" s="112"/>
      <c r="R89" s="112"/>
      <c r="S89" s="110">
        <f>SUM($D89:D89)</f>
        <v>34593</v>
      </c>
      <c r="T89" s="110">
        <f>SUM($D89:E89)</f>
        <v>67434</v>
      </c>
      <c r="U89" s="110">
        <f>SUM($D89:F89)</f>
        <v>101203</v>
      </c>
      <c r="V89" s="110">
        <f>SUM($D89:G89)</f>
        <v>137229</v>
      </c>
      <c r="W89" s="110">
        <f>SUM($D89:H89)</f>
        <v>173258</v>
      </c>
      <c r="X89" s="110">
        <f>SUM($D89:I89)</f>
        <v>207542</v>
      </c>
      <c r="Y89" s="110">
        <f>SUM($D89:J89)</f>
        <v>241636</v>
      </c>
      <c r="Z89" s="110">
        <f>SUM($D89:K89)</f>
        <v>274555</v>
      </c>
      <c r="AA89" s="110">
        <f>SUM($D89:L89)</f>
        <v>308480</v>
      </c>
      <c r="AB89" s="110">
        <f>SUM($D89:M89)</f>
        <v>341823</v>
      </c>
      <c r="AC89" s="110">
        <f>SUM($D89:N89)</f>
        <v>370243</v>
      </c>
      <c r="AD89" s="110">
        <f>SUM($D89:O89)</f>
        <v>395809</v>
      </c>
    </row>
    <row r="90" spans="1:30" ht="15" customHeight="1">
      <c r="A90" s="138">
        <v>2009</v>
      </c>
      <c r="B90" s="141" t="s">
        <v>7</v>
      </c>
      <c r="C90" s="113"/>
      <c r="D90" s="110">
        <f t="shared" si="30"/>
        <v>27121</v>
      </c>
      <c r="E90" s="110">
        <f t="shared" si="30"/>
        <v>26132</v>
      </c>
      <c r="F90" s="110">
        <f t="shared" si="30"/>
        <v>29305</v>
      </c>
      <c r="G90" s="110">
        <f t="shared" si="30"/>
        <v>29068</v>
      </c>
      <c r="H90" s="110">
        <f t="shared" si="30"/>
        <v>29025</v>
      </c>
      <c r="I90" s="110">
        <f t="shared" si="30"/>
        <v>30466</v>
      </c>
      <c r="J90" s="110">
        <f t="shared" si="30"/>
        <v>29630</v>
      </c>
      <c r="K90" s="110">
        <f t="shared" si="31"/>
        <v>29291</v>
      </c>
      <c r="L90" s="110">
        <f t="shared" si="31"/>
        <v>30695</v>
      </c>
      <c r="M90" s="110">
        <f t="shared" si="31"/>
        <v>31926</v>
      </c>
      <c r="N90" s="110">
        <f t="shared" si="31"/>
        <v>29733</v>
      </c>
      <c r="O90" s="110">
        <f t="shared" si="31"/>
        <v>26371</v>
      </c>
      <c r="P90" s="110">
        <f t="shared" si="32"/>
        <v>348763</v>
      </c>
      <c r="Q90" s="112"/>
      <c r="R90" s="112"/>
      <c r="S90" s="110">
        <f>SUM($D90:D90)</f>
        <v>27121</v>
      </c>
      <c r="T90" s="110">
        <f>SUM($D90:E90)</f>
        <v>53253</v>
      </c>
      <c r="U90" s="110">
        <f>SUM($D90:F90)</f>
        <v>82558</v>
      </c>
      <c r="V90" s="110">
        <f>SUM($D90:G90)</f>
        <v>111626</v>
      </c>
      <c r="W90" s="110">
        <f>SUM($D90:H90)</f>
        <v>140651</v>
      </c>
      <c r="X90" s="110">
        <f>SUM($D90:I90)</f>
        <v>171117</v>
      </c>
      <c r="Y90" s="110">
        <f>SUM($D90:J90)</f>
        <v>200747</v>
      </c>
      <c r="Z90" s="110">
        <f>SUM($D90:K90)</f>
        <v>230038</v>
      </c>
      <c r="AA90" s="110">
        <f>SUM($D90:L90)</f>
        <v>260733</v>
      </c>
      <c r="AB90" s="110">
        <f>SUM($D90:M90)</f>
        <v>292659</v>
      </c>
      <c r="AC90" s="110">
        <f>SUM($D90:N90)</f>
        <v>322392</v>
      </c>
      <c r="AD90" s="110">
        <f>SUM($D90:O90)</f>
        <v>348763</v>
      </c>
    </row>
    <row r="91" spans="1:30" ht="15" customHeight="1">
      <c r="A91" s="138">
        <v>2010</v>
      </c>
      <c r="B91" s="141" t="s">
        <v>7</v>
      </c>
      <c r="C91" s="113"/>
      <c r="D91" s="110">
        <f t="shared" si="30"/>
        <v>27974</v>
      </c>
      <c r="E91" s="110">
        <f t="shared" si="30"/>
        <v>27480</v>
      </c>
      <c r="F91" s="110">
        <f t="shared" si="30"/>
        <v>32962</v>
      </c>
      <c r="G91" s="110">
        <f t="shared" si="30"/>
        <v>31787</v>
      </c>
      <c r="H91" s="110">
        <f t="shared" si="30"/>
        <v>31413</v>
      </c>
      <c r="I91" s="110">
        <f t="shared" si="30"/>
        <v>33059</v>
      </c>
      <c r="J91" s="110">
        <f t="shared" si="30"/>
        <v>28807</v>
      </c>
      <c r="K91" s="110">
        <f t="shared" si="31"/>
        <v>30062</v>
      </c>
      <c r="L91" s="110">
        <f t="shared" si="31"/>
        <v>30933</v>
      </c>
      <c r="M91" s="110">
        <f t="shared" si="31"/>
        <v>30045</v>
      </c>
      <c r="N91" s="110">
        <f t="shared" si="31"/>
        <v>29077</v>
      </c>
      <c r="O91" s="110">
        <f t="shared" si="31"/>
        <v>26335</v>
      </c>
      <c r="P91" s="110">
        <f t="shared" si="32"/>
        <v>359934</v>
      </c>
      <c r="Q91" s="112"/>
      <c r="R91" s="112"/>
      <c r="S91" s="110">
        <f>SUM($D91:D91)</f>
        <v>27974</v>
      </c>
      <c r="T91" s="110">
        <f>SUM($D91:E91)</f>
        <v>55454</v>
      </c>
      <c r="U91" s="110">
        <f>SUM($D91:F91)</f>
        <v>88416</v>
      </c>
      <c r="V91" s="110">
        <f>SUM($D91:G91)</f>
        <v>120203</v>
      </c>
      <c r="W91" s="110">
        <f>SUM($D91:H91)</f>
        <v>151616</v>
      </c>
      <c r="X91" s="110">
        <f>SUM($D91:I91)</f>
        <v>184675</v>
      </c>
      <c r="Y91" s="110">
        <f>SUM($D91:J91)</f>
        <v>213482</v>
      </c>
      <c r="Z91" s="110">
        <f>SUM($D91:K91)</f>
        <v>243544</v>
      </c>
      <c r="AA91" s="110">
        <f>SUM($D91:L91)</f>
        <v>274477</v>
      </c>
      <c r="AB91" s="110">
        <f>SUM($D91:M91)</f>
        <v>304522</v>
      </c>
      <c r="AC91" s="110">
        <f>SUM($D91:N91)</f>
        <v>333599</v>
      </c>
      <c r="AD91" s="110">
        <f>SUM($D91:O91)</f>
        <v>359934</v>
      </c>
    </row>
    <row r="92" spans="1:30" ht="15" customHeight="1">
      <c r="A92" s="138">
        <v>2011</v>
      </c>
      <c r="B92" s="141" t="s">
        <v>7</v>
      </c>
      <c r="C92" s="113"/>
      <c r="D92" s="110">
        <f t="shared" si="30"/>
        <v>27777</v>
      </c>
      <c r="E92" s="110">
        <f t="shared" si="30"/>
        <v>26842</v>
      </c>
      <c r="F92" s="110">
        <f t="shared" si="30"/>
        <v>32300</v>
      </c>
      <c r="G92" s="110">
        <f t="shared" si="30"/>
        <v>29902</v>
      </c>
      <c r="H92" s="110">
        <f t="shared" si="30"/>
        <v>31161</v>
      </c>
      <c r="I92" s="110">
        <f t="shared" si="30"/>
        <v>31003</v>
      </c>
      <c r="J92" s="110">
        <f t="shared" si="30"/>
        <v>27848</v>
      </c>
      <c r="K92" s="110">
        <f t="shared" si="31"/>
        <v>30263</v>
      </c>
      <c r="L92" s="110">
        <f t="shared" si="31"/>
        <v>29991</v>
      </c>
      <c r="M92" s="110">
        <f t="shared" si="31"/>
        <v>29880</v>
      </c>
      <c r="N92" s="110">
        <f t="shared" si="31"/>
        <v>29181</v>
      </c>
      <c r="O92" s="110">
        <f t="shared" si="31"/>
        <v>25491</v>
      </c>
      <c r="P92" s="110">
        <f t="shared" si="32"/>
        <v>351639</v>
      </c>
      <c r="Q92" s="112"/>
      <c r="R92" s="112"/>
      <c r="S92" s="110">
        <f>SUM($D92:D92)</f>
        <v>27777</v>
      </c>
      <c r="T92" s="110">
        <f>SUM($D92:E92)</f>
        <v>54619</v>
      </c>
      <c r="U92" s="110">
        <f>SUM($D92:F92)</f>
        <v>86919</v>
      </c>
      <c r="V92" s="110">
        <f>SUM($D92:G92)</f>
        <v>116821</v>
      </c>
      <c r="W92" s="110">
        <f>SUM($D92:H92)</f>
        <v>147982</v>
      </c>
      <c r="X92" s="110">
        <f>SUM($D92:I92)</f>
        <v>178985</v>
      </c>
      <c r="Y92" s="110">
        <f>SUM($D92:J92)</f>
        <v>206833</v>
      </c>
      <c r="Z92" s="110">
        <f>SUM($D92:K92)</f>
        <v>237096</v>
      </c>
      <c r="AA92" s="110">
        <f>SUM($D92:L92)</f>
        <v>267087</v>
      </c>
      <c r="AB92" s="110">
        <f>SUM($D92:M92)</f>
        <v>296967</v>
      </c>
      <c r="AC92" s="110">
        <f>SUM($D92:N92)</f>
        <v>326148</v>
      </c>
      <c r="AD92" s="110">
        <f>SUM($D92:O92)</f>
        <v>351639</v>
      </c>
    </row>
    <row r="93" spans="1:30" ht="15" customHeight="1">
      <c r="A93" s="138">
        <v>2012</v>
      </c>
      <c r="B93" s="141" t="s">
        <v>7</v>
      </c>
      <c r="C93" s="113"/>
      <c r="D93" s="110">
        <f t="shared" si="30"/>
        <v>27804</v>
      </c>
      <c r="E93" s="110">
        <f t="shared" si="30"/>
        <v>29082</v>
      </c>
      <c r="F93" s="110">
        <f t="shared" si="30"/>
        <v>31804</v>
      </c>
      <c r="G93" s="110">
        <f t="shared" si="30"/>
        <v>30847</v>
      </c>
      <c r="H93" s="110">
        <f t="shared" si="30"/>
        <v>32549</v>
      </c>
      <c r="I93" s="110">
        <f t="shared" si="30"/>
        <v>29863</v>
      </c>
      <c r="J93" s="110">
        <f t="shared" si="30"/>
        <v>29186</v>
      </c>
      <c r="K93" s="110">
        <f t="shared" si="31"/>
        <v>29922</v>
      </c>
      <c r="L93" s="110">
        <f t="shared" si="31"/>
        <v>29141</v>
      </c>
      <c r="M93" s="110">
        <f t="shared" si="31"/>
        <v>30817</v>
      </c>
      <c r="N93" s="110">
        <f t="shared" si="31"/>
        <v>29681</v>
      </c>
      <c r="O93" s="110">
        <f t="shared" si="31"/>
        <v>24602</v>
      </c>
      <c r="P93" s="110">
        <f t="shared" si="32"/>
        <v>355298</v>
      </c>
      <c r="Q93" s="112"/>
      <c r="R93" s="112"/>
      <c r="S93" s="110">
        <f>SUM($D93:D93)</f>
        <v>27804</v>
      </c>
      <c r="T93" s="110">
        <f>SUM($D93:E93)</f>
        <v>56886</v>
      </c>
      <c r="U93" s="110">
        <f>SUM($D93:F93)</f>
        <v>88690</v>
      </c>
      <c r="V93" s="110">
        <f>SUM($D93:G93)</f>
        <v>119537</v>
      </c>
      <c r="W93" s="110">
        <f>SUM($D93:H93)</f>
        <v>152086</v>
      </c>
      <c r="X93" s="110">
        <f>SUM($D93:I93)</f>
        <v>181949</v>
      </c>
      <c r="Y93" s="110">
        <f>SUM($D93:J93)</f>
        <v>211135</v>
      </c>
      <c r="Z93" s="110">
        <f>SUM($D93:K93)</f>
        <v>241057</v>
      </c>
      <c r="AA93" s="110">
        <f>SUM($D93:L93)</f>
        <v>270198</v>
      </c>
      <c r="AB93" s="110">
        <f>SUM($D93:M93)</f>
        <v>301015</v>
      </c>
      <c r="AC93" s="110">
        <f>SUM($D93:N93)</f>
        <v>330696</v>
      </c>
      <c r="AD93" s="110">
        <f>SUM($D93:O93)</f>
        <v>355298</v>
      </c>
    </row>
    <row r="94" spans="1:30" ht="15" customHeight="1">
      <c r="A94" s="138">
        <v>2013</v>
      </c>
      <c r="B94" s="141" t="s">
        <v>7</v>
      </c>
      <c r="C94" s="113"/>
      <c r="D94" s="110">
        <f t="shared" si="30"/>
        <v>30658</v>
      </c>
      <c r="E94" s="110">
        <f t="shared" si="30"/>
        <v>28318</v>
      </c>
      <c r="F94" s="110">
        <f t="shared" si="30"/>
        <v>31291</v>
      </c>
      <c r="G94" s="110">
        <f t="shared" si="30"/>
        <v>32487</v>
      </c>
      <c r="H94" s="110">
        <f t="shared" si="30"/>
        <v>32829</v>
      </c>
      <c r="I94" s="110">
        <f t="shared" si="30"/>
        <v>30600</v>
      </c>
      <c r="J94" s="110">
        <f t="shared" si="30"/>
        <v>31282</v>
      </c>
      <c r="K94" s="110">
        <f t="shared" si="31"/>
        <v>31600</v>
      </c>
      <c r="L94" s="110">
        <f t="shared" si="31"/>
        <v>30626</v>
      </c>
      <c r="M94" s="110">
        <f t="shared" si="31"/>
        <v>33952</v>
      </c>
      <c r="N94" s="110">
        <f t="shared" si="31"/>
        <v>29959</v>
      </c>
      <c r="O94" s="110">
        <f t="shared" si="31"/>
        <v>26157</v>
      </c>
      <c r="P94" s="110">
        <f t="shared" si="32"/>
        <v>369759</v>
      </c>
      <c r="Q94" s="112"/>
      <c r="R94" s="112"/>
      <c r="S94" s="110">
        <f>SUM($D94:D94)</f>
        <v>30658</v>
      </c>
      <c r="T94" s="110">
        <f>SUM($D94:E94)</f>
        <v>58976</v>
      </c>
      <c r="U94" s="110">
        <f>SUM($D94:F94)</f>
        <v>90267</v>
      </c>
      <c r="V94" s="110">
        <f>SUM($D94:G94)</f>
        <v>122754</v>
      </c>
      <c r="W94" s="110">
        <f>SUM($D94:H94)</f>
        <v>155583</v>
      </c>
      <c r="X94" s="110">
        <f>SUM($D94:I94)</f>
        <v>186183</v>
      </c>
      <c r="Y94" s="110">
        <f>SUM($D94:J94)</f>
        <v>217465</v>
      </c>
      <c r="Z94" s="110">
        <f>SUM($D94:K94)</f>
        <v>249065</v>
      </c>
      <c r="AA94" s="110">
        <f>SUM($D94:L94)</f>
        <v>279691</v>
      </c>
      <c r="AB94" s="110">
        <f>SUM($D94:M94)</f>
        <v>313643</v>
      </c>
      <c r="AC94" s="110">
        <f>SUM($D94:N94)</f>
        <v>343602</v>
      </c>
      <c r="AD94" s="110">
        <f>SUM($D94:O94)</f>
        <v>369759</v>
      </c>
    </row>
    <row r="95" spans="1:30" ht="15" customHeight="1">
      <c r="A95" s="138">
        <v>2014</v>
      </c>
      <c r="B95" s="141" t="s">
        <v>7</v>
      </c>
      <c r="C95" s="113"/>
      <c r="D95" s="110">
        <f t="shared" si="30"/>
        <v>28840</v>
      </c>
      <c r="E95" s="110">
        <f t="shared" si="30"/>
        <v>28763</v>
      </c>
      <c r="F95" s="110">
        <f t="shared" si="30"/>
        <v>33272</v>
      </c>
      <c r="G95" s="110">
        <f t="shared" si="30"/>
        <v>34261</v>
      </c>
      <c r="H95" s="110">
        <f t="shared" si="30"/>
        <v>34192</v>
      </c>
      <c r="I95" s="110">
        <f t="shared" si="30"/>
        <v>32036</v>
      </c>
      <c r="J95" s="110">
        <f t="shared" si="30"/>
        <v>32810</v>
      </c>
      <c r="K95" s="110">
        <f t="shared" si="31"/>
        <v>30522</v>
      </c>
      <c r="L95" s="110">
        <f t="shared" si="31"/>
        <v>33189</v>
      </c>
      <c r="M95" s="110">
        <f t="shared" si="31"/>
        <v>34795</v>
      </c>
      <c r="N95" s="110">
        <f t="shared" si="31"/>
        <v>31773</v>
      </c>
      <c r="O95" s="110">
        <f t="shared" si="31"/>
        <v>28641</v>
      </c>
      <c r="P95" s="110">
        <f t="shared" si="32"/>
        <v>383094</v>
      </c>
      <c r="Q95" s="112"/>
      <c r="R95" s="112"/>
      <c r="S95" s="110">
        <f>SUM($D95:D95)</f>
        <v>28840</v>
      </c>
      <c r="T95" s="110">
        <f>SUM($D95:E95)</f>
        <v>57603</v>
      </c>
      <c r="U95" s="110">
        <f>SUM($D95:F95)</f>
        <v>90875</v>
      </c>
      <c r="V95" s="110">
        <f>SUM($D95:G95)</f>
        <v>125136</v>
      </c>
      <c r="W95" s="110">
        <f>SUM($D95:H95)</f>
        <v>159328</v>
      </c>
      <c r="X95" s="110">
        <f>SUM($D95:I95)</f>
        <v>191364</v>
      </c>
      <c r="Y95" s="110">
        <f>SUM($D95:J95)</f>
        <v>224174</v>
      </c>
      <c r="Z95" s="110">
        <f>SUM($D95:K95)</f>
        <v>254696</v>
      </c>
      <c r="AA95" s="110">
        <f>SUM($D95:L95)</f>
        <v>287885</v>
      </c>
      <c r="AB95" s="110">
        <f>SUM($D95:M95)</f>
        <v>322680</v>
      </c>
      <c r="AC95" s="110">
        <f>SUM($D95:N95)</f>
        <v>354453</v>
      </c>
      <c r="AD95" s="110">
        <f>SUM($D95:O95)</f>
        <v>383094</v>
      </c>
    </row>
    <row r="96" spans="1:30" ht="15" customHeight="1">
      <c r="A96" s="138">
        <v>2015</v>
      </c>
      <c r="B96" s="141" t="s">
        <v>7</v>
      </c>
      <c r="C96" s="113"/>
      <c r="D96" s="110">
        <f t="shared" si="30"/>
        <v>30959</v>
      </c>
      <c r="E96" s="110">
        <f t="shared" si="30"/>
        <v>29692</v>
      </c>
      <c r="F96" s="110">
        <f t="shared" si="30"/>
        <v>34524</v>
      </c>
      <c r="G96" s="110">
        <f t="shared" si="30"/>
        <v>37797</v>
      </c>
      <c r="H96" s="110">
        <f t="shared" si="30"/>
        <v>36236</v>
      </c>
      <c r="I96" s="110">
        <f t="shared" si="30"/>
        <v>34764</v>
      </c>
      <c r="J96" s="110">
        <f t="shared" si="30"/>
        <v>32291</v>
      </c>
      <c r="K96" s="110">
        <f t="shared" si="31"/>
        <v>30522</v>
      </c>
      <c r="L96" s="110">
        <f t="shared" si="31"/>
        <v>34374</v>
      </c>
      <c r="M96" s="110">
        <f t="shared" si="31"/>
        <v>35080</v>
      </c>
      <c r="N96" s="110">
        <f t="shared" si="31"/>
        <v>33229</v>
      </c>
      <c r="O96" s="110">
        <f t="shared" si="31"/>
        <v>30463</v>
      </c>
      <c r="P96" s="110">
        <f t="shared" si="32"/>
        <v>399931</v>
      </c>
      <c r="Q96" s="112"/>
      <c r="R96" s="112"/>
      <c r="S96" s="110">
        <f>SUM($D96:D96)</f>
        <v>30959</v>
      </c>
      <c r="T96" s="110">
        <f>SUM($D96:E96)</f>
        <v>60651</v>
      </c>
      <c r="U96" s="110">
        <f>SUM($D96:F96)</f>
        <v>95175</v>
      </c>
      <c r="V96" s="110">
        <f>SUM($D96:G96)</f>
        <v>132972</v>
      </c>
      <c r="W96" s="110">
        <f>SUM($D96:H96)</f>
        <v>169208</v>
      </c>
      <c r="X96" s="110">
        <f>SUM($D96:I96)</f>
        <v>203972</v>
      </c>
      <c r="Y96" s="110">
        <f>SUM($D96:J96)</f>
        <v>236263</v>
      </c>
      <c r="Z96" s="110">
        <f>SUM($D96:K96)</f>
        <v>266785</v>
      </c>
      <c r="AA96" s="110">
        <f>SUM($D96:L96)</f>
        <v>301159</v>
      </c>
      <c r="AB96" s="110">
        <f>SUM($D96:M96)</f>
        <v>336239</v>
      </c>
      <c r="AC96" s="110">
        <f>SUM($D96:N96)</f>
        <v>369468</v>
      </c>
      <c r="AD96" s="110">
        <f>SUM($D96:O96)</f>
        <v>399931</v>
      </c>
    </row>
    <row r="97" spans="1:30" ht="15" customHeight="1">
      <c r="A97" s="138">
        <v>2016</v>
      </c>
      <c r="B97" s="141" t="s">
        <v>7</v>
      </c>
      <c r="C97" s="113"/>
      <c r="D97" s="110">
        <f t="shared" si="30"/>
        <v>31663</v>
      </c>
      <c r="E97" s="110">
        <f t="shared" si="30"/>
        <v>32004</v>
      </c>
      <c r="F97" s="110">
        <f t="shared" si="30"/>
        <v>36209</v>
      </c>
      <c r="G97" s="110">
        <f t="shared" si="30"/>
        <v>34311</v>
      </c>
      <c r="H97" s="110">
        <f t="shared" si="30"/>
        <v>34776</v>
      </c>
      <c r="I97" s="110">
        <f t="shared" si="30"/>
        <v>34876</v>
      </c>
      <c r="J97" s="110">
        <f t="shared" si="30"/>
        <v>31114</v>
      </c>
      <c r="K97" s="110">
        <f t="shared" si="31"/>
        <v>33799</v>
      </c>
      <c r="L97" s="110">
        <f t="shared" si="31"/>
        <v>33403</v>
      </c>
      <c r="M97" s="110">
        <f t="shared" si="31"/>
        <v>33932</v>
      </c>
      <c r="N97" s="110">
        <f t="shared" si="31"/>
        <v>33858</v>
      </c>
      <c r="O97" s="110">
        <f t="shared" si="31"/>
        <v>28127</v>
      </c>
      <c r="P97" s="110">
        <f t="shared" ref="P97" si="33">SUM(D97:O97)</f>
        <v>398072</v>
      </c>
      <c r="Q97" s="112"/>
      <c r="R97" s="112"/>
      <c r="S97" s="110">
        <f>SUM($D97:D97)</f>
        <v>31663</v>
      </c>
      <c r="T97" s="110">
        <f>SUM($D97:E97)</f>
        <v>63667</v>
      </c>
      <c r="U97" s="110">
        <f>SUM($D97:F97)</f>
        <v>99876</v>
      </c>
      <c r="V97" s="110">
        <f>SUM($D97:G97)</f>
        <v>134187</v>
      </c>
      <c r="W97" s="110">
        <f>SUM($D97:H97)</f>
        <v>168963</v>
      </c>
      <c r="X97" s="110">
        <f>SUM($D97:I97)</f>
        <v>203839</v>
      </c>
      <c r="Y97" s="110">
        <f>SUM($D97:J97)</f>
        <v>234953</v>
      </c>
      <c r="Z97" s="110">
        <f>SUM($D97:K97)</f>
        <v>268752</v>
      </c>
      <c r="AA97" s="110">
        <f>SUM($D97:L97)</f>
        <v>302155</v>
      </c>
      <c r="AB97" s="110">
        <f>SUM($D97:M97)</f>
        <v>336087</v>
      </c>
      <c r="AC97" s="110">
        <f>SUM($D97:N97)</f>
        <v>369945</v>
      </c>
      <c r="AD97" s="110">
        <f>SUM($D97:O97)</f>
        <v>398072</v>
      </c>
    </row>
    <row r="98" spans="1:30" ht="15" customHeight="1">
      <c r="A98" s="138">
        <v>2017</v>
      </c>
      <c r="B98" s="141" t="s">
        <v>7</v>
      </c>
      <c r="C98" s="113"/>
      <c r="D98" s="110">
        <f>SUMIFS(D$11:D$69,$A$11:$A$69,$A98,$B$11:$B$69,$B98)</f>
        <v>31755</v>
      </c>
      <c r="E98" s="110">
        <f t="shared" ref="E98:O98" si="34">SUMIFS(E$11:E$69,$A$11:$A$69,$A98,$B$11:$B$69,$B98)</f>
        <v>30817</v>
      </c>
      <c r="F98" s="110">
        <f t="shared" si="34"/>
        <v>35117</v>
      </c>
      <c r="G98" s="110">
        <f t="shared" si="34"/>
        <v>33383</v>
      </c>
      <c r="H98" s="110">
        <f t="shared" si="34"/>
        <v>35626</v>
      </c>
      <c r="I98" s="110">
        <f t="shared" si="34"/>
        <v>33877</v>
      </c>
      <c r="J98" s="110">
        <f t="shared" si="34"/>
        <v>32290</v>
      </c>
      <c r="K98" s="110">
        <f t="shared" si="34"/>
        <v>34264</v>
      </c>
      <c r="L98" s="110">
        <f t="shared" si="34"/>
        <v>32161</v>
      </c>
      <c r="M98" s="110">
        <f t="shared" si="34"/>
        <v>34604</v>
      </c>
      <c r="N98" s="110">
        <f t="shared" si="34"/>
        <v>0</v>
      </c>
      <c r="O98" s="110">
        <f t="shared" si="34"/>
        <v>0</v>
      </c>
      <c r="P98" s="110">
        <f t="shared" ref="P98" si="35">SUM(D98:O98)</f>
        <v>333894</v>
      </c>
      <c r="Q98" s="112"/>
      <c r="R98" s="112"/>
      <c r="S98" s="110">
        <f>SUM($D98:D98)</f>
        <v>31755</v>
      </c>
      <c r="T98" s="110">
        <f>SUM($D98:E98)</f>
        <v>62572</v>
      </c>
      <c r="U98" s="110">
        <f>SUM($D98:F98)</f>
        <v>97689</v>
      </c>
      <c r="V98" s="110">
        <f>SUM($D98:G98)</f>
        <v>131072</v>
      </c>
      <c r="W98" s="110">
        <f>SUM($D98:H98)</f>
        <v>166698</v>
      </c>
      <c r="X98" s="110">
        <f>SUM($D98:I98)</f>
        <v>200575</v>
      </c>
      <c r="Y98" s="110">
        <f>SUM($D98:J98)</f>
        <v>232865</v>
      </c>
      <c r="Z98" s="110">
        <f>SUM($D98:K98)</f>
        <v>267129</v>
      </c>
      <c r="AA98" s="110">
        <f>SUM($D98:L98)</f>
        <v>299290</v>
      </c>
      <c r="AB98" s="110">
        <f>SUM($D98:M98)</f>
        <v>333894</v>
      </c>
      <c r="AC98" s="110">
        <f>SUM($D98:N98)</f>
        <v>333894</v>
      </c>
      <c r="AD98" s="110">
        <f>SUM($D98:O98)</f>
        <v>333894</v>
      </c>
    </row>
    <row r="99" spans="1:30" ht="15" customHeight="1">
      <c r="Q99" s="112"/>
      <c r="R99" s="112"/>
    </row>
    <row r="100" spans="1:30" ht="15" customHeight="1">
      <c r="Q100" s="145"/>
      <c r="R100" s="145"/>
    </row>
    <row r="101" spans="1:30" ht="15" customHeight="1">
      <c r="A101" s="138">
        <v>2006</v>
      </c>
      <c r="B101" s="141" t="s">
        <v>8</v>
      </c>
      <c r="D101" s="110">
        <f t="shared" ref="D101:J111" si="36">SUMIFS(D$11:D$65,$A$11:$A$65,$A101,$B$11:$B$65,$B101)</f>
        <v>0</v>
      </c>
      <c r="E101" s="110">
        <f t="shared" si="36"/>
        <v>0</v>
      </c>
      <c r="F101" s="110">
        <f t="shared" si="36"/>
        <v>0</v>
      </c>
      <c r="G101" s="110">
        <f t="shared" si="36"/>
        <v>0</v>
      </c>
      <c r="H101" s="110">
        <f t="shared" si="36"/>
        <v>0</v>
      </c>
      <c r="I101" s="110">
        <f t="shared" si="36"/>
        <v>0</v>
      </c>
      <c r="J101" s="110">
        <f t="shared" si="36"/>
        <v>0</v>
      </c>
      <c r="K101" s="110">
        <f t="shared" ref="K101:O111" si="37">SUMIFS(K$11:K$65,$A$11:$A$65,$A101,$B$11:$B$65,$B101)</f>
        <v>0</v>
      </c>
      <c r="L101" s="110">
        <f t="shared" si="37"/>
        <v>0</v>
      </c>
      <c r="M101" s="110">
        <f t="shared" si="37"/>
        <v>0</v>
      </c>
      <c r="N101" s="110">
        <f t="shared" si="37"/>
        <v>0</v>
      </c>
      <c r="O101" s="110">
        <f t="shared" si="37"/>
        <v>0</v>
      </c>
      <c r="P101" s="110">
        <f t="shared" ref="P101:P110" si="38">SUM(D101:O101)</f>
        <v>0</v>
      </c>
      <c r="Q101" s="145"/>
      <c r="R101" s="145"/>
      <c r="S101" s="110">
        <f>SUM($D101:D101)</f>
        <v>0</v>
      </c>
      <c r="T101" s="110">
        <f>SUM($D101:E101)</f>
        <v>0</v>
      </c>
      <c r="U101" s="110">
        <f>SUM($D101:F101)</f>
        <v>0</v>
      </c>
      <c r="V101" s="110">
        <f>SUM($D101:G101)</f>
        <v>0</v>
      </c>
      <c r="W101" s="110">
        <f>SUM($D101:H101)</f>
        <v>0</v>
      </c>
      <c r="X101" s="110">
        <f>SUM($D101:I101)</f>
        <v>0</v>
      </c>
      <c r="Y101" s="110">
        <f>SUM($D101:J101)</f>
        <v>0</v>
      </c>
      <c r="Z101" s="110">
        <f>SUM($D101:K101)</f>
        <v>0</v>
      </c>
      <c r="AA101" s="110">
        <f>SUM($D101:L101)</f>
        <v>0</v>
      </c>
      <c r="AB101" s="110">
        <f>SUM($D101:M101)</f>
        <v>0</v>
      </c>
      <c r="AC101" s="110">
        <f>SUM($D101:N101)</f>
        <v>0</v>
      </c>
      <c r="AD101" s="110">
        <f>SUM($D101:O101)</f>
        <v>0</v>
      </c>
    </row>
    <row r="102" spans="1:30" ht="15" customHeight="1">
      <c r="A102" s="138">
        <v>2007</v>
      </c>
      <c r="B102" s="141" t="s">
        <v>8</v>
      </c>
      <c r="D102" s="110">
        <f t="shared" si="36"/>
        <v>0</v>
      </c>
      <c r="E102" s="110">
        <f t="shared" si="36"/>
        <v>0</v>
      </c>
      <c r="F102" s="110">
        <f t="shared" si="36"/>
        <v>0</v>
      </c>
      <c r="G102" s="110">
        <f t="shared" si="36"/>
        <v>0</v>
      </c>
      <c r="H102" s="110">
        <f t="shared" si="36"/>
        <v>0</v>
      </c>
      <c r="I102" s="110">
        <f t="shared" si="36"/>
        <v>0</v>
      </c>
      <c r="J102" s="110">
        <f t="shared" si="36"/>
        <v>0</v>
      </c>
      <c r="K102" s="110">
        <f t="shared" si="37"/>
        <v>0</v>
      </c>
      <c r="L102" s="110">
        <f t="shared" si="37"/>
        <v>0</v>
      </c>
      <c r="M102" s="110">
        <f t="shared" si="37"/>
        <v>0</v>
      </c>
      <c r="N102" s="110">
        <f t="shared" si="37"/>
        <v>0</v>
      </c>
      <c r="O102" s="110">
        <f t="shared" si="37"/>
        <v>0</v>
      </c>
      <c r="P102" s="110">
        <f t="shared" si="38"/>
        <v>0</v>
      </c>
      <c r="Q102" s="145"/>
      <c r="R102" s="145"/>
      <c r="S102" s="110">
        <f>SUM($D102:D102)</f>
        <v>0</v>
      </c>
      <c r="T102" s="110">
        <f>SUM($D102:E102)</f>
        <v>0</v>
      </c>
      <c r="U102" s="110">
        <f>SUM($D102:F102)</f>
        <v>0</v>
      </c>
      <c r="V102" s="110">
        <f>SUM($D102:G102)</f>
        <v>0</v>
      </c>
      <c r="W102" s="110">
        <f>SUM($D102:H102)</f>
        <v>0</v>
      </c>
      <c r="X102" s="110">
        <f>SUM($D102:I102)</f>
        <v>0</v>
      </c>
      <c r="Y102" s="110">
        <f>SUM($D102:J102)</f>
        <v>0</v>
      </c>
      <c r="Z102" s="110">
        <f>SUM($D102:K102)</f>
        <v>0</v>
      </c>
      <c r="AA102" s="110">
        <f>SUM($D102:L102)</f>
        <v>0</v>
      </c>
      <c r="AB102" s="110">
        <f>SUM($D102:M102)</f>
        <v>0</v>
      </c>
      <c r="AC102" s="110">
        <f>SUM($D102:N102)</f>
        <v>0</v>
      </c>
      <c r="AD102" s="110">
        <f>SUM($D102:O102)</f>
        <v>0</v>
      </c>
    </row>
    <row r="103" spans="1:30" ht="15" customHeight="1">
      <c r="A103" s="138">
        <v>2008</v>
      </c>
      <c r="B103" s="141" t="s">
        <v>8</v>
      </c>
      <c r="D103" s="110">
        <f t="shared" si="36"/>
        <v>0</v>
      </c>
      <c r="E103" s="110">
        <f t="shared" si="36"/>
        <v>0</v>
      </c>
      <c r="F103" s="110">
        <f t="shared" si="36"/>
        <v>0</v>
      </c>
      <c r="G103" s="110">
        <f t="shared" si="36"/>
        <v>0</v>
      </c>
      <c r="H103" s="110">
        <f t="shared" si="36"/>
        <v>0</v>
      </c>
      <c r="I103" s="110">
        <f t="shared" si="36"/>
        <v>0</v>
      </c>
      <c r="J103" s="110">
        <f t="shared" si="36"/>
        <v>0</v>
      </c>
      <c r="K103" s="110">
        <f t="shared" si="37"/>
        <v>0</v>
      </c>
      <c r="L103" s="110">
        <f t="shared" si="37"/>
        <v>0</v>
      </c>
      <c r="M103" s="110">
        <f t="shared" si="37"/>
        <v>0</v>
      </c>
      <c r="N103" s="110">
        <f t="shared" si="37"/>
        <v>0</v>
      </c>
      <c r="O103" s="110">
        <f t="shared" si="37"/>
        <v>0</v>
      </c>
      <c r="P103" s="110">
        <f t="shared" si="38"/>
        <v>0</v>
      </c>
      <c r="Q103" s="145"/>
      <c r="R103" s="145"/>
      <c r="S103" s="110">
        <f>SUM($D103:D103)</f>
        <v>0</v>
      </c>
      <c r="T103" s="110">
        <f>SUM($D103:E103)</f>
        <v>0</v>
      </c>
      <c r="U103" s="110">
        <f>SUM($D103:F103)</f>
        <v>0</v>
      </c>
      <c r="V103" s="110">
        <f>SUM($D103:G103)</f>
        <v>0</v>
      </c>
      <c r="W103" s="110">
        <f>SUM($D103:H103)</f>
        <v>0</v>
      </c>
      <c r="X103" s="110">
        <f>SUM($D103:I103)</f>
        <v>0</v>
      </c>
      <c r="Y103" s="110">
        <f>SUM($D103:J103)</f>
        <v>0</v>
      </c>
      <c r="Z103" s="110">
        <f>SUM($D103:K103)</f>
        <v>0</v>
      </c>
      <c r="AA103" s="110">
        <f>SUM($D103:L103)</f>
        <v>0</v>
      </c>
      <c r="AB103" s="110">
        <f>SUM($D103:M103)</f>
        <v>0</v>
      </c>
      <c r="AC103" s="110">
        <f>SUM($D103:N103)</f>
        <v>0</v>
      </c>
      <c r="AD103" s="110">
        <f>SUM($D103:O103)</f>
        <v>0</v>
      </c>
    </row>
    <row r="104" spans="1:30" ht="15" customHeight="1">
      <c r="A104" s="138">
        <v>2009</v>
      </c>
      <c r="B104" s="141" t="s">
        <v>8</v>
      </c>
      <c r="D104" s="110">
        <f t="shared" si="36"/>
        <v>0</v>
      </c>
      <c r="E104" s="110">
        <f t="shared" si="36"/>
        <v>0</v>
      </c>
      <c r="F104" s="110">
        <f t="shared" si="36"/>
        <v>0</v>
      </c>
      <c r="G104" s="110">
        <f t="shared" si="36"/>
        <v>0</v>
      </c>
      <c r="H104" s="110">
        <f t="shared" si="36"/>
        <v>0</v>
      </c>
      <c r="I104" s="110">
        <f t="shared" si="36"/>
        <v>0</v>
      </c>
      <c r="J104" s="110">
        <f t="shared" si="36"/>
        <v>0</v>
      </c>
      <c r="K104" s="110">
        <f t="shared" si="37"/>
        <v>0</v>
      </c>
      <c r="L104" s="110">
        <f t="shared" si="37"/>
        <v>0</v>
      </c>
      <c r="M104" s="110">
        <f t="shared" si="37"/>
        <v>0</v>
      </c>
      <c r="N104" s="110">
        <f t="shared" si="37"/>
        <v>0</v>
      </c>
      <c r="O104" s="110">
        <f t="shared" si="37"/>
        <v>0</v>
      </c>
      <c r="P104" s="110">
        <f t="shared" si="38"/>
        <v>0</v>
      </c>
      <c r="Q104" s="145"/>
      <c r="R104" s="145"/>
      <c r="S104" s="110">
        <f>SUM($D104:D104)</f>
        <v>0</v>
      </c>
      <c r="T104" s="110">
        <f>SUM($D104:E104)</f>
        <v>0</v>
      </c>
      <c r="U104" s="110">
        <f>SUM($D104:F104)</f>
        <v>0</v>
      </c>
      <c r="V104" s="110">
        <f>SUM($D104:G104)</f>
        <v>0</v>
      </c>
      <c r="W104" s="110">
        <f>SUM($D104:H104)</f>
        <v>0</v>
      </c>
      <c r="X104" s="110">
        <f>SUM($D104:I104)</f>
        <v>0</v>
      </c>
      <c r="Y104" s="110">
        <f>SUM($D104:J104)</f>
        <v>0</v>
      </c>
      <c r="Z104" s="110">
        <f>SUM($D104:K104)</f>
        <v>0</v>
      </c>
      <c r="AA104" s="110">
        <f>SUM($D104:L104)</f>
        <v>0</v>
      </c>
      <c r="AB104" s="110">
        <f>SUM($D104:M104)</f>
        <v>0</v>
      </c>
      <c r="AC104" s="110">
        <f>SUM($D104:N104)</f>
        <v>0</v>
      </c>
      <c r="AD104" s="110">
        <f>SUM($D104:O104)</f>
        <v>0</v>
      </c>
    </row>
    <row r="105" spans="1:30" ht="15" customHeight="1">
      <c r="A105" s="138">
        <v>2010</v>
      </c>
      <c r="B105" s="141" t="s">
        <v>8</v>
      </c>
      <c r="D105" s="110">
        <f t="shared" si="36"/>
        <v>0</v>
      </c>
      <c r="E105" s="110">
        <f t="shared" si="36"/>
        <v>0</v>
      </c>
      <c r="F105" s="110">
        <f t="shared" si="36"/>
        <v>0</v>
      </c>
      <c r="G105" s="110">
        <f t="shared" si="36"/>
        <v>0</v>
      </c>
      <c r="H105" s="110">
        <f t="shared" si="36"/>
        <v>0</v>
      </c>
      <c r="I105" s="110">
        <f t="shared" si="36"/>
        <v>0</v>
      </c>
      <c r="J105" s="110">
        <f t="shared" si="36"/>
        <v>0</v>
      </c>
      <c r="K105" s="110">
        <f t="shared" si="37"/>
        <v>0</v>
      </c>
      <c r="L105" s="110">
        <f t="shared" si="37"/>
        <v>0</v>
      </c>
      <c r="M105" s="110">
        <f t="shared" si="37"/>
        <v>0</v>
      </c>
      <c r="N105" s="110">
        <f t="shared" si="37"/>
        <v>0</v>
      </c>
      <c r="O105" s="110">
        <f t="shared" si="37"/>
        <v>0</v>
      </c>
      <c r="P105" s="110">
        <f t="shared" si="38"/>
        <v>0</v>
      </c>
      <c r="Q105" s="145"/>
      <c r="R105" s="145"/>
      <c r="S105" s="110">
        <f>SUM($D105:D105)</f>
        <v>0</v>
      </c>
      <c r="T105" s="110">
        <f>SUM($D105:E105)</f>
        <v>0</v>
      </c>
      <c r="U105" s="110">
        <f>SUM($D105:F105)</f>
        <v>0</v>
      </c>
      <c r="V105" s="110">
        <f>SUM($D105:G105)</f>
        <v>0</v>
      </c>
      <c r="W105" s="110">
        <f>SUM($D105:H105)</f>
        <v>0</v>
      </c>
      <c r="X105" s="110">
        <f>SUM($D105:I105)</f>
        <v>0</v>
      </c>
      <c r="Y105" s="110">
        <f>SUM($D105:J105)</f>
        <v>0</v>
      </c>
      <c r="Z105" s="110">
        <f>SUM($D105:K105)</f>
        <v>0</v>
      </c>
      <c r="AA105" s="110">
        <f>SUM($D105:L105)</f>
        <v>0</v>
      </c>
      <c r="AB105" s="110">
        <f>SUM($D105:M105)</f>
        <v>0</v>
      </c>
      <c r="AC105" s="110">
        <f>SUM($D105:N105)</f>
        <v>0</v>
      </c>
      <c r="AD105" s="110">
        <f>SUM($D105:O105)</f>
        <v>0</v>
      </c>
    </row>
    <row r="106" spans="1:30" ht="15" customHeight="1">
      <c r="A106" s="138">
        <v>2011</v>
      </c>
      <c r="B106" s="141" t="s">
        <v>8</v>
      </c>
      <c r="D106" s="110">
        <f t="shared" si="36"/>
        <v>0</v>
      </c>
      <c r="E106" s="110">
        <f t="shared" si="36"/>
        <v>0</v>
      </c>
      <c r="F106" s="110">
        <f t="shared" si="36"/>
        <v>0</v>
      </c>
      <c r="G106" s="110">
        <f t="shared" si="36"/>
        <v>0</v>
      </c>
      <c r="H106" s="110">
        <f t="shared" si="36"/>
        <v>0</v>
      </c>
      <c r="I106" s="110">
        <f t="shared" si="36"/>
        <v>0</v>
      </c>
      <c r="J106" s="110">
        <f t="shared" si="36"/>
        <v>0</v>
      </c>
      <c r="K106" s="110">
        <f t="shared" si="37"/>
        <v>0</v>
      </c>
      <c r="L106" s="110">
        <f t="shared" si="37"/>
        <v>0</v>
      </c>
      <c r="M106" s="110">
        <f t="shared" si="37"/>
        <v>0</v>
      </c>
      <c r="N106" s="110">
        <f t="shared" si="37"/>
        <v>0</v>
      </c>
      <c r="O106" s="110">
        <f t="shared" si="37"/>
        <v>0</v>
      </c>
      <c r="P106" s="110">
        <f t="shared" si="38"/>
        <v>0</v>
      </c>
      <c r="Q106" s="145"/>
      <c r="R106" s="145"/>
      <c r="S106" s="110">
        <f>SUM($D106:D106)</f>
        <v>0</v>
      </c>
      <c r="T106" s="110">
        <f>SUM($D106:E106)</f>
        <v>0</v>
      </c>
      <c r="U106" s="110">
        <f>SUM($D106:F106)</f>
        <v>0</v>
      </c>
      <c r="V106" s="110">
        <f>SUM($D106:G106)</f>
        <v>0</v>
      </c>
      <c r="W106" s="110">
        <f>SUM($D106:H106)</f>
        <v>0</v>
      </c>
      <c r="X106" s="110">
        <f>SUM($D106:I106)</f>
        <v>0</v>
      </c>
      <c r="Y106" s="110">
        <f>SUM($D106:J106)</f>
        <v>0</v>
      </c>
      <c r="Z106" s="110">
        <f>SUM($D106:K106)</f>
        <v>0</v>
      </c>
      <c r="AA106" s="110">
        <f>SUM($D106:L106)</f>
        <v>0</v>
      </c>
      <c r="AB106" s="110">
        <f>SUM($D106:M106)</f>
        <v>0</v>
      </c>
      <c r="AC106" s="110">
        <f>SUM($D106:N106)</f>
        <v>0</v>
      </c>
      <c r="AD106" s="110">
        <f>SUM($D106:O106)</f>
        <v>0</v>
      </c>
    </row>
    <row r="107" spans="1:30" ht="15" customHeight="1">
      <c r="A107" s="138">
        <v>2012</v>
      </c>
      <c r="B107" s="141" t="s">
        <v>8</v>
      </c>
      <c r="D107" s="110">
        <f t="shared" si="36"/>
        <v>0</v>
      </c>
      <c r="E107" s="110">
        <f t="shared" si="36"/>
        <v>0</v>
      </c>
      <c r="F107" s="110">
        <f t="shared" si="36"/>
        <v>0</v>
      </c>
      <c r="G107" s="110">
        <f t="shared" si="36"/>
        <v>0</v>
      </c>
      <c r="H107" s="110">
        <f t="shared" si="36"/>
        <v>0</v>
      </c>
      <c r="I107" s="110">
        <f t="shared" si="36"/>
        <v>0</v>
      </c>
      <c r="J107" s="110">
        <f t="shared" si="36"/>
        <v>0</v>
      </c>
      <c r="K107" s="110">
        <f t="shared" si="37"/>
        <v>0</v>
      </c>
      <c r="L107" s="110">
        <f t="shared" si="37"/>
        <v>0</v>
      </c>
      <c r="M107" s="110">
        <f t="shared" si="37"/>
        <v>0</v>
      </c>
      <c r="N107" s="110">
        <f t="shared" si="37"/>
        <v>0</v>
      </c>
      <c r="O107" s="110">
        <f t="shared" si="37"/>
        <v>0</v>
      </c>
      <c r="P107" s="110">
        <f t="shared" si="38"/>
        <v>0</v>
      </c>
      <c r="Q107" s="145"/>
      <c r="R107" s="145"/>
      <c r="S107" s="110">
        <f>SUM($D107:D107)</f>
        <v>0</v>
      </c>
      <c r="T107" s="110">
        <f>SUM($D107:E107)</f>
        <v>0</v>
      </c>
      <c r="U107" s="110">
        <f>SUM($D107:F107)</f>
        <v>0</v>
      </c>
      <c r="V107" s="110">
        <f>SUM($D107:G107)</f>
        <v>0</v>
      </c>
      <c r="W107" s="110">
        <f>SUM($D107:H107)</f>
        <v>0</v>
      </c>
      <c r="X107" s="110">
        <f>SUM($D107:I107)</f>
        <v>0</v>
      </c>
      <c r="Y107" s="110">
        <f>SUM($D107:J107)</f>
        <v>0</v>
      </c>
      <c r="Z107" s="110">
        <f>SUM($D107:K107)</f>
        <v>0</v>
      </c>
      <c r="AA107" s="110">
        <f>SUM($D107:L107)</f>
        <v>0</v>
      </c>
      <c r="AB107" s="110">
        <f>SUM($D107:M107)</f>
        <v>0</v>
      </c>
      <c r="AC107" s="110">
        <f>SUM($D107:N107)</f>
        <v>0</v>
      </c>
      <c r="AD107" s="110">
        <f>SUM($D107:O107)</f>
        <v>0</v>
      </c>
    </row>
    <row r="108" spans="1:30" ht="15" customHeight="1">
      <c r="A108" s="138">
        <v>2013</v>
      </c>
      <c r="B108" s="141" t="s">
        <v>8</v>
      </c>
      <c r="D108" s="110">
        <f t="shared" si="36"/>
        <v>0</v>
      </c>
      <c r="E108" s="110">
        <f t="shared" si="36"/>
        <v>0</v>
      </c>
      <c r="F108" s="110">
        <f t="shared" si="36"/>
        <v>0</v>
      </c>
      <c r="G108" s="110">
        <f t="shared" si="36"/>
        <v>0</v>
      </c>
      <c r="H108" s="110">
        <f t="shared" si="36"/>
        <v>0</v>
      </c>
      <c r="I108" s="110">
        <f t="shared" si="36"/>
        <v>0</v>
      </c>
      <c r="J108" s="110">
        <f t="shared" si="36"/>
        <v>0</v>
      </c>
      <c r="K108" s="110">
        <f t="shared" si="37"/>
        <v>0</v>
      </c>
      <c r="L108" s="110">
        <f t="shared" si="37"/>
        <v>0</v>
      </c>
      <c r="M108" s="110">
        <f t="shared" si="37"/>
        <v>0</v>
      </c>
      <c r="N108" s="110">
        <f t="shared" si="37"/>
        <v>0</v>
      </c>
      <c r="O108" s="110">
        <f t="shared" si="37"/>
        <v>0</v>
      </c>
      <c r="P108" s="110">
        <f t="shared" si="38"/>
        <v>0</v>
      </c>
      <c r="Q108" s="145"/>
      <c r="R108" s="145"/>
      <c r="S108" s="110">
        <f>SUM($D108:D108)</f>
        <v>0</v>
      </c>
      <c r="T108" s="110">
        <f>SUM($D108:E108)</f>
        <v>0</v>
      </c>
      <c r="U108" s="110">
        <f>SUM($D108:F108)</f>
        <v>0</v>
      </c>
      <c r="V108" s="110">
        <f>SUM($D108:G108)</f>
        <v>0</v>
      </c>
      <c r="W108" s="110">
        <f>SUM($D108:H108)</f>
        <v>0</v>
      </c>
      <c r="X108" s="110">
        <f>SUM($D108:I108)</f>
        <v>0</v>
      </c>
      <c r="Y108" s="110">
        <f>SUM($D108:J108)</f>
        <v>0</v>
      </c>
      <c r="Z108" s="110">
        <f>SUM($D108:K108)</f>
        <v>0</v>
      </c>
      <c r="AA108" s="110">
        <f>SUM($D108:L108)</f>
        <v>0</v>
      </c>
      <c r="AB108" s="110">
        <f>SUM($D108:M108)</f>
        <v>0</v>
      </c>
      <c r="AC108" s="110">
        <f>SUM($D108:N108)</f>
        <v>0</v>
      </c>
      <c r="AD108" s="110">
        <f>SUM($D108:O108)</f>
        <v>0</v>
      </c>
    </row>
    <row r="109" spans="1:30" ht="15" customHeight="1">
      <c r="A109" s="138">
        <v>2014</v>
      </c>
      <c r="B109" s="141" t="s">
        <v>8</v>
      </c>
      <c r="D109" s="110">
        <f t="shared" si="36"/>
        <v>0</v>
      </c>
      <c r="E109" s="110">
        <f t="shared" si="36"/>
        <v>0</v>
      </c>
      <c r="F109" s="110">
        <f t="shared" si="36"/>
        <v>0</v>
      </c>
      <c r="G109" s="110">
        <f t="shared" si="36"/>
        <v>0</v>
      </c>
      <c r="H109" s="110">
        <f t="shared" si="36"/>
        <v>0</v>
      </c>
      <c r="I109" s="110">
        <f t="shared" si="36"/>
        <v>0</v>
      </c>
      <c r="J109" s="110">
        <f t="shared" si="36"/>
        <v>0</v>
      </c>
      <c r="K109" s="110">
        <f t="shared" si="37"/>
        <v>0</v>
      </c>
      <c r="L109" s="110">
        <f t="shared" si="37"/>
        <v>0</v>
      </c>
      <c r="M109" s="110">
        <f t="shared" si="37"/>
        <v>0</v>
      </c>
      <c r="N109" s="110">
        <f t="shared" si="37"/>
        <v>0</v>
      </c>
      <c r="O109" s="110">
        <f t="shared" si="37"/>
        <v>0</v>
      </c>
      <c r="P109" s="110">
        <f t="shared" si="38"/>
        <v>0</v>
      </c>
      <c r="Q109" s="145"/>
      <c r="R109" s="145"/>
      <c r="S109" s="110">
        <f>SUM($D109:D109)</f>
        <v>0</v>
      </c>
      <c r="T109" s="110">
        <f>SUM($D109:E109)</f>
        <v>0</v>
      </c>
      <c r="U109" s="110">
        <f>SUM($D109:F109)</f>
        <v>0</v>
      </c>
      <c r="V109" s="110">
        <f>SUM($D109:G109)</f>
        <v>0</v>
      </c>
      <c r="W109" s="110">
        <f>SUM($D109:H109)</f>
        <v>0</v>
      </c>
      <c r="X109" s="110">
        <f>SUM($D109:I109)</f>
        <v>0</v>
      </c>
      <c r="Y109" s="110">
        <f>SUM($D109:J109)</f>
        <v>0</v>
      </c>
      <c r="Z109" s="110">
        <f>SUM($D109:K109)</f>
        <v>0</v>
      </c>
      <c r="AA109" s="110">
        <f>SUM($D109:L109)</f>
        <v>0</v>
      </c>
      <c r="AB109" s="110">
        <f>SUM($D109:M109)</f>
        <v>0</v>
      </c>
      <c r="AC109" s="110">
        <f>SUM($D109:N109)</f>
        <v>0</v>
      </c>
      <c r="AD109" s="110">
        <f>SUM($D109:O109)</f>
        <v>0</v>
      </c>
    </row>
    <row r="110" spans="1:30" ht="15" customHeight="1">
      <c r="A110" s="138">
        <v>2015</v>
      </c>
      <c r="B110" s="141" t="s">
        <v>8</v>
      </c>
      <c r="D110" s="110">
        <f t="shared" si="36"/>
        <v>0</v>
      </c>
      <c r="E110" s="110">
        <f t="shared" si="36"/>
        <v>0</v>
      </c>
      <c r="F110" s="110">
        <f t="shared" si="36"/>
        <v>0</v>
      </c>
      <c r="G110" s="110">
        <f t="shared" si="36"/>
        <v>0</v>
      </c>
      <c r="H110" s="110">
        <f t="shared" si="36"/>
        <v>0</v>
      </c>
      <c r="I110" s="110">
        <f t="shared" si="36"/>
        <v>0</v>
      </c>
      <c r="J110" s="110">
        <f t="shared" si="36"/>
        <v>0</v>
      </c>
      <c r="K110" s="110">
        <f t="shared" si="37"/>
        <v>0</v>
      </c>
      <c r="L110" s="110">
        <f t="shared" si="37"/>
        <v>0</v>
      </c>
      <c r="M110" s="110">
        <f t="shared" si="37"/>
        <v>0</v>
      </c>
      <c r="N110" s="110">
        <f t="shared" si="37"/>
        <v>0</v>
      </c>
      <c r="O110" s="110">
        <f t="shared" si="37"/>
        <v>0</v>
      </c>
      <c r="P110" s="110">
        <f t="shared" si="38"/>
        <v>0</v>
      </c>
      <c r="Q110" s="145"/>
      <c r="R110" s="145"/>
      <c r="S110" s="110">
        <f>SUM($D110:D110)</f>
        <v>0</v>
      </c>
      <c r="T110" s="110">
        <f>SUM($D110:E110)</f>
        <v>0</v>
      </c>
      <c r="U110" s="110">
        <f>SUM($D110:F110)</f>
        <v>0</v>
      </c>
      <c r="V110" s="110">
        <f>SUM($D110:G110)</f>
        <v>0</v>
      </c>
      <c r="W110" s="110">
        <f>SUM($D110:H110)</f>
        <v>0</v>
      </c>
      <c r="X110" s="110">
        <f>SUM($D110:I110)</f>
        <v>0</v>
      </c>
      <c r="Y110" s="110">
        <f>SUM($D110:J110)</f>
        <v>0</v>
      </c>
      <c r="Z110" s="110">
        <f>SUM($D110:K110)</f>
        <v>0</v>
      </c>
      <c r="AA110" s="110">
        <f>SUM($D110:L110)</f>
        <v>0</v>
      </c>
      <c r="AB110" s="110">
        <f>SUM($D110:M110)</f>
        <v>0</v>
      </c>
      <c r="AC110" s="110">
        <f>SUM($D110:N110)</f>
        <v>0</v>
      </c>
      <c r="AD110" s="110">
        <f>SUM($D110:O110)</f>
        <v>0</v>
      </c>
    </row>
    <row r="111" spans="1:30" ht="15" customHeight="1">
      <c r="A111" s="138">
        <v>2016</v>
      </c>
      <c r="B111" s="141" t="s">
        <v>8</v>
      </c>
      <c r="D111" s="110">
        <f t="shared" si="36"/>
        <v>0</v>
      </c>
      <c r="E111" s="110">
        <f t="shared" si="36"/>
        <v>0</v>
      </c>
      <c r="F111" s="110">
        <f t="shared" si="36"/>
        <v>0</v>
      </c>
      <c r="G111" s="110">
        <f t="shared" si="36"/>
        <v>0</v>
      </c>
      <c r="H111" s="110">
        <f t="shared" si="36"/>
        <v>0</v>
      </c>
      <c r="I111" s="110">
        <f t="shared" si="36"/>
        <v>0</v>
      </c>
      <c r="J111" s="110">
        <f t="shared" si="36"/>
        <v>0</v>
      </c>
      <c r="K111" s="110">
        <f t="shared" si="37"/>
        <v>0</v>
      </c>
      <c r="L111" s="110">
        <f t="shared" si="37"/>
        <v>0</v>
      </c>
      <c r="M111" s="110">
        <f t="shared" si="37"/>
        <v>0</v>
      </c>
      <c r="N111" s="110">
        <f t="shared" si="37"/>
        <v>0</v>
      </c>
      <c r="O111" s="110">
        <f t="shared" si="37"/>
        <v>0</v>
      </c>
      <c r="P111" s="110">
        <f t="shared" ref="P111" si="39">SUM(D111:O111)</f>
        <v>0</v>
      </c>
      <c r="Q111" s="145"/>
      <c r="R111" s="145"/>
      <c r="S111" s="110">
        <f>SUM($D111:D111)</f>
        <v>0</v>
      </c>
      <c r="T111" s="110">
        <f>SUM($D111:E111)</f>
        <v>0</v>
      </c>
      <c r="U111" s="110">
        <f>SUM($D111:F111)</f>
        <v>0</v>
      </c>
      <c r="V111" s="110">
        <f>SUM($D111:G111)</f>
        <v>0</v>
      </c>
      <c r="W111" s="110">
        <f>SUM($D111:H111)</f>
        <v>0</v>
      </c>
      <c r="X111" s="110">
        <f>SUM($D111:I111)</f>
        <v>0</v>
      </c>
      <c r="Y111" s="110">
        <f>SUM($D111:J111)</f>
        <v>0</v>
      </c>
      <c r="Z111" s="110">
        <f>SUM($D111:K111)</f>
        <v>0</v>
      </c>
      <c r="AA111" s="110">
        <f>SUM($D111:L111)</f>
        <v>0</v>
      </c>
      <c r="AB111" s="110">
        <f>SUM($D111:M111)</f>
        <v>0</v>
      </c>
      <c r="AC111" s="110">
        <f>SUM($D111:N111)</f>
        <v>0</v>
      </c>
      <c r="AD111" s="110">
        <f>SUM($D111:O111)</f>
        <v>0</v>
      </c>
    </row>
    <row r="112" spans="1:30" ht="15" customHeight="1">
      <c r="A112" s="138">
        <v>2017</v>
      </c>
      <c r="B112" s="141" t="s">
        <v>8</v>
      </c>
      <c r="D112" s="110">
        <f>SUMIFS(D$11:D$69,$A$11:$A$69,$A112,$B$11:$B$69,$B112)</f>
        <v>0</v>
      </c>
      <c r="E112" s="110">
        <f t="shared" ref="E112:O112" si="40">SUMIFS(E$11:E$69,$A$11:$A$69,$A112,$B$11:$B$69,$B112)</f>
        <v>0</v>
      </c>
      <c r="F112" s="110">
        <f t="shared" si="40"/>
        <v>0</v>
      </c>
      <c r="G112" s="110">
        <f t="shared" si="40"/>
        <v>0</v>
      </c>
      <c r="H112" s="110">
        <f t="shared" si="40"/>
        <v>0</v>
      </c>
      <c r="I112" s="110">
        <f t="shared" si="40"/>
        <v>0</v>
      </c>
      <c r="J112" s="110">
        <f t="shared" si="40"/>
        <v>0</v>
      </c>
      <c r="K112" s="110">
        <f t="shared" si="40"/>
        <v>0</v>
      </c>
      <c r="L112" s="110">
        <f t="shared" si="40"/>
        <v>0</v>
      </c>
      <c r="M112" s="110">
        <f t="shared" si="40"/>
        <v>0</v>
      </c>
      <c r="N112" s="110">
        <f t="shared" si="40"/>
        <v>0</v>
      </c>
      <c r="O112" s="110">
        <f t="shared" si="40"/>
        <v>0</v>
      </c>
      <c r="P112" s="110">
        <f t="shared" ref="P112" si="41">SUM(D112:O112)</f>
        <v>0</v>
      </c>
      <c r="Q112" s="145"/>
      <c r="R112" s="145"/>
      <c r="S112" s="110">
        <f>SUM($D112:D112)</f>
        <v>0</v>
      </c>
      <c r="T112" s="110">
        <f>SUM($D112:E112)</f>
        <v>0</v>
      </c>
      <c r="U112" s="110">
        <f>SUM($D112:F112)</f>
        <v>0</v>
      </c>
      <c r="V112" s="110">
        <f>SUM($D112:G112)</f>
        <v>0</v>
      </c>
      <c r="W112" s="110">
        <f>SUM($D112:H112)</f>
        <v>0</v>
      </c>
      <c r="X112" s="110">
        <f>SUM($D112:I112)</f>
        <v>0</v>
      </c>
      <c r="Y112" s="110">
        <f>SUM($D112:J112)</f>
        <v>0</v>
      </c>
      <c r="Z112" s="110">
        <f>SUM($D112:K112)</f>
        <v>0</v>
      </c>
      <c r="AA112" s="110">
        <f>SUM($D112:L112)</f>
        <v>0</v>
      </c>
      <c r="AB112" s="110">
        <f>SUM($D112:M112)</f>
        <v>0</v>
      </c>
      <c r="AC112" s="110">
        <f>SUM($D112:N112)</f>
        <v>0</v>
      </c>
      <c r="AD112" s="110">
        <f>SUM($D112:O112)</f>
        <v>0</v>
      </c>
    </row>
  </sheetData>
  <sheetProtection sheet="1" objects="1" scenarios="1"/>
  <phoneticPr fontId="26" type="noConversion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indexed="53"/>
  </sheetPr>
  <dimension ref="A1:AD112"/>
  <sheetViews>
    <sheetView topLeftCell="A50" zoomScale="70" zoomScaleNormal="70" workbookViewId="0">
      <selection activeCell="N66" sqref="N66"/>
    </sheetView>
  </sheetViews>
  <sheetFormatPr defaultColWidth="6.1796875" defaultRowHeight="15" customHeight="1"/>
  <cols>
    <col min="1" max="1" width="7.6328125" style="128" bestFit="1" customWidth="1"/>
    <col min="2" max="2" width="29.54296875" style="128" bestFit="1" customWidth="1"/>
    <col min="3" max="3" width="0.90625" style="117" customWidth="1"/>
    <col min="4" max="4" width="9.81640625" style="125" customWidth="1"/>
    <col min="5" max="16" width="9.81640625" style="117" customWidth="1"/>
    <col min="17" max="18" width="1.54296875" style="117" customWidth="1"/>
    <col min="19" max="19" width="9.81640625" style="125" customWidth="1"/>
    <col min="20" max="30" width="9.81640625" style="117" customWidth="1"/>
    <col min="31" max="16384" width="6.1796875" style="120"/>
  </cols>
  <sheetData>
    <row r="1" spans="1:30" ht="15" customHeight="1">
      <c r="A1" s="115" t="s">
        <v>45</v>
      </c>
      <c r="B1" s="116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S1" s="119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</row>
    <row r="2" spans="1:30" ht="15" customHeight="1">
      <c r="A2" s="115" t="s">
        <v>44</v>
      </c>
      <c r="B2" s="121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3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</row>
    <row r="3" spans="1:30" ht="15" customHeight="1">
      <c r="A3" s="115" t="s">
        <v>0</v>
      </c>
      <c r="B3" s="124"/>
    </row>
    <row r="4" spans="1:30" ht="15" customHeight="1">
      <c r="A4" s="115" t="s">
        <v>12</v>
      </c>
      <c r="B4" s="121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3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</row>
    <row r="5" spans="1:30" ht="15" customHeight="1">
      <c r="A5" s="127"/>
      <c r="B5" s="127"/>
      <c r="D5" s="126"/>
      <c r="S5" s="126"/>
    </row>
    <row r="6" spans="1:30" ht="15" customHeight="1">
      <c r="A6" s="127"/>
      <c r="B6" s="127"/>
      <c r="D6" s="119"/>
      <c r="E6" s="118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  <c r="S6" s="119"/>
      <c r="T6" s="118"/>
      <c r="U6" s="118"/>
      <c r="V6" s="118"/>
      <c r="W6" s="118"/>
      <c r="X6" s="118"/>
      <c r="Y6" s="118"/>
      <c r="Z6" s="118"/>
      <c r="AA6" s="118"/>
      <c r="AB6" s="118"/>
      <c r="AC6" s="118"/>
      <c r="AD6" s="118"/>
    </row>
    <row r="7" spans="1:30" ht="15" customHeight="1">
      <c r="A7" s="117"/>
      <c r="B7" s="127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  <c r="P7" s="125"/>
      <c r="T7" s="125"/>
      <c r="U7" s="125"/>
      <c r="V7" s="125"/>
      <c r="W7" s="125"/>
      <c r="X7" s="125"/>
      <c r="Y7" s="125"/>
      <c r="Z7" s="125"/>
      <c r="AA7" s="125"/>
      <c r="AB7" s="125"/>
      <c r="AC7" s="125"/>
      <c r="AD7" s="125"/>
    </row>
    <row r="8" spans="1:30" ht="15" customHeight="1">
      <c r="D8" s="129" t="s">
        <v>61</v>
      </c>
      <c r="E8" s="118"/>
      <c r="F8" s="118"/>
      <c r="G8" s="118"/>
      <c r="H8" s="118"/>
      <c r="I8" s="118"/>
      <c r="J8" s="118"/>
      <c r="K8" s="118"/>
      <c r="L8" s="118"/>
      <c r="M8" s="118"/>
      <c r="N8" s="118"/>
      <c r="O8" s="118"/>
      <c r="P8" s="118"/>
      <c r="S8" s="129" t="s">
        <v>62</v>
      </c>
      <c r="T8" s="118"/>
      <c r="U8" s="118"/>
      <c r="V8" s="118"/>
      <c r="W8" s="118"/>
      <c r="X8" s="118"/>
      <c r="Y8" s="118"/>
      <c r="Z8" s="118"/>
      <c r="AA8" s="118"/>
      <c r="AB8" s="118"/>
      <c r="AC8" s="118"/>
      <c r="AD8" s="118"/>
    </row>
    <row r="9" spans="1:30" ht="15" customHeight="1">
      <c r="A9" s="130" t="s">
        <v>59</v>
      </c>
      <c r="B9" s="131" t="s">
        <v>60</v>
      </c>
      <c r="C9" s="117" t="s">
        <v>33</v>
      </c>
      <c r="D9" s="132" t="s">
        <v>47</v>
      </c>
      <c r="E9" s="132" t="s">
        <v>48</v>
      </c>
      <c r="F9" s="132" t="s">
        <v>49</v>
      </c>
      <c r="G9" s="132" t="s">
        <v>50</v>
      </c>
      <c r="H9" s="132" t="s">
        <v>51</v>
      </c>
      <c r="I9" s="132" t="s">
        <v>52</v>
      </c>
      <c r="J9" s="132" t="s">
        <v>53</v>
      </c>
      <c r="K9" s="132" t="s">
        <v>54</v>
      </c>
      <c r="L9" s="132" t="s">
        <v>55</v>
      </c>
      <c r="M9" s="132" t="s">
        <v>56</v>
      </c>
      <c r="N9" s="132" t="s">
        <v>57</v>
      </c>
      <c r="O9" s="132" t="s">
        <v>58</v>
      </c>
      <c r="P9" s="133" t="s">
        <v>9</v>
      </c>
      <c r="Q9" s="117" t="s">
        <v>33</v>
      </c>
      <c r="R9" s="117" t="s">
        <v>33</v>
      </c>
      <c r="S9" s="132" t="s">
        <v>47</v>
      </c>
      <c r="T9" s="132" t="s">
        <v>48</v>
      </c>
      <c r="U9" s="132" t="s">
        <v>49</v>
      </c>
      <c r="V9" s="132" t="s">
        <v>50</v>
      </c>
      <c r="W9" s="132" t="s">
        <v>51</v>
      </c>
      <c r="X9" s="132" t="s">
        <v>52</v>
      </c>
      <c r="Y9" s="132" t="s">
        <v>53</v>
      </c>
      <c r="Z9" s="132" t="s">
        <v>54</v>
      </c>
      <c r="AA9" s="132" t="s">
        <v>55</v>
      </c>
      <c r="AB9" s="132" t="s">
        <v>56</v>
      </c>
      <c r="AC9" s="132" t="s">
        <v>57</v>
      </c>
      <c r="AD9" s="132" t="s">
        <v>58</v>
      </c>
    </row>
    <row r="10" spans="1:30" s="137" customFormat="1" ht="15" customHeight="1">
      <c r="A10" s="134"/>
      <c r="B10" s="135"/>
      <c r="C10" s="136"/>
      <c r="D10" s="112"/>
      <c r="E10" s="112"/>
      <c r="F10" s="112"/>
      <c r="G10" s="112"/>
      <c r="H10" s="112"/>
      <c r="I10" s="112"/>
      <c r="J10" s="112"/>
      <c r="K10" s="112"/>
      <c r="L10" s="112"/>
      <c r="M10" s="112"/>
      <c r="N10" s="112"/>
      <c r="O10" s="112"/>
      <c r="P10" s="112"/>
      <c r="Q10" s="136"/>
      <c r="R10" s="136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</row>
    <row r="11" spans="1:30" s="114" customFormat="1" ht="15" customHeight="1">
      <c r="A11" s="138">
        <v>2006</v>
      </c>
      <c r="B11" s="139" t="s">
        <v>6</v>
      </c>
      <c r="C11" s="113"/>
      <c r="D11" s="110">
        <v>192927</v>
      </c>
      <c r="E11" s="110">
        <v>175936</v>
      </c>
      <c r="F11" s="110">
        <v>232986</v>
      </c>
      <c r="G11" s="110">
        <v>259713</v>
      </c>
      <c r="H11" s="110">
        <v>284779</v>
      </c>
      <c r="I11" s="110">
        <v>284327</v>
      </c>
      <c r="J11" s="110">
        <v>355064</v>
      </c>
      <c r="K11" s="110">
        <v>357168</v>
      </c>
      <c r="L11" s="110">
        <v>265458</v>
      </c>
      <c r="M11" s="110">
        <v>240468</v>
      </c>
      <c r="N11" s="110">
        <v>237441</v>
      </c>
      <c r="O11" s="110">
        <v>237801</v>
      </c>
      <c r="P11" s="110">
        <f>SUM(D11:O11)</f>
        <v>3124068</v>
      </c>
      <c r="Q11" s="140"/>
      <c r="R11" s="140"/>
      <c r="S11" s="110">
        <f>SUM($D11:D11)</f>
        <v>192927</v>
      </c>
      <c r="T11" s="110">
        <f>SUM($D11:E11)</f>
        <v>368863</v>
      </c>
      <c r="U11" s="110">
        <f>SUM($D11:F11)</f>
        <v>601849</v>
      </c>
      <c r="V11" s="110">
        <f>SUM($D11:G11)</f>
        <v>861562</v>
      </c>
      <c r="W11" s="110">
        <f>SUM($D11:H11)</f>
        <v>1146341</v>
      </c>
      <c r="X11" s="110">
        <f>SUM($D11:I11)</f>
        <v>1430668</v>
      </c>
      <c r="Y11" s="110">
        <f>SUM($D11:J11)</f>
        <v>1785732</v>
      </c>
      <c r="Z11" s="110">
        <f>SUM($D11:K11)</f>
        <v>2142900</v>
      </c>
      <c r="AA11" s="110">
        <f>SUM($D11:L11)</f>
        <v>2408358</v>
      </c>
      <c r="AB11" s="110">
        <f>SUM($D11:M11)</f>
        <v>2648826</v>
      </c>
      <c r="AC11" s="110">
        <f>SUM($D11:N11)</f>
        <v>2886267</v>
      </c>
      <c r="AD11" s="110">
        <f>SUM($D11:O11)</f>
        <v>3124068</v>
      </c>
    </row>
    <row r="12" spans="1:30" s="114" customFormat="1" ht="15" customHeight="1">
      <c r="A12" s="138">
        <v>2006</v>
      </c>
      <c r="B12" s="141" t="s">
        <v>7</v>
      </c>
      <c r="D12" s="111">
        <v>74724</v>
      </c>
      <c r="E12" s="110">
        <v>72486</v>
      </c>
      <c r="F12" s="110">
        <v>85592</v>
      </c>
      <c r="G12" s="110">
        <v>77710</v>
      </c>
      <c r="H12" s="110">
        <v>84682</v>
      </c>
      <c r="I12" s="110">
        <v>84852</v>
      </c>
      <c r="J12" s="110">
        <v>72526</v>
      </c>
      <c r="K12" s="110">
        <v>82500</v>
      </c>
      <c r="L12" s="110">
        <v>78354</v>
      </c>
      <c r="M12" s="110">
        <v>80942</v>
      </c>
      <c r="N12" s="110">
        <v>77930</v>
      </c>
      <c r="O12" s="110">
        <v>69222</v>
      </c>
      <c r="P12" s="110">
        <f>SUM(D12:O12)</f>
        <v>941520</v>
      </c>
      <c r="Q12" s="142"/>
      <c r="R12" s="142"/>
      <c r="S12" s="110">
        <f>SUM($D12:D12)</f>
        <v>74724</v>
      </c>
      <c r="T12" s="110">
        <f>SUM($D12:E12)</f>
        <v>147210</v>
      </c>
      <c r="U12" s="110">
        <f>SUM($D12:F12)</f>
        <v>232802</v>
      </c>
      <c r="V12" s="110">
        <f>SUM($D12:G12)</f>
        <v>310512</v>
      </c>
      <c r="W12" s="110">
        <f>SUM($D12:H12)</f>
        <v>395194</v>
      </c>
      <c r="X12" s="110">
        <f>SUM($D12:I12)</f>
        <v>480046</v>
      </c>
      <c r="Y12" s="110">
        <f>SUM($D12:J12)</f>
        <v>552572</v>
      </c>
      <c r="Z12" s="110">
        <f>SUM($D12:K12)</f>
        <v>635072</v>
      </c>
      <c r="AA12" s="110">
        <f>SUM($D12:L12)</f>
        <v>713426</v>
      </c>
      <c r="AB12" s="110">
        <f>SUM($D12:M12)</f>
        <v>794368</v>
      </c>
      <c r="AC12" s="110">
        <f>SUM($D12:N12)</f>
        <v>872298</v>
      </c>
      <c r="AD12" s="110">
        <f>SUM($D12:O12)</f>
        <v>941520</v>
      </c>
    </row>
    <row r="13" spans="1:30" s="114" customFormat="1" ht="15" customHeight="1">
      <c r="A13" s="138">
        <v>2006</v>
      </c>
      <c r="B13" s="141" t="s">
        <v>8</v>
      </c>
      <c r="D13" s="111">
        <v>366</v>
      </c>
      <c r="E13" s="110">
        <v>406</v>
      </c>
      <c r="F13" s="110">
        <v>660</v>
      </c>
      <c r="G13" s="110">
        <v>1296</v>
      </c>
      <c r="H13" s="110">
        <v>1302</v>
      </c>
      <c r="I13" s="110">
        <v>1046</v>
      </c>
      <c r="J13" s="110">
        <v>1348</v>
      </c>
      <c r="K13" s="110">
        <v>1068</v>
      </c>
      <c r="L13" s="110">
        <v>990</v>
      </c>
      <c r="M13" s="110">
        <v>1312</v>
      </c>
      <c r="N13" s="110">
        <v>1148</v>
      </c>
      <c r="O13" s="110">
        <v>776</v>
      </c>
      <c r="P13" s="110">
        <f>SUM(D13:O13)</f>
        <v>11718</v>
      </c>
      <c r="Q13" s="142"/>
      <c r="R13" s="142"/>
      <c r="S13" s="110">
        <f>SUM($D13:D13)</f>
        <v>366</v>
      </c>
      <c r="T13" s="110">
        <f>SUM($D13:E13)</f>
        <v>772</v>
      </c>
      <c r="U13" s="110">
        <f>SUM($D13:F13)</f>
        <v>1432</v>
      </c>
      <c r="V13" s="110">
        <f>SUM($D13:G13)</f>
        <v>2728</v>
      </c>
      <c r="W13" s="110">
        <f>SUM($D13:H13)</f>
        <v>4030</v>
      </c>
      <c r="X13" s="110">
        <f>SUM($D13:I13)</f>
        <v>5076</v>
      </c>
      <c r="Y13" s="110">
        <f>SUM($D13:J13)</f>
        <v>6424</v>
      </c>
      <c r="Z13" s="110">
        <f>SUM($D13:K13)</f>
        <v>7492</v>
      </c>
      <c r="AA13" s="110">
        <f>SUM($D13:L13)</f>
        <v>8482</v>
      </c>
      <c r="AB13" s="110">
        <f>SUM($D13:M13)</f>
        <v>9794</v>
      </c>
      <c r="AC13" s="110">
        <f>SUM($D13:N13)</f>
        <v>10942</v>
      </c>
      <c r="AD13" s="110">
        <f>SUM($D13:O13)</f>
        <v>11718</v>
      </c>
    </row>
    <row r="14" spans="1:30" s="114" customFormat="1" ht="15" customHeight="1">
      <c r="A14" s="138">
        <v>2006</v>
      </c>
      <c r="B14" s="143" t="s">
        <v>9</v>
      </c>
      <c r="D14" s="111">
        <f t="shared" ref="D14:P14" si="0">SUM(D11:D13)</f>
        <v>268017</v>
      </c>
      <c r="E14" s="111">
        <f t="shared" si="0"/>
        <v>248828</v>
      </c>
      <c r="F14" s="111">
        <f t="shared" si="0"/>
        <v>319238</v>
      </c>
      <c r="G14" s="111">
        <f t="shared" si="0"/>
        <v>338719</v>
      </c>
      <c r="H14" s="111">
        <f t="shared" si="0"/>
        <v>370763</v>
      </c>
      <c r="I14" s="111">
        <f t="shared" si="0"/>
        <v>370225</v>
      </c>
      <c r="J14" s="111">
        <f t="shared" si="0"/>
        <v>428938</v>
      </c>
      <c r="K14" s="111">
        <f t="shared" si="0"/>
        <v>440736</v>
      </c>
      <c r="L14" s="111">
        <f t="shared" si="0"/>
        <v>344802</v>
      </c>
      <c r="M14" s="111">
        <f t="shared" si="0"/>
        <v>322722</v>
      </c>
      <c r="N14" s="111">
        <f t="shared" si="0"/>
        <v>316519</v>
      </c>
      <c r="O14" s="111">
        <f t="shared" si="0"/>
        <v>307799</v>
      </c>
      <c r="P14" s="111">
        <f t="shared" si="0"/>
        <v>4077306</v>
      </c>
      <c r="Q14" s="142"/>
      <c r="R14" s="142"/>
      <c r="S14" s="111">
        <f t="shared" ref="S14:AD14" si="1">SUM(S11:S13)</f>
        <v>268017</v>
      </c>
      <c r="T14" s="111">
        <f t="shared" si="1"/>
        <v>516845</v>
      </c>
      <c r="U14" s="111">
        <f t="shared" si="1"/>
        <v>836083</v>
      </c>
      <c r="V14" s="111">
        <f t="shared" si="1"/>
        <v>1174802</v>
      </c>
      <c r="W14" s="111">
        <f t="shared" si="1"/>
        <v>1545565</v>
      </c>
      <c r="X14" s="111">
        <f t="shared" si="1"/>
        <v>1915790</v>
      </c>
      <c r="Y14" s="111">
        <f t="shared" si="1"/>
        <v>2344728</v>
      </c>
      <c r="Z14" s="111">
        <f t="shared" si="1"/>
        <v>2785464</v>
      </c>
      <c r="AA14" s="111">
        <f t="shared" si="1"/>
        <v>3130266</v>
      </c>
      <c r="AB14" s="111">
        <f t="shared" si="1"/>
        <v>3452988</v>
      </c>
      <c r="AC14" s="111">
        <f t="shared" si="1"/>
        <v>3769507</v>
      </c>
      <c r="AD14" s="111">
        <f t="shared" si="1"/>
        <v>4077306</v>
      </c>
    </row>
    <row r="15" spans="1:30" s="137" customFormat="1" ht="15" customHeight="1">
      <c r="A15" s="134"/>
      <c r="B15" s="135"/>
      <c r="C15" s="136"/>
      <c r="D15" s="112"/>
      <c r="E15" s="112"/>
      <c r="F15" s="112"/>
      <c r="G15" s="112"/>
      <c r="H15" s="112"/>
      <c r="I15" s="112"/>
      <c r="J15" s="112"/>
      <c r="K15" s="112"/>
      <c r="L15" s="112"/>
      <c r="M15" s="112"/>
      <c r="N15" s="112"/>
      <c r="O15" s="112"/>
      <c r="P15" s="112"/>
      <c r="Q15" s="136"/>
      <c r="R15" s="136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</row>
    <row r="16" spans="1:30" s="114" customFormat="1" ht="15" customHeight="1">
      <c r="A16" s="138">
        <v>2007</v>
      </c>
      <c r="B16" s="139" t="s">
        <v>6</v>
      </c>
      <c r="C16" s="113"/>
      <c r="D16" s="110">
        <v>185181</v>
      </c>
      <c r="E16" s="110">
        <v>157841</v>
      </c>
      <c r="F16" s="110">
        <v>228979</v>
      </c>
      <c r="G16" s="110">
        <v>234628</v>
      </c>
      <c r="H16" s="110">
        <v>273700</v>
      </c>
      <c r="I16" s="110">
        <v>282162</v>
      </c>
      <c r="J16" s="110">
        <v>335862</v>
      </c>
      <c r="K16" s="110">
        <v>356421</v>
      </c>
      <c r="L16" s="110">
        <v>280164</v>
      </c>
      <c r="M16" s="110">
        <v>271448</v>
      </c>
      <c r="N16" s="110">
        <v>253591</v>
      </c>
      <c r="O16" s="110">
        <v>220375</v>
      </c>
      <c r="P16" s="110">
        <f>SUM(D16:O16)</f>
        <v>3080352</v>
      </c>
      <c r="Q16" s="140"/>
      <c r="R16" s="140"/>
      <c r="S16" s="110">
        <f>SUM($D16:D16)</f>
        <v>185181</v>
      </c>
      <c r="T16" s="110">
        <f>SUM($D16:E16)</f>
        <v>343022</v>
      </c>
      <c r="U16" s="110">
        <f>SUM($D16:F16)</f>
        <v>572001</v>
      </c>
      <c r="V16" s="110">
        <f>SUM($D16:G16)</f>
        <v>806629</v>
      </c>
      <c r="W16" s="110">
        <f>SUM($D16:H16)</f>
        <v>1080329</v>
      </c>
      <c r="X16" s="110">
        <f>SUM($D16:I16)</f>
        <v>1362491</v>
      </c>
      <c r="Y16" s="110">
        <f>SUM($D16:J16)</f>
        <v>1698353</v>
      </c>
      <c r="Z16" s="110">
        <f>SUM($D16:K16)</f>
        <v>2054774</v>
      </c>
      <c r="AA16" s="110">
        <f>SUM($D16:L16)</f>
        <v>2334938</v>
      </c>
      <c r="AB16" s="110">
        <f>SUM($D16:M16)</f>
        <v>2606386</v>
      </c>
      <c r="AC16" s="110">
        <f>SUM($D16:N16)</f>
        <v>2859977</v>
      </c>
      <c r="AD16" s="110">
        <f>SUM($D16:O16)</f>
        <v>3080352</v>
      </c>
    </row>
    <row r="17" spans="1:30" s="114" customFormat="1" ht="15" customHeight="1">
      <c r="A17" s="138">
        <v>2007</v>
      </c>
      <c r="B17" s="141" t="s">
        <v>7</v>
      </c>
      <c r="D17" s="111">
        <v>75246</v>
      </c>
      <c r="E17" s="110">
        <v>68976</v>
      </c>
      <c r="F17" s="110">
        <v>79720</v>
      </c>
      <c r="G17" s="110">
        <v>75226</v>
      </c>
      <c r="H17" s="110">
        <v>81416</v>
      </c>
      <c r="I17" s="110">
        <v>76862</v>
      </c>
      <c r="J17" s="110">
        <v>70424</v>
      </c>
      <c r="K17" s="110">
        <v>80370</v>
      </c>
      <c r="L17" s="110">
        <v>71964</v>
      </c>
      <c r="M17" s="110">
        <v>78826</v>
      </c>
      <c r="N17" s="110">
        <v>73378</v>
      </c>
      <c r="O17" s="110">
        <v>61178</v>
      </c>
      <c r="P17" s="110">
        <f>SUM(D17:O17)</f>
        <v>893586</v>
      </c>
      <c r="Q17" s="142"/>
      <c r="R17" s="142"/>
      <c r="S17" s="110">
        <f>SUM($D17:D17)</f>
        <v>75246</v>
      </c>
      <c r="T17" s="110">
        <f>SUM($D17:E17)</f>
        <v>144222</v>
      </c>
      <c r="U17" s="110">
        <f>SUM($D17:F17)</f>
        <v>223942</v>
      </c>
      <c r="V17" s="110">
        <f>SUM($D17:G17)</f>
        <v>299168</v>
      </c>
      <c r="W17" s="110">
        <f>SUM($D17:H17)</f>
        <v>380584</v>
      </c>
      <c r="X17" s="110">
        <f>SUM($D17:I17)</f>
        <v>457446</v>
      </c>
      <c r="Y17" s="110">
        <f>SUM($D17:J17)</f>
        <v>527870</v>
      </c>
      <c r="Z17" s="110">
        <f>SUM($D17:K17)</f>
        <v>608240</v>
      </c>
      <c r="AA17" s="110">
        <f>SUM($D17:L17)</f>
        <v>680204</v>
      </c>
      <c r="AB17" s="110">
        <f>SUM($D17:M17)</f>
        <v>759030</v>
      </c>
      <c r="AC17" s="110">
        <f>SUM($D17:N17)</f>
        <v>832408</v>
      </c>
      <c r="AD17" s="110">
        <f>SUM($D17:O17)</f>
        <v>893586</v>
      </c>
    </row>
    <row r="18" spans="1:30" s="114" customFormat="1" ht="15" customHeight="1">
      <c r="A18" s="138">
        <v>2007</v>
      </c>
      <c r="B18" s="141" t="s">
        <v>8</v>
      </c>
      <c r="D18" s="111">
        <v>476</v>
      </c>
      <c r="E18" s="110">
        <v>460</v>
      </c>
      <c r="F18" s="110">
        <v>714</v>
      </c>
      <c r="G18" s="110">
        <v>1046</v>
      </c>
      <c r="H18" s="110">
        <v>1236</v>
      </c>
      <c r="I18" s="110">
        <v>906</v>
      </c>
      <c r="J18" s="110">
        <v>964</v>
      </c>
      <c r="K18" s="110">
        <v>948</v>
      </c>
      <c r="L18" s="110">
        <v>734</v>
      </c>
      <c r="M18" s="110">
        <v>764</v>
      </c>
      <c r="N18" s="110">
        <v>780</v>
      </c>
      <c r="O18" s="110">
        <v>690</v>
      </c>
      <c r="P18" s="110">
        <f>SUM(D18:O18)</f>
        <v>9718</v>
      </c>
      <c r="Q18" s="142"/>
      <c r="R18" s="142"/>
      <c r="S18" s="110">
        <f>SUM($D18:D18)</f>
        <v>476</v>
      </c>
      <c r="T18" s="110">
        <f>SUM($D18:E18)</f>
        <v>936</v>
      </c>
      <c r="U18" s="110">
        <f>SUM($D18:F18)</f>
        <v>1650</v>
      </c>
      <c r="V18" s="110">
        <f>SUM($D18:G18)</f>
        <v>2696</v>
      </c>
      <c r="W18" s="110">
        <f>SUM($D18:H18)</f>
        <v>3932</v>
      </c>
      <c r="X18" s="110">
        <f>SUM($D18:I18)</f>
        <v>4838</v>
      </c>
      <c r="Y18" s="110">
        <f>SUM($D18:J18)</f>
        <v>5802</v>
      </c>
      <c r="Z18" s="110">
        <f>SUM($D18:K18)</f>
        <v>6750</v>
      </c>
      <c r="AA18" s="110">
        <f>SUM($D18:L18)</f>
        <v>7484</v>
      </c>
      <c r="AB18" s="110">
        <f>SUM($D18:M18)</f>
        <v>8248</v>
      </c>
      <c r="AC18" s="110">
        <f>SUM($D18:N18)</f>
        <v>9028</v>
      </c>
      <c r="AD18" s="110">
        <f>SUM($D18:O18)</f>
        <v>9718</v>
      </c>
    </row>
    <row r="19" spans="1:30" s="114" customFormat="1" ht="15" customHeight="1">
      <c r="A19" s="138">
        <v>2007</v>
      </c>
      <c r="B19" s="143" t="s">
        <v>9</v>
      </c>
      <c r="D19" s="111">
        <f t="shared" ref="D19:P19" si="2">SUM(D16:D18)</f>
        <v>260903</v>
      </c>
      <c r="E19" s="111">
        <f t="shared" si="2"/>
        <v>227277</v>
      </c>
      <c r="F19" s="111">
        <f t="shared" si="2"/>
        <v>309413</v>
      </c>
      <c r="G19" s="111">
        <f t="shared" si="2"/>
        <v>310900</v>
      </c>
      <c r="H19" s="111">
        <f t="shared" si="2"/>
        <v>356352</v>
      </c>
      <c r="I19" s="111">
        <f t="shared" si="2"/>
        <v>359930</v>
      </c>
      <c r="J19" s="111">
        <f t="shared" si="2"/>
        <v>407250</v>
      </c>
      <c r="K19" s="111">
        <f t="shared" si="2"/>
        <v>437739</v>
      </c>
      <c r="L19" s="111">
        <f t="shared" si="2"/>
        <v>352862</v>
      </c>
      <c r="M19" s="111">
        <f t="shared" si="2"/>
        <v>351038</v>
      </c>
      <c r="N19" s="111">
        <f t="shared" si="2"/>
        <v>327749</v>
      </c>
      <c r="O19" s="111">
        <f t="shared" si="2"/>
        <v>282243</v>
      </c>
      <c r="P19" s="111">
        <f t="shared" si="2"/>
        <v>3983656</v>
      </c>
      <c r="Q19" s="142"/>
      <c r="R19" s="142"/>
      <c r="S19" s="111">
        <f t="shared" ref="S19:AD19" si="3">SUM(S16:S18)</f>
        <v>260903</v>
      </c>
      <c r="T19" s="111">
        <f t="shared" si="3"/>
        <v>488180</v>
      </c>
      <c r="U19" s="111">
        <f t="shared" si="3"/>
        <v>797593</v>
      </c>
      <c r="V19" s="111">
        <f t="shared" si="3"/>
        <v>1108493</v>
      </c>
      <c r="W19" s="111">
        <f t="shared" si="3"/>
        <v>1464845</v>
      </c>
      <c r="X19" s="111">
        <f t="shared" si="3"/>
        <v>1824775</v>
      </c>
      <c r="Y19" s="111">
        <f t="shared" si="3"/>
        <v>2232025</v>
      </c>
      <c r="Z19" s="111">
        <f t="shared" si="3"/>
        <v>2669764</v>
      </c>
      <c r="AA19" s="111">
        <f t="shared" si="3"/>
        <v>3022626</v>
      </c>
      <c r="AB19" s="111">
        <f t="shared" si="3"/>
        <v>3373664</v>
      </c>
      <c r="AC19" s="111">
        <f t="shared" si="3"/>
        <v>3701413</v>
      </c>
      <c r="AD19" s="111">
        <f t="shared" si="3"/>
        <v>3983656</v>
      </c>
    </row>
    <row r="20" spans="1:30" s="137" customFormat="1" ht="15" customHeight="1">
      <c r="A20" s="134"/>
      <c r="B20" s="135"/>
      <c r="C20" s="136"/>
      <c r="D20" s="112"/>
      <c r="E20" s="112"/>
      <c r="F20" s="112"/>
      <c r="G20" s="112"/>
      <c r="H20" s="112"/>
      <c r="I20" s="112"/>
      <c r="J20" s="112"/>
      <c r="K20" s="112"/>
      <c r="L20" s="112"/>
      <c r="M20" s="112"/>
      <c r="N20" s="112"/>
      <c r="O20" s="112"/>
      <c r="P20" s="112"/>
      <c r="Q20" s="136"/>
      <c r="R20" s="136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</row>
    <row r="21" spans="1:30" s="114" customFormat="1" ht="15" customHeight="1">
      <c r="A21" s="138">
        <v>2008</v>
      </c>
      <c r="B21" s="139" t="s">
        <v>6</v>
      </c>
      <c r="C21" s="113"/>
      <c r="D21" s="110">
        <v>186021</v>
      </c>
      <c r="E21" s="110">
        <v>174147</v>
      </c>
      <c r="F21" s="110">
        <v>229103</v>
      </c>
      <c r="G21" s="110">
        <v>227980</v>
      </c>
      <c r="H21" s="110">
        <v>265800</v>
      </c>
      <c r="I21" s="110">
        <v>261846</v>
      </c>
      <c r="J21" s="110">
        <v>314563</v>
      </c>
      <c r="K21" s="110">
        <v>343948</v>
      </c>
      <c r="L21" s="110">
        <v>236202</v>
      </c>
      <c r="M21" s="110">
        <v>233268</v>
      </c>
      <c r="N21" s="110">
        <v>212289</v>
      </c>
      <c r="O21" s="110">
        <v>189947</v>
      </c>
      <c r="P21" s="110">
        <f>SUM(D21:O21)</f>
        <v>2875114</v>
      </c>
      <c r="Q21" s="140"/>
      <c r="R21" s="140"/>
      <c r="S21" s="110">
        <f>SUM($D21:D21)</f>
        <v>186021</v>
      </c>
      <c r="T21" s="110">
        <f>SUM($D21:E21)</f>
        <v>360168</v>
      </c>
      <c r="U21" s="110">
        <f>SUM($D21:F21)</f>
        <v>589271</v>
      </c>
      <c r="V21" s="110">
        <f>SUM($D21:G21)</f>
        <v>817251</v>
      </c>
      <c r="W21" s="110">
        <f>SUM($D21:H21)</f>
        <v>1083051</v>
      </c>
      <c r="X21" s="110">
        <f>SUM($D21:I21)</f>
        <v>1344897</v>
      </c>
      <c r="Y21" s="110">
        <f>SUM($D21:J21)</f>
        <v>1659460</v>
      </c>
      <c r="Z21" s="110">
        <f>SUM($D21:K21)</f>
        <v>2003408</v>
      </c>
      <c r="AA21" s="110">
        <f>SUM($D21:L21)</f>
        <v>2239610</v>
      </c>
      <c r="AB21" s="110">
        <f>SUM($D21:M21)</f>
        <v>2472878</v>
      </c>
      <c r="AC21" s="110">
        <f>SUM($D21:N21)</f>
        <v>2685167</v>
      </c>
      <c r="AD21" s="110">
        <f>SUM($D21:O21)</f>
        <v>2875114</v>
      </c>
    </row>
    <row r="22" spans="1:30" s="114" customFormat="1" ht="15" customHeight="1">
      <c r="A22" s="138">
        <v>2008</v>
      </c>
      <c r="B22" s="141" t="s">
        <v>7</v>
      </c>
      <c r="D22" s="111">
        <v>68426</v>
      </c>
      <c r="E22" s="110">
        <v>66126</v>
      </c>
      <c r="F22" s="110">
        <v>67714</v>
      </c>
      <c r="G22" s="110">
        <v>73190</v>
      </c>
      <c r="H22" s="110">
        <v>73136</v>
      </c>
      <c r="I22" s="110">
        <v>66898</v>
      </c>
      <c r="J22" s="110">
        <v>65622</v>
      </c>
      <c r="K22" s="110">
        <v>64268</v>
      </c>
      <c r="L22" s="110">
        <v>65080</v>
      </c>
      <c r="M22" s="110">
        <v>66970</v>
      </c>
      <c r="N22" s="110">
        <v>57190</v>
      </c>
      <c r="O22" s="110">
        <v>55274</v>
      </c>
      <c r="P22" s="110">
        <f>SUM(D22:O22)</f>
        <v>789894</v>
      </c>
      <c r="Q22" s="142"/>
      <c r="R22" s="142"/>
      <c r="S22" s="110">
        <f>SUM($D22:D22)</f>
        <v>68426</v>
      </c>
      <c r="T22" s="110">
        <f>SUM($D22:E22)</f>
        <v>134552</v>
      </c>
      <c r="U22" s="110">
        <f>SUM($D22:F22)</f>
        <v>202266</v>
      </c>
      <c r="V22" s="110">
        <f>SUM($D22:G22)</f>
        <v>275456</v>
      </c>
      <c r="W22" s="110">
        <f>SUM($D22:H22)</f>
        <v>348592</v>
      </c>
      <c r="X22" s="110">
        <f>SUM($D22:I22)</f>
        <v>415490</v>
      </c>
      <c r="Y22" s="110">
        <f>SUM($D22:J22)</f>
        <v>481112</v>
      </c>
      <c r="Z22" s="110">
        <f>SUM($D22:K22)</f>
        <v>545380</v>
      </c>
      <c r="AA22" s="110">
        <f>SUM($D22:L22)</f>
        <v>610460</v>
      </c>
      <c r="AB22" s="110">
        <f>SUM($D22:M22)</f>
        <v>677430</v>
      </c>
      <c r="AC22" s="110">
        <f>SUM($D22:N22)</f>
        <v>734620</v>
      </c>
      <c r="AD22" s="110">
        <f>SUM($D22:O22)</f>
        <v>789894</v>
      </c>
    </row>
    <row r="23" spans="1:30" s="114" customFormat="1" ht="15" customHeight="1">
      <c r="A23" s="138">
        <v>2008</v>
      </c>
      <c r="B23" s="141" t="s">
        <v>8</v>
      </c>
      <c r="D23" s="111">
        <v>380</v>
      </c>
      <c r="E23" s="110">
        <v>408</v>
      </c>
      <c r="F23" s="110">
        <v>546</v>
      </c>
      <c r="G23" s="110">
        <v>778</v>
      </c>
      <c r="H23" s="110">
        <v>800</v>
      </c>
      <c r="I23" s="110">
        <v>576</v>
      </c>
      <c r="J23" s="110">
        <v>790</v>
      </c>
      <c r="K23" s="110">
        <v>722</v>
      </c>
      <c r="L23" s="110">
        <v>646</v>
      </c>
      <c r="M23" s="110">
        <v>764</v>
      </c>
      <c r="N23" s="110">
        <v>706</v>
      </c>
      <c r="O23" s="110">
        <v>408</v>
      </c>
      <c r="P23" s="110">
        <f>SUM(D23:O23)</f>
        <v>7524</v>
      </c>
      <c r="Q23" s="142"/>
      <c r="R23" s="142"/>
      <c r="S23" s="110">
        <f>SUM($D23:D23)</f>
        <v>380</v>
      </c>
      <c r="T23" s="110">
        <f>SUM($D23:E23)</f>
        <v>788</v>
      </c>
      <c r="U23" s="110">
        <f>SUM($D23:F23)</f>
        <v>1334</v>
      </c>
      <c r="V23" s="110">
        <f>SUM($D23:G23)</f>
        <v>2112</v>
      </c>
      <c r="W23" s="110">
        <f>SUM($D23:H23)</f>
        <v>2912</v>
      </c>
      <c r="X23" s="110">
        <f>SUM($D23:I23)</f>
        <v>3488</v>
      </c>
      <c r="Y23" s="110">
        <f>SUM($D23:J23)</f>
        <v>4278</v>
      </c>
      <c r="Z23" s="110">
        <f>SUM($D23:K23)</f>
        <v>5000</v>
      </c>
      <c r="AA23" s="110">
        <f>SUM($D23:L23)</f>
        <v>5646</v>
      </c>
      <c r="AB23" s="110">
        <f>SUM($D23:M23)</f>
        <v>6410</v>
      </c>
      <c r="AC23" s="110">
        <f>SUM($D23:N23)</f>
        <v>7116</v>
      </c>
      <c r="AD23" s="110">
        <f>SUM($D23:O23)</f>
        <v>7524</v>
      </c>
    </row>
    <row r="24" spans="1:30" s="114" customFormat="1" ht="15" customHeight="1">
      <c r="A24" s="138">
        <v>2008</v>
      </c>
      <c r="B24" s="143" t="s">
        <v>9</v>
      </c>
      <c r="D24" s="111">
        <f t="shared" ref="D24:P24" si="4">SUM(D21:D23)</f>
        <v>254827</v>
      </c>
      <c r="E24" s="111">
        <f t="shared" si="4"/>
        <v>240681</v>
      </c>
      <c r="F24" s="111">
        <f t="shared" si="4"/>
        <v>297363</v>
      </c>
      <c r="G24" s="111">
        <f t="shared" si="4"/>
        <v>301948</v>
      </c>
      <c r="H24" s="111">
        <f t="shared" si="4"/>
        <v>339736</v>
      </c>
      <c r="I24" s="111">
        <f t="shared" si="4"/>
        <v>329320</v>
      </c>
      <c r="J24" s="111">
        <f t="shared" si="4"/>
        <v>380975</v>
      </c>
      <c r="K24" s="111">
        <f t="shared" si="4"/>
        <v>408938</v>
      </c>
      <c r="L24" s="111">
        <f t="shared" si="4"/>
        <v>301928</v>
      </c>
      <c r="M24" s="111">
        <f t="shared" si="4"/>
        <v>301002</v>
      </c>
      <c r="N24" s="111">
        <f t="shared" si="4"/>
        <v>270185</v>
      </c>
      <c r="O24" s="111">
        <f t="shared" si="4"/>
        <v>245629</v>
      </c>
      <c r="P24" s="111">
        <f t="shared" si="4"/>
        <v>3672532</v>
      </c>
      <c r="Q24" s="142"/>
      <c r="R24" s="142"/>
      <c r="S24" s="111">
        <f t="shared" ref="S24:AD24" si="5">SUM(S21:S23)</f>
        <v>254827</v>
      </c>
      <c r="T24" s="111">
        <f t="shared" si="5"/>
        <v>495508</v>
      </c>
      <c r="U24" s="111">
        <f t="shared" si="5"/>
        <v>792871</v>
      </c>
      <c r="V24" s="111">
        <f t="shared" si="5"/>
        <v>1094819</v>
      </c>
      <c r="W24" s="111">
        <f t="shared" si="5"/>
        <v>1434555</v>
      </c>
      <c r="X24" s="111">
        <f t="shared" si="5"/>
        <v>1763875</v>
      </c>
      <c r="Y24" s="111">
        <f t="shared" si="5"/>
        <v>2144850</v>
      </c>
      <c r="Z24" s="111">
        <f t="shared" si="5"/>
        <v>2553788</v>
      </c>
      <c r="AA24" s="111">
        <f t="shared" si="5"/>
        <v>2855716</v>
      </c>
      <c r="AB24" s="111">
        <f t="shared" si="5"/>
        <v>3156718</v>
      </c>
      <c r="AC24" s="111">
        <f t="shared" si="5"/>
        <v>3426903</v>
      </c>
      <c r="AD24" s="111">
        <f t="shared" si="5"/>
        <v>3672532</v>
      </c>
    </row>
    <row r="25" spans="1:30" s="137" customFormat="1" ht="15" customHeight="1">
      <c r="A25" s="134"/>
      <c r="B25" s="135"/>
      <c r="C25" s="136"/>
      <c r="D25" s="112"/>
      <c r="E25" s="112"/>
      <c r="F25" s="112"/>
      <c r="G25" s="112"/>
      <c r="H25" s="112"/>
      <c r="I25" s="112"/>
      <c r="J25" s="112"/>
      <c r="K25" s="112"/>
      <c r="L25" s="112"/>
      <c r="M25" s="112"/>
      <c r="N25" s="112"/>
      <c r="O25" s="112"/>
      <c r="P25" s="112"/>
      <c r="Q25" s="136"/>
      <c r="R25" s="136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</row>
    <row r="26" spans="1:30" s="114" customFormat="1" ht="15" customHeight="1">
      <c r="A26" s="138">
        <v>2009</v>
      </c>
      <c r="B26" s="139" t="s">
        <v>6</v>
      </c>
      <c r="C26" s="113"/>
      <c r="D26" s="110">
        <v>153291</v>
      </c>
      <c r="E26" s="110">
        <v>152795</v>
      </c>
      <c r="F26" s="110">
        <v>200647</v>
      </c>
      <c r="G26" s="110">
        <v>202469</v>
      </c>
      <c r="H26" s="110">
        <v>239161</v>
      </c>
      <c r="I26" s="110">
        <v>219095</v>
      </c>
      <c r="J26" s="110">
        <v>274110</v>
      </c>
      <c r="K26" s="110">
        <v>294214</v>
      </c>
      <c r="L26" s="110">
        <v>227913</v>
      </c>
      <c r="M26" s="110">
        <v>223035</v>
      </c>
      <c r="N26" s="110">
        <v>218784</v>
      </c>
      <c r="O26" s="110">
        <v>207437</v>
      </c>
      <c r="P26" s="110">
        <f>SUM(D26:O26)</f>
        <v>2612951</v>
      </c>
      <c r="Q26" s="140"/>
      <c r="R26" s="140"/>
      <c r="S26" s="110">
        <f>SUM($D26:D26)</f>
        <v>153291</v>
      </c>
      <c r="T26" s="110">
        <f>SUM($D26:E26)</f>
        <v>306086</v>
      </c>
      <c r="U26" s="110">
        <f>SUM($D26:F26)</f>
        <v>506733</v>
      </c>
      <c r="V26" s="110">
        <f>SUM($D26:G26)</f>
        <v>709202</v>
      </c>
      <c r="W26" s="110">
        <f>SUM($D26:H26)</f>
        <v>948363</v>
      </c>
      <c r="X26" s="110">
        <f>SUM($D26:I26)</f>
        <v>1167458</v>
      </c>
      <c r="Y26" s="110">
        <f>SUM($D26:J26)</f>
        <v>1441568</v>
      </c>
      <c r="Z26" s="110">
        <f>SUM($D26:K26)</f>
        <v>1735782</v>
      </c>
      <c r="AA26" s="110">
        <f>SUM($D26:L26)</f>
        <v>1963695</v>
      </c>
      <c r="AB26" s="110">
        <f>SUM($D26:M26)</f>
        <v>2186730</v>
      </c>
      <c r="AC26" s="110">
        <f>SUM($D26:N26)</f>
        <v>2405514</v>
      </c>
      <c r="AD26" s="110">
        <f>SUM($D26:O26)</f>
        <v>2612951</v>
      </c>
    </row>
    <row r="27" spans="1:30" s="114" customFormat="1" ht="15" customHeight="1">
      <c r="A27" s="138">
        <v>2009</v>
      </c>
      <c r="B27" s="141" t="s">
        <v>7</v>
      </c>
      <c r="D27" s="111">
        <v>52876</v>
      </c>
      <c r="E27" s="110">
        <v>51276</v>
      </c>
      <c r="F27" s="110">
        <v>55784</v>
      </c>
      <c r="G27" s="110">
        <v>56524</v>
      </c>
      <c r="H27" s="110">
        <v>55658</v>
      </c>
      <c r="I27" s="110">
        <v>57032</v>
      </c>
      <c r="J27" s="110">
        <v>57322</v>
      </c>
      <c r="K27" s="110">
        <v>57790</v>
      </c>
      <c r="L27" s="110">
        <v>59744</v>
      </c>
      <c r="M27" s="110">
        <v>60928</v>
      </c>
      <c r="N27" s="110">
        <v>55474</v>
      </c>
      <c r="O27" s="110">
        <v>54504</v>
      </c>
      <c r="P27" s="110">
        <f>SUM(D27:O27)</f>
        <v>674912</v>
      </c>
      <c r="Q27" s="142"/>
      <c r="R27" s="142"/>
      <c r="S27" s="110">
        <f>SUM($D27:D27)</f>
        <v>52876</v>
      </c>
      <c r="T27" s="110">
        <f>SUM($D27:E27)</f>
        <v>104152</v>
      </c>
      <c r="U27" s="110">
        <f>SUM($D27:F27)</f>
        <v>159936</v>
      </c>
      <c r="V27" s="110">
        <f>SUM($D27:G27)</f>
        <v>216460</v>
      </c>
      <c r="W27" s="110">
        <f>SUM($D27:H27)</f>
        <v>272118</v>
      </c>
      <c r="X27" s="110">
        <f>SUM($D27:I27)</f>
        <v>329150</v>
      </c>
      <c r="Y27" s="110">
        <f>SUM($D27:J27)</f>
        <v>386472</v>
      </c>
      <c r="Z27" s="110">
        <f>SUM($D27:K27)</f>
        <v>444262</v>
      </c>
      <c r="AA27" s="110">
        <f>SUM($D27:L27)</f>
        <v>504006</v>
      </c>
      <c r="AB27" s="110">
        <f>SUM($D27:M27)</f>
        <v>564934</v>
      </c>
      <c r="AC27" s="110">
        <f>SUM($D27:N27)</f>
        <v>620408</v>
      </c>
      <c r="AD27" s="110">
        <f>SUM($D27:O27)</f>
        <v>674912</v>
      </c>
    </row>
    <row r="28" spans="1:30" s="114" customFormat="1" ht="15" customHeight="1">
      <c r="A28" s="138">
        <v>2009</v>
      </c>
      <c r="B28" s="141" t="s">
        <v>8</v>
      </c>
      <c r="D28" s="111">
        <v>334</v>
      </c>
      <c r="E28" s="110">
        <v>364</v>
      </c>
      <c r="F28" s="110">
        <v>418</v>
      </c>
      <c r="G28" s="110">
        <v>582</v>
      </c>
      <c r="H28" s="110">
        <v>660</v>
      </c>
      <c r="I28" s="110">
        <v>382</v>
      </c>
      <c r="J28" s="110">
        <v>458</v>
      </c>
      <c r="K28" s="110">
        <v>428</v>
      </c>
      <c r="L28" s="110">
        <v>414</v>
      </c>
      <c r="M28" s="110">
        <v>426</v>
      </c>
      <c r="N28" s="110">
        <v>490</v>
      </c>
      <c r="O28" s="110">
        <v>320</v>
      </c>
      <c r="P28" s="110">
        <f>SUM(D28:O28)</f>
        <v>5276</v>
      </c>
      <c r="Q28" s="142"/>
      <c r="R28" s="142"/>
      <c r="S28" s="110">
        <f>SUM($D28:D28)</f>
        <v>334</v>
      </c>
      <c r="T28" s="110">
        <f>SUM($D28:E28)</f>
        <v>698</v>
      </c>
      <c r="U28" s="110">
        <f>SUM($D28:F28)</f>
        <v>1116</v>
      </c>
      <c r="V28" s="110">
        <f>SUM($D28:G28)</f>
        <v>1698</v>
      </c>
      <c r="W28" s="110">
        <f>SUM($D28:H28)</f>
        <v>2358</v>
      </c>
      <c r="X28" s="110">
        <f>SUM($D28:I28)</f>
        <v>2740</v>
      </c>
      <c r="Y28" s="110">
        <f>SUM($D28:J28)</f>
        <v>3198</v>
      </c>
      <c r="Z28" s="110">
        <f>SUM($D28:K28)</f>
        <v>3626</v>
      </c>
      <c r="AA28" s="110">
        <f>SUM($D28:L28)</f>
        <v>4040</v>
      </c>
      <c r="AB28" s="110">
        <f>SUM($D28:M28)</f>
        <v>4466</v>
      </c>
      <c r="AC28" s="110">
        <f>SUM($D28:N28)</f>
        <v>4956</v>
      </c>
      <c r="AD28" s="110">
        <f>SUM($D28:O28)</f>
        <v>5276</v>
      </c>
    </row>
    <row r="29" spans="1:30" s="114" customFormat="1" ht="15" customHeight="1">
      <c r="A29" s="138">
        <v>2009</v>
      </c>
      <c r="B29" s="143" t="s">
        <v>9</v>
      </c>
      <c r="D29" s="111">
        <f t="shared" ref="D29:P29" si="6">SUM(D26:D28)</f>
        <v>206501</v>
      </c>
      <c r="E29" s="111">
        <f t="shared" si="6"/>
        <v>204435</v>
      </c>
      <c r="F29" s="111">
        <f t="shared" si="6"/>
        <v>256849</v>
      </c>
      <c r="G29" s="111">
        <f t="shared" si="6"/>
        <v>259575</v>
      </c>
      <c r="H29" s="111">
        <f t="shared" si="6"/>
        <v>295479</v>
      </c>
      <c r="I29" s="111">
        <f t="shared" si="6"/>
        <v>276509</v>
      </c>
      <c r="J29" s="111">
        <f t="shared" si="6"/>
        <v>331890</v>
      </c>
      <c r="K29" s="111">
        <f t="shared" si="6"/>
        <v>352432</v>
      </c>
      <c r="L29" s="111">
        <f t="shared" si="6"/>
        <v>288071</v>
      </c>
      <c r="M29" s="111">
        <f t="shared" si="6"/>
        <v>284389</v>
      </c>
      <c r="N29" s="111">
        <f t="shared" si="6"/>
        <v>274748</v>
      </c>
      <c r="O29" s="111">
        <f t="shared" si="6"/>
        <v>262261</v>
      </c>
      <c r="P29" s="111">
        <f t="shared" si="6"/>
        <v>3293139</v>
      </c>
      <c r="Q29" s="142"/>
      <c r="R29" s="142"/>
      <c r="S29" s="111">
        <f t="shared" ref="S29:AD29" si="7">SUM(S26:S28)</f>
        <v>206501</v>
      </c>
      <c r="T29" s="111">
        <f t="shared" si="7"/>
        <v>410936</v>
      </c>
      <c r="U29" s="111">
        <f t="shared" si="7"/>
        <v>667785</v>
      </c>
      <c r="V29" s="111">
        <f t="shared" si="7"/>
        <v>927360</v>
      </c>
      <c r="W29" s="111">
        <f t="shared" si="7"/>
        <v>1222839</v>
      </c>
      <c r="X29" s="111">
        <f t="shared" si="7"/>
        <v>1499348</v>
      </c>
      <c r="Y29" s="111">
        <f t="shared" si="7"/>
        <v>1831238</v>
      </c>
      <c r="Z29" s="111">
        <f t="shared" si="7"/>
        <v>2183670</v>
      </c>
      <c r="AA29" s="111">
        <f t="shared" si="7"/>
        <v>2471741</v>
      </c>
      <c r="AB29" s="111">
        <f t="shared" si="7"/>
        <v>2756130</v>
      </c>
      <c r="AC29" s="111">
        <f t="shared" si="7"/>
        <v>3030878</v>
      </c>
      <c r="AD29" s="111">
        <f t="shared" si="7"/>
        <v>3293139</v>
      </c>
    </row>
    <row r="30" spans="1:30" s="137" customFormat="1" ht="15" customHeight="1">
      <c r="A30" s="134"/>
      <c r="B30" s="135"/>
      <c r="C30" s="136"/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36"/>
      <c r="R30" s="136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</row>
    <row r="31" spans="1:30" s="114" customFormat="1" ht="15" customHeight="1">
      <c r="A31" s="138">
        <v>2010</v>
      </c>
      <c r="B31" s="139" t="s">
        <v>6</v>
      </c>
      <c r="C31" s="113"/>
      <c r="D31" s="110">
        <v>161021</v>
      </c>
      <c r="E31" s="110">
        <v>148601</v>
      </c>
      <c r="F31" s="110">
        <v>207494</v>
      </c>
      <c r="G31" s="110">
        <v>211568</v>
      </c>
      <c r="H31" s="110">
        <v>234004</v>
      </c>
      <c r="I31" s="110">
        <v>227914</v>
      </c>
      <c r="J31" s="110">
        <v>290065</v>
      </c>
      <c r="K31" s="110">
        <v>306040</v>
      </c>
      <c r="L31" s="110">
        <v>238963</v>
      </c>
      <c r="M31" s="110">
        <v>231416</v>
      </c>
      <c r="N31" s="110">
        <v>237569</v>
      </c>
      <c r="O31" s="110">
        <v>220426</v>
      </c>
      <c r="P31" s="110">
        <f>SUM(D31:O31)</f>
        <v>2715081</v>
      </c>
      <c r="Q31" s="140"/>
      <c r="R31" s="140"/>
      <c r="S31" s="110">
        <f>SUM($D31:D31)</f>
        <v>161021</v>
      </c>
      <c r="T31" s="110">
        <f>SUM($D31:E31)</f>
        <v>309622</v>
      </c>
      <c r="U31" s="110">
        <f>SUM($D31:F31)</f>
        <v>517116</v>
      </c>
      <c r="V31" s="110">
        <f>SUM($D31:G31)</f>
        <v>728684</v>
      </c>
      <c r="W31" s="110">
        <f>SUM($D31:H31)</f>
        <v>962688</v>
      </c>
      <c r="X31" s="110">
        <f>SUM($D31:I31)</f>
        <v>1190602</v>
      </c>
      <c r="Y31" s="110">
        <f>SUM($D31:J31)</f>
        <v>1480667</v>
      </c>
      <c r="Z31" s="110">
        <f>SUM($D31:K31)</f>
        <v>1786707</v>
      </c>
      <c r="AA31" s="110">
        <f>SUM($D31:L31)</f>
        <v>2025670</v>
      </c>
      <c r="AB31" s="110">
        <f>SUM($D31:M31)</f>
        <v>2257086</v>
      </c>
      <c r="AC31" s="110">
        <f>SUM($D31:N31)</f>
        <v>2494655</v>
      </c>
      <c r="AD31" s="110">
        <f>SUM($D31:O31)</f>
        <v>2715081</v>
      </c>
    </row>
    <row r="32" spans="1:30" s="114" customFormat="1" ht="15" customHeight="1">
      <c r="A32" s="138">
        <v>2010</v>
      </c>
      <c r="B32" s="141" t="s">
        <v>7</v>
      </c>
      <c r="D32" s="111">
        <v>52352</v>
      </c>
      <c r="E32" s="110">
        <v>51160</v>
      </c>
      <c r="F32" s="110">
        <v>60796</v>
      </c>
      <c r="G32" s="110">
        <v>58990</v>
      </c>
      <c r="H32" s="110">
        <v>58636</v>
      </c>
      <c r="I32" s="110">
        <v>60534</v>
      </c>
      <c r="J32" s="110">
        <v>55412</v>
      </c>
      <c r="K32" s="110">
        <v>56542</v>
      </c>
      <c r="L32" s="110">
        <v>57632</v>
      </c>
      <c r="M32" s="110">
        <v>57042</v>
      </c>
      <c r="N32" s="110">
        <v>57264</v>
      </c>
      <c r="O32" s="110">
        <v>53306</v>
      </c>
      <c r="P32" s="110">
        <f>SUM(D32:O32)</f>
        <v>679666</v>
      </c>
      <c r="Q32" s="142"/>
      <c r="R32" s="142"/>
      <c r="S32" s="110">
        <f>SUM($D32:D32)</f>
        <v>52352</v>
      </c>
      <c r="T32" s="110">
        <f>SUM($D32:E32)</f>
        <v>103512</v>
      </c>
      <c r="U32" s="110">
        <f>SUM($D32:F32)</f>
        <v>164308</v>
      </c>
      <c r="V32" s="110">
        <f>SUM($D32:G32)</f>
        <v>223298</v>
      </c>
      <c r="W32" s="110">
        <f>SUM($D32:H32)</f>
        <v>281934</v>
      </c>
      <c r="X32" s="110">
        <f>SUM($D32:I32)</f>
        <v>342468</v>
      </c>
      <c r="Y32" s="110">
        <f>SUM($D32:J32)</f>
        <v>397880</v>
      </c>
      <c r="Z32" s="110">
        <f>SUM($D32:K32)</f>
        <v>454422</v>
      </c>
      <c r="AA32" s="110">
        <f>SUM($D32:L32)</f>
        <v>512054</v>
      </c>
      <c r="AB32" s="110">
        <f>SUM($D32:M32)</f>
        <v>569096</v>
      </c>
      <c r="AC32" s="110">
        <f>SUM($D32:N32)</f>
        <v>626360</v>
      </c>
      <c r="AD32" s="110">
        <f>SUM($D32:O32)</f>
        <v>679666</v>
      </c>
    </row>
    <row r="33" spans="1:30" s="114" customFormat="1" ht="15" customHeight="1">
      <c r="A33" s="138">
        <v>2010</v>
      </c>
      <c r="B33" s="141" t="s">
        <v>8</v>
      </c>
      <c r="D33" s="111">
        <v>212</v>
      </c>
      <c r="E33" s="110">
        <v>178</v>
      </c>
      <c r="F33" s="110">
        <v>316</v>
      </c>
      <c r="G33" s="110">
        <v>482</v>
      </c>
      <c r="H33" s="110">
        <v>512</v>
      </c>
      <c r="I33" s="110">
        <v>490</v>
      </c>
      <c r="J33" s="110">
        <v>514</v>
      </c>
      <c r="K33" s="110">
        <v>592</v>
      </c>
      <c r="L33" s="110">
        <v>472</v>
      </c>
      <c r="M33" s="110">
        <v>478</v>
      </c>
      <c r="N33" s="110">
        <v>480</v>
      </c>
      <c r="O33" s="110">
        <v>376</v>
      </c>
      <c r="P33" s="110">
        <f>SUM(D33:O33)</f>
        <v>5102</v>
      </c>
      <c r="Q33" s="142"/>
      <c r="R33" s="142"/>
      <c r="S33" s="110">
        <f>SUM($D33:D33)</f>
        <v>212</v>
      </c>
      <c r="T33" s="110">
        <f>SUM($D33:E33)</f>
        <v>390</v>
      </c>
      <c r="U33" s="110">
        <f>SUM($D33:F33)</f>
        <v>706</v>
      </c>
      <c r="V33" s="110">
        <f>SUM($D33:G33)</f>
        <v>1188</v>
      </c>
      <c r="W33" s="110">
        <f>SUM($D33:H33)</f>
        <v>1700</v>
      </c>
      <c r="X33" s="110">
        <f>SUM($D33:I33)</f>
        <v>2190</v>
      </c>
      <c r="Y33" s="110">
        <f>SUM($D33:J33)</f>
        <v>2704</v>
      </c>
      <c r="Z33" s="110">
        <f>SUM($D33:K33)</f>
        <v>3296</v>
      </c>
      <c r="AA33" s="110">
        <f>SUM($D33:L33)</f>
        <v>3768</v>
      </c>
      <c r="AB33" s="110">
        <f>SUM($D33:M33)</f>
        <v>4246</v>
      </c>
      <c r="AC33" s="110">
        <f>SUM($D33:N33)</f>
        <v>4726</v>
      </c>
      <c r="AD33" s="110">
        <f>SUM($D33:O33)</f>
        <v>5102</v>
      </c>
    </row>
    <row r="34" spans="1:30" s="114" customFormat="1" ht="15" customHeight="1">
      <c r="A34" s="138">
        <v>2010</v>
      </c>
      <c r="B34" s="143" t="s">
        <v>9</v>
      </c>
      <c r="D34" s="111">
        <f t="shared" ref="D34:P34" si="8">SUM(D31:D33)</f>
        <v>213585</v>
      </c>
      <c r="E34" s="111">
        <f t="shared" si="8"/>
        <v>199939</v>
      </c>
      <c r="F34" s="111">
        <f t="shared" si="8"/>
        <v>268606</v>
      </c>
      <c r="G34" s="111">
        <f t="shared" si="8"/>
        <v>271040</v>
      </c>
      <c r="H34" s="111">
        <f t="shared" si="8"/>
        <v>293152</v>
      </c>
      <c r="I34" s="111">
        <f t="shared" si="8"/>
        <v>288938</v>
      </c>
      <c r="J34" s="111">
        <f t="shared" si="8"/>
        <v>345991</v>
      </c>
      <c r="K34" s="111">
        <f t="shared" si="8"/>
        <v>363174</v>
      </c>
      <c r="L34" s="111">
        <f t="shared" si="8"/>
        <v>297067</v>
      </c>
      <c r="M34" s="111">
        <f t="shared" si="8"/>
        <v>288936</v>
      </c>
      <c r="N34" s="111">
        <f t="shared" si="8"/>
        <v>295313</v>
      </c>
      <c r="O34" s="111">
        <f t="shared" si="8"/>
        <v>274108</v>
      </c>
      <c r="P34" s="111">
        <f t="shared" si="8"/>
        <v>3399849</v>
      </c>
      <c r="Q34" s="142"/>
      <c r="R34" s="142"/>
      <c r="S34" s="111">
        <f t="shared" ref="S34:AD34" si="9">SUM(S31:S33)</f>
        <v>213585</v>
      </c>
      <c r="T34" s="111">
        <f t="shared" si="9"/>
        <v>413524</v>
      </c>
      <c r="U34" s="111">
        <f t="shared" si="9"/>
        <v>682130</v>
      </c>
      <c r="V34" s="111">
        <f t="shared" si="9"/>
        <v>953170</v>
      </c>
      <c r="W34" s="111">
        <f t="shared" si="9"/>
        <v>1246322</v>
      </c>
      <c r="X34" s="111">
        <f t="shared" si="9"/>
        <v>1535260</v>
      </c>
      <c r="Y34" s="111">
        <f t="shared" si="9"/>
        <v>1881251</v>
      </c>
      <c r="Z34" s="111">
        <f t="shared" si="9"/>
        <v>2244425</v>
      </c>
      <c r="AA34" s="111">
        <f t="shared" si="9"/>
        <v>2541492</v>
      </c>
      <c r="AB34" s="111">
        <f t="shared" si="9"/>
        <v>2830428</v>
      </c>
      <c r="AC34" s="111">
        <f t="shared" si="9"/>
        <v>3125741</v>
      </c>
      <c r="AD34" s="111">
        <f t="shared" si="9"/>
        <v>3399849</v>
      </c>
    </row>
    <row r="35" spans="1:30" s="137" customFormat="1" ht="15" customHeight="1">
      <c r="A35" s="134"/>
      <c r="B35" s="135"/>
      <c r="C35" s="136"/>
      <c r="D35" s="112"/>
      <c r="E35" s="112"/>
      <c r="F35" s="112"/>
      <c r="G35" s="112"/>
      <c r="H35" s="112"/>
      <c r="I35" s="112"/>
      <c r="J35" s="112"/>
      <c r="K35" s="112"/>
      <c r="L35" s="112"/>
      <c r="M35" s="112"/>
      <c r="N35" s="112"/>
      <c r="O35" s="112"/>
      <c r="P35" s="112"/>
      <c r="Q35" s="136"/>
      <c r="R35" s="136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</row>
    <row r="36" spans="1:30" s="114" customFormat="1" ht="15" customHeight="1">
      <c r="A36" s="138">
        <v>2011</v>
      </c>
      <c r="B36" s="139" t="s">
        <v>6</v>
      </c>
      <c r="C36" s="113"/>
      <c r="D36" s="110">
        <v>174190</v>
      </c>
      <c r="E36" s="110">
        <v>168345</v>
      </c>
      <c r="F36" s="110">
        <v>227056</v>
      </c>
      <c r="G36" s="110">
        <v>249558</v>
      </c>
      <c r="H36" s="110">
        <v>275114</v>
      </c>
      <c r="I36" s="110">
        <v>271956</v>
      </c>
      <c r="J36" s="110">
        <v>326196</v>
      </c>
      <c r="K36" s="110">
        <v>330528</v>
      </c>
      <c r="L36" s="110">
        <v>279442</v>
      </c>
      <c r="M36" s="110">
        <v>271596</v>
      </c>
      <c r="N36" s="110">
        <v>258229</v>
      </c>
      <c r="O36" s="110">
        <v>259724</v>
      </c>
      <c r="P36" s="110">
        <f>SUM(D36:O36)</f>
        <v>3091934</v>
      </c>
      <c r="Q36" s="140"/>
      <c r="R36" s="140"/>
      <c r="S36" s="110">
        <f>SUM($D36:D36)</f>
        <v>174190</v>
      </c>
      <c r="T36" s="110">
        <f>SUM($D36:E36)</f>
        <v>342535</v>
      </c>
      <c r="U36" s="110">
        <f>SUM($D36:F36)</f>
        <v>569591</v>
      </c>
      <c r="V36" s="110">
        <f>SUM($D36:G36)</f>
        <v>819149</v>
      </c>
      <c r="W36" s="110">
        <f>SUM($D36:H36)</f>
        <v>1094263</v>
      </c>
      <c r="X36" s="110">
        <f>SUM($D36:I36)</f>
        <v>1366219</v>
      </c>
      <c r="Y36" s="110">
        <f>SUM($D36:J36)</f>
        <v>1692415</v>
      </c>
      <c r="Z36" s="110">
        <f>SUM($D36:K36)</f>
        <v>2022943</v>
      </c>
      <c r="AA36" s="110">
        <f>SUM($D36:L36)</f>
        <v>2302385</v>
      </c>
      <c r="AB36" s="110">
        <f>SUM($D36:M36)</f>
        <v>2573981</v>
      </c>
      <c r="AC36" s="110">
        <f>SUM($D36:N36)</f>
        <v>2832210</v>
      </c>
      <c r="AD36" s="110">
        <f>SUM($D36:O36)</f>
        <v>3091934</v>
      </c>
    </row>
    <row r="37" spans="1:30" s="114" customFormat="1" ht="15" customHeight="1">
      <c r="A37" s="138">
        <v>2011</v>
      </c>
      <c r="B37" s="141" t="s">
        <v>7</v>
      </c>
      <c r="D37" s="111">
        <v>53102</v>
      </c>
      <c r="E37" s="110">
        <v>51540</v>
      </c>
      <c r="F37" s="110">
        <v>62818</v>
      </c>
      <c r="G37" s="110">
        <v>58094</v>
      </c>
      <c r="H37" s="110">
        <v>61204</v>
      </c>
      <c r="I37" s="110">
        <v>63116</v>
      </c>
      <c r="J37" s="110">
        <v>55942</v>
      </c>
      <c r="K37" s="110">
        <v>61406</v>
      </c>
      <c r="L37" s="110">
        <v>60628</v>
      </c>
      <c r="M37" s="110">
        <v>58528</v>
      </c>
      <c r="N37" s="110">
        <v>59106</v>
      </c>
      <c r="O37" s="110">
        <v>53794</v>
      </c>
      <c r="P37" s="110">
        <f>SUM(D37:O37)</f>
        <v>699278</v>
      </c>
      <c r="Q37" s="142"/>
      <c r="R37" s="142"/>
      <c r="S37" s="110">
        <f>SUM($D37:D37)</f>
        <v>53102</v>
      </c>
      <c r="T37" s="110">
        <f>SUM($D37:E37)</f>
        <v>104642</v>
      </c>
      <c r="U37" s="110">
        <f>SUM($D37:F37)</f>
        <v>167460</v>
      </c>
      <c r="V37" s="110">
        <f>SUM($D37:G37)</f>
        <v>225554</v>
      </c>
      <c r="W37" s="110">
        <f>SUM($D37:H37)</f>
        <v>286758</v>
      </c>
      <c r="X37" s="110">
        <f>SUM($D37:I37)</f>
        <v>349874</v>
      </c>
      <c r="Y37" s="110">
        <f>SUM($D37:J37)</f>
        <v>405816</v>
      </c>
      <c r="Z37" s="110">
        <f>SUM($D37:K37)</f>
        <v>467222</v>
      </c>
      <c r="AA37" s="110">
        <f>SUM($D37:L37)</f>
        <v>527850</v>
      </c>
      <c r="AB37" s="110">
        <f>SUM($D37:M37)</f>
        <v>586378</v>
      </c>
      <c r="AC37" s="110">
        <f>SUM($D37:N37)</f>
        <v>645484</v>
      </c>
      <c r="AD37" s="110">
        <f>SUM($D37:O37)</f>
        <v>699278</v>
      </c>
    </row>
    <row r="38" spans="1:30" s="114" customFormat="1" ht="15" customHeight="1">
      <c r="A38" s="138">
        <v>2011</v>
      </c>
      <c r="B38" s="141" t="s">
        <v>8</v>
      </c>
      <c r="D38" s="111">
        <v>228</v>
      </c>
      <c r="E38" s="110">
        <v>218</v>
      </c>
      <c r="F38" s="110">
        <v>306</v>
      </c>
      <c r="G38" s="110">
        <v>444</v>
      </c>
      <c r="H38" s="110">
        <v>800</v>
      </c>
      <c r="I38" s="110">
        <v>558</v>
      </c>
      <c r="J38" s="110">
        <v>884</v>
      </c>
      <c r="K38" s="110">
        <v>792</v>
      </c>
      <c r="L38" s="110">
        <v>726</v>
      </c>
      <c r="M38" s="110">
        <v>764</v>
      </c>
      <c r="N38" s="110">
        <v>662</v>
      </c>
      <c r="O38" s="110">
        <v>510</v>
      </c>
      <c r="P38" s="110">
        <f>SUM(D38:O38)</f>
        <v>6892</v>
      </c>
      <c r="Q38" s="142"/>
      <c r="R38" s="142"/>
      <c r="S38" s="110">
        <f>SUM($D38:D38)</f>
        <v>228</v>
      </c>
      <c r="T38" s="110">
        <f>SUM($D38:E38)</f>
        <v>446</v>
      </c>
      <c r="U38" s="110">
        <f>SUM($D38:F38)</f>
        <v>752</v>
      </c>
      <c r="V38" s="110">
        <f>SUM($D38:G38)</f>
        <v>1196</v>
      </c>
      <c r="W38" s="110">
        <f>SUM($D38:H38)</f>
        <v>1996</v>
      </c>
      <c r="X38" s="110">
        <f>SUM($D38:I38)</f>
        <v>2554</v>
      </c>
      <c r="Y38" s="110">
        <f>SUM($D38:J38)</f>
        <v>3438</v>
      </c>
      <c r="Z38" s="110">
        <f>SUM($D38:K38)</f>
        <v>4230</v>
      </c>
      <c r="AA38" s="110">
        <f>SUM($D38:L38)</f>
        <v>4956</v>
      </c>
      <c r="AB38" s="110">
        <f>SUM($D38:M38)</f>
        <v>5720</v>
      </c>
      <c r="AC38" s="110">
        <f>SUM($D38:N38)</f>
        <v>6382</v>
      </c>
      <c r="AD38" s="110">
        <f>SUM($D38:O38)</f>
        <v>6892</v>
      </c>
    </row>
    <row r="39" spans="1:30" s="114" customFormat="1" ht="15" customHeight="1">
      <c r="A39" s="138">
        <v>2011</v>
      </c>
      <c r="B39" s="143" t="s">
        <v>9</v>
      </c>
      <c r="D39" s="111">
        <f t="shared" ref="D39:P39" si="10">SUM(D36:D38)</f>
        <v>227520</v>
      </c>
      <c r="E39" s="111">
        <f t="shared" si="10"/>
        <v>220103</v>
      </c>
      <c r="F39" s="111">
        <f t="shared" si="10"/>
        <v>290180</v>
      </c>
      <c r="G39" s="111">
        <f t="shared" si="10"/>
        <v>308096</v>
      </c>
      <c r="H39" s="111">
        <f t="shared" si="10"/>
        <v>337118</v>
      </c>
      <c r="I39" s="111">
        <f t="shared" si="10"/>
        <v>335630</v>
      </c>
      <c r="J39" s="111">
        <f t="shared" si="10"/>
        <v>383022</v>
      </c>
      <c r="K39" s="111">
        <f t="shared" si="10"/>
        <v>392726</v>
      </c>
      <c r="L39" s="111">
        <f t="shared" si="10"/>
        <v>340796</v>
      </c>
      <c r="M39" s="111">
        <f t="shared" si="10"/>
        <v>330888</v>
      </c>
      <c r="N39" s="111">
        <f t="shared" si="10"/>
        <v>317997</v>
      </c>
      <c r="O39" s="111">
        <f t="shared" si="10"/>
        <v>314028</v>
      </c>
      <c r="P39" s="111">
        <f t="shared" si="10"/>
        <v>3798104</v>
      </c>
      <c r="Q39" s="142"/>
      <c r="R39" s="142"/>
      <c r="S39" s="111">
        <f t="shared" ref="S39:AD39" si="11">SUM(S36:S38)</f>
        <v>227520</v>
      </c>
      <c r="T39" s="111">
        <f t="shared" si="11"/>
        <v>447623</v>
      </c>
      <c r="U39" s="111">
        <f t="shared" si="11"/>
        <v>737803</v>
      </c>
      <c r="V39" s="111">
        <f t="shared" si="11"/>
        <v>1045899</v>
      </c>
      <c r="W39" s="111">
        <f t="shared" si="11"/>
        <v>1383017</v>
      </c>
      <c r="X39" s="111">
        <f t="shared" si="11"/>
        <v>1718647</v>
      </c>
      <c r="Y39" s="111">
        <f t="shared" si="11"/>
        <v>2101669</v>
      </c>
      <c r="Z39" s="111">
        <f t="shared" si="11"/>
        <v>2494395</v>
      </c>
      <c r="AA39" s="111">
        <f t="shared" si="11"/>
        <v>2835191</v>
      </c>
      <c r="AB39" s="111">
        <f t="shared" si="11"/>
        <v>3166079</v>
      </c>
      <c r="AC39" s="111">
        <f t="shared" si="11"/>
        <v>3484076</v>
      </c>
      <c r="AD39" s="111">
        <f t="shared" si="11"/>
        <v>3798104</v>
      </c>
    </row>
    <row r="40" spans="1:30" s="137" customFormat="1" ht="15" customHeight="1">
      <c r="A40" s="134"/>
      <c r="B40" s="135"/>
      <c r="C40" s="136"/>
      <c r="D40" s="112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36"/>
      <c r="R40" s="136"/>
      <c r="S40" s="112"/>
      <c r="T40" s="112"/>
      <c r="U40" s="112"/>
      <c r="V40" s="112"/>
      <c r="W40" s="112"/>
      <c r="X40" s="112"/>
      <c r="Y40" s="112"/>
      <c r="Z40" s="112"/>
      <c r="AA40" s="112"/>
      <c r="AB40" s="112"/>
      <c r="AC40" s="112"/>
      <c r="AD40" s="112"/>
    </row>
    <row r="41" spans="1:30" s="114" customFormat="1" ht="15" customHeight="1">
      <c r="A41" s="138">
        <v>2012</v>
      </c>
      <c r="B41" s="139" t="s">
        <v>6</v>
      </c>
      <c r="C41" s="113"/>
      <c r="D41" s="110">
        <v>202929</v>
      </c>
      <c r="E41" s="110">
        <v>199335</v>
      </c>
      <c r="F41" s="110">
        <v>253919</v>
      </c>
      <c r="G41" s="110">
        <v>258441</v>
      </c>
      <c r="H41" s="110">
        <v>277242</v>
      </c>
      <c r="I41" s="110">
        <v>277082</v>
      </c>
      <c r="J41" s="110">
        <v>328557</v>
      </c>
      <c r="K41" s="110">
        <v>350530</v>
      </c>
      <c r="L41" s="110">
        <v>281974</v>
      </c>
      <c r="M41" s="110">
        <v>252886</v>
      </c>
      <c r="N41" s="110">
        <v>248386</v>
      </c>
      <c r="O41" s="110">
        <v>247512</v>
      </c>
      <c r="P41" s="110">
        <f>SUM(D41:O41)</f>
        <v>3178793</v>
      </c>
      <c r="Q41" s="140"/>
      <c r="R41" s="140"/>
      <c r="S41" s="110">
        <f>SUM($D41:D41)</f>
        <v>202929</v>
      </c>
      <c r="T41" s="110">
        <f>SUM($D41:E41)</f>
        <v>402264</v>
      </c>
      <c r="U41" s="110">
        <f>SUM($D41:F41)</f>
        <v>656183</v>
      </c>
      <c r="V41" s="110">
        <f>SUM($D41:G41)</f>
        <v>914624</v>
      </c>
      <c r="W41" s="110">
        <f>SUM($D41:H41)</f>
        <v>1191866</v>
      </c>
      <c r="X41" s="110">
        <f>SUM($D41:I41)</f>
        <v>1468948</v>
      </c>
      <c r="Y41" s="110">
        <f>SUM($D41:J41)</f>
        <v>1797505</v>
      </c>
      <c r="Z41" s="110">
        <f>SUM($D41:K41)</f>
        <v>2148035</v>
      </c>
      <c r="AA41" s="110">
        <f>SUM($D41:L41)</f>
        <v>2430009</v>
      </c>
      <c r="AB41" s="110">
        <f>SUM($D41:M41)</f>
        <v>2682895</v>
      </c>
      <c r="AC41" s="110">
        <f>SUM($D41:N41)</f>
        <v>2931281</v>
      </c>
      <c r="AD41" s="110">
        <f>SUM($D41:O41)</f>
        <v>3178793</v>
      </c>
    </row>
    <row r="42" spans="1:30" s="114" customFormat="1" ht="15" customHeight="1">
      <c r="A42" s="138">
        <v>2012</v>
      </c>
      <c r="B42" s="141" t="s">
        <v>7</v>
      </c>
      <c r="D42" s="111">
        <v>54946</v>
      </c>
      <c r="E42" s="110">
        <v>55468</v>
      </c>
      <c r="F42" s="110">
        <v>60698</v>
      </c>
      <c r="G42" s="110">
        <v>56750</v>
      </c>
      <c r="H42" s="110">
        <v>62186</v>
      </c>
      <c r="I42" s="110">
        <v>60834</v>
      </c>
      <c r="J42" s="110">
        <v>56672</v>
      </c>
      <c r="K42" s="110">
        <v>60084</v>
      </c>
      <c r="L42" s="110">
        <v>55084</v>
      </c>
      <c r="M42" s="110">
        <v>59042</v>
      </c>
      <c r="N42" s="110">
        <v>58492</v>
      </c>
      <c r="O42" s="110">
        <v>48922</v>
      </c>
      <c r="P42" s="110">
        <f>SUM(D42:O42)</f>
        <v>689178</v>
      </c>
      <c r="Q42" s="142"/>
      <c r="R42" s="142"/>
      <c r="S42" s="110">
        <f>SUM($D42:D42)</f>
        <v>54946</v>
      </c>
      <c r="T42" s="110">
        <f>SUM($D42:E42)</f>
        <v>110414</v>
      </c>
      <c r="U42" s="110">
        <f>SUM($D42:F42)</f>
        <v>171112</v>
      </c>
      <c r="V42" s="110">
        <f>SUM($D42:G42)</f>
        <v>227862</v>
      </c>
      <c r="W42" s="110">
        <f>SUM($D42:H42)</f>
        <v>290048</v>
      </c>
      <c r="X42" s="110">
        <f>SUM($D42:I42)</f>
        <v>350882</v>
      </c>
      <c r="Y42" s="110">
        <f>SUM($D42:J42)</f>
        <v>407554</v>
      </c>
      <c r="Z42" s="110">
        <f>SUM($D42:K42)</f>
        <v>467638</v>
      </c>
      <c r="AA42" s="110">
        <f>SUM($D42:L42)</f>
        <v>522722</v>
      </c>
      <c r="AB42" s="110">
        <f>SUM($D42:M42)</f>
        <v>581764</v>
      </c>
      <c r="AC42" s="110">
        <f>SUM($D42:N42)</f>
        <v>640256</v>
      </c>
      <c r="AD42" s="110">
        <f>SUM($D42:O42)</f>
        <v>689178</v>
      </c>
    </row>
    <row r="43" spans="1:30" s="114" customFormat="1" ht="15" customHeight="1">
      <c r="A43" s="138">
        <v>2012</v>
      </c>
      <c r="B43" s="141" t="s">
        <v>8</v>
      </c>
      <c r="D43" s="111">
        <v>340</v>
      </c>
      <c r="E43" s="110">
        <v>432</v>
      </c>
      <c r="F43" s="110">
        <v>524</v>
      </c>
      <c r="G43" s="110">
        <v>656</v>
      </c>
      <c r="H43" s="110">
        <v>872</v>
      </c>
      <c r="I43" s="110">
        <v>704</v>
      </c>
      <c r="J43" s="110">
        <v>868</v>
      </c>
      <c r="K43" s="110">
        <v>832</v>
      </c>
      <c r="L43" s="110">
        <v>840</v>
      </c>
      <c r="M43" s="110">
        <v>822</v>
      </c>
      <c r="N43" s="110">
        <v>594</v>
      </c>
      <c r="O43" s="110">
        <v>442</v>
      </c>
      <c r="P43" s="110">
        <f>SUM(D43:O43)</f>
        <v>7926</v>
      </c>
      <c r="Q43" s="142"/>
      <c r="R43" s="142"/>
      <c r="S43" s="110">
        <f>SUM($D43:D43)</f>
        <v>340</v>
      </c>
      <c r="T43" s="110">
        <f>SUM($D43:E43)</f>
        <v>772</v>
      </c>
      <c r="U43" s="110">
        <f>SUM($D43:F43)</f>
        <v>1296</v>
      </c>
      <c r="V43" s="110">
        <f>SUM($D43:G43)</f>
        <v>1952</v>
      </c>
      <c r="W43" s="110">
        <f>SUM($D43:H43)</f>
        <v>2824</v>
      </c>
      <c r="X43" s="110">
        <f>SUM($D43:I43)</f>
        <v>3528</v>
      </c>
      <c r="Y43" s="110">
        <f>SUM($D43:J43)</f>
        <v>4396</v>
      </c>
      <c r="Z43" s="110">
        <f>SUM($D43:K43)</f>
        <v>5228</v>
      </c>
      <c r="AA43" s="110">
        <f>SUM($D43:L43)</f>
        <v>6068</v>
      </c>
      <c r="AB43" s="110">
        <f>SUM($D43:M43)</f>
        <v>6890</v>
      </c>
      <c r="AC43" s="110">
        <f>SUM($D43:N43)</f>
        <v>7484</v>
      </c>
      <c r="AD43" s="110">
        <f>SUM($D43:O43)</f>
        <v>7926</v>
      </c>
    </row>
    <row r="44" spans="1:30" s="114" customFormat="1" ht="15" customHeight="1">
      <c r="A44" s="138">
        <v>2012</v>
      </c>
      <c r="B44" s="143" t="s">
        <v>9</v>
      </c>
      <c r="D44" s="111">
        <f t="shared" ref="D44:P44" si="12">SUM(D41:D43)</f>
        <v>258215</v>
      </c>
      <c r="E44" s="111">
        <f t="shared" si="12"/>
        <v>255235</v>
      </c>
      <c r="F44" s="111">
        <f t="shared" si="12"/>
        <v>315141</v>
      </c>
      <c r="G44" s="111">
        <f t="shared" si="12"/>
        <v>315847</v>
      </c>
      <c r="H44" s="111">
        <f t="shared" si="12"/>
        <v>340300</v>
      </c>
      <c r="I44" s="111">
        <f t="shared" si="12"/>
        <v>338620</v>
      </c>
      <c r="J44" s="111">
        <f t="shared" si="12"/>
        <v>386097</v>
      </c>
      <c r="K44" s="111">
        <f t="shared" si="12"/>
        <v>411446</v>
      </c>
      <c r="L44" s="111">
        <f t="shared" si="12"/>
        <v>337898</v>
      </c>
      <c r="M44" s="111">
        <f t="shared" si="12"/>
        <v>312750</v>
      </c>
      <c r="N44" s="111">
        <f t="shared" si="12"/>
        <v>307472</v>
      </c>
      <c r="O44" s="111">
        <f t="shared" si="12"/>
        <v>296876</v>
      </c>
      <c r="P44" s="111">
        <f t="shared" si="12"/>
        <v>3875897</v>
      </c>
      <c r="Q44" s="142"/>
      <c r="R44" s="142"/>
      <c r="S44" s="111">
        <f t="shared" ref="S44:AD44" si="13">SUM(S41:S43)</f>
        <v>258215</v>
      </c>
      <c r="T44" s="111">
        <f t="shared" si="13"/>
        <v>513450</v>
      </c>
      <c r="U44" s="111">
        <f t="shared" si="13"/>
        <v>828591</v>
      </c>
      <c r="V44" s="111">
        <f t="shared" si="13"/>
        <v>1144438</v>
      </c>
      <c r="W44" s="111">
        <f t="shared" si="13"/>
        <v>1484738</v>
      </c>
      <c r="X44" s="111">
        <f t="shared" si="13"/>
        <v>1823358</v>
      </c>
      <c r="Y44" s="111">
        <f t="shared" si="13"/>
        <v>2209455</v>
      </c>
      <c r="Z44" s="111">
        <f t="shared" si="13"/>
        <v>2620901</v>
      </c>
      <c r="AA44" s="111">
        <f t="shared" si="13"/>
        <v>2958799</v>
      </c>
      <c r="AB44" s="111">
        <f t="shared" si="13"/>
        <v>3271549</v>
      </c>
      <c r="AC44" s="111">
        <f t="shared" si="13"/>
        <v>3579021</v>
      </c>
      <c r="AD44" s="111">
        <f t="shared" si="13"/>
        <v>3875897</v>
      </c>
    </row>
    <row r="45" spans="1:30" s="137" customFormat="1" ht="15" customHeight="1">
      <c r="A45" s="134"/>
      <c r="B45" s="135"/>
      <c r="C45" s="136"/>
      <c r="D45" s="112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36"/>
      <c r="R45" s="136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</row>
    <row r="46" spans="1:30" s="114" customFormat="1" ht="15" customHeight="1">
      <c r="A46" s="138">
        <v>2013</v>
      </c>
      <c r="B46" s="139" t="s">
        <v>6</v>
      </c>
      <c r="C46" s="113"/>
      <c r="D46" s="110">
        <v>196473</v>
      </c>
      <c r="E46" s="110">
        <v>184926</v>
      </c>
      <c r="F46" s="110">
        <v>247878</v>
      </c>
      <c r="G46" s="110">
        <v>227132</v>
      </c>
      <c r="H46" s="110">
        <v>252096</v>
      </c>
      <c r="I46" s="110">
        <v>251974</v>
      </c>
      <c r="J46" s="110">
        <v>295863</v>
      </c>
      <c r="K46" s="110">
        <v>314932</v>
      </c>
      <c r="L46" s="110">
        <v>235717</v>
      </c>
      <c r="M46" s="110">
        <v>236663</v>
      </c>
      <c r="N46" s="110">
        <v>232691</v>
      </c>
      <c r="O46" s="110">
        <v>225837</v>
      </c>
      <c r="P46" s="110">
        <f>SUM(D46:O46)</f>
        <v>2902182</v>
      </c>
      <c r="Q46" s="140"/>
      <c r="R46" s="140"/>
      <c r="S46" s="110">
        <f>SUM($D46:D46)</f>
        <v>196473</v>
      </c>
      <c r="T46" s="110">
        <f>SUM($D46:E46)</f>
        <v>381399</v>
      </c>
      <c r="U46" s="110">
        <f>SUM($D46:F46)</f>
        <v>629277</v>
      </c>
      <c r="V46" s="110">
        <f>SUM($D46:G46)</f>
        <v>856409</v>
      </c>
      <c r="W46" s="110">
        <f>SUM($D46:H46)</f>
        <v>1108505</v>
      </c>
      <c r="X46" s="110">
        <f>SUM($D46:I46)</f>
        <v>1360479</v>
      </c>
      <c r="Y46" s="110">
        <f>SUM($D46:J46)</f>
        <v>1656342</v>
      </c>
      <c r="Z46" s="110">
        <f>SUM($D46:K46)</f>
        <v>1971274</v>
      </c>
      <c r="AA46" s="110">
        <f>SUM($D46:L46)</f>
        <v>2206991</v>
      </c>
      <c r="AB46" s="110">
        <f>SUM($D46:M46)</f>
        <v>2443654</v>
      </c>
      <c r="AC46" s="110">
        <f>SUM($D46:N46)</f>
        <v>2676345</v>
      </c>
      <c r="AD46" s="110">
        <f>SUM($D46:O46)</f>
        <v>2902182</v>
      </c>
    </row>
    <row r="47" spans="1:30" s="114" customFormat="1" ht="15" customHeight="1">
      <c r="A47" s="138">
        <v>2013</v>
      </c>
      <c r="B47" s="141" t="s">
        <v>7</v>
      </c>
      <c r="D47" s="111">
        <v>53676</v>
      </c>
      <c r="E47" s="110">
        <v>49120</v>
      </c>
      <c r="F47" s="110">
        <v>55792</v>
      </c>
      <c r="G47" s="110">
        <v>58196</v>
      </c>
      <c r="H47" s="110">
        <v>60458</v>
      </c>
      <c r="I47" s="110">
        <v>56038</v>
      </c>
      <c r="J47" s="110">
        <v>56816</v>
      </c>
      <c r="K47" s="110">
        <v>59274</v>
      </c>
      <c r="L47" s="110">
        <v>57826</v>
      </c>
      <c r="M47" s="110">
        <v>63630</v>
      </c>
      <c r="N47" s="110">
        <v>57930</v>
      </c>
      <c r="O47" s="110">
        <v>51932</v>
      </c>
      <c r="P47" s="110">
        <f>SUM(D47:O47)</f>
        <v>680688</v>
      </c>
      <c r="Q47" s="142"/>
      <c r="R47" s="142"/>
      <c r="S47" s="110">
        <f>SUM($D47:D47)</f>
        <v>53676</v>
      </c>
      <c r="T47" s="110">
        <f>SUM($D47:E47)</f>
        <v>102796</v>
      </c>
      <c r="U47" s="110">
        <f>SUM($D47:F47)</f>
        <v>158588</v>
      </c>
      <c r="V47" s="110">
        <f>SUM($D47:G47)</f>
        <v>216784</v>
      </c>
      <c r="W47" s="110">
        <f>SUM($D47:H47)</f>
        <v>277242</v>
      </c>
      <c r="X47" s="110">
        <f>SUM($D47:I47)</f>
        <v>333280</v>
      </c>
      <c r="Y47" s="110">
        <f>SUM($D47:J47)</f>
        <v>390096</v>
      </c>
      <c r="Z47" s="110">
        <f>SUM($D47:K47)</f>
        <v>449370</v>
      </c>
      <c r="AA47" s="110">
        <f>SUM($D47:L47)</f>
        <v>507196</v>
      </c>
      <c r="AB47" s="110">
        <f>SUM($D47:M47)</f>
        <v>570826</v>
      </c>
      <c r="AC47" s="110">
        <f>SUM($D47:N47)</f>
        <v>628756</v>
      </c>
      <c r="AD47" s="110">
        <f>SUM($D47:O47)</f>
        <v>680688</v>
      </c>
    </row>
    <row r="48" spans="1:30" s="114" customFormat="1" ht="15" customHeight="1">
      <c r="A48" s="138">
        <v>2013</v>
      </c>
      <c r="B48" s="141" t="s">
        <v>8</v>
      </c>
      <c r="D48" s="111">
        <v>372</v>
      </c>
      <c r="E48" s="110">
        <v>290</v>
      </c>
      <c r="F48" s="110">
        <v>460</v>
      </c>
      <c r="G48" s="110">
        <v>502</v>
      </c>
      <c r="H48" s="110">
        <v>738</v>
      </c>
      <c r="I48" s="110">
        <v>568</v>
      </c>
      <c r="J48" s="110">
        <v>912</v>
      </c>
      <c r="K48" s="110">
        <v>1054</v>
      </c>
      <c r="L48" s="110">
        <v>768</v>
      </c>
      <c r="M48" s="110">
        <v>772</v>
      </c>
      <c r="N48" s="110">
        <v>672</v>
      </c>
      <c r="O48" s="110">
        <v>550</v>
      </c>
      <c r="P48" s="110">
        <f>SUM(D48:O48)</f>
        <v>7658</v>
      </c>
      <c r="Q48" s="142"/>
      <c r="R48" s="142"/>
      <c r="S48" s="110">
        <f>SUM($D48:D48)</f>
        <v>372</v>
      </c>
      <c r="T48" s="110">
        <f>SUM($D48:E48)</f>
        <v>662</v>
      </c>
      <c r="U48" s="110">
        <f>SUM($D48:F48)</f>
        <v>1122</v>
      </c>
      <c r="V48" s="110">
        <f>SUM($D48:G48)</f>
        <v>1624</v>
      </c>
      <c r="W48" s="110">
        <f>SUM($D48:H48)</f>
        <v>2362</v>
      </c>
      <c r="X48" s="110">
        <f>SUM($D48:I48)</f>
        <v>2930</v>
      </c>
      <c r="Y48" s="110">
        <f>SUM($D48:J48)</f>
        <v>3842</v>
      </c>
      <c r="Z48" s="110">
        <f>SUM($D48:K48)</f>
        <v>4896</v>
      </c>
      <c r="AA48" s="110">
        <f>SUM($D48:L48)</f>
        <v>5664</v>
      </c>
      <c r="AB48" s="110">
        <f>SUM($D48:M48)</f>
        <v>6436</v>
      </c>
      <c r="AC48" s="110">
        <f>SUM($D48:N48)</f>
        <v>7108</v>
      </c>
      <c r="AD48" s="110">
        <f>SUM($D48:O48)</f>
        <v>7658</v>
      </c>
    </row>
    <row r="49" spans="1:30" s="114" customFormat="1" ht="15" customHeight="1">
      <c r="A49" s="138">
        <v>2013</v>
      </c>
      <c r="B49" s="143" t="s">
        <v>9</v>
      </c>
      <c r="D49" s="111">
        <f t="shared" ref="D49:P49" si="14">SUM(D46:D48)</f>
        <v>250521</v>
      </c>
      <c r="E49" s="111">
        <f t="shared" si="14"/>
        <v>234336</v>
      </c>
      <c r="F49" s="111">
        <f t="shared" si="14"/>
        <v>304130</v>
      </c>
      <c r="G49" s="111">
        <f t="shared" si="14"/>
        <v>285830</v>
      </c>
      <c r="H49" s="111">
        <f t="shared" si="14"/>
        <v>313292</v>
      </c>
      <c r="I49" s="111">
        <f t="shared" si="14"/>
        <v>308580</v>
      </c>
      <c r="J49" s="111">
        <f t="shared" si="14"/>
        <v>353591</v>
      </c>
      <c r="K49" s="111">
        <f t="shared" si="14"/>
        <v>375260</v>
      </c>
      <c r="L49" s="111">
        <f t="shared" si="14"/>
        <v>294311</v>
      </c>
      <c r="M49" s="111">
        <f t="shared" si="14"/>
        <v>301065</v>
      </c>
      <c r="N49" s="111">
        <f t="shared" si="14"/>
        <v>291293</v>
      </c>
      <c r="O49" s="111">
        <f t="shared" si="14"/>
        <v>278319</v>
      </c>
      <c r="P49" s="111">
        <f t="shared" si="14"/>
        <v>3590528</v>
      </c>
      <c r="Q49" s="142"/>
      <c r="R49" s="142"/>
      <c r="S49" s="111">
        <f t="shared" ref="S49:AD49" si="15">SUM(S46:S48)</f>
        <v>250521</v>
      </c>
      <c r="T49" s="111">
        <f t="shared" si="15"/>
        <v>484857</v>
      </c>
      <c r="U49" s="111">
        <f t="shared" si="15"/>
        <v>788987</v>
      </c>
      <c r="V49" s="111">
        <f t="shared" si="15"/>
        <v>1074817</v>
      </c>
      <c r="W49" s="111">
        <f t="shared" si="15"/>
        <v>1388109</v>
      </c>
      <c r="X49" s="111">
        <f t="shared" si="15"/>
        <v>1696689</v>
      </c>
      <c r="Y49" s="111">
        <f t="shared" si="15"/>
        <v>2050280</v>
      </c>
      <c r="Z49" s="111">
        <f t="shared" si="15"/>
        <v>2425540</v>
      </c>
      <c r="AA49" s="111">
        <f t="shared" si="15"/>
        <v>2719851</v>
      </c>
      <c r="AB49" s="111">
        <f t="shared" si="15"/>
        <v>3020916</v>
      </c>
      <c r="AC49" s="111">
        <f t="shared" si="15"/>
        <v>3312209</v>
      </c>
      <c r="AD49" s="111">
        <f t="shared" si="15"/>
        <v>3590528</v>
      </c>
    </row>
    <row r="50" spans="1:30" s="137" customFormat="1" ht="15" customHeight="1">
      <c r="A50" s="134"/>
      <c r="B50" s="135"/>
      <c r="C50" s="136"/>
      <c r="D50" s="112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36"/>
      <c r="R50" s="136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</row>
    <row r="51" spans="1:30" s="114" customFormat="1" ht="15" customHeight="1">
      <c r="A51" s="138">
        <v>2014</v>
      </c>
      <c r="B51" s="139" t="s">
        <v>6</v>
      </c>
      <c r="C51" s="113"/>
      <c r="D51" s="110">
        <v>165717</v>
      </c>
      <c r="E51" s="110">
        <v>158456</v>
      </c>
      <c r="F51" s="110">
        <v>210660</v>
      </c>
      <c r="G51" s="110">
        <v>223555</v>
      </c>
      <c r="H51" s="110">
        <v>248866</v>
      </c>
      <c r="I51" s="110">
        <v>249092</v>
      </c>
      <c r="J51" s="110">
        <v>286257</v>
      </c>
      <c r="K51" s="110">
        <v>316711</v>
      </c>
      <c r="L51" s="110">
        <v>235775</v>
      </c>
      <c r="M51" s="110">
        <v>234540</v>
      </c>
      <c r="N51" s="110">
        <v>203026</v>
      </c>
      <c r="O51" s="110">
        <v>209818</v>
      </c>
      <c r="P51" s="110">
        <f>SUM(D51:O51)</f>
        <v>2742473</v>
      </c>
      <c r="Q51" s="140"/>
      <c r="R51" s="140"/>
      <c r="S51" s="110">
        <f>SUM($D51:D51)</f>
        <v>165717</v>
      </c>
      <c r="T51" s="110">
        <f>SUM($D51:E51)</f>
        <v>324173</v>
      </c>
      <c r="U51" s="110">
        <f>SUM($D51:F51)</f>
        <v>534833</v>
      </c>
      <c r="V51" s="110">
        <f>SUM($D51:G51)</f>
        <v>758388</v>
      </c>
      <c r="W51" s="110">
        <f>SUM($D51:H51)</f>
        <v>1007254</v>
      </c>
      <c r="X51" s="110">
        <f>SUM($D51:I51)</f>
        <v>1256346</v>
      </c>
      <c r="Y51" s="110">
        <f>SUM($D51:J51)</f>
        <v>1542603</v>
      </c>
      <c r="Z51" s="110">
        <f>SUM($D51:K51)</f>
        <v>1859314</v>
      </c>
      <c r="AA51" s="110">
        <f>SUM($D51:L51)</f>
        <v>2095089</v>
      </c>
      <c r="AB51" s="110">
        <f>SUM($D51:M51)</f>
        <v>2329629</v>
      </c>
      <c r="AC51" s="110">
        <f>SUM($D51:N51)</f>
        <v>2532655</v>
      </c>
      <c r="AD51" s="110">
        <f>SUM($D51:O51)</f>
        <v>2742473</v>
      </c>
    </row>
    <row r="52" spans="1:30" s="114" customFormat="1" ht="15" customHeight="1">
      <c r="A52" s="138">
        <v>2014</v>
      </c>
      <c r="B52" s="141" t="s">
        <v>7</v>
      </c>
      <c r="D52" s="111">
        <v>55648</v>
      </c>
      <c r="E52" s="110">
        <v>52664</v>
      </c>
      <c r="F52" s="110">
        <v>58434</v>
      </c>
      <c r="G52" s="110">
        <v>60906</v>
      </c>
      <c r="H52" s="110">
        <v>64200</v>
      </c>
      <c r="I52" s="110">
        <v>61082</v>
      </c>
      <c r="J52" s="110">
        <v>62128</v>
      </c>
      <c r="K52" s="110">
        <v>59872</v>
      </c>
      <c r="L52" s="110">
        <v>62092</v>
      </c>
      <c r="M52" s="110">
        <v>66078</v>
      </c>
      <c r="N52" s="110">
        <v>59804</v>
      </c>
      <c r="O52" s="110">
        <v>57680</v>
      </c>
      <c r="P52" s="110">
        <f>SUM(D52:O52)</f>
        <v>720588</v>
      </c>
      <c r="Q52" s="142"/>
      <c r="R52" s="142"/>
      <c r="S52" s="110">
        <f>SUM($D52:D52)</f>
        <v>55648</v>
      </c>
      <c r="T52" s="110">
        <f>SUM($D52:E52)</f>
        <v>108312</v>
      </c>
      <c r="U52" s="110">
        <f>SUM($D52:F52)</f>
        <v>166746</v>
      </c>
      <c r="V52" s="110">
        <f>SUM($D52:G52)</f>
        <v>227652</v>
      </c>
      <c r="W52" s="110">
        <f>SUM($D52:H52)</f>
        <v>291852</v>
      </c>
      <c r="X52" s="110">
        <f>SUM($D52:I52)</f>
        <v>352934</v>
      </c>
      <c r="Y52" s="110">
        <f>SUM($D52:J52)</f>
        <v>415062</v>
      </c>
      <c r="Z52" s="110">
        <f>SUM($D52:K52)</f>
        <v>474934</v>
      </c>
      <c r="AA52" s="110">
        <f>SUM($D52:L52)</f>
        <v>537026</v>
      </c>
      <c r="AB52" s="110">
        <f>SUM($D52:M52)</f>
        <v>603104</v>
      </c>
      <c r="AC52" s="110">
        <f>SUM($D52:N52)</f>
        <v>662908</v>
      </c>
      <c r="AD52" s="110">
        <f>SUM($D52:O52)</f>
        <v>720588</v>
      </c>
    </row>
    <row r="53" spans="1:30" s="114" customFormat="1" ht="15" customHeight="1">
      <c r="A53" s="138">
        <v>2014</v>
      </c>
      <c r="B53" s="141" t="s">
        <v>8</v>
      </c>
      <c r="D53" s="111">
        <v>314</v>
      </c>
      <c r="E53" s="110">
        <v>344</v>
      </c>
      <c r="F53" s="110">
        <v>386</v>
      </c>
      <c r="G53" s="110">
        <v>772</v>
      </c>
      <c r="H53" s="110">
        <v>852</v>
      </c>
      <c r="I53" s="110">
        <v>642</v>
      </c>
      <c r="J53" s="110">
        <v>1052</v>
      </c>
      <c r="K53" s="110">
        <v>1170</v>
      </c>
      <c r="L53" s="110">
        <v>862</v>
      </c>
      <c r="M53" s="110">
        <v>830</v>
      </c>
      <c r="N53" s="110">
        <v>618</v>
      </c>
      <c r="O53" s="110">
        <v>490</v>
      </c>
      <c r="P53" s="110">
        <f>SUM(D53:O53)</f>
        <v>8332</v>
      </c>
      <c r="Q53" s="142"/>
      <c r="R53" s="142"/>
      <c r="S53" s="110">
        <f>SUM($D53:D53)</f>
        <v>314</v>
      </c>
      <c r="T53" s="110">
        <f>SUM($D53:E53)</f>
        <v>658</v>
      </c>
      <c r="U53" s="110">
        <f>SUM($D53:F53)</f>
        <v>1044</v>
      </c>
      <c r="V53" s="110">
        <f>SUM($D53:G53)</f>
        <v>1816</v>
      </c>
      <c r="W53" s="110">
        <f>SUM($D53:H53)</f>
        <v>2668</v>
      </c>
      <c r="X53" s="110">
        <f>SUM($D53:I53)</f>
        <v>3310</v>
      </c>
      <c r="Y53" s="110">
        <f>SUM($D53:J53)</f>
        <v>4362</v>
      </c>
      <c r="Z53" s="110">
        <f>SUM($D53:K53)</f>
        <v>5532</v>
      </c>
      <c r="AA53" s="110">
        <f>SUM($D53:L53)</f>
        <v>6394</v>
      </c>
      <c r="AB53" s="110">
        <f>SUM($D53:M53)</f>
        <v>7224</v>
      </c>
      <c r="AC53" s="110">
        <f>SUM($D53:N53)</f>
        <v>7842</v>
      </c>
      <c r="AD53" s="110">
        <f>SUM($D53:O53)</f>
        <v>8332</v>
      </c>
    </row>
    <row r="54" spans="1:30" s="114" customFormat="1" ht="15" customHeight="1">
      <c r="A54" s="138">
        <v>2014</v>
      </c>
      <c r="B54" s="143" t="s">
        <v>9</v>
      </c>
      <c r="D54" s="111">
        <f t="shared" ref="D54:P54" si="16">SUM(D51:D53)</f>
        <v>221679</v>
      </c>
      <c r="E54" s="111">
        <f t="shared" si="16"/>
        <v>211464</v>
      </c>
      <c r="F54" s="111">
        <f t="shared" si="16"/>
        <v>269480</v>
      </c>
      <c r="G54" s="111">
        <f t="shared" si="16"/>
        <v>285233</v>
      </c>
      <c r="H54" s="111">
        <f t="shared" si="16"/>
        <v>313918</v>
      </c>
      <c r="I54" s="111">
        <f t="shared" si="16"/>
        <v>310816</v>
      </c>
      <c r="J54" s="111">
        <f t="shared" si="16"/>
        <v>349437</v>
      </c>
      <c r="K54" s="111">
        <f t="shared" si="16"/>
        <v>377753</v>
      </c>
      <c r="L54" s="111">
        <f t="shared" si="16"/>
        <v>298729</v>
      </c>
      <c r="M54" s="111">
        <f t="shared" si="16"/>
        <v>301448</v>
      </c>
      <c r="N54" s="111">
        <f t="shared" si="16"/>
        <v>263448</v>
      </c>
      <c r="O54" s="111">
        <f t="shared" si="16"/>
        <v>267988</v>
      </c>
      <c r="P54" s="111">
        <f t="shared" si="16"/>
        <v>3471393</v>
      </c>
      <c r="Q54" s="142"/>
      <c r="R54" s="142"/>
      <c r="S54" s="111">
        <f t="shared" ref="S54:AD54" si="17">SUM(S51:S53)</f>
        <v>221679</v>
      </c>
      <c r="T54" s="111">
        <f t="shared" si="17"/>
        <v>433143</v>
      </c>
      <c r="U54" s="111">
        <f t="shared" si="17"/>
        <v>702623</v>
      </c>
      <c r="V54" s="111">
        <f t="shared" si="17"/>
        <v>987856</v>
      </c>
      <c r="W54" s="111">
        <f t="shared" si="17"/>
        <v>1301774</v>
      </c>
      <c r="X54" s="111">
        <f t="shared" si="17"/>
        <v>1612590</v>
      </c>
      <c r="Y54" s="111">
        <f t="shared" si="17"/>
        <v>1962027</v>
      </c>
      <c r="Z54" s="111">
        <f t="shared" si="17"/>
        <v>2339780</v>
      </c>
      <c r="AA54" s="111">
        <f t="shared" si="17"/>
        <v>2638509</v>
      </c>
      <c r="AB54" s="111">
        <f t="shared" si="17"/>
        <v>2939957</v>
      </c>
      <c r="AC54" s="111">
        <f t="shared" si="17"/>
        <v>3203405</v>
      </c>
      <c r="AD54" s="111">
        <f t="shared" si="17"/>
        <v>3471393</v>
      </c>
    </row>
    <row r="55" spans="1:30" s="137" customFormat="1" ht="15" customHeight="1">
      <c r="A55" s="134"/>
      <c r="B55" s="135"/>
      <c r="C55" s="136"/>
      <c r="D55" s="112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36"/>
      <c r="R55" s="136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</row>
    <row r="56" spans="1:30" s="114" customFormat="1" ht="15" customHeight="1">
      <c r="A56" s="138">
        <v>2015</v>
      </c>
      <c r="B56" s="139" t="s">
        <v>6</v>
      </c>
      <c r="C56" s="113"/>
      <c r="D56" s="110">
        <v>154893</v>
      </c>
      <c r="E56" s="110">
        <v>133537</v>
      </c>
      <c r="F56" s="110">
        <v>184665</v>
      </c>
      <c r="G56" s="110">
        <v>191551</v>
      </c>
      <c r="H56" s="110">
        <v>227801</v>
      </c>
      <c r="I56" s="110">
        <v>224989</v>
      </c>
      <c r="J56" s="110">
        <v>275422</v>
      </c>
      <c r="K56" s="110">
        <v>282830</v>
      </c>
      <c r="L56" s="110">
        <v>215316</v>
      </c>
      <c r="M56" s="110">
        <v>202295</v>
      </c>
      <c r="N56" s="110">
        <v>186615</v>
      </c>
      <c r="O56" s="110">
        <v>182279</v>
      </c>
      <c r="P56" s="110">
        <f>SUM(D56:O56)</f>
        <v>2462193</v>
      </c>
      <c r="Q56" s="140"/>
      <c r="R56" s="140"/>
      <c r="S56" s="110">
        <f>SUM($D56:D56)</f>
        <v>154893</v>
      </c>
      <c r="T56" s="110">
        <f>SUM($D56:E56)</f>
        <v>288430</v>
      </c>
      <c r="U56" s="110">
        <f>SUM($D56:F56)</f>
        <v>473095</v>
      </c>
      <c r="V56" s="110">
        <f>SUM($D56:G56)</f>
        <v>664646</v>
      </c>
      <c r="W56" s="110">
        <f>SUM($D56:H56)</f>
        <v>892447</v>
      </c>
      <c r="X56" s="110">
        <f>SUM($D56:I56)</f>
        <v>1117436</v>
      </c>
      <c r="Y56" s="110">
        <f>SUM($D56:J56)</f>
        <v>1392858</v>
      </c>
      <c r="Z56" s="110">
        <f>SUM($D56:K56)</f>
        <v>1675688</v>
      </c>
      <c r="AA56" s="110">
        <f>SUM($D56:L56)</f>
        <v>1891004</v>
      </c>
      <c r="AB56" s="110">
        <f>SUM($D56:M56)</f>
        <v>2093299</v>
      </c>
      <c r="AC56" s="110">
        <f>SUM($D56:N56)</f>
        <v>2279914</v>
      </c>
      <c r="AD56" s="110">
        <f>SUM($D56:O56)</f>
        <v>2462193</v>
      </c>
    </row>
    <row r="57" spans="1:30" s="114" customFormat="1" ht="15" customHeight="1">
      <c r="A57" s="138">
        <v>2015</v>
      </c>
      <c r="B57" s="141" t="s">
        <v>7</v>
      </c>
      <c r="D57" s="111">
        <v>55740</v>
      </c>
      <c r="E57" s="110">
        <v>51718</v>
      </c>
      <c r="F57" s="110">
        <v>62110</v>
      </c>
      <c r="G57" s="110">
        <v>62786</v>
      </c>
      <c r="H57" s="110">
        <v>63648</v>
      </c>
      <c r="I57" s="110">
        <v>63284</v>
      </c>
      <c r="J57" s="110">
        <v>61492</v>
      </c>
      <c r="K57" s="110">
        <v>60980</v>
      </c>
      <c r="L57" s="110">
        <v>62396</v>
      </c>
      <c r="M57" s="110">
        <v>62938</v>
      </c>
      <c r="N57" s="110">
        <v>58792</v>
      </c>
      <c r="O57" s="110">
        <v>57860</v>
      </c>
      <c r="P57" s="110">
        <f>SUM(D57:O57)</f>
        <v>723744</v>
      </c>
      <c r="Q57" s="142"/>
      <c r="R57" s="142"/>
      <c r="S57" s="110">
        <f>SUM($D57:D57)</f>
        <v>55740</v>
      </c>
      <c r="T57" s="110">
        <f>SUM($D57:E57)</f>
        <v>107458</v>
      </c>
      <c r="U57" s="110">
        <f>SUM($D57:F57)</f>
        <v>169568</v>
      </c>
      <c r="V57" s="110">
        <f>SUM($D57:G57)</f>
        <v>232354</v>
      </c>
      <c r="W57" s="110">
        <f>SUM($D57:H57)</f>
        <v>296002</v>
      </c>
      <c r="X57" s="110">
        <f>SUM($D57:I57)</f>
        <v>359286</v>
      </c>
      <c r="Y57" s="110">
        <f>SUM($D57:J57)</f>
        <v>420778</v>
      </c>
      <c r="Z57" s="110">
        <f>SUM($D57:K57)</f>
        <v>481758</v>
      </c>
      <c r="AA57" s="110">
        <f>SUM($D57:L57)</f>
        <v>544154</v>
      </c>
      <c r="AB57" s="110">
        <f>SUM($D57:M57)</f>
        <v>607092</v>
      </c>
      <c r="AC57" s="110">
        <f>SUM($D57:N57)</f>
        <v>665884</v>
      </c>
      <c r="AD57" s="110">
        <f>SUM($D57:O57)</f>
        <v>723744</v>
      </c>
    </row>
    <row r="58" spans="1:30" s="114" customFormat="1" ht="15" customHeight="1">
      <c r="A58" s="138">
        <v>2015</v>
      </c>
      <c r="B58" s="141" t="s">
        <v>8</v>
      </c>
      <c r="D58" s="111">
        <v>300</v>
      </c>
      <c r="E58" s="110">
        <v>302</v>
      </c>
      <c r="F58" s="110">
        <v>512</v>
      </c>
      <c r="G58" s="110">
        <v>658</v>
      </c>
      <c r="H58" s="110">
        <v>964</v>
      </c>
      <c r="I58" s="110">
        <v>750</v>
      </c>
      <c r="J58" s="110">
        <v>996</v>
      </c>
      <c r="K58" s="110">
        <v>816</v>
      </c>
      <c r="L58" s="110">
        <v>798</v>
      </c>
      <c r="M58" s="110">
        <v>768</v>
      </c>
      <c r="N58" s="110">
        <v>628</v>
      </c>
      <c r="O58" s="110">
        <v>424</v>
      </c>
      <c r="P58" s="110">
        <f>SUM(D58:O58)</f>
        <v>7916</v>
      </c>
      <c r="Q58" s="142"/>
      <c r="R58" s="142"/>
      <c r="S58" s="110">
        <f>SUM($D58:D58)</f>
        <v>300</v>
      </c>
      <c r="T58" s="110">
        <f>SUM($D58:E58)</f>
        <v>602</v>
      </c>
      <c r="U58" s="110">
        <f>SUM($D58:F58)</f>
        <v>1114</v>
      </c>
      <c r="V58" s="110">
        <f>SUM($D58:G58)</f>
        <v>1772</v>
      </c>
      <c r="W58" s="110">
        <f>SUM($D58:H58)</f>
        <v>2736</v>
      </c>
      <c r="X58" s="110">
        <f>SUM($D58:I58)</f>
        <v>3486</v>
      </c>
      <c r="Y58" s="110">
        <f>SUM($D58:J58)</f>
        <v>4482</v>
      </c>
      <c r="Z58" s="110">
        <f>SUM($D58:K58)</f>
        <v>5298</v>
      </c>
      <c r="AA58" s="110">
        <f>SUM($D58:L58)</f>
        <v>6096</v>
      </c>
      <c r="AB58" s="110">
        <f>SUM($D58:M58)</f>
        <v>6864</v>
      </c>
      <c r="AC58" s="110">
        <f>SUM($D58:N58)</f>
        <v>7492</v>
      </c>
      <c r="AD58" s="110">
        <f>SUM($D58:O58)</f>
        <v>7916</v>
      </c>
    </row>
    <row r="59" spans="1:30" s="114" customFormat="1" ht="15" customHeight="1">
      <c r="A59" s="138">
        <v>2015</v>
      </c>
      <c r="B59" s="143" t="s">
        <v>9</v>
      </c>
      <c r="D59" s="111">
        <f t="shared" ref="D59:P59" si="18">SUM(D56:D58)</f>
        <v>210933</v>
      </c>
      <c r="E59" s="111">
        <f t="shared" si="18"/>
        <v>185557</v>
      </c>
      <c r="F59" s="111">
        <f t="shared" si="18"/>
        <v>247287</v>
      </c>
      <c r="G59" s="111">
        <f t="shared" si="18"/>
        <v>254995</v>
      </c>
      <c r="H59" s="111">
        <f t="shared" si="18"/>
        <v>292413</v>
      </c>
      <c r="I59" s="111">
        <f t="shared" si="18"/>
        <v>289023</v>
      </c>
      <c r="J59" s="111">
        <f t="shared" si="18"/>
        <v>337910</v>
      </c>
      <c r="K59" s="111">
        <f t="shared" si="18"/>
        <v>344626</v>
      </c>
      <c r="L59" s="111">
        <f t="shared" si="18"/>
        <v>278510</v>
      </c>
      <c r="M59" s="111">
        <f t="shared" si="18"/>
        <v>266001</v>
      </c>
      <c r="N59" s="111">
        <f t="shared" si="18"/>
        <v>246035</v>
      </c>
      <c r="O59" s="111">
        <f t="shared" si="18"/>
        <v>240563</v>
      </c>
      <c r="P59" s="111">
        <f t="shared" si="18"/>
        <v>3193853</v>
      </c>
      <c r="Q59" s="142"/>
      <c r="R59" s="142"/>
      <c r="S59" s="111">
        <f t="shared" ref="S59:AD59" si="19">SUM(S56:S58)</f>
        <v>210933</v>
      </c>
      <c r="T59" s="111">
        <f t="shared" si="19"/>
        <v>396490</v>
      </c>
      <c r="U59" s="111">
        <f t="shared" si="19"/>
        <v>643777</v>
      </c>
      <c r="V59" s="111">
        <f t="shared" si="19"/>
        <v>898772</v>
      </c>
      <c r="W59" s="111">
        <f t="shared" si="19"/>
        <v>1191185</v>
      </c>
      <c r="X59" s="111">
        <f t="shared" si="19"/>
        <v>1480208</v>
      </c>
      <c r="Y59" s="111">
        <f t="shared" si="19"/>
        <v>1818118</v>
      </c>
      <c r="Z59" s="111">
        <f t="shared" si="19"/>
        <v>2162744</v>
      </c>
      <c r="AA59" s="111">
        <f t="shared" si="19"/>
        <v>2441254</v>
      </c>
      <c r="AB59" s="111">
        <f t="shared" si="19"/>
        <v>2707255</v>
      </c>
      <c r="AC59" s="111">
        <f t="shared" si="19"/>
        <v>2953290</v>
      </c>
      <c r="AD59" s="111">
        <f t="shared" si="19"/>
        <v>3193853</v>
      </c>
    </row>
    <row r="60" spans="1:30" s="137" customFormat="1" ht="15" customHeight="1">
      <c r="A60" s="134"/>
      <c r="B60" s="135"/>
      <c r="C60" s="136"/>
      <c r="D60" s="112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36"/>
      <c r="R60" s="136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</row>
    <row r="61" spans="1:30" s="114" customFormat="1" ht="15" customHeight="1">
      <c r="A61" s="138">
        <v>2016</v>
      </c>
      <c r="B61" s="139" t="s">
        <v>6</v>
      </c>
      <c r="C61" s="113"/>
      <c r="D61" s="104">
        <v>147822</v>
      </c>
      <c r="E61" s="104">
        <v>129431</v>
      </c>
      <c r="F61" s="104">
        <v>174354</v>
      </c>
      <c r="G61" s="104">
        <v>174231</v>
      </c>
      <c r="H61" s="104">
        <v>212009</v>
      </c>
      <c r="I61" s="104">
        <v>215215</v>
      </c>
      <c r="J61" s="104">
        <v>281104</v>
      </c>
      <c r="K61" s="104">
        <v>274001</v>
      </c>
      <c r="L61" s="104">
        <v>215812</v>
      </c>
      <c r="M61" s="104">
        <v>213641</v>
      </c>
      <c r="N61" s="104">
        <v>191742</v>
      </c>
      <c r="O61" s="104">
        <v>186960</v>
      </c>
      <c r="P61" s="110">
        <f>SUM(D61:O61)</f>
        <v>2416322</v>
      </c>
      <c r="Q61" s="140"/>
      <c r="R61" s="140"/>
      <c r="S61" s="110">
        <f>SUM($D61:D61)</f>
        <v>147822</v>
      </c>
      <c r="T61" s="110">
        <f>SUM($D61:E61)</f>
        <v>277253</v>
      </c>
      <c r="U61" s="110">
        <f>SUM($D61:F61)</f>
        <v>451607</v>
      </c>
      <c r="V61" s="110">
        <f>SUM($D61:G61)</f>
        <v>625838</v>
      </c>
      <c r="W61" s="110">
        <f>SUM($D61:H61)</f>
        <v>837847</v>
      </c>
      <c r="X61" s="110">
        <f>SUM($D61:I61)</f>
        <v>1053062</v>
      </c>
      <c r="Y61" s="110">
        <f>SUM($D61:J61)</f>
        <v>1334166</v>
      </c>
      <c r="Z61" s="110">
        <f>SUM($D61:K61)</f>
        <v>1608167</v>
      </c>
      <c r="AA61" s="110">
        <f>SUM($D61:L61)</f>
        <v>1823979</v>
      </c>
      <c r="AB61" s="110">
        <f>SUM($D61:M61)</f>
        <v>2037620</v>
      </c>
      <c r="AC61" s="110">
        <f>SUM($D61:N61)</f>
        <v>2229362</v>
      </c>
      <c r="AD61" s="110">
        <f>SUM($D61:O61)</f>
        <v>2416322</v>
      </c>
    </row>
    <row r="62" spans="1:30" s="114" customFormat="1" ht="15" customHeight="1">
      <c r="A62" s="138">
        <v>2016</v>
      </c>
      <c r="B62" s="141" t="s">
        <v>7</v>
      </c>
      <c r="D62" s="105">
        <v>55812</v>
      </c>
      <c r="E62" s="104">
        <v>57310</v>
      </c>
      <c r="F62" s="104">
        <v>63846</v>
      </c>
      <c r="G62" s="104">
        <v>62858</v>
      </c>
      <c r="H62" s="104">
        <v>62950</v>
      </c>
      <c r="I62" s="104">
        <v>68114</v>
      </c>
      <c r="J62" s="104">
        <v>61234</v>
      </c>
      <c r="K62" s="104">
        <v>67492</v>
      </c>
      <c r="L62" s="104">
        <v>64826</v>
      </c>
      <c r="M62" s="104">
        <v>63620</v>
      </c>
      <c r="N62" s="104">
        <v>65316</v>
      </c>
      <c r="O62" s="104">
        <v>60364</v>
      </c>
      <c r="P62" s="110">
        <f>SUM(D62:O62)</f>
        <v>753742</v>
      </c>
      <c r="Q62" s="142"/>
      <c r="R62" s="142"/>
      <c r="S62" s="110">
        <f>SUM($D62:D62)</f>
        <v>55812</v>
      </c>
      <c r="T62" s="110">
        <f>SUM($D62:E62)</f>
        <v>113122</v>
      </c>
      <c r="U62" s="110">
        <f>SUM($D62:F62)</f>
        <v>176968</v>
      </c>
      <c r="V62" s="110">
        <f>SUM($D62:G62)</f>
        <v>239826</v>
      </c>
      <c r="W62" s="110">
        <f>SUM($D62:H62)</f>
        <v>302776</v>
      </c>
      <c r="X62" s="110">
        <f>SUM($D62:I62)</f>
        <v>370890</v>
      </c>
      <c r="Y62" s="110">
        <f>SUM($D62:J62)</f>
        <v>432124</v>
      </c>
      <c r="Z62" s="110">
        <f>SUM($D62:K62)</f>
        <v>499616</v>
      </c>
      <c r="AA62" s="110">
        <f>SUM($D62:L62)</f>
        <v>564442</v>
      </c>
      <c r="AB62" s="110">
        <f>SUM($D62:M62)</f>
        <v>628062</v>
      </c>
      <c r="AC62" s="110">
        <f>SUM($D62:N62)</f>
        <v>693378</v>
      </c>
      <c r="AD62" s="110">
        <f>SUM($D62:O62)</f>
        <v>753742</v>
      </c>
    </row>
    <row r="63" spans="1:30" s="114" customFormat="1" ht="15" customHeight="1">
      <c r="A63" s="138">
        <v>2016</v>
      </c>
      <c r="B63" s="141" t="s">
        <v>8</v>
      </c>
      <c r="D63" s="105">
        <v>284</v>
      </c>
      <c r="E63" s="104">
        <v>292</v>
      </c>
      <c r="F63" s="104">
        <v>480</v>
      </c>
      <c r="G63" s="104">
        <v>566</v>
      </c>
      <c r="H63" s="104">
        <v>810</v>
      </c>
      <c r="I63" s="104">
        <v>688</v>
      </c>
      <c r="J63" s="104">
        <v>958</v>
      </c>
      <c r="K63" s="104">
        <v>836</v>
      </c>
      <c r="L63" s="104">
        <v>764</v>
      </c>
      <c r="M63" s="104">
        <v>752</v>
      </c>
      <c r="N63" s="104">
        <v>548</v>
      </c>
      <c r="O63" s="148">
        <v>438</v>
      </c>
      <c r="P63" s="110">
        <f>SUM(D63:O63)</f>
        <v>7416</v>
      </c>
      <c r="Q63" s="142"/>
      <c r="R63" s="142"/>
      <c r="S63" s="110">
        <f>SUM($D63:D63)</f>
        <v>284</v>
      </c>
      <c r="T63" s="110">
        <f>SUM($D63:E63)</f>
        <v>576</v>
      </c>
      <c r="U63" s="110">
        <f>SUM($D63:F63)</f>
        <v>1056</v>
      </c>
      <c r="V63" s="110">
        <f>SUM($D63:G63)</f>
        <v>1622</v>
      </c>
      <c r="W63" s="110">
        <f>SUM($D63:H63)</f>
        <v>2432</v>
      </c>
      <c r="X63" s="110">
        <f>SUM($D63:I63)</f>
        <v>3120</v>
      </c>
      <c r="Y63" s="110">
        <f>SUM($D63:J63)</f>
        <v>4078</v>
      </c>
      <c r="Z63" s="110">
        <f>SUM($D63:K63)</f>
        <v>4914</v>
      </c>
      <c r="AA63" s="110">
        <f>SUM($D63:L63)</f>
        <v>5678</v>
      </c>
      <c r="AB63" s="110">
        <f>SUM($D63:M63)</f>
        <v>6430</v>
      </c>
      <c r="AC63" s="110">
        <f>SUM($D63:N63)</f>
        <v>6978</v>
      </c>
      <c r="AD63" s="110">
        <f>SUM($D63:O63)</f>
        <v>7416</v>
      </c>
    </row>
    <row r="64" spans="1:30" s="114" customFormat="1" ht="15" customHeight="1">
      <c r="A64" s="138">
        <v>2016</v>
      </c>
      <c r="B64" s="143" t="s">
        <v>9</v>
      </c>
      <c r="D64" s="111">
        <f t="shared" ref="D64:P64" si="20">SUM(D61:D63)</f>
        <v>203918</v>
      </c>
      <c r="E64" s="111">
        <f t="shared" si="20"/>
        <v>187033</v>
      </c>
      <c r="F64" s="111">
        <f t="shared" si="20"/>
        <v>238680</v>
      </c>
      <c r="G64" s="111">
        <f t="shared" si="20"/>
        <v>237655</v>
      </c>
      <c r="H64" s="111">
        <f t="shared" si="20"/>
        <v>275769</v>
      </c>
      <c r="I64" s="111">
        <f t="shared" si="20"/>
        <v>284017</v>
      </c>
      <c r="J64" s="111">
        <f t="shared" si="20"/>
        <v>343296</v>
      </c>
      <c r="K64" s="111">
        <f t="shared" si="20"/>
        <v>342329</v>
      </c>
      <c r="L64" s="111">
        <f t="shared" si="20"/>
        <v>281402</v>
      </c>
      <c r="M64" s="111">
        <f t="shared" si="20"/>
        <v>278013</v>
      </c>
      <c r="N64" s="111">
        <f t="shared" si="20"/>
        <v>257606</v>
      </c>
      <c r="O64" s="111">
        <f>SUM(O61:O62)</f>
        <v>247324</v>
      </c>
      <c r="P64" s="111">
        <f t="shared" si="20"/>
        <v>3177480</v>
      </c>
      <c r="Q64" s="142"/>
      <c r="R64" s="142"/>
      <c r="S64" s="111">
        <f t="shared" ref="S64:AD64" si="21">SUM(S61:S63)</f>
        <v>203918</v>
      </c>
      <c r="T64" s="111">
        <f t="shared" si="21"/>
        <v>390951</v>
      </c>
      <c r="U64" s="111">
        <f t="shared" si="21"/>
        <v>629631</v>
      </c>
      <c r="V64" s="111">
        <f t="shared" si="21"/>
        <v>867286</v>
      </c>
      <c r="W64" s="111">
        <f t="shared" si="21"/>
        <v>1143055</v>
      </c>
      <c r="X64" s="111">
        <f t="shared" si="21"/>
        <v>1427072</v>
      </c>
      <c r="Y64" s="111">
        <f t="shared" si="21"/>
        <v>1770368</v>
      </c>
      <c r="Z64" s="111">
        <f t="shared" si="21"/>
        <v>2112697</v>
      </c>
      <c r="AA64" s="111">
        <f t="shared" si="21"/>
        <v>2394099</v>
      </c>
      <c r="AB64" s="111">
        <f t="shared" si="21"/>
        <v>2672112</v>
      </c>
      <c r="AC64" s="111">
        <f t="shared" si="21"/>
        <v>2929718</v>
      </c>
      <c r="AD64" s="111">
        <f t="shared" si="21"/>
        <v>3177480</v>
      </c>
    </row>
    <row r="65" spans="1:30" s="137" customFormat="1" ht="15" customHeight="1">
      <c r="A65" s="134"/>
      <c r="B65" s="135"/>
      <c r="C65" s="136"/>
      <c r="D65" s="112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36"/>
      <c r="R65" s="136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</row>
    <row r="66" spans="1:30" s="114" customFormat="1" ht="15" customHeight="1">
      <c r="A66" s="138">
        <v>2017</v>
      </c>
      <c r="B66" s="139" t="s">
        <v>6</v>
      </c>
      <c r="C66" s="113"/>
      <c r="D66" s="104">
        <v>155191</v>
      </c>
      <c r="E66" s="104">
        <v>144681</v>
      </c>
      <c r="F66" s="104">
        <v>169943</v>
      </c>
      <c r="G66" s="104">
        <v>195680</v>
      </c>
      <c r="H66" s="104">
        <v>206997</v>
      </c>
      <c r="I66" s="104">
        <v>219510</v>
      </c>
      <c r="J66" s="104">
        <v>274097</v>
      </c>
      <c r="K66" s="104">
        <v>292288</v>
      </c>
      <c r="L66" s="104">
        <v>223731</v>
      </c>
      <c r="M66" s="104">
        <v>219390</v>
      </c>
      <c r="N66" s="104"/>
      <c r="O66" s="104"/>
      <c r="P66" s="110">
        <f>SUM(D66:O66)</f>
        <v>2101508</v>
      </c>
      <c r="Q66" s="140"/>
      <c r="R66" s="140"/>
      <c r="S66" s="110">
        <f>SUM($D66:D66)</f>
        <v>155191</v>
      </c>
      <c r="T66" s="110">
        <f>SUM($D66:E66)</f>
        <v>299872</v>
      </c>
      <c r="U66" s="110">
        <f>SUM($D66:F66)</f>
        <v>469815</v>
      </c>
      <c r="V66" s="110">
        <f>SUM($D66:G66)</f>
        <v>665495</v>
      </c>
      <c r="W66" s="110">
        <f>SUM($D66:H66)</f>
        <v>872492</v>
      </c>
      <c r="X66" s="110">
        <f>SUM($D66:I66)</f>
        <v>1092002</v>
      </c>
      <c r="Y66" s="110">
        <f>SUM($D66:J66)</f>
        <v>1366099</v>
      </c>
      <c r="Z66" s="110">
        <f>SUM($D66:K66)</f>
        <v>1658387</v>
      </c>
      <c r="AA66" s="110">
        <f>SUM($D66:L66)</f>
        <v>1882118</v>
      </c>
      <c r="AB66" s="110">
        <f>SUM($D66:M66)</f>
        <v>2101508</v>
      </c>
      <c r="AC66" s="110">
        <f>SUM($D66:N66)</f>
        <v>2101508</v>
      </c>
      <c r="AD66" s="110">
        <f>SUM($D66:O66)</f>
        <v>2101508</v>
      </c>
    </row>
    <row r="67" spans="1:30" s="114" customFormat="1" ht="15" customHeight="1">
      <c r="A67" s="138">
        <v>2017</v>
      </c>
      <c r="B67" s="141" t="s">
        <v>7</v>
      </c>
      <c r="D67" s="105">
        <v>62612</v>
      </c>
      <c r="E67" s="104">
        <v>61212</v>
      </c>
      <c r="F67" s="104">
        <v>72368</v>
      </c>
      <c r="G67" s="104">
        <v>65646</v>
      </c>
      <c r="H67" s="104">
        <v>72106</v>
      </c>
      <c r="I67" s="104">
        <v>71088</v>
      </c>
      <c r="J67" s="104">
        <v>62388</v>
      </c>
      <c r="K67" s="104">
        <v>68748</v>
      </c>
      <c r="L67" s="104">
        <v>64406</v>
      </c>
      <c r="M67" s="104">
        <v>66498</v>
      </c>
      <c r="N67" s="104"/>
      <c r="O67" s="104"/>
      <c r="P67" s="110">
        <f>SUM(D67:O67)</f>
        <v>667072</v>
      </c>
      <c r="Q67" s="142"/>
      <c r="R67" s="142"/>
      <c r="S67" s="110">
        <f>SUM($D67:D67)</f>
        <v>62612</v>
      </c>
      <c r="T67" s="110">
        <f>SUM($D67:E67)</f>
        <v>123824</v>
      </c>
      <c r="U67" s="110">
        <f>SUM($D67:F67)</f>
        <v>196192</v>
      </c>
      <c r="V67" s="110">
        <f>SUM($D67:G67)</f>
        <v>261838</v>
      </c>
      <c r="W67" s="110">
        <f>SUM($D67:H67)</f>
        <v>333944</v>
      </c>
      <c r="X67" s="110">
        <f>SUM($D67:I67)</f>
        <v>405032</v>
      </c>
      <c r="Y67" s="110">
        <f>SUM($D67:J67)</f>
        <v>467420</v>
      </c>
      <c r="Z67" s="110">
        <f>SUM($D67:K67)</f>
        <v>536168</v>
      </c>
      <c r="AA67" s="110">
        <f>SUM($D67:L67)</f>
        <v>600574</v>
      </c>
      <c r="AB67" s="110">
        <f>SUM($D67:M67)</f>
        <v>667072</v>
      </c>
      <c r="AC67" s="110">
        <f>SUM($D67:N67)</f>
        <v>667072</v>
      </c>
      <c r="AD67" s="110">
        <f>SUM($D67:O67)</f>
        <v>667072</v>
      </c>
    </row>
    <row r="68" spans="1:30" s="114" customFormat="1" ht="15" customHeight="1">
      <c r="A68" s="138">
        <v>2017</v>
      </c>
      <c r="B68" s="141" t="s">
        <v>8</v>
      </c>
      <c r="D68" s="105">
        <v>294</v>
      </c>
      <c r="E68" s="104">
        <v>322</v>
      </c>
      <c r="F68" s="104">
        <v>422</v>
      </c>
      <c r="G68" s="104">
        <v>606</v>
      </c>
      <c r="H68" s="104">
        <v>828</v>
      </c>
      <c r="I68" s="104">
        <v>642</v>
      </c>
      <c r="J68" s="104">
        <v>856</v>
      </c>
      <c r="K68" s="104">
        <v>730</v>
      </c>
      <c r="L68" s="104">
        <v>740</v>
      </c>
      <c r="M68" s="104">
        <v>690</v>
      </c>
      <c r="N68" s="104"/>
      <c r="O68" s="148"/>
      <c r="P68" s="110">
        <f>SUM(D68:O68)</f>
        <v>6130</v>
      </c>
      <c r="Q68" s="142"/>
      <c r="R68" s="142"/>
      <c r="S68" s="110">
        <f>SUM($D68:D68)</f>
        <v>294</v>
      </c>
      <c r="T68" s="110">
        <f>SUM($D68:E68)</f>
        <v>616</v>
      </c>
      <c r="U68" s="110">
        <f>SUM($D68:F68)</f>
        <v>1038</v>
      </c>
      <c r="V68" s="110">
        <f>SUM($D68:G68)</f>
        <v>1644</v>
      </c>
      <c r="W68" s="110">
        <f>SUM($D68:H68)</f>
        <v>2472</v>
      </c>
      <c r="X68" s="110">
        <f>SUM($D68:I68)</f>
        <v>3114</v>
      </c>
      <c r="Y68" s="110">
        <f>SUM($D68:J68)</f>
        <v>3970</v>
      </c>
      <c r="Z68" s="110">
        <f>SUM($D68:K68)</f>
        <v>4700</v>
      </c>
      <c r="AA68" s="110">
        <f>SUM($D68:L68)</f>
        <v>5440</v>
      </c>
      <c r="AB68" s="110">
        <f>SUM($D68:M68)</f>
        <v>6130</v>
      </c>
      <c r="AC68" s="110">
        <f>SUM($D68:N68)</f>
        <v>6130</v>
      </c>
      <c r="AD68" s="110">
        <f>SUM($D68:O68)</f>
        <v>6130</v>
      </c>
    </row>
    <row r="69" spans="1:30" s="114" customFormat="1" ht="15" customHeight="1">
      <c r="A69" s="138">
        <v>2017</v>
      </c>
      <c r="B69" s="143" t="s">
        <v>9</v>
      </c>
      <c r="D69" s="111">
        <f t="shared" ref="D69:N69" si="22">SUM(D66:D68)</f>
        <v>218097</v>
      </c>
      <c r="E69" s="111">
        <f t="shared" si="22"/>
        <v>206215</v>
      </c>
      <c r="F69" s="111">
        <f t="shared" si="22"/>
        <v>242733</v>
      </c>
      <c r="G69" s="111">
        <f t="shared" si="22"/>
        <v>261932</v>
      </c>
      <c r="H69" s="111">
        <f t="shared" si="22"/>
        <v>279931</v>
      </c>
      <c r="I69" s="111">
        <f t="shared" si="22"/>
        <v>291240</v>
      </c>
      <c r="J69" s="111">
        <f t="shared" si="22"/>
        <v>337341</v>
      </c>
      <c r="K69" s="111">
        <f t="shared" si="22"/>
        <v>361766</v>
      </c>
      <c r="L69" s="111">
        <f t="shared" si="22"/>
        <v>288877</v>
      </c>
      <c r="M69" s="111">
        <f t="shared" si="22"/>
        <v>286578</v>
      </c>
      <c r="N69" s="111">
        <f t="shared" si="22"/>
        <v>0</v>
      </c>
      <c r="O69" s="111">
        <f>SUM(O66:O67)</f>
        <v>0</v>
      </c>
      <c r="P69" s="111">
        <f t="shared" ref="P69" si="23">SUM(P66:P68)</f>
        <v>2774710</v>
      </c>
      <c r="Q69" s="142"/>
      <c r="R69" s="142"/>
      <c r="S69" s="111">
        <f t="shared" ref="S69:AD69" si="24">SUM(S66:S68)</f>
        <v>218097</v>
      </c>
      <c r="T69" s="111">
        <f t="shared" si="24"/>
        <v>424312</v>
      </c>
      <c r="U69" s="111">
        <f t="shared" si="24"/>
        <v>667045</v>
      </c>
      <c r="V69" s="111">
        <f t="shared" si="24"/>
        <v>928977</v>
      </c>
      <c r="W69" s="111">
        <f t="shared" si="24"/>
        <v>1208908</v>
      </c>
      <c r="X69" s="111">
        <f t="shared" si="24"/>
        <v>1500148</v>
      </c>
      <c r="Y69" s="111">
        <f t="shared" si="24"/>
        <v>1837489</v>
      </c>
      <c r="Z69" s="111">
        <f t="shared" si="24"/>
        <v>2199255</v>
      </c>
      <c r="AA69" s="111">
        <f t="shared" si="24"/>
        <v>2488132</v>
      </c>
      <c r="AB69" s="111">
        <f t="shared" si="24"/>
        <v>2774710</v>
      </c>
      <c r="AC69" s="111">
        <f t="shared" si="24"/>
        <v>2774710</v>
      </c>
      <c r="AD69" s="111">
        <f t="shared" si="24"/>
        <v>2774710</v>
      </c>
    </row>
    <row r="70" spans="1:30" s="137" customFormat="1" ht="15" customHeight="1">
      <c r="A70" s="134"/>
      <c r="B70" s="135"/>
      <c r="C70" s="136"/>
      <c r="D70" s="112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36"/>
      <c r="R70" s="136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</row>
    <row r="73" spans="1:30" s="114" customFormat="1" ht="15" customHeight="1">
      <c r="A73" s="138">
        <v>2006</v>
      </c>
      <c r="B73" s="139" t="s">
        <v>6</v>
      </c>
      <c r="C73" s="113"/>
      <c r="D73" s="110">
        <f t="shared" ref="D73:O83" si="25">SUMIFS(D$11:D$65,$A$11:$A$65,$A73,$B$11:$B$65,$B73)</f>
        <v>192927</v>
      </c>
      <c r="E73" s="110">
        <f t="shared" si="25"/>
        <v>175936</v>
      </c>
      <c r="F73" s="110">
        <f t="shared" si="25"/>
        <v>232986</v>
      </c>
      <c r="G73" s="110">
        <f t="shared" si="25"/>
        <v>259713</v>
      </c>
      <c r="H73" s="110">
        <f t="shared" si="25"/>
        <v>284779</v>
      </c>
      <c r="I73" s="110">
        <f t="shared" si="25"/>
        <v>284327</v>
      </c>
      <c r="J73" s="110">
        <f t="shared" si="25"/>
        <v>355064</v>
      </c>
      <c r="K73" s="110">
        <f t="shared" si="25"/>
        <v>357168</v>
      </c>
      <c r="L73" s="110">
        <f t="shared" si="25"/>
        <v>265458</v>
      </c>
      <c r="M73" s="110">
        <f t="shared" si="25"/>
        <v>240468</v>
      </c>
      <c r="N73" s="110">
        <f t="shared" si="25"/>
        <v>237441</v>
      </c>
      <c r="O73" s="110">
        <f t="shared" si="25"/>
        <v>237801</v>
      </c>
      <c r="P73" s="110">
        <f t="shared" ref="P73:P82" si="26">SUM(D73:O73)</f>
        <v>3124068</v>
      </c>
      <c r="Q73" s="112"/>
      <c r="R73" s="112"/>
      <c r="S73" s="110">
        <f>SUM($D73:D73)</f>
        <v>192927</v>
      </c>
      <c r="T73" s="110">
        <f>SUM($D73:E73)</f>
        <v>368863</v>
      </c>
      <c r="U73" s="110">
        <f>SUM($D73:F73)</f>
        <v>601849</v>
      </c>
      <c r="V73" s="110">
        <f>SUM($D73:G73)</f>
        <v>861562</v>
      </c>
      <c r="W73" s="110">
        <f>SUM($D73:H73)</f>
        <v>1146341</v>
      </c>
      <c r="X73" s="110">
        <f>SUM($D73:I73)</f>
        <v>1430668</v>
      </c>
      <c r="Y73" s="110">
        <f>SUM($D73:J73)</f>
        <v>1785732</v>
      </c>
      <c r="Z73" s="110">
        <f>SUM($D73:K73)</f>
        <v>2142900</v>
      </c>
      <c r="AA73" s="110">
        <f>SUM($D73:L73)</f>
        <v>2408358</v>
      </c>
      <c r="AB73" s="110">
        <f>SUM($D73:M73)</f>
        <v>2648826</v>
      </c>
      <c r="AC73" s="110">
        <f>SUM($D73:N73)</f>
        <v>2886267</v>
      </c>
      <c r="AD73" s="110">
        <f>SUM($D73:O73)</f>
        <v>3124068</v>
      </c>
    </row>
    <row r="74" spans="1:30" s="114" customFormat="1" ht="15" customHeight="1">
      <c r="A74" s="138">
        <v>2007</v>
      </c>
      <c r="B74" s="139" t="s">
        <v>6</v>
      </c>
      <c r="C74" s="113"/>
      <c r="D74" s="110">
        <f t="shared" si="25"/>
        <v>185181</v>
      </c>
      <c r="E74" s="110">
        <f t="shared" si="25"/>
        <v>157841</v>
      </c>
      <c r="F74" s="110">
        <f t="shared" si="25"/>
        <v>228979</v>
      </c>
      <c r="G74" s="110">
        <f t="shared" si="25"/>
        <v>234628</v>
      </c>
      <c r="H74" s="110">
        <f t="shared" si="25"/>
        <v>273700</v>
      </c>
      <c r="I74" s="110">
        <f t="shared" si="25"/>
        <v>282162</v>
      </c>
      <c r="J74" s="110">
        <f t="shared" si="25"/>
        <v>335862</v>
      </c>
      <c r="K74" s="110">
        <f t="shared" si="25"/>
        <v>356421</v>
      </c>
      <c r="L74" s="110">
        <f t="shared" si="25"/>
        <v>280164</v>
      </c>
      <c r="M74" s="110">
        <f t="shared" si="25"/>
        <v>271448</v>
      </c>
      <c r="N74" s="110">
        <f t="shared" si="25"/>
        <v>253591</v>
      </c>
      <c r="O74" s="110">
        <f t="shared" si="25"/>
        <v>220375</v>
      </c>
      <c r="P74" s="110">
        <f t="shared" si="26"/>
        <v>3080352</v>
      </c>
      <c r="Q74" s="112"/>
      <c r="R74" s="112"/>
      <c r="S74" s="110">
        <f>SUM($D74:D74)</f>
        <v>185181</v>
      </c>
      <c r="T74" s="110">
        <f>SUM($D74:E74)</f>
        <v>343022</v>
      </c>
      <c r="U74" s="110">
        <f>SUM($D74:F74)</f>
        <v>572001</v>
      </c>
      <c r="V74" s="110">
        <f>SUM($D74:G74)</f>
        <v>806629</v>
      </c>
      <c r="W74" s="110">
        <f>SUM($D74:H74)</f>
        <v>1080329</v>
      </c>
      <c r="X74" s="110">
        <f>SUM($D74:I74)</f>
        <v>1362491</v>
      </c>
      <c r="Y74" s="110">
        <f>SUM($D74:J74)</f>
        <v>1698353</v>
      </c>
      <c r="Z74" s="110">
        <f>SUM($D74:K74)</f>
        <v>2054774</v>
      </c>
      <c r="AA74" s="110">
        <f>SUM($D74:L74)</f>
        <v>2334938</v>
      </c>
      <c r="AB74" s="110">
        <f>SUM($D74:M74)</f>
        <v>2606386</v>
      </c>
      <c r="AC74" s="110">
        <f>SUM($D74:N74)</f>
        <v>2859977</v>
      </c>
      <c r="AD74" s="110">
        <f>SUM($D74:O74)</f>
        <v>3080352</v>
      </c>
    </row>
    <row r="75" spans="1:30" s="114" customFormat="1" ht="15" customHeight="1">
      <c r="A75" s="138">
        <v>2008</v>
      </c>
      <c r="B75" s="139" t="s">
        <v>6</v>
      </c>
      <c r="C75" s="113"/>
      <c r="D75" s="110">
        <f t="shared" si="25"/>
        <v>186021</v>
      </c>
      <c r="E75" s="110">
        <f t="shared" si="25"/>
        <v>174147</v>
      </c>
      <c r="F75" s="110">
        <f t="shared" si="25"/>
        <v>229103</v>
      </c>
      <c r="G75" s="110">
        <f t="shared" si="25"/>
        <v>227980</v>
      </c>
      <c r="H75" s="110">
        <f t="shared" si="25"/>
        <v>265800</v>
      </c>
      <c r="I75" s="110">
        <f t="shared" si="25"/>
        <v>261846</v>
      </c>
      <c r="J75" s="110">
        <f t="shared" si="25"/>
        <v>314563</v>
      </c>
      <c r="K75" s="110">
        <f t="shared" si="25"/>
        <v>343948</v>
      </c>
      <c r="L75" s="110">
        <f t="shared" si="25"/>
        <v>236202</v>
      </c>
      <c r="M75" s="110">
        <f t="shared" si="25"/>
        <v>233268</v>
      </c>
      <c r="N75" s="110">
        <f t="shared" si="25"/>
        <v>212289</v>
      </c>
      <c r="O75" s="110">
        <f t="shared" si="25"/>
        <v>189947</v>
      </c>
      <c r="P75" s="110">
        <f t="shared" si="26"/>
        <v>2875114</v>
      </c>
      <c r="Q75" s="112"/>
      <c r="R75" s="112"/>
      <c r="S75" s="110">
        <f>SUM($D75:D75)</f>
        <v>186021</v>
      </c>
      <c r="T75" s="110">
        <f>SUM($D75:E75)</f>
        <v>360168</v>
      </c>
      <c r="U75" s="110">
        <f>SUM($D75:F75)</f>
        <v>589271</v>
      </c>
      <c r="V75" s="110">
        <f>SUM($D75:G75)</f>
        <v>817251</v>
      </c>
      <c r="W75" s="110">
        <f>SUM($D75:H75)</f>
        <v>1083051</v>
      </c>
      <c r="X75" s="110">
        <f>SUM($D75:I75)</f>
        <v>1344897</v>
      </c>
      <c r="Y75" s="110">
        <f>SUM($D75:J75)</f>
        <v>1659460</v>
      </c>
      <c r="Z75" s="110">
        <f>SUM($D75:K75)</f>
        <v>2003408</v>
      </c>
      <c r="AA75" s="110">
        <f>SUM($D75:L75)</f>
        <v>2239610</v>
      </c>
      <c r="AB75" s="110">
        <f>SUM($D75:M75)</f>
        <v>2472878</v>
      </c>
      <c r="AC75" s="110">
        <f>SUM($D75:N75)</f>
        <v>2685167</v>
      </c>
      <c r="AD75" s="110">
        <f>SUM($D75:O75)</f>
        <v>2875114</v>
      </c>
    </row>
    <row r="76" spans="1:30" s="114" customFormat="1" ht="15" customHeight="1">
      <c r="A76" s="138">
        <v>2009</v>
      </c>
      <c r="B76" s="139" t="s">
        <v>6</v>
      </c>
      <c r="C76" s="113"/>
      <c r="D76" s="110">
        <f t="shared" si="25"/>
        <v>153291</v>
      </c>
      <c r="E76" s="110">
        <f t="shared" si="25"/>
        <v>152795</v>
      </c>
      <c r="F76" s="110">
        <f t="shared" si="25"/>
        <v>200647</v>
      </c>
      <c r="G76" s="110">
        <f t="shared" si="25"/>
        <v>202469</v>
      </c>
      <c r="H76" s="110">
        <f t="shared" si="25"/>
        <v>239161</v>
      </c>
      <c r="I76" s="110">
        <f t="shared" si="25"/>
        <v>219095</v>
      </c>
      <c r="J76" s="110">
        <f t="shared" si="25"/>
        <v>274110</v>
      </c>
      <c r="K76" s="110">
        <f t="shared" si="25"/>
        <v>294214</v>
      </c>
      <c r="L76" s="110">
        <f t="shared" si="25"/>
        <v>227913</v>
      </c>
      <c r="M76" s="110">
        <f t="shared" si="25"/>
        <v>223035</v>
      </c>
      <c r="N76" s="110">
        <f t="shared" si="25"/>
        <v>218784</v>
      </c>
      <c r="O76" s="110">
        <f t="shared" si="25"/>
        <v>207437</v>
      </c>
      <c r="P76" s="110">
        <f t="shared" si="26"/>
        <v>2612951</v>
      </c>
      <c r="Q76" s="112"/>
      <c r="R76" s="112"/>
      <c r="S76" s="110">
        <f>SUM($D76:D76)</f>
        <v>153291</v>
      </c>
      <c r="T76" s="110">
        <f>SUM($D76:E76)</f>
        <v>306086</v>
      </c>
      <c r="U76" s="110">
        <f>SUM($D76:F76)</f>
        <v>506733</v>
      </c>
      <c r="V76" s="110">
        <f>SUM($D76:G76)</f>
        <v>709202</v>
      </c>
      <c r="W76" s="110">
        <f>SUM($D76:H76)</f>
        <v>948363</v>
      </c>
      <c r="X76" s="110">
        <f>SUM($D76:I76)</f>
        <v>1167458</v>
      </c>
      <c r="Y76" s="110">
        <f>SUM($D76:J76)</f>
        <v>1441568</v>
      </c>
      <c r="Z76" s="110">
        <f>SUM($D76:K76)</f>
        <v>1735782</v>
      </c>
      <c r="AA76" s="110">
        <f>SUM($D76:L76)</f>
        <v>1963695</v>
      </c>
      <c r="AB76" s="110">
        <f>SUM($D76:M76)</f>
        <v>2186730</v>
      </c>
      <c r="AC76" s="110">
        <f>SUM($D76:N76)</f>
        <v>2405514</v>
      </c>
      <c r="AD76" s="110">
        <f>SUM($D76:O76)</f>
        <v>2612951</v>
      </c>
    </row>
    <row r="77" spans="1:30" s="114" customFormat="1" ht="15" customHeight="1">
      <c r="A77" s="138">
        <v>2010</v>
      </c>
      <c r="B77" s="139" t="s">
        <v>6</v>
      </c>
      <c r="C77" s="113"/>
      <c r="D77" s="110">
        <f t="shared" si="25"/>
        <v>161021</v>
      </c>
      <c r="E77" s="110">
        <f t="shared" si="25"/>
        <v>148601</v>
      </c>
      <c r="F77" s="110">
        <f t="shared" si="25"/>
        <v>207494</v>
      </c>
      <c r="G77" s="110">
        <f t="shared" si="25"/>
        <v>211568</v>
      </c>
      <c r="H77" s="110">
        <f t="shared" si="25"/>
        <v>234004</v>
      </c>
      <c r="I77" s="110">
        <f t="shared" si="25"/>
        <v>227914</v>
      </c>
      <c r="J77" s="110">
        <f t="shared" si="25"/>
        <v>290065</v>
      </c>
      <c r="K77" s="110">
        <f t="shared" si="25"/>
        <v>306040</v>
      </c>
      <c r="L77" s="110">
        <f t="shared" si="25"/>
        <v>238963</v>
      </c>
      <c r="M77" s="110">
        <f t="shared" si="25"/>
        <v>231416</v>
      </c>
      <c r="N77" s="110">
        <f t="shared" si="25"/>
        <v>237569</v>
      </c>
      <c r="O77" s="110">
        <f t="shared" si="25"/>
        <v>220426</v>
      </c>
      <c r="P77" s="110">
        <f t="shared" si="26"/>
        <v>2715081</v>
      </c>
      <c r="Q77" s="112"/>
      <c r="R77" s="112"/>
      <c r="S77" s="110">
        <f>SUM($D77:D77)</f>
        <v>161021</v>
      </c>
      <c r="T77" s="110">
        <f>SUM($D77:E77)</f>
        <v>309622</v>
      </c>
      <c r="U77" s="110">
        <f>SUM($D77:F77)</f>
        <v>517116</v>
      </c>
      <c r="V77" s="110">
        <f>SUM($D77:G77)</f>
        <v>728684</v>
      </c>
      <c r="W77" s="110">
        <f>SUM($D77:H77)</f>
        <v>962688</v>
      </c>
      <c r="X77" s="110">
        <f>SUM($D77:I77)</f>
        <v>1190602</v>
      </c>
      <c r="Y77" s="110">
        <f>SUM($D77:J77)</f>
        <v>1480667</v>
      </c>
      <c r="Z77" s="110">
        <f>SUM($D77:K77)</f>
        <v>1786707</v>
      </c>
      <c r="AA77" s="110">
        <f>SUM($D77:L77)</f>
        <v>2025670</v>
      </c>
      <c r="AB77" s="110">
        <f>SUM($D77:M77)</f>
        <v>2257086</v>
      </c>
      <c r="AC77" s="110">
        <f>SUM($D77:N77)</f>
        <v>2494655</v>
      </c>
      <c r="AD77" s="110">
        <f>SUM($D77:O77)</f>
        <v>2715081</v>
      </c>
    </row>
    <row r="78" spans="1:30" s="114" customFormat="1" ht="15" customHeight="1">
      <c r="A78" s="138">
        <v>2011</v>
      </c>
      <c r="B78" s="139" t="s">
        <v>6</v>
      </c>
      <c r="C78" s="113"/>
      <c r="D78" s="110">
        <f t="shared" si="25"/>
        <v>174190</v>
      </c>
      <c r="E78" s="110">
        <f t="shared" si="25"/>
        <v>168345</v>
      </c>
      <c r="F78" s="110">
        <f t="shared" si="25"/>
        <v>227056</v>
      </c>
      <c r="G78" s="110">
        <f t="shared" si="25"/>
        <v>249558</v>
      </c>
      <c r="H78" s="110">
        <f t="shared" si="25"/>
        <v>275114</v>
      </c>
      <c r="I78" s="110">
        <f t="shared" si="25"/>
        <v>271956</v>
      </c>
      <c r="J78" s="110">
        <f t="shared" si="25"/>
        <v>326196</v>
      </c>
      <c r="K78" s="110">
        <f t="shared" si="25"/>
        <v>330528</v>
      </c>
      <c r="L78" s="110">
        <f t="shared" si="25"/>
        <v>279442</v>
      </c>
      <c r="M78" s="110">
        <f t="shared" si="25"/>
        <v>271596</v>
      </c>
      <c r="N78" s="110">
        <f t="shared" si="25"/>
        <v>258229</v>
      </c>
      <c r="O78" s="110">
        <f t="shared" si="25"/>
        <v>259724</v>
      </c>
      <c r="P78" s="110">
        <f t="shared" si="26"/>
        <v>3091934</v>
      </c>
      <c r="Q78" s="112"/>
      <c r="R78" s="112"/>
      <c r="S78" s="110">
        <f>SUM($D78:D78)</f>
        <v>174190</v>
      </c>
      <c r="T78" s="110">
        <f>SUM($D78:E78)</f>
        <v>342535</v>
      </c>
      <c r="U78" s="110">
        <f>SUM($D78:F78)</f>
        <v>569591</v>
      </c>
      <c r="V78" s="110">
        <f>SUM($D78:G78)</f>
        <v>819149</v>
      </c>
      <c r="W78" s="110">
        <f>SUM($D78:H78)</f>
        <v>1094263</v>
      </c>
      <c r="X78" s="110">
        <f>SUM($D78:I78)</f>
        <v>1366219</v>
      </c>
      <c r="Y78" s="110">
        <f>SUM($D78:J78)</f>
        <v>1692415</v>
      </c>
      <c r="Z78" s="110">
        <f>SUM($D78:K78)</f>
        <v>2022943</v>
      </c>
      <c r="AA78" s="110">
        <f>SUM($D78:L78)</f>
        <v>2302385</v>
      </c>
      <c r="AB78" s="110">
        <f>SUM($D78:M78)</f>
        <v>2573981</v>
      </c>
      <c r="AC78" s="110">
        <f>SUM($D78:N78)</f>
        <v>2832210</v>
      </c>
      <c r="AD78" s="110">
        <f>SUM($D78:O78)</f>
        <v>3091934</v>
      </c>
    </row>
    <row r="79" spans="1:30" s="114" customFormat="1" ht="15" customHeight="1">
      <c r="A79" s="138">
        <v>2012</v>
      </c>
      <c r="B79" s="139" t="s">
        <v>6</v>
      </c>
      <c r="C79" s="113"/>
      <c r="D79" s="110">
        <f t="shared" si="25"/>
        <v>202929</v>
      </c>
      <c r="E79" s="110">
        <f t="shared" si="25"/>
        <v>199335</v>
      </c>
      <c r="F79" s="110">
        <f t="shared" si="25"/>
        <v>253919</v>
      </c>
      <c r="G79" s="110">
        <f t="shared" si="25"/>
        <v>258441</v>
      </c>
      <c r="H79" s="110">
        <f t="shared" si="25"/>
        <v>277242</v>
      </c>
      <c r="I79" s="110">
        <f t="shared" si="25"/>
        <v>277082</v>
      </c>
      <c r="J79" s="110">
        <f t="shared" si="25"/>
        <v>328557</v>
      </c>
      <c r="K79" s="110">
        <f t="shared" si="25"/>
        <v>350530</v>
      </c>
      <c r="L79" s="110">
        <f t="shared" si="25"/>
        <v>281974</v>
      </c>
      <c r="M79" s="110">
        <f t="shared" si="25"/>
        <v>252886</v>
      </c>
      <c r="N79" s="110">
        <f t="shared" si="25"/>
        <v>248386</v>
      </c>
      <c r="O79" s="110">
        <f t="shared" si="25"/>
        <v>247512</v>
      </c>
      <c r="P79" s="110">
        <f t="shared" si="26"/>
        <v>3178793</v>
      </c>
      <c r="Q79" s="112"/>
      <c r="R79" s="112"/>
      <c r="S79" s="110">
        <f>SUM($D79:D79)</f>
        <v>202929</v>
      </c>
      <c r="T79" s="110">
        <f>SUM($D79:E79)</f>
        <v>402264</v>
      </c>
      <c r="U79" s="110">
        <f>SUM($D79:F79)</f>
        <v>656183</v>
      </c>
      <c r="V79" s="110">
        <f>SUM($D79:G79)</f>
        <v>914624</v>
      </c>
      <c r="W79" s="110">
        <f>SUM($D79:H79)</f>
        <v>1191866</v>
      </c>
      <c r="X79" s="110">
        <f>SUM($D79:I79)</f>
        <v>1468948</v>
      </c>
      <c r="Y79" s="110">
        <f>SUM($D79:J79)</f>
        <v>1797505</v>
      </c>
      <c r="Z79" s="110">
        <f>SUM($D79:K79)</f>
        <v>2148035</v>
      </c>
      <c r="AA79" s="110">
        <f>SUM($D79:L79)</f>
        <v>2430009</v>
      </c>
      <c r="AB79" s="110">
        <f>SUM($D79:M79)</f>
        <v>2682895</v>
      </c>
      <c r="AC79" s="110">
        <f>SUM($D79:N79)</f>
        <v>2931281</v>
      </c>
      <c r="AD79" s="110">
        <f>SUM($D79:O79)</f>
        <v>3178793</v>
      </c>
    </row>
    <row r="80" spans="1:30" s="114" customFormat="1" ht="15" customHeight="1">
      <c r="A80" s="138">
        <v>2013</v>
      </c>
      <c r="B80" s="139" t="s">
        <v>6</v>
      </c>
      <c r="C80" s="113"/>
      <c r="D80" s="110">
        <f t="shared" si="25"/>
        <v>196473</v>
      </c>
      <c r="E80" s="110">
        <f t="shared" si="25"/>
        <v>184926</v>
      </c>
      <c r="F80" s="110">
        <f t="shared" si="25"/>
        <v>247878</v>
      </c>
      <c r="G80" s="110">
        <f t="shared" si="25"/>
        <v>227132</v>
      </c>
      <c r="H80" s="110">
        <f t="shared" si="25"/>
        <v>252096</v>
      </c>
      <c r="I80" s="110">
        <f t="shared" si="25"/>
        <v>251974</v>
      </c>
      <c r="J80" s="110">
        <f t="shared" si="25"/>
        <v>295863</v>
      </c>
      <c r="K80" s="110">
        <f t="shared" si="25"/>
        <v>314932</v>
      </c>
      <c r="L80" s="110">
        <f t="shared" si="25"/>
        <v>235717</v>
      </c>
      <c r="M80" s="110">
        <f t="shared" si="25"/>
        <v>236663</v>
      </c>
      <c r="N80" s="110">
        <f t="shared" si="25"/>
        <v>232691</v>
      </c>
      <c r="O80" s="110">
        <f t="shared" si="25"/>
        <v>225837</v>
      </c>
      <c r="P80" s="110">
        <f t="shared" si="26"/>
        <v>2902182</v>
      </c>
      <c r="Q80" s="112"/>
      <c r="R80" s="112"/>
      <c r="S80" s="110">
        <f>SUM($D80:D80)</f>
        <v>196473</v>
      </c>
      <c r="T80" s="110">
        <f>SUM($D80:E80)</f>
        <v>381399</v>
      </c>
      <c r="U80" s="110">
        <f>SUM($D80:F80)</f>
        <v>629277</v>
      </c>
      <c r="V80" s="110">
        <f>SUM($D80:G80)</f>
        <v>856409</v>
      </c>
      <c r="W80" s="110">
        <f>SUM($D80:H80)</f>
        <v>1108505</v>
      </c>
      <c r="X80" s="110">
        <f>SUM($D80:I80)</f>
        <v>1360479</v>
      </c>
      <c r="Y80" s="110">
        <f>SUM($D80:J80)</f>
        <v>1656342</v>
      </c>
      <c r="Z80" s="110">
        <f>SUM($D80:K80)</f>
        <v>1971274</v>
      </c>
      <c r="AA80" s="110">
        <f>SUM($D80:L80)</f>
        <v>2206991</v>
      </c>
      <c r="AB80" s="110">
        <f>SUM($D80:M80)</f>
        <v>2443654</v>
      </c>
      <c r="AC80" s="110">
        <f>SUM($D80:N80)</f>
        <v>2676345</v>
      </c>
      <c r="AD80" s="110">
        <f>SUM($D80:O80)</f>
        <v>2902182</v>
      </c>
    </row>
    <row r="81" spans="1:30" s="114" customFormat="1" ht="15" customHeight="1">
      <c r="A81" s="138">
        <v>2014</v>
      </c>
      <c r="B81" s="139" t="s">
        <v>6</v>
      </c>
      <c r="C81" s="113"/>
      <c r="D81" s="110">
        <f t="shared" si="25"/>
        <v>165717</v>
      </c>
      <c r="E81" s="110">
        <f t="shared" si="25"/>
        <v>158456</v>
      </c>
      <c r="F81" s="110">
        <f t="shared" si="25"/>
        <v>210660</v>
      </c>
      <c r="G81" s="110">
        <f t="shared" si="25"/>
        <v>223555</v>
      </c>
      <c r="H81" s="110">
        <f t="shared" si="25"/>
        <v>248866</v>
      </c>
      <c r="I81" s="110">
        <f t="shared" si="25"/>
        <v>249092</v>
      </c>
      <c r="J81" s="110">
        <f t="shared" si="25"/>
        <v>286257</v>
      </c>
      <c r="K81" s="110">
        <f t="shared" si="25"/>
        <v>316711</v>
      </c>
      <c r="L81" s="110">
        <f t="shared" si="25"/>
        <v>235775</v>
      </c>
      <c r="M81" s="110">
        <f t="shared" si="25"/>
        <v>234540</v>
      </c>
      <c r="N81" s="110">
        <f t="shared" si="25"/>
        <v>203026</v>
      </c>
      <c r="O81" s="110">
        <f t="shared" si="25"/>
        <v>209818</v>
      </c>
      <c r="P81" s="110">
        <f t="shared" si="26"/>
        <v>2742473</v>
      </c>
      <c r="Q81" s="112"/>
      <c r="R81" s="112"/>
      <c r="S81" s="110">
        <f>SUM($D81:D81)</f>
        <v>165717</v>
      </c>
      <c r="T81" s="110">
        <f>SUM($D81:E81)</f>
        <v>324173</v>
      </c>
      <c r="U81" s="110">
        <f>SUM($D81:F81)</f>
        <v>534833</v>
      </c>
      <c r="V81" s="110">
        <f>SUM($D81:G81)</f>
        <v>758388</v>
      </c>
      <c r="W81" s="110">
        <f>SUM($D81:H81)</f>
        <v>1007254</v>
      </c>
      <c r="X81" s="110">
        <f>SUM($D81:I81)</f>
        <v>1256346</v>
      </c>
      <c r="Y81" s="110">
        <f>SUM($D81:J81)</f>
        <v>1542603</v>
      </c>
      <c r="Z81" s="110">
        <f>SUM($D81:K81)</f>
        <v>1859314</v>
      </c>
      <c r="AA81" s="110">
        <f>SUM($D81:L81)</f>
        <v>2095089</v>
      </c>
      <c r="AB81" s="110">
        <f>SUM($D81:M81)</f>
        <v>2329629</v>
      </c>
      <c r="AC81" s="110">
        <f>SUM($D81:N81)</f>
        <v>2532655</v>
      </c>
      <c r="AD81" s="110">
        <f>SUM($D81:O81)</f>
        <v>2742473</v>
      </c>
    </row>
    <row r="82" spans="1:30" s="114" customFormat="1" ht="15" customHeight="1">
      <c r="A82" s="138">
        <v>2015</v>
      </c>
      <c r="B82" s="139" t="s">
        <v>6</v>
      </c>
      <c r="C82" s="113"/>
      <c r="D82" s="110">
        <f t="shared" si="25"/>
        <v>154893</v>
      </c>
      <c r="E82" s="110">
        <f t="shared" si="25"/>
        <v>133537</v>
      </c>
      <c r="F82" s="110">
        <f t="shared" si="25"/>
        <v>184665</v>
      </c>
      <c r="G82" s="110">
        <f t="shared" si="25"/>
        <v>191551</v>
      </c>
      <c r="H82" s="110">
        <f t="shared" si="25"/>
        <v>227801</v>
      </c>
      <c r="I82" s="110">
        <f t="shared" si="25"/>
        <v>224989</v>
      </c>
      <c r="J82" s="110">
        <f t="shared" si="25"/>
        <v>275422</v>
      </c>
      <c r="K82" s="110">
        <f t="shared" si="25"/>
        <v>282830</v>
      </c>
      <c r="L82" s="110">
        <f t="shared" si="25"/>
        <v>215316</v>
      </c>
      <c r="M82" s="110">
        <f t="shared" si="25"/>
        <v>202295</v>
      </c>
      <c r="N82" s="110">
        <f t="shared" si="25"/>
        <v>186615</v>
      </c>
      <c r="O82" s="110">
        <f t="shared" si="25"/>
        <v>182279</v>
      </c>
      <c r="P82" s="110">
        <f t="shared" si="26"/>
        <v>2462193</v>
      </c>
      <c r="Q82" s="112"/>
      <c r="R82" s="112"/>
      <c r="S82" s="110">
        <f>SUM($D82:D82)</f>
        <v>154893</v>
      </c>
      <c r="T82" s="110">
        <f>SUM($D82:E82)</f>
        <v>288430</v>
      </c>
      <c r="U82" s="110">
        <f>SUM($D82:F82)</f>
        <v>473095</v>
      </c>
      <c r="V82" s="110">
        <f>SUM($D82:G82)</f>
        <v>664646</v>
      </c>
      <c r="W82" s="110">
        <f>SUM($D82:H82)</f>
        <v>892447</v>
      </c>
      <c r="X82" s="110">
        <f>SUM($D82:I82)</f>
        <v>1117436</v>
      </c>
      <c r="Y82" s="110">
        <f>SUM($D82:J82)</f>
        <v>1392858</v>
      </c>
      <c r="Z82" s="110">
        <f>SUM($D82:K82)</f>
        <v>1675688</v>
      </c>
      <c r="AA82" s="110">
        <f>SUM($D82:L82)</f>
        <v>1891004</v>
      </c>
      <c r="AB82" s="110">
        <f>SUM($D82:M82)</f>
        <v>2093299</v>
      </c>
      <c r="AC82" s="110">
        <f>SUM($D82:N82)</f>
        <v>2279914</v>
      </c>
      <c r="AD82" s="110">
        <f>SUM($D82:O82)</f>
        <v>2462193</v>
      </c>
    </row>
    <row r="83" spans="1:30" s="114" customFormat="1" ht="15" customHeight="1">
      <c r="A83" s="138">
        <v>2016</v>
      </c>
      <c r="B83" s="139" t="s">
        <v>6</v>
      </c>
      <c r="C83" s="113"/>
      <c r="D83" s="110">
        <f t="shared" si="25"/>
        <v>147822</v>
      </c>
      <c r="E83" s="110">
        <f t="shared" si="25"/>
        <v>129431</v>
      </c>
      <c r="F83" s="110">
        <f t="shared" si="25"/>
        <v>174354</v>
      </c>
      <c r="G83" s="110">
        <f t="shared" si="25"/>
        <v>174231</v>
      </c>
      <c r="H83" s="110">
        <f t="shared" si="25"/>
        <v>212009</v>
      </c>
      <c r="I83" s="110">
        <f t="shared" si="25"/>
        <v>215215</v>
      </c>
      <c r="J83" s="110">
        <f t="shared" si="25"/>
        <v>281104</v>
      </c>
      <c r="K83" s="110">
        <f t="shared" si="25"/>
        <v>274001</v>
      </c>
      <c r="L83" s="110">
        <f t="shared" si="25"/>
        <v>215812</v>
      </c>
      <c r="M83" s="110">
        <f t="shared" si="25"/>
        <v>213641</v>
      </c>
      <c r="N83" s="110">
        <f t="shared" si="25"/>
        <v>191742</v>
      </c>
      <c r="O83" s="110">
        <f t="shared" si="25"/>
        <v>186960</v>
      </c>
      <c r="P83" s="110">
        <f t="shared" ref="P83" si="27">SUM(D83:O83)</f>
        <v>2416322</v>
      </c>
      <c r="Q83" s="112"/>
      <c r="R83" s="112"/>
      <c r="S83" s="110">
        <f>SUM($D83:D83)</f>
        <v>147822</v>
      </c>
      <c r="T83" s="110">
        <f>SUM($D83:E83)</f>
        <v>277253</v>
      </c>
      <c r="U83" s="110">
        <f>SUM($D83:F83)</f>
        <v>451607</v>
      </c>
      <c r="V83" s="110">
        <f>SUM($D83:G83)</f>
        <v>625838</v>
      </c>
      <c r="W83" s="110">
        <f>SUM($D83:H83)</f>
        <v>837847</v>
      </c>
      <c r="X83" s="110">
        <f>SUM($D83:I83)</f>
        <v>1053062</v>
      </c>
      <c r="Y83" s="110">
        <f>SUM($D83:J83)</f>
        <v>1334166</v>
      </c>
      <c r="Z83" s="110">
        <f>SUM($D83:K83)</f>
        <v>1608167</v>
      </c>
      <c r="AA83" s="110">
        <f>SUM($D83:L83)</f>
        <v>1823979</v>
      </c>
      <c r="AB83" s="110">
        <f>SUM($D83:M83)</f>
        <v>2037620</v>
      </c>
      <c r="AC83" s="110">
        <f>SUM($D83:N83)</f>
        <v>2229362</v>
      </c>
      <c r="AD83" s="110">
        <f>SUM($D83:O83)</f>
        <v>2416322</v>
      </c>
    </row>
    <row r="84" spans="1:30" s="114" customFormat="1" ht="15" customHeight="1">
      <c r="A84" s="138">
        <v>2017</v>
      </c>
      <c r="B84" s="139" t="s">
        <v>6</v>
      </c>
      <c r="C84" s="113"/>
      <c r="D84" s="110">
        <f>SUMIFS(D$11:D$69,$A$11:$A$69,$A84,$B$11:$B$69,$B84)</f>
        <v>155191</v>
      </c>
      <c r="E84" s="110">
        <f t="shared" ref="E84:O84" si="28">SUMIFS(E$11:E$69,$A$11:$A$69,$A84,$B$11:$B$69,$B84)</f>
        <v>144681</v>
      </c>
      <c r="F84" s="110">
        <f t="shared" si="28"/>
        <v>169943</v>
      </c>
      <c r="G84" s="110">
        <f t="shared" si="28"/>
        <v>195680</v>
      </c>
      <c r="H84" s="110">
        <f t="shared" si="28"/>
        <v>206997</v>
      </c>
      <c r="I84" s="110">
        <f t="shared" si="28"/>
        <v>219510</v>
      </c>
      <c r="J84" s="110">
        <f t="shared" si="28"/>
        <v>274097</v>
      </c>
      <c r="K84" s="110">
        <f t="shared" si="28"/>
        <v>292288</v>
      </c>
      <c r="L84" s="110">
        <f t="shared" si="28"/>
        <v>223731</v>
      </c>
      <c r="M84" s="110">
        <f t="shared" si="28"/>
        <v>219390</v>
      </c>
      <c r="N84" s="110">
        <f t="shared" si="28"/>
        <v>0</v>
      </c>
      <c r="O84" s="110">
        <f t="shared" si="28"/>
        <v>0</v>
      </c>
      <c r="P84" s="110">
        <f t="shared" ref="P84" si="29">SUM(D84:O84)</f>
        <v>2101508</v>
      </c>
      <c r="Q84" s="112"/>
      <c r="R84" s="112"/>
      <c r="S84" s="110">
        <f>SUM($D84:D84)</f>
        <v>155191</v>
      </c>
      <c r="T84" s="110">
        <f>SUM($D84:E84)</f>
        <v>299872</v>
      </c>
      <c r="U84" s="110">
        <f>SUM($D84:F84)</f>
        <v>469815</v>
      </c>
      <c r="V84" s="110">
        <f>SUM($D84:G84)</f>
        <v>665495</v>
      </c>
      <c r="W84" s="110">
        <f>SUM($D84:H84)</f>
        <v>872492</v>
      </c>
      <c r="X84" s="110">
        <f>SUM($D84:I84)</f>
        <v>1092002</v>
      </c>
      <c r="Y84" s="110">
        <f>SUM($D84:J84)</f>
        <v>1366099</v>
      </c>
      <c r="Z84" s="110">
        <f>SUM($D84:K84)</f>
        <v>1658387</v>
      </c>
      <c r="AA84" s="110">
        <f>SUM($D84:L84)</f>
        <v>1882118</v>
      </c>
      <c r="AB84" s="110">
        <f>SUM($D84:M84)</f>
        <v>2101508</v>
      </c>
      <c r="AC84" s="110">
        <f>SUM($D84:N84)</f>
        <v>2101508</v>
      </c>
      <c r="AD84" s="110">
        <f>SUM($D84:O84)</f>
        <v>2101508</v>
      </c>
    </row>
    <row r="85" spans="1:30" s="114" customFormat="1" ht="15" customHeight="1">
      <c r="A85" s="144"/>
      <c r="B85" s="139"/>
      <c r="C85" s="113"/>
      <c r="D85" s="110"/>
      <c r="E85" s="110"/>
      <c r="F85" s="110"/>
      <c r="G85" s="110"/>
      <c r="H85" s="110"/>
      <c r="I85" s="110"/>
      <c r="J85" s="110"/>
      <c r="K85" s="110"/>
      <c r="L85" s="110"/>
      <c r="M85" s="110"/>
      <c r="N85" s="110"/>
      <c r="O85" s="110"/>
      <c r="P85" s="110"/>
      <c r="Q85" s="112"/>
      <c r="R85" s="112"/>
      <c r="S85" s="110"/>
      <c r="T85" s="110"/>
      <c r="U85" s="110"/>
      <c r="V85" s="110"/>
      <c r="W85" s="110"/>
      <c r="X85" s="110"/>
      <c r="Y85" s="110"/>
      <c r="Z85" s="110"/>
      <c r="AA85" s="110"/>
      <c r="AB85" s="110"/>
      <c r="AC85" s="110"/>
      <c r="AD85" s="110"/>
    </row>
    <row r="86" spans="1:30" ht="15" customHeight="1">
      <c r="Q86" s="112"/>
      <c r="R86" s="112"/>
    </row>
    <row r="87" spans="1:30" ht="15" customHeight="1">
      <c r="A87" s="138">
        <v>2006</v>
      </c>
      <c r="B87" s="141" t="s">
        <v>7</v>
      </c>
      <c r="C87" s="113"/>
      <c r="D87" s="110">
        <f t="shared" ref="D87:J97" si="30">SUMIFS(D$11:D$65,$A$11:$A$65,$A87,$B$11:$B$65,$B87)</f>
        <v>74724</v>
      </c>
      <c r="E87" s="110">
        <f t="shared" si="30"/>
        <v>72486</v>
      </c>
      <c r="F87" s="110">
        <f t="shared" si="30"/>
        <v>85592</v>
      </c>
      <c r="G87" s="110">
        <f t="shared" si="30"/>
        <v>77710</v>
      </c>
      <c r="H87" s="110">
        <f t="shared" si="30"/>
        <v>84682</v>
      </c>
      <c r="I87" s="110">
        <f t="shared" si="30"/>
        <v>84852</v>
      </c>
      <c r="J87" s="110">
        <f t="shared" si="30"/>
        <v>72526</v>
      </c>
      <c r="K87" s="110">
        <f t="shared" ref="K87:O97" si="31">SUMIFS(K$11:K$65,$A$11:$A$65,$A87,$B$11:$B$65,$B87)</f>
        <v>82500</v>
      </c>
      <c r="L87" s="110">
        <f t="shared" si="31"/>
        <v>78354</v>
      </c>
      <c r="M87" s="110">
        <f t="shared" si="31"/>
        <v>80942</v>
      </c>
      <c r="N87" s="110">
        <f t="shared" si="31"/>
        <v>77930</v>
      </c>
      <c r="O87" s="110">
        <f t="shared" si="31"/>
        <v>69222</v>
      </c>
      <c r="P87" s="110">
        <f t="shared" ref="P87:P96" si="32">SUM(D87:O87)</f>
        <v>941520</v>
      </c>
      <c r="Q87" s="112"/>
      <c r="R87" s="112"/>
      <c r="S87" s="110">
        <f>SUM($D87:D87)</f>
        <v>74724</v>
      </c>
      <c r="T87" s="110">
        <f>SUM($D87:E87)</f>
        <v>147210</v>
      </c>
      <c r="U87" s="110">
        <f>SUM($D87:F87)</f>
        <v>232802</v>
      </c>
      <c r="V87" s="110">
        <f>SUM($D87:G87)</f>
        <v>310512</v>
      </c>
      <c r="W87" s="110">
        <f>SUM($D87:H87)</f>
        <v>395194</v>
      </c>
      <c r="X87" s="110">
        <f>SUM($D87:I87)</f>
        <v>480046</v>
      </c>
      <c r="Y87" s="110">
        <f>SUM($D87:J87)</f>
        <v>552572</v>
      </c>
      <c r="Z87" s="110">
        <f>SUM($D87:K87)</f>
        <v>635072</v>
      </c>
      <c r="AA87" s="110">
        <f>SUM($D87:L87)</f>
        <v>713426</v>
      </c>
      <c r="AB87" s="110">
        <f>SUM($D87:M87)</f>
        <v>794368</v>
      </c>
      <c r="AC87" s="110">
        <f>SUM($D87:N87)</f>
        <v>872298</v>
      </c>
      <c r="AD87" s="110">
        <f>SUM($D87:O87)</f>
        <v>941520</v>
      </c>
    </row>
    <row r="88" spans="1:30" ht="15" customHeight="1">
      <c r="A88" s="138">
        <v>2007</v>
      </c>
      <c r="B88" s="141" t="s">
        <v>7</v>
      </c>
      <c r="C88" s="113"/>
      <c r="D88" s="110">
        <f t="shared" si="30"/>
        <v>75246</v>
      </c>
      <c r="E88" s="110">
        <f t="shared" si="30"/>
        <v>68976</v>
      </c>
      <c r="F88" s="110">
        <f t="shared" si="30"/>
        <v>79720</v>
      </c>
      <c r="G88" s="110">
        <f t="shared" si="30"/>
        <v>75226</v>
      </c>
      <c r="H88" s="110">
        <f t="shared" si="30"/>
        <v>81416</v>
      </c>
      <c r="I88" s="110">
        <f t="shared" si="30"/>
        <v>76862</v>
      </c>
      <c r="J88" s="110">
        <f t="shared" si="30"/>
        <v>70424</v>
      </c>
      <c r="K88" s="110">
        <f t="shared" si="31"/>
        <v>80370</v>
      </c>
      <c r="L88" s="110">
        <f t="shared" si="31"/>
        <v>71964</v>
      </c>
      <c r="M88" s="110">
        <f t="shared" si="31"/>
        <v>78826</v>
      </c>
      <c r="N88" s="110">
        <f t="shared" si="31"/>
        <v>73378</v>
      </c>
      <c r="O88" s="110">
        <f t="shared" si="31"/>
        <v>61178</v>
      </c>
      <c r="P88" s="110">
        <f t="shared" si="32"/>
        <v>893586</v>
      </c>
      <c r="Q88" s="112"/>
      <c r="R88" s="112"/>
      <c r="S88" s="110">
        <f>SUM($D88:D88)</f>
        <v>75246</v>
      </c>
      <c r="T88" s="110">
        <f>SUM($D88:E88)</f>
        <v>144222</v>
      </c>
      <c r="U88" s="110">
        <f>SUM($D88:F88)</f>
        <v>223942</v>
      </c>
      <c r="V88" s="110">
        <f>SUM($D88:G88)</f>
        <v>299168</v>
      </c>
      <c r="W88" s="110">
        <f>SUM($D88:H88)</f>
        <v>380584</v>
      </c>
      <c r="X88" s="110">
        <f>SUM($D88:I88)</f>
        <v>457446</v>
      </c>
      <c r="Y88" s="110">
        <f>SUM($D88:J88)</f>
        <v>527870</v>
      </c>
      <c r="Z88" s="110">
        <f>SUM($D88:K88)</f>
        <v>608240</v>
      </c>
      <c r="AA88" s="110">
        <f>SUM($D88:L88)</f>
        <v>680204</v>
      </c>
      <c r="AB88" s="110">
        <f>SUM($D88:M88)</f>
        <v>759030</v>
      </c>
      <c r="AC88" s="110">
        <f>SUM($D88:N88)</f>
        <v>832408</v>
      </c>
      <c r="AD88" s="110">
        <f>SUM($D88:O88)</f>
        <v>893586</v>
      </c>
    </row>
    <row r="89" spans="1:30" ht="15" customHeight="1">
      <c r="A89" s="138">
        <v>2008</v>
      </c>
      <c r="B89" s="141" t="s">
        <v>7</v>
      </c>
      <c r="C89" s="113"/>
      <c r="D89" s="110">
        <f t="shared" si="30"/>
        <v>68426</v>
      </c>
      <c r="E89" s="110">
        <f t="shared" si="30"/>
        <v>66126</v>
      </c>
      <c r="F89" s="110">
        <f t="shared" si="30"/>
        <v>67714</v>
      </c>
      <c r="G89" s="110">
        <f t="shared" si="30"/>
        <v>73190</v>
      </c>
      <c r="H89" s="110">
        <f t="shared" si="30"/>
        <v>73136</v>
      </c>
      <c r="I89" s="110">
        <f t="shared" si="30"/>
        <v>66898</v>
      </c>
      <c r="J89" s="110">
        <f t="shared" si="30"/>
        <v>65622</v>
      </c>
      <c r="K89" s="110">
        <f t="shared" si="31"/>
        <v>64268</v>
      </c>
      <c r="L89" s="110">
        <f t="shared" si="31"/>
        <v>65080</v>
      </c>
      <c r="M89" s="110">
        <f t="shared" si="31"/>
        <v>66970</v>
      </c>
      <c r="N89" s="110">
        <f t="shared" si="31"/>
        <v>57190</v>
      </c>
      <c r="O89" s="110">
        <f t="shared" si="31"/>
        <v>55274</v>
      </c>
      <c r="P89" s="110">
        <f t="shared" si="32"/>
        <v>789894</v>
      </c>
      <c r="Q89" s="112"/>
      <c r="R89" s="112"/>
      <c r="S89" s="110">
        <f>SUM($D89:D89)</f>
        <v>68426</v>
      </c>
      <c r="T89" s="110">
        <f>SUM($D89:E89)</f>
        <v>134552</v>
      </c>
      <c r="U89" s="110">
        <f>SUM($D89:F89)</f>
        <v>202266</v>
      </c>
      <c r="V89" s="110">
        <f>SUM($D89:G89)</f>
        <v>275456</v>
      </c>
      <c r="W89" s="110">
        <f>SUM($D89:H89)</f>
        <v>348592</v>
      </c>
      <c r="X89" s="110">
        <f>SUM($D89:I89)</f>
        <v>415490</v>
      </c>
      <c r="Y89" s="110">
        <f>SUM($D89:J89)</f>
        <v>481112</v>
      </c>
      <c r="Z89" s="110">
        <f>SUM($D89:K89)</f>
        <v>545380</v>
      </c>
      <c r="AA89" s="110">
        <f>SUM($D89:L89)</f>
        <v>610460</v>
      </c>
      <c r="AB89" s="110">
        <f>SUM($D89:M89)</f>
        <v>677430</v>
      </c>
      <c r="AC89" s="110">
        <f>SUM($D89:N89)</f>
        <v>734620</v>
      </c>
      <c r="AD89" s="110">
        <f>SUM($D89:O89)</f>
        <v>789894</v>
      </c>
    </row>
    <row r="90" spans="1:30" ht="15" customHeight="1">
      <c r="A90" s="138">
        <v>2009</v>
      </c>
      <c r="B90" s="141" t="s">
        <v>7</v>
      </c>
      <c r="C90" s="113"/>
      <c r="D90" s="110">
        <f t="shared" si="30"/>
        <v>52876</v>
      </c>
      <c r="E90" s="110">
        <f t="shared" si="30"/>
        <v>51276</v>
      </c>
      <c r="F90" s="110">
        <f t="shared" si="30"/>
        <v>55784</v>
      </c>
      <c r="G90" s="110">
        <f t="shared" si="30"/>
        <v>56524</v>
      </c>
      <c r="H90" s="110">
        <f t="shared" si="30"/>
        <v>55658</v>
      </c>
      <c r="I90" s="110">
        <f t="shared" si="30"/>
        <v>57032</v>
      </c>
      <c r="J90" s="110">
        <f t="shared" si="30"/>
        <v>57322</v>
      </c>
      <c r="K90" s="110">
        <f t="shared" si="31"/>
        <v>57790</v>
      </c>
      <c r="L90" s="110">
        <f t="shared" si="31"/>
        <v>59744</v>
      </c>
      <c r="M90" s="110">
        <f t="shared" si="31"/>
        <v>60928</v>
      </c>
      <c r="N90" s="110">
        <f t="shared" si="31"/>
        <v>55474</v>
      </c>
      <c r="O90" s="110">
        <f t="shared" si="31"/>
        <v>54504</v>
      </c>
      <c r="P90" s="110">
        <f t="shared" si="32"/>
        <v>674912</v>
      </c>
      <c r="Q90" s="112"/>
      <c r="R90" s="112"/>
      <c r="S90" s="110">
        <f>SUM($D90:D90)</f>
        <v>52876</v>
      </c>
      <c r="T90" s="110">
        <f>SUM($D90:E90)</f>
        <v>104152</v>
      </c>
      <c r="U90" s="110">
        <f>SUM($D90:F90)</f>
        <v>159936</v>
      </c>
      <c r="V90" s="110">
        <f>SUM($D90:G90)</f>
        <v>216460</v>
      </c>
      <c r="W90" s="110">
        <f>SUM($D90:H90)</f>
        <v>272118</v>
      </c>
      <c r="X90" s="110">
        <f>SUM($D90:I90)</f>
        <v>329150</v>
      </c>
      <c r="Y90" s="110">
        <f>SUM($D90:J90)</f>
        <v>386472</v>
      </c>
      <c r="Z90" s="110">
        <f>SUM($D90:K90)</f>
        <v>444262</v>
      </c>
      <c r="AA90" s="110">
        <f>SUM($D90:L90)</f>
        <v>504006</v>
      </c>
      <c r="AB90" s="110">
        <f>SUM($D90:M90)</f>
        <v>564934</v>
      </c>
      <c r="AC90" s="110">
        <f>SUM($D90:N90)</f>
        <v>620408</v>
      </c>
      <c r="AD90" s="110">
        <f>SUM($D90:O90)</f>
        <v>674912</v>
      </c>
    </row>
    <row r="91" spans="1:30" ht="15" customHeight="1">
      <c r="A91" s="138">
        <v>2010</v>
      </c>
      <c r="B91" s="141" t="s">
        <v>7</v>
      </c>
      <c r="C91" s="113"/>
      <c r="D91" s="110">
        <f t="shared" si="30"/>
        <v>52352</v>
      </c>
      <c r="E91" s="110">
        <f t="shared" si="30"/>
        <v>51160</v>
      </c>
      <c r="F91" s="110">
        <f t="shared" si="30"/>
        <v>60796</v>
      </c>
      <c r="G91" s="110">
        <f t="shared" si="30"/>
        <v>58990</v>
      </c>
      <c r="H91" s="110">
        <f t="shared" si="30"/>
        <v>58636</v>
      </c>
      <c r="I91" s="110">
        <f t="shared" si="30"/>
        <v>60534</v>
      </c>
      <c r="J91" s="110">
        <f t="shared" si="30"/>
        <v>55412</v>
      </c>
      <c r="K91" s="110">
        <f t="shared" si="31"/>
        <v>56542</v>
      </c>
      <c r="L91" s="110">
        <f t="shared" si="31"/>
        <v>57632</v>
      </c>
      <c r="M91" s="110">
        <f t="shared" si="31"/>
        <v>57042</v>
      </c>
      <c r="N91" s="110">
        <f t="shared" si="31"/>
        <v>57264</v>
      </c>
      <c r="O91" s="110">
        <f t="shared" si="31"/>
        <v>53306</v>
      </c>
      <c r="P91" s="110">
        <f t="shared" si="32"/>
        <v>679666</v>
      </c>
      <c r="Q91" s="112"/>
      <c r="R91" s="112"/>
      <c r="S91" s="110">
        <f>SUM($D91:D91)</f>
        <v>52352</v>
      </c>
      <c r="T91" s="110">
        <f>SUM($D91:E91)</f>
        <v>103512</v>
      </c>
      <c r="U91" s="110">
        <f>SUM($D91:F91)</f>
        <v>164308</v>
      </c>
      <c r="V91" s="110">
        <f>SUM($D91:G91)</f>
        <v>223298</v>
      </c>
      <c r="W91" s="110">
        <f>SUM($D91:H91)</f>
        <v>281934</v>
      </c>
      <c r="X91" s="110">
        <f>SUM($D91:I91)</f>
        <v>342468</v>
      </c>
      <c r="Y91" s="110">
        <f>SUM($D91:J91)</f>
        <v>397880</v>
      </c>
      <c r="Z91" s="110">
        <f>SUM($D91:K91)</f>
        <v>454422</v>
      </c>
      <c r="AA91" s="110">
        <f>SUM($D91:L91)</f>
        <v>512054</v>
      </c>
      <c r="AB91" s="110">
        <f>SUM($D91:M91)</f>
        <v>569096</v>
      </c>
      <c r="AC91" s="110">
        <f>SUM($D91:N91)</f>
        <v>626360</v>
      </c>
      <c r="AD91" s="110">
        <f>SUM($D91:O91)</f>
        <v>679666</v>
      </c>
    </row>
    <row r="92" spans="1:30" ht="15" customHeight="1">
      <c r="A92" s="138">
        <v>2011</v>
      </c>
      <c r="B92" s="141" t="s">
        <v>7</v>
      </c>
      <c r="C92" s="113"/>
      <c r="D92" s="110">
        <f t="shared" si="30"/>
        <v>53102</v>
      </c>
      <c r="E92" s="110">
        <f t="shared" si="30"/>
        <v>51540</v>
      </c>
      <c r="F92" s="110">
        <f t="shared" si="30"/>
        <v>62818</v>
      </c>
      <c r="G92" s="110">
        <f t="shared" si="30"/>
        <v>58094</v>
      </c>
      <c r="H92" s="110">
        <f t="shared" si="30"/>
        <v>61204</v>
      </c>
      <c r="I92" s="110">
        <f t="shared" si="30"/>
        <v>63116</v>
      </c>
      <c r="J92" s="110">
        <f t="shared" si="30"/>
        <v>55942</v>
      </c>
      <c r="K92" s="110">
        <f t="shared" si="31"/>
        <v>61406</v>
      </c>
      <c r="L92" s="110">
        <f t="shared" si="31"/>
        <v>60628</v>
      </c>
      <c r="M92" s="110">
        <f t="shared" si="31"/>
        <v>58528</v>
      </c>
      <c r="N92" s="110">
        <f t="shared" si="31"/>
        <v>59106</v>
      </c>
      <c r="O92" s="110">
        <f t="shared" si="31"/>
        <v>53794</v>
      </c>
      <c r="P92" s="110">
        <f t="shared" si="32"/>
        <v>699278</v>
      </c>
      <c r="Q92" s="112"/>
      <c r="R92" s="112"/>
      <c r="S92" s="110">
        <f>SUM($D92:D92)</f>
        <v>53102</v>
      </c>
      <c r="T92" s="110">
        <f>SUM($D92:E92)</f>
        <v>104642</v>
      </c>
      <c r="U92" s="110">
        <f>SUM($D92:F92)</f>
        <v>167460</v>
      </c>
      <c r="V92" s="110">
        <f>SUM($D92:G92)</f>
        <v>225554</v>
      </c>
      <c r="W92" s="110">
        <f>SUM($D92:H92)</f>
        <v>286758</v>
      </c>
      <c r="X92" s="110">
        <f>SUM($D92:I92)</f>
        <v>349874</v>
      </c>
      <c r="Y92" s="110">
        <f>SUM($D92:J92)</f>
        <v>405816</v>
      </c>
      <c r="Z92" s="110">
        <f>SUM($D92:K92)</f>
        <v>467222</v>
      </c>
      <c r="AA92" s="110">
        <f>SUM($D92:L92)</f>
        <v>527850</v>
      </c>
      <c r="AB92" s="110">
        <f>SUM($D92:M92)</f>
        <v>586378</v>
      </c>
      <c r="AC92" s="110">
        <f>SUM($D92:N92)</f>
        <v>645484</v>
      </c>
      <c r="AD92" s="110">
        <f>SUM($D92:O92)</f>
        <v>699278</v>
      </c>
    </row>
    <row r="93" spans="1:30" ht="15" customHeight="1">
      <c r="A93" s="138">
        <v>2012</v>
      </c>
      <c r="B93" s="141" t="s">
        <v>7</v>
      </c>
      <c r="C93" s="113"/>
      <c r="D93" s="110">
        <f t="shared" si="30"/>
        <v>54946</v>
      </c>
      <c r="E93" s="110">
        <f t="shared" si="30"/>
        <v>55468</v>
      </c>
      <c r="F93" s="110">
        <f t="shared" si="30"/>
        <v>60698</v>
      </c>
      <c r="G93" s="110">
        <f t="shared" si="30"/>
        <v>56750</v>
      </c>
      <c r="H93" s="110">
        <f t="shared" si="30"/>
        <v>62186</v>
      </c>
      <c r="I93" s="110">
        <f t="shared" si="30"/>
        <v>60834</v>
      </c>
      <c r="J93" s="110">
        <f t="shared" si="30"/>
        <v>56672</v>
      </c>
      <c r="K93" s="110">
        <f t="shared" si="31"/>
        <v>60084</v>
      </c>
      <c r="L93" s="110">
        <f t="shared" si="31"/>
        <v>55084</v>
      </c>
      <c r="M93" s="110">
        <f t="shared" si="31"/>
        <v>59042</v>
      </c>
      <c r="N93" s="110">
        <f t="shared" si="31"/>
        <v>58492</v>
      </c>
      <c r="O93" s="110">
        <f t="shared" si="31"/>
        <v>48922</v>
      </c>
      <c r="P93" s="110">
        <f t="shared" si="32"/>
        <v>689178</v>
      </c>
      <c r="Q93" s="112"/>
      <c r="R93" s="112"/>
      <c r="S93" s="110">
        <f>SUM($D93:D93)</f>
        <v>54946</v>
      </c>
      <c r="T93" s="110">
        <f>SUM($D93:E93)</f>
        <v>110414</v>
      </c>
      <c r="U93" s="110">
        <f>SUM($D93:F93)</f>
        <v>171112</v>
      </c>
      <c r="V93" s="110">
        <f>SUM($D93:G93)</f>
        <v>227862</v>
      </c>
      <c r="W93" s="110">
        <f>SUM($D93:H93)</f>
        <v>290048</v>
      </c>
      <c r="X93" s="110">
        <f>SUM($D93:I93)</f>
        <v>350882</v>
      </c>
      <c r="Y93" s="110">
        <f>SUM($D93:J93)</f>
        <v>407554</v>
      </c>
      <c r="Z93" s="110">
        <f>SUM($D93:K93)</f>
        <v>467638</v>
      </c>
      <c r="AA93" s="110">
        <f>SUM($D93:L93)</f>
        <v>522722</v>
      </c>
      <c r="AB93" s="110">
        <f>SUM($D93:M93)</f>
        <v>581764</v>
      </c>
      <c r="AC93" s="110">
        <f>SUM($D93:N93)</f>
        <v>640256</v>
      </c>
      <c r="AD93" s="110">
        <f>SUM($D93:O93)</f>
        <v>689178</v>
      </c>
    </row>
    <row r="94" spans="1:30" ht="15" customHeight="1">
      <c r="A94" s="138">
        <v>2013</v>
      </c>
      <c r="B94" s="141" t="s">
        <v>7</v>
      </c>
      <c r="C94" s="113"/>
      <c r="D94" s="110">
        <f t="shared" si="30"/>
        <v>53676</v>
      </c>
      <c r="E94" s="110">
        <f t="shared" si="30"/>
        <v>49120</v>
      </c>
      <c r="F94" s="110">
        <f t="shared" si="30"/>
        <v>55792</v>
      </c>
      <c r="G94" s="110">
        <f t="shared" si="30"/>
        <v>58196</v>
      </c>
      <c r="H94" s="110">
        <f t="shared" si="30"/>
        <v>60458</v>
      </c>
      <c r="I94" s="110">
        <f t="shared" si="30"/>
        <v>56038</v>
      </c>
      <c r="J94" s="110">
        <f t="shared" si="30"/>
        <v>56816</v>
      </c>
      <c r="K94" s="110">
        <f t="shared" si="31"/>
        <v>59274</v>
      </c>
      <c r="L94" s="110">
        <f t="shared" si="31"/>
        <v>57826</v>
      </c>
      <c r="M94" s="110">
        <f t="shared" si="31"/>
        <v>63630</v>
      </c>
      <c r="N94" s="110">
        <f t="shared" si="31"/>
        <v>57930</v>
      </c>
      <c r="O94" s="110">
        <f t="shared" si="31"/>
        <v>51932</v>
      </c>
      <c r="P94" s="110">
        <f t="shared" si="32"/>
        <v>680688</v>
      </c>
      <c r="Q94" s="112"/>
      <c r="R94" s="112"/>
      <c r="S94" s="110">
        <f>SUM($D94:D94)</f>
        <v>53676</v>
      </c>
      <c r="T94" s="110">
        <f>SUM($D94:E94)</f>
        <v>102796</v>
      </c>
      <c r="U94" s="110">
        <f>SUM($D94:F94)</f>
        <v>158588</v>
      </c>
      <c r="V94" s="110">
        <f>SUM($D94:G94)</f>
        <v>216784</v>
      </c>
      <c r="W94" s="110">
        <f>SUM($D94:H94)</f>
        <v>277242</v>
      </c>
      <c r="X94" s="110">
        <f>SUM($D94:I94)</f>
        <v>333280</v>
      </c>
      <c r="Y94" s="110">
        <f>SUM($D94:J94)</f>
        <v>390096</v>
      </c>
      <c r="Z94" s="110">
        <f>SUM($D94:K94)</f>
        <v>449370</v>
      </c>
      <c r="AA94" s="110">
        <f>SUM($D94:L94)</f>
        <v>507196</v>
      </c>
      <c r="AB94" s="110">
        <f>SUM($D94:M94)</f>
        <v>570826</v>
      </c>
      <c r="AC94" s="110">
        <f>SUM($D94:N94)</f>
        <v>628756</v>
      </c>
      <c r="AD94" s="110">
        <f>SUM($D94:O94)</f>
        <v>680688</v>
      </c>
    </row>
    <row r="95" spans="1:30" ht="15" customHeight="1">
      <c r="A95" s="138">
        <v>2014</v>
      </c>
      <c r="B95" s="141" t="s">
        <v>7</v>
      </c>
      <c r="C95" s="113"/>
      <c r="D95" s="110">
        <f t="shared" si="30"/>
        <v>55648</v>
      </c>
      <c r="E95" s="110">
        <f t="shared" si="30"/>
        <v>52664</v>
      </c>
      <c r="F95" s="110">
        <f t="shared" si="30"/>
        <v>58434</v>
      </c>
      <c r="G95" s="110">
        <f t="shared" si="30"/>
        <v>60906</v>
      </c>
      <c r="H95" s="110">
        <f t="shared" si="30"/>
        <v>64200</v>
      </c>
      <c r="I95" s="110">
        <f t="shared" si="30"/>
        <v>61082</v>
      </c>
      <c r="J95" s="110">
        <f t="shared" si="30"/>
        <v>62128</v>
      </c>
      <c r="K95" s="110">
        <f t="shared" si="31"/>
        <v>59872</v>
      </c>
      <c r="L95" s="110">
        <f t="shared" si="31"/>
        <v>62092</v>
      </c>
      <c r="M95" s="110">
        <f t="shared" si="31"/>
        <v>66078</v>
      </c>
      <c r="N95" s="110">
        <f t="shared" si="31"/>
        <v>59804</v>
      </c>
      <c r="O95" s="110">
        <f t="shared" si="31"/>
        <v>57680</v>
      </c>
      <c r="P95" s="110">
        <f t="shared" si="32"/>
        <v>720588</v>
      </c>
      <c r="Q95" s="112"/>
      <c r="R95" s="112"/>
      <c r="S95" s="110">
        <f>SUM($D95:D95)</f>
        <v>55648</v>
      </c>
      <c r="T95" s="110">
        <f>SUM($D95:E95)</f>
        <v>108312</v>
      </c>
      <c r="U95" s="110">
        <f>SUM($D95:F95)</f>
        <v>166746</v>
      </c>
      <c r="V95" s="110">
        <f>SUM($D95:G95)</f>
        <v>227652</v>
      </c>
      <c r="W95" s="110">
        <f>SUM($D95:H95)</f>
        <v>291852</v>
      </c>
      <c r="X95" s="110">
        <f>SUM($D95:I95)</f>
        <v>352934</v>
      </c>
      <c r="Y95" s="110">
        <f>SUM($D95:J95)</f>
        <v>415062</v>
      </c>
      <c r="Z95" s="110">
        <f>SUM($D95:K95)</f>
        <v>474934</v>
      </c>
      <c r="AA95" s="110">
        <f>SUM($D95:L95)</f>
        <v>537026</v>
      </c>
      <c r="AB95" s="110">
        <f>SUM($D95:M95)</f>
        <v>603104</v>
      </c>
      <c r="AC95" s="110">
        <f>SUM($D95:N95)</f>
        <v>662908</v>
      </c>
      <c r="AD95" s="110">
        <f>SUM($D95:O95)</f>
        <v>720588</v>
      </c>
    </row>
    <row r="96" spans="1:30" ht="15" customHeight="1">
      <c r="A96" s="138">
        <v>2015</v>
      </c>
      <c r="B96" s="141" t="s">
        <v>7</v>
      </c>
      <c r="C96" s="113"/>
      <c r="D96" s="110">
        <f t="shared" si="30"/>
        <v>55740</v>
      </c>
      <c r="E96" s="110">
        <f t="shared" si="30"/>
        <v>51718</v>
      </c>
      <c r="F96" s="110">
        <f t="shared" si="30"/>
        <v>62110</v>
      </c>
      <c r="G96" s="110">
        <f t="shared" si="30"/>
        <v>62786</v>
      </c>
      <c r="H96" s="110">
        <f t="shared" si="30"/>
        <v>63648</v>
      </c>
      <c r="I96" s="110">
        <f t="shared" si="30"/>
        <v>63284</v>
      </c>
      <c r="J96" s="110">
        <f t="shared" si="30"/>
        <v>61492</v>
      </c>
      <c r="K96" s="110">
        <f t="shared" si="31"/>
        <v>60980</v>
      </c>
      <c r="L96" s="110">
        <f t="shared" si="31"/>
        <v>62396</v>
      </c>
      <c r="M96" s="110">
        <f t="shared" si="31"/>
        <v>62938</v>
      </c>
      <c r="N96" s="110">
        <f t="shared" si="31"/>
        <v>58792</v>
      </c>
      <c r="O96" s="110">
        <f t="shared" si="31"/>
        <v>57860</v>
      </c>
      <c r="P96" s="110">
        <f t="shared" si="32"/>
        <v>723744</v>
      </c>
      <c r="Q96" s="112"/>
      <c r="R96" s="112"/>
      <c r="S96" s="110">
        <f>SUM($D96:D96)</f>
        <v>55740</v>
      </c>
      <c r="T96" s="110">
        <f>SUM($D96:E96)</f>
        <v>107458</v>
      </c>
      <c r="U96" s="110">
        <f>SUM($D96:F96)</f>
        <v>169568</v>
      </c>
      <c r="V96" s="110">
        <f>SUM($D96:G96)</f>
        <v>232354</v>
      </c>
      <c r="W96" s="110">
        <f>SUM($D96:H96)</f>
        <v>296002</v>
      </c>
      <c r="X96" s="110">
        <f>SUM($D96:I96)</f>
        <v>359286</v>
      </c>
      <c r="Y96" s="110">
        <f>SUM($D96:J96)</f>
        <v>420778</v>
      </c>
      <c r="Z96" s="110">
        <f>SUM($D96:K96)</f>
        <v>481758</v>
      </c>
      <c r="AA96" s="110">
        <f>SUM($D96:L96)</f>
        <v>544154</v>
      </c>
      <c r="AB96" s="110">
        <f>SUM($D96:M96)</f>
        <v>607092</v>
      </c>
      <c r="AC96" s="110">
        <f>SUM($D96:N96)</f>
        <v>665884</v>
      </c>
      <c r="AD96" s="110">
        <f>SUM($D96:O96)</f>
        <v>723744</v>
      </c>
    </row>
    <row r="97" spans="1:30" ht="15" customHeight="1">
      <c r="A97" s="138">
        <v>2016</v>
      </c>
      <c r="B97" s="141" t="s">
        <v>7</v>
      </c>
      <c r="C97" s="113"/>
      <c r="D97" s="110">
        <f t="shared" si="30"/>
        <v>55812</v>
      </c>
      <c r="E97" s="110">
        <f t="shared" si="30"/>
        <v>57310</v>
      </c>
      <c r="F97" s="110">
        <f t="shared" si="30"/>
        <v>63846</v>
      </c>
      <c r="G97" s="110">
        <f t="shared" si="30"/>
        <v>62858</v>
      </c>
      <c r="H97" s="110">
        <f t="shared" si="30"/>
        <v>62950</v>
      </c>
      <c r="I97" s="110">
        <f t="shared" si="30"/>
        <v>68114</v>
      </c>
      <c r="J97" s="110">
        <f t="shared" si="30"/>
        <v>61234</v>
      </c>
      <c r="K97" s="110">
        <f t="shared" si="31"/>
        <v>67492</v>
      </c>
      <c r="L97" s="110">
        <f t="shared" si="31"/>
        <v>64826</v>
      </c>
      <c r="M97" s="110">
        <f t="shared" si="31"/>
        <v>63620</v>
      </c>
      <c r="N97" s="110">
        <f t="shared" si="31"/>
        <v>65316</v>
      </c>
      <c r="O97" s="110">
        <f t="shared" si="31"/>
        <v>60364</v>
      </c>
      <c r="P97" s="110">
        <f t="shared" ref="P97" si="33">SUM(D97:O97)</f>
        <v>753742</v>
      </c>
      <c r="Q97" s="112"/>
      <c r="R97" s="112"/>
      <c r="S97" s="110">
        <f>SUM($D97:D97)</f>
        <v>55812</v>
      </c>
      <c r="T97" s="110">
        <f>SUM($D97:E97)</f>
        <v>113122</v>
      </c>
      <c r="U97" s="110">
        <f>SUM($D97:F97)</f>
        <v>176968</v>
      </c>
      <c r="V97" s="110">
        <f>SUM($D97:G97)</f>
        <v>239826</v>
      </c>
      <c r="W97" s="110">
        <f>SUM($D97:H97)</f>
        <v>302776</v>
      </c>
      <c r="X97" s="110">
        <f>SUM($D97:I97)</f>
        <v>370890</v>
      </c>
      <c r="Y97" s="110">
        <f>SUM($D97:J97)</f>
        <v>432124</v>
      </c>
      <c r="Z97" s="110">
        <f>SUM($D97:K97)</f>
        <v>499616</v>
      </c>
      <c r="AA97" s="110">
        <f>SUM($D97:L97)</f>
        <v>564442</v>
      </c>
      <c r="AB97" s="110">
        <f>SUM($D97:M97)</f>
        <v>628062</v>
      </c>
      <c r="AC97" s="110">
        <f>SUM($D97:N97)</f>
        <v>693378</v>
      </c>
      <c r="AD97" s="110">
        <f>SUM($D97:O97)</f>
        <v>753742</v>
      </c>
    </row>
    <row r="98" spans="1:30" ht="15" customHeight="1">
      <c r="A98" s="138">
        <v>2017</v>
      </c>
      <c r="B98" s="141" t="s">
        <v>7</v>
      </c>
      <c r="C98" s="113"/>
      <c r="D98" s="110">
        <f>SUMIFS(D$11:D$69,$A$11:$A$69,$A98,$B$11:$B$69,$B98)</f>
        <v>62612</v>
      </c>
      <c r="E98" s="110">
        <f t="shared" ref="E98:O98" si="34">SUMIFS(E$11:E$69,$A$11:$A$69,$A98,$B$11:$B$69,$B98)</f>
        <v>61212</v>
      </c>
      <c r="F98" s="110">
        <f t="shared" si="34"/>
        <v>72368</v>
      </c>
      <c r="G98" s="110">
        <f t="shared" si="34"/>
        <v>65646</v>
      </c>
      <c r="H98" s="110">
        <f t="shared" si="34"/>
        <v>72106</v>
      </c>
      <c r="I98" s="110">
        <f t="shared" si="34"/>
        <v>71088</v>
      </c>
      <c r="J98" s="110">
        <f t="shared" si="34"/>
        <v>62388</v>
      </c>
      <c r="K98" s="110">
        <f t="shared" si="34"/>
        <v>68748</v>
      </c>
      <c r="L98" s="110">
        <f t="shared" si="34"/>
        <v>64406</v>
      </c>
      <c r="M98" s="110">
        <f t="shared" si="34"/>
        <v>66498</v>
      </c>
      <c r="N98" s="110">
        <f t="shared" si="34"/>
        <v>0</v>
      </c>
      <c r="O98" s="110">
        <f t="shared" si="34"/>
        <v>0</v>
      </c>
      <c r="P98" s="110">
        <f t="shared" ref="P98" si="35">SUM(D98:O98)</f>
        <v>667072</v>
      </c>
      <c r="Q98" s="112"/>
      <c r="R98" s="112"/>
      <c r="S98" s="110">
        <f>SUM($D98:D98)</f>
        <v>62612</v>
      </c>
      <c r="T98" s="110">
        <f>SUM($D98:E98)</f>
        <v>123824</v>
      </c>
      <c r="U98" s="110">
        <f>SUM($D98:F98)</f>
        <v>196192</v>
      </c>
      <c r="V98" s="110">
        <f>SUM($D98:G98)</f>
        <v>261838</v>
      </c>
      <c r="W98" s="110">
        <f>SUM($D98:H98)</f>
        <v>333944</v>
      </c>
      <c r="X98" s="110">
        <f>SUM($D98:I98)</f>
        <v>405032</v>
      </c>
      <c r="Y98" s="110">
        <f>SUM($D98:J98)</f>
        <v>467420</v>
      </c>
      <c r="Z98" s="110">
        <f>SUM($D98:K98)</f>
        <v>536168</v>
      </c>
      <c r="AA98" s="110">
        <f>SUM($D98:L98)</f>
        <v>600574</v>
      </c>
      <c r="AB98" s="110">
        <f>SUM($D98:M98)</f>
        <v>667072</v>
      </c>
      <c r="AC98" s="110">
        <f>SUM($D98:N98)</f>
        <v>667072</v>
      </c>
      <c r="AD98" s="110">
        <f>SUM($D98:O98)</f>
        <v>667072</v>
      </c>
    </row>
    <row r="99" spans="1:30" ht="15" customHeight="1">
      <c r="Q99" s="112"/>
      <c r="R99" s="112"/>
    </row>
    <row r="100" spans="1:30" ht="15" customHeight="1">
      <c r="Q100" s="145"/>
      <c r="R100" s="145"/>
    </row>
    <row r="101" spans="1:30" ht="15" customHeight="1">
      <c r="A101" s="138">
        <v>2006</v>
      </c>
      <c r="B101" s="141" t="s">
        <v>8</v>
      </c>
      <c r="D101" s="110">
        <f t="shared" ref="D101:J111" si="36">SUMIFS(D$11:D$65,$A$11:$A$65,$A101,$B$11:$B$65,$B101)</f>
        <v>366</v>
      </c>
      <c r="E101" s="110">
        <f t="shared" si="36"/>
        <v>406</v>
      </c>
      <c r="F101" s="110">
        <f t="shared" si="36"/>
        <v>660</v>
      </c>
      <c r="G101" s="110">
        <f t="shared" si="36"/>
        <v>1296</v>
      </c>
      <c r="H101" s="110">
        <f t="shared" si="36"/>
        <v>1302</v>
      </c>
      <c r="I101" s="110">
        <f t="shared" si="36"/>
        <v>1046</v>
      </c>
      <c r="J101" s="110">
        <f t="shared" si="36"/>
        <v>1348</v>
      </c>
      <c r="K101" s="110">
        <f t="shared" ref="K101:O111" si="37">SUMIFS(K$11:K$65,$A$11:$A$65,$A101,$B$11:$B$65,$B101)</f>
        <v>1068</v>
      </c>
      <c r="L101" s="110">
        <f t="shared" si="37"/>
        <v>990</v>
      </c>
      <c r="M101" s="110">
        <f t="shared" si="37"/>
        <v>1312</v>
      </c>
      <c r="N101" s="110">
        <f t="shared" si="37"/>
        <v>1148</v>
      </c>
      <c r="O101" s="110">
        <f t="shared" si="37"/>
        <v>776</v>
      </c>
      <c r="P101" s="110">
        <f t="shared" ref="P101:P110" si="38">SUM(D101:O101)</f>
        <v>11718</v>
      </c>
      <c r="Q101" s="145"/>
      <c r="R101" s="145"/>
      <c r="S101" s="110">
        <f>SUM($D101:D101)</f>
        <v>366</v>
      </c>
      <c r="T101" s="110">
        <f>SUM($D101:E101)</f>
        <v>772</v>
      </c>
      <c r="U101" s="110">
        <f>SUM($D101:F101)</f>
        <v>1432</v>
      </c>
      <c r="V101" s="110">
        <f>SUM($D101:G101)</f>
        <v>2728</v>
      </c>
      <c r="W101" s="110">
        <f>SUM($D101:H101)</f>
        <v>4030</v>
      </c>
      <c r="X101" s="110">
        <f>SUM($D101:I101)</f>
        <v>5076</v>
      </c>
      <c r="Y101" s="110">
        <f>SUM($D101:J101)</f>
        <v>6424</v>
      </c>
      <c r="Z101" s="110">
        <f>SUM($D101:K101)</f>
        <v>7492</v>
      </c>
      <c r="AA101" s="110">
        <f>SUM($D101:L101)</f>
        <v>8482</v>
      </c>
      <c r="AB101" s="110">
        <f>SUM($D101:M101)</f>
        <v>9794</v>
      </c>
      <c r="AC101" s="110">
        <f>SUM($D101:N101)</f>
        <v>10942</v>
      </c>
      <c r="AD101" s="110">
        <f>SUM($D101:O101)</f>
        <v>11718</v>
      </c>
    </row>
    <row r="102" spans="1:30" ht="15" customHeight="1">
      <c r="A102" s="138">
        <v>2007</v>
      </c>
      <c r="B102" s="141" t="s">
        <v>8</v>
      </c>
      <c r="D102" s="110">
        <f t="shared" si="36"/>
        <v>476</v>
      </c>
      <c r="E102" s="110">
        <f t="shared" si="36"/>
        <v>460</v>
      </c>
      <c r="F102" s="110">
        <f t="shared" si="36"/>
        <v>714</v>
      </c>
      <c r="G102" s="110">
        <f t="shared" si="36"/>
        <v>1046</v>
      </c>
      <c r="H102" s="110">
        <f t="shared" si="36"/>
        <v>1236</v>
      </c>
      <c r="I102" s="110">
        <f t="shared" si="36"/>
        <v>906</v>
      </c>
      <c r="J102" s="110">
        <f t="shared" si="36"/>
        <v>964</v>
      </c>
      <c r="K102" s="110">
        <f t="shared" si="37"/>
        <v>948</v>
      </c>
      <c r="L102" s="110">
        <f t="shared" si="37"/>
        <v>734</v>
      </c>
      <c r="M102" s="110">
        <f t="shared" si="37"/>
        <v>764</v>
      </c>
      <c r="N102" s="110">
        <f t="shared" si="37"/>
        <v>780</v>
      </c>
      <c r="O102" s="110">
        <f t="shared" si="37"/>
        <v>690</v>
      </c>
      <c r="P102" s="110">
        <f t="shared" si="38"/>
        <v>9718</v>
      </c>
      <c r="Q102" s="145"/>
      <c r="R102" s="145"/>
      <c r="S102" s="110">
        <f>SUM($D102:D102)</f>
        <v>476</v>
      </c>
      <c r="T102" s="110">
        <f>SUM($D102:E102)</f>
        <v>936</v>
      </c>
      <c r="U102" s="110">
        <f>SUM($D102:F102)</f>
        <v>1650</v>
      </c>
      <c r="V102" s="110">
        <f>SUM($D102:G102)</f>
        <v>2696</v>
      </c>
      <c r="W102" s="110">
        <f>SUM($D102:H102)</f>
        <v>3932</v>
      </c>
      <c r="X102" s="110">
        <f>SUM($D102:I102)</f>
        <v>4838</v>
      </c>
      <c r="Y102" s="110">
        <f>SUM($D102:J102)</f>
        <v>5802</v>
      </c>
      <c r="Z102" s="110">
        <f>SUM($D102:K102)</f>
        <v>6750</v>
      </c>
      <c r="AA102" s="110">
        <f>SUM($D102:L102)</f>
        <v>7484</v>
      </c>
      <c r="AB102" s="110">
        <f>SUM($D102:M102)</f>
        <v>8248</v>
      </c>
      <c r="AC102" s="110">
        <f>SUM($D102:N102)</f>
        <v>9028</v>
      </c>
      <c r="AD102" s="110">
        <f>SUM($D102:O102)</f>
        <v>9718</v>
      </c>
    </row>
    <row r="103" spans="1:30" ht="15" customHeight="1">
      <c r="A103" s="138">
        <v>2008</v>
      </c>
      <c r="B103" s="141" t="s">
        <v>8</v>
      </c>
      <c r="D103" s="110">
        <f t="shared" si="36"/>
        <v>380</v>
      </c>
      <c r="E103" s="110">
        <f t="shared" si="36"/>
        <v>408</v>
      </c>
      <c r="F103" s="110">
        <f t="shared" si="36"/>
        <v>546</v>
      </c>
      <c r="G103" s="110">
        <f t="shared" si="36"/>
        <v>778</v>
      </c>
      <c r="H103" s="110">
        <f t="shared" si="36"/>
        <v>800</v>
      </c>
      <c r="I103" s="110">
        <f t="shared" si="36"/>
        <v>576</v>
      </c>
      <c r="J103" s="110">
        <f t="shared" si="36"/>
        <v>790</v>
      </c>
      <c r="K103" s="110">
        <f t="shared" si="37"/>
        <v>722</v>
      </c>
      <c r="L103" s="110">
        <f t="shared" si="37"/>
        <v>646</v>
      </c>
      <c r="M103" s="110">
        <f t="shared" si="37"/>
        <v>764</v>
      </c>
      <c r="N103" s="110">
        <f t="shared" si="37"/>
        <v>706</v>
      </c>
      <c r="O103" s="110">
        <f t="shared" si="37"/>
        <v>408</v>
      </c>
      <c r="P103" s="110">
        <f t="shared" si="38"/>
        <v>7524</v>
      </c>
      <c r="Q103" s="145"/>
      <c r="R103" s="145"/>
      <c r="S103" s="110">
        <f>SUM($D103:D103)</f>
        <v>380</v>
      </c>
      <c r="T103" s="110">
        <f>SUM($D103:E103)</f>
        <v>788</v>
      </c>
      <c r="U103" s="110">
        <f>SUM($D103:F103)</f>
        <v>1334</v>
      </c>
      <c r="V103" s="110">
        <f>SUM($D103:G103)</f>
        <v>2112</v>
      </c>
      <c r="W103" s="110">
        <f>SUM($D103:H103)</f>
        <v>2912</v>
      </c>
      <c r="X103" s="110">
        <f>SUM($D103:I103)</f>
        <v>3488</v>
      </c>
      <c r="Y103" s="110">
        <f>SUM($D103:J103)</f>
        <v>4278</v>
      </c>
      <c r="Z103" s="110">
        <f>SUM($D103:K103)</f>
        <v>5000</v>
      </c>
      <c r="AA103" s="110">
        <f>SUM($D103:L103)</f>
        <v>5646</v>
      </c>
      <c r="AB103" s="110">
        <f>SUM($D103:M103)</f>
        <v>6410</v>
      </c>
      <c r="AC103" s="110">
        <f>SUM($D103:N103)</f>
        <v>7116</v>
      </c>
      <c r="AD103" s="110">
        <f>SUM($D103:O103)</f>
        <v>7524</v>
      </c>
    </row>
    <row r="104" spans="1:30" ht="15" customHeight="1">
      <c r="A104" s="138">
        <v>2009</v>
      </c>
      <c r="B104" s="141" t="s">
        <v>8</v>
      </c>
      <c r="D104" s="110">
        <f t="shared" si="36"/>
        <v>334</v>
      </c>
      <c r="E104" s="110">
        <f t="shared" si="36"/>
        <v>364</v>
      </c>
      <c r="F104" s="110">
        <f t="shared" si="36"/>
        <v>418</v>
      </c>
      <c r="G104" s="110">
        <f t="shared" si="36"/>
        <v>582</v>
      </c>
      <c r="H104" s="110">
        <f t="shared" si="36"/>
        <v>660</v>
      </c>
      <c r="I104" s="110">
        <f t="shared" si="36"/>
        <v>382</v>
      </c>
      <c r="J104" s="110">
        <f t="shared" si="36"/>
        <v>458</v>
      </c>
      <c r="K104" s="110">
        <f t="shared" si="37"/>
        <v>428</v>
      </c>
      <c r="L104" s="110">
        <f t="shared" si="37"/>
        <v>414</v>
      </c>
      <c r="M104" s="110">
        <f t="shared" si="37"/>
        <v>426</v>
      </c>
      <c r="N104" s="110">
        <f t="shared" si="37"/>
        <v>490</v>
      </c>
      <c r="O104" s="110">
        <f t="shared" si="37"/>
        <v>320</v>
      </c>
      <c r="P104" s="110">
        <f t="shared" si="38"/>
        <v>5276</v>
      </c>
      <c r="Q104" s="145"/>
      <c r="R104" s="145"/>
      <c r="S104" s="110">
        <f>SUM($D104:D104)</f>
        <v>334</v>
      </c>
      <c r="T104" s="110">
        <f>SUM($D104:E104)</f>
        <v>698</v>
      </c>
      <c r="U104" s="110">
        <f>SUM($D104:F104)</f>
        <v>1116</v>
      </c>
      <c r="V104" s="110">
        <f>SUM($D104:G104)</f>
        <v>1698</v>
      </c>
      <c r="W104" s="110">
        <f>SUM($D104:H104)</f>
        <v>2358</v>
      </c>
      <c r="X104" s="110">
        <f>SUM($D104:I104)</f>
        <v>2740</v>
      </c>
      <c r="Y104" s="110">
        <f>SUM($D104:J104)</f>
        <v>3198</v>
      </c>
      <c r="Z104" s="110">
        <f>SUM($D104:K104)</f>
        <v>3626</v>
      </c>
      <c r="AA104" s="110">
        <f>SUM($D104:L104)</f>
        <v>4040</v>
      </c>
      <c r="AB104" s="110">
        <f>SUM($D104:M104)</f>
        <v>4466</v>
      </c>
      <c r="AC104" s="110">
        <f>SUM($D104:N104)</f>
        <v>4956</v>
      </c>
      <c r="AD104" s="110">
        <f>SUM($D104:O104)</f>
        <v>5276</v>
      </c>
    </row>
    <row r="105" spans="1:30" ht="15" customHeight="1">
      <c r="A105" s="138">
        <v>2010</v>
      </c>
      <c r="B105" s="141" t="s">
        <v>8</v>
      </c>
      <c r="D105" s="110">
        <f t="shared" si="36"/>
        <v>212</v>
      </c>
      <c r="E105" s="110">
        <f t="shared" si="36"/>
        <v>178</v>
      </c>
      <c r="F105" s="110">
        <f t="shared" si="36"/>
        <v>316</v>
      </c>
      <c r="G105" s="110">
        <f t="shared" si="36"/>
        <v>482</v>
      </c>
      <c r="H105" s="110">
        <f t="shared" si="36"/>
        <v>512</v>
      </c>
      <c r="I105" s="110">
        <f t="shared" si="36"/>
        <v>490</v>
      </c>
      <c r="J105" s="110">
        <f t="shared" si="36"/>
        <v>514</v>
      </c>
      <c r="K105" s="110">
        <f t="shared" si="37"/>
        <v>592</v>
      </c>
      <c r="L105" s="110">
        <f t="shared" si="37"/>
        <v>472</v>
      </c>
      <c r="M105" s="110">
        <f t="shared" si="37"/>
        <v>478</v>
      </c>
      <c r="N105" s="110">
        <f t="shared" si="37"/>
        <v>480</v>
      </c>
      <c r="O105" s="110">
        <f t="shared" si="37"/>
        <v>376</v>
      </c>
      <c r="P105" s="110">
        <f t="shared" si="38"/>
        <v>5102</v>
      </c>
      <c r="Q105" s="145"/>
      <c r="R105" s="145"/>
      <c r="S105" s="110">
        <f>SUM($D105:D105)</f>
        <v>212</v>
      </c>
      <c r="T105" s="110">
        <f>SUM($D105:E105)</f>
        <v>390</v>
      </c>
      <c r="U105" s="110">
        <f>SUM($D105:F105)</f>
        <v>706</v>
      </c>
      <c r="V105" s="110">
        <f>SUM($D105:G105)</f>
        <v>1188</v>
      </c>
      <c r="W105" s="110">
        <f>SUM($D105:H105)</f>
        <v>1700</v>
      </c>
      <c r="X105" s="110">
        <f>SUM($D105:I105)</f>
        <v>2190</v>
      </c>
      <c r="Y105" s="110">
        <f>SUM($D105:J105)</f>
        <v>2704</v>
      </c>
      <c r="Z105" s="110">
        <f>SUM($D105:K105)</f>
        <v>3296</v>
      </c>
      <c r="AA105" s="110">
        <f>SUM($D105:L105)</f>
        <v>3768</v>
      </c>
      <c r="AB105" s="110">
        <f>SUM($D105:M105)</f>
        <v>4246</v>
      </c>
      <c r="AC105" s="110">
        <f>SUM($D105:N105)</f>
        <v>4726</v>
      </c>
      <c r="AD105" s="110">
        <f>SUM($D105:O105)</f>
        <v>5102</v>
      </c>
    </row>
    <row r="106" spans="1:30" ht="15" customHeight="1">
      <c r="A106" s="138">
        <v>2011</v>
      </c>
      <c r="B106" s="141" t="s">
        <v>8</v>
      </c>
      <c r="D106" s="110">
        <f t="shared" si="36"/>
        <v>228</v>
      </c>
      <c r="E106" s="110">
        <f t="shared" si="36"/>
        <v>218</v>
      </c>
      <c r="F106" s="110">
        <f t="shared" si="36"/>
        <v>306</v>
      </c>
      <c r="G106" s="110">
        <f t="shared" si="36"/>
        <v>444</v>
      </c>
      <c r="H106" s="110">
        <f t="shared" si="36"/>
        <v>800</v>
      </c>
      <c r="I106" s="110">
        <f t="shared" si="36"/>
        <v>558</v>
      </c>
      <c r="J106" s="110">
        <f t="shared" si="36"/>
        <v>884</v>
      </c>
      <c r="K106" s="110">
        <f t="shared" si="37"/>
        <v>792</v>
      </c>
      <c r="L106" s="110">
        <f t="shared" si="37"/>
        <v>726</v>
      </c>
      <c r="M106" s="110">
        <f t="shared" si="37"/>
        <v>764</v>
      </c>
      <c r="N106" s="110">
        <f t="shared" si="37"/>
        <v>662</v>
      </c>
      <c r="O106" s="110">
        <f t="shared" si="37"/>
        <v>510</v>
      </c>
      <c r="P106" s="110">
        <f t="shared" si="38"/>
        <v>6892</v>
      </c>
      <c r="Q106" s="145"/>
      <c r="R106" s="145"/>
      <c r="S106" s="110">
        <f>SUM($D106:D106)</f>
        <v>228</v>
      </c>
      <c r="T106" s="110">
        <f>SUM($D106:E106)</f>
        <v>446</v>
      </c>
      <c r="U106" s="110">
        <f>SUM($D106:F106)</f>
        <v>752</v>
      </c>
      <c r="V106" s="110">
        <f>SUM($D106:G106)</f>
        <v>1196</v>
      </c>
      <c r="W106" s="110">
        <f>SUM($D106:H106)</f>
        <v>1996</v>
      </c>
      <c r="X106" s="110">
        <f>SUM($D106:I106)</f>
        <v>2554</v>
      </c>
      <c r="Y106" s="110">
        <f>SUM($D106:J106)</f>
        <v>3438</v>
      </c>
      <c r="Z106" s="110">
        <f>SUM($D106:K106)</f>
        <v>4230</v>
      </c>
      <c r="AA106" s="110">
        <f>SUM($D106:L106)</f>
        <v>4956</v>
      </c>
      <c r="AB106" s="110">
        <f>SUM($D106:M106)</f>
        <v>5720</v>
      </c>
      <c r="AC106" s="110">
        <f>SUM($D106:N106)</f>
        <v>6382</v>
      </c>
      <c r="AD106" s="110">
        <f>SUM($D106:O106)</f>
        <v>6892</v>
      </c>
    </row>
    <row r="107" spans="1:30" ht="15" customHeight="1">
      <c r="A107" s="138">
        <v>2012</v>
      </c>
      <c r="B107" s="141" t="s">
        <v>8</v>
      </c>
      <c r="D107" s="110">
        <f t="shared" si="36"/>
        <v>340</v>
      </c>
      <c r="E107" s="110">
        <f t="shared" si="36"/>
        <v>432</v>
      </c>
      <c r="F107" s="110">
        <f t="shared" si="36"/>
        <v>524</v>
      </c>
      <c r="G107" s="110">
        <f t="shared" si="36"/>
        <v>656</v>
      </c>
      <c r="H107" s="110">
        <f t="shared" si="36"/>
        <v>872</v>
      </c>
      <c r="I107" s="110">
        <f t="shared" si="36"/>
        <v>704</v>
      </c>
      <c r="J107" s="110">
        <f t="shared" si="36"/>
        <v>868</v>
      </c>
      <c r="K107" s="110">
        <f t="shared" si="37"/>
        <v>832</v>
      </c>
      <c r="L107" s="110">
        <f t="shared" si="37"/>
        <v>840</v>
      </c>
      <c r="M107" s="110">
        <f t="shared" si="37"/>
        <v>822</v>
      </c>
      <c r="N107" s="110">
        <f t="shared" si="37"/>
        <v>594</v>
      </c>
      <c r="O107" s="110">
        <f t="shared" si="37"/>
        <v>442</v>
      </c>
      <c r="P107" s="110">
        <f t="shared" si="38"/>
        <v>7926</v>
      </c>
      <c r="Q107" s="145"/>
      <c r="R107" s="145"/>
      <c r="S107" s="110">
        <f>SUM($D107:D107)</f>
        <v>340</v>
      </c>
      <c r="T107" s="110">
        <f>SUM($D107:E107)</f>
        <v>772</v>
      </c>
      <c r="U107" s="110">
        <f>SUM($D107:F107)</f>
        <v>1296</v>
      </c>
      <c r="V107" s="110">
        <f>SUM($D107:G107)</f>
        <v>1952</v>
      </c>
      <c r="W107" s="110">
        <f>SUM($D107:H107)</f>
        <v>2824</v>
      </c>
      <c r="X107" s="110">
        <f>SUM($D107:I107)</f>
        <v>3528</v>
      </c>
      <c r="Y107" s="110">
        <f>SUM($D107:J107)</f>
        <v>4396</v>
      </c>
      <c r="Z107" s="110">
        <f>SUM($D107:K107)</f>
        <v>5228</v>
      </c>
      <c r="AA107" s="110">
        <f>SUM($D107:L107)</f>
        <v>6068</v>
      </c>
      <c r="AB107" s="110">
        <f>SUM($D107:M107)</f>
        <v>6890</v>
      </c>
      <c r="AC107" s="110">
        <f>SUM($D107:N107)</f>
        <v>7484</v>
      </c>
      <c r="AD107" s="110">
        <f>SUM($D107:O107)</f>
        <v>7926</v>
      </c>
    </row>
    <row r="108" spans="1:30" ht="15" customHeight="1">
      <c r="A108" s="138">
        <v>2013</v>
      </c>
      <c r="B108" s="141" t="s">
        <v>8</v>
      </c>
      <c r="D108" s="110">
        <f t="shared" si="36"/>
        <v>372</v>
      </c>
      <c r="E108" s="110">
        <f t="shared" si="36"/>
        <v>290</v>
      </c>
      <c r="F108" s="110">
        <f t="shared" si="36"/>
        <v>460</v>
      </c>
      <c r="G108" s="110">
        <f t="shared" si="36"/>
        <v>502</v>
      </c>
      <c r="H108" s="110">
        <f t="shared" si="36"/>
        <v>738</v>
      </c>
      <c r="I108" s="110">
        <f t="shared" si="36"/>
        <v>568</v>
      </c>
      <c r="J108" s="110">
        <f t="shared" si="36"/>
        <v>912</v>
      </c>
      <c r="K108" s="110">
        <f t="shared" si="37"/>
        <v>1054</v>
      </c>
      <c r="L108" s="110">
        <f t="shared" si="37"/>
        <v>768</v>
      </c>
      <c r="M108" s="110">
        <f t="shared" si="37"/>
        <v>772</v>
      </c>
      <c r="N108" s="110">
        <f t="shared" si="37"/>
        <v>672</v>
      </c>
      <c r="O108" s="110">
        <f t="shared" si="37"/>
        <v>550</v>
      </c>
      <c r="P108" s="110">
        <f t="shared" si="38"/>
        <v>7658</v>
      </c>
      <c r="Q108" s="145"/>
      <c r="R108" s="145"/>
      <c r="S108" s="110">
        <f>SUM($D108:D108)</f>
        <v>372</v>
      </c>
      <c r="T108" s="110">
        <f>SUM($D108:E108)</f>
        <v>662</v>
      </c>
      <c r="U108" s="110">
        <f>SUM($D108:F108)</f>
        <v>1122</v>
      </c>
      <c r="V108" s="110">
        <f>SUM($D108:G108)</f>
        <v>1624</v>
      </c>
      <c r="W108" s="110">
        <f>SUM($D108:H108)</f>
        <v>2362</v>
      </c>
      <c r="X108" s="110">
        <f>SUM($D108:I108)</f>
        <v>2930</v>
      </c>
      <c r="Y108" s="110">
        <f>SUM($D108:J108)</f>
        <v>3842</v>
      </c>
      <c r="Z108" s="110">
        <f>SUM($D108:K108)</f>
        <v>4896</v>
      </c>
      <c r="AA108" s="110">
        <f>SUM($D108:L108)</f>
        <v>5664</v>
      </c>
      <c r="AB108" s="110">
        <f>SUM($D108:M108)</f>
        <v>6436</v>
      </c>
      <c r="AC108" s="110">
        <f>SUM($D108:N108)</f>
        <v>7108</v>
      </c>
      <c r="AD108" s="110">
        <f>SUM($D108:O108)</f>
        <v>7658</v>
      </c>
    </row>
    <row r="109" spans="1:30" ht="15" customHeight="1">
      <c r="A109" s="138">
        <v>2014</v>
      </c>
      <c r="B109" s="141" t="s">
        <v>8</v>
      </c>
      <c r="D109" s="110">
        <f t="shared" si="36"/>
        <v>314</v>
      </c>
      <c r="E109" s="110">
        <f t="shared" si="36"/>
        <v>344</v>
      </c>
      <c r="F109" s="110">
        <f t="shared" si="36"/>
        <v>386</v>
      </c>
      <c r="G109" s="110">
        <f t="shared" si="36"/>
        <v>772</v>
      </c>
      <c r="H109" s="110">
        <f t="shared" si="36"/>
        <v>852</v>
      </c>
      <c r="I109" s="110">
        <f t="shared" si="36"/>
        <v>642</v>
      </c>
      <c r="J109" s="110">
        <f t="shared" si="36"/>
        <v>1052</v>
      </c>
      <c r="K109" s="110">
        <f t="shared" si="37"/>
        <v>1170</v>
      </c>
      <c r="L109" s="110">
        <f t="shared" si="37"/>
        <v>862</v>
      </c>
      <c r="M109" s="110">
        <f t="shared" si="37"/>
        <v>830</v>
      </c>
      <c r="N109" s="110">
        <f t="shared" si="37"/>
        <v>618</v>
      </c>
      <c r="O109" s="110">
        <f t="shared" si="37"/>
        <v>490</v>
      </c>
      <c r="P109" s="110">
        <f t="shared" si="38"/>
        <v>8332</v>
      </c>
      <c r="Q109" s="145"/>
      <c r="R109" s="145"/>
      <c r="S109" s="110">
        <f>SUM($D109:D109)</f>
        <v>314</v>
      </c>
      <c r="T109" s="110">
        <f>SUM($D109:E109)</f>
        <v>658</v>
      </c>
      <c r="U109" s="110">
        <f>SUM($D109:F109)</f>
        <v>1044</v>
      </c>
      <c r="V109" s="110">
        <f>SUM($D109:G109)</f>
        <v>1816</v>
      </c>
      <c r="W109" s="110">
        <f>SUM($D109:H109)</f>
        <v>2668</v>
      </c>
      <c r="X109" s="110">
        <f>SUM($D109:I109)</f>
        <v>3310</v>
      </c>
      <c r="Y109" s="110">
        <f>SUM($D109:J109)</f>
        <v>4362</v>
      </c>
      <c r="Z109" s="110">
        <f>SUM($D109:K109)</f>
        <v>5532</v>
      </c>
      <c r="AA109" s="110">
        <f>SUM($D109:L109)</f>
        <v>6394</v>
      </c>
      <c r="AB109" s="110">
        <f>SUM($D109:M109)</f>
        <v>7224</v>
      </c>
      <c r="AC109" s="110">
        <f>SUM($D109:N109)</f>
        <v>7842</v>
      </c>
      <c r="AD109" s="110">
        <f>SUM($D109:O109)</f>
        <v>8332</v>
      </c>
    </row>
    <row r="110" spans="1:30" ht="15" customHeight="1">
      <c r="A110" s="138">
        <v>2015</v>
      </c>
      <c r="B110" s="141" t="s">
        <v>8</v>
      </c>
      <c r="D110" s="110">
        <f t="shared" si="36"/>
        <v>300</v>
      </c>
      <c r="E110" s="110">
        <f t="shared" si="36"/>
        <v>302</v>
      </c>
      <c r="F110" s="110">
        <f t="shared" si="36"/>
        <v>512</v>
      </c>
      <c r="G110" s="110">
        <f t="shared" si="36"/>
        <v>658</v>
      </c>
      <c r="H110" s="110">
        <f t="shared" si="36"/>
        <v>964</v>
      </c>
      <c r="I110" s="110">
        <f t="shared" si="36"/>
        <v>750</v>
      </c>
      <c r="J110" s="110">
        <f t="shared" si="36"/>
        <v>996</v>
      </c>
      <c r="K110" s="110">
        <f t="shared" si="37"/>
        <v>816</v>
      </c>
      <c r="L110" s="110">
        <f t="shared" si="37"/>
        <v>798</v>
      </c>
      <c r="M110" s="110">
        <f t="shared" si="37"/>
        <v>768</v>
      </c>
      <c r="N110" s="110">
        <f t="shared" si="37"/>
        <v>628</v>
      </c>
      <c r="O110" s="110">
        <f t="shared" si="37"/>
        <v>424</v>
      </c>
      <c r="P110" s="110">
        <f t="shared" si="38"/>
        <v>7916</v>
      </c>
      <c r="Q110" s="145"/>
      <c r="R110" s="145"/>
      <c r="S110" s="110">
        <f>SUM($D110:D110)</f>
        <v>300</v>
      </c>
      <c r="T110" s="110">
        <f>SUM($D110:E110)</f>
        <v>602</v>
      </c>
      <c r="U110" s="110">
        <f>SUM($D110:F110)</f>
        <v>1114</v>
      </c>
      <c r="V110" s="110">
        <f>SUM($D110:G110)</f>
        <v>1772</v>
      </c>
      <c r="W110" s="110">
        <f>SUM($D110:H110)</f>
        <v>2736</v>
      </c>
      <c r="X110" s="110">
        <f>SUM($D110:I110)</f>
        <v>3486</v>
      </c>
      <c r="Y110" s="110">
        <f>SUM($D110:J110)</f>
        <v>4482</v>
      </c>
      <c r="Z110" s="110">
        <f>SUM($D110:K110)</f>
        <v>5298</v>
      </c>
      <c r="AA110" s="110">
        <f>SUM($D110:L110)</f>
        <v>6096</v>
      </c>
      <c r="AB110" s="110">
        <f>SUM($D110:M110)</f>
        <v>6864</v>
      </c>
      <c r="AC110" s="110">
        <f>SUM($D110:N110)</f>
        <v>7492</v>
      </c>
      <c r="AD110" s="110">
        <f>SUM($D110:O110)</f>
        <v>7916</v>
      </c>
    </row>
    <row r="111" spans="1:30" ht="15" customHeight="1">
      <c r="A111" s="138">
        <v>2016</v>
      </c>
      <c r="B111" s="141" t="s">
        <v>8</v>
      </c>
      <c r="D111" s="110">
        <f t="shared" si="36"/>
        <v>284</v>
      </c>
      <c r="E111" s="110">
        <f t="shared" si="36"/>
        <v>292</v>
      </c>
      <c r="F111" s="110">
        <f t="shared" si="36"/>
        <v>480</v>
      </c>
      <c r="G111" s="110">
        <f t="shared" si="36"/>
        <v>566</v>
      </c>
      <c r="H111" s="110">
        <f t="shared" si="36"/>
        <v>810</v>
      </c>
      <c r="I111" s="110">
        <f t="shared" si="36"/>
        <v>688</v>
      </c>
      <c r="J111" s="110">
        <f t="shared" si="36"/>
        <v>958</v>
      </c>
      <c r="K111" s="110">
        <f t="shared" si="37"/>
        <v>836</v>
      </c>
      <c r="L111" s="110">
        <f t="shared" si="37"/>
        <v>764</v>
      </c>
      <c r="M111" s="110">
        <f t="shared" si="37"/>
        <v>752</v>
      </c>
      <c r="N111" s="110">
        <f t="shared" si="37"/>
        <v>548</v>
      </c>
      <c r="O111" s="110">
        <f t="shared" si="37"/>
        <v>438</v>
      </c>
      <c r="P111" s="110">
        <f t="shared" ref="P111" si="39">SUM(D111:O111)</f>
        <v>7416</v>
      </c>
      <c r="Q111" s="145"/>
      <c r="R111" s="145"/>
      <c r="S111" s="110">
        <f>SUM($D111:D111)</f>
        <v>284</v>
      </c>
      <c r="T111" s="110">
        <f>SUM($D111:E111)</f>
        <v>576</v>
      </c>
      <c r="U111" s="110">
        <f>SUM($D111:F111)</f>
        <v>1056</v>
      </c>
      <c r="V111" s="110">
        <f>SUM($D111:G111)</f>
        <v>1622</v>
      </c>
      <c r="W111" s="110">
        <f>SUM($D111:H111)</f>
        <v>2432</v>
      </c>
      <c r="X111" s="110">
        <f>SUM($D111:I111)</f>
        <v>3120</v>
      </c>
      <c r="Y111" s="110">
        <f>SUM($D111:J111)</f>
        <v>4078</v>
      </c>
      <c r="Z111" s="110">
        <f>SUM($D111:K111)</f>
        <v>4914</v>
      </c>
      <c r="AA111" s="110">
        <f>SUM($D111:L111)</f>
        <v>5678</v>
      </c>
      <c r="AB111" s="110">
        <f>SUM($D111:M111)</f>
        <v>6430</v>
      </c>
      <c r="AC111" s="110">
        <f>SUM($D111:N111)</f>
        <v>6978</v>
      </c>
      <c r="AD111" s="110">
        <f>SUM($D111:O111)</f>
        <v>7416</v>
      </c>
    </row>
    <row r="112" spans="1:30" ht="15" customHeight="1">
      <c r="A112" s="138">
        <v>2017</v>
      </c>
      <c r="B112" s="141" t="s">
        <v>8</v>
      </c>
      <c r="D112" s="110">
        <f>SUMIFS(D$11:D$69,$A$11:$A$69,$A112,$B$11:$B$69,$B112)</f>
        <v>294</v>
      </c>
      <c r="E112" s="110">
        <f t="shared" ref="E112:O112" si="40">SUMIFS(E$11:E$69,$A$11:$A$69,$A112,$B$11:$B$69,$B112)</f>
        <v>322</v>
      </c>
      <c r="F112" s="110">
        <f t="shared" si="40"/>
        <v>422</v>
      </c>
      <c r="G112" s="110">
        <f t="shared" si="40"/>
        <v>606</v>
      </c>
      <c r="H112" s="110">
        <f t="shared" si="40"/>
        <v>828</v>
      </c>
      <c r="I112" s="110">
        <f t="shared" si="40"/>
        <v>642</v>
      </c>
      <c r="J112" s="110">
        <f t="shared" si="40"/>
        <v>856</v>
      </c>
      <c r="K112" s="110">
        <f t="shared" si="40"/>
        <v>730</v>
      </c>
      <c r="L112" s="110">
        <f t="shared" si="40"/>
        <v>740</v>
      </c>
      <c r="M112" s="110">
        <f t="shared" si="40"/>
        <v>690</v>
      </c>
      <c r="N112" s="110">
        <f t="shared" si="40"/>
        <v>0</v>
      </c>
      <c r="O112" s="110">
        <f t="shared" si="40"/>
        <v>0</v>
      </c>
      <c r="P112" s="110">
        <f t="shared" ref="P112" si="41">SUM(D112:O112)</f>
        <v>6130</v>
      </c>
      <c r="Q112" s="145"/>
      <c r="R112" s="145"/>
      <c r="S112" s="110">
        <f>SUM($D112:D112)</f>
        <v>294</v>
      </c>
      <c r="T112" s="110">
        <f>SUM($D112:E112)</f>
        <v>616</v>
      </c>
      <c r="U112" s="110">
        <f>SUM($D112:F112)</f>
        <v>1038</v>
      </c>
      <c r="V112" s="110">
        <f>SUM($D112:G112)</f>
        <v>1644</v>
      </c>
      <c r="W112" s="110">
        <f>SUM($D112:H112)</f>
        <v>2472</v>
      </c>
      <c r="X112" s="110">
        <f>SUM($D112:I112)</f>
        <v>3114</v>
      </c>
      <c r="Y112" s="110">
        <f>SUM($D112:J112)</f>
        <v>3970</v>
      </c>
      <c r="Z112" s="110">
        <f>SUM($D112:K112)</f>
        <v>4700</v>
      </c>
      <c r="AA112" s="110">
        <f>SUM($D112:L112)</f>
        <v>5440</v>
      </c>
      <c r="AB112" s="110">
        <f>SUM($D112:M112)</f>
        <v>6130</v>
      </c>
      <c r="AC112" s="110">
        <f>SUM($D112:N112)</f>
        <v>6130</v>
      </c>
      <c r="AD112" s="110">
        <f>SUM($D112:O112)</f>
        <v>6130</v>
      </c>
    </row>
  </sheetData>
  <sheetProtection sheet="1" objects="1" scenarios="1"/>
  <phoneticPr fontId="26" type="noConversion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indexed="53"/>
  </sheetPr>
  <dimension ref="A1:AX112"/>
  <sheetViews>
    <sheetView topLeftCell="A47" zoomScale="70" zoomScaleNormal="70" workbookViewId="0">
      <selection activeCell="M69" sqref="M69"/>
    </sheetView>
  </sheetViews>
  <sheetFormatPr defaultColWidth="6.1796875" defaultRowHeight="15" customHeight="1"/>
  <cols>
    <col min="1" max="1" width="7.6328125" style="128" bestFit="1" customWidth="1"/>
    <col min="2" max="2" width="29.54296875" style="128" bestFit="1" customWidth="1"/>
    <col min="3" max="3" width="0.90625" style="117" customWidth="1"/>
    <col min="4" max="4" width="9.81640625" style="125" customWidth="1"/>
    <col min="5" max="16" width="9.81640625" style="117" customWidth="1"/>
    <col min="17" max="18" width="1.54296875" style="117" customWidth="1"/>
    <col min="19" max="19" width="9.81640625" style="125" customWidth="1"/>
    <col min="20" max="30" width="9.81640625" style="117" customWidth="1"/>
    <col min="31" max="36" width="6.1796875" style="120"/>
    <col min="37" max="37" width="18.1796875" style="147" customWidth="1"/>
    <col min="38" max="38" width="14.54296875" style="147" customWidth="1"/>
    <col min="39" max="50" width="12.81640625" style="147" customWidth="1"/>
    <col min="51" max="16384" width="6.1796875" style="120"/>
  </cols>
  <sheetData>
    <row r="1" spans="1:50" ht="15" customHeight="1">
      <c r="A1" s="115" t="s">
        <v>45</v>
      </c>
      <c r="B1" s="116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S1" s="119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</row>
    <row r="2" spans="1:50" ht="15" customHeight="1">
      <c r="A2" s="115" t="s">
        <v>44</v>
      </c>
      <c r="B2" s="121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3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</row>
    <row r="3" spans="1:50" ht="15" customHeight="1">
      <c r="A3" s="115" t="s">
        <v>0</v>
      </c>
      <c r="B3" s="124"/>
    </row>
    <row r="4" spans="1:50" ht="15" customHeight="1">
      <c r="A4" s="115" t="s">
        <v>15</v>
      </c>
      <c r="B4" s="121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3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</row>
    <row r="5" spans="1:50" ht="15" customHeight="1">
      <c r="A5" s="121"/>
      <c r="B5" s="121"/>
      <c r="D5" s="126"/>
      <c r="S5" s="126"/>
    </row>
    <row r="6" spans="1:50" ht="15" customHeight="1">
      <c r="A6" s="121"/>
      <c r="B6" s="121"/>
      <c r="D6" s="119"/>
      <c r="E6" s="118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  <c r="S6" s="119"/>
      <c r="T6" s="118"/>
      <c r="U6" s="118"/>
      <c r="V6" s="118"/>
      <c r="W6" s="118"/>
      <c r="X6" s="118"/>
      <c r="Y6" s="118"/>
      <c r="Z6" s="118"/>
      <c r="AA6" s="118"/>
      <c r="AB6" s="118"/>
      <c r="AC6" s="118"/>
      <c r="AD6" s="118"/>
    </row>
    <row r="7" spans="1:50" ht="15" customHeight="1">
      <c r="A7" s="117"/>
      <c r="B7" s="127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  <c r="P7" s="125"/>
      <c r="T7" s="125"/>
      <c r="U7" s="125"/>
      <c r="V7" s="125"/>
      <c r="W7" s="125"/>
      <c r="X7" s="125"/>
      <c r="Y7" s="125"/>
      <c r="Z7" s="125"/>
      <c r="AA7" s="125"/>
      <c r="AB7" s="125"/>
      <c r="AC7" s="125"/>
      <c r="AD7" s="125"/>
    </row>
    <row r="8" spans="1:50" ht="15" customHeight="1">
      <c r="D8" s="129" t="s">
        <v>61</v>
      </c>
      <c r="E8" s="118"/>
      <c r="F8" s="118"/>
      <c r="G8" s="118"/>
      <c r="H8" s="118"/>
      <c r="I8" s="118"/>
      <c r="J8" s="118"/>
      <c r="K8" s="118"/>
      <c r="L8" s="118"/>
      <c r="M8" s="118"/>
      <c r="N8" s="118"/>
      <c r="O8" s="118"/>
      <c r="P8" s="118"/>
      <c r="S8" s="129" t="s">
        <v>62</v>
      </c>
      <c r="T8" s="118"/>
      <c r="U8" s="118"/>
      <c r="V8" s="118"/>
      <c r="W8" s="118"/>
      <c r="X8" s="118"/>
      <c r="Y8" s="118"/>
      <c r="Z8" s="118"/>
      <c r="AA8" s="118"/>
      <c r="AB8" s="118"/>
      <c r="AC8" s="118"/>
      <c r="AD8" s="118"/>
    </row>
    <row r="9" spans="1:50" ht="15" customHeight="1">
      <c r="A9" s="130" t="s">
        <v>59</v>
      </c>
      <c r="B9" s="131" t="s">
        <v>60</v>
      </c>
      <c r="C9" s="117" t="s">
        <v>33</v>
      </c>
      <c r="D9" s="132" t="s">
        <v>47</v>
      </c>
      <c r="E9" s="132" t="s">
        <v>48</v>
      </c>
      <c r="F9" s="132" t="s">
        <v>49</v>
      </c>
      <c r="G9" s="132" t="s">
        <v>50</v>
      </c>
      <c r="H9" s="132" t="s">
        <v>51</v>
      </c>
      <c r="I9" s="132" t="s">
        <v>52</v>
      </c>
      <c r="J9" s="132" t="s">
        <v>53</v>
      </c>
      <c r="K9" s="132" t="s">
        <v>54</v>
      </c>
      <c r="L9" s="132" t="s">
        <v>55</v>
      </c>
      <c r="M9" s="132" t="s">
        <v>56</v>
      </c>
      <c r="N9" s="132" t="s">
        <v>57</v>
      </c>
      <c r="O9" s="132" t="s">
        <v>58</v>
      </c>
      <c r="P9" s="133" t="s">
        <v>9</v>
      </c>
      <c r="Q9" s="117" t="s">
        <v>33</v>
      </c>
      <c r="R9" s="117" t="s">
        <v>33</v>
      </c>
      <c r="S9" s="132" t="s">
        <v>47</v>
      </c>
      <c r="T9" s="132" t="s">
        <v>48</v>
      </c>
      <c r="U9" s="132" t="s">
        <v>49</v>
      </c>
      <c r="V9" s="132" t="s">
        <v>50</v>
      </c>
      <c r="W9" s="132" t="s">
        <v>51</v>
      </c>
      <c r="X9" s="132" t="s">
        <v>52</v>
      </c>
      <c r="Y9" s="132" t="s">
        <v>53</v>
      </c>
      <c r="Z9" s="132" t="s">
        <v>54</v>
      </c>
      <c r="AA9" s="132" t="s">
        <v>55</v>
      </c>
      <c r="AB9" s="132" t="s">
        <v>56</v>
      </c>
      <c r="AC9" s="132" t="s">
        <v>57</v>
      </c>
      <c r="AD9" s="132" t="s">
        <v>58</v>
      </c>
    </row>
    <row r="10" spans="1:50" s="137" customFormat="1" ht="15" customHeight="1">
      <c r="A10" s="134"/>
      <c r="B10" s="135"/>
      <c r="C10" s="136"/>
      <c r="D10" s="112"/>
      <c r="E10" s="112"/>
      <c r="F10" s="112"/>
      <c r="G10" s="112"/>
      <c r="H10" s="112"/>
      <c r="I10" s="112"/>
      <c r="J10" s="112"/>
      <c r="K10" s="112"/>
      <c r="L10" s="112"/>
      <c r="M10" s="112"/>
      <c r="N10" s="112"/>
      <c r="O10" s="112"/>
      <c r="P10" s="112"/>
      <c r="Q10" s="136"/>
      <c r="R10" s="136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</row>
    <row r="11" spans="1:50" s="114" customFormat="1" ht="15" customHeight="1">
      <c r="A11" s="138">
        <v>2006</v>
      </c>
      <c r="B11" s="139" t="s">
        <v>6</v>
      </c>
      <c r="C11" s="113"/>
      <c r="D11" s="110">
        <v>208257</v>
      </c>
      <c r="E11" s="110">
        <v>189759</v>
      </c>
      <c r="F11" s="110">
        <v>236954</v>
      </c>
      <c r="G11" s="110">
        <v>260954</v>
      </c>
      <c r="H11" s="110">
        <v>282330</v>
      </c>
      <c r="I11" s="110">
        <v>304876</v>
      </c>
      <c r="J11" s="110">
        <v>399140</v>
      </c>
      <c r="K11" s="110">
        <v>398117</v>
      </c>
      <c r="L11" s="110">
        <v>292376</v>
      </c>
      <c r="M11" s="110">
        <v>265947</v>
      </c>
      <c r="N11" s="110">
        <v>242051</v>
      </c>
      <c r="O11" s="110">
        <v>233518</v>
      </c>
      <c r="P11" s="110">
        <f>SUM(D11:O11)</f>
        <v>3314279</v>
      </c>
      <c r="Q11" s="140"/>
      <c r="R11" s="140"/>
      <c r="S11" s="110">
        <f>SUM($D11:D11)</f>
        <v>208257</v>
      </c>
      <c r="T11" s="110">
        <f>SUM($D11:E11)</f>
        <v>398016</v>
      </c>
      <c r="U11" s="110">
        <f>SUM($D11:F11)</f>
        <v>634970</v>
      </c>
      <c r="V11" s="110">
        <f>SUM($D11:G11)</f>
        <v>895924</v>
      </c>
      <c r="W11" s="110">
        <f>SUM($D11:H11)</f>
        <v>1178254</v>
      </c>
      <c r="X11" s="110">
        <f>SUM($D11:I11)</f>
        <v>1483130</v>
      </c>
      <c r="Y11" s="110">
        <f>SUM($D11:J11)</f>
        <v>1882270</v>
      </c>
      <c r="Z11" s="110">
        <f>SUM($D11:K11)</f>
        <v>2280387</v>
      </c>
      <c r="AA11" s="110">
        <f>SUM($D11:L11)</f>
        <v>2572763</v>
      </c>
      <c r="AB11" s="110">
        <f>SUM($D11:M11)</f>
        <v>2838710</v>
      </c>
      <c r="AC11" s="110">
        <f>SUM($D11:N11)</f>
        <v>3080761</v>
      </c>
      <c r="AD11" s="110">
        <f>SUM($D11:O11)</f>
        <v>3314279</v>
      </c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</row>
    <row r="12" spans="1:50" s="114" customFormat="1" ht="15" customHeight="1">
      <c r="A12" s="138">
        <v>2006</v>
      </c>
      <c r="B12" s="141" t="s">
        <v>7</v>
      </c>
      <c r="D12" s="111">
        <v>5</v>
      </c>
      <c r="E12" s="110">
        <v>6</v>
      </c>
      <c r="F12" s="110">
        <v>13</v>
      </c>
      <c r="G12" s="110">
        <v>10</v>
      </c>
      <c r="H12" s="110">
        <v>9</v>
      </c>
      <c r="I12" s="110">
        <v>10</v>
      </c>
      <c r="J12" s="110">
        <v>16</v>
      </c>
      <c r="K12" s="110">
        <v>17</v>
      </c>
      <c r="L12" s="110">
        <v>8</v>
      </c>
      <c r="M12" s="110">
        <v>7</v>
      </c>
      <c r="N12" s="110">
        <v>8</v>
      </c>
      <c r="O12" s="110">
        <v>12</v>
      </c>
      <c r="P12" s="110">
        <f>SUM(D12:O12)</f>
        <v>121</v>
      </c>
      <c r="Q12" s="142"/>
      <c r="R12" s="142"/>
      <c r="S12" s="110">
        <f>SUM($D12:D12)</f>
        <v>5</v>
      </c>
      <c r="T12" s="110">
        <f>SUM($D12:E12)</f>
        <v>11</v>
      </c>
      <c r="U12" s="110">
        <f>SUM($D12:F12)</f>
        <v>24</v>
      </c>
      <c r="V12" s="110">
        <f>SUM($D12:G12)</f>
        <v>34</v>
      </c>
      <c r="W12" s="110">
        <f>SUM($D12:H12)</f>
        <v>43</v>
      </c>
      <c r="X12" s="110">
        <f>SUM($D12:I12)</f>
        <v>53</v>
      </c>
      <c r="Y12" s="110">
        <f>SUM($D12:J12)</f>
        <v>69</v>
      </c>
      <c r="Z12" s="110">
        <f>SUM($D12:K12)</f>
        <v>86</v>
      </c>
      <c r="AA12" s="110">
        <f>SUM($D12:L12)</f>
        <v>94</v>
      </c>
      <c r="AB12" s="110">
        <f>SUM($D12:M12)</f>
        <v>101</v>
      </c>
      <c r="AC12" s="110">
        <f>SUM($D12:N12)</f>
        <v>109</v>
      </c>
      <c r="AD12" s="110">
        <f>SUM($D12:O12)</f>
        <v>121</v>
      </c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</row>
    <row r="13" spans="1:50" s="114" customFormat="1" ht="15" customHeight="1">
      <c r="A13" s="138">
        <v>2006</v>
      </c>
      <c r="B13" s="141" t="s">
        <v>8</v>
      </c>
      <c r="D13" s="111">
        <v>964</v>
      </c>
      <c r="E13" s="110">
        <v>976</v>
      </c>
      <c r="F13" s="110">
        <v>1450</v>
      </c>
      <c r="G13" s="110">
        <v>2212</v>
      </c>
      <c r="H13" s="110">
        <v>4066</v>
      </c>
      <c r="I13" s="110">
        <v>4748</v>
      </c>
      <c r="J13" s="110">
        <v>5202</v>
      </c>
      <c r="K13" s="110">
        <v>5286</v>
      </c>
      <c r="L13" s="110">
        <v>4690</v>
      </c>
      <c r="M13" s="110">
        <v>4236</v>
      </c>
      <c r="N13" s="110">
        <v>2252</v>
      </c>
      <c r="O13" s="110">
        <v>1552</v>
      </c>
      <c r="P13" s="110">
        <f>SUM(D13:O13)</f>
        <v>37634</v>
      </c>
      <c r="Q13" s="142"/>
      <c r="R13" s="142"/>
      <c r="S13" s="110">
        <f>SUM($D13:D13)</f>
        <v>964</v>
      </c>
      <c r="T13" s="110">
        <f>SUM($D13:E13)</f>
        <v>1940</v>
      </c>
      <c r="U13" s="110">
        <f>SUM($D13:F13)</f>
        <v>3390</v>
      </c>
      <c r="V13" s="110">
        <f>SUM($D13:G13)</f>
        <v>5602</v>
      </c>
      <c r="W13" s="110">
        <f>SUM($D13:H13)</f>
        <v>9668</v>
      </c>
      <c r="X13" s="110">
        <f>SUM($D13:I13)</f>
        <v>14416</v>
      </c>
      <c r="Y13" s="110">
        <f>SUM($D13:J13)</f>
        <v>19618</v>
      </c>
      <c r="Z13" s="110">
        <f>SUM($D13:K13)</f>
        <v>24904</v>
      </c>
      <c r="AA13" s="110">
        <f>SUM($D13:L13)</f>
        <v>29594</v>
      </c>
      <c r="AB13" s="110">
        <f>SUM($D13:M13)</f>
        <v>33830</v>
      </c>
      <c r="AC13" s="110">
        <f>SUM($D13:N13)</f>
        <v>36082</v>
      </c>
      <c r="AD13" s="110">
        <f>SUM($D13:O13)</f>
        <v>37634</v>
      </c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</row>
    <row r="14" spans="1:50" s="114" customFormat="1" ht="15" customHeight="1">
      <c r="A14" s="138">
        <v>2006</v>
      </c>
      <c r="B14" s="143" t="s">
        <v>9</v>
      </c>
      <c r="D14" s="111">
        <f t="shared" ref="D14:P14" si="0">SUM(D11:D13)</f>
        <v>209226</v>
      </c>
      <c r="E14" s="111">
        <f t="shared" si="0"/>
        <v>190741</v>
      </c>
      <c r="F14" s="111">
        <f t="shared" si="0"/>
        <v>238417</v>
      </c>
      <c r="G14" s="111">
        <f t="shared" si="0"/>
        <v>263176</v>
      </c>
      <c r="H14" s="111">
        <f t="shared" si="0"/>
        <v>286405</v>
      </c>
      <c r="I14" s="111">
        <f t="shared" si="0"/>
        <v>309634</v>
      </c>
      <c r="J14" s="111">
        <f t="shared" si="0"/>
        <v>404358</v>
      </c>
      <c r="K14" s="111">
        <f t="shared" si="0"/>
        <v>403420</v>
      </c>
      <c r="L14" s="111">
        <f t="shared" si="0"/>
        <v>297074</v>
      </c>
      <c r="M14" s="111">
        <f t="shared" si="0"/>
        <v>270190</v>
      </c>
      <c r="N14" s="111">
        <f t="shared" si="0"/>
        <v>244311</v>
      </c>
      <c r="O14" s="111">
        <f t="shared" si="0"/>
        <v>235082</v>
      </c>
      <c r="P14" s="111">
        <f t="shared" si="0"/>
        <v>3352034</v>
      </c>
      <c r="Q14" s="142"/>
      <c r="R14" s="142"/>
      <c r="S14" s="111">
        <f t="shared" ref="S14:AD14" si="1">SUM(S11:S13)</f>
        <v>209226</v>
      </c>
      <c r="T14" s="111">
        <f t="shared" si="1"/>
        <v>399967</v>
      </c>
      <c r="U14" s="111">
        <f t="shared" si="1"/>
        <v>638384</v>
      </c>
      <c r="V14" s="111">
        <f t="shared" si="1"/>
        <v>901560</v>
      </c>
      <c r="W14" s="111">
        <f t="shared" si="1"/>
        <v>1187965</v>
      </c>
      <c r="X14" s="111">
        <f t="shared" si="1"/>
        <v>1497599</v>
      </c>
      <c r="Y14" s="111">
        <f t="shared" si="1"/>
        <v>1901957</v>
      </c>
      <c r="Z14" s="111">
        <f t="shared" si="1"/>
        <v>2305377</v>
      </c>
      <c r="AA14" s="111">
        <f t="shared" si="1"/>
        <v>2602451</v>
      </c>
      <c r="AB14" s="111">
        <f t="shared" si="1"/>
        <v>2872641</v>
      </c>
      <c r="AC14" s="111">
        <f t="shared" si="1"/>
        <v>3116952</v>
      </c>
      <c r="AD14" s="111">
        <f t="shared" si="1"/>
        <v>3352034</v>
      </c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</row>
    <row r="15" spans="1:50" s="137" customFormat="1" ht="15" customHeight="1">
      <c r="A15" s="134"/>
      <c r="B15" s="135"/>
      <c r="C15" s="136"/>
      <c r="D15" s="112"/>
      <c r="E15" s="112"/>
      <c r="F15" s="112"/>
      <c r="G15" s="112"/>
      <c r="H15" s="112"/>
      <c r="I15" s="112"/>
      <c r="J15" s="112"/>
      <c r="K15" s="112"/>
      <c r="L15" s="112"/>
      <c r="M15" s="112"/>
      <c r="N15" s="112"/>
      <c r="O15" s="112"/>
      <c r="P15" s="112"/>
      <c r="Q15" s="136"/>
      <c r="R15" s="136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</row>
    <row r="16" spans="1:50" s="114" customFormat="1" ht="15" customHeight="1">
      <c r="A16" s="138">
        <v>2007</v>
      </c>
      <c r="B16" s="139" t="s">
        <v>6</v>
      </c>
      <c r="C16" s="113"/>
      <c r="D16" s="110">
        <v>185285</v>
      </c>
      <c r="E16" s="110">
        <v>162343</v>
      </c>
      <c r="F16" s="110">
        <v>217725</v>
      </c>
      <c r="G16" s="110">
        <v>231635</v>
      </c>
      <c r="H16" s="110">
        <v>268273</v>
      </c>
      <c r="I16" s="110">
        <v>302990</v>
      </c>
      <c r="J16" s="110">
        <v>371347</v>
      </c>
      <c r="K16" s="110">
        <v>386706</v>
      </c>
      <c r="L16" s="110">
        <v>298258</v>
      </c>
      <c r="M16" s="110">
        <v>299568</v>
      </c>
      <c r="N16" s="110">
        <v>272081</v>
      </c>
      <c r="O16" s="110">
        <v>221629</v>
      </c>
      <c r="P16" s="110">
        <f>SUM(D16:O16)</f>
        <v>3217840</v>
      </c>
      <c r="Q16" s="140"/>
      <c r="R16" s="140"/>
      <c r="S16" s="110">
        <f>SUM($D16:D16)</f>
        <v>185285</v>
      </c>
      <c r="T16" s="110">
        <f>SUM($D16:E16)</f>
        <v>347628</v>
      </c>
      <c r="U16" s="110">
        <f>SUM($D16:F16)</f>
        <v>565353</v>
      </c>
      <c r="V16" s="110">
        <f>SUM($D16:G16)</f>
        <v>796988</v>
      </c>
      <c r="W16" s="110">
        <f>SUM($D16:H16)</f>
        <v>1065261</v>
      </c>
      <c r="X16" s="110">
        <f>SUM($D16:I16)</f>
        <v>1368251</v>
      </c>
      <c r="Y16" s="110">
        <f>SUM($D16:J16)</f>
        <v>1739598</v>
      </c>
      <c r="Z16" s="110">
        <f>SUM($D16:K16)</f>
        <v>2126304</v>
      </c>
      <c r="AA16" s="110">
        <f>SUM($D16:L16)</f>
        <v>2424562</v>
      </c>
      <c r="AB16" s="110">
        <f>SUM($D16:M16)</f>
        <v>2724130</v>
      </c>
      <c r="AC16" s="110">
        <f>SUM($D16:N16)</f>
        <v>2996211</v>
      </c>
      <c r="AD16" s="110">
        <f>SUM($D16:O16)</f>
        <v>3217840</v>
      </c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</row>
    <row r="17" spans="1:50" s="114" customFormat="1" ht="15" customHeight="1">
      <c r="A17" s="138">
        <v>2007</v>
      </c>
      <c r="B17" s="141" t="s">
        <v>7</v>
      </c>
      <c r="D17" s="111">
        <v>4</v>
      </c>
      <c r="E17" s="110">
        <v>3</v>
      </c>
      <c r="F17" s="110">
        <v>9</v>
      </c>
      <c r="G17" s="110">
        <v>16</v>
      </c>
      <c r="H17" s="110">
        <v>9</v>
      </c>
      <c r="I17" s="110">
        <v>15</v>
      </c>
      <c r="J17" s="110">
        <v>9</v>
      </c>
      <c r="K17" s="110">
        <v>17</v>
      </c>
      <c r="L17" s="110">
        <v>8</v>
      </c>
      <c r="M17" s="110">
        <v>8</v>
      </c>
      <c r="N17" s="110">
        <v>8</v>
      </c>
      <c r="O17" s="110">
        <v>37</v>
      </c>
      <c r="P17" s="110">
        <f>SUM(D17:O17)</f>
        <v>143</v>
      </c>
      <c r="Q17" s="142"/>
      <c r="R17" s="142"/>
      <c r="S17" s="110">
        <f>SUM($D17:D17)</f>
        <v>4</v>
      </c>
      <c r="T17" s="110">
        <f>SUM($D17:E17)</f>
        <v>7</v>
      </c>
      <c r="U17" s="110">
        <f>SUM($D17:F17)</f>
        <v>16</v>
      </c>
      <c r="V17" s="110">
        <f>SUM($D17:G17)</f>
        <v>32</v>
      </c>
      <c r="W17" s="110">
        <f>SUM($D17:H17)</f>
        <v>41</v>
      </c>
      <c r="X17" s="110">
        <f>SUM($D17:I17)</f>
        <v>56</v>
      </c>
      <c r="Y17" s="110">
        <f>SUM($D17:J17)</f>
        <v>65</v>
      </c>
      <c r="Z17" s="110">
        <f>SUM($D17:K17)</f>
        <v>82</v>
      </c>
      <c r="AA17" s="110">
        <f>SUM($D17:L17)</f>
        <v>90</v>
      </c>
      <c r="AB17" s="110">
        <f>SUM($D17:M17)</f>
        <v>98</v>
      </c>
      <c r="AC17" s="110">
        <f>SUM($D17:N17)</f>
        <v>106</v>
      </c>
      <c r="AD17" s="110">
        <f>SUM($D17:O17)</f>
        <v>143</v>
      </c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</row>
    <row r="18" spans="1:50" s="114" customFormat="1" ht="15" customHeight="1">
      <c r="A18" s="138">
        <v>2007</v>
      </c>
      <c r="B18" s="141" t="s">
        <v>8</v>
      </c>
      <c r="D18" s="111">
        <v>1058</v>
      </c>
      <c r="E18" s="110">
        <v>806</v>
      </c>
      <c r="F18" s="110">
        <v>1302</v>
      </c>
      <c r="G18" s="110">
        <v>2110</v>
      </c>
      <c r="H18" s="110">
        <v>3414</v>
      </c>
      <c r="I18" s="110">
        <v>4364</v>
      </c>
      <c r="J18" s="110">
        <v>4250</v>
      </c>
      <c r="K18" s="110">
        <v>4510</v>
      </c>
      <c r="L18" s="110">
        <v>4084</v>
      </c>
      <c r="M18" s="110">
        <v>3680</v>
      </c>
      <c r="N18" s="110">
        <v>2212</v>
      </c>
      <c r="O18" s="110">
        <v>1538</v>
      </c>
      <c r="P18" s="110">
        <f>SUM(D18:O18)</f>
        <v>33328</v>
      </c>
      <c r="Q18" s="142"/>
      <c r="R18" s="142"/>
      <c r="S18" s="110">
        <f>SUM($D18:D18)</f>
        <v>1058</v>
      </c>
      <c r="T18" s="110">
        <f>SUM($D18:E18)</f>
        <v>1864</v>
      </c>
      <c r="U18" s="110">
        <f>SUM($D18:F18)</f>
        <v>3166</v>
      </c>
      <c r="V18" s="110">
        <f>SUM($D18:G18)</f>
        <v>5276</v>
      </c>
      <c r="W18" s="110">
        <f>SUM($D18:H18)</f>
        <v>8690</v>
      </c>
      <c r="X18" s="110">
        <f>SUM($D18:I18)</f>
        <v>13054</v>
      </c>
      <c r="Y18" s="110">
        <f>SUM($D18:J18)</f>
        <v>17304</v>
      </c>
      <c r="Z18" s="110">
        <f>SUM($D18:K18)</f>
        <v>21814</v>
      </c>
      <c r="AA18" s="110">
        <f>SUM($D18:L18)</f>
        <v>25898</v>
      </c>
      <c r="AB18" s="110">
        <f>SUM($D18:M18)</f>
        <v>29578</v>
      </c>
      <c r="AC18" s="110">
        <f>SUM($D18:N18)</f>
        <v>31790</v>
      </c>
      <c r="AD18" s="110">
        <f>SUM($D18:O18)</f>
        <v>33328</v>
      </c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</row>
    <row r="19" spans="1:50" s="114" customFormat="1" ht="15" customHeight="1">
      <c r="A19" s="138">
        <v>2007</v>
      </c>
      <c r="B19" s="143" t="s">
        <v>9</v>
      </c>
      <c r="D19" s="111">
        <f t="shared" ref="D19:P19" si="2">SUM(D16:D18)</f>
        <v>186347</v>
      </c>
      <c r="E19" s="111">
        <f t="shared" si="2"/>
        <v>163152</v>
      </c>
      <c r="F19" s="111">
        <f t="shared" si="2"/>
        <v>219036</v>
      </c>
      <c r="G19" s="111">
        <f t="shared" si="2"/>
        <v>233761</v>
      </c>
      <c r="H19" s="111">
        <f t="shared" si="2"/>
        <v>271696</v>
      </c>
      <c r="I19" s="111">
        <f t="shared" si="2"/>
        <v>307369</v>
      </c>
      <c r="J19" s="111">
        <f t="shared" si="2"/>
        <v>375606</v>
      </c>
      <c r="K19" s="111">
        <f t="shared" si="2"/>
        <v>391233</v>
      </c>
      <c r="L19" s="111">
        <f t="shared" si="2"/>
        <v>302350</v>
      </c>
      <c r="M19" s="111">
        <f t="shared" si="2"/>
        <v>303256</v>
      </c>
      <c r="N19" s="111">
        <f t="shared" si="2"/>
        <v>274301</v>
      </c>
      <c r="O19" s="111">
        <f t="shared" si="2"/>
        <v>223204</v>
      </c>
      <c r="P19" s="111">
        <f t="shared" si="2"/>
        <v>3251311</v>
      </c>
      <c r="Q19" s="142"/>
      <c r="R19" s="142"/>
      <c r="S19" s="111">
        <f t="shared" ref="S19:AD19" si="3">SUM(S16:S18)</f>
        <v>186347</v>
      </c>
      <c r="T19" s="111">
        <f t="shared" si="3"/>
        <v>349499</v>
      </c>
      <c r="U19" s="111">
        <f t="shared" si="3"/>
        <v>568535</v>
      </c>
      <c r="V19" s="111">
        <f t="shared" si="3"/>
        <v>802296</v>
      </c>
      <c r="W19" s="111">
        <f t="shared" si="3"/>
        <v>1073992</v>
      </c>
      <c r="X19" s="111">
        <f t="shared" si="3"/>
        <v>1381361</v>
      </c>
      <c r="Y19" s="111">
        <f t="shared" si="3"/>
        <v>1756967</v>
      </c>
      <c r="Z19" s="111">
        <f t="shared" si="3"/>
        <v>2148200</v>
      </c>
      <c r="AA19" s="111">
        <f t="shared" si="3"/>
        <v>2450550</v>
      </c>
      <c r="AB19" s="111">
        <f t="shared" si="3"/>
        <v>2753806</v>
      </c>
      <c r="AC19" s="111">
        <f t="shared" si="3"/>
        <v>3028107</v>
      </c>
      <c r="AD19" s="111">
        <f t="shared" si="3"/>
        <v>3251311</v>
      </c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</row>
    <row r="20" spans="1:50" s="137" customFormat="1" ht="15" customHeight="1">
      <c r="A20" s="134"/>
      <c r="B20" s="135"/>
      <c r="C20" s="136"/>
      <c r="D20" s="112"/>
      <c r="E20" s="112"/>
      <c r="F20" s="112"/>
      <c r="G20" s="112"/>
      <c r="H20" s="112"/>
      <c r="I20" s="112"/>
      <c r="J20" s="112"/>
      <c r="K20" s="112"/>
      <c r="L20" s="112"/>
      <c r="M20" s="112"/>
      <c r="N20" s="112"/>
      <c r="O20" s="112"/>
      <c r="P20" s="112"/>
      <c r="Q20" s="136"/>
      <c r="R20" s="136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</row>
    <row r="21" spans="1:50" s="114" customFormat="1" ht="15" customHeight="1">
      <c r="A21" s="138">
        <v>2008</v>
      </c>
      <c r="B21" s="139" t="s">
        <v>6</v>
      </c>
      <c r="C21" s="113"/>
      <c r="D21" s="110">
        <v>190054</v>
      </c>
      <c r="E21" s="110">
        <v>175450</v>
      </c>
      <c r="F21" s="110">
        <v>218867</v>
      </c>
      <c r="G21" s="110">
        <v>227723</v>
      </c>
      <c r="H21" s="110">
        <v>278143</v>
      </c>
      <c r="I21" s="110">
        <v>289147</v>
      </c>
      <c r="J21" s="110">
        <v>363694</v>
      </c>
      <c r="K21" s="110">
        <v>412950</v>
      </c>
      <c r="L21" s="110">
        <v>275039</v>
      </c>
      <c r="M21" s="110">
        <v>258780</v>
      </c>
      <c r="N21" s="110">
        <v>219597</v>
      </c>
      <c r="O21" s="110">
        <v>191252</v>
      </c>
      <c r="P21" s="110">
        <f>SUM(D21:O21)</f>
        <v>3100696</v>
      </c>
      <c r="Q21" s="140"/>
      <c r="R21" s="140"/>
      <c r="S21" s="110">
        <f>SUM($D21:D21)</f>
        <v>190054</v>
      </c>
      <c r="T21" s="110">
        <f>SUM($D21:E21)</f>
        <v>365504</v>
      </c>
      <c r="U21" s="110">
        <f>SUM($D21:F21)</f>
        <v>584371</v>
      </c>
      <c r="V21" s="110">
        <f>SUM($D21:G21)</f>
        <v>812094</v>
      </c>
      <c r="W21" s="110">
        <f>SUM($D21:H21)</f>
        <v>1090237</v>
      </c>
      <c r="X21" s="110">
        <f>SUM($D21:I21)</f>
        <v>1379384</v>
      </c>
      <c r="Y21" s="110">
        <f>SUM($D21:J21)</f>
        <v>1743078</v>
      </c>
      <c r="Z21" s="110">
        <f>SUM($D21:K21)</f>
        <v>2156028</v>
      </c>
      <c r="AA21" s="110">
        <f>SUM($D21:L21)</f>
        <v>2431067</v>
      </c>
      <c r="AB21" s="110">
        <f>SUM($D21:M21)</f>
        <v>2689847</v>
      </c>
      <c r="AC21" s="110">
        <f>SUM($D21:N21)</f>
        <v>2909444</v>
      </c>
      <c r="AD21" s="110">
        <f>SUM($D21:O21)</f>
        <v>3100696</v>
      </c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</row>
    <row r="22" spans="1:50" s="114" customFormat="1" ht="15" customHeight="1">
      <c r="A22" s="138">
        <v>2008</v>
      </c>
      <c r="B22" s="141" t="s">
        <v>7</v>
      </c>
      <c r="D22" s="111">
        <v>31</v>
      </c>
      <c r="E22" s="110">
        <v>14</v>
      </c>
      <c r="F22" s="110">
        <v>16</v>
      </c>
      <c r="G22" s="110">
        <v>10</v>
      </c>
      <c r="H22" s="110">
        <v>17</v>
      </c>
      <c r="I22" s="110">
        <v>17</v>
      </c>
      <c r="J22" s="110">
        <v>19</v>
      </c>
      <c r="K22" s="110">
        <v>19</v>
      </c>
      <c r="L22" s="110">
        <v>8</v>
      </c>
      <c r="M22" s="110">
        <v>6</v>
      </c>
      <c r="N22" s="110">
        <v>7</v>
      </c>
      <c r="O22" s="110">
        <v>10</v>
      </c>
      <c r="P22" s="110">
        <f>SUM(D22:O22)</f>
        <v>174</v>
      </c>
      <c r="Q22" s="142"/>
      <c r="R22" s="142"/>
      <c r="S22" s="110">
        <f>SUM($D22:D22)</f>
        <v>31</v>
      </c>
      <c r="T22" s="110">
        <f>SUM($D22:E22)</f>
        <v>45</v>
      </c>
      <c r="U22" s="110">
        <f>SUM($D22:F22)</f>
        <v>61</v>
      </c>
      <c r="V22" s="110">
        <f>SUM($D22:G22)</f>
        <v>71</v>
      </c>
      <c r="W22" s="110">
        <f>SUM($D22:H22)</f>
        <v>88</v>
      </c>
      <c r="X22" s="110">
        <f>SUM($D22:I22)</f>
        <v>105</v>
      </c>
      <c r="Y22" s="110">
        <f>SUM($D22:J22)</f>
        <v>124</v>
      </c>
      <c r="Z22" s="110">
        <f>SUM($D22:K22)</f>
        <v>143</v>
      </c>
      <c r="AA22" s="110">
        <f>SUM($D22:L22)</f>
        <v>151</v>
      </c>
      <c r="AB22" s="110">
        <f>SUM($D22:M22)</f>
        <v>157</v>
      </c>
      <c r="AC22" s="110">
        <f>SUM($D22:N22)</f>
        <v>164</v>
      </c>
      <c r="AD22" s="110">
        <f>SUM($D22:O22)</f>
        <v>174</v>
      </c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</row>
    <row r="23" spans="1:50" s="114" customFormat="1" ht="15" customHeight="1">
      <c r="A23" s="138">
        <v>2008</v>
      </c>
      <c r="B23" s="141" t="s">
        <v>8</v>
      </c>
      <c r="D23" s="111">
        <v>882</v>
      </c>
      <c r="E23" s="110">
        <v>838</v>
      </c>
      <c r="F23" s="110">
        <v>1180</v>
      </c>
      <c r="G23" s="110">
        <v>1972</v>
      </c>
      <c r="H23" s="110">
        <v>3358</v>
      </c>
      <c r="I23" s="110">
        <v>3914</v>
      </c>
      <c r="J23" s="110">
        <v>4174</v>
      </c>
      <c r="K23" s="110">
        <v>4522</v>
      </c>
      <c r="L23" s="110">
        <v>4066</v>
      </c>
      <c r="M23" s="110">
        <v>3502</v>
      </c>
      <c r="N23" s="110">
        <v>1558</v>
      </c>
      <c r="O23" s="110">
        <v>1326</v>
      </c>
      <c r="P23" s="110">
        <f>SUM(D23:O23)</f>
        <v>31292</v>
      </c>
      <c r="Q23" s="142"/>
      <c r="R23" s="142"/>
      <c r="S23" s="110">
        <f>SUM($D23:D23)</f>
        <v>882</v>
      </c>
      <c r="T23" s="110">
        <f>SUM($D23:E23)</f>
        <v>1720</v>
      </c>
      <c r="U23" s="110">
        <f>SUM($D23:F23)</f>
        <v>2900</v>
      </c>
      <c r="V23" s="110">
        <f>SUM($D23:G23)</f>
        <v>4872</v>
      </c>
      <c r="W23" s="110">
        <f>SUM($D23:H23)</f>
        <v>8230</v>
      </c>
      <c r="X23" s="110">
        <f>SUM($D23:I23)</f>
        <v>12144</v>
      </c>
      <c r="Y23" s="110">
        <f>SUM($D23:J23)</f>
        <v>16318</v>
      </c>
      <c r="Z23" s="110">
        <f>SUM($D23:K23)</f>
        <v>20840</v>
      </c>
      <c r="AA23" s="110">
        <f>SUM($D23:L23)</f>
        <v>24906</v>
      </c>
      <c r="AB23" s="110">
        <f>SUM($D23:M23)</f>
        <v>28408</v>
      </c>
      <c r="AC23" s="110">
        <f>SUM($D23:N23)</f>
        <v>29966</v>
      </c>
      <c r="AD23" s="110">
        <f>SUM($D23:O23)</f>
        <v>31292</v>
      </c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</row>
    <row r="24" spans="1:50" s="114" customFormat="1" ht="15" customHeight="1">
      <c r="A24" s="138">
        <v>2008</v>
      </c>
      <c r="B24" s="143" t="s">
        <v>9</v>
      </c>
      <c r="D24" s="111">
        <f t="shared" ref="D24:P24" si="4">SUM(D21:D23)</f>
        <v>190967</v>
      </c>
      <c r="E24" s="111">
        <f t="shared" si="4"/>
        <v>176302</v>
      </c>
      <c r="F24" s="111">
        <f t="shared" si="4"/>
        <v>220063</v>
      </c>
      <c r="G24" s="111">
        <f t="shared" si="4"/>
        <v>229705</v>
      </c>
      <c r="H24" s="111">
        <f t="shared" si="4"/>
        <v>281518</v>
      </c>
      <c r="I24" s="111">
        <f t="shared" si="4"/>
        <v>293078</v>
      </c>
      <c r="J24" s="111">
        <f t="shared" si="4"/>
        <v>367887</v>
      </c>
      <c r="K24" s="111">
        <f t="shared" si="4"/>
        <v>417491</v>
      </c>
      <c r="L24" s="111">
        <f t="shared" si="4"/>
        <v>279113</v>
      </c>
      <c r="M24" s="111">
        <f t="shared" si="4"/>
        <v>262288</v>
      </c>
      <c r="N24" s="111">
        <f t="shared" si="4"/>
        <v>221162</v>
      </c>
      <c r="O24" s="111">
        <f t="shared" si="4"/>
        <v>192588</v>
      </c>
      <c r="P24" s="111">
        <f t="shared" si="4"/>
        <v>3132162</v>
      </c>
      <c r="Q24" s="142"/>
      <c r="R24" s="142"/>
      <c r="S24" s="111">
        <f t="shared" ref="S24:AD24" si="5">SUM(S21:S23)</f>
        <v>190967</v>
      </c>
      <c r="T24" s="111">
        <f t="shared" si="5"/>
        <v>367269</v>
      </c>
      <c r="U24" s="111">
        <f t="shared" si="5"/>
        <v>587332</v>
      </c>
      <c r="V24" s="111">
        <f t="shared" si="5"/>
        <v>817037</v>
      </c>
      <c r="W24" s="111">
        <f t="shared" si="5"/>
        <v>1098555</v>
      </c>
      <c r="X24" s="111">
        <f t="shared" si="5"/>
        <v>1391633</v>
      </c>
      <c r="Y24" s="111">
        <f t="shared" si="5"/>
        <v>1759520</v>
      </c>
      <c r="Z24" s="111">
        <f t="shared" si="5"/>
        <v>2177011</v>
      </c>
      <c r="AA24" s="111">
        <f t="shared" si="5"/>
        <v>2456124</v>
      </c>
      <c r="AB24" s="111">
        <f t="shared" si="5"/>
        <v>2718412</v>
      </c>
      <c r="AC24" s="111">
        <f t="shared" si="5"/>
        <v>2939574</v>
      </c>
      <c r="AD24" s="111">
        <f t="shared" si="5"/>
        <v>3132162</v>
      </c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</row>
    <row r="25" spans="1:50" s="137" customFormat="1" ht="15" customHeight="1">
      <c r="A25" s="134"/>
      <c r="B25" s="135"/>
      <c r="C25" s="136"/>
      <c r="D25" s="112"/>
      <c r="E25" s="112"/>
      <c r="F25" s="112"/>
      <c r="G25" s="112"/>
      <c r="H25" s="112"/>
      <c r="I25" s="112"/>
      <c r="J25" s="112"/>
      <c r="K25" s="112"/>
      <c r="L25" s="112"/>
      <c r="M25" s="112"/>
      <c r="N25" s="112"/>
      <c r="O25" s="112"/>
      <c r="P25" s="112"/>
      <c r="Q25" s="136"/>
      <c r="R25" s="136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</row>
    <row r="26" spans="1:50" s="114" customFormat="1" ht="15" customHeight="1">
      <c r="A26" s="138">
        <v>2009</v>
      </c>
      <c r="B26" s="139" t="s">
        <v>6</v>
      </c>
      <c r="C26" s="113"/>
      <c r="D26" s="110">
        <v>166484</v>
      </c>
      <c r="E26" s="110">
        <v>170376</v>
      </c>
      <c r="F26" s="110">
        <v>198725</v>
      </c>
      <c r="G26" s="110">
        <v>220396</v>
      </c>
      <c r="H26" s="110">
        <v>260952</v>
      </c>
      <c r="I26" s="110">
        <v>230749</v>
      </c>
      <c r="J26" s="110">
        <v>317180</v>
      </c>
      <c r="K26" s="110">
        <v>351811</v>
      </c>
      <c r="L26" s="110">
        <v>259811</v>
      </c>
      <c r="M26" s="110">
        <v>239504</v>
      </c>
      <c r="N26" s="110">
        <v>216663</v>
      </c>
      <c r="O26" s="110">
        <v>205958</v>
      </c>
      <c r="P26" s="110">
        <f>SUM(D26:O26)</f>
        <v>2838609</v>
      </c>
      <c r="Q26" s="140"/>
      <c r="R26" s="140"/>
      <c r="S26" s="110">
        <f>SUM($D26:D26)</f>
        <v>166484</v>
      </c>
      <c r="T26" s="110">
        <f>SUM($D26:E26)</f>
        <v>336860</v>
      </c>
      <c r="U26" s="110">
        <f>SUM($D26:F26)</f>
        <v>535585</v>
      </c>
      <c r="V26" s="110">
        <f>SUM($D26:G26)</f>
        <v>755981</v>
      </c>
      <c r="W26" s="110">
        <f>SUM($D26:H26)</f>
        <v>1016933</v>
      </c>
      <c r="X26" s="110">
        <f>SUM($D26:I26)</f>
        <v>1247682</v>
      </c>
      <c r="Y26" s="110">
        <f>SUM($D26:J26)</f>
        <v>1564862</v>
      </c>
      <c r="Z26" s="110">
        <f>SUM($D26:K26)</f>
        <v>1916673</v>
      </c>
      <c r="AA26" s="110">
        <f>SUM($D26:L26)</f>
        <v>2176484</v>
      </c>
      <c r="AB26" s="110">
        <f>SUM($D26:M26)</f>
        <v>2415988</v>
      </c>
      <c r="AC26" s="110">
        <f>SUM($D26:N26)</f>
        <v>2632651</v>
      </c>
      <c r="AD26" s="110">
        <f>SUM($D26:O26)</f>
        <v>2838609</v>
      </c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</row>
    <row r="27" spans="1:50" s="114" customFormat="1" ht="15" customHeight="1">
      <c r="A27" s="138">
        <v>2009</v>
      </c>
      <c r="B27" s="141" t="s">
        <v>7</v>
      </c>
      <c r="D27" s="111">
        <v>3</v>
      </c>
      <c r="E27" s="110">
        <v>1</v>
      </c>
      <c r="F27" s="110">
        <v>11</v>
      </c>
      <c r="G27" s="110">
        <v>9</v>
      </c>
      <c r="H27" s="110">
        <v>10</v>
      </c>
      <c r="I27" s="110">
        <v>3</v>
      </c>
      <c r="J27" s="110">
        <v>9</v>
      </c>
      <c r="K27" s="110">
        <v>8</v>
      </c>
      <c r="L27" s="110">
        <v>5</v>
      </c>
      <c r="M27" s="110">
        <v>3</v>
      </c>
      <c r="N27" s="110">
        <v>6</v>
      </c>
      <c r="O27" s="110">
        <v>8</v>
      </c>
      <c r="P27" s="110">
        <f>SUM(D27:O27)</f>
        <v>76</v>
      </c>
      <c r="Q27" s="142"/>
      <c r="R27" s="142"/>
      <c r="S27" s="110">
        <f>SUM($D27:D27)</f>
        <v>3</v>
      </c>
      <c r="T27" s="110">
        <f>SUM($D27:E27)</f>
        <v>4</v>
      </c>
      <c r="U27" s="110">
        <f>SUM($D27:F27)</f>
        <v>15</v>
      </c>
      <c r="V27" s="110">
        <f>SUM($D27:G27)</f>
        <v>24</v>
      </c>
      <c r="W27" s="110">
        <f>SUM($D27:H27)</f>
        <v>34</v>
      </c>
      <c r="X27" s="110">
        <f>SUM($D27:I27)</f>
        <v>37</v>
      </c>
      <c r="Y27" s="110">
        <f>SUM($D27:J27)</f>
        <v>46</v>
      </c>
      <c r="Z27" s="110">
        <f>SUM($D27:K27)</f>
        <v>54</v>
      </c>
      <c r="AA27" s="110">
        <f>SUM($D27:L27)</f>
        <v>59</v>
      </c>
      <c r="AB27" s="110">
        <f>SUM($D27:M27)</f>
        <v>62</v>
      </c>
      <c r="AC27" s="110">
        <f>SUM($D27:N27)</f>
        <v>68</v>
      </c>
      <c r="AD27" s="110">
        <f>SUM($D27:O27)</f>
        <v>76</v>
      </c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</row>
    <row r="28" spans="1:50" s="114" customFormat="1" ht="15" customHeight="1">
      <c r="A28" s="138">
        <v>2009</v>
      </c>
      <c r="B28" s="141" t="s">
        <v>8</v>
      </c>
      <c r="D28" s="111">
        <v>818</v>
      </c>
      <c r="E28" s="110">
        <v>694</v>
      </c>
      <c r="F28" s="110">
        <v>996</v>
      </c>
      <c r="G28" s="110">
        <v>1664</v>
      </c>
      <c r="H28" s="110">
        <v>2858</v>
      </c>
      <c r="I28" s="110">
        <v>2886</v>
      </c>
      <c r="J28" s="110">
        <v>3526</v>
      </c>
      <c r="K28" s="110">
        <v>1472</v>
      </c>
      <c r="L28" s="110">
        <v>3628</v>
      </c>
      <c r="M28" s="110">
        <v>2758</v>
      </c>
      <c r="N28" s="110">
        <v>1342</v>
      </c>
      <c r="O28" s="110">
        <v>1040</v>
      </c>
      <c r="P28" s="110">
        <f>SUM(D28:O28)</f>
        <v>23682</v>
      </c>
      <c r="Q28" s="142"/>
      <c r="R28" s="142"/>
      <c r="S28" s="110">
        <f>SUM($D28:D28)</f>
        <v>818</v>
      </c>
      <c r="T28" s="110">
        <f>SUM($D28:E28)</f>
        <v>1512</v>
      </c>
      <c r="U28" s="110">
        <f>SUM($D28:F28)</f>
        <v>2508</v>
      </c>
      <c r="V28" s="110">
        <f>SUM($D28:G28)</f>
        <v>4172</v>
      </c>
      <c r="W28" s="110">
        <f>SUM($D28:H28)</f>
        <v>7030</v>
      </c>
      <c r="X28" s="110">
        <f>SUM($D28:I28)</f>
        <v>9916</v>
      </c>
      <c r="Y28" s="110">
        <f>SUM($D28:J28)</f>
        <v>13442</v>
      </c>
      <c r="Z28" s="110">
        <f>SUM($D28:K28)</f>
        <v>14914</v>
      </c>
      <c r="AA28" s="110">
        <f>SUM($D28:L28)</f>
        <v>18542</v>
      </c>
      <c r="AB28" s="110">
        <f>SUM($D28:M28)</f>
        <v>21300</v>
      </c>
      <c r="AC28" s="110">
        <f>SUM($D28:N28)</f>
        <v>22642</v>
      </c>
      <c r="AD28" s="110">
        <f>SUM($D28:O28)</f>
        <v>23682</v>
      </c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</row>
    <row r="29" spans="1:50" s="114" customFormat="1" ht="15" customHeight="1">
      <c r="A29" s="138">
        <v>2009</v>
      </c>
      <c r="B29" s="143" t="s">
        <v>9</v>
      </c>
      <c r="D29" s="111">
        <f t="shared" ref="D29:P29" si="6">SUM(D26:D28)</f>
        <v>167305</v>
      </c>
      <c r="E29" s="111">
        <f t="shared" si="6"/>
        <v>171071</v>
      </c>
      <c r="F29" s="111">
        <f t="shared" si="6"/>
        <v>199732</v>
      </c>
      <c r="G29" s="111">
        <f t="shared" si="6"/>
        <v>222069</v>
      </c>
      <c r="H29" s="111">
        <f t="shared" si="6"/>
        <v>263820</v>
      </c>
      <c r="I29" s="111">
        <f t="shared" si="6"/>
        <v>233638</v>
      </c>
      <c r="J29" s="111">
        <f t="shared" si="6"/>
        <v>320715</v>
      </c>
      <c r="K29" s="111">
        <f t="shared" si="6"/>
        <v>353291</v>
      </c>
      <c r="L29" s="111">
        <f t="shared" si="6"/>
        <v>263444</v>
      </c>
      <c r="M29" s="111">
        <f t="shared" si="6"/>
        <v>242265</v>
      </c>
      <c r="N29" s="111">
        <f t="shared" si="6"/>
        <v>218011</v>
      </c>
      <c r="O29" s="111">
        <f t="shared" si="6"/>
        <v>207006</v>
      </c>
      <c r="P29" s="111">
        <f t="shared" si="6"/>
        <v>2862367</v>
      </c>
      <c r="Q29" s="142"/>
      <c r="R29" s="142"/>
      <c r="S29" s="111">
        <f t="shared" ref="S29:AD29" si="7">SUM(S26:S28)</f>
        <v>167305</v>
      </c>
      <c r="T29" s="111">
        <f t="shared" si="7"/>
        <v>338376</v>
      </c>
      <c r="U29" s="111">
        <f t="shared" si="7"/>
        <v>538108</v>
      </c>
      <c r="V29" s="111">
        <f t="shared" si="7"/>
        <v>760177</v>
      </c>
      <c r="W29" s="111">
        <f t="shared" si="7"/>
        <v>1023997</v>
      </c>
      <c r="X29" s="111">
        <f t="shared" si="7"/>
        <v>1257635</v>
      </c>
      <c r="Y29" s="111">
        <f t="shared" si="7"/>
        <v>1578350</v>
      </c>
      <c r="Z29" s="111">
        <f t="shared" si="7"/>
        <v>1931641</v>
      </c>
      <c r="AA29" s="111">
        <f t="shared" si="7"/>
        <v>2195085</v>
      </c>
      <c r="AB29" s="111">
        <f t="shared" si="7"/>
        <v>2437350</v>
      </c>
      <c r="AC29" s="111">
        <f t="shared" si="7"/>
        <v>2655361</v>
      </c>
      <c r="AD29" s="111">
        <f t="shared" si="7"/>
        <v>2862367</v>
      </c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</row>
    <row r="30" spans="1:50" s="137" customFormat="1" ht="15" customHeight="1">
      <c r="A30" s="134"/>
      <c r="B30" s="135"/>
      <c r="C30" s="136"/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36"/>
      <c r="R30" s="136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</row>
    <row r="31" spans="1:50" s="114" customFormat="1" ht="15" customHeight="1">
      <c r="A31" s="138">
        <v>2010</v>
      </c>
      <c r="B31" s="139" t="s">
        <v>6</v>
      </c>
      <c r="C31" s="113"/>
      <c r="D31" s="110">
        <v>165185</v>
      </c>
      <c r="E31" s="110">
        <v>156613</v>
      </c>
      <c r="F31" s="110">
        <v>210590</v>
      </c>
      <c r="G31" s="110">
        <v>232730</v>
      </c>
      <c r="H31" s="110">
        <v>257383</v>
      </c>
      <c r="I31" s="110">
        <v>263669</v>
      </c>
      <c r="J31" s="110">
        <v>362243</v>
      </c>
      <c r="K31" s="110">
        <v>370836</v>
      </c>
      <c r="L31" s="110">
        <v>276237</v>
      </c>
      <c r="M31" s="110">
        <v>271165</v>
      </c>
      <c r="N31" s="110">
        <v>242469</v>
      </c>
      <c r="O31" s="110">
        <v>242961</v>
      </c>
      <c r="P31" s="110">
        <f>SUM(D31:O31)</f>
        <v>3052081</v>
      </c>
      <c r="Q31" s="140"/>
      <c r="R31" s="140"/>
      <c r="S31" s="110">
        <f>SUM($D31:D31)</f>
        <v>165185</v>
      </c>
      <c r="T31" s="110">
        <f>SUM($D31:E31)</f>
        <v>321798</v>
      </c>
      <c r="U31" s="110">
        <f>SUM($D31:F31)</f>
        <v>532388</v>
      </c>
      <c r="V31" s="110">
        <f>SUM($D31:G31)</f>
        <v>765118</v>
      </c>
      <c r="W31" s="110">
        <f>SUM($D31:H31)</f>
        <v>1022501</v>
      </c>
      <c r="X31" s="110">
        <f>SUM($D31:I31)</f>
        <v>1286170</v>
      </c>
      <c r="Y31" s="110">
        <f>SUM($D31:J31)</f>
        <v>1648413</v>
      </c>
      <c r="Z31" s="110">
        <f>SUM($D31:K31)</f>
        <v>2019249</v>
      </c>
      <c r="AA31" s="110">
        <f>SUM($D31:L31)</f>
        <v>2295486</v>
      </c>
      <c r="AB31" s="110">
        <f>SUM($D31:M31)</f>
        <v>2566651</v>
      </c>
      <c r="AC31" s="110">
        <f>SUM($D31:N31)</f>
        <v>2809120</v>
      </c>
      <c r="AD31" s="110">
        <f>SUM($D31:O31)</f>
        <v>3052081</v>
      </c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</row>
    <row r="32" spans="1:50" s="114" customFormat="1" ht="15" customHeight="1">
      <c r="A32" s="138">
        <v>2010</v>
      </c>
      <c r="B32" s="141" t="s">
        <v>7</v>
      </c>
      <c r="D32" s="111">
        <v>7</v>
      </c>
      <c r="E32" s="110">
        <v>4</v>
      </c>
      <c r="F32" s="110">
        <v>13</v>
      </c>
      <c r="G32" s="110">
        <v>4</v>
      </c>
      <c r="H32" s="110">
        <v>12</v>
      </c>
      <c r="I32" s="110">
        <v>11</v>
      </c>
      <c r="J32" s="110">
        <v>8</v>
      </c>
      <c r="K32" s="110">
        <v>17</v>
      </c>
      <c r="L32" s="110">
        <v>12</v>
      </c>
      <c r="M32" s="110">
        <v>7</v>
      </c>
      <c r="N32" s="110">
        <v>14</v>
      </c>
      <c r="O32" s="110">
        <v>13</v>
      </c>
      <c r="P32" s="110">
        <f>SUM(D32:O32)</f>
        <v>122</v>
      </c>
      <c r="Q32" s="142"/>
      <c r="R32" s="142"/>
      <c r="S32" s="110">
        <f>SUM($D32:D32)</f>
        <v>7</v>
      </c>
      <c r="T32" s="110">
        <f>SUM($D32:E32)</f>
        <v>11</v>
      </c>
      <c r="U32" s="110">
        <f>SUM($D32:F32)</f>
        <v>24</v>
      </c>
      <c r="V32" s="110">
        <f>SUM($D32:G32)</f>
        <v>28</v>
      </c>
      <c r="W32" s="110">
        <f>SUM($D32:H32)</f>
        <v>40</v>
      </c>
      <c r="X32" s="110">
        <f>SUM($D32:I32)</f>
        <v>51</v>
      </c>
      <c r="Y32" s="110">
        <f>SUM($D32:J32)</f>
        <v>59</v>
      </c>
      <c r="Z32" s="110">
        <f>SUM($D32:K32)</f>
        <v>76</v>
      </c>
      <c r="AA32" s="110">
        <f>SUM($D32:L32)</f>
        <v>88</v>
      </c>
      <c r="AB32" s="110">
        <f>SUM($D32:M32)</f>
        <v>95</v>
      </c>
      <c r="AC32" s="110">
        <f>SUM($D32:N32)</f>
        <v>109</v>
      </c>
      <c r="AD32" s="110">
        <f>SUM($D32:O32)</f>
        <v>122</v>
      </c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</row>
    <row r="33" spans="1:50" s="114" customFormat="1" ht="15" customHeight="1">
      <c r="A33" s="138">
        <v>2010</v>
      </c>
      <c r="B33" s="141" t="s">
        <v>8</v>
      </c>
      <c r="D33" s="111">
        <v>638</v>
      </c>
      <c r="E33" s="110">
        <v>536</v>
      </c>
      <c r="F33" s="110">
        <v>980</v>
      </c>
      <c r="G33" s="110">
        <v>1730</v>
      </c>
      <c r="H33" s="110">
        <v>3184</v>
      </c>
      <c r="I33" s="110">
        <v>3384</v>
      </c>
      <c r="J33" s="110">
        <v>3758</v>
      </c>
      <c r="K33" s="110">
        <v>3834</v>
      </c>
      <c r="L33" s="110">
        <v>3696</v>
      </c>
      <c r="M33" s="110">
        <v>3018</v>
      </c>
      <c r="N33" s="110">
        <v>1616</v>
      </c>
      <c r="O33" s="110">
        <v>1076</v>
      </c>
      <c r="P33" s="110">
        <f>SUM(D33:O33)</f>
        <v>27450</v>
      </c>
      <c r="Q33" s="142"/>
      <c r="R33" s="142"/>
      <c r="S33" s="110">
        <f>SUM($D33:D33)</f>
        <v>638</v>
      </c>
      <c r="T33" s="110">
        <f>SUM($D33:E33)</f>
        <v>1174</v>
      </c>
      <c r="U33" s="110">
        <f>SUM($D33:F33)</f>
        <v>2154</v>
      </c>
      <c r="V33" s="110">
        <f>SUM($D33:G33)</f>
        <v>3884</v>
      </c>
      <c r="W33" s="110">
        <f>SUM($D33:H33)</f>
        <v>7068</v>
      </c>
      <c r="X33" s="110">
        <f>SUM($D33:I33)</f>
        <v>10452</v>
      </c>
      <c r="Y33" s="110">
        <f>SUM($D33:J33)</f>
        <v>14210</v>
      </c>
      <c r="Z33" s="110">
        <f>SUM($D33:K33)</f>
        <v>18044</v>
      </c>
      <c r="AA33" s="110">
        <f>SUM($D33:L33)</f>
        <v>21740</v>
      </c>
      <c r="AB33" s="110">
        <f>SUM($D33:M33)</f>
        <v>24758</v>
      </c>
      <c r="AC33" s="110">
        <f>SUM($D33:N33)</f>
        <v>26374</v>
      </c>
      <c r="AD33" s="110">
        <f>SUM($D33:O33)</f>
        <v>27450</v>
      </c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</row>
    <row r="34" spans="1:50" s="114" customFormat="1" ht="15" customHeight="1">
      <c r="A34" s="138">
        <v>2010</v>
      </c>
      <c r="B34" s="143" t="s">
        <v>9</v>
      </c>
      <c r="D34" s="111">
        <f t="shared" ref="D34:P34" si="8">SUM(D31:D33)</f>
        <v>165830</v>
      </c>
      <c r="E34" s="111">
        <f t="shared" si="8"/>
        <v>157153</v>
      </c>
      <c r="F34" s="111">
        <f t="shared" si="8"/>
        <v>211583</v>
      </c>
      <c r="G34" s="111">
        <f t="shared" si="8"/>
        <v>234464</v>
      </c>
      <c r="H34" s="111">
        <f t="shared" si="8"/>
        <v>260579</v>
      </c>
      <c r="I34" s="111">
        <f t="shared" si="8"/>
        <v>267064</v>
      </c>
      <c r="J34" s="111">
        <f t="shared" si="8"/>
        <v>366009</v>
      </c>
      <c r="K34" s="111">
        <f t="shared" si="8"/>
        <v>374687</v>
      </c>
      <c r="L34" s="111">
        <f t="shared" si="8"/>
        <v>279945</v>
      </c>
      <c r="M34" s="111">
        <f t="shared" si="8"/>
        <v>274190</v>
      </c>
      <c r="N34" s="111">
        <f t="shared" si="8"/>
        <v>244099</v>
      </c>
      <c r="O34" s="111">
        <f t="shared" si="8"/>
        <v>244050</v>
      </c>
      <c r="P34" s="111">
        <f t="shared" si="8"/>
        <v>3079653</v>
      </c>
      <c r="Q34" s="142"/>
      <c r="R34" s="142"/>
      <c r="S34" s="111">
        <f t="shared" ref="S34:AD34" si="9">SUM(S31:S33)</f>
        <v>165830</v>
      </c>
      <c r="T34" s="111">
        <f t="shared" si="9"/>
        <v>322983</v>
      </c>
      <c r="U34" s="111">
        <f t="shared" si="9"/>
        <v>534566</v>
      </c>
      <c r="V34" s="111">
        <f t="shared" si="9"/>
        <v>769030</v>
      </c>
      <c r="W34" s="111">
        <f t="shared" si="9"/>
        <v>1029609</v>
      </c>
      <c r="X34" s="111">
        <f t="shared" si="9"/>
        <v>1296673</v>
      </c>
      <c r="Y34" s="111">
        <f t="shared" si="9"/>
        <v>1662682</v>
      </c>
      <c r="Z34" s="111">
        <f t="shared" si="9"/>
        <v>2037369</v>
      </c>
      <c r="AA34" s="111">
        <f t="shared" si="9"/>
        <v>2317314</v>
      </c>
      <c r="AB34" s="111">
        <f t="shared" si="9"/>
        <v>2591504</v>
      </c>
      <c r="AC34" s="111">
        <f t="shared" si="9"/>
        <v>2835603</v>
      </c>
      <c r="AD34" s="111">
        <f t="shared" si="9"/>
        <v>3079653</v>
      </c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</row>
    <row r="35" spans="1:50" s="137" customFormat="1" ht="15" customHeight="1">
      <c r="A35" s="134"/>
      <c r="B35" s="135"/>
      <c r="C35" s="136"/>
      <c r="D35" s="112"/>
      <c r="E35" s="112"/>
      <c r="F35" s="112"/>
      <c r="G35" s="112"/>
      <c r="H35" s="112"/>
      <c r="I35" s="112"/>
      <c r="J35" s="112"/>
      <c r="K35" s="112"/>
      <c r="L35" s="112"/>
      <c r="M35" s="112"/>
      <c r="N35" s="112"/>
      <c r="O35" s="112"/>
      <c r="P35" s="112"/>
      <c r="Q35" s="136"/>
      <c r="R35" s="136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</row>
    <row r="36" spans="1:50" s="114" customFormat="1" ht="15" customHeight="1">
      <c r="A36" s="138">
        <v>2011</v>
      </c>
      <c r="B36" s="139" t="s">
        <v>6</v>
      </c>
      <c r="C36" s="113"/>
      <c r="D36" s="110">
        <v>193078</v>
      </c>
      <c r="E36" s="110">
        <v>186737</v>
      </c>
      <c r="F36" s="110">
        <v>233613</v>
      </c>
      <c r="G36" s="110">
        <v>272539</v>
      </c>
      <c r="H36" s="110">
        <v>299098</v>
      </c>
      <c r="I36" s="110">
        <v>318630</v>
      </c>
      <c r="J36" s="110">
        <v>405079</v>
      </c>
      <c r="K36" s="110">
        <v>407615</v>
      </c>
      <c r="L36" s="110">
        <v>312091</v>
      </c>
      <c r="M36" s="110">
        <v>292281</v>
      </c>
      <c r="N36" s="110">
        <v>267374</v>
      </c>
      <c r="O36" s="110">
        <v>273144</v>
      </c>
      <c r="P36" s="110">
        <f>SUM(D36:O36)</f>
        <v>3461279</v>
      </c>
      <c r="Q36" s="140"/>
      <c r="R36" s="140"/>
      <c r="S36" s="110">
        <f>SUM($D36:D36)</f>
        <v>193078</v>
      </c>
      <c r="T36" s="110">
        <f>SUM($D36:E36)</f>
        <v>379815</v>
      </c>
      <c r="U36" s="110">
        <f>SUM($D36:F36)</f>
        <v>613428</v>
      </c>
      <c r="V36" s="110">
        <f>SUM($D36:G36)</f>
        <v>885967</v>
      </c>
      <c r="W36" s="110">
        <f>SUM($D36:H36)</f>
        <v>1185065</v>
      </c>
      <c r="X36" s="110">
        <f>SUM($D36:I36)</f>
        <v>1503695</v>
      </c>
      <c r="Y36" s="110">
        <f>SUM($D36:J36)</f>
        <v>1908774</v>
      </c>
      <c r="Z36" s="110">
        <f>SUM($D36:K36)</f>
        <v>2316389</v>
      </c>
      <c r="AA36" s="110">
        <f>SUM($D36:L36)</f>
        <v>2628480</v>
      </c>
      <c r="AB36" s="110">
        <f>SUM($D36:M36)</f>
        <v>2920761</v>
      </c>
      <c r="AC36" s="110">
        <f>SUM($D36:N36)</f>
        <v>3188135</v>
      </c>
      <c r="AD36" s="110">
        <f>SUM($D36:O36)</f>
        <v>3461279</v>
      </c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</row>
    <row r="37" spans="1:50" s="114" customFormat="1" ht="15" customHeight="1">
      <c r="A37" s="138">
        <v>2011</v>
      </c>
      <c r="B37" s="141" t="s">
        <v>7</v>
      </c>
      <c r="D37" s="111">
        <v>7</v>
      </c>
      <c r="E37" s="110">
        <v>4</v>
      </c>
      <c r="F37" s="110">
        <v>9</v>
      </c>
      <c r="G37" s="110">
        <v>9</v>
      </c>
      <c r="H37" s="110">
        <v>13</v>
      </c>
      <c r="I37" s="110">
        <v>13</v>
      </c>
      <c r="J37" s="110">
        <v>12</v>
      </c>
      <c r="K37" s="110">
        <v>10</v>
      </c>
      <c r="L37" s="110">
        <v>16</v>
      </c>
      <c r="M37" s="110">
        <v>11</v>
      </c>
      <c r="N37" s="110">
        <v>13</v>
      </c>
      <c r="O37" s="110">
        <v>13</v>
      </c>
      <c r="P37" s="110">
        <f>SUM(D37:O37)</f>
        <v>130</v>
      </c>
      <c r="Q37" s="142"/>
      <c r="R37" s="142"/>
      <c r="S37" s="110">
        <f>SUM($D37:D37)</f>
        <v>7</v>
      </c>
      <c r="T37" s="110">
        <f>SUM($D37:E37)</f>
        <v>11</v>
      </c>
      <c r="U37" s="110">
        <f>SUM($D37:F37)</f>
        <v>20</v>
      </c>
      <c r="V37" s="110">
        <f>SUM($D37:G37)</f>
        <v>29</v>
      </c>
      <c r="W37" s="110">
        <f>SUM($D37:H37)</f>
        <v>42</v>
      </c>
      <c r="X37" s="110">
        <f>SUM($D37:I37)</f>
        <v>55</v>
      </c>
      <c r="Y37" s="110">
        <f>SUM($D37:J37)</f>
        <v>67</v>
      </c>
      <c r="Z37" s="110">
        <f>SUM($D37:K37)</f>
        <v>77</v>
      </c>
      <c r="AA37" s="110">
        <f>SUM($D37:L37)</f>
        <v>93</v>
      </c>
      <c r="AB37" s="110">
        <f>SUM($D37:M37)</f>
        <v>104</v>
      </c>
      <c r="AC37" s="110">
        <f>SUM($D37:N37)</f>
        <v>117</v>
      </c>
      <c r="AD37" s="110">
        <f>SUM($D37:O37)</f>
        <v>130</v>
      </c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</row>
    <row r="38" spans="1:50" s="114" customFormat="1" ht="15" customHeight="1">
      <c r="A38" s="138">
        <v>2011</v>
      </c>
      <c r="B38" s="141" t="s">
        <v>8</v>
      </c>
      <c r="D38" s="111">
        <v>748</v>
      </c>
      <c r="E38" s="110">
        <v>712</v>
      </c>
      <c r="F38" s="110">
        <v>1038</v>
      </c>
      <c r="G38" s="110">
        <v>1776</v>
      </c>
      <c r="H38" s="110">
        <v>3194</v>
      </c>
      <c r="I38" s="110">
        <v>3702</v>
      </c>
      <c r="J38" s="110">
        <v>3714</v>
      </c>
      <c r="K38" s="110">
        <v>3580</v>
      </c>
      <c r="L38" s="110">
        <v>3704</v>
      </c>
      <c r="M38" s="110">
        <v>2970</v>
      </c>
      <c r="N38" s="110">
        <v>1350</v>
      </c>
      <c r="O38" s="110">
        <v>1090</v>
      </c>
      <c r="P38" s="110">
        <f>SUM(D38:O38)</f>
        <v>27578</v>
      </c>
      <c r="Q38" s="142"/>
      <c r="R38" s="142"/>
      <c r="S38" s="110">
        <f>SUM($D38:D38)</f>
        <v>748</v>
      </c>
      <c r="T38" s="110">
        <f>SUM($D38:E38)</f>
        <v>1460</v>
      </c>
      <c r="U38" s="110">
        <f>SUM($D38:F38)</f>
        <v>2498</v>
      </c>
      <c r="V38" s="110">
        <f>SUM($D38:G38)</f>
        <v>4274</v>
      </c>
      <c r="W38" s="110">
        <f>SUM($D38:H38)</f>
        <v>7468</v>
      </c>
      <c r="X38" s="110">
        <f>SUM($D38:I38)</f>
        <v>11170</v>
      </c>
      <c r="Y38" s="110">
        <f>SUM($D38:J38)</f>
        <v>14884</v>
      </c>
      <c r="Z38" s="110">
        <f>SUM($D38:K38)</f>
        <v>18464</v>
      </c>
      <c r="AA38" s="110">
        <f>SUM($D38:L38)</f>
        <v>22168</v>
      </c>
      <c r="AB38" s="110">
        <f>SUM($D38:M38)</f>
        <v>25138</v>
      </c>
      <c r="AC38" s="110">
        <f>SUM($D38:N38)</f>
        <v>26488</v>
      </c>
      <c r="AD38" s="110">
        <f>SUM($D38:O38)</f>
        <v>27578</v>
      </c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</row>
    <row r="39" spans="1:50" s="114" customFormat="1" ht="15" customHeight="1">
      <c r="A39" s="138">
        <v>2011</v>
      </c>
      <c r="B39" s="143" t="s">
        <v>9</v>
      </c>
      <c r="D39" s="111">
        <f t="shared" ref="D39:P39" si="10">SUM(D36:D38)</f>
        <v>193833</v>
      </c>
      <c r="E39" s="111">
        <f t="shared" si="10"/>
        <v>187453</v>
      </c>
      <c r="F39" s="111">
        <f t="shared" si="10"/>
        <v>234660</v>
      </c>
      <c r="G39" s="111">
        <f t="shared" si="10"/>
        <v>274324</v>
      </c>
      <c r="H39" s="111">
        <f t="shared" si="10"/>
        <v>302305</v>
      </c>
      <c r="I39" s="111">
        <f t="shared" si="10"/>
        <v>322345</v>
      </c>
      <c r="J39" s="111">
        <f t="shared" si="10"/>
        <v>408805</v>
      </c>
      <c r="K39" s="111">
        <f t="shared" si="10"/>
        <v>411205</v>
      </c>
      <c r="L39" s="111">
        <f t="shared" si="10"/>
        <v>315811</v>
      </c>
      <c r="M39" s="111">
        <f t="shared" si="10"/>
        <v>295262</v>
      </c>
      <c r="N39" s="111">
        <f t="shared" si="10"/>
        <v>268737</v>
      </c>
      <c r="O39" s="111">
        <f t="shared" si="10"/>
        <v>274247</v>
      </c>
      <c r="P39" s="111">
        <f t="shared" si="10"/>
        <v>3488987</v>
      </c>
      <c r="Q39" s="142"/>
      <c r="R39" s="142"/>
      <c r="S39" s="111">
        <f t="shared" ref="S39:AD39" si="11">SUM(S36:S38)</f>
        <v>193833</v>
      </c>
      <c r="T39" s="111">
        <f t="shared" si="11"/>
        <v>381286</v>
      </c>
      <c r="U39" s="111">
        <f t="shared" si="11"/>
        <v>615946</v>
      </c>
      <c r="V39" s="111">
        <f t="shared" si="11"/>
        <v>890270</v>
      </c>
      <c r="W39" s="111">
        <f t="shared" si="11"/>
        <v>1192575</v>
      </c>
      <c r="X39" s="111">
        <f t="shared" si="11"/>
        <v>1514920</v>
      </c>
      <c r="Y39" s="111">
        <f t="shared" si="11"/>
        <v>1923725</v>
      </c>
      <c r="Z39" s="111">
        <f t="shared" si="11"/>
        <v>2334930</v>
      </c>
      <c r="AA39" s="111">
        <f t="shared" si="11"/>
        <v>2650741</v>
      </c>
      <c r="AB39" s="111">
        <f t="shared" si="11"/>
        <v>2946003</v>
      </c>
      <c r="AC39" s="111">
        <f t="shared" si="11"/>
        <v>3214740</v>
      </c>
      <c r="AD39" s="111">
        <f t="shared" si="11"/>
        <v>3488987</v>
      </c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</row>
    <row r="40" spans="1:50" s="137" customFormat="1" ht="15" customHeight="1">
      <c r="A40" s="134"/>
      <c r="B40" s="135"/>
      <c r="C40" s="136"/>
      <c r="D40" s="112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36"/>
      <c r="R40" s="136"/>
      <c r="S40" s="112"/>
      <c r="T40" s="112"/>
      <c r="U40" s="112"/>
      <c r="V40" s="112"/>
      <c r="W40" s="112"/>
      <c r="X40" s="112"/>
      <c r="Y40" s="112"/>
      <c r="Z40" s="112"/>
      <c r="AA40" s="112"/>
      <c r="AB40" s="112"/>
      <c r="AC40" s="112"/>
      <c r="AD40" s="112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</row>
    <row r="41" spans="1:50" s="114" customFormat="1" ht="15" customHeight="1">
      <c r="A41" s="138">
        <v>2012</v>
      </c>
      <c r="B41" s="139" t="s">
        <v>6</v>
      </c>
      <c r="C41" s="113"/>
      <c r="D41" s="110">
        <v>215914</v>
      </c>
      <c r="E41" s="110">
        <v>221712</v>
      </c>
      <c r="F41" s="110">
        <v>274935</v>
      </c>
      <c r="G41" s="110">
        <v>287878</v>
      </c>
      <c r="H41" s="110">
        <v>304867</v>
      </c>
      <c r="I41" s="110">
        <v>324098</v>
      </c>
      <c r="J41" s="110">
        <v>397002</v>
      </c>
      <c r="K41" s="110">
        <v>440210</v>
      </c>
      <c r="L41" s="110">
        <v>327170</v>
      </c>
      <c r="M41" s="110">
        <v>296124</v>
      </c>
      <c r="N41" s="110">
        <v>275457</v>
      </c>
      <c r="O41" s="110">
        <v>269382</v>
      </c>
      <c r="P41" s="110">
        <f>SUM(D41:O41)</f>
        <v>3634749</v>
      </c>
      <c r="Q41" s="140"/>
      <c r="R41" s="140"/>
      <c r="S41" s="110">
        <f>SUM($D41:D41)</f>
        <v>215914</v>
      </c>
      <c r="T41" s="110">
        <f>SUM($D41:E41)</f>
        <v>437626</v>
      </c>
      <c r="U41" s="110">
        <f>SUM($D41:F41)</f>
        <v>712561</v>
      </c>
      <c r="V41" s="110">
        <f>SUM($D41:G41)</f>
        <v>1000439</v>
      </c>
      <c r="W41" s="110">
        <f>SUM($D41:H41)</f>
        <v>1305306</v>
      </c>
      <c r="X41" s="110">
        <f>SUM($D41:I41)</f>
        <v>1629404</v>
      </c>
      <c r="Y41" s="110">
        <f>SUM($D41:J41)</f>
        <v>2026406</v>
      </c>
      <c r="Z41" s="110">
        <f>SUM($D41:K41)</f>
        <v>2466616</v>
      </c>
      <c r="AA41" s="110">
        <f>SUM($D41:L41)</f>
        <v>2793786</v>
      </c>
      <c r="AB41" s="110">
        <f>SUM($D41:M41)</f>
        <v>3089910</v>
      </c>
      <c r="AC41" s="110">
        <f>SUM($D41:N41)</f>
        <v>3365367</v>
      </c>
      <c r="AD41" s="110">
        <f>SUM($D41:O41)</f>
        <v>3634749</v>
      </c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</row>
    <row r="42" spans="1:50" s="114" customFormat="1" ht="15" customHeight="1">
      <c r="A42" s="138">
        <v>2012</v>
      </c>
      <c r="B42" s="141" t="s">
        <v>7</v>
      </c>
      <c r="D42" s="111">
        <v>10</v>
      </c>
      <c r="E42" s="110">
        <v>11</v>
      </c>
      <c r="F42" s="110">
        <v>9</v>
      </c>
      <c r="G42" s="110">
        <v>7</v>
      </c>
      <c r="H42" s="110">
        <v>8</v>
      </c>
      <c r="I42" s="110">
        <v>4</v>
      </c>
      <c r="J42" s="110">
        <v>21</v>
      </c>
      <c r="K42" s="110">
        <v>22</v>
      </c>
      <c r="L42" s="110">
        <v>6</v>
      </c>
      <c r="M42" s="110">
        <v>12</v>
      </c>
      <c r="N42" s="110">
        <v>11</v>
      </c>
      <c r="O42" s="110">
        <v>12</v>
      </c>
      <c r="P42" s="110">
        <f>SUM(D42:O42)</f>
        <v>133</v>
      </c>
      <c r="Q42" s="142"/>
      <c r="R42" s="142"/>
      <c r="S42" s="110">
        <f>SUM($D42:D42)</f>
        <v>10</v>
      </c>
      <c r="T42" s="110">
        <f>SUM($D42:E42)</f>
        <v>21</v>
      </c>
      <c r="U42" s="110">
        <f>SUM($D42:F42)</f>
        <v>30</v>
      </c>
      <c r="V42" s="110">
        <f>SUM($D42:G42)</f>
        <v>37</v>
      </c>
      <c r="W42" s="110">
        <f>SUM($D42:H42)</f>
        <v>45</v>
      </c>
      <c r="X42" s="110">
        <f>SUM($D42:I42)</f>
        <v>49</v>
      </c>
      <c r="Y42" s="110">
        <f>SUM($D42:J42)</f>
        <v>70</v>
      </c>
      <c r="Z42" s="110">
        <f>SUM($D42:K42)</f>
        <v>92</v>
      </c>
      <c r="AA42" s="110">
        <f>SUM($D42:L42)</f>
        <v>98</v>
      </c>
      <c r="AB42" s="110">
        <f>SUM($D42:M42)</f>
        <v>110</v>
      </c>
      <c r="AC42" s="110">
        <f>SUM($D42:N42)</f>
        <v>121</v>
      </c>
      <c r="AD42" s="110">
        <f>SUM($D42:O42)</f>
        <v>133</v>
      </c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</row>
    <row r="43" spans="1:50" s="114" customFormat="1" ht="15" customHeight="1">
      <c r="A43" s="138">
        <v>2012</v>
      </c>
      <c r="B43" s="141" t="s">
        <v>8</v>
      </c>
      <c r="D43" s="111">
        <v>792</v>
      </c>
      <c r="E43" s="110">
        <v>752</v>
      </c>
      <c r="F43" s="110">
        <v>1056</v>
      </c>
      <c r="G43" s="110">
        <v>1842</v>
      </c>
      <c r="H43" s="110">
        <v>3138</v>
      </c>
      <c r="I43" s="110">
        <v>3590</v>
      </c>
      <c r="J43" s="110">
        <v>3822</v>
      </c>
      <c r="K43" s="110">
        <v>3724</v>
      </c>
      <c r="L43" s="110">
        <v>3674</v>
      </c>
      <c r="M43" s="110">
        <v>3138</v>
      </c>
      <c r="N43" s="110">
        <v>1250</v>
      </c>
      <c r="O43" s="110">
        <v>1114</v>
      </c>
      <c r="P43" s="110">
        <f>SUM(D43:O43)</f>
        <v>27892</v>
      </c>
      <c r="Q43" s="142"/>
      <c r="R43" s="142"/>
      <c r="S43" s="110">
        <f>SUM($D43:D43)</f>
        <v>792</v>
      </c>
      <c r="T43" s="110">
        <f>SUM($D43:E43)</f>
        <v>1544</v>
      </c>
      <c r="U43" s="110">
        <f>SUM($D43:F43)</f>
        <v>2600</v>
      </c>
      <c r="V43" s="110">
        <f>SUM($D43:G43)</f>
        <v>4442</v>
      </c>
      <c r="W43" s="110">
        <f>SUM($D43:H43)</f>
        <v>7580</v>
      </c>
      <c r="X43" s="110">
        <f>SUM($D43:I43)</f>
        <v>11170</v>
      </c>
      <c r="Y43" s="110">
        <f>SUM($D43:J43)</f>
        <v>14992</v>
      </c>
      <c r="Z43" s="110">
        <f>SUM($D43:K43)</f>
        <v>18716</v>
      </c>
      <c r="AA43" s="110">
        <f>SUM($D43:L43)</f>
        <v>22390</v>
      </c>
      <c r="AB43" s="110">
        <f>SUM($D43:M43)</f>
        <v>25528</v>
      </c>
      <c r="AC43" s="110">
        <f>SUM($D43:N43)</f>
        <v>26778</v>
      </c>
      <c r="AD43" s="110">
        <f>SUM($D43:O43)</f>
        <v>27892</v>
      </c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</row>
    <row r="44" spans="1:50" s="114" customFormat="1" ht="15" customHeight="1">
      <c r="A44" s="138">
        <v>2012</v>
      </c>
      <c r="B44" s="143" t="s">
        <v>9</v>
      </c>
      <c r="D44" s="111">
        <f t="shared" ref="D44:P44" si="12">SUM(D41:D43)</f>
        <v>216716</v>
      </c>
      <c r="E44" s="111">
        <f t="shared" si="12"/>
        <v>222475</v>
      </c>
      <c r="F44" s="111">
        <f t="shared" si="12"/>
        <v>276000</v>
      </c>
      <c r="G44" s="111">
        <f t="shared" si="12"/>
        <v>289727</v>
      </c>
      <c r="H44" s="111">
        <f t="shared" si="12"/>
        <v>308013</v>
      </c>
      <c r="I44" s="111">
        <f t="shared" si="12"/>
        <v>327692</v>
      </c>
      <c r="J44" s="111">
        <f t="shared" si="12"/>
        <v>400845</v>
      </c>
      <c r="K44" s="111">
        <f t="shared" si="12"/>
        <v>443956</v>
      </c>
      <c r="L44" s="111">
        <f t="shared" si="12"/>
        <v>330850</v>
      </c>
      <c r="M44" s="111">
        <f t="shared" si="12"/>
        <v>299274</v>
      </c>
      <c r="N44" s="111">
        <f t="shared" si="12"/>
        <v>276718</v>
      </c>
      <c r="O44" s="111">
        <f t="shared" si="12"/>
        <v>270508</v>
      </c>
      <c r="P44" s="111">
        <f t="shared" si="12"/>
        <v>3662774</v>
      </c>
      <c r="Q44" s="142"/>
      <c r="R44" s="142"/>
      <c r="S44" s="111">
        <f t="shared" ref="S44:AD44" si="13">SUM(S41:S43)</f>
        <v>216716</v>
      </c>
      <c r="T44" s="111">
        <f t="shared" si="13"/>
        <v>439191</v>
      </c>
      <c r="U44" s="111">
        <f t="shared" si="13"/>
        <v>715191</v>
      </c>
      <c r="V44" s="111">
        <f t="shared" si="13"/>
        <v>1004918</v>
      </c>
      <c r="W44" s="111">
        <f t="shared" si="13"/>
        <v>1312931</v>
      </c>
      <c r="X44" s="111">
        <f t="shared" si="13"/>
        <v>1640623</v>
      </c>
      <c r="Y44" s="111">
        <f t="shared" si="13"/>
        <v>2041468</v>
      </c>
      <c r="Z44" s="111">
        <f t="shared" si="13"/>
        <v>2485424</v>
      </c>
      <c r="AA44" s="111">
        <f t="shared" si="13"/>
        <v>2816274</v>
      </c>
      <c r="AB44" s="111">
        <f t="shared" si="13"/>
        <v>3115548</v>
      </c>
      <c r="AC44" s="111">
        <f t="shared" si="13"/>
        <v>3392266</v>
      </c>
      <c r="AD44" s="111">
        <f t="shared" si="13"/>
        <v>3662774</v>
      </c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</row>
    <row r="45" spans="1:50" s="137" customFormat="1" ht="15" customHeight="1">
      <c r="A45" s="134"/>
      <c r="B45" s="135"/>
      <c r="C45" s="136"/>
      <c r="D45" s="112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36"/>
      <c r="R45" s="136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</row>
    <row r="46" spans="1:50" s="114" customFormat="1" ht="15" customHeight="1">
      <c r="A46" s="138">
        <v>2013</v>
      </c>
      <c r="B46" s="139" t="s">
        <v>6</v>
      </c>
      <c r="C46" s="113"/>
      <c r="D46" s="110">
        <v>222908</v>
      </c>
      <c r="E46" s="110">
        <v>209990</v>
      </c>
      <c r="F46" s="110">
        <v>270586</v>
      </c>
      <c r="G46" s="110">
        <v>256519</v>
      </c>
      <c r="H46" s="110">
        <v>294875</v>
      </c>
      <c r="I46" s="110">
        <v>313917</v>
      </c>
      <c r="J46" s="110">
        <v>368296</v>
      </c>
      <c r="K46" s="110">
        <v>399515</v>
      </c>
      <c r="L46" s="110">
        <v>286853</v>
      </c>
      <c r="M46" s="110">
        <v>277299</v>
      </c>
      <c r="N46" s="110">
        <v>255079</v>
      </c>
      <c r="O46" s="110">
        <v>238741</v>
      </c>
      <c r="P46" s="110">
        <f>SUM(D46:O46)</f>
        <v>3394578</v>
      </c>
      <c r="Q46" s="140"/>
      <c r="R46" s="140"/>
      <c r="S46" s="110">
        <f>SUM($D46:D46)</f>
        <v>222908</v>
      </c>
      <c r="T46" s="110">
        <f>SUM($D46:E46)</f>
        <v>432898</v>
      </c>
      <c r="U46" s="110">
        <f>SUM($D46:F46)</f>
        <v>703484</v>
      </c>
      <c r="V46" s="110">
        <f>SUM($D46:G46)</f>
        <v>960003</v>
      </c>
      <c r="W46" s="110">
        <f>SUM($D46:H46)</f>
        <v>1254878</v>
      </c>
      <c r="X46" s="110">
        <f>SUM($D46:I46)</f>
        <v>1568795</v>
      </c>
      <c r="Y46" s="110">
        <f>SUM($D46:J46)</f>
        <v>1937091</v>
      </c>
      <c r="Z46" s="110">
        <f>SUM($D46:K46)</f>
        <v>2336606</v>
      </c>
      <c r="AA46" s="110">
        <f>SUM($D46:L46)</f>
        <v>2623459</v>
      </c>
      <c r="AB46" s="110">
        <f>SUM($D46:M46)</f>
        <v>2900758</v>
      </c>
      <c r="AC46" s="110">
        <f>SUM($D46:N46)</f>
        <v>3155837</v>
      </c>
      <c r="AD46" s="110">
        <f>SUM($D46:O46)</f>
        <v>3394578</v>
      </c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</row>
    <row r="47" spans="1:50" s="114" customFormat="1" ht="15" customHeight="1">
      <c r="A47" s="138">
        <v>2013</v>
      </c>
      <c r="B47" s="141" t="s">
        <v>7</v>
      </c>
      <c r="D47" s="111">
        <v>4</v>
      </c>
      <c r="E47" s="110">
        <v>5</v>
      </c>
      <c r="F47" s="110">
        <v>5</v>
      </c>
      <c r="G47" s="110">
        <v>9</v>
      </c>
      <c r="H47" s="110">
        <v>15</v>
      </c>
      <c r="I47" s="110">
        <v>20</v>
      </c>
      <c r="J47" s="110">
        <v>28</v>
      </c>
      <c r="K47" s="110">
        <v>19</v>
      </c>
      <c r="L47" s="110">
        <v>6</v>
      </c>
      <c r="M47" s="110">
        <v>3</v>
      </c>
      <c r="N47" s="110">
        <v>6</v>
      </c>
      <c r="O47" s="110">
        <v>4</v>
      </c>
      <c r="P47" s="110">
        <f>SUM(D47:O47)</f>
        <v>124</v>
      </c>
      <c r="Q47" s="142"/>
      <c r="R47" s="142"/>
      <c r="S47" s="110">
        <f>SUM($D47:D47)</f>
        <v>4</v>
      </c>
      <c r="T47" s="110">
        <f>SUM($D47:E47)</f>
        <v>9</v>
      </c>
      <c r="U47" s="110">
        <f>SUM($D47:F47)</f>
        <v>14</v>
      </c>
      <c r="V47" s="110">
        <f>SUM($D47:G47)</f>
        <v>23</v>
      </c>
      <c r="W47" s="110">
        <f>SUM($D47:H47)</f>
        <v>38</v>
      </c>
      <c r="X47" s="110">
        <f>SUM($D47:I47)</f>
        <v>58</v>
      </c>
      <c r="Y47" s="110">
        <f>SUM($D47:J47)</f>
        <v>86</v>
      </c>
      <c r="Z47" s="110">
        <f>SUM($D47:K47)</f>
        <v>105</v>
      </c>
      <c r="AA47" s="110">
        <f>SUM($D47:L47)</f>
        <v>111</v>
      </c>
      <c r="AB47" s="110">
        <f>SUM($D47:M47)</f>
        <v>114</v>
      </c>
      <c r="AC47" s="110">
        <f>SUM($D47:N47)</f>
        <v>120</v>
      </c>
      <c r="AD47" s="110">
        <f>SUM($D47:O47)</f>
        <v>124</v>
      </c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</row>
    <row r="48" spans="1:50" s="114" customFormat="1" ht="15" customHeight="1">
      <c r="A48" s="138">
        <v>2013</v>
      </c>
      <c r="B48" s="141" t="s">
        <v>8</v>
      </c>
      <c r="D48" s="111">
        <v>830</v>
      </c>
      <c r="E48" s="110">
        <v>698</v>
      </c>
      <c r="F48" s="110">
        <v>1120</v>
      </c>
      <c r="G48" s="110">
        <v>1798</v>
      </c>
      <c r="H48" s="110">
        <v>2892</v>
      </c>
      <c r="I48" s="110">
        <v>3340</v>
      </c>
      <c r="J48" s="110">
        <v>3210</v>
      </c>
      <c r="K48" s="110">
        <v>3234</v>
      </c>
      <c r="L48" s="110">
        <v>3412</v>
      </c>
      <c r="M48" s="110">
        <v>2730</v>
      </c>
      <c r="N48" s="110">
        <v>1100</v>
      </c>
      <c r="O48" s="110">
        <v>938</v>
      </c>
      <c r="P48" s="110">
        <f>SUM(D48:O48)</f>
        <v>25302</v>
      </c>
      <c r="Q48" s="142"/>
      <c r="R48" s="142"/>
      <c r="S48" s="110">
        <f>SUM($D48:D48)</f>
        <v>830</v>
      </c>
      <c r="T48" s="110">
        <f>SUM($D48:E48)</f>
        <v>1528</v>
      </c>
      <c r="U48" s="110">
        <f>SUM($D48:F48)</f>
        <v>2648</v>
      </c>
      <c r="V48" s="110">
        <f>SUM($D48:G48)</f>
        <v>4446</v>
      </c>
      <c r="W48" s="110">
        <f>SUM($D48:H48)</f>
        <v>7338</v>
      </c>
      <c r="X48" s="110">
        <f>SUM($D48:I48)</f>
        <v>10678</v>
      </c>
      <c r="Y48" s="110">
        <f>SUM($D48:J48)</f>
        <v>13888</v>
      </c>
      <c r="Z48" s="110">
        <f>SUM($D48:K48)</f>
        <v>17122</v>
      </c>
      <c r="AA48" s="110">
        <f>SUM($D48:L48)</f>
        <v>20534</v>
      </c>
      <c r="AB48" s="110">
        <f>SUM($D48:M48)</f>
        <v>23264</v>
      </c>
      <c r="AC48" s="110">
        <f>SUM($D48:N48)</f>
        <v>24364</v>
      </c>
      <c r="AD48" s="110">
        <f>SUM($D48:O48)</f>
        <v>25302</v>
      </c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</row>
    <row r="49" spans="1:50" s="114" customFormat="1" ht="15" customHeight="1">
      <c r="A49" s="138">
        <v>2013</v>
      </c>
      <c r="B49" s="143" t="s">
        <v>9</v>
      </c>
      <c r="D49" s="111">
        <f t="shared" ref="D49:P49" si="14">SUM(D46:D48)</f>
        <v>223742</v>
      </c>
      <c r="E49" s="111">
        <f t="shared" si="14"/>
        <v>210693</v>
      </c>
      <c r="F49" s="111">
        <f t="shared" si="14"/>
        <v>271711</v>
      </c>
      <c r="G49" s="111">
        <f t="shared" si="14"/>
        <v>258326</v>
      </c>
      <c r="H49" s="111">
        <f t="shared" si="14"/>
        <v>297782</v>
      </c>
      <c r="I49" s="111">
        <f t="shared" si="14"/>
        <v>317277</v>
      </c>
      <c r="J49" s="111">
        <f t="shared" si="14"/>
        <v>371534</v>
      </c>
      <c r="K49" s="111">
        <f t="shared" si="14"/>
        <v>402768</v>
      </c>
      <c r="L49" s="111">
        <f t="shared" si="14"/>
        <v>290271</v>
      </c>
      <c r="M49" s="111">
        <f t="shared" si="14"/>
        <v>280032</v>
      </c>
      <c r="N49" s="111">
        <f t="shared" si="14"/>
        <v>256185</v>
      </c>
      <c r="O49" s="111">
        <f t="shared" si="14"/>
        <v>239683</v>
      </c>
      <c r="P49" s="111">
        <f t="shared" si="14"/>
        <v>3420004</v>
      </c>
      <c r="Q49" s="142"/>
      <c r="R49" s="142"/>
      <c r="S49" s="111">
        <f t="shared" ref="S49:AD49" si="15">SUM(S46:S48)</f>
        <v>223742</v>
      </c>
      <c r="T49" s="111">
        <f t="shared" si="15"/>
        <v>434435</v>
      </c>
      <c r="U49" s="111">
        <f t="shared" si="15"/>
        <v>706146</v>
      </c>
      <c r="V49" s="111">
        <f t="shared" si="15"/>
        <v>964472</v>
      </c>
      <c r="W49" s="111">
        <f t="shared" si="15"/>
        <v>1262254</v>
      </c>
      <c r="X49" s="111">
        <f t="shared" si="15"/>
        <v>1579531</v>
      </c>
      <c r="Y49" s="111">
        <f t="shared" si="15"/>
        <v>1951065</v>
      </c>
      <c r="Z49" s="111">
        <f t="shared" si="15"/>
        <v>2353833</v>
      </c>
      <c r="AA49" s="111">
        <f t="shared" si="15"/>
        <v>2644104</v>
      </c>
      <c r="AB49" s="111">
        <f t="shared" si="15"/>
        <v>2924136</v>
      </c>
      <c r="AC49" s="111">
        <f t="shared" si="15"/>
        <v>3180321</v>
      </c>
      <c r="AD49" s="111">
        <f t="shared" si="15"/>
        <v>3420004</v>
      </c>
      <c r="AK49" s="147"/>
      <c r="AL49" s="147"/>
      <c r="AM49" s="147"/>
      <c r="AN49" s="147"/>
      <c r="AO49" s="147"/>
      <c r="AP49" s="147"/>
      <c r="AQ49" s="147"/>
      <c r="AR49" s="147"/>
      <c r="AS49" s="147"/>
      <c r="AT49" s="147"/>
      <c r="AU49" s="147"/>
      <c r="AV49" s="147"/>
      <c r="AW49" s="147"/>
      <c r="AX49" s="147"/>
    </row>
    <row r="50" spans="1:50" s="137" customFormat="1" ht="15" customHeight="1">
      <c r="A50" s="134"/>
      <c r="B50" s="135"/>
      <c r="C50" s="136"/>
      <c r="D50" s="112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36"/>
      <c r="R50" s="136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</row>
    <row r="51" spans="1:50" s="114" customFormat="1" ht="15" customHeight="1">
      <c r="A51" s="138">
        <v>2014</v>
      </c>
      <c r="B51" s="139" t="s">
        <v>6</v>
      </c>
      <c r="C51" s="113"/>
      <c r="D51" s="110">
        <v>182762</v>
      </c>
      <c r="E51" s="110">
        <v>185729</v>
      </c>
      <c r="F51" s="110">
        <v>229638</v>
      </c>
      <c r="G51" s="110">
        <v>249218</v>
      </c>
      <c r="H51" s="110">
        <v>278100</v>
      </c>
      <c r="I51" s="110">
        <v>289739</v>
      </c>
      <c r="J51" s="110">
        <v>343804</v>
      </c>
      <c r="K51" s="110">
        <v>372456</v>
      </c>
      <c r="L51" s="110">
        <v>276818</v>
      </c>
      <c r="M51" s="110">
        <v>260422</v>
      </c>
      <c r="N51" s="110">
        <v>203180</v>
      </c>
      <c r="O51" s="110">
        <v>211148</v>
      </c>
      <c r="P51" s="110">
        <f>SUM(D51:O51)</f>
        <v>3083014</v>
      </c>
      <c r="Q51" s="140"/>
      <c r="R51" s="140"/>
      <c r="S51" s="110">
        <f>SUM($D51:D51)</f>
        <v>182762</v>
      </c>
      <c r="T51" s="110">
        <f>SUM($D51:E51)</f>
        <v>368491</v>
      </c>
      <c r="U51" s="110">
        <f>SUM($D51:F51)</f>
        <v>598129</v>
      </c>
      <c r="V51" s="110">
        <f>SUM($D51:G51)</f>
        <v>847347</v>
      </c>
      <c r="W51" s="110">
        <f>SUM($D51:H51)</f>
        <v>1125447</v>
      </c>
      <c r="X51" s="110">
        <f>SUM($D51:I51)</f>
        <v>1415186</v>
      </c>
      <c r="Y51" s="110">
        <f>SUM($D51:J51)</f>
        <v>1758990</v>
      </c>
      <c r="Z51" s="110">
        <f>SUM($D51:K51)</f>
        <v>2131446</v>
      </c>
      <c r="AA51" s="110">
        <f>SUM($D51:L51)</f>
        <v>2408264</v>
      </c>
      <c r="AB51" s="110">
        <f>SUM($D51:M51)</f>
        <v>2668686</v>
      </c>
      <c r="AC51" s="110">
        <f>SUM($D51:N51)</f>
        <v>2871866</v>
      </c>
      <c r="AD51" s="110">
        <f>SUM($D51:O51)</f>
        <v>3083014</v>
      </c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</row>
    <row r="52" spans="1:50" s="114" customFormat="1" ht="15" customHeight="1">
      <c r="A52" s="138">
        <v>2014</v>
      </c>
      <c r="B52" s="141" t="s">
        <v>7</v>
      </c>
      <c r="D52" s="111">
        <v>2</v>
      </c>
      <c r="E52" s="110">
        <v>5</v>
      </c>
      <c r="F52" s="110">
        <v>7</v>
      </c>
      <c r="G52" s="110">
        <v>17</v>
      </c>
      <c r="H52" s="110">
        <v>7</v>
      </c>
      <c r="I52" s="110">
        <v>8</v>
      </c>
      <c r="J52" s="110">
        <v>8</v>
      </c>
      <c r="K52" s="110">
        <v>31</v>
      </c>
      <c r="L52" s="110">
        <v>39</v>
      </c>
      <c r="M52" s="110">
        <v>33</v>
      </c>
      <c r="N52" s="110">
        <v>17</v>
      </c>
      <c r="O52" s="110">
        <v>12</v>
      </c>
      <c r="P52" s="110">
        <f>SUM(D52:O52)</f>
        <v>186</v>
      </c>
      <c r="Q52" s="142"/>
      <c r="R52" s="142"/>
      <c r="S52" s="110">
        <f>SUM($D52:D52)</f>
        <v>2</v>
      </c>
      <c r="T52" s="110">
        <f>SUM($D52:E52)</f>
        <v>7</v>
      </c>
      <c r="U52" s="110">
        <f>SUM($D52:F52)</f>
        <v>14</v>
      </c>
      <c r="V52" s="110">
        <f>SUM($D52:G52)</f>
        <v>31</v>
      </c>
      <c r="W52" s="110">
        <f>SUM($D52:H52)</f>
        <v>38</v>
      </c>
      <c r="X52" s="110">
        <f>SUM($D52:I52)</f>
        <v>46</v>
      </c>
      <c r="Y52" s="110">
        <f>SUM($D52:J52)</f>
        <v>54</v>
      </c>
      <c r="Z52" s="110">
        <f>SUM($D52:K52)</f>
        <v>85</v>
      </c>
      <c r="AA52" s="110">
        <f>SUM($D52:L52)</f>
        <v>124</v>
      </c>
      <c r="AB52" s="110">
        <f>SUM($D52:M52)</f>
        <v>157</v>
      </c>
      <c r="AC52" s="110">
        <f>SUM($D52:N52)</f>
        <v>174</v>
      </c>
      <c r="AD52" s="110">
        <f>SUM($D52:O52)</f>
        <v>186</v>
      </c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</row>
    <row r="53" spans="1:50" s="114" customFormat="1" ht="15" customHeight="1">
      <c r="A53" s="138">
        <v>2014</v>
      </c>
      <c r="B53" s="141" t="s">
        <v>8</v>
      </c>
      <c r="D53" s="111">
        <v>602</v>
      </c>
      <c r="E53" s="110">
        <v>588</v>
      </c>
      <c r="F53" s="110">
        <v>836</v>
      </c>
      <c r="G53" s="110">
        <v>1584</v>
      </c>
      <c r="H53" s="110">
        <v>2922</v>
      </c>
      <c r="I53" s="110">
        <v>3370</v>
      </c>
      <c r="J53" s="110">
        <v>3412</v>
      </c>
      <c r="K53" s="110">
        <v>4446</v>
      </c>
      <c r="L53" s="110">
        <v>2798</v>
      </c>
      <c r="M53" s="110">
        <v>2178</v>
      </c>
      <c r="N53" s="110">
        <v>608</v>
      </c>
      <c r="O53" s="110">
        <v>624</v>
      </c>
      <c r="P53" s="110">
        <f>SUM(D53:O53)</f>
        <v>23968</v>
      </c>
      <c r="Q53" s="142"/>
      <c r="R53" s="142"/>
      <c r="S53" s="110">
        <f>SUM($D53:D53)</f>
        <v>602</v>
      </c>
      <c r="T53" s="110">
        <f>SUM($D53:E53)</f>
        <v>1190</v>
      </c>
      <c r="U53" s="110">
        <f>SUM($D53:F53)</f>
        <v>2026</v>
      </c>
      <c r="V53" s="110">
        <f>SUM($D53:G53)</f>
        <v>3610</v>
      </c>
      <c r="W53" s="110">
        <f>SUM($D53:H53)</f>
        <v>6532</v>
      </c>
      <c r="X53" s="110">
        <f>SUM($D53:I53)</f>
        <v>9902</v>
      </c>
      <c r="Y53" s="110">
        <f>SUM($D53:J53)</f>
        <v>13314</v>
      </c>
      <c r="Z53" s="110">
        <f>SUM($D53:K53)</f>
        <v>17760</v>
      </c>
      <c r="AA53" s="110">
        <f>SUM($D53:L53)</f>
        <v>20558</v>
      </c>
      <c r="AB53" s="110">
        <f>SUM($D53:M53)</f>
        <v>22736</v>
      </c>
      <c r="AC53" s="110">
        <f>SUM($D53:N53)</f>
        <v>23344</v>
      </c>
      <c r="AD53" s="110">
        <f>SUM($D53:O53)</f>
        <v>23968</v>
      </c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</row>
    <row r="54" spans="1:50" s="114" customFormat="1" ht="15" customHeight="1">
      <c r="A54" s="138">
        <v>2014</v>
      </c>
      <c r="B54" s="143" t="s">
        <v>9</v>
      </c>
      <c r="D54" s="111">
        <f t="shared" ref="D54:P54" si="16">SUM(D51:D53)</f>
        <v>183366</v>
      </c>
      <c r="E54" s="111">
        <f t="shared" si="16"/>
        <v>186322</v>
      </c>
      <c r="F54" s="111">
        <f t="shared" si="16"/>
        <v>230481</v>
      </c>
      <c r="G54" s="111">
        <f t="shared" si="16"/>
        <v>250819</v>
      </c>
      <c r="H54" s="111">
        <f t="shared" si="16"/>
        <v>281029</v>
      </c>
      <c r="I54" s="111">
        <f t="shared" si="16"/>
        <v>293117</v>
      </c>
      <c r="J54" s="111">
        <f t="shared" si="16"/>
        <v>347224</v>
      </c>
      <c r="K54" s="111">
        <f t="shared" si="16"/>
        <v>376933</v>
      </c>
      <c r="L54" s="111">
        <f t="shared" si="16"/>
        <v>279655</v>
      </c>
      <c r="M54" s="111">
        <f t="shared" si="16"/>
        <v>262633</v>
      </c>
      <c r="N54" s="111">
        <f t="shared" si="16"/>
        <v>203805</v>
      </c>
      <c r="O54" s="111">
        <f t="shared" si="16"/>
        <v>211784</v>
      </c>
      <c r="P54" s="111">
        <f t="shared" si="16"/>
        <v>3107168</v>
      </c>
      <c r="Q54" s="142"/>
      <c r="R54" s="142"/>
      <c r="S54" s="111">
        <f t="shared" ref="S54:AD54" si="17">SUM(S51:S53)</f>
        <v>183366</v>
      </c>
      <c r="T54" s="111">
        <f t="shared" si="17"/>
        <v>369688</v>
      </c>
      <c r="U54" s="111">
        <f t="shared" si="17"/>
        <v>600169</v>
      </c>
      <c r="V54" s="111">
        <f t="shared" si="17"/>
        <v>850988</v>
      </c>
      <c r="W54" s="111">
        <f t="shared" si="17"/>
        <v>1132017</v>
      </c>
      <c r="X54" s="111">
        <f t="shared" si="17"/>
        <v>1425134</v>
      </c>
      <c r="Y54" s="111">
        <f t="shared" si="17"/>
        <v>1772358</v>
      </c>
      <c r="Z54" s="111">
        <f t="shared" si="17"/>
        <v>2149291</v>
      </c>
      <c r="AA54" s="111">
        <f t="shared" si="17"/>
        <v>2428946</v>
      </c>
      <c r="AB54" s="111">
        <f t="shared" si="17"/>
        <v>2691579</v>
      </c>
      <c r="AC54" s="111">
        <f t="shared" si="17"/>
        <v>2895384</v>
      </c>
      <c r="AD54" s="111">
        <f t="shared" si="17"/>
        <v>3107168</v>
      </c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</row>
    <row r="55" spans="1:50" s="137" customFormat="1" ht="15" customHeight="1">
      <c r="A55" s="134"/>
      <c r="B55" s="135"/>
      <c r="C55" s="136"/>
      <c r="D55" s="112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36"/>
      <c r="R55" s="136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</row>
    <row r="56" spans="1:50" s="114" customFormat="1" ht="15" customHeight="1">
      <c r="A56" s="138">
        <v>2015</v>
      </c>
      <c r="B56" s="139" t="s">
        <v>6</v>
      </c>
      <c r="C56" s="113"/>
      <c r="D56" s="110">
        <v>158355</v>
      </c>
      <c r="E56" s="110">
        <v>141839</v>
      </c>
      <c r="F56" s="110">
        <v>186559</v>
      </c>
      <c r="G56" s="110">
        <v>201365</v>
      </c>
      <c r="H56" s="110">
        <v>237878</v>
      </c>
      <c r="I56" s="110">
        <v>252028</v>
      </c>
      <c r="J56" s="110">
        <v>309469</v>
      </c>
      <c r="K56" s="110">
        <v>311361</v>
      </c>
      <c r="L56" s="110">
        <v>225052</v>
      </c>
      <c r="M56" s="110">
        <v>207249</v>
      </c>
      <c r="N56" s="110">
        <v>170883</v>
      </c>
      <c r="O56" s="110">
        <v>169301</v>
      </c>
      <c r="P56" s="110">
        <f>SUM(D56:O56)</f>
        <v>2571339</v>
      </c>
      <c r="Q56" s="140"/>
      <c r="R56" s="140"/>
      <c r="S56" s="110">
        <f>SUM($D56:D56)</f>
        <v>158355</v>
      </c>
      <c r="T56" s="110">
        <f>SUM($D56:E56)</f>
        <v>300194</v>
      </c>
      <c r="U56" s="110">
        <f>SUM($D56:F56)</f>
        <v>486753</v>
      </c>
      <c r="V56" s="110">
        <f>SUM($D56:G56)</f>
        <v>688118</v>
      </c>
      <c r="W56" s="110">
        <f>SUM($D56:H56)</f>
        <v>925996</v>
      </c>
      <c r="X56" s="110">
        <f>SUM($D56:I56)</f>
        <v>1178024</v>
      </c>
      <c r="Y56" s="110">
        <f>SUM($D56:J56)</f>
        <v>1487493</v>
      </c>
      <c r="Z56" s="110">
        <f>SUM($D56:K56)</f>
        <v>1798854</v>
      </c>
      <c r="AA56" s="110">
        <f>SUM($D56:L56)</f>
        <v>2023906</v>
      </c>
      <c r="AB56" s="110">
        <f>SUM($D56:M56)</f>
        <v>2231155</v>
      </c>
      <c r="AC56" s="110">
        <f>SUM($D56:N56)</f>
        <v>2402038</v>
      </c>
      <c r="AD56" s="110">
        <f>SUM($D56:O56)</f>
        <v>2571339</v>
      </c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</row>
    <row r="57" spans="1:50" s="114" customFormat="1" ht="15" customHeight="1">
      <c r="A57" s="138">
        <v>2015</v>
      </c>
      <c r="B57" s="141" t="s">
        <v>7</v>
      </c>
      <c r="D57" s="111">
        <v>10</v>
      </c>
      <c r="E57" s="110">
        <v>7</v>
      </c>
      <c r="F57" s="110">
        <v>10</v>
      </c>
      <c r="G57" s="110">
        <v>27</v>
      </c>
      <c r="H57" s="110">
        <v>31</v>
      </c>
      <c r="I57" s="110">
        <v>133</v>
      </c>
      <c r="J57" s="110">
        <v>107</v>
      </c>
      <c r="K57" s="110">
        <v>49</v>
      </c>
      <c r="L57" s="110">
        <v>31</v>
      </c>
      <c r="M57" s="110">
        <v>20</v>
      </c>
      <c r="N57" s="110">
        <v>5</v>
      </c>
      <c r="O57" s="110">
        <v>9</v>
      </c>
      <c r="P57" s="110">
        <f>SUM(D57:O57)</f>
        <v>439</v>
      </c>
      <c r="Q57" s="142"/>
      <c r="R57" s="142"/>
      <c r="S57" s="110">
        <f>SUM($D57:D57)</f>
        <v>10</v>
      </c>
      <c r="T57" s="110">
        <f>SUM($D57:E57)</f>
        <v>17</v>
      </c>
      <c r="U57" s="110">
        <f>SUM($D57:F57)</f>
        <v>27</v>
      </c>
      <c r="V57" s="110">
        <f>SUM($D57:G57)</f>
        <v>54</v>
      </c>
      <c r="W57" s="110">
        <f>SUM($D57:H57)</f>
        <v>85</v>
      </c>
      <c r="X57" s="110">
        <f>SUM($D57:I57)</f>
        <v>218</v>
      </c>
      <c r="Y57" s="110">
        <f>SUM($D57:J57)</f>
        <v>325</v>
      </c>
      <c r="Z57" s="110">
        <f>SUM($D57:K57)</f>
        <v>374</v>
      </c>
      <c r="AA57" s="110">
        <f>SUM($D57:L57)</f>
        <v>405</v>
      </c>
      <c r="AB57" s="110">
        <f>SUM($D57:M57)</f>
        <v>425</v>
      </c>
      <c r="AC57" s="110">
        <f>SUM($D57:N57)</f>
        <v>430</v>
      </c>
      <c r="AD57" s="110">
        <f>SUM($D57:O57)</f>
        <v>439</v>
      </c>
      <c r="AK57" s="147"/>
      <c r="AL57" s="147"/>
      <c r="AM57" s="147"/>
      <c r="AN57" s="147"/>
      <c r="AO57" s="147"/>
      <c r="AP57" s="147"/>
      <c r="AQ57" s="147"/>
      <c r="AR57" s="147"/>
      <c r="AS57" s="147"/>
      <c r="AT57" s="147"/>
      <c r="AU57" s="147"/>
      <c r="AV57" s="147"/>
      <c r="AW57" s="147"/>
      <c r="AX57" s="147"/>
    </row>
    <row r="58" spans="1:50" s="114" customFormat="1" ht="15" customHeight="1">
      <c r="A58" s="138">
        <v>2015</v>
      </c>
      <c r="B58" s="141" t="s">
        <v>8</v>
      </c>
      <c r="D58" s="111">
        <v>430</v>
      </c>
      <c r="E58" s="110">
        <v>346</v>
      </c>
      <c r="F58" s="110">
        <v>620</v>
      </c>
      <c r="G58" s="110">
        <v>1184</v>
      </c>
      <c r="H58" s="110">
        <v>2432</v>
      </c>
      <c r="I58" s="110">
        <v>2942</v>
      </c>
      <c r="J58" s="110">
        <v>2950</v>
      </c>
      <c r="K58" s="110">
        <v>3049</v>
      </c>
      <c r="L58" s="110">
        <v>2966</v>
      </c>
      <c r="M58" s="110">
        <v>2488</v>
      </c>
      <c r="N58" s="110">
        <v>796</v>
      </c>
      <c r="O58" s="110">
        <v>624</v>
      </c>
      <c r="P58" s="110">
        <f>SUM(D58:O58)</f>
        <v>20827</v>
      </c>
      <c r="Q58" s="142"/>
      <c r="R58" s="142"/>
      <c r="S58" s="110">
        <f>SUM($D58:D58)</f>
        <v>430</v>
      </c>
      <c r="T58" s="110">
        <f>SUM($D58:E58)</f>
        <v>776</v>
      </c>
      <c r="U58" s="110">
        <f>SUM($D58:F58)</f>
        <v>1396</v>
      </c>
      <c r="V58" s="110">
        <f>SUM($D58:G58)</f>
        <v>2580</v>
      </c>
      <c r="W58" s="110">
        <f>SUM($D58:H58)</f>
        <v>5012</v>
      </c>
      <c r="X58" s="110">
        <f>SUM($D58:I58)</f>
        <v>7954</v>
      </c>
      <c r="Y58" s="110">
        <f>SUM($D58:J58)</f>
        <v>10904</v>
      </c>
      <c r="Z58" s="110">
        <f>SUM($D58:K58)</f>
        <v>13953</v>
      </c>
      <c r="AA58" s="110">
        <f>SUM($D58:L58)</f>
        <v>16919</v>
      </c>
      <c r="AB58" s="110">
        <f>SUM($D58:M58)</f>
        <v>19407</v>
      </c>
      <c r="AC58" s="110">
        <f>SUM($D58:N58)</f>
        <v>20203</v>
      </c>
      <c r="AD58" s="110">
        <f>SUM($D58:O58)</f>
        <v>20827</v>
      </c>
      <c r="AK58" s="147"/>
      <c r="AL58" s="147"/>
      <c r="AM58" s="147"/>
      <c r="AN58" s="147"/>
      <c r="AO58" s="147"/>
      <c r="AP58" s="147"/>
      <c r="AQ58" s="147"/>
      <c r="AR58" s="147"/>
      <c r="AS58" s="147"/>
      <c r="AT58" s="147"/>
      <c r="AU58" s="147"/>
      <c r="AV58" s="147"/>
      <c r="AW58" s="147"/>
      <c r="AX58" s="147"/>
    </row>
    <row r="59" spans="1:50" s="114" customFormat="1" ht="15" customHeight="1">
      <c r="A59" s="138">
        <v>2015</v>
      </c>
      <c r="B59" s="143" t="s">
        <v>9</v>
      </c>
      <c r="D59" s="111">
        <f t="shared" ref="D59:P59" si="18">SUM(D56:D58)</f>
        <v>158795</v>
      </c>
      <c r="E59" s="111">
        <f t="shared" si="18"/>
        <v>142192</v>
      </c>
      <c r="F59" s="111">
        <f t="shared" si="18"/>
        <v>187189</v>
      </c>
      <c r="G59" s="111">
        <f t="shared" si="18"/>
        <v>202576</v>
      </c>
      <c r="H59" s="111">
        <f t="shared" si="18"/>
        <v>240341</v>
      </c>
      <c r="I59" s="111">
        <f t="shared" si="18"/>
        <v>255103</v>
      </c>
      <c r="J59" s="111">
        <f t="shared" si="18"/>
        <v>312526</v>
      </c>
      <c r="K59" s="111">
        <f t="shared" si="18"/>
        <v>314459</v>
      </c>
      <c r="L59" s="111">
        <f t="shared" si="18"/>
        <v>228049</v>
      </c>
      <c r="M59" s="111">
        <f t="shared" si="18"/>
        <v>209757</v>
      </c>
      <c r="N59" s="111">
        <f t="shared" si="18"/>
        <v>171684</v>
      </c>
      <c r="O59" s="111">
        <f t="shared" si="18"/>
        <v>169934</v>
      </c>
      <c r="P59" s="111">
        <f t="shared" si="18"/>
        <v>2592605</v>
      </c>
      <c r="Q59" s="142"/>
      <c r="R59" s="142"/>
      <c r="S59" s="111">
        <f t="shared" ref="S59:AD59" si="19">SUM(S56:S58)</f>
        <v>158795</v>
      </c>
      <c r="T59" s="111">
        <f t="shared" si="19"/>
        <v>300987</v>
      </c>
      <c r="U59" s="111">
        <f t="shared" si="19"/>
        <v>488176</v>
      </c>
      <c r="V59" s="111">
        <f t="shared" si="19"/>
        <v>690752</v>
      </c>
      <c r="W59" s="111">
        <f t="shared" si="19"/>
        <v>931093</v>
      </c>
      <c r="X59" s="111">
        <f t="shared" si="19"/>
        <v>1186196</v>
      </c>
      <c r="Y59" s="111">
        <f t="shared" si="19"/>
        <v>1498722</v>
      </c>
      <c r="Z59" s="111">
        <f t="shared" si="19"/>
        <v>1813181</v>
      </c>
      <c r="AA59" s="111">
        <f t="shared" si="19"/>
        <v>2041230</v>
      </c>
      <c r="AB59" s="111">
        <f t="shared" si="19"/>
        <v>2250987</v>
      </c>
      <c r="AC59" s="111">
        <f t="shared" si="19"/>
        <v>2422671</v>
      </c>
      <c r="AD59" s="111">
        <f t="shared" si="19"/>
        <v>2592605</v>
      </c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</row>
    <row r="60" spans="1:50" s="137" customFormat="1" ht="15" customHeight="1">
      <c r="A60" s="134"/>
      <c r="B60" s="135"/>
      <c r="C60" s="136"/>
      <c r="D60" s="112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36"/>
      <c r="R60" s="136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K60" s="147"/>
      <c r="AL60" s="147"/>
      <c r="AM60" s="147"/>
      <c r="AN60" s="147"/>
      <c r="AO60" s="147"/>
      <c r="AP60" s="147"/>
      <c r="AQ60" s="147"/>
      <c r="AR60" s="147"/>
      <c r="AS60" s="147"/>
      <c r="AT60" s="147"/>
      <c r="AU60" s="147"/>
      <c r="AV60" s="147"/>
      <c r="AW60" s="147"/>
      <c r="AX60" s="147"/>
    </row>
    <row r="61" spans="1:50" s="114" customFormat="1" ht="15" customHeight="1">
      <c r="A61" s="138">
        <v>2016</v>
      </c>
      <c r="B61" s="139" t="s">
        <v>6</v>
      </c>
      <c r="C61" s="113"/>
      <c r="D61" s="104">
        <v>150927</v>
      </c>
      <c r="E61" s="104">
        <v>131149</v>
      </c>
      <c r="F61" s="104">
        <v>170228</v>
      </c>
      <c r="G61" s="104">
        <v>179979</v>
      </c>
      <c r="H61" s="104">
        <v>214117</v>
      </c>
      <c r="I61" s="104">
        <v>235459</v>
      </c>
      <c r="J61" s="104">
        <v>305236</v>
      </c>
      <c r="K61" s="104">
        <v>297261</v>
      </c>
      <c r="L61" s="104">
        <v>228535</v>
      </c>
      <c r="M61" s="104">
        <v>208885</v>
      </c>
      <c r="N61" s="104">
        <v>171436</v>
      </c>
      <c r="O61" s="104">
        <v>167994</v>
      </c>
      <c r="P61" s="110">
        <f>SUM(D61:O61)</f>
        <v>2461206</v>
      </c>
      <c r="Q61" s="140"/>
      <c r="R61" s="140"/>
      <c r="S61" s="110">
        <f>SUM($D61:D61)</f>
        <v>150927</v>
      </c>
      <c r="T61" s="110">
        <f>SUM($D61:E61)</f>
        <v>282076</v>
      </c>
      <c r="U61" s="110">
        <f>SUM($D61:F61)</f>
        <v>452304</v>
      </c>
      <c r="V61" s="110">
        <f>SUM($D61:G61)</f>
        <v>632283</v>
      </c>
      <c r="W61" s="110">
        <f>SUM($D61:H61)</f>
        <v>846400</v>
      </c>
      <c r="X61" s="110">
        <f>SUM($D61:I61)</f>
        <v>1081859</v>
      </c>
      <c r="Y61" s="110">
        <f>SUM($D61:J61)</f>
        <v>1387095</v>
      </c>
      <c r="Z61" s="110">
        <f>SUM($D61:K61)</f>
        <v>1684356</v>
      </c>
      <c r="AA61" s="110">
        <f>SUM($D61:L61)</f>
        <v>1912891</v>
      </c>
      <c r="AB61" s="110">
        <f>SUM($D61:M61)</f>
        <v>2121776</v>
      </c>
      <c r="AC61" s="110">
        <f>SUM($D61:N61)</f>
        <v>2293212</v>
      </c>
      <c r="AD61" s="110">
        <f>SUM($D61:O61)</f>
        <v>2461206</v>
      </c>
      <c r="AK61" s="147"/>
      <c r="AL61" s="147"/>
      <c r="AM61" s="147"/>
      <c r="AN61" s="147"/>
      <c r="AO61" s="147"/>
      <c r="AP61" s="147"/>
      <c r="AQ61" s="147"/>
      <c r="AR61" s="147"/>
      <c r="AS61" s="147"/>
      <c r="AT61" s="147"/>
      <c r="AU61" s="147"/>
      <c r="AV61" s="147"/>
      <c r="AW61" s="147"/>
      <c r="AX61" s="147"/>
    </row>
    <row r="62" spans="1:50" s="114" customFormat="1" ht="15" customHeight="1">
      <c r="A62" s="138">
        <v>2016</v>
      </c>
      <c r="B62" s="141" t="s">
        <v>7</v>
      </c>
      <c r="D62" s="105">
        <v>10</v>
      </c>
      <c r="E62" s="104">
        <v>11</v>
      </c>
      <c r="F62" s="104">
        <v>0</v>
      </c>
      <c r="G62" s="104">
        <v>0</v>
      </c>
      <c r="H62" s="104">
        <v>0</v>
      </c>
      <c r="I62" s="104">
        <v>0</v>
      </c>
      <c r="J62" s="104">
        <v>0</v>
      </c>
      <c r="K62" s="104">
        <v>0</v>
      </c>
      <c r="L62" s="104">
        <v>0</v>
      </c>
      <c r="M62" s="104">
        <v>0</v>
      </c>
      <c r="N62" s="104">
        <v>0</v>
      </c>
      <c r="O62" s="104">
        <v>0</v>
      </c>
      <c r="P62" s="110">
        <f>SUM(D62:O62)</f>
        <v>21</v>
      </c>
      <c r="Q62" s="142"/>
      <c r="R62" s="142"/>
      <c r="S62" s="110">
        <f>SUM($D62:D62)</f>
        <v>10</v>
      </c>
      <c r="T62" s="110">
        <f>SUM($D62:E62)</f>
        <v>21</v>
      </c>
      <c r="U62" s="110">
        <f>SUM($D62:F62)</f>
        <v>21</v>
      </c>
      <c r="V62" s="110">
        <f>SUM($D62:G62)</f>
        <v>21</v>
      </c>
      <c r="W62" s="110">
        <f>SUM($D62:H62)</f>
        <v>21</v>
      </c>
      <c r="X62" s="110">
        <f>SUM($D62:I62)</f>
        <v>21</v>
      </c>
      <c r="Y62" s="110">
        <f>SUM($D62:J62)</f>
        <v>21</v>
      </c>
      <c r="Z62" s="110">
        <f>SUM($D62:K62)</f>
        <v>21</v>
      </c>
      <c r="AA62" s="110">
        <f>SUM($D62:L62)</f>
        <v>21</v>
      </c>
      <c r="AB62" s="110">
        <f>SUM($D62:M62)</f>
        <v>21</v>
      </c>
      <c r="AC62" s="110">
        <f>SUM($D62:N62)</f>
        <v>21</v>
      </c>
      <c r="AD62" s="110">
        <f>SUM($D62:O62)</f>
        <v>21</v>
      </c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</row>
    <row r="63" spans="1:50" s="114" customFormat="1" ht="15" customHeight="1">
      <c r="A63" s="138">
        <v>2016</v>
      </c>
      <c r="B63" s="141" t="s">
        <v>8</v>
      </c>
      <c r="D63" s="105">
        <v>384</v>
      </c>
      <c r="E63" s="104">
        <v>420</v>
      </c>
      <c r="F63" s="104">
        <v>598</v>
      </c>
      <c r="G63" s="104">
        <v>1238</v>
      </c>
      <c r="H63" s="104">
        <v>2506</v>
      </c>
      <c r="I63" s="104">
        <v>3082</v>
      </c>
      <c r="J63" s="104">
        <v>3128</v>
      </c>
      <c r="K63" s="104">
        <v>2968</v>
      </c>
      <c r="L63" s="104">
        <v>2976</v>
      </c>
      <c r="M63" s="104">
        <v>2558</v>
      </c>
      <c r="N63" s="104">
        <v>796</v>
      </c>
      <c r="O63" s="104">
        <v>734</v>
      </c>
      <c r="P63" s="110">
        <f>SUM(D63:O63)</f>
        <v>21388</v>
      </c>
      <c r="Q63" s="142"/>
      <c r="R63" s="142"/>
      <c r="S63" s="110">
        <f>SUM($D63:D63)</f>
        <v>384</v>
      </c>
      <c r="T63" s="110">
        <f>SUM($D63:E63)</f>
        <v>804</v>
      </c>
      <c r="U63" s="110">
        <f>SUM($D63:F63)</f>
        <v>1402</v>
      </c>
      <c r="V63" s="110">
        <f>SUM($D63:G63)</f>
        <v>2640</v>
      </c>
      <c r="W63" s="110">
        <f>SUM($D63:H63)</f>
        <v>5146</v>
      </c>
      <c r="X63" s="110">
        <f>SUM($D63:I63)</f>
        <v>8228</v>
      </c>
      <c r="Y63" s="110">
        <f>SUM($D63:J63)</f>
        <v>11356</v>
      </c>
      <c r="Z63" s="110">
        <f>SUM($D63:K63)</f>
        <v>14324</v>
      </c>
      <c r="AA63" s="110">
        <f>SUM($D63:L63)</f>
        <v>17300</v>
      </c>
      <c r="AB63" s="110">
        <f>SUM($D63:M63)</f>
        <v>19858</v>
      </c>
      <c r="AC63" s="110">
        <f>SUM($D63:N63)</f>
        <v>20654</v>
      </c>
      <c r="AD63" s="110">
        <f>SUM($D63:O63)</f>
        <v>21388</v>
      </c>
      <c r="AK63" s="147"/>
      <c r="AL63" s="147"/>
      <c r="AM63" s="147"/>
      <c r="AN63" s="147"/>
      <c r="AO63" s="147"/>
      <c r="AP63" s="147"/>
      <c r="AQ63" s="147"/>
      <c r="AR63" s="147"/>
      <c r="AS63" s="147"/>
      <c r="AT63" s="147"/>
      <c r="AU63" s="147"/>
      <c r="AV63" s="147"/>
      <c r="AW63" s="147"/>
      <c r="AX63" s="147"/>
    </row>
    <row r="64" spans="1:50" s="114" customFormat="1" ht="15" customHeight="1">
      <c r="A64" s="138">
        <v>2016</v>
      </c>
      <c r="B64" s="143" t="s">
        <v>9</v>
      </c>
      <c r="D64" s="111">
        <f t="shared" ref="D64:P64" si="20">SUM(D61:D63)</f>
        <v>151321</v>
      </c>
      <c r="E64" s="111">
        <f t="shared" si="20"/>
        <v>131580</v>
      </c>
      <c r="F64" s="111">
        <f t="shared" si="20"/>
        <v>170826</v>
      </c>
      <c r="G64" s="111">
        <f t="shared" si="20"/>
        <v>181217</v>
      </c>
      <c r="H64" s="111">
        <f t="shared" si="20"/>
        <v>216623</v>
      </c>
      <c r="I64" s="111">
        <f t="shared" si="20"/>
        <v>238541</v>
      </c>
      <c r="J64" s="111">
        <f t="shared" si="20"/>
        <v>308364</v>
      </c>
      <c r="K64" s="111">
        <f t="shared" si="20"/>
        <v>300229</v>
      </c>
      <c r="L64" s="111">
        <f t="shared" si="20"/>
        <v>231511</v>
      </c>
      <c r="M64" s="111">
        <f t="shared" si="20"/>
        <v>211443</v>
      </c>
      <c r="N64" s="111">
        <f t="shared" si="20"/>
        <v>172232</v>
      </c>
      <c r="O64" s="111">
        <f t="shared" si="20"/>
        <v>168728</v>
      </c>
      <c r="P64" s="111">
        <f t="shared" si="20"/>
        <v>2482615</v>
      </c>
      <c r="Q64" s="142"/>
      <c r="R64" s="142"/>
      <c r="S64" s="111">
        <f t="shared" ref="S64:AD64" si="21">SUM(S61:S63)</f>
        <v>151321</v>
      </c>
      <c r="T64" s="111">
        <f t="shared" si="21"/>
        <v>282901</v>
      </c>
      <c r="U64" s="111">
        <f t="shared" si="21"/>
        <v>453727</v>
      </c>
      <c r="V64" s="111">
        <f t="shared" si="21"/>
        <v>634944</v>
      </c>
      <c r="W64" s="111">
        <f t="shared" si="21"/>
        <v>851567</v>
      </c>
      <c r="X64" s="111">
        <f t="shared" si="21"/>
        <v>1090108</v>
      </c>
      <c r="Y64" s="111">
        <f t="shared" si="21"/>
        <v>1398472</v>
      </c>
      <c r="Z64" s="111">
        <f t="shared" si="21"/>
        <v>1698701</v>
      </c>
      <c r="AA64" s="111">
        <f t="shared" si="21"/>
        <v>1930212</v>
      </c>
      <c r="AB64" s="111">
        <f t="shared" si="21"/>
        <v>2141655</v>
      </c>
      <c r="AC64" s="111">
        <f t="shared" si="21"/>
        <v>2313887</v>
      </c>
      <c r="AD64" s="111">
        <f t="shared" si="21"/>
        <v>2482615</v>
      </c>
      <c r="AK64" s="147"/>
      <c r="AL64" s="147"/>
      <c r="AM64" s="147"/>
      <c r="AN64" s="147"/>
      <c r="AO64" s="147"/>
      <c r="AP64" s="147"/>
      <c r="AQ64" s="147"/>
      <c r="AR64" s="147"/>
      <c r="AS64" s="147"/>
      <c r="AT64" s="147"/>
      <c r="AU64" s="147"/>
      <c r="AV64" s="147"/>
      <c r="AW64" s="147"/>
      <c r="AX64" s="147"/>
    </row>
    <row r="65" spans="1:50" s="137" customFormat="1" ht="15" customHeight="1">
      <c r="A65" s="134"/>
      <c r="B65" s="135"/>
      <c r="C65" s="136"/>
      <c r="D65" s="112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36"/>
      <c r="R65" s="136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K65" s="147"/>
      <c r="AL65" s="147"/>
      <c r="AM65" s="147"/>
      <c r="AN65" s="147"/>
      <c r="AO65" s="147"/>
      <c r="AP65" s="147"/>
      <c r="AQ65" s="147"/>
      <c r="AR65" s="147"/>
      <c r="AS65" s="147"/>
      <c r="AT65" s="147"/>
      <c r="AU65" s="147"/>
      <c r="AV65" s="147"/>
      <c r="AW65" s="147"/>
      <c r="AX65" s="147"/>
    </row>
    <row r="66" spans="1:50" s="114" customFormat="1" ht="15" customHeight="1">
      <c r="A66" s="138">
        <v>2017</v>
      </c>
      <c r="B66" s="139" t="s">
        <v>6</v>
      </c>
      <c r="C66" s="113"/>
      <c r="D66" s="104">
        <v>146069</v>
      </c>
      <c r="E66" s="104">
        <v>139306</v>
      </c>
      <c r="F66" s="104">
        <v>155318</v>
      </c>
      <c r="G66" s="104">
        <v>195855</v>
      </c>
      <c r="H66" s="104">
        <v>200122</v>
      </c>
      <c r="I66" s="104">
        <v>226044</v>
      </c>
      <c r="J66" s="104">
        <v>292103</v>
      </c>
      <c r="K66" s="104">
        <v>304789</v>
      </c>
      <c r="L66" s="104">
        <v>230887</v>
      </c>
      <c r="M66" s="104">
        <v>215069</v>
      </c>
      <c r="N66" s="104"/>
      <c r="O66" s="104"/>
      <c r="P66" s="110">
        <f>SUM(D66:O66)</f>
        <v>2105562</v>
      </c>
      <c r="Q66" s="140"/>
      <c r="R66" s="140"/>
      <c r="S66" s="110">
        <f>SUM($D66:D66)</f>
        <v>146069</v>
      </c>
      <c r="T66" s="110">
        <f>SUM($D66:E66)</f>
        <v>285375</v>
      </c>
      <c r="U66" s="110">
        <f>SUM($D66:F66)</f>
        <v>440693</v>
      </c>
      <c r="V66" s="110">
        <f>SUM($D66:G66)</f>
        <v>636548</v>
      </c>
      <c r="W66" s="110">
        <f>SUM($D66:H66)</f>
        <v>836670</v>
      </c>
      <c r="X66" s="110">
        <f>SUM($D66:I66)</f>
        <v>1062714</v>
      </c>
      <c r="Y66" s="110">
        <f>SUM($D66:J66)</f>
        <v>1354817</v>
      </c>
      <c r="Z66" s="110">
        <f>SUM($D66:K66)</f>
        <v>1659606</v>
      </c>
      <c r="AA66" s="110">
        <f>SUM($D66:L66)</f>
        <v>1890493</v>
      </c>
      <c r="AB66" s="110">
        <f>SUM($D66:M66)</f>
        <v>2105562</v>
      </c>
      <c r="AC66" s="110">
        <f>SUM($D66:N66)</f>
        <v>2105562</v>
      </c>
      <c r="AD66" s="110">
        <f>SUM($D66:O66)</f>
        <v>2105562</v>
      </c>
      <c r="AK66" s="147"/>
      <c r="AL66" s="147"/>
      <c r="AM66" s="147"/>
      <c r="AN66" s="147"/>
      <c r="AO66" s="147"/>
      <c r="AP66" s="147"/>
      <c r="AQ66" s="147"/>
      <c r="AR66" s="147"/>
      <c r="AS66" s="147"/>
      <c r="AT66" s="147"/>
      <c r="AU66" s="147"/>
      <c r="AV66" s="147"/>
      <c r="AW66" s="147"/>
      <c r="AX66" s="147"/>
    </row>
    <row r="67" spans="1:50" s="114" customFormat="1" ht="15" customHeight="1">
      <c r="A67" s="138">
        <v>2017</v>
      </c>
      <c r="B67" s="141" t="s">
        <v>7</v>
      </c>
      <c r="D67" s="105">
        <v>0</v>
      </c>
      <c r="E67" s="104">
        <v>0</v>
      </c>
      <c r="F67" s="104">
        <v>0</v>
      </c>
      <c r="G67" s="104">
        <v>0</v>
      </c>
      <c r="H67" s="104">
        <v>0</v>
      </c>
      <c r="I67" s="104">
        <v>0</v>
      </c>
      <c r="J67" s="104">
        <v>0</v>
      </c>
      <c r="K67" s="104">
        <v>0</v>
      </c>
      <c r="L67" s="104">
        <v>0</v>
      </c>
      <c r="M67" s="104">
        <v>0</v>
      </c>
      <c r="N67" s="104"/>
      <c r="O67" s="104"/>
      <c r="P67" s="110">
        <f>SUM(D67:O67)</f>
        <v>0</v>
      </c>
      <c r="Q67" s="142"/>
      <c r="R67" s="142"/>
      <c r="S67" s="110">
        <f>SUM($D67:D67)</f>
        <v>0</v>
      </c>
      <c r="T67" s="110">
        <f>SUM($D67:E67)</f>
        <v>0</v>
      </c>
      <c r="U67" s="110">
        <f>SUM($D67:F67)</f>
        <v>0</v>
      </c>
      <c r="V67" s="110">
        <f>SUM($D67:G67)</f>
        <v>0</v>
      </c>
      <c r="W67" s="110">
        <f>SUM($D67:H67)</f>
        <v>0</v>
      </c>
      <c r="X67" s="110">
        <f>SUM($D67:I67)</f>
        <v>0</v>
      </c>
      <c r="Y67" s="110">
        <f>SUM($D67:J67)</f>
        <v>0</v>
      </c>
      <c r="Z67" s="110">
        <f>SUM($D67:K67)</f>
        <v>0</v>
      </c>
      <c r="AA67" s="110">
        <f>SUM($D67:L67)</f>
        <v>0</v>
      </c>
      <c r="AB67" s="110">
        <f>SUM($D67:M67)</f>
        <v>0</v>
      </c>
      <c r="AC67" s="110">
        <f>SUM($D67:N67)</f>
        <v>0</v>
      </c>
      <c r="AD67" s="110">
        <f>SUM($D67:O67)</f>
        <v>0</v>
      </c>
      <c r="AK67" s="147"/>
      <c r="AL67" s="147"/>
      <c r="AM67" s="147"/>
      <c r="AN67" s="147"/>
      <c r="AO67" s="147"/>
      <c r="AP67" s="147"/>
      <c r="AQ67" s="147"/>
      <c r="AR67" s="147"/>
      <c r="AS67" s="147"/>
      <c r="AT67" s="147"/>
      <c r="AU67" s="147"/>
      <c r="AV67" s="147"/>
      <c r="AW67" s="147"/>
      <c r="AX67" s="147"/>
    </row>
    <row r="68" spans="1:50" s="114" customFormat="1" ht="15" customHeight="1">
      <c r="A68" s="138">
        <v>2017</v>
      </c>
      <c r="B68" s="141" t="s">
        <v>8</v>
      </c>
      <c r="D68" s="105">
        <v>396</v>
      </c>
      <c r="E68" s="104">
        <v>474</v>
      </c>
      <c r="F68" s="104">
        <v>654</v>
      </c>
      <c r="G68" s="104">
        <v>1394</v>
      </c>
      <c r="H68" s="104">
        <v>2400</v>
      </c>
      <c r="I68" s="104">
        <v>2968</v>
      </c>
      <c r="J68" s="104">
        <v>2968</v>
      </c>
      <c r="K68" s="104">
        <v>2790</v>
      </c>
      <c r="L68" s="104">
        <v>2902</v>
      </c>
      <c r="M68" s="104">
        <v>2654</v>
      </c>
      <c r="N68" s="104"/>
      <c r="O68" s="104"/>
      <c r="P68" s="110">
        <f>SUM(D68:O68)</f>
        <v>19600</v>
      </c>
      <c r="Q68" s="142"/>
      <c r="R68" s="142"/>
      <c r="S68" s="110">
        <f>SUM($D68:D68)</f>
        <v>396</v>
      </c>
      <c r="T68" s="110">
        <f>SUM($D68:E68)</f>
        <v>870</v>
      </c>
      <c r="U68" s="110">
        <f>SUM($D68:F68)</f>
        <v>1524</v>
      </c>
      <c r="V68" s="110">
        <f>SUM($D68:G68)</f>
        <v>2918</v>
      </c>
      <c r="W68" s="110">
        <f>SUM($D68:H68)</f>
        <v>5318</v>
      </c>
      <c r="X68" s="110">
        <f>SUM($D68:I68)</f>
        <v>8286</v>
      </c>
      <c r="Y68" s="110">
        <f>SUM($D68:J68)</f>
        <v>11254</v>
      </c>
      <c r="Z68" s="110">
        <f>SUM($D68:K68)</f>
        <v>14044</v>
      </c>
      <c r="AA68" s="110">
        <f>SUM($D68:L68)</f>
        <v>16946</v>
      </c>
      <c r="AB68" s="110">
        <f>SUM($D68:M68)</f>
        <v>19600</v>
      </c>
      <c r="AC68" s="110">
        <f>SUM($D68:N68)</f>
        <v>19600</v>
      </c>
      <c r="AD68" s="110">
        <f>SUM($D68:O68)</f>
        <v>19600</v>
      </c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</row>
    <row r="69" spans="1:50" s="114" customFormat="1" ht="15" customHeight="1">
      <c r="A69" s="138">
        <v>2017</v>
      </c>
      <c r="B69" s="143" t="s">
        <v>9</v>
      </c>
      <c r="D69" s="111">
        <f t="shared" ref="D69:P69" si="22">SUM(D66:D68)</f>
        <v>146465</v>
      </c>
      <c r="E69" s="111">
        <f t="shared" si="22"/>
        <v>139780</v>
      </c>
      <c r="F69" s="111">
        <f t="shared" si="22"/>
        <v>155972</v>
      </c>
      <c r="G69" s="111">
        <f t="shared" si="22"/>
        <v>197249</v>
      </c>
      <c r="H69" s="111">
        <f t="shared" si="22"/>
        <v>202522</v>
      </c>
      <c r="I69" s="111">
        <f t="shared" si="22"/>
        <v>229012</v>
      </c>
      <c r="J69" s="111">
        <f t="shared" si="22"/>
        <v>295071</v>
      </c>
      <c r="K69" s="111">
        <f t="shared" si="22"/>
        <v>307579</v>
      </c>
      <c r="L69" s="111">
        <f t="shared" si="22"/>
        <v>233789</v>
      </c>
      <c r="M69" s="111">
        <f t="shared" si="22"/>
        <v>217723</v>
      </c>
      <c r="N69" s="111">
        <f t="shared" si="22"/>
        <v>0</v>
      </c>
      <c r="O69" s="111">
        <f t="shared" si="22"/>
        <v>0</v>
      </c>
      <c r="P69" s="111">
        <f t="shared" si="22"/>
        <v>2125162</v>
      </c>
      <c r="Q69" s="142"/>
      <c r="R69" s="142"/>
      <c r="S69" s="111">
        <f t="shared" ref="S69:AD69" si="23">SUM(S66:S68)</f>
        <v>146465</v>
      </c>
      <c r="T69" s="111">
        <f t="shared" si="23"/>
        <v>286245</v>
      </c>
      <c r="U69" s="111">
        <f t="shared" si="23"/>
        <v>442217</v>
      </c>
      <c r="V69" s="111">
        <f t="shared" si="23"/>
        <v>639466</v>
      </c>
      <c r="W69" s="111">
        <f t="shared" si="23"/>
        <v>841988</v>
      </c>
      <c r="X69" s="111">
        <f t="shared" si="23"/>
        <v>1071000</v>
      </c>
      <c r="Y69" s="111">
        <f t="shared" si="23"/>
        <v>1366071</v>
      </c>
      <c r="Z69" s="111">
        <f t="shared" si="23"/>
        <v>1673650</v>
      </c>
      <c r="AA69" s="111">
        <f t="shared" si="23"/>
        <v>1907439</v>
      </c>
      <c r="AB69" s="111">
        <f t="shared" si="23"/>
        <v>2125162</v>
      </c>
      <c r="AC69" s="111">
        <f t="shared" si="23"/>
        <v>2125162</v>
      </c>
      <c r="AD69" s="111">
        <f t="shared" si="23"/>
        <v>2125162</v>
      </c>
      <c r="AK69" s="147"/>
      <c r="AL69" s="147"/>
      <c r="AM69" s="147"/>
      <c r="AN69" s="147"/>
      <c r="AO69" s="147"/>
      <c r="AP69" s="147"/>
      <c r="AQ69" s="147"/>
      <c r="AR69" s="147"/>
      <c r="AS69" s="147"/>
      <c r="AT69" s="147"/>
      <c r="AU69" s="147"/>
      <c r="AV69" s="147"/>
      <c r="AW69" s="147"/>
      <c r="AX69" s="147"/>
    </row>
    <row r="70" spans="1:50" s="137" customFormat="1" ht="15" customHeight="1">
      <c r="A70" s="134"/>
      <c r="B70" s="135"/>
      <c r="C70" s="136"/>
      <c r="D70" s="112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36"/>
      <c r="R70" s="136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K70" s="147"/>
      <c r="AL70" s="147"/>
      <c r="AM70" s="147"/>
      <c r="AN70" s="147"/>
      <c r="AO70" s="147"/>
      <c r="AP70" s="147"/>
      <c r="AQ70" s="147"/>
      <c r="AR70" s="147"/>
      <c r="AS70" s="147"/>
      <c r="AT70" s="147"/>
      <c r="AU70" s="147"/>
      <c r="AV70" s="147"/>
      <c r="AW70" s="147"/>
      <c r="AX70" s="147"/>
    </row>
    <row r="73" spans="1:50" s="114" customFormat="1" ht="15" customHeight="1">
      <c r="A73" s="138">
        <v>2006</v>
      </c>
      <c r="B73" s="139" t="s">
        <v>6</v>
      </c>
      <c r="C73" s="113"/>
      <c r="D73" s="110">
        <f t="shared" ref="D73:J83" si="24">SUMIFS(D$11:D$65,$A$11:$A$65,$A73,$B$11:$B$65,$B73)</f>
        <v>208257</v>
      </c>
      <c r="E73" s="110">
        <f t="shared" si="24"/>
        <v>189759</v>
      </c>
      <c r="F73" s="110">
        <f t="shared" si="24"/>
        <v>236954</v>
      </c>
      <c r="G73" s="110">
        <f t="shared" si="24"/>
        <v>260954</v>
      </c>
      <c r="H73" s="110">
        <f t="shared" si="24"/>
        <v>282330</v>
      </c>
      <c r="I73" s="110">
        <f t="shared" si="24"/>
        <v>304876</v>
      </c>
      <c r="J73" s="110">
        <f t="shared" si="24"/>
        <v>399140</v>
      </c>
      <c r="K73" s="110">
        <f t="shared" ref="K73:O83" si="25">SUMIFS(K$11:K$65,$A$11:$A$65,$A73,$B$11:$B$65,$B73)</f>
        <v>398117</v>
      </c>
      <c r="L73" s="110">
        <f t="shared" si="25"/>
        <v>292376</v>
      </c>
      <c r="M73" s="110">
        <f t="shared" si="25"/>
        <v>265947</v>
      </c>
      <c r="N73" s="110">
        <f t="shared" si="25"/>
        <v>242051</v>
      </c>
      <c r="O73" s="110">
        <f t="shared" si="25"/>
        <v>233518</v>
      </c>
      <c r="P73" s="110">
        <f t="shared" ref="P73:P82" si="26">SUM(D73:O73)</f>
        <v>3314279</v>
      </c>
      <c r="Q73" s="112"/>
      <c r="R73" s="112"/>
      <c r="S73" s="110">
        <f>SUM($D73:D73)</f>
        <v>208257</v>
      </c>
      <c r="T73" s="110">
        <f>SUM($D73:E73)</f>
        <v>398016</v>
      </c>
      <c r="U73" s="110">
        <f>SUM($D73:F73)</f>
        <v>634970</v>
      </c>
      <c r="V73" s="110">
        <f>SUM($D73:G73)</f>
        <v>895924</v>
      </c>
      <c r="W73" s="110">
        <f>SUM($D73:H73)</f>
        <v>1178254</v>
      </c>
      <c r="X73" s="110">
        <f>SUM($D73:I73)</f>
        <v>1483130</v>
      </c>
      <c r="Y73" s="110">
        <f>SUM($D73:J73)</f>
        <v>1882270</v>
      </c>
      <c r="Z73" s="110">
        <f>SUM($D73:K73)</f>
        <v>2280387</v>
      </c>
      <c r="AA73" s="110">
        <f>SUM($D73:L73)</f>
        <v>2572763</v>
      </c>
      <c r="AB73" s="110">
        <f>SUM($D73:M73)</f>
        <v>2838710</v>
      </c>
      <c r="AC73" s="110">
        <f>SUM($D73:N73)</f>
        <v>3080761</v>
      </c>
      <c r="AD73" s="110">
        <f>SUM($D73:O73)</f>
        <v>3314279</v>
      </c>
    </row>
    <row r="74" spans="1:50" s="114" customFormat="1" ht="15" customHeight="1">
      <c r="A74" s="138">
        <v>2007</v>
      </c>
      <c r="B74" s="139" t="s">
        <v>6</v>
      </c>
      <c r="C74" s="113"/>
      <c r="D74" s="110">
        <f t="shared" si="24"/>
        <v>185285</v>
      </c>
      <c r="E74" s="110">
        <f t="shared" si="24"/>
        <v>162343</v>
      </c>
      <c r="F74" s="110">
        <f t="shared" si="24"/>
        <v>217725</v>
      </c>
      <c r="G74" s="110">
        <f t="shared" si="24"/>
        <v>231635</v>
      </c>
      <c r="H74" s="110">
        <f t="shared" si="24"/>
        <v>268273</v>
      </c>
      <c r="I74" s="110">
        <f t="shared" si="24"/>
        <v>302990</v>
      </c>
      <c r="J74" s="110">
        <f t="shared" si="24"/>
        <v>371347</v>
      </c>
      <c r="K74" s="110">
        <f t="shared" si="25"/>
        <v>386706</v>
      </c>
      <c r="L74" s="110">
        <f t="shared" si="25"/>
        <v>298258</v>
      </c>
      <c r="M74" s="110">
        <f t="shared" si="25"/>
        <v>299568</v>
      </c>
      <c r="N74" s="110">
        <f t="shared" si="25"/>
        <v>272081</v>
      </c>
      <c r="O74" s="110">
        <f t="shared" si="25"/>
        <v>221629</v>
      </c>
      <c r="P74" s="110">
        <f t="shared" si="26"/>
        <v>3217840</v>
      </c>
      <c r="Q74" s="112"/>
      <c r="R74" s="112"/>
      <c r="S74" s="110">
        <f>SUM($D74:D74)</f>
        <v>185285</v>
      </c>
      <c r="T74" s="110">
        <f>SUM($D74:E74)</f>
        <v>347628</v>
      </c>
      <c r="U74" s="110">
        <f>SUM($D74:F74)</f>
        <v>565353</v>
      </c>
      <c r="V74" s="110">
        <f>SUM($D74:G74)</f>
        <v>796988</v>
      </c>
      <c r="W74" s="110">
        <f>SUM($D74:H74)</f>
        <v>1065261</v>
      </c>
      <c r="X74" s="110">
        <f>SUM($D74:I74)</f>
        <v>1368251</v>
      </c>
      <c r="Y74" s="110">
        <f>SUM($D74:J74)</f>
        <v>1739598</v>
      </c>
      <c r="Z74" s="110">
        <f>SUM($D74:K74)</f>
        <v>2126304</v>
      </c>
      <c r="AA74" s="110">
        <f>SUM($D74:L74)</f>
        <v>2424562</v>
      </c>
      <c r="AB74" s="110">
        <f>SUM($D74:M74)</f>
        <v>2724130</v>
      </c>
      <c r="AC74" s="110">
        <f>SUM($D74:N74)</f>
        <v>2996211</v>
      </c>
      <c r="AD74" s="110">
        <f>SUM($D74:O74)</f>
        <v>3217840</v>
      </c>
    </row>
    <row r="75" spans="1:50" s="114" customFormat="1" ht="15" customHeight="1">
      <c r="A75" s="138">
        <v>2008</v>
      </c>
      <c r="B75" s="139" t="s">
        <v>6</v>
      </c>
      <c r="C75" s="113"/>
      <c r="D75" s="110">
        <f t="shared" si="24"/>
        <v>190054</v>
      </c>
      <c r="E75" s="110">
        <f t="shared" si="24"/>
        <v>175450</v>
      </c>
      <c r="F75" s="110">
        <f t="shared" si="24"/>
        <v>218867</v>
      </c>
      <c r="G75" s="110">
        <f t="shared" si="24"/>
        <v>227723</v>
      </c>
      <c r="H75" s="110">
        <f t="shared" si="24"/>
        <v>278143</v>
      </c>
      <c r="I75" s="110">
        <f t="shared" si="24"/>
        <v>289147</v>
      </c>
      <c r="J75" s="110">
        <f t="shared" si="24"/>
        <v>363694</v>
      </c>
      <c r="K75" s="110">
        <f t="shared" si="25"/>
        <v>412950</v>
      </c>
      <c r="L75" s="110">
        <f t="shared" si="25"/>
        <v>275039</v>
      </c>
      <c r="M75" s="110">
        <f t="shared" si="25"/>
        <v>258780</v>
      </c>
      <c r="N75" s="110">
        <f t="shared" si="25"/>
        <v>219597</v>
      </c>
      <c r="O75" s="110">
        <f t="shared" si="25"/>
        <v>191252</v>
      </c>
      <c r="P75" s="110">
        <f t="shared" si="26"/>
        <v>3100696</v>
      </c>
      <c r="Q75" s="112"/>
      <c r="R75" s="112"/>
      <c r="S75" s="110">
        <f>SUM($D75:D75)</f>
        <v>190054</v>
      </c>
      <c r="T75" s="110">
        <f>SUM($D75:E75)</f>
        <v>365504</v>
      </c>
      <c r="U75" s="110">
        <f>SUM($D75:F75)</f>
        <v>584371</v>
      </c>
      <c r="V75" s="110">
        <f>SUM($D75:G75)</f>
        <v>812094</v>
      </c>
      <c r="W75" s="110">
        <f>SUM($D75:H75)</f>
        <v>1090237</v>
      </c>
      <c r="X75" s="110">
        <f>SUM($D75:I75)</f>
        <v>1379384</v>
      </c>
      <c r="Y75" s="110">
        <f>SUM($D75:J75)</f>
        <v>1743078</v>
      </c>
      <c r="Z75" s="110">
        <f>SUM($D75:K75)</f>
        <v>2156028</v>
      </c>
      <c r="AA75" s="110">
        <f>SUM($D75:L75)</f>
        <v>2431067</v>
      </c>
      <c r="AB75" s="110">
        <f>SUM($D75:M75)</f>
        <v>2689847</v>
      </c>
      <c r="AC75" s="110">
        <f>SUM($D75:N75)</f>
        <v>2909444</v>
      </c>
      <c r="AD75" s="110">
        <f>SUM($D75:O75)</f>
        <v>3100696</v>
      </c>
    </row>
    <row r="76" spans="1:50" s="114" customFormat="1" ht="15" customHeight="1">
      <c r="A76" s="138">
        <v>2009</v>
      </c>
      <c r="B76" s="139" t="s">
        <v>6</v>
      </c>
      <c r="C76" s="113"/>
      <c r="D76" s="110">
        <f t="shared" si="24"/>
        <v>166484</v>
      </c>
      <c r="E76" s="110">
        <f t="shared" si="24"/>
        <v>170376</v>
      </c>
      <c r="F76" s="110">
        <f t="shared" si="24"/>
        <v>198725</v>
      </c>
      <c r="G76" s="110">
        <f t="shared" si="24"/>
        <v>220396</v>
      </c>
      <c r="H76" s="110">
        <f t="shared" si="24"/>
        <v>260952</v>
      </c>
      <c r="I76" s="110">
        <f t="shared" si="24"/>
        <v>230749</v>
      </c>
      <c r="J76" s="110">
        <f t="shared" si="24"/>
        <v>317180</v>
      </c>
      <c r="K76" s="110">
        <f t="shared" si="25"/>
        <v>351811</v>
      </c>
      <c r="L76" s="110">
        <f t="shared" si="25"/>
        <v>259811</v>
      </c>
      <c r="M76" s="110">
        <f t="shared" si="25"/>
        <v>239504</v>
      </c>
      <c r="N76" s="110">
        <f t="shared" si="25"/>
        <v>216663</v>
      </c>
      <c r="O76" s="110">
        <f t="shared" si="25"/>
        <v>205958</v>
      </c>
      <c r="P76" s="110">
        <f t="shared" si="26"/>
        <v>2838609</v>
      </c>
      <c r="Q76" s="112"/>
      <c r="R76" s="112"/>
      <c r="S76" s="110">
        <f>SUM($D76:D76)</f>
        <v>166484</v>
      </c>
      <c r="T76" s="110">
        <f>SUM($D76:E76)</f>
        <v>336860</v>
      </c>
      <c r="U76" s="110">
        <f>SUM($D76:F76)</f>
        <v>535585</v>
      </c>
      <c r="V76" s="110">
        <f>SUM($D76:G76)</f>
        <v>755981</v>
      </c>
      <c r="W76" s="110">
        <f>SUM($D76:H76)</f>
        <v>1016933</v>
      </c>
      <c r="X76" s="110">
        <f>SUM($D76:I76)</f>
        <v>1247682</v>
      </c>
      <c r="Y76" s="110">
        <f>SUM($D76:J76)</f>
        <v>1564862</v>
      </c>
      <c r="Z76" s="110">
        <f>SUM($D76:K76)</f>
        <v>1916673</v>
      </c>
      <c r="AA76" s="110">
        <f>SUM($D76:L76)</f>
        <v>2176484</v>
      </c>
      <c r="AB76" s="110">
        <f>SUM($D76:M76)</f>
        <v>2415988</v>
      </c>
      <c r="AC76" s="110">
        <f>SUM($D76:N76)</f>
        <v>2632651</v>
      </c>
      <c r="AD76" s="110">
        <f>SUM($D76:O76)</f>
        <v>2838609</v>
      </c>
    </row>
    <row r="77" spans="1:50" s="114" customFormat="1" ht="15" customHeight="1">
      <c r="A77" s="138">
        <v>2010</v>
      </c>
      <c r="B77" s="139" t="s">
        <v>6</v>
      </c>
      <c r="C77" s="113"/>
      <c r="D77" s="110">
        <f t="shared" si="24"/>
        <v>165185</v>
      </c>
      <c r="E77" s="110">
        <f t="shared" si="24"/>
        <v>156613</v>
      </c>
      <c r="F77" s="110">
        <f t="shared" si="24"/>
        <v>210590</v>
      </c>
      <c r="G77" s="110">
        <f t="shared" si="24"/>
        <v>232730</v>
      </c>
      <c r="H77" s="110">
        <f t="shared" si="24"/>
        <v>257383</v>
      </c>
      <c r="I77" s="110">
        <f t="shared" si="24"/>
        <v>263669</v>
      </c>
      <c r="J77" s="110">
        <f t="shared" si="24"/>
        <v>362243</v>
      </c>
      <c r="K77" s="110">
        <f t="shared" si="25"/>
        <v>370836</v>
      </c>
      <c r="L77" s="110">
        <f t="shared" si="25"/>
        <v>276237</v>
      </c>
      <c r="M77" s="110">
        <f t="shared" si="25"/>
        <v>271165</v>
      </c>
      <c r="N77" s="110">
        <f t="shared" si="25"/>
        <v>242469</v>
      </c>
      <c r="O77" s="110">
        <f t="shared" si="25"/>
        <v>242961</v>
      </c>
      <c r="P77" s="110">
        <f t="shared" si="26"/>
        <v>3052081</v>
      </c>
      <c r="Q77" s="112"/>
      <c r="R77" s="112"/>
      <c r="S77" s="110">
        <f>SUM($D77:D77)</f>
        <v>165185</v>
      </c>
      <c r="T77" s="110">
        <f>SUM($D77:E77)</f>
        <v>321798</v>
      </c>
      <c r="U77" s="110">
        <f>SUM($D77:F77)</f>
        <v>532388</v>
      </c>
      <c r="V77" s="110">
        <f>SUM($D77:G77)</f>
        <v>765118</v>
      </c>
      <c r="W77" s="110">
        <f>SUM($D77:H77)</f>
        <v>1022501</v>
      </c>
      <c r="X77" s="110">
        <f>SUM($D77:I77)</f>
        <v>1286170</v>
      </c>
      <c r="Y77" s="110">
        <f>SUM($D77:J77)</f>
        <v>1648413</v>
      </c>
      <c r="Z77" s="110">
        <f>SUM($D77:K77)</f>
        <v>2019249</v>
      </c>
      <c r="AA77" s="110">
        <f>SUM($D77:L77)</f>
        <v>2295486</v>
      </c>
      <c r="AB77" s="110">
        <f>SUM($D77:M77)</f>
        <v>2566651</v>
      </c>
      <c r="AC77" s="110">
        <f>SUM($D77:N77)</f>
        <v>2809120</v>
      </c>
      <c r="AD77" s="110">
        <f>SUM($D77:O77)</f>
        <v>3052081</v>
      </c>
    </row>
    <row r="78" spans="1:50" s="114" customFormat="1" ht="15" customHeight="1">
      <c r="A78" s="138">
        <v>2011</v>
      </c>
      <c r="B78" s="139" t="s">
        <v>6</v>
      </c>
      <c r="C78" s="113"/>
      <c r="D78" s="110">
        <f t="shared" si="24"/>
        <v>193078</v>
      </c>
      <c r="E78" s="110">
        <f t="shared" si="24"/>
        <v>186737</v>
      </c>
      <c r="F78" s="110">
        <f t="shared" si="24"/>
        <v>233613</v>
      </c>
      <c r="G78" s="110">
        <f t="shared" si="24"/>
        <v>272539</v>
      </c>
      <c r="H78" s="110">
        <f t="shared" si="24"/>
        <v>299098</v>
      </c>
      <c r="I78" s="110">
        <f t="shared" si="24"/>
        <v>318630</v>
      </c>
      <c r="J78" s="110">
        <f t="shared" si="24"/>
        <v>405079</v>
      </c>
      <c r="K78" s="110">
        <f t="shared" si="25"/>
        <v>407615</v>
      </c>
      <c r="L78" s="110">
        <f t="shared" si="25"/>
        <v>312091</v>
      </c>
      <c r="M78" s="110">
        <f t="shared" si="25"/>
        <v>292281</v>
      </c>
      <c r="N78" s="110">
        <f t="shared" si="25"/>
        <v>267374</v>
      </c>
      <c r="O78" s="110">
        <f t="shared" si="25"/>
        <v>273144</v>
      </c>
      <c r="P78" s="110">
        <f t="shared" si="26"/>
        <v>3461279</v>
      </c>
      <c r="Q78" s="112"/>
      <c r="R78" s="112"/>
      <c r="S78" s="110">
        <f>SUM($D78:D78)</f>
        <v>193078</v>
      </c>
      <c r="T78" s="110">
        <f>SUM($D78:E78)</f>
        <v>379815</v>
      </c>
      <c r="U78" s="110">
        <f>SUM($D78:F78)</f>
        <v>613428</v>
      </c>
      <c r="V78" s="110">
        <f>SUM($D78:G78)</f>
        <v>885967</v>
      </c>
      <c r="W78" s="110">
        <f>SUM($D78:H78)</f>
        <v>1185065</v>
      </c>
      <c r="X78" s="110">
        <f>SUM($D78:I78)</f>
        <v>1503695</v>
      </c>
      <c r="Y78" s="110">
        <f>SUM($D78:J78)</f>
        <v>1908774</v>
      </c>
      <c r="Z78" s="110">
        <f>SUM($D78:K78)</f>
        <v>2316389</v>
      </c>
      <c r="AA78" s="110">
        <f>SUM($D78:L78)</f>
        <v>2628480</v>
      </c>
      <c r="AB78" s="110">
        <f>SUM($D78:M78)</f>
        <v>2920761</v>
      </c>
      <c r="AC78" s="110">
        <f>SUM($D78:N78)</f>
        <v>3188135</v>
      </c>
      <c r="AD78" s="110">
        <f>SUM($D78:O78)</f>
        <v>3461279</v>
      </c>
    </row>
    <row r="79" spans="1:50" s="114" customFormat="1" ht="15" customHeight="1">
      <c r="A79" s="138">
        <v>2012</v>
      </c>
      <c r="B79" s="139" t="s">
        <v>6</v>
      </c>
      <c r="C79" s="113"/>
      <c r="D79" s="110">
        <f t="shared" si="24"/>
        <v>215914</v>
      </c>
      <c r="E79" s="110">
        <f t="shared" si="24"/>
        <v>221712</v>
      </c>
      <c r="F79" s="110">
        <f t="shared" si="24"/>
        <v>274935</v>
      </c>
      <c r="G79" s="110">
        <f t="shared" si="24"/>
        <v>287878</v>
      </c>
      <c r="H79" s="110">
        <f t="shared" si="24"/>
        <v>304867</v>
      </c>
      <c r="I79" s="110">
        <f t="shared" si="24"/>
        <v>324098</v>
      </c>
      <c r="J79" s="110">
        <f t="shared" si="24"/>
        <v>397002</v>
      </c>
      <c r="K79" s="110">
        <f t="shared" si="25"/>
        <v>440210</v>
      </c>
      <c r="L79" s="110">
        <f t="shared" si="25"/>
        <v>327170</v>
      </c>
      <c r="M79" s="110">
        <f t="shared" si="25"/>
        <v>296124</v>
      </c>
      <c r="N79" s="110">
        <f t="shared" si="25"/>
        <v>275457</v>
      </c>
      <c r="O79" s="110">
        <f t="shared" si="25"/>
        <v>269382</v>
      </c>
      <c r="P79" s="110">
        <f t="shared" si="26"/>
        <v>3634749</v>
      </c>
      <c r="Q79" s="112"/>
      <c r="R79" s="112"/>
      <c r="S79" s="110">
        <f>SUM($D79:D79)</f>
        <v>215914</v>
      </c>
      <c r="T79" s="110">
        <f>SUM($D79:E79)</f>
        <v>437626</v>
      </c>
      <c r="U79" s="110">
        <f>SUM($D79:F79)</f>
        <v>712561</v>
      </c>
      <c r="V79" s="110">
        <f>SUM($D79:G79)</f>
        <v>1000439</v>
      </c>
      <c r="W79" s="110">
        <f>SUM($D79:H79)</f>
        <v>1305306</v>
      </c>
      <c r="X79" s="110">
        <f>SUM($D79:I79)</f>
        <v>1629404</v>
      </c>
      <c r="Y79" s="110">
        <f>SUM($D79:J79)</f>
        <v>2026406</v>
      </c>
      <c r="Z79" s="110">
        <f>SUM($D79:K79)</f>
        <v>2466616</v>
      </c>
      <c r="AA79" s="110">
        <f>SUM($D79:L79)</f>
        <v>2793786</v>
      </c>
      <c r="AB79" s="110">
        <f>SUM($D79:M79)</f>
        <v>3089910</v>
      </c>
      <c r="AC79" s="110">
        <f>SUM($D79:N79)</f>
        <v>3365367</v>
      </c>
      <c r="AD79" s="110">
        <f>SUM($D79:O79)</f>
        <v>3634749</v>
      </c>
    </row>
    <row r="80" spans="1:50" s="114" customFormat="1" ht="15" customHeight="1">
      <c r="A80" s="138">
        <v>2013</v>
      </c>
      <c r="B80" s="139" t="s">
        <v>6</v>
      </c>
      <c r="C80" s="113"/>
      <c r="D80" s="110">
        <f t="shared" si="24"/>
        <v>222908</v>
      </c>
      <c r="E80" s="110">
        <f t="shared" si="24"/>
        <v>209990</v>
      </c>
      <c r="F80" s="110">
        <f t="shared" si="24"/>
        <v>270586</v>
      </c>
      <c r="G80" s="110">
        <f t="shared" si="24"/>
        <v>256519</v>
      </c>
      <c r="H80" s="110">
        <f t="shared" si="24"/>
        <v>294875</v>
      </c>
      <c r="I80" s="110">
        <f t="shared" si="24"/>
        <v>313917</v>
      </c>
      <c r="J80" s="110">
        <f t="shared" si="24"/>
        <v>368296</v>
      </c>
      <c r="K80" s="110">
        <f t="shared" si="25"/>
        <v>399515</v>
      </c>
      <c r="L80" s="110">
        <f t="shared" si="25"/>
        <v>286853</v>
      </c>
      <c r="M80" s="110">
        <f t="shared" si="25"/>
        <v>277299</v>
      </c>
      <c r="N80" s="110">
        <f t="shared" si="25"/>
        <v>255079</v>
      </c>
      <c r="O80" s="110">
        <f t="shared" si="25"/>
        <v>238741</v>
      </c>
      <c r="P80" s="110">
        <f t="shared" si="26"/>
        <v>3394578</v>
      </c>
      <c r="Q80" s="112"/>
      <c r="R80" s="112"/>
      <c r="S80" s="110">
        <f>SUM($D80:D80)</f>
        <v>222908</v>
      </c>
      <c r="T80" s="110">
        <f>SUM($D80:E80)</f>
        <v>432898</v>
      </c>
      <c r="U80" s="110">
        <f>SUM($D80:F80)</f>
        <v>703484</v>
      </c>
      <c r="V80" s="110">
        <f>SUM($D80:G80)</f>
        <v>960003</v>
      </c>
      <c r="W80" s="110">
        <f>SUM($D80:H80)</f>
        <v>1254878</v>
      </c>
      <c r="X80" s="110">
        <f>SUM($D80:I80)</f>
        <v>1568795</v>
      </c>
      <c r="Y80" s="110">
        <f>SUM($D80:J80)</f>
        <v>1937091</v>
      </c>
      <c r="Z80" s="110">
        <f>SUM($D80:K80)</f>
        <v>2336606</v>
      </c>
      <c r="AA80" s="110">
        <f>SUM($D80:L80)</f>
        <v>2623459</v>
      </c>
      <c r="AB80" s="110">
        <f>SUM($D80:M80)</f>
        <v>2900758</v>
      </c>
      <c r="AC80" s="110">
        <f>SUM($D80:N80)</f>
        <v>3155837</v>
      </c>
      <c r="AD80" s="110">
        <f>SUM($D80:O80)</f>
        <v>3394578</v>
      </c>
    </row>
    <row r="81" spans="1:50" s="114" customFormat="1" ht="15" customHeight="1">
      <c r="A81" s="138">
        <v>2014</v>
      </c>
      <c r="B81" s="139" t="s">
        <v>6</v>
      </c>
      <c r="C81" s="113"/>
      <c r="D81" s="110">
        <f t="shared" si="24"/>
        <v>182762</v>
      </c>
      <c r="E81" s="110">
        <f t="shared" si="24"/>
        <v>185729</v>
      </c>
      <c r="F81" s="110">
        <f t="shared" si="24"/>
        <v>229638</v>
      </c>
      <c r="G81" s="110">
        <f t="shared" si="24"/>
        <v>249218</v>
      </c>
      <c r="H81" s="110">
        <f t="shared" si="24"/>
        <v>278100</v>
      </c>
      <c r="I81" s="110">
        <f t="shared" si="24"/>
        <v>289739</v>
      </c>
      <c r="J81" s="110">
        <f t="shared" si="24"/>
        <v>343804</v>
      </c>
      <c r="K81" s="110">
        <f t="shared" si="25"/>
        <v>372456</v>
      </c>
      <c r="L81" s="110">
        <f t="shared" si="25"/>
        <v>276818</v>
      </c>
      <c r="M81" s="110">
        <f t="shared" si="25"/>
        <v>260422</v>
      </c>
      <c r="N81" s="110">
        <f t="shared" si="25"/>
        <v>203180</v>
      </c>
      <c r="O81" s="110">
        <f t="shared" si="25"/>
        <v>211148</v>
      </c>
      <c r="P81" s="110">
        <f t="shared" si="26"/>
        <v>3083014</v>
      </c>
      <c r="Q81" s="112"/>
      <c r="R81" s="112"/>
      <c r="S81" s="110">
        <f>SUM($D81:D81)</f>
        <v>182762</v>
      </c>
      <c r="T81" s="110">
        <f>SUM($D81:E81)</f>
        <v>368491</v>
      </c>
      <c r="U81" s="110">
        <f>SUM($D81:F81)</f>
        <v>598129</v>
      </c>
      <c r="V81" s="110">
        <f>SUM($D81:G81)</f>
        <v>847347</v>
      </c>
      <c r="W81" s="110">
        <f>SUM($D81:H81)</f>
        <v>1125447</v>
      </c>
      <c r="X81" s="110">
        <f>SUM($D81:I81)</f>
        <v>1415186</v>
      </c>
      <c r="Y81" s="110">
        <f>SUM($D81:J81)</f>
        <v>1758990</v>
      </c>
      <c r="Z81" s="110">
        <f>SUM($D81:K81)</f>
        <v>2131446</v>
      </c>
      <c r="AA81" s="110">
        <f>SUM($D81:L81)</f>
        <v>2408264</v>
      </c>
      <c r="AB81" s="110">
        <f>SUM($D81:M81)</f>
        <v>2668686</v>
      </c>
      <c r="AC81" s="110">
        <f>SUM($D81:N81)</f>
        <v>2871866</v>
      </c>
      <c r="AD81" s="110">
        <f>SUM($D81:O81)</f>
        <v>3083014</v>
      </c>
    </row>
    <row r="82" spans="1:50" s="114" customFormat="1" ht="15" customHeight="1">
      <c r="A82" s="138">
        <v>2015</v>
      </c>
      <c r="B82" s="139" t="s">
        <v>6</v>
      </c>
      <c r="C82" s="113"/>
      <c r="D82" s="110">
        <f t="shared" si="24"/>
        <v>158355</v>
      </c>
      <c r="E82" s="110">
        <f t="shared" si="24"/>
        <v>141839</v>
      </c>
      <c r="F82" s="110">
        <f t="shared" si="24"/>
        <v>186559</v>
      </c>
      <c r="G82" s="110">
        <f t="shared" si="24"/>
        <v>201365</v>
      </c>
      <c r="H82" s="110">
        <f t="shared" si="24"/>
        <v>237878</v>
      </c>
      <c r="I82" s="110">
        <f t="shared" si="24"/>
        <v>252028</v>
      </c>
      <c r="J82" s="110">
        <f t="shared" si="24"/>
        <v>309469</v>
      </c>
      <c r="K82" s="110">
        <f t="shared" si="25"/>
        <v>311361</v>
      </c>
      <c r="L82" s="110">
        <f t="shared" si="25"/>
        <v>225052</v>
      </c>
      <c r="M82" s="110">
        <f t="shared" si="25"/>
        <v>207249</v>
      </c>
      <c r="N82" s="110">
        <f t="shared" si="25"/>
        <v>170883</v>
      </c>
      <c r="O82" s="110">
        <f t="shared" si="25"/>
        <v>169301</v>
      </c>
      <c r="P82" s="110">
        <f t="shared" si="26"/>
        <v>2571339</v>
      </c>
      <c r="Q82" s="112"/>
      <c r="R82" s="112"/>
      <c r="S82" s="110">
        <f>SUM($D82:D82)</f>
        <v>158355</v>
      </c>
      <c r="T82" s="110">
        <f>SUM($D82:E82)</f>
        <v>300194</v>
      </c>
      <c r="U82" s="110">
        <f>SUM($D82:F82)</f>
        <v>486753</v>
      </c>
      <c r="V82" s="110">
        <f>SUM($D82:G82)</f>
        <v>688118</v>
      </c>
      <c r="W82" s="110">
        <f>SUM($D82:H82)</f>
        <v>925996</v>
      </c>
      <c r="X82" s="110">
        <f>SUM($D82:I82)</f>
        <v>1178024</v>
      </c>
      <c r="Y82" s="110">
        <f>SUM($D82:J82)</f>
        <v>1487493</v>
      </c>
      <c r="Z82" s="110">
        <f>SUM($D82:K82)</f>
        <v>1798854</v>
      </c>
      <c r="AA82" s="110">
        <f>SUM($D82:L82)</f>
        <v>2023906</v>
      </c>
      <c r="AB82" s="110">
        <f>SUM($D82:M82)</f>
        <v>2231155</v>
      </c>
      <c r="AC82" s="110">
        <f>SUM($D82:N82)</f>
        <v>2402038</v>
      </c>
      <c r="AD82" s="110">
        <f>SUM($D82:O82)</f>
        <v>2571339</v>
      </c>
    </row>
    <row r="83" spans="1:50" s="114" customFormat="1" ht="15" customHeight="1">
      <c r="A83" s="138">
        <v>2016</v>
      </c>
      <c r="B83" s="139" t="s">
        <v>6</v>
      </c>
      <c r="C83" s="113"/>
      <c r="D83" s="110">
        <f t="shared" si="24"/>
        <v>150927</v>
      </c>
      <c r="E83" s="110">
        <f t="shared" si="24"/>
        <v>131149</v>
      </c>
      <c r="F83" s="110">
        <f t="shared" si="24"/>
        <v>170228</v>
      </c>
      <c r="G83" s="110">
        <f t="shared" si="24"/>
        <v>179979</v>
      </c>
      <c r="H83" s="110">
        <f t="shared" si="24"/>
        <v>214117</v>
      </c>
      <c r="I83" s="110">
        <f t="shared" si="24"/>
        <v>235459</v>
      </c>
      <c r="J83" s="110">
        <f t="shared" si="24"/>
        <v>305236</v>
      </c>
      <c r="K83" s="110">
        <f t="shared" si="25"/>
        <v>297261</v>
      </c>
      <c r="L83" s="110">
        <f t="shared" si="25"/>
        <v>228535</v>
      </c>
      <c r="M83" s="110">
        <f t="shared" si="25"/>
        <v>208885</v>
      </c>
      <c r="N83" s="110">
        <f t="shared" si="25"/>
        <v>171436</v>
      </c>
      <c r="O83" s="110">
        <f t="shared" si="25"/>
        <v>167994</v>
      </c>
      <c r="P83" s="110">
        <f t="shared" ref="P83" si="27">SUM(D83:O83)</f>
        <v>2461206</v>
      </c>
      <c r="Q83" s="112"/>
      <c r="R83" s="112"/>
      <c r="S83" s="110">
        <f>SUM($D83:D83)</f>
        <v>150927</v>
      </c>
      <c r="T83" s="110">
        <f>SUM($D83:E83)</f>
        <v>282076</v>
      </c>
      <c r="U83" s="110">
        <f>SUM($D83:F83)</f>
        <v>452304</v>
      </c>
      <c r="V83" s="110">
        <f>SUM($D83:G83)</f>
        <v>632283</v>
      </c>
      <c r="W83" s="110">
        <f>SUM($D83:H83)</f>
        <v>846400</v>
      </c>
      <c r="X83" s="110">
        <f>SUM($D83:I83)</f>
        <v>1081859</v>
      </c>
      <c r="Y83" s="110">
        <f>SUM($D83:J83)</f>
        <v>1387095</v>
      </c>
      <c r="Z83" s="110">
        <f>SUM($D83:K83)</f>
        <v>1684356</v>
      </c>
      <c r="AA83" s="110">
        <f>SUM($D83:L83)</f>
        <v>1912891</v>
      </c>
      <c r="AB83" s="110">
        <f>SUM($D83:M83)</f>
        <v>2121776</v>
      </c>
      <c r="AC83" s="110">
        <f>SUM($D83:N83)</f>
        <v>2293212</v>
      </c>
      <c r="AD83" s="110">
        <f>SUM($D83:O83)</f>
        <v>2461206</v>
      </c>
    </row>
    <row r="84" spans="1:50" s="114" customFormat="1" ht="15" customHeight="1">
      <c r="A84" s="138">
        <v>2017</v>
      </c>
      <c r="B84" s="139" t="s">
        <v>6</v>
      </c>
      <c r="C84" s="113"/>
      <c r="D84" s="110">
        <f>SUMIFS(D$11:D$69,$A$11:$A$69,$A84,$B$11:$B$69,$B84)</f>
        <v>146069</v>
      </c>
      <c r="E84" s="110">
        <f t="shared" ref="E84:O84" si="28">SUMIFS(E$11:E$69,$A$11:$A$69,$A84,$B$11:$B$69,$B84)</f>
        <v>139306</v>
      </c>
      <c r="F84" s="110">
        <f t="shared" si="28"/>
        <v>155318</v>
      </c>
      <c r="G84" s="110">
        <f t="shared" si="28"/>
        <v>195855</v>
      </c>
      <c r="H84" s="110">
        <f t="shared" si="28"/>
        <v>200122</v>
      </c>
      <c r="I84" s="110">
        <f t="shared" si="28"/>
        <v>226044</v>
      </c>
      <c r="J84" s="110">
        <f t="shared" si="28"/>
        <v>292103</v>
      </c>
      <c r="K84" s="110">
        <f t="shared" si="28"/>
        <v>304789</v>
      </c>
      <c r="L84" s="110">
        <f t="shared" si="28"/>
        <v>230887</v>
      </c>
      <c r="M84" s="110">
        <f t="shared" si="28"/>
        <v>215069</v>
      </c>
      <c r="N84" s="110">
        <f t="shared" si="28"/>
        <v>0</v>
      </c>
      <c r="O84" s="110">
        <f t="shared" si="28"/>
        <v>0</v>
      </c>
      <c r="P84" s="110">
        <f t="shared" ref="P84" si="29">SUM(D84:O84)</f>
        <v>2105562</v>
      </c>
      <c r="Q84" s="112"/>
      <c r="R84" s="112"/>
      <c r="S84" s="110">
        <f>SUM($D84:D84)</f>
        <v>146069</v>
      </c>
      <c r="T84" s="110">
        <f>SUM($D84:E84)</f>
        <v>285375</v>
      </c>
      <c r="U84" s="110">
        <f>SUM($D84:F84)</f>
        <v>440693</v>
      </c>
      <c r="V84" s="110">
        <f>SUM($D84:G84)</f>
        <v>636548</v>
      </c>
      <c r="W84" s="110">
        <f>SUM($D84:H84)</f>
        <v>836670</v>
      </c>
      <c r="X84" s="110">
        <f>SUM($D84:I84)</f>
        <v>1062714</v>
      </c>
      <c r="Y84" s="110">
        <f>SUM($D84:J84)</f>
        <v>1354817</v>
      </c>
      <c r="Z84" s="110">
        <f>SUM($D84:K84)</f>
        <v>1659606</v>
      </c>
      <c r="AA84" s="110">
        <f>SUM($D84:L84)</f>
        <v>1890493</v>
      </c>
      <c r="AB84" s="110">
        <f>SUM($D84:M84)</f>
        <v>2105562</v>
      </c>
      <c r="AC84" s="110">
        <f>SUM($D84:N84)</f>
        <v>2105562</v>
      </c>
      <c r="AD84" s="110">
        <f>SUM($D84:O84)</f>
        <v>2105562</v>
      </c>
    </row>
    <row r="85" spans="1:50" s="114" customFormat="1" ht="15" customHeight="1">
      <c r="A85" s="144"/>
      <c r="B85" s="139"/>
      <c r="C85" s="113"/>
      <c r="D85" s="110"/>
      <c r="E85" s="110"/>
      <c r="F85" s="110"/>
      <c r="G85" s="110"/>
      <c r="H85" s="110"/>
      <c r="I85" s="110"/>
      <c r="J85" s="110"/>
      <c r="K85" s="110"/>
      <c r="L85" s="110"/>
      <c r="M85" s="110"/>
      <c r="N85" s="110"/>
      <c r="O85" s="110"/>
      <c r="P85" s="110"/>
      <c r="Q85" s="112"/>
      <c r="R85" s="112"/>
      <c r="S85" s="110"/>
      <c r="T85" s="110"/>
      <c r="U85" s="110"/>
      <c r="V85" s="110"/>
      <c r="W85" s="110"/>
      <c r="X85" s="110"/>
      <c r="Y85" s="110"/>
      <c r="Z85" s="110"/>
      <c r="AA85" s="110"/>
      <c r="AB85" s="110"/>
      <c r="AC85" s="110"/>
      <c r="AD85" s="110"/>
    </row>
    <row r="86" spans="1:50" ht="15" customHeight="1">
      <c r="Q86" s="112"/>
      <c r="R86" s="112"/>
      <c r="AK86" s="120"/>
      <c r="AL86" s="120"/>
      <c r="AM86" s="120"/>
      <c r="AN86" s="120"/>
      <c r="AO86" s="120"/>
      <c r="AP86" s="120"/>
      <c r="AQ86" s="120"/>
      <c r="AR86" s="120"/>
      <c r="AS86" s="120"/>
      <c r="AT86" s="120"/>
      <c r="AU86" s="120"/>
      <c r="AV86" s="120"/>
      <c r="AW86" s="120"/>
      <c r="AX86" s="120"/>
    </row>
    <row r="87" spans="1:50" ht="15" customHeight="1">
      <c r="A87" s="138">
        <v>2006</v>
      </c>
      <c r="B87" s="141" t="s">
        <v>7</v>
      </c>
      <c r="C87" s="113"/>
      <c r="D87" s="110">
        <f t="shared" ref="D87:J97" si="30">SUMIFS(D$11:D$65,$A$11:$A$65,$A87,$B$11:$B$65,$B87)</f>
        <v>5</v>
      </c>
      <c r="E87" s="110">
        <f t="shared" si="30"/>
        <v>6</v>
      </c>
      <c r="F87" s="110">
        <f t="shared" si="30"/>
        <v>13</v>
      </c>
      <c r="G87" s="110">
        <f t="shared" si="30"/>
        <v>10</v>
      </c>
      <c r="H87" s="110">
        <f t="shared" si="30"/>
        <v>9</v>
      </c>
      <c r="I87" s="110">
        <f t="shared" si="30"/>
        <v>10</v>
      </c>
      <c r="J87" s="110">
        <f t="shared" si="30"/>
        <v>16</v>
      </c>
      <c r="K87" s="110">
        <f t="shared" ref="K87:O97" si="31">SUMIFS(K$11:K$65,$A$11:$A$65,$A87,$B$11:$B$65,$B87)</f>
        <v>17</v>
      </c>
      <c r="L87" s="110">
        <f t="shared" si="31"/>
        <v>8</v>
      </c>
      <c r="M87" s="110">
        <f t="shared" si="31"/>
        <v>7</v>
      </c>
      <c r="N87" s="110">
        <f t="shared" si="31"/>
        <v>8</v>
      </c>
      <c r="O87" s="110">
        <f t="shared" si="31"/>
        <v>12</v>
      </c>
      <c r="P87" s="110">
        <f t="shared" ref="P87:P96" si="32">SUM(D87:O87)</f>
        <v>121</v>
      </c>
      <c r="Q87" s="112"/>
      <c r="R87" s="112"/>
      <c r="S87" s="110">
        <f>SUM($D87:D87)</f>
        <v>5</v>
      </c>
      <c r="T87" s="110">
        <f>SUM($D87:E87)</f>
        <v>11</v>
      </c>
      <c r="U87" s="110">
        <f>SUM($D87:F87)</f>
        <v>24</v>
      </c>
      <c r="V87" s="110">
        <f>SUM($D87:G87)</f>
        <v>34</v>
      </c>
      <c r="W87" s="110">
        <f>SUM($D87:H87)</f>
        <v>43</v>
      </c>
      <c r="X87" s="110">
        <f>SUM($D87:I87)</f>
        <v>53</v>
      </c>
      <c r="Y87" s="110">
        <f>SUM($D87:J87)</f>
        <v>69</v>
      </c>
      <c r="Z87" s="110">
        <f>SUM($D87:K87)</f>
        <v>86</v>
      </c>
      <c r="AA87" s="110">
        <f>SUM($D87:L87)</f>
        <v>94</v>
      </c>
      <c r="AB87" s="110">
        <f>SUM($D87:M87)</f>
        <v>101</v>
      </c>
      <c r="AC87" s="110">
        <f>SUM($D87:N87)</f>
        <v>109</v>
      </c>
      <c r="AD87" s="110">
        <f>SUM($D87:O87)</f>
        <v>121</v>
      </c>
      <c r="AK87" s="120"/>
      <c r="AL87" s="120"/>
      <c r="AM87" s="120"/>
      <c r="AN87" s="120"/>
      <c r="AO87" s="120"/>
      <c r="AP87" s="120"/>
      <c r="AQ87" s="120"/>
      <c r="AR87" s="120"/>
      <c r="AS87" s="120"/>
      <c r="AT87" s="120"/>
      <c r="AU87" s="120"/>
      <c r="AV87" s="120"/>
      <c r="AW87" s="120"/>
      <c r="AX87" s="120"/>
    </row>
    <row r="88" spans="1:50" ht="15" customHeight="1">
      <c r="A88" s="138">
        <v>2007</v>
      </c>
      <c r="B88" s="141" t="s">
        <v>7</v>
      </c>
      <c r="C88" s="113"/>
      <c r="D88" s="110">
        <f t="shared" si="30"/>
        <v>4</v>
      </c>
      <c r="E88" s="110">
        <f t="shared" si="30"/>
        <v>3</v>
      </c>
      <c r="F88" s="110">
        <f t="shared" si="30"/>
        <v>9</v>
      </c>
      <c r="G88" s="110">
        <f t="shared" si="30"/>
        <v>16</v>
      </c>
      <c r="H88" s="110">
        <f t="shared" si="30"/>
        <v>9</v>
      </c>
      <c r="I88" s="110">
        <f t="shared" si="30"/>
        <v>15</v>
      </c>
      <c r="J88" s="110">
        <f t="shared" si="30"/>
        <v>9</v>
      </c>
      <c r="K88" s="110">
        <f t="shared" si="31"/>
        <v>17</v>
      </c>
      <c r="L88" s="110">
        <f t="shared" si="31"/>
        <v>8</v>
      </c>
      <c r="M88" s="110">
        <f t="shared" si="31"/>
        <v>8</v>
      </c>
      <c r="N88" s="110">
        <f t="shared" si="31"/>
        <v>8</v>
      </c>
      <c r="O88" s="110">
        <f t="shared" si="31"/>
        <v>37</v>
      </c>
      <c r="P88" s="110">
        <f t="shared" si="32"/>
        <v>143</v>
      </c>
      <c r="Q88" s="112"/>
      <c r="R88" s="112"/>
      <c r="S88" s="110">
        <f>SUM($D88:D88)</f>
        <v>4</v>
      </c>
      <c r="T88" s="110">
        <f>SUM($D88:E88)</f>
        <v>7</v>
      </c>
      <c r="U88" s="110">
        <f>SUM($D88:F88)</f>
        <v>16</v>
      </c>
      <c r="V88" s="110">
        <f>SUM($D88:G88)</f>
        <v>32</v>
      </c>
      <c r="W88" s="110">
        <f>SUM($D88:H88)</f>
        <v>41</v>
      </c>
      <c r="X88" s="110">
        <f>SUM($D88:I88)</f>
        <v>56</v>
      </c>
      <c r="Y88" s="110">
        <f>SUM($D88:J88)</f>
        <v>65</v>
      </c>
      <c r="Z88" s="110">
        <f>SUM($D88:K88)</f>
        <v>82</v>
      </c>
      <c r="AA88" s="110">
        <f>SUM($D88:L88)</f>
        <v>90</v>
      </c>
      <c r="AB88" s="110">
        <f>SUM($D88:M88)</f>
        <v>98</v>
      </c>
      <c r="AC88" s="110">
        <f>SUM($D88:N88)</f>
        <v>106</v>
      </c>
      <c r="AD88" s="110">
        <f>SUM($D88:O88)</f>
        <v>143</v>
      </c>
      <c r="AK88" s="120"/>
      <c r="AL88" s="120"/>
      <c r="AM88" s="120"/>
      <c r="AN88" s="120"/>
      <c r="AO88" s="120"/>
      <c r="AP88" s="120"/>
      <c r="AQ88" s="120"/>
      <c r="AR88" s="120"/>
      <c r="AS88" s="120"/>
      <c r="AT88" s="120"/>
      <c r="AU88" s="120"/>
      <c r="AV88" s="120"/>
      <c r="AW88" s="120"/>
      <c r="AX88" s="120"/>
    </row>
    <row r="89" spans="1:50" ht="15" customHeight="1">
      <c r="A89" s="138">
        <v>2008</v>
      </c>
      <c r="B89" s="141" t="s">
        <v>7</v>
      </c>
      <c r="C89" s="113"/>
      <c r="D89" s="110">
        <f t="shared" si="30"/>
        <v>31</v>
      </c>
      <c r="E89" s="110">
        <f t="shared" si="30"/>
        <v>14</v>
      </c>
      <c r="F89" s="110">
        <f t="shared" si="30"/>
        <v>16</v>
      </c>
      <c r="G89" s="110">
        <f t="shared" si="30"/>
        <v>10</v>
      </c>
      <c r="H89" s="110">
        <f t="shared" si="30"/>
        <v>17</v>
      </c>
      <c r="I89" s="110">
        <f t="shared" si="30"/>
        <v>17</v>
      </c>
      <c r="J89" s="110">
        <f t="shared" si="30"/>
        <v>19</v>
      </c>
      <c r="K89" s="110">
        <f t="shared" si="31"/>
        <v>19</v>
      </c>
      <c r="L89" s="110">
        <f t="shared" si="31"/>
        <v>8</v>
      </c>
      <c r="M89" s="110">
        <f t="shared" si="31"/>
        <v>6</v>
      </c>
      <c r="N89" s="110">
        <f t="shared" si="31"/>
        <v>7</v>
      </c>
      <c r="O89" s="110">
        <f t="shared" si="31"/>
        <v>10</v>
      </c>
      <c r="P89" s="110">
        <f t="shared" si="32"/>
        <v>174</v>
      </c>
      <c r="Q89" s="112"/>
      <c r="R89" s="112"/>
      <c r="S89" s="110">
        <f>SUM($D89:D89)</f>
        <v>31</v>
      </c>
      <c r="T89" s="110">
        <f>SUM($D89:E89)</f>
        <v>45</v>
      </c>
      <c r="U89" s="110">
        <f>SUM($D89:F89)</f>
        <v>61</v>
      </c>
      <c r="V89" s="110">
        <f>SUM($D89:G89)</f>
        <v>71</v>
      </c>
      <c r="W89" s="110">
        <f>SUM($D89:H89)</f>
        <v>88</v>
      </c>
      <c r="X89" s="110">
        <f>SUM($D89:I89)</f>
        <v>105</v>
      </c>
      <c r="Y89" s="110">
        <f>SUM($D89:J89)</f>
        <v>124</v>
      </c>
      <c r="Z89" s="110">
        <f>SUM($D89:K89)</f>
        <v>143</v>
      </c>
      <c r="AA89" s="110">
        <f>SUM($D89:L89)</f>
        <v>151</v>
      </c>
      <c r="AB89" s="110">
        <f>SUM($D89:M89)</f>
        <v>157</v>
      </c>
      <c r="AC89" s="110">
        <f>SUM($D89:N89)</f>
        <v>164</v>
      </c>
      <c r="AD89" s="110">
        <f>SUM($D89:O89)</f>
        <v>174</v>
      </c>
      <c r="AK89" s="120"/>
      <c r="AL89" s="120"/>
      <c r="AM89" s="120"/>
      <c r="AN89" s="120"/>
      <c r="AO89" s="120"/>
      <c r="AP89" s="120"/>
      <c r="AQ89" s="120"/>
      <c r="AR89" s="120"/>
      <c r="AS89" s="120"/>
      <c r="AT89" s="120"/>
      <c r="AU89" s="120"/>
      <c r="AV89" s="120"/>
      <c r="AW89" s="120"/>
      <c r="AX89" s="120"/>
    </row>
    <row r="90" spans="1:50" ht="15" customHeight="1">
      <c r="A90" s="138">
        <v>2009</v>
      </c>
      <c r="B90" s="141" t="s">
        <v>7</v>
      </c>
      <c r="C90" s="113"/>
      <c r="D90" s="110">
        <f t="shared" si="30"/>
        <v>3</v>
      </c>
      <c r="E90" s="110">
        <f t="shared" si="30"/>
        <v>1</v>
      </c>
      <c r="F90" s="110">
        <f t="shared" si="30"/>
        <v>11</v>
      </c>
      <c r="G90" s="110">
        <f t="shared" si="30"/>
        <v>9</v>
      </c>
      <c r="H90" s="110">
        <f t="shared" si="30"/>
        <v>10</v>
      </c>
      <c r="I90" s="110">
        <f t="shared" si="30"/>
        <v>3</v>
      </c>
      <c r="J90" s="110">
        <f t="shared" si="30"/>
        <v>9</v>
      </c>
      <c r="K90" s="110">
        <f t="shared" si="31"/>
        <v>8</v>
      </c>
      <c r="L90" s="110">
        <f t="shared" si="31"/>
        <v>5</v>
      </c>
      <c r="M90" s="110">
        <f t="shared" si="31"/>
        <v>3</v>
      </c>
      <c r="N90" s="110">
        <f t="shared" si="31"/>
        <v>6</v>
      </c>
      <c r="O90" s="110">
        <f t="shared" si="31"/>
        <v>8</v>
      </c>
      <c r="P90" s="110">
        <f t="shared" si="32"/>
        <v>76</v>
      </c>
      <c r="Q90" s="112"/>
      <c r="R90" s="112"/>
      <c r="S90" s="110">
        <f>SUM($D90:D90)</f>
        <v>3</v>
      </c>
      <c r="T90" s="110">
        <f>SUM($D90:E90)</f>
        <v>4</v>
      </c>
      <c r="U90" s="110">
        <f>SUM($D90:F90)</f>
        <v>15</v>
      </c>
      <c r="V90" s="110">
        <f>SUM($D90:G90)</f>
        <v>24</v>
      </c>
      <c r="W90" s="110">
        <f>SUM($D90:H90)</f>
        <v>34</v>
      </c>
      <c r="X90" s="110">
        <f>SUM($D90:I90)</f>
        <v>37</v>
      </c>
      <c r="Y90" s="110">
        <f>SUM($D90:J90)</f>
        <v>46</v>
      </c>
      <c r="Z90" s="110">
        <f>SUM($D90:K90)</f>
        <v>54</v>
      </c>
      <c r="AA90" s="110">
        <f>SUM($D90:L90)</f>
        <v>59</v>
      </c>
      <c r="AB90" s="110">
        <f>SUM($D90:M90)</f>
        <v>62</v>
      </c>
      <c r="AC90" s="110">
        <f>SUM($D90:N90)</f>
        <v>68</v>
      </c>
      <c r="AD90" s="110">
        <f>SUM($D90:O90)</f>
        <v>76</v>
      </c>
      <c r="AK90" s="120"/>
      <c r="AL90" s="120"/>
      <c r="AM90" s="120"/>
      <c r="AN90" s="120"/>
      <c r="AO90" s="120"/>
      <c r="AP90" s="120"/>
      <c r="AQ90" s="120"/>
      <c r="AR90" s="120"/>
      <c r="AS90" s="120"/>
      <c r="AT90" s="120"/>
      <c r="AU90" s="120"/>
      <c r="AV90" s="120"/>
      <c r="AW90" s="120"/>
      <c r="AX90" s="120"/>
    </row>
    <row r="91" spans="1:50" ht="15" customHeight="1">
      <c r="A91" s="138">
        <v>2010</v>
      </c>
      <c r="B91" s="141" t="s">
        <v>7</v>
      </c>
      <c r="C91" s="113"/>
      <c r="D91" s="110">
        <f t="shared" si="30"/>
        <v>7</v>
      </c>
      <c r="E91" s="110">
        <f t="shared" si="30"/>
        <v>4</v>
      </c>
      <c r="F91" s="110">
        <f t="shared" si="30"/>
        <v>13</v>
      </c>
      <c r="G91" s="110">
        <f t="shared" si="30"/>
        <v>4</v>
      </c>
      <c r="H91" s="110">
        <f t="shared" si="30"/>
        <v>12</v>
      </c>
      <c r="I91" s="110">
        <f t="shared" si="30"/>
        <v>11</v>
      </c>
      <c r="J91" s="110">
        <f t="shared" si="30"/>
        <v>8</v>
      </c>
      <c r="K91" s="110">
        <f t="shared" si="31"/>
        <v>17</v>
      </c>
      <c r="L91" s="110">
        <f t="shared" si="31"/>
        <v>12</v>
      </c>
      <c r="M91" s="110">
        <f t="shared" si="31"/>
        <v>7</v>
      </c>
      <c r="N91" s="110">
        <f t="shared" si="31"/>
        <v>14</v>
      </c>
      <c r="O91" s="110">
        <f t="shared" si="31"/>
        <v>13</v>
      </c>
      <c r="P91" s="110">
        <f t="shared" si="32"/>
        <v>122</v>
      </c>
      <c r="Q91" s="112"/>
      <c r="R91" s="112"/>
      <c r="S91" s="110">
        <f>SUM($D91:D91)</f>
        <v>7</v>
      </c>
      <c r="T91" s="110">
        <f>SUM($D91:E91)</f>
        <v>11</v>
      </c>
      <c r="U91" s="110">
        <f>SUM($D91:F91)</f>
        <v>24</v>
      </c>
      <c r="V91" s="110">
        <f>SUM($D91:G91)</f>
        <v>28</v>
      </c>
      <c r="W91" s="110">
        <f>SUM($D91:H91)</f>
        <v>40</v>
      </c>
      <c r="X91" s="110">
        <f>SUM($D91:I91)</f>
        <v>51</v>
      </c>
      <c r="Y91" s="110">
        <f>SUM($D91:J91)</f>
        <v>59</v>
      </c>
      <c r="Z91" s="110">
        <f>SUM($D91:K91)</f>
        <v>76</v>
      </c>
      <c r="AA91" s="110">
        <f>SUM($D91:L91)</f>
        <v>88</v>
      </c>
      <c r="AB91" s="110">
        <f>SUM($D91:M91)</f>
        <v>95</v>
      </c>
      <c r="AC91" s="110">
        <f>SUM($D91:N91)</f>
        <v>109</v>
      </c>
      <c r="AD91" s="110">
        <f>SUM($D91:O91)</f>
        <v>122</v>
      </c>
      <c r="AK91" s="120"/>
      <c r="AL91" s="120"/>
      <c r="AM91" s="120"/>
      <c r="AN91" s="120"/>
      <c r="AO91" s="120"/>
      <c r="AP91" s="120"/>
      <c r="AQ91" s="120"/>
      <c r="AR91" s="120"/>
      <c r="AS91" s="120"/>
      <c r="AT91" s="120"/>
      <c r="AU91" s="120"/>
      <c r="AV91" s="120"/>
      <c r="AW91" s="120"/>
      <c r="AX91" s="120"/>
    </row>
    <row r="92" spans="1:50" ht="15" customHeight="1">
      <c r="A92" s="138">
        <v>2011</v>
      </c>
      <c r="B92" s="141" t="s">
        <v>7</v>
      </c>
      <c r="C92" s="113"/>
      <c r="D92" s="110">
        <f t="shared" si="30"/>
        <v>7</v>
      </c>
      <c r="E92" s="110">
        <f t="shared" si="30"/>
        <v>4</v>
      </c>
      <c r="F92" s="110">
        <f t="shared" si="30"/>
        <v>9</v>
      </c>
      <c r="G92" s="110">
        <f t="shared" si="30"/>
        <v>9</v>
      </c>
      <c r="H92" s="110">
        <f t="shared" si="30"/>
        <v>13</v>
      </c>
      <c r="I92" s="110">
        <f t="shared" si="30"/>
        <v>13</v>
      </c>
      <c r="J92" s="110">
        <f t="shared" si="30"/>
        <v>12</v>
      </c>
      <c r="K92" s="110">
        <f t="shared" si="31"/>
        <v>10</v>
      </c>
      <c r="L92" s="110">
        <f t="shared" si="31"/>
        <v>16</v>
      </c>
      <c r="M92" s="110">
        <f t="shared" si="31"/>
        <v>11</v>
      </c>
      <c r="N92" s="110">
        <f t="shared" si="31"/>
        <v>13</v>
      </c>
      <c r="O92" s="110">
        <f t="shared" si="31"/>
        <v>13</v>
      </c>
      <c r="P92" s="110">
        <f t="shared" si="32"/>
        <v>130</v>
      </c>
      <c r="Q92" s="112"/>
      <c r="R92" s="112"/>
      <c r="S92" s="110">
        <f>SUM($D92:D92)</f>
        <v>7</v>
      </c>
      <c r="T92" s="110">
        <f>SUM($D92:E92)</f>
        <v>11</v>
      </c>
      <c r="U92" s="110">
        <f>SUM($D92:F92)</f>
        <v>20</v>
      </c>
      <c r="V92" s="110">
        <f>SUM($D92:G92)</f>
        <v>29</v>
      </c>
      <c r="W92" s="110">
        <f>SUM($D92:H92)</f>
        <v>42</v>
      </c>
      <c r="X92" s="110">
        <f>SUM($D92:I92)</f>
        <v>55</v>
      </c>
      <c r="Y92" s="110">
        <f>SUM($D92:J92)</f>
        <v>67</v>
      </c>
      <c r="Z92" s="110">
        <f>SUM($D92:K92)</f>
        <v>77</v>
      </c>
      <c r="AA92" s="110">
        <f>SUM($D92:L92)</f>
        <v>93</v>
      </c>
      <c r="AB92" s="110">
        <f>SUM($D92:M92)</f>
        <v>104</v>
      </c>
      <c r="AC92" s="110">
        <f>SUM($D92:N92)</f>
        <v>117</v>
      </c>
      <c r="AD92" s="110">
        <f>SUM($D92:O92)</f>
        <v>130</v>
      </c>
      <c r="AK92" s="120"/>
      <c r="AL92" s="120"/>
      <c r="AM92" s="120"/>
      <c r="AN92" s="120"/>
      <c r="AO92" s="120"/>
      <c r="AP92" s="120"/>
      <c r="AQ92" s="120"/>
      <c r="AR92" s="120"/>
      <c r="AS92" s="120"/>
      <c r="AT92" s="120"/>
      <c r="AU92" s="120"/>
      <c r="AV92" s="120"/>
      <c r="AW92" s="120"/>
      <c r="AX92" s="120"/>
    </row>
    <row r="93" spans="1:50" ht="15" customHeight="1">
      <c r="A93" s="138">
        <v>2012</v>
      </c>
      <c r="B93" s="141" t="s">
        <v>7</v>
      </c>
      <c r="C93" s="113"/>
      <c r="D93" s="110">
        <f t="shared" si="30"/>
        <v>10</v>
      </c>
      <c r="E93" s="110">
        <f t="shared" si="30"/>
        <v>11</v>
      </c>
      <c r="F93" s="110">
        <f t="shared" si="30"/>
        <v>9</v>
      </c>
      <c r="G93" s="110">
        <f t="shared" si="30"/>
        <v>7</v>
      </c>
      <c r="H93" s="110">
        <f t="shared" si="30"/>
        <v>8</v>
      </c>
      <c r="I93" s="110">
        <f t="shared" si="30"/>
        <v>4</v>
      </c>
      <c r="J93" s="110">
        <f t="shared" si="30"/>
        <v>21</v>
      </c>
      <c r="K93" s="110">
        <f t="shared" si="31"/>
        <v>22</v>
      </c>
      <c r="L93" s="110">
        <f t="shared" si="31"/>
        <v>6</v>
      </c>
      <c r="M93" s="110">
        <f t="shared" si="31"/>
        <v>12</v>
      </c>
      <c r="N93" s="110">
        <f t="shared" si="31"/>
        <v>11</v>
      </c>
      <c r="O93" s="110">
        <f t="shared" si="31"/>
        <v>12</v>
      </c>
      <c r="P93" s="110">
        <f t="shared" si="32"/>
        <v>133</v>
      </c>
      <c r="Q93" s="112"/>
      <c r="R93" s="112"/>
      <c r="S93" s="110">
        <f>SUM($D93:D93)</f>
        <v>10</v>
      </c>
      <c r="T93" s="110">
        <f>SUM($D93:E93)</f>
        <v>21</v>
      </c>
      <c r="U93" s="110">
        <f>SUM($D93:F93)</f>
        <v>30</v>
      </c>
      <c r="V93" s="110">
        <f>SUM($D93:G93)</f>
        <v>37</v>
      </c>
      <c r="W93" s="110">
        <f>SUM($D93:H93)</f>
        <v>45</v>
      </c>
      <c r="X93" s="110">
        <f>SUM($D93:I93)</f>
        <v>49</v>
      </c>
      <c r="Y93" s="110">
        <f>SUM($D93:J93)</f>
        <v>70</v>
      </c>
      <c r="Z93" s="110">
        <f>SUM($D93:K93)</f>
        <v>92</v>
      </c>
      <c r="AA93" s="110">
        <f>SUM($D93:L93)</f>
        <v>98</v>
      </c>
      <c r="AB93" s="110">
        <f>SUM($D93:M93)</f>
        <v>110</v>
      </c>
      <c r="AC93" s="110">
        <f>SUM($D93:N93)</f>
        <v>121</v>
      </c>
      <c r="AD93" s="110">
        <f>SUM($D93:O93)</f>
        <v>133</v>
      </c>
      <c r="AK93" s="120"/>
      <c r="AL93" s="120"/>
      <c r="AM93" s="120"/>
      <c r="AN93" s="120"/>
      <c r="AO93" s="120"/>
      <c r="AP93" s="120"/>
      <c r="AQ93" s="120"/>
      <c r="AR93" s="120"/>
      <c r="AS93" s="120"/>
      <c r="AT93" s="120"/>
      <c r="AU93" s="120"/>
      <c r="AV93" s="120"/>
      <c r="AW93" s="120"/>
      <c r="AX93" s="120"/>
    </row>
    <row r="94" spans="1:50" ht="15" customHeight="1">
      <c r="A94" s="138">
        <v>2013</v>
      </c>
      <c r="B94" s="141" t="s">
        <v>7</v>
      </c>
      <c r="C94" s="113"/>
      <c r="D94" s="110">
        <f t="shared" si="30"/>
        <v>4</v>
      </c>
      <c r="E94" s="110">
        <f t="shared" si="30"/>
        <v>5</v>
      </c>
      <c r="F94" s="110">
        <f t="shared" si="30"/>
        <v>5</v>
      </c>
      <c r="G94" s="110">
        <f t="shared" si="30"/>
        <v>9</v>
      </c>
      <c r="H94" s="110">
        <f t="shared" si="30"/>
        <v>15</v>
      </c>
      <c r="I94" s="110">
        <f t="shared" si="30"/>
        <v>20</v>
      </c>
      <c r="J94" s="110">
        <f t="shared" si="30"/>
        <v>28</v>
      </c>
      <c r="K94" s="110">
        <f t="shared" si="31"/>
        <v>19</v>
      </c>
      <c r="L94" s="110">
        <f t="shared" si="31"/>
        <v>6</v>
      </c>
      <c r="M94" s="110">
        <f t="shared" si="31"/>
        <v>3</v>
      </c>
      <c r="N94" s="110">
        <f t="shared" si="31"/>
        <v>6</v>
      </c>
      <c r="O94" s="110">
        <f t="shared" si="31"/>
        <v>4</v>
      </c>
      <c r="P94" s="110">
        <f t="shared" si="32"/>
        <v>124</v>
      </c>
      <c r="Q94" s="112"/>
      <c r="R94" s="112"/>
      <c r="S94" s="110">
        <f>SUM($D94:D94)</f>
        <v>4</v>
      </c>
      <c r="T94" s="110">
        <f>SUM($D94:E94)</f>
        <v>9</v>
      </c>
      <c r="U94" s="110">
        <f>SUM($D94:F94)</f>
        <v>14</v>
      </c>
      <c r="V94" s="110">
        <f>SUM($D94:G94)</f>
        <v>23</v>
      </c>
      <c r="W94" s="110">
        <f>SUM($D94:H94)</f>
        <v>38</v>
      </c>
      <c r="X94" s="110">
        <f>SUM($D94:I94)</f>
        <v>58</v>
      </c>
      <c r="Y94" s="110">
        <f>SUM($D94:J94)</f>
        <v>86</v>
      </c>
      <c r="Z94" s="110">
        <f>SUM($D94:K94)</f>
        <v>105</v>
      </c>
      <c r="AA94" s="110">
        <f>SUM($D94:L94)</f>
        <v>111</v>
      </c>
      <c r="AB94" s="110">
        <f>SUM($D94:M94)</f>
        <v>114</v>
      </c>
      <c r="AC94" s="110">
        <f>SUM($D94:N94)</f>
        <v>120</v>
      </c>
      <c r="AD94" s="110">
        <f>SUM($D94:O94)</f>
        <v>124</v>
      </c>
      <c r="AK94" s="120"/>
      <c r="AL94" s="120"/>
      <c r="AM94" s="120"/>
      <c r="AN94" s="120"/>
      <c r="AO94" s="120"/>
      <c r="AP94" s="120"/>
      <c r="AQ94" s="120"/>
      <c r="AR94" s="120"/>
      <c r="AS94" s="120"/>
      <c r="AT94" s="120"/>
      <c r="AU94" s="120"/>
      <c r="AV94" s="120"/>
      <c r="AW94" s="120"/>
      <c r="AX94" s="120"/>
    </row>
    <row r="95" spans="1:50" ht="15" customHeight="1">
      <c r="A95" s="138">
        <v>2014</v>
      </c>
      <c r="B95" s="141" t="s">
        <v>7</v>
      </c>
      <c r="C95" s="113"/>
      <c r="D95" s="110">
        <f t="shared" si="30"/>
        <v>2</v>
      </c>
      <c r="E95" s="110">
        <f t="shared" si="30"/>
        <v>5</v>
      </c>
      <c r="F95" s="110">
        <f t="shared" si="30"/>
        <v>7</v>
      </c>
      <c r="G95" s="110">
        <f t="shared" si="30"/>
        <v>17</v>
      </c>
      <c r="H95" s="110">
        <f t="shared" si="30"/>
        <v>7</v>
      </c>
      <c r="I95" s="110">
        <f t="shared" si="30"/>
        <v>8</v>
      </c>
      <c r="J95" s="110">
        <f t="shared" si="30"/>
        <v>8</v>
      </c>
      <c r="K95" s="110">
        <f t="shared" si="31"/>
        <v>31</v>
      </c>
      <c r="L95" s="110">
        <f t="shared" si="31"/>
        <v>39</v>
      </c>
      <c r="M95" s="110">
        <f t="shared" si="31"/>
        <v>33</v>
      </c>
      <c r="N95" s="110">
        <f t="shared" si="31"/>
        <v>17</v>
      </c>
      <c r="O95" s="110">
        <f t="shared" si="31"/>
        <v>12</v>
      </c>
      <c r="P95" s="110">
        <f t="shared" si="32"/>
        <v>186</v>
      </c>
      <c r="Q95" s="112"/>
      <c r="R95" s="112"/>
      <c r="S95" s="110">
        <f>SUM($D95:D95)</f>
        <v>2</v>
      </c>
      <c r="T95" s="110">
        <f>SUM($D95:E95)</f>
        <v>7</v>
      </c>
      <c r="U95" s="110">
        <f>SUM($D95:F95)</f>
        <v>14</v>
      </c>
      <c r="V95" s="110">
        <f>SUM($D95:G95)</f>
        <v>31</v>
      </c>
      <c r="W95" s="110">
        <f>SUM($D95:H95)</f>
        <v>38</v>
      </c>
      <c r="X95" s="110">
        <f>SUM($D95:I95)</f>
        <v>46</v>
      </c>
      <c r="Y95" s="110">
        <f>SUM($D95:J95)</f>
        <v>54</v>
      </c>
      <c r="Z95" s="110">
        <f>SUM($D95:K95)</f>
        <v>85</v>
      </c>
      <c r="AA95" s="110">
        <f>SUM($D95:L95)</f>
        <v>124</v>
      </c>
      <c r="AB95" s="110">
        <f>SUM($D95:M95)</f>
        <v>157</v>
      </c>
      <c r="AC95" s="110">
        <f>SUM($D95:N95)</f>
        <v>174</v>
      </c>
      <c r="AD95" s="110">
        <f>SUM($D95:O95)</f>
        <v>186</v>
      </c>
      <c r="AK95" s="120"/>
      <c r="AL95" s="120"/>
      <c r="AM95" s="120"/>
      <c r="AN95" s="120"/>
      <c r="AO95" s="120"/>
      <c r="AP95" s="120"/>
      <c r="AQ95" s="120"/>
      <c r="AR95" s="120"/>
      <c r="AS95" s="120"/>
      <c r="AT95" s="120"/>
      <c r="AU95" s="120"/>
      <c r="AV95" s="120"/>
      <c r="AW95" s="120"/>
      <c r="AX95" s="120"/>
    </row>
    <row r="96" spans="1:50" ht="15" customHeight="1">
      <c r="A96" s="138">
        <v>2015</v>
      </c>
      <c r="B96" s="141" t="s">
        <v>7</v>
      </c>
      <c r="C96" s="113"/>
      <c r="D96" s="110">
        <f t="shared" si="30"/>
        <v>10</v>
      </c>
      <c r="E96" s="110">
        <f t="shared" si="30"/>
        <v>7</v>
      </c>
      <c r="F96" s="110">
        <f t="shared" si="30"/>
        <v>10</v>
      </c>
      <c r="G96" s="110">
        <f t="shared" si="30"/>
        <v>27</v>
      </c>
      <c r="H96" s="110">
        <f t="shared" si="30"/>
        <v>31</v>
      </c>
      <c r="I96" s="110">
        <f t="shared" si="30"/>
        <v>133</v>
      </c>
      <c r="J96" s="110">
        <f t="shared" si="30"/>
        <v>107</v>
      </c>
      <c r="K96" s="110">
        <f t="shared" si="31"/>
        <v>49</v>
      </c>
      <c r="L96" s="110">
        <f t="shared" si="31"/>
        <v>31</v>
      </c>
      <c r="M96" s="110">
        <f t="shared" si="31"/>
        <v>20</v>
      </c>
      <c r="N96" s="110">
        <f t="shared" si="31"/>
        <v>5</v>
      </c>
      <c r="O96" s="110">
        <f t="shared" si="31"/>
        <v>9</v>
      </c>
      <c r="P96" s="110">
        <f t="shared" si="32"/>
        <v>439</v>
      </c>
      <c r="Q96" s="112"/>
      <c r="R96" s="112"/>
      <c r="S96" s="110">
        <f>SUM($D96:D96)</f>
        <v>10</v>
      </c>
      <c r="T96" s="110">
        <f>SUM($D96:E96)</f>
        <v>17</v>
      </c>
      <c r="U96" s="110">
        <f>SUM($D96:F96)</f>
        <v>27</v>
      </c>
      <c r="V96" s="110">
        <f>SUM($D96:G96)</f>
        <v>54</v>
      </c>
      <c r="W96" s="110">
        <f>SUM($D96:H96)</f>
        <v>85</v>
      </c>
      <c r="X96" s="110">
        <f>SUM($D96:I96)</f>
        <v>218</v>
      </c>
      <c r="Y96" s="110">
        <f>SUM($D96:J96)</f>
        <v>325</v>
      </c>
      <c r="Z96" s="110">
        <f>SUM($D96:K96)</f>
        <v>374</v>
      </c>
      <c r="AA96" s="110">
        <f>SUM($D96:L96)</f>
        <v>405</v>
      </c>
      <c r="AB96" s="110">
        <f>SUM($D96:M96)</f>
        <v>425</v>
      </c>
      <c r="AC96" s="110">
        <f>SUM($D96:N96)</f>
        <v>430</v>
      </c>
      <c r="AD96" s="110">
        <f>SUM($D96:O96)</f>
        <v>439</v>
      </c>
      <c r="AK96" s="120"/>
      <c r="AL96" s="120"/>
      <c r="AM96" s="120"/>
      <c r="AN96" s="120"/>
      <c r="AO96" s="120"/>
      <c r="AP96" s="120"/>
      <c r="AQ96" s="120"/>
      <c r="AR96" s="120"/>
      <c r="AS96" s="120"/>
      <c r="AT96" s="120"/>
      <c r="AU96" s="120"/>
      <c r="AV96" s="120"/>
      <c r="AW96" s="120"/>
      <c r="AX96" s="120"/>
    </row>
    <row r="97" spans="1:50" ht="15" customHeight="1">
      <c r="A97" s="138">
        <v>2016</v>
      </c>
      <c r="B97" s="141" t="s">
        <v>7</v>
      </c>
      <c r="C97" s="113"/>
      <c r="D97" s="110">
        <f t="shared" si="30"/>
        <v>10</v>
      </c>
      <c r="E97" s="110">
        <f t="shared" si="30"/>
        <v>11</v>
      </c>
      <c r="F97" s="110">
        <f t="shared" si="30"/>
        <v>0</v>
      </c>
      <c r="G97" s="110">
        <f t="shared" si="30"/>
        <v>0</v>
      </c>
      <c r="H97" s="110">
        <f t="shared" si="30"/>
        <v>0</v>
      </c>
      <c r="I97" s="110">
        <f t="shared" si="30"/>
        <v>0</v>
      </c>
      <c r="J97" s="110">
        <f t="shared" si="30"/>
        <v>0</v>
      </c>
      <c r="K97" s="110">
        <f t="shared" si="31"/>
        <v>0</v>
      </c>
      <c r="L97" s="110">
        <f t="shared" si="31"/>
        <v>0</v>
      </c>
      <c r="M97" s="110">
        <f t="shared" si="31"/>
        <v>0</v>
      </c>
      <c r="N97" s="110">
        <f t="shared" si="31"/>
        <v>0</v>
      </c>
      <c r="O97" s="110">
        <f t="shared" si="31"/>
        <v>0</v>
      </c>
      <c r="P97" s="110">
        <f t="shared" ref="P97" si="33">SUM(D97:O97)</f>
        <v>21</v>
      </c>
      <c r="Q97" s="112"/>
      <c r="R97" s="112"/>
      <c r="S97" s="110">
        <f>SUM($D97:D97)</f>
        <v>10</v>
      </c>
      <c r="T97" s="110">
        <f>SUM($D97:E97)</f>
        <v>21</v>
      </c>
      <c r="U97" s="110">
        <f>SUM($D97:F97)</f>
        <v>21</v>
      </c>
      <c r="V97" s="110">
        <f>SUM($D97:G97)</f>
        <v>21</v>
      </c>
      <c r="W97" s="110">
        <f>SUM($D97:H97)</f>
        <v>21</v>
      </c>
      <c r="X97" s="110">
        <f>SUM($D97:I97)</f>
        <v>21</v>
      </c>
      <c r="Y97" s="110">
        <f>SUM($D97:J97)</f>
        <v>21</v>
      </c>
      <c r="Z97" s="110">
        <f>SUM($D97:K97)</f>
        <v>21</v>
      </c>
      <c r="AA97" s="110">
        <f>SUM($D97:L97)</f>
        <v>21</v>
      </c>
      <c r="AB97" s="110">
        <f>SUM($D97:M97)</f>
        <v>21</v>
      </c>
      <c r="AC97" s="110">
        <f>SUM($D97:N97)</f>
        <v>21</v>
      </c>
      <c r="AD97" s="110">
        <f>SUM($D97:O97)</f>
        <v>21</v>
      </c>
      <c r="AK97" s="120"/>
      <c r="AL97" s="120"/>
      <c r="AM97" s="120"/>
      <c r="AN97" s="120"/>
      <c r="AO97" s="120"/>
      <c r="AP97" s="120"/>
      <c r="AQ97" s="120"/>
      <c r="AR97" s="120"/>
      <c r="AS97" s="120"/>
      <c r="AT97" s="120"/>
      <c r="AU97" s="120"/>
      <c r="AV97" s="120"/>
      <c r="AW97" s="120"/>
      <c r="AX97" s="120"/>
    </row>
    <row r="98" spans="1:50" ht="15" customHeight="1">
      <c r="A98" s="138">
        <v>2017</v>
      </c>
      <c r="B98" s="141" t="s">
        <v>7</v>
      </c>
      <c r="C98" s="113"/>
      <c r="D98" s="110">
        <f>SUMIFS(D$11:D$69,$A$11:$A$69,$A98,$B$11:$B$69,$B98)</f>
        <v>0</v>
      </c>
      <c r="E98" s="110">
        <f t="shared" ref="E98:O98" si="34">SUMIFS(E$11:E$69,$A$11:$A$69,$A98,$B$11:$B$69,$B98)</f>
        <v>0</v>
      </c>
      <c r="F98" s="110">
        <f t="shared" si="34"/>
        <v>0</v>
      </c>
      <c r="G98" s="110">
        <f t="shared" si="34"/>
        <v>0</v>
      </c>
      <c r="H98" s="110">
        <f t="shared" si="34"/>
        <v>0</v>
      </c>
      <c r="I98" s="110">
        <f t="shared" si="34"/>
        <v>0</v>
      </c>
      <c r="J98" s="110">
        <f t="shared" si="34"/>
        <v>0</v>
      </c>
      <c r="K98" s="110">
        <f t="shared" si="34"/>
        <v>0</v>
      </c>
      <c r="L98" s="110">
        <f t="shared" si="34"/>
        <v>0</v>
      </c>
      <c r="M98" s="110">
        <f t="shared" si="34"/>
        <v>0</v>
      </c>
      <c r="N98" s="110">
        <f t="shared" si="34"/>
        <v>0</v>
      </c>
      <c r="O98" s="110">
        <f t="shared" si="34"/>
        <v>0</v>
      </c>
      <c r="P98" s="110">
        <f t="shared" ref="P98" si="35">SUM(D98:O98)</f>
        <v>0</v>
      </c>
      <c r="Q98" s="112"/>
      <c r="R98" s="112"/>
      <c r="S98" s="110">
        <f>SUM($D98:D98)</f>
        <v>0</v>
      </c>
      <c r="T98" s="110">
        <f>SUM($D98:E98)</f>
        <v>0</v>
      </c>
      <c r="U98" s="110">
        <f>SUM($D98:F98)</f>
        <v>0</v>
      </c>
      <c r="V98" s="110">
        <f>SUM($D98:G98)</f>
        <v>0</v>
      </c>
      <c r="W98" s="110">
        <f>SUM($D98:H98)</f>
        <v>0</v>
      </c>
      <c r="X98" s="110">
        <f>SUM($D98:I98)</f>
        <v>0</v>
      </c>
      <c r="Y98" s="110">
        <f>SUM($D98:J98)</f>
        <v>0</v>
      </c>
      <c r="Z98" s="110">
        <f>SUM($D98:K98)</f>
        <v>0</v>
      </c>
      <c r="AA98" s="110">
        <f>SUM($D98:L98)</f>
        <v>0</v>
      </c>
      <c r="AB98" s="110">
        <f>SUM($D98:M98)</f>
        <v>0</v>
      </c>
      <c r="AC98" s="110">
        <f>SUM($D98:N98)</f>
        <v>0</v>
      </c>
      <c r="AD98" s="110">
        <f>SUM($D98:O98)</f>
        <v>0</v>
      </c>
      <c r="AK98" s="120"/>
      <c r="AL98" s="120"/>
      <c r="AM98" s="120"/>
      <c r="AN98" s="120"/>
      <c r="AO98" s="120"/>
      <c r="AP98" s="120"/>
      <c r="AQ98" s="120"/>
      <c r="AR98" s="120"/>
      <c r="AS98" s="120"/>
      <c r="AT98" s="120"/>
      <c r="AU98" s="120"/>
      <c r="AV98" s="120"/>
      <c r="AW98" s="120"/>
      <c r="AX98" s="120"/>
    </row>
    <row r="99" spans="1:50" ht="15" customHeight="1">
      <c r="Q99" s="112"/>
      <c r="R99" s="112"/>
      <c r="AK99" s="120"/>
      <c r="AL99" s="120"/>
      <c r="AM99" s="120"/>
      <c r="AN99" s="120"/>
      <c r="AO99" s="120"/>
      <c r="AP99" s="120"/>
      <c r="AQ99" s="120"/>
      <c r="AR99" s="120"/>
      <c r="AS99" s="120"/>
      <c r="AT99" s="120"/>
      <c r="AU99" s="120"/>
      <c r="AV99" s="120"/>
      <c r="AW99" s="120"/>
      <c r="AX99" s="120"/>
    </row>
    <row r="100" spans="1:50" ht="15" customHeight="1">
      <c r="Q100" s="145"/>
      <c r="R100" s="145"/>
      <c r="AK100" s="120"/>
      <c r="AL100" s="120"/>
      <c r="AM100" s="120"/>
      <c r="AN100" s="120"/>
      <c r="AO100" s="120"/>
      <c r="AP100" s="120"/>
      <c r="AQ100" s="120"/>
      <c r="AR100" s="120"/>
      <c r="AS100" s="120"/>
      <c r="AT100" s="120"/>
      <c r="AU100" s="120"/>
      <c r="AV100" s="120"/>
      <c r="AW100" s="120"/>
      <c r="AX100" s="120"/>
    </row>
    <row r="101" spans="1:50" ht="15" customHeight="1">
      <c r="A101" s="138">
        <v>2006</v>
      </c>
      <c r="B101" s="141" t="s">
        <v>8</v>
      </c>
      <c r="D101" s="110">
        <f t="shared" ref="D101:J111" si="36">SUMIFS(D$11:D$65,$A$11:$A$65,$A101,$B$11:$B$65,$B101)</f>
        <v>964</v>
      </c>
      <c r="E101" s="110">
        <f t="shared" si="36"/>
        <v>976</v>
      </c>
      <c r="F101" s="110">
        <f t="shared" si="36"/>
        <v>1450</v>
      </c>
      <c r="G101" s="110">
        <f t="shared" si="36"/>
        <v>2212</v>
      </c>
      <c r="H101" s="110">
        <f t="shared" si="36"/>
        <v>4066</v>
      </c>
      <c r="I101" s="110">
        <f t="shared" si="36"/>
        <v>4748</v>
      </c>
      <c r="J101" s="110">
        <f t="shared" si="36"/>
        <v>5202</v>
      </c>
      <c r="K101" s="110">
        <f t="shared" ref="K101:O111" si="37">SUMIFS(K$11:K$65,$A$11:$A$65,$A101,$B$11:$B$65,$B101)</f>
        <v>5286</v>
      </c>
      <c r="L101" s="110">
        <f t="shared" si="37"/>
        <v>4690</v>
      </c>
      <c r="M101" s="110">
        <f t="shared" si="37"/>
        <v>4236</v>
      </c>
      <c r="N101" s="110">
        <f t="shared" si="37"/>
        <v>2252</v>
      </c>
      <c r="O101" s="110">
        <f t="shared" si="37"/>
        <v>1552</v>
      </c>
      <c r="P101" s="110">
        <f t="shared" ref="P101:P110" si="38">SUM(D101:O101)</f>
        <v>37634</v>
      </c>
      <c r="Q101" s="145"/>
      <c r="R101" s="145"/>
      <c r="S101" s="110">
        <f>SUM($D101:D101)</f>
        <v>964</v>
      </c>
      <c r="T101" s="110">
        <f>SUM($D101:E101)</f>
        <v>1940</v>
      </c>
      <c r="U101" s="110">
        <f>SUM($D101:F101)</f>
        <v>3390</v>
      </c>
      <c r="V101" s="110">
        <f>SUM($D101:G101)</f>
        <v>5602</v>
      </c>
      <c r="W101" s="110">
        <f>SUM($D101:H101)</f>
        <v>9668</v>
      </c>
      <c r="X101" s="110">
        <f>SUM($D101:I101)</f>
        <v>14416</v>
      </c>
      <c r="Y101" s="110">
        <f>SUM($D101:J101)</f>
        <v>19618</v>
      </c>
      <c r="Z101" s="110">
        <f>SUM($D101:K101)</f>
        <v>24904</v>
      </c>
      <c r="AA101" s="110">
        <f>SUM($D101:L101)</f>
        <v>29594</v>
      </c>
      <c r="AB101" s="110">
        <f>SUM($D101:M101)</f>
        <v>33830</v>
      </c>
      <c r="AC101" s="110">
        <f>SUM($D101:N101)</f>
        <v>36082</v>
      </c>
      <c r="AD101" s="110">
        <f>SUM($D101:O101)</f>
        <v>37634</v>
      </c>
      <c r="AK101" s="120"/>
      <c r="AL101" s="120"/>
      <c r="AM101" s="120"/>
      <c r="AN101" s="120"/>
      <c r="AO101" s="120"/>
      <c r="AP101" s="120"/>
      <c r="AQ101" s="120"/>
      <c r="AR101" s="120"/>
      <c r="AS101" s="120"/>
      <c r="AT101" s="120"/>
      <c r="AU101" s="120"/>
      <c r="AV101" s="120"/>
      <c r="AW101" s="120"/>
      <c r="AX101" s="120"/>
    </row>
    <row r="102" spans="1:50" ht="15" customHeight="1">
      <c r="A102" s="138">
        <v>2007</v>
      </c>
      <c r="B102" s="141" t="s">
        <v>8</v>
      </c>
      <c r="D102" s="110">
        <f t="shared" si="36"/>
        <v>1058</v>
      </c>
      <c r="E102" s="110">
        <f t="shared" si="36"/>
        <v>806</v>
      </c>
      <c r="F102" s="110">
        <f t="shared" si="36"/>
        <v>1302</v>
      </c>
      <c r="G102" s="110">
        <f t="shared" si="36"/>
        <v>2110</v>
      </c>
      <c r="H102" s="110">
        <f t="shared" si="36"/>
        <v>3414</v>
      </c>
      <c r="I102" s="110">
        <f t="shared" si="36"/>
        <v>4364</v>
      </c>
      <c r="J102" s="110">
        <f t="shared" si="36"/>
        <v>4250</v>
      </c>
      <c r="K102" s="110">
        <f t="shared" si="37"/>
        <v>4510</v>
      </c>
      <c r="L102" s="110">
        <f t="shared" si="37"/>
        <v>4084</v>
      </c>
      <c r="M102" s="110">
        <f t="shared" si="37"/>
        <v>3680</v>
      </c>
      <c r="N102" s="110">
        <f t="shared" si="37"/>
        <v>2212</v>
      </c>
      <c r="O102" s="110">
        <f t="shared" si="37"/>
        <v>1538</v>
      </c>
      <c r="P102" s="110">
        <f t="shared" si="38"/>
        <v>33328</v>
      </c>
      <c r="Q102" s="145"/>
      <c r="R102" s="145"/>
      <c r="S102" s="110">
        <f>SUM($D102:D102)</f>
        <v>1058</v>
      </c>
      <c r="T102" s="110">
        <f>SUM($D102:E102)</f>
        <v>1864</v>
      </c>
      <c r="U102" s="110">
        <f>SUM($D102:F102)</f>
        <v>3166</v>
      </c>
      <c r="V102" s="110">
        <f>SUM($D102:G102)</f>
        <v>5276</v>
      </c>
      <c r="W102" s="110">
        <f>SUM($D102:H102)</f>
        <v>8690</v>
      </c>
      <c r="X102" s="110">
        <f>SUM($D102:I102)</f>
        <v>13054</v>
      </c>
      <c r="Y102" s="110">
        <f>SUM($D102:J102)</f>
        <v>17304</v>
      </c>
      <c r="Z102" s="110">
        <f>SUM($D102:K102)</f>
        <v>21814</v>
      </c>
      <c r="AA102" s="110">
        <f>SUM($D102:L102)</f>
        <v>25898</v>
      </c>
      <c r="AB102" s="110">
        <f>SUM($D102:M102)</f>
        <v>29578</v>
      </c>
      <c r="AC102" s="110">
        <f>SUM($D102:N102)</f>
        <v>31790</v>
      </c>
      <c r="AD102" s="110">
        <f>SUM($D102:O102)</f>
        <v>33328</v>
      </c>
      <c r="AK102" s="120"/>
      <c r="AL102" s="120"/>
      <c r="AM102" s="120"/>
      <c r="AN102" s="120"/>
      <c r="AO102" s="120"/>
      <c r="AP102" s="120"/>
      <c r="AQ102" s="120"/>
      <c r="AR102" s="120"/>
      <c r="AS102" s="120"/>
      <c r="AT102" s="120"/>
      <c r="AU102" s="120"/>
      <c r="AV102" s="120"/>
      <c r="AW102" s="120"/>
      <c r="AX102" s="120"/>
    </row>
    <row r="103" spans="1:50" ht="15" customHeight="1">
      <c r="A103" s="138">
        <v>2008</v>
      </c>
      <c r="B103" s="141" t="s">
        <v>8</v>
      </c>
      <c r="D103" s="110">
        <f t="shared" si="36"/>
        <v>882</v>
      </c>
      <c r="E103" s="110">
        <f t="shared" si="36"/>
        <v>838</v>
      </c>
      <c r="F103" s="110">
        <f t="shared" si="36"/>
        <v>1180</v>
      </c>
      <c r="G103" s="110">
        <f t="shared" si="36"/>
        <v>1972</v>
      </c>
      <c r="H103" s="110">
        <f t="shared" si="36"/>
        <v>3358</v>
      </c>
      <c r="I103" s="110">
        <f t="shared" si="36"/>
        <v>3914</v>
      </c>
      <c r="J103" s="110">
        <f t="shared" si="36"/>
        <v>4174</v>
      </c>
      <c r="K103" s="110">
        <f t="shared" si="37"/>
        <v>4522</v>
      </c>
      <c r="L103" s="110">
        <f t="shared" si="37"/>
        <v>4066</v>
      </c>
      <c r="M103" s="110">
        <f t="shared" si="37"/>
        <v>3502</v>
      </c>
      <c r="N103" s="110">
        <f t="shared" si="37"/>
        <v>1558</v>
      </c>
      <c r="O103" s="110">
        <f t="shared" si="37"/>
        <v>1326</v>
      </c>
      <c r="P103" s="110">
        <f t="shared" si="38"/>
        <v>31292</v>
      </c>
      <c r="Q103" s="145"/>
      <c r="R103" s="145"/>
      <c r="S103" s="110">
        <f>SUM($D103:D103)</f>
        <v>882</v>
      </c>
      <c r="T103" s="110">
        <f>SUM($D103:E103)</f>
        <v>1720</v>
      </c>
      <c r="U103" s="110">
        <f>SUM($D103:F103)</f>
        <v>2900</v>
      </c>
      <c r="V103" s="110">
        <f>SUM($D103:G103)</f>
        <v>4872</v>
      </c>
      <c r="W103" s="110">
        <f>SUM($D103:H103)</f>
        <v>8230</v>
      </c>
      <c r="X103" s="110">
        <f>SUM($D103:I103)</f>
        <v>12144</v>
      </c>
      <c r="Y103" s="110">
        <f>SUM($D103:J103)</f>
        <v>16318</v>
      </c>
      <c r="Z103" s="110">
        <f>SUM($D103:K103)</f>
        <v>20840</v>
      </c>
      <c r="AA103" s="110">
        <f>SUM($D103:L103)</f>
        <v>24906</v>
      </c>
      <c r="AB103" s="110">
        <f>SUM($D103:M103)</f>
        <v>28408</v>
      </c>
      <c r="AC103" s="110">
        <f>SUM($D103:N103)</f>
        <v>29966</v>
      </c>
      <c r="AD103" s="110">
        <f>SUM($D103:O103)</f>
        <v>31292</v>
      </c>
      <c r="AK103" s="120"/>
      <c r="AL103" s="120"/>
      <c r="AM103" s="120"/>
      <c r="AN103" s="120"/>
      <c r="AO103" s="120"/>
      <c r="AP103" s="120"/>
      <c r="AQ103" s="120"/>
      <c r="AR103" s="120"/>
      <c r="AS103" s="120"/>
      <c r="AT103" s="120"/>
      <c r="AU103" s="120"/>
      <c r="AV103" s="120"/>
      <c r="AW103" s="120"/>
      <c r="AX103" s="120"/>
    </row>
    <row r="104" spans="1:50" ht="15" customHeight="1">
      <c r="A104" s="138">
        <v>2009</v>
      </c>
      <c r="B104" s="141" t="s">
        <v>8</v>
      </c>
      <c r="D104" s="110">
        <f t="shared" si="36"/>
        <v>818</v>
      </c>
      <c r="E104" s="110">
        <f t="shared" si="36"/>
        <v>694</v>
      </c>
      <c r="F104" s="110">
        <f t="shared" si="36"/>
        <v>996</v>
      </c>
      <c r="G104" s="110">
        <f t="shared" si="36"/>
        <v>1664</v>
      </c>
      <c r="H104" s="110">
        <f t="shared" si="36"/>
        <v>2858</v>
      </c>
      <c r="I104" s="110">
        <f t="shared" si="36"/>
        <v>2886</v>
      </c>
      <c r="J104" s="110">
        <f t="shared" si="36"/>
        <v>3526</v>
      </c>
      <c r="K104" s="110">
        <f t="shared" si="37"/>
        <v>1472</v>
      </c>
      <c r="L104" s="110">
        <f t="shared" si="37"/>
        <v>3628</v>
      </c>
      <c r="M104" s="110">
        <f t="shared" si="37"/>
        <v>2758</v>
      </c>
      <c r="N104" s="110">
        <f t="shared" si="37"/>
        <v>1342</v>
      </c>
      <c r="O104" s="110">
        <f t="shared" si="37"/>
        <v>1040</v>
      </c>
      <c r="P104" s="110">
        <f t="shared" si="38"/>
        <v>23682</v>
      </c>
      <c r="Q104" s="145"/>
      <c r="R104" s="145"/>
      <c r="S104" s="110">
        <f>SUM($D104:D104)</f>
        <v>818</v>
      </c>
      <c r="T104" s="110">
        <f>SUM($D104:E104)</f>
        <v>1512</v>
      </c>
      <c r="U104" s="110">
        <f>SUM($D104:F104)</f>
        <v>2508</v>
      </c>
      <c r="V104" s="110">
        <f>SUM($D104:G104)</f>
        <v>4172</v>
      </c>
      <c r="W104" s="110">
        <f>SUM($D104:H104)</f>
        <v>7030</v>
      </c>
      <c r="X104" s="110">
        <f>SUM($D104:I104)</f>
        <v>9916</v>
      </c>
      <c r="Y104" s="110">
        <f>SUM($D104:J104)</f>
        <v>13442</v>
      </c>
      <c r="Z104" s="110">
        <f>SUM($D104:K104)</f>
        <v>14914</v>
      </c>
      <c r="AA104" s="110">
        <f>SUM($D104:L104)</f>
        <v>18542</v>
      </c>
      <c r="AB104" s="110">
        <f>SUM($D104:M104)</f>
        <v>21300</v>
      </c>
      <c r="AC104" s="110">
        <f>SUM($D104:N104)</f>
        <v>22642</v>
      </c>
      <c r="AD104" s="110">
        <f>SUM($D104:O104)</f>
        <v>23682</v>
      </c>
      <c r="AK104" s="120"/>
      <c r="AL104" s="120"/>
      <c r="AM104" s="120"/>
      <c r="AN104" s="120"/>
      <c r="AO104" s="120"/>
      <c r="AP104" s="120"/>
      <c r="AQ104" s="120"/>
      <c r="AR104" s="120"/>
      <c r="AS104" s="120"/>
      <c r="AT104" s="120"/>
      <c r="AU104" s="120"/>
      <c r="AV104" s="120"/>
      <c r="AW104" s="120"/>
      <c r="AX104" s="120"/>
    </row>
    <row r="105" spans="1:50" ht="15" customHeight="1">
      <c r="A105" s="138">
        <v>2010</v>
      </c>
      <c r="B105" s="141" t="s">
        <v>8</v>
      </c>
      <c r="D105" s="110">
        <f t="shared" si="36"/>
        <v>638</v>
      </c>
      <c r="E105" s="110">
        <f t="shared" si="36"/>
        <v>536</v>
      </c>
      <c r="F105" s="110">
        <f t="shared" si="36"/>
        <v>980</v>
      </c>
      <c r="G105" s="110">
        <f t="shared" si="36"/>
        <v>1730</v>
      </c>
      <c r="H105" s="110">
        <f t="shared" si="36"/>
        <v>3184</v>
      </c>
      <c r="I105" s="110">
        <f t="shared" si="36"/>
        <v>3384</v>
      </c>
      <c r="J105" s="110">
        <f t="shared" si="36"/>
        <v>3758</v>
      </c>
      <c r="K105" s="110">
        <f t="shared" si="37"/>
        <v>3834</v>
      </c>
      <c r="L105" s="110">
        <f t="shared" si="37"/>
        <v>3696</v>
      </c>
      <c r="M105" s="110">
        <f t="shared" si="37"/>
        <v>3018</v>
      </c>
      <c r="N105" s="110">
        <f t="shared" si="37"/>
        <v>1616</v>
      </c>
      <c r="O105" s="110">
        <f t="shared" si="37"/>
        <v>1076</v>
      </c>
      <c r="P105" s="110">
        <f t="shared" si="38"/>
        <v>27450</v>
      </c>
      <c r="Q105" s="145"/>
      <c r="R105" s="145"/>
      <c r="S105" s="110">
        <f>SUM($D105:D105)</f>
        <v>638</v>
      </c>
      <c r="T105" s="110">
        <f>SUM($D105:E105)</f>
        <v>1174</v>
      </c>
      <c r="U105" s="110">
        <f>SUM($D105:F105)</f>
        <v>2154</v>
      </c>
      <c r="V105" s="110">
        <f>SUM($D105:G105)</f>
        <v>3884</v>
      </c>
      <c r="W105" s="110">
        <f>SUM($D105:H105)</f>
        <v>7068</v>
      </c>
      <c r="X105" s="110">
        <f>SUM($D105:I105)</f>
        <v>10452</v>
      </c>
      <c r="Y105" s="110">
        <f>SUM($D105:J105)</f>
        <v>14210</v>
      </c>
      <c r="Z105" s="110">
        <f>SUM($D105:K105)</f>
        <v>18044</v>
      </c>
      <c r="AA105" s="110">
        <f>SUM($D105:L105)</f>
        <v>21740</v>
      </c>
      <c r="AB105" s="110">
        <f>SUM($D105:M105)</f>
        <v>24758</v>
      </c>
      <c r="AC105" s="110">
        <f>SUM($D105:N105)</f>
        <v>26374</v>
      </c>
      <c r="AD105" s="110">
        <f>SUM($D105:O105)</f>
        <v>27450</v>
      </c>
      <c r="AK105" s="120"/>
      <c r="AL105" s="120"/>
      <c r="AM105" s="120"/>
      <c r="AN105" s="120"/>
      <c r="AO105" s="120"/>
      <c r="AP105" s="120"/>
      <c r="AQ105" s="120"/>
      <c r="AR105" s="120"/>
      <c r="AS105" s="120"/>
      <c r="AT105" s="120"/>
      <c r="AU105" s="120"/>
      <c r="AV105" s="120"/>
      <c r="AW105" s="120"/>
      <c r="AX105" s="120"/>
    </row>
    <row r="106" spans="1:50" ht="15" customHeight="1">
      <c r="A106" s="138">
        <v>2011</v>
      </c>
      <c r="B106" s="141" t="s">
        <v>8</v>
      </c>
      <c r="D106" s="110">
        <f t="shared" si="36"/>
        <v>748</v>
      </c>
      <c r="E106" s="110">
        <f t="shared" si="36"/>
        <v>712</v>
      </c>
      <c r="F106" s="110">
        <f t="shared" si="36"/>
        <v>1038</v>
      </c>
      <c r="G106" s="110">
        <f t="shared" si="36"/>
        <v>1776</v>
      </c>
      <c r="H106" s="110">
        <f t="shared" si="36"/>
        <v>3194</v>
      </c>
      <c r="I106" s="110">
        <f t="shared" si="36"/>
        <v>3702</v>
      </c>
      <c r="J106" s="110">
        <f t="shared" si="36"/>
        <v>3714</v>
      </c>
      <c r="K106" s="110">
        <f t="shared" si="37"/>
        <v>3580</v>
      </c>
      <c r="L106" s="110">
        <f t="shared" si="37"/>
        <v>3704</v>
      </c>
      <c r="M106" s="110">
        <f t="shared" si="37"/>
        <v>2970</v>
      </c>
      <c r="N106" s="110">
        <f t="shared" si="37"/>
        <v>1350</v>
      </c>
      <c r="O106" s="110">
        <f t="shared" si="37"/>
        <v>1090</v>
      </c>
      <c r="P106" s="110">
        <f t="shared" si="38"/>
        <v>27578</v>
      </c>
      <c r="Q106" s="145"/>
      <c r="R106" s="145"/>
      <c r="S106" s="110">
        <f>SUM($D106:D106)</f>
        <v>748</v>
      </c>
      <c r="T106" s="110">
        <f>SUM($D106:E106)</f>
        <v>1460</v>
      </c>
      <c r="U106" s="110">
        <f>SUM($D106:F106)</f>
        <v>2498</v>
      </c>
      <c r="V106" s="110">
        <f>SUM($D106:G106)</f>
        <v>4274</v>
      </c>
      <c r="W106" s="110">
        <f>SUM($D106:H106)</f>
        <v>7468</v>
      </c>
      <c r="X106" s="110">
        <f>SUM($D106:I106)</f>
        <v>11170</v>
      </c>
      <c r="Y106" s="110">
        <f>SUM($D106:J106)</f>
        <v>14884</v>
      </c>
      <c r="Z106" s="110">
        <f>SUM($D106:K106)</f>
        <v>18464</v>
      </c>
      <c r="AA106" s="110">
        <f>SUM($D106:L106)</f>
        <v>22168</v>
      </c>
      <c r="AB106" s="110">
        <f>SUM($D106:M106)</f>
        <v>25138</v>
      </c>
      <c r="AC106" s="110">
        <f>SUM($D106:N106)</f>
        <v>26488</v>
      </c>
      <c r="AD106" s="110">
        <f>SUM($D106:O106)</f>
        <v>27578</v>
      </c>
      <c r="AK106" s="120"/>
      <c r="AL106" s="120"/>
      <c r="AM106" s="120"/>
      <c r="AN106" s="120"/>
      <c r="AO106" s="120"/>
      <c r="AP106" s="120"/>
      <c r="AQ106" s="120"/>
      <c r="AR106" s="120"/>
      <c r="AS106" s="120"/>
      <c r="AT106" s="120"/>
      <c r="AU106" s="120"/>
      <c r="AV106" s="120"/>
      <c r="AW106" s="120"/>
      <c r="AX106" s="120"/>
    </row>
    <row r="107" spans="1:50" ht="15" customHeight="1">
      <c r="A107" s="138">
        <v>2012</v>
      </c>
      <c r="B107" s="141" t="s">
        <v>8</v>
      </c>
      <c r="D107" s="110">
        <f t="shared" si="36"/>
        <v>792</v>
      </c>
      <c r="E107" s="110">
        <f t="shared" si="36"/>
        <v>752</v>
      </c>
      <c r="F107" s="110">
        <f t="shared" si="36"/>
        <v>1056</v>
      </c>
      <c r="G107" s="110">
        <f t="shared" si="36"/>
        <v>1842</v>
      </c>
      <c r="H107" s="110">
        <f t="shared" si="36"/>
        <v>3138</v>
      </c>
      <c r="I107" s="110">
        <f t="shared" si="36"/>
        <v>3590</v>
      </c>
      <c r="J107" s="110">
        <f t="shared" si="36"/>
        <v>3822</v>
      </c>
      <c r="K107" s="110">
        <f t="shared" si="37"/>
        <v>3724</v>
      </c>
      <c r="L107" s="110">
        <f t="shared" si="37"/>
        <v>3674</v>
      </c>
      <c r="M107" s="110">
        <f t="shared" si="37"/>
        <v>3138</v>
      </c>
      <c r="N107" s="110">
        <f t="shared" si="37"/>
        <v>1250</v>
      </c>
      <c r="O107" s="110">
        <f t="shared" si="37"/>
        <v>1114</v>
      </c>
      <c r="P107" s="110">
        <f t="shared" si="38"/>
        <v>27892</v>
      </c>
      <c r="Q107" s="145"/>
      <c r="R107" s="145"/>
      <c r="S107" s="110">
        <f>SUM($D107:D107)</f>
        <v>792</v>
      </c>
      <c r="T107" s="110">
        <f>SUM($D107:E107)</f>
        <v>1544</v>
      </c>
      <c r="U107" s="110">
        <f>SUM($D107:F107)</f>
        <v>2600</v>
      </c>
      <c r="V107" s="110">
        <f>SUM($D107:G107)</f>
        <v>4442</v>
      </c>
      <c r="W107" s="110">
        <f>SUM($D107:H107)</f>
        <v>7580</v>
      </c>
      <c r="X107" s="110">
        <f>SUM($D107:I107)</f>
        <v>11170</v>
      </c>
      <c r="Y107" s="110">
        <f>SUM($D107:J107)</f>
        <v>14992</v>
      </c>
      <c r="Z107" s="110">
        <f>SUM($D107:K107)</f>
        <v>18716</v>
      </c>
      <c r="AA107" s="110">
        <f>SUM($D107:L107)</f>
        <v>22390</v>
      </c>
      <c r="AB107" s="110">
        <f>SUM($D107:M107)</f>
        <v>25528</v>
      </c>
      <c r="AC107" s="110">
        <f>SUM($D107:N107)</f>
        <v>26778</v>
      </c>
      <c r="AD107" s="110">
        <f>SUM($D107:O107)</f>
        <v>27892</v>
      </c>
      <c r="AK107" s="120"/>
      <c r="AL107" s="120"/>
      <c r="AM107" s="120"/>
      <c r="AN107" s="120"/>
      <c r="AO107" s="120"/>
      <c r="AP107" s="120"/>
      <c r="AQ107" s="120"/>
      <c r="AR107" s="120"/>
      <c r="AS107" s="120"/>
      <c r="AT107" s="120"/>
      <c r="AU107" s="120"/>
      <c r="AV107" s="120"/>
      <c r="AW107" s="120"/>
      <c r="AX107" s="120"/>
    </row>
    <row r="108" spans="1:50" ht="15" customHeight="1">
      <c r="A108" s="138">
        <v>2013</v>
      </c>
      <c r="B108" s="141" t="s">
        <v>8</v>
      </c>
      <c r="D108" s="110">
        <f t="shared" si="36"/>
        <v>830</v>
      </c>
      <c r="E108" s="110">
        <f t="shared" si="36"/>
        <v>698</v>
      </c>
      <c r="F108" s="110">
        <f t="shared" si="36"/>
        <v>1120</v>
      </c>
      <c r="G108" s="110">
        <f t="shared" si="36"/>
        <v>1798</v>
      </c>
      <c r="H108" s="110">
        <f t="shared" si="36"/>
        <v>2892</v>
      </c>
      <c r="I108" s="110">
        <f t="shared" si="36"/>
        <v>3340</v>
      </c>
      <c r="J108" s="110">
        <f t="shared" si="36"/>
        <v>3210</v>
      </c>
      <c r="K108" s="110">
        <f t="shared" si="37"/>
        <v>3234</v>
      </c>
      <c r="L108" s="110">
        <f t="shared" si="37"/>
        <v>3412</v>
      </c>
      <c r="M108" s="110">
        <f t="shared" si="37"/>
        <v>2730</v>
      </c>
      <c r="N108" s="110">
        <f t="shared" si="37"/>
        <v>1100</v>
      </c>
      <c r="O108" s="110">
        <f t="shared" si="37"/>
        <v>938</v>
      </c>
      <c r="P108" s="110">
        <f t="shared" si="38"/>
        <v>25302</v>
      </c>
      <c r="Q108" s="145"/>
      <c r="R108" s="145"/>
      <c r="S108" s="110">
        <f>SUM($D108:D108)</f>
        <v>830</v>
      </c>
      <c r="T108" s="110">
        <f>SUM($D108:E108)</f>
        <v>1528</v>
      </c>
      <c r="U108" s="110">
        <f>SUM($D108:F108)</f>
        <v>2648</v>
      </c>
      <c r="V108" s="110">
        <f>SUM($D108:G108)</f>
        <v>4446</v>
      </c>
      <c r="W108" s="110">
        <f>SUM($D108:H108)</f>
        <v>7338</v>
      </c>
      <c r="X108" s="110">
        <f>SUM($D108:I108)</f>
        <v>10678</v>
      </c>
      <c r="Y108" s="110">
        <f>SUM($D108:J108)</f>
        <v>13888</v>
      </c>
      <c r="Z108" s="110">
        <f>SUM($D108:K108)</f>
        <v>17122</v>
      </c>
      <c r="AA108" s="110">
        <f>SUM($D108:L108)</f>
        <v>20534</v>
      </c>
      <c r="AB108" s="110">
        <f>SUM($D108:M108)</f>
        <v>23264</v>
      </c>
      <c r="AC108" s="110">
        <f>SUM($D108:N108)</f>
        <v>24364</v>
      </c>
      <c r="AD108" s="110">
        <f>SUM($D108:O108)</f>
        <v>25302</v>
      </c>
      <c r="AK108" s="120"/>
      <c r="AL108" s="120"/>
      <c r="AM108" s="120"/>
      <c r="AN108" s="120"/>
      <c r="AO108" s="120"/>
      <c r="AP108" s="120"/>
      <c r="AQ108" s="120"/>
      <c r="AR108" s="120"/>
      <c r="AS108" s="120"/>
      <c r="AT108" s="120"/>
      <c r="AU108" s="120"/>
      <c r="AV108" s="120"/>
      <c r="AW108" s="120"/>
      <c r="AX108" s="120"/>
    </row>
    <row r="109" spans="1:50" ht="15" customHeight="1">
      <c r="A109" s="138">
        <v>2014</v>
      </c>
      <c r="B109" s="141" t="s">
        <v>8</v>
      </c>
      <c r="D109" s="110">
        <f t="shared" si="36"/>
        <v>602</v>
      </c>
      <c r="E109" s="110">
        <f t="shared" si="36"/>
        <v>588</v>
      </c>
      <c r="F109" s="110">
        <f t="shared" si="36"/>
        <v>836</v>
      </c>
      <c r="G109" s="110">
        <f t="shared" si="36"/>
        <v>1584</v>
      </c>
      <c r="H109" s="110">
        <f t="shared" si="36"/>
        <v>2922</v>
      </c>
      <c r="I109" s="110">
        <f t="shared" si="36"/>
        <v>3370</v>
      </c>
      <c r="J109" s="110">
        <f t="shared" si="36"/>
        <v>3412</v>
      </c>
      <c r="K109" s="110">
        <f t="shared" si="37"/>
        <v>4446</v>
      </c>
      <c r="L109" s="110">
        <f t="shared" si="37"/>
        <v>2798</v>
      </c>
      <c r="M109" s="110">
        <f t="shared" si="37"/>
        <v>2178</v>
      </c>
      <c r="N109" s="110">
        <f t="shared" si="37"/>
        <v>608</v>
      </c>
      <c r="O109" s="110">
        <f t="shared" si="37"/>
        <v>624</v>
      </c>
      <c r="P109" s="110">
        <f t="shared" si="38"/>
        <v>23968</v>
      </c>
      <c r="Q109" s="145"/>
      <c r="R109" s="145"/>
      <c r="S109" s="110">
        <f>SUM($D109:D109)</f>
        <v>602</v>
      </c>
      <c r="T109" s="110">
        <f>SUM($D109:E109)</f>
        <v>1190</v>
      </c>
      <c r="U109" s="110">
        <f>SUM($D109:F109)</f>
        <v>2026</v>
      </c>
      <c r="V109" s="110">
        <f>SUM($D109:G109)</f>
        <v>3610</v>
      </c>
      <c r="W109" s="110">
        <f>SUM($D109:H109)</f>
        <v>6532</v>
      </c>
      <c r="X109" s="110">
        <f>SUM($D109:I109)</f>
        <v>9902</v>
      </c>
      <c r="Y109" s="110">
        <f>SUM($D109:J109)</f>
        <v>13314</v>
      </c>
      <c r="Z109" s="110">
        <f>SUM($D109:K109)</f>
        <v>17760</v>
      </c>
      <c r="AA109" s="110">
        <f>SUM($D109:L109)</f>
        <v>20558</v>
      </c>
      <c r="AB109" s="110">
        <f>SUM($D109:M109)</f>
        <v>22736</v>
      </c>
      <c r="AC109" s="110">
        <f>SUM($D109:N109)</f>
        <v>23344</v>
      </c>
      <c r="AD109" s="110">
        <f>SUM($D109:O109)</f>
        <v>23968</v>
      </c>
      <c r="AK109" s="120"/>
      <c r="AL109" s="120"/>
      <c r="AM109" s="120"/>
      <c r="AN109" s="120"/>
      <c r="AO109" s="120"/>
      <c r="AP109" s="120"/>
      <c r="AQ109" s="120"/>
      <c r="AR109" s="120"/>
      <c r="AS109" s="120"/>
      <c r="AT109" s="120"/>
      <c r="AU109" s="120"/>
      <c r="AV109" s="120"/>
      <c r="AW109" s="120"/>
      <c r="AX109" s="120"/>
    </row>
    <row r="110" spans="1:50" ht="15" customHeight="1">
      <c r="A110" s="138">
        <v>2015</v>
      </c>
      <c r="B110" s="141" t="s">
        <v>8</v>
      </c>
      <c r="D110" s="110">
        <f t="shared" si="36"/>
        <v>430</v>
      </c>
      <c r="E110" s="110">
        <f t="shared" si="36"/>
        <v>346</v>
      </c>
      <c r="F110" s="110">
        <f t="shared" si="36"/>
        <v>620</v>
      </c>
      <c r="G110" s="110">
        <f t="shared" si="36"/>
        <v>1184</v>
      </c>
      <c r="H110" s="110">
        <f t="shared" si="36"/>
        <v>2432</v>
      </c>
      <c r="I110" s="110">
        <f t="shared" si="36"/>
        <v>2942</v>
      </c>
      <c r="J110" s="110">
        <f t="shared" si="36"/>
        <v>2950</v>
      </c>
      <c r="K110" s="110">
        <f t="shared" si="37"/>
        <v>3049</v>
      </c>
      <c r="L110" s="110">
        <f t="shared" si="37"/>
        <v>2966</v>
      </c>
      <c r="M110" s="110">
        <f t="shared" si="37"/>
        <v>2488</v>
      </c>
      <c r="N110" s="110">
        <f t="shared" si="37"/>
        <v>796</v>
      </c>
      <c r="O110" s="110">
        <f t="shared" si="37"/>
        <v>624</v>
      </c>
      <c r="P110" s="110">
        <f t="shared" si="38"/>
        <v>20827</v>
      </c>
      <c r="Q110" s="145"/>
      <c r="R110" s="145"/>
      <c r="S110" s="110">
        <f>SUM($D110:D110)</f>
        <v>430</v>
      </c>
      <c r="T110" s="110">
        <f>SUM($D110:E110)</f>
        <v>776</v>
      </c>
      <c r="U110" s="110">
        <f>SUM($D110:F110)</f>
        <v>1396</v>
      </c>
      <c r="V110" s="110">
        <f>SUM($D110:G110)</f>
        <v>2580</v>
      </c>
      <c r="W110" s="110">
        <f>SUM($D110:H110)</f>
        <v>5012</v>
      </c>
      <c r="X110" s="110">
        <f>SUM($D110:I110)</f>
        <v>7954</v>
      </c>
      <c r="Y110" s="110">
        <f>SUM($D110:J110)</f>
        <v>10904</v>
      </c>
      <c r="Z110" s="110">
        <f>SUM($D110:K110)</f>
        <v>13953</v>
      </c>
      <c r="AA110" s="110">
        <f>SUM($D110:L110)</f>
        <v>16919</v>
      </c>
      <c r="AB110" s="110">
        <f>SUM($D110:M110)</f>
        <v>19407</v>
      </c>
      <c r="AC110" s="110">
        <f>SUM($D110:N110)</f>
        <v>20203</v>
      </c>
      <c r="AD110" s="110">
        <f>SUM($D110:O110)</f>
        <v>20827</v>
      </c>
      <c r="AK110" s="120"/>
      <c r="AL110" s="120"/>
      <c r="AM110" s="120"/>
      <c r="AN110" s="120"/>
      <c r="AO110" s="120"/>
      <c r="AP110" s="120"/>
      <c r="AQ110" s="120"/>
      <c r="AR110" s="120"/>
      <c r="AS110" s="120"/>
      <c r="AT110" s="120"/>
      <c r="AU110" s="120"/>
      <c r="AV110" s="120"/>
      <c r="AW110" s="120"/>
      <c r="AX110" s="120"/>
    </row>
    <row r="111" spans="1:50" ht="15" customHeight="1">
      <c r="A111" s="138">
        <v>2016</v>
      </c>
      <c r="B111" s="141" t="s">
        <v>8</v>
      </c>
      <c r="D111" s="110">
        <f t="shared" si="36"/>
        <v>384</v>
      </c>
      <c r="E111" s="110">
        <f t="shared" si="36"/>
        <v>420</v>
      </c>
      <c r="F111" s="110">
        <f t="shared" si="36"/>
        <v>598</v>
      </c>
      <c r="G111" s="110">
        <f t="shared" si="36"/>
        <v>1238</v>
      </c>
      <c r="H111" s="110">
        <f t="shared" si="36"/>
        <v>2506</v>
      </c>
      <c r="I111" s="110">
        <f t="shared" si="36"/>
        <v>3082</v>
      </c>
      <c r="J111" s="110">
        <f t="shared" si="36"/>
        <v>3128</v>
      </c>
      <c r="K111" s="110">
        <f t="shared" si="37"/>
        <v>2968</v>
      </c>
      <c r="L111" s="110">
        <f t="shared" si="37"/>
        <v>2976</v>
      </c>
      <c r="M111" s="110">
        <f t="shared" si="37"/>
        <v>2558</v>
      </c>
      <c r="N111" s="110">
        <f t="shared" si="37"/>
        <v>796</v>
      </c>
      <c r="O111" s="110">
        <f t="shared" si="37"/>
        <v>734</v>
      </c>
      <c r="P111" s="110">
        <f t="shared" ref="P111" si="39">SUM(D111:O111)</f>
        <v>21388</v>
      </c>
      <c r="Q111" s="145"/>
      <c r="R111" s="145"/>
      <c r="S111" s="110">
        <f>SUM($D111:D111)</f>
        <v>384</v>
      </c>
      <c r="T111" s="110">
        <f>SUM($D111:E111)</f>
        <v>804</v>
      </c>
      <c r="U111" s="110">
        <f>SUM($D111:F111)</f>
        <v>1402</v>
      </c>
      <c r="V111" s="110">
        <f>SUM($D111:G111)</f>
        <v>2640</v>
      </c>
      <c r="W111" s="110">
        <f>SUM($D111:H111)</f>
        <v>5146</v>
      </c>
      <c r="X111" s="110">
        <f>SUM($D111:I111)</f>
        <v>8228</v>
      </c>
      <c r="Y111" s="110">
        <f>SUM($D111:J111)</f>
        <v>11356</v>
      </c>
      <c r="Z111" s="110">
        <f>SUM($D111:K111)</f>
        <v>14324</v>
      </c>
      <c r="AA111" s="110">
        <f>SUM($D111:L111)</f>
        <v>17300</v>
      </c>
      <c r="AB111" s="110">
        <f>SUM($D111:M111)</f>
        <v>19858</v>
      </c>
      <c r="AC111" s="110">
        <f>SUM($D111:N111)</f>
        <v>20654</v>
      </c>
      <c r="AD111" s="110">
        <f>SUM($D111:O111)</f>
        <v>21388</v>
      </c>
      <c r="AK111" s="120"/>
      <c r="AL111" s="120"/>
      <c r="AM111" s="120"/>
      <c r="AN111" s="120"/>
      <c r="AO111" s="120"/>
      <c r="AP111" s="120"/>
      <c r="AQ111" s="120"/>
      <c r="AR111" s="120"/>
      <c r="AS111" s="120"/>
      <c r="AT111" s="120"/>
      <c r="AU111" s="120"/>
      <c r="AV111" s="120"/>
      <c r="AW111" s="120"/>
      <c r="AX111" s="120"/>
    </row>
    <row r="112" spans="1:50" ht="15" customHeight="1">
      <c r="A112" s="138">
        <v>2017</v>
      </c>
      <c r="B112" s="141" t="s">
        <v>8</v>
      </c>
      <c r="D112" s="110">
        <f>SUMIFS(D$11:D$69,$A$11:$A$69,$A112,$B$11:$B$69,$B112)</f>
        <v>396</v>
      </c>
      <c r="E112" s="110">
        <f t="shared" ref="E112:O112" si="40">SUMIFS(E$11:E$69,$A$11:$A$69,$A112,$B$11:$B$69,$B112)</f>
        <v>474</v>
      </c>
      <c r="F112" s="110">
        <f t="shared" si="40"/>
        <v>654</v>
      </c>
      <c r="G112" s="110">
        <f t="shared" si="40"/>
        <v>1394</v>
      </c>
      <c r="H112" s="110">
        <f t="shared" si="40"/>
        <v>2400</v>
      </c>
      <c r="I112" s="110">
        <f t="shared" si="40"/>
        <v>2968</v>
      </c>
      <c r="J112" s="110">
        <f t="shared" si="40"/>
        <v>2968</v>
      </c>
      <c r="K112" s="110">
        <f t="shared" si="40"/>
        <v>2790</v>
      </c>
      <c r="L112" s="110">
        <f t="shared" si="40"/>
        <v>2902</v>
      </c>
      <c r="M112" s="110">
        <f t="shared" si="40"/>
        <v>2654</v>
      </c>
      <c r="N112" s="110">
        <f t="shared" si="40"/>
        <v>0</v>
      </c>
      <c r="O112" s="110">
        <f t="shared" si="40"/>
        <v>0</v>
      </c>
      <c r="P112" s="110">
        <f t="shared" ref="P112" si="41">SUM(D112:O112)</f>
        <v>19600</v>
      </c>
      <c r="Q112" s="145"/>
      <c r="R112" s="145"/>
      <c r="S112" s="110">
        <f>SUM($D112:D112)</f>
        <v>396</v>
      </c>
      <c r="T112" s="110">
        <f>SUM($D112:E112)</f>
        <v>870</v>
      </c>
      <c r="U112" s="110">
        <f>SUM($D112:F112)</f>
        <v>1524</v>
      </c>
      <c r="V112" s="110">
        <f>SUM($D112:G112)</f>
        <v>2918</v>
      </c>
      <c r="W112" s="110">
        <f>SUM($D112:H112)</f>
        <v>5318</v>
      </c>
      <c r="X112" s="110">
        <f>SUM($D112:I112)</f>
        <v>8286</v>
      </c>
      <c r="Y112" s="110">
        <f>SUM($D112:J112)</f>
        <v>11254</v>
      </c>
      <c r="Z112" s="110">
        <f>SUM($D112:K112)</f>
        <v>14044</v>
      </c>
      <c r="AA112" s="110">
        <f>SUM($D112:L112)</f>
        <v>16946</v>
      </c>
      <c r="AB112" s="110">
        <f>SUM($D112:M112)</f>
        <v>19600</v>
      </c>
      <c r="AC112" s="110">
        <f>SUM($D112:N112)</f>
        <v>19600</v>
      </c>
      <c r="AD112" s="110">
        <f>SUM($D112:O112)</f>
        <v>19600</v>
      </c>
      <c r="AK112" s="120"/>
      <c r="AL112" s="120"/>
      <c r="AM112" s="120"/>
      <c r="AN112" s="120"/>
      <c r="AO112" s="120"/>
      <c r="AP112" s="120"/>
      <c r="AQ112" s="120"/>
      <c r="AR112" s="120"/>
      <c r="AS112" s="120"/>
      <c r="AT112" s="120"/>
      <c r="AU112" s="120"/>
      <c r="AV112" s="120"/>
      <c r="AW112" s="120"/>
      <c r="AX112" s="120"/>
    </row>
  </sheetData>
  <sheetProtection sheet="1" objects="1" scenarios="1"/>
  <phoneticPr fontId="26" type="noConversion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indexed="53"/>
  </sheetPr>
  <dimension ref="A1:AD112"/>
  <sheetViews>
    <sheetView topLeftCell="A40" zoomScale="70" zoomScaleNormal="70" workbookViewId="0">
      <selection activeCell="O69" sqref="O69"/>
    </sheetView>
  </sheetViews>
  <sheetFormatPr defaultColWidth="6.1796875" defaultRowHeight="15" customHeight="1"/>
  <cols>
    <col min="1" max="1" width="7.6328125" style="128" bestFit="1" customWidth="1"/>
    <col min="2" max="2" width="29.54296875" style="128" bestFit="1" customWidth="1"/>
    <col min="3" max="3" width="0.90625" style="117" customWidth="1"/>
    <col min="4" max="4" width="9.81640625" style="125" customWidth="1"/>
    <col min="5" max="16" width="9.81640625" style="117" customWidth="1"/>
    <col min="17" max="18" width="1.54296875" style="117" customWidth="1"/>
    <col min="19" max="19" width="9.81640625" style="125" customWidth="1"/>
    <col min="20" max="30" width="9.81640625" style="117" customWidth="1"/>
    <col min="31" max="16384" width="6.1796875" style="120"/>
  </cols>
  <sheetData>
    <row r="1" spans="1:30" ht="15" customHeight="1">
      <c r="A1" s="115" t="s">
        <v>45</v>
      </c>
      <c r="B1" s="116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S1" s="119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</row>
    <row r="2" spans="1:30" ht="15" customHeight="1">
      <c r="A2" s="115" t="s">
        <v>44</v>
      </c>
      <c r="B2" s="121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3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</row>
    <row r="3" spans="1:30" ht="15" customHeight="1">
      <c r="A3" s="115" t="s">
        <v>0</v>
      </c>
      <c r="B3" s="124"/>
    </row>
    <row r="4" spans="1:30" ht="15" customHeight="1">
      <c r="A4" s="115" t="s">
        <v>18</v>
      </c>
      <c r="B4" s="121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3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</row>
    <row r="5" spans="1:30" ht="15" customHeight="1">
      <c r="A5" s="121"/>
      <c r="B5" s="121"/>
      <c r="D5" s="126"/>
      <c r="S5" s="126"/>
    </row>
    <row r="6" spans="1:30" ht="15" customHeight="1">
      <c r="A6" s="121"/>
      <c r="B6" s="121"/>
      <c r="D6" s="119"/>
      <c r="E6" s="118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  <c r="S6" s="119"/>
      <c r="T6" s="118"/>
      <c r="U6" s="118"/>
      <c r="V6" s="118"/>
      <c r="W6" s="118"/>
      <c r="X6" s="118"/>
      <c r="Y6" s="118"/>
      <c r="Z6" s="118"/>
      <c r="AA6" s="118"/>
      <c r="AB6" s="118"/>
      <c r="AC6" s="118"/>
      <c r="AD6" s="118"/>
    </row>
    <row r="7" spans="1:30" ht="15" customHeight="1">
      <c r="A7" s="117"/>
      <c r="B7" s="127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  <c r="P7" s="125"/>
      <c r="T7" s="125"/>
      <c r="U7" s="125"/>
      <c r="V7" s="125"/>
      <c r="W7" s="125"/>
      <c r="X7" s="125"/>
      <c r="Y7" s="125"/>
      <c r="Z7" s="125"/>
      <c r="AA7" s="125"/>
      <c r="AB7" s="125"/>
      <c r="AC7" s="125"/>
      <c r="AD7" s="125"/>
    </row>
    <row r="8" spans="1:30" ht="15" customHeight="1">
      <c r="D8" s="129" t="s">
        <v>61</v>
      </c>
      <c r="E8" s="118"/>
      <c r="F8" s="118"/>
      <c r="G8" s="118"/>
      <c r="H8" s="118"/>
      <c r="I8" s="118"/>
      <c r="J8" s="118"/>
      <c r="K8" s="118"/>
      <c r="L8" s="118"/>
      <c r="M8" s="118"/>
      <c r="N8" s="118"/>
      <c r="O8" s="118"/>
      <c r="P8" s="118"/>
      <c r="S8" s="129" t="s">
        <v>62</v>
      </c>
      <c r="T8" s="118"/>
      <c r="U8" s="118"/>
      <c r="V8" s="118"/>
      <c r="W8" s="118"/>
      <c r="X8" s="118"/>
      <c r="Y8" s="118"/>
      <c r="Z8" s="118"/>
      <c r="AA8" s="118"/>
      <c r="AB8" s="118"/>
      <c r="AC8" s="118"/>
      <c r="AD8" s="118"/>
    </row>
    <row r="9" spans="1:30" ht="15" customHeight="1">
      <c r="A9" s="130" t="s">
        <v>59</v>
      </c>
      <c r="B9" s="131" t="s">
        <v>60</v>
      </c>
      <c r="C9" s="117" t="s">
        <v>33</v>
      </c>
      <c r="D9" s="132" t="s">
        <v>47</v>
      </c>
      <c r="E9" s="132" t="s">
        <v>48</v>
      </c>
      <c r="F9" s="132" t="s">
        <v>49</v>
      </c>
      <c r="G9" s="132" t="s">
        <v>50</v>
      </c>
      <c r="H9" s="132" t="s">
        <v>51</v>
      </c>
      <c r="I9" s="132" t="s">
        <v>52</v>
      </c>
      <c r="J9" s="132" t="s">
        <v>53</v>
      </c>
      <c r="K9" s="132" t="s">
        <v>54</v>
      </c>
      <c r="L9" s="132" t="s">
        <v>55</v>
      </c>
      <c r="M9" s="132" t="s">
        <v>56</v>
      </c>
      <c r="N9" s="132" t="s">
        <v>57</v>
      </c>
      <c r="O9" s="132" t="s">
        <v>58</v>
      </c>
      <c r="P9" s="133" t="s">
        <v>9</v>
      </c>
      <c r="Q9" s="117" t="s">
        <v>33</v>
      </c>
      <c r="R9" s="117" t="s">
        <v>33</v>
      </c>
      <c r="S9" s="132" t="s">
        <v>47</v>
      </c>
      <c r="T9" s="132" t="s">
        <v>48</v>
      </c>
      <c r="U9" s="132" t="s">
        <v>49</v>
      </c>
      <c r="V9" s="132" t="s">
        <v>50</v>
      </c>
      <c r="W9" s="132" t="s">
        <v>51</v>
      </c>
      <c r="X9" s="132" t="s">
        <v>52</v>
      </c>
      <c r="Y9" s="132" t="s">
        <v>53</v>
      </c>
      <c r="Z9" s="132" t="s">
        <v>54</v>
      </c>
      <c r="AA9" s="132" t="s">
        <v>55</v>
      </c>
      <c r="AB9" s="132" t="s">
        <v>56</v>
      </c>
      <c r="AC9" s="132" t="s">
        <v>57</v>
      </c>
      <c r="AD9" s="132" t="s">
        <v>58</v>
      </c>
    </row>
    <row r="10" spans="1:30" s="137" customFormat="1" ht="15" customHeight="1">
      <c r="A10" s="134"/>
      <c r="B10" s="135"/>
      <c r="C10" s="136"/>
      <c r="D10" s="112"/>
      <c r="E10" s="112"/>
      <c r="F10" s="112"/>
      <c r="G10" s="112"/>
      <c r="H10" s="112"/>
      <c r="I10" s="112"/>
      <c r="J10" s="112"/>
      <c r="K10" s="112"/>
      <c r="L10" s="112"/>
      <c r="M10" s="112"/>
      <c r="N10" s="112"/>
      <c r="O10" s="112"/>
      <c r="P10" s="112"/>
      <c r="Q10" s="136"/>
      <c r="R10" s="136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</row>
    <row r="11" spans="1:30" s="114" customFormat="1" ht="15" customHeight="1">
      <c r="A11" s="138">
        <v>2006</v>
      </c>
      <c r="B11" s="139" t="s">
        <v>6</v>
      </c>
      <c r="C11" s="113"/>
      <c r="D11" s="110">
        <v>13128</v>
      </c>
      <c r="E11" s="110">
        <v>12037</v>
      </c>
      <c r="F11" s="110">
        <v>14169</v>
      </c>
      <c r="G11" s="110">
        <v>14432</v>
      </c>
      <c r="H11" s="110">
        <v>16100</v>
      </c>
      <c r="I11" s="110">
        <v>16555</v>
      </c>
      <c r="J11" s="110">
        <v>19773</v>
      </c>
      <c r="K11" s="110">
        <v>21386</v>
      </c>
      <c r="L11" s="110">
        <v>17562</v>
      </c>
      <c r="M11" s="110">
        <v>17752</v>
      </c>
      <c r="N11" s="110">
        <v>17257</v>
      </c>
      <c r="O11" s="110">
        <v>17087</v>
      </c>
      <c r="P11" s="110">
        <f>SUM(D11:O11)</f>
        <v>197238</v>
      </c>
      <c r="Q11" s="140"/>
      <c r="R11" s="140"/>
      <c r="S11" s="110">
        <f>SUM($D11:D11)</f>
        <v>13128</v>
      </c>
      <c r="T11" s="110">
        <f>SUM($D11:E11)</f>
        <v>25165</v>
      </c>
      <c r="U11" s="110">
        <f>SUM($D11:F11)</f>
        <v>39334</v>
      </c>
      <c r="V11" s="110">
        <f>SUM($D11:G11)</f>
        <v>53766</v>
      </c>
      <c r="W11" s="110">
        <f>SUM($D11:H11)</f>
        <v>69866</v>
      </c>
      <c r="X11" s="110">
        <f>SUM($D11:I11)</f>
        <v>86421</v>
      </c>
      <c r="Y11" s="110">
        <f>SUM($D11:J11)</f>
        <v>106194</v>
      </c>
      <c r="Z11" s="110">
        <f>SUM($D11:K11)</f>
        <v>127580</v>
      </c>
      <c r="AA11" s="110">
        <f>SUM($D11:L11)</f>
        <v>145142</v>
      </c>
      <c r="AB11" s="110">
        <f>SUM($D11:M11)</f>
        <v>162894</v>
      </c>
      <c r="AC11" s="110">
        <f>SUM($D11:N11)</f>
        <v>180151</v>
      </c>
      <c r="AD11" s="110">
        <f>SUM($D11:O11)</f>
        <v>197238</v>
      </c>
    </row>
    <row r="12" spans="1:30" s="114" customFormat="1" ht="15" customHeight="1">
      <c r="A12" s="138">
        <v>2006</v>
      </c>
      <c r="B12" s="141" t="s">
        <v>7</v>
      </c>
      <c r="D12" s="110">
        <v>0</v>
      </c>
      <c r="E12" s="110">
        <v>0</v>
      </c>
      <c r="F12" s="110">
        <v>0</v>
      </c>
      <c r="G12" s="110">
        <v>0</v>
      </c>
      <c r="H12" s="110">
        <v>0</v>
      </c>
      <c r="I12" s="110">
        <v>0</v>
      </c>
      <c r="J12" s="110">
        <v>0</v>
      </c>
      <c r="K12" s="110">
        <v>0</v>
      </c>
      <c r="L12" s="110">
        <v>0</v>
      </c>
      <c r="M12" s="110">
        <v>0</v>
      </c>
      <c r="N12" s="110">
        <v>0</v>
      </c>
      <c r="O12" s="110">
        <v>0</v>
      </c>
      <c r="P12" s="110">
        <f>SUM(D12:O12)</f>
        <v>0</v>
      </c>
      <c r="Q12" s="142"/>
      <c r="R12" s="142"/>
      <c r="S12" s="110">
        <f>SUM($D12:D12)</f>
        <v>0</v>
      </c>
      <c r="T12" s="110">
        <f>SUM($D12:E12)</f>
        <v>0</v>
      </c>
      <c r="U12" s="110">
        <f>SUM($D12:F12)</f>
        <v>0</v>
      </c>
      <c r="V12" s="110">
        <f>SUM($D12:G12)</f>
        <v>0</v>
      </c>
      <c r="W12" s="110">
        <f>SUM($D12:H12)</f>
        <v>0</v>
      </c>
      <c r="X12" s="110">
        <f>SUM($D12:I12)</f>
        <v>0</v>
      </c>
      <c r="Y12" s="110">
        <f>SUM($D12:J12)</f>
        <v>0</v>
      </c>
      <c r="Z12" s="110">
        <f>SUM($D12:K12)</f>
        <v>0</v>
      </c>
      <c r="AA12" s="110">
        <f>SUM($D12:L12)</f>
        <v>0</v>
      </c>
      <c r="AB12" s="110">
        <f>SUM($D12:M12)</f>
        <v>0</v>
      </c>
      <c r="AC12" s="110">
        <f>SUM($D12:N12)</f>
        <v>0</v>
      </c>
      <c r="AD12" s="110">
        <f>SUM($D12:O12)</f>
        <v>0</v>
      </c>
    </row>
    <row r="13" spans="1:30" s="114" customFormat="1" ht="15" customHeight="1">
      <c r="A13" s="138">
        <v>2006</v>
      </c>
      <c r="B13" s="141" t="s">
        <v>8</v>
      </c>
      <c r="D13" s="110">
        <v>0</v>
      </c>
      <c r="E13" s="110">
        <v>0</v>
      </c>
      <c r="F13" s="110">
        <v>0</v>
      </c>
      <c r="G13" s="110">
        <v>0</v>
      </c>
      <c r="H13" s="110">
        <v>0</v>
      </c>
      <c r="I13" s="110">
        <v>0</v>
      </c>
      <c r="J13" s="110">
        <v>0</v>
      </c>
      <c r="K13" s="110">
        <v>0</v>
      </c>
      <c r="L13" s="110">
        <v>0</v>
      </c>
      <c r="M13" s="110">
        <v>0</v>
      </c>
      <c r="N13" s="110">
        <v>0</v>
      </c>
      <c r="O13" s="110">
        <v>0</v>
      </c>
      <c r="P13" s="110">
        <f>SUM(D13:O13)</f>
        <v>0</v>
      </c>
      <c r="Q13" s="142"/>
      <c r="R13" s="142"/>
      <c r="S13" s="110">
        <f>SUM($D13:D13)</f>
        <v>0</v>
      </c>
      <c r="T13" s="110">
        <f>SUM($D13:E13)</f>
        <v>0</v>
      </c>
      <c r="U13" s="110">
        <f>SUM($D13:F13)</f>
        <v>0</v>
      </c>
      <c r="V13" s="110">
        <f>SUM($D13:G13)</f>
        <v>0</v>
      </c>
      <c r="W13" s="110">
        <f>SUM($D13:H13)</f>
        <v>0</v>
      </c>
      <c r="X13" s="110">
        <f>SUM($D13:I13)</f>
        <v>0</v>
      </c>
      <c r="Y13" s="110">
        <f>SUM($D13:J13)</f>
        <v>0</v>
      </c>
      <c r="Z13" s="110">
        <f>SUM($D13:K13)</f>
        <v>0</v>
      </c>
      <c r="AA13" s="110">
        <f>SUM($D13:L13)</f>
        <v>0</v>
      </c>
      <c r="AB13" s="110">
        <f>SUM($D13:M13)</f>
        <v>0</v>
      </c>
      <c r="AC13" s="110">
        <f>SUM($D13:N13)</f>
        <v>0</v>
      </c>
      <c r="AD13" s="110">
        <f>SUM($D13:O13)</f>
        <v>0</v>
      </c>
    </row>
    <row r="14" spans="1:30" s="114" customFormat="1" ht="15" customHeight="1">
      <c r="A14" s="138">
        <v>2006</v>
      </c>
      <c r="B14" s="143" t="s">
        <v>9</v>
      </c>
      <c r="D14" s="111">
        <f t="shared" ref="D14:P14" si="0">SUM(D11:D13)</f>
        <v>13128</v>
      </c>
      <c r="E14" s="111">
        <f t="shared" si="0"/>
        <v>12037</v>
      </c>
      <c r="F14" s="111">
        <f t="shared" si="0"/>
        <v>14169</v>
      </c>
      <c r="G14" s="111">
        <f t="shared" si="0"/>
        <v>14432</v>
      </c>
      <c r="H14" s="111">
        <f t="shared" si="0"/>
        <v>16100</v>
      </c>
      <c r="I14" s="111">
        <f t="shared" si="0"/>
        <v>16555</v>
      </c>
      <c r="J14" s="111">
        <f t="shared" si="0"/>
        <v>19773</v>
      </c>
      <c r="K14" s="111">
        <f t="shared" si="0"/>
        <v>21386</v>
      </c>
      <c r="L14" s="111">
        <f t="shared" si="0"/>
        <v>17562</v>
      </c>
      <c r="M14" s="111">
        <f t="shared" si="0"/>
        <v>17752</v>
      </c>
      <c r="N14" s="111">
        <f t="shared" si="0"/>
        <v>17257</v>
      </c>
      <c r="O14" s="111">
        <f t="shared" si="0"/>
        <v>17087</v>
      </c>
      <c r="P14" s="111">
        <f t="shared" si="0"/>
        <v>197238</v>
      </c>
      <c r="Q14" s="142"/>
      <c r="R14" s="142"/>
      <c r="S14" s="111">
        <f t="shared" ref="S14:AD14" si="1">SUM(S11:S13)</f>
        <v>13128</v>
      </c>
      <c r="T14" s="111">
        <f t="shared" si="1"/>
        <v>25165</v>
      </c>
      <c r="U14" s="111">
        <f t="shared" si="1"/>
        <v>39334</v>
      </c>
      <c r="V14" s="111">
        <f t="shared" si="1"/>
        <v>53766</v>
      </c>
      <c r="W14" s="111">
        <f t="shared" si="1"/>
        <v>69866</v>
      </c>
      <c r="X14" s="111">
        <f t="shared" si="1"/>
        <v>86421</v>
      </c>
      <c r="Y14" s="111">
        <f t="shared" si="1"/>
        <v>106194</v>
      </c>
      <c r="Z14" s="111">
        <f t="shared" si="1"/>
        <v>127580</v>
      </c>
      <c r="AA14" s="111">
        <f t="shared" si="1"/>
        <v>145142</v>
      </c>
      <c r="AB14" s="111">
        <f t="shared" si="1"/>
        <v>162894</v>
      </c>
      <c r="AC14" s="111">
        <f t="shared" si="1"/>
        <v>180151</v>
      </c>
      <c r="AD14" s="111">
        <f t="shared" si="1"/>
        <v>197238</v>
      </c>
    </row>
    <row r="15" spans="1:30" s="137" customFormat="1" ht="15" customHeight="1">
      <c r="A15" s="134"/>
      <c r="B15" s="135"/>
      <c r="C15" s="136"/>
      <c r="D15" s="112"/>
      <c r="E15" s="112"/>
      <c r="F15" s="112"/>
      <c r="G15" s="112"/>
      <c r="H15" s="112"/>
      <c r="I15" s="112"/>
      <c r="J15" s="112"/>
      <c r="K15" s="112"/>
      <c r="L15" s="112"/>
      <c r="M15" s="112"/>
      <c r="N15" s="112"/>
      <c r="O15" s="112"/>
      <c r="P15" s="112"/>
      <c r="Q15" s="136"/>
      <c r="R15" s="136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</row>
    <row r="16" spans="1:30" s="114" customFormat="1" ht="15" customHeight="1">
      <c r="A16" s="138">
        <v>2007</v>
      </c>
      <c r="B16" s="139" t="s">
        <v>6</v>
      </c>
      <c r="C16" s="113"/>
      <c r="D16" s="110">
        <v>17152</v>
      </c>
      <c r="E16" s="110">
        <v>14065</v>
      </c>
      <c r="F16" s="110">
        <v>16410</v>
      </c>
      <c r="G16" s="110">
        <v>17322</v>
      </c>
      <c r="H16" s="110">
        <v>20776</v>
      </c>
      <c r="I16" s="110">
        <v>21574</v>
      </c>
      <c r="J16" s="110">
        <v>25362</v>
      </c>
      <c r="K16" s="110">
        <v>29371</v>
      </c>
      <c r="L16" s="110">
        <v>24017</v>
      </c>
      <c r="M16" s="110">
        <v>26843</v>
      </c>
      <c r="N16" s="110">
        <v>25706</v>
      </c>
      <c r="O16" s="110">
        <v>21575</v>
      </c>
      <c r="P16" s="110">
        <f>SUM(D16:O16)</f>
        <v>260173</v>
      </c>
      <c r="Q16" s="140"/>
      <c r="R16" s="140"/>
      <c r="S16" s="110">
        <f>SUM($D16:D16)</f>
        <v>17152</v>
      </c>
      <c r="T16" s="110">
        <f>SUM($D16:E16)</f>
        <v>31217</v>
      </c>
      <c r="U16" s="110">
        <f>SUM($D16:F16)</f>
        <v>47627</v>
      </c>
      <c r="V16" s="110">
        <f>SUM($D16:G16)</f>
        <v>64949</v>
      </c>
      <c r="W16" s="110">
        <f>SUM($D16:H16)</f>
        <v>85725</v>
      </c>
      <c r="X16" s="110">
        <f>SUM($D16:I16)</f>
        <v>107299</v>
      </c>
      <c r="Y16" s="110">
        <f>SUM($D16:J16)</f>
        <v>132661</v>
      </c>
      <c r="Z16" s="110">
        <f>SUM($D16:K16)</f>
        <v>162032</v>
      </c>
      <c r="AA16" s="110">
        <f>SUM($D16:L16)</f>
        <v>186049</v>
      </c>
      <c r="AB16" s="110">
        <f>SUM($D16:M16)</f>
        <v>212892</v>
      </c>
      <c r="AC16" s="110">
        <f>SUM($D16:N16)</f>
        <v>238598</v>
      </c>
      <c r="AD16" s="110">
        <f>SUM($D16:O16)</f>
        <v>260173</v>
      </c>
    </row>
    <row r="17" spans="1:30" s="114" customFormat="1" ht="15" customHeight="1">
      <c r="A17" s="138">
        <v>2007</v>
      </c>
      <c r="B17" s="141" t="s">
        <v>7</v>
      </c>
      <c r="D17" s="111">
        <v>0</v>
      </c>
      <c r="E17" s="110">
        <v>0</v>
      </c>
      <c r="F17" s="110">
        <v>0</v>
      </c>
      <c r="G17" s="110">
        <v>0</v>
      </c>
      <c r="H17" s="110">
        <v>0</v>
      </c>
      <c r="I17" s="110">
        <v>0</v>
      </c>
      <c r="J17" s="110">
        <v>0</v>
      </c>
      <c r="K17" s="110">
        <v>0</v>
      </c>
      <c r="L17" s="110">
        <v>0</v>
      </c>
      <c r="M17" s="110">
        <v>0</v>
      </c>
      <c r="N17" s="110">
        <v>0</v>
      </c>
      <c r="O17" s="110">
        <v>0</v>
      </c>
      <c r="P17" s="110">
        <f>SUM(D17:O17)</f>
        <v>0</v>
      </c>
      <c r="Q17" s="142"/>
      <c r="R17" s="142"/>
      <c r="S17" s="110">
        <f>SUM($D17:D17)</f>
        <v>0</v>
      </c>
      <c r="T17" s="110">
        <f>SUM($D17:E17)</f>
        <v>0</v>
      </c>
      <c r="U17" s="110">
        <f>SUM($D17:F17)</f>
        <v>0</v>
      </c>
      <c r="V17" s="110">
        <f>SUM($D17:G17)</f>
        <v>0</v>
      </c>
      <c r="W17" s="110">
        <f>SUM($D17:H17)</f>
        <v>0</v>
      </c>
      <c r="X17" s="110">
        <f>SUM($D17:I17)</f>
        <v>0</v>
      </c>
      <c r="Y17" s="110">
        <f>SUM($D17:J17)</f>
        <v>0</v>
      </c>
      <c r="Z17" s="110">
        <f>SUM($D17:K17)</f>
        <v>0</v>
      </c>
      <c r="AA17" s="110">
        <f>SUM($D17:L17)</f>
        <v>0</v>
      </c>
      <c r="AB17" s="110">
        <f>SUM($D17:M17)</f>
        <v>0</v>
      </c>
      <c r="AC17" s="110">
        <f>SUM($D17:N17)</f>
        <v>0</v>
      </c>
      <c r="AD17" s="110">
        <f>SUM($D17:O17)</f>
        <v>0</v>
      </c>
    </row>
    <row r="18" spans="1:30" s="114" customFormat="1" ht="15" customHeight="1">
      <c r="A18" s="138">
        <v>2007</v>
      </c>
      <c r="B18" s="141" t="s">
        <v>8</v>
      </c>
      <c r="D18" s="111">
        <v>0</v>
      </c>
      <c r="E18" s="110">
        <v>0</v>
      </c>
      <c r="F18" s="110">
        <v>0</v>
      </c>
      <c r="G18" s="110">
        <v>0</v>
      </c>
      <c r="H18" s="110">
        <v>0</v>
      </c>
      <c r="I18" s="110">
        <v>0</v>
      </c>
      <c r="J18" s="110">
        <v>0</v>
      </c>
      <c r="K18" s="110">
        <v>0</v>
      </c>
      <c r="L18" s="110">
        <v>0</v>
      </c>
      <c r="M18" s="110">
        <v>0</v>
      </c>
      <c r="N18" s="110">
        <v>0</v>
      </c>
      <c r="O18" s="110">
        <v>0</v>
      </c>
      <c r="P18" s="110">
        <f>SUM(D18:O18)</f>
        <v>0</v>
      </c>
      <c r="Q18" s="142"/>
      <c r="R18" s="142"/>
      <c r="S18" s="110">
        <f>SUM($D18:D18)</f>
        <v>0</v>
      </c>
      <c r="T18" s="110">
        <f>SUM($D18:E18)</f>
        <v>0</v>
      </c>
      <c r="U18" s="110">
        <f>SUM($D18:F18)</f>
        <v>0</v>
      </c>
      <c r="V18" s="110">
        <f>SUM($D18:G18)</f>
        <v>0</v>
      </c>
      <c r="W18" s="110">
        <f>SUM($D18:H18)</f>
        <v>0</v>
      </c>
      <c r="X18" s="110">
        <f>SUM($D18:I18)</f>
        <v>0</v>
      </c>
      <c r="Y18" s="110">
        <f>SUM($D18:J18)</f>
        <v>0</v>
      </c>
      <c r="Z18" s="110">
        <f>SUM($D18:K18)</f>
        <v>0</v>
      </c>
      <c r="AA18" s="110">
        <f>SUM($D18:L18)</f>
        <v>0</v>
      </c>
      <c r="AB18" s="110">
        <f>SUM($D18:M18)</f>
        <v>0</v>
      </c>
      <c r="AC18" s="110">
        <f>SUM($D18:N18)</f>
        <v>0</v>
      </c>
      <c r="AD18" s="110">
        <f>SUM($D18:O18)</f>
        <v>0</v>
      </c>
    </row>
    <row r="19" spans="1:30" s="114" customFormat="1" ht="15" customHeight="1">
      <c r="A19" s="138">
        <v>2007</v>
      </c>
      <c r="B19" s="143" t="s">
        <v>9</v>
      </c>
      <c r="D19" s="111">
        <f t="shared" ref="D19:P19" si="2">SUM(D16:D18)</f>
        <v>17152</v>
      </c>
      <c r="E19" s="111">
        <f t="shared" si="2"/>
        <v>14065</v>
      </c>
      <c r="F19" s="111">
        <f t="shared" si="2"/>
        <v>16410</v>
      </c>
      <c r="G19" s="111">
        <f t="shared" si="2"/>
        <v>17322</v>
      </c>
      <c r="H19" s="111">
        <f t="shared" si="2"/>
        <v>20776</v>
      </c>
      <c r="I19" s="111">
        <f t="shared" si="2"/>
        <v>21574</v>
      </c>
      <c r="J19" s="111">
        <f t="shared" si="2"/>
        <v>25362</v>
      </c>
      <c r="K19" s="111">
        <f t="shared" si="2"/>
        <v>29371</v>
      </c>
      <c r="L19" s="111">
        <f t="shared" si="2"/>
        <v>24017</v>
      </c>
      <c r="M19" s="111">
        <f t="shared" si="2"/>
        <v>26843</v>
      </c>
      <c r="N19" s="111">
        <f t="shared" si="2"/>
        <v>25706</v>
      </c>
      <c r="O19" s="111">
        <f t="shared" si="2"/>
        <v>21575</v>
      </c>
      <c r="P19" s="111">
        <f t="shared" si="2"/>
        <v>260173</v>
      </c>
      <c r="Q19" s="142"/>
      <c r="R19" s="142"/>
      <c r="S19" s="111">
        <f t="shared" ref="S19:AD19" si="3">SUM(S16:S18)</f>
        <v>17152</v>
      </c>
      <c r="T19" s="111">
        <f t="shared" si="3"/>
        <v>31217</v>
      </c>
      <c r="U19" s="111">
        <f t="shared" si="3"/>
        <v>47627</v>
      </c>
      <c r="V19" s="111">
        <f t="shared" si="3"/>
        <v>64949</v>
      </c>
      <c r="W19" s="111">
        <f t="shared" si="3"/>
        <v>85725</v>
      </c>
      <c r="X19" s="111">
        <f t="shared" si="3"/>
        <v>107299</v>
      </c>
      <c r="Y19" s="111">
        <f t="shared" si="3"/>
        <v>132661</v>
      </c>
      <c r="Z19" s="111">
        <f t="shared" si="3"/>
        <v>162032</v>
      </c>
      <c r="AA19" s="111">
        <f t="shared" si="3"/>
        <v>186049</v>
      </c>
      <c r="AB19" s="111">
        <f t="shared" si="3"/>
        <v>212892</v>
      </c>
      <c r="AC19" s="111">
        <f t="shared" si="3"/>
        <v>238598</v>
      </c>
      <c r="AD19" s="111">
        <f t="shared" si="3"/>
        <v>260173</v>
      </c>
    </row>
    <row r="20" spans="1:30" s="137" customFormat="1" ht="15" customHeight="1">
      <c r="A20" s="134"/>
      <c r="B20" s="135"/>
      <c r="C20" s="136"/>
      <c r="D20" s="112"/>
      <c r="E20" s="112"/>
      <c r="F20" s="112"/>
      <c r="G20" s="112"/>
      <c r="H20" s="112"/>
      <c r="I20" s="112"/>
      <c r="J20" s="112"/>
      <c r="K20" s="112"/>
      <c r="L20" s="112"/>
      <c r="M20" s="112"/>
      <c r="N20" s="112"/>
      <c r="O20" s="112"/>
      <c r="P20" s="112"/>
      <c r="Q20" s="136"/>
      <c r="R20" s="136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</row>
    <row r="21" spans="1:30" s="114" customFormat="1" ht="15" customHeight="1">
      <c r="A21" s="138">
        <v>2008</v>
      </c>
      <c r="B21" s="139" t="s">
        <v>6</v>
      </c>
      <c r="C21" s="113"/>
      <c r="D21" s="110">
        <v>20274</v>
      </c>
      <c r="E21" s="110">
        <v>18952</v>
      </c>
      <c r="F21" s="110">
        <v>20607</v>
      </c>
      <c r="G21" s="110">
        <v>22298</v>
      </c>
      <c r="H21" s="110">
        <v>25165</v>
      </c>
      <c r="I21" s="110">
        <v>25474</v>
      </c>
      <c r="J21" s="110">
        <v>29576</v>
      </c>
      <c r="K21" s="110">
        <v>33325</v>
      </c>
      <c r="L21" s="110">
        <v>28515</v>
      </c>
      <c r="M21" s="110">
        <v>28490</v>
      </c>
      <c r="N21" s="110">
        <v>23633</v>
      </c>
      <c r="O21" s="110">
        <v>21155</v>
      </c>
      <c r="P21" s="110">
        <f>SUM(D21:O21)</f>
        <v>297464</v>
      </c>
      <c r="Q21" s="140"/>
      <c r="R21" s="140"/>
      <c r="S21" s="110">
        <f>SUM($D21:D21)</f>
        <v>20274</v>
      </c>
      <c r="T21" s="110">
        <f>SUM($D21:E21)</f>
        <v>39226</v>
      </c>
      <c r="U21" s="110">
        <f>SUM($D21:F21)</f>
        <v>59833</v>
      </c>
      <c r="V21" s="110">
        <f>SUM($D21:G21)</f>
        <v>82131</v>
      </c>
      <c r="W21" s="110">
        <f>SUM($D21:H21)</f>
        <v>107296</v>
      </c>
      <c r="X21" s="110">
        <f>SUM($D21:I21)</f>
        <v>132770</v>
      </c>
      <c r="Y21" s="110">
        <f>SUM($D21:J21)</f>
        <v>162346</v>
      </c>
      <c r="Z21" s="110">
        <f>SUM($D21:K21)</f>
        <v>195671</v>
      </c>
      <c r="AA21" s="110">
        <f>SUM($D21:L21)</f>
        <v>224186</v>
      </c>
      <c r="AB21" s="110">
        <f>SUM($D21:M21)</f>
        <v>252676</v>
      </c>
      <c r="AC21" s="110">
        <f>SUM($D21:N21)</f>
        <v>276309</v>
      </c>
      <c r="AD21" s="110">
        <f>SUM($D21:O21)</f>
        <v>297464</v>
      </c>
    </row>
    <row r="22" spans="1:30" s="114" customFormat="1" ht="15" customHeight="1">
      <c r="A22" s="138">
        <v>2008</v>
      </c>
      <c r="B22" s="141" t="s">
        <v>7</v>
      </c>
      <c r="D22" s="110">
        <v>0</v>
      </c>
      <c r="E22" s="110">
        <v>0</v>
      </c>
      <c r="F22" s="110">
        <v>0</v>
      </c>
      <c r="G22" s="110">
        <v>0</v>
      </c>
      <c r="H22" s="110">
        <v>0</v>
      </c>
      <c r="I22" s="110">
        <v>0</v>
      </c>
      <c r="J22" s="110">
        <v>0</v>
      </c>
      <c r="K22" s="110">
        <v>0</v>
      </c>
      <c r="L22" s="110">
        <v>0</v>
      </c>
      <c r="M22" s="110">
        <v>0</v>
      </c>
      <c r="N22" s="110">
        <v>0</v>
      </c>
      <c r="O22" s="110">
        <v>0</v>
      </c>
      <c r="P22" s="110">
        <f>SUM(D22:O22)</f>
        <v>0</v>
      </c>
      <c r="Q22" s="142"/>
      <c r="R22" s="142"/>
      <c r="S22" s="110">
        <f>SUM($D22:D22)</f>
        <v>0</v>
      </c>
      <c r="T22" s="110">
        <f>SUM($D22:E22)</f>
        <v>0</v>
      </c>
      <c r="U22" s="110">
        <f>SUM($D22:F22)</f>
        <v>0</v>
      </c>
      <c r="V22" s="110">
        <f>SUM($D22:G22)</f>
        <v>0</v>
      </c>
      <c r="W22" s="110">
        <f>SUM($D22:H22)</f>
        <v>0</v>
      </c>
      <c r="X22" s="110">
        <f>SUM($D22:I22)</f>
        <v>0</v>
      </c>
      <c r="Y22" s="110">
        <f>SUM($D22:J22)</f>
        <v>0</v>
      </c>
      <c r="Z22" s="110">
        <f>SUM($D22:K22)</f>
        <v>0</v>
      </c>
      <c r="AA22" s="110">
        <f>SUM($D22:L22)</f>
        <v>0</v>
      </c>
      <c r="AB22" s="110">
        <f>SUM($D22:M22)</f>
        <v>0</v>
      </c>
      <c r="AC22" s="110">
        <f>SUM($D22:N22)</f>
        <v>0</v>
      </c>
      <c r="AD22" s="110">
        <f>SUM($D22:O22)</f>
        <v>0</v>
      </c>
    </row>
    <row r="23" spans="1:30" s="114" customFormat="1" ht="15" customHeight="1">
      <c r="A23" s="138">
        <v>2008</v>
      </c>
      <c r="B23" s="141" t="s">
        <v>8</v>
      </c>
      <c r="D23" s="110">
        <v>0</v>
      </c>
      <c r="E23" s="110">
        <v>0</v>
      </c>
      <c r="F23" s="110">
        <v>0</v>
      </c>
      <c r="G23" s="110">
        <v>0</v>
      </c>
      <c r="H23" s="110">
        <v>0</v>
      </c>
      <c r="I23" s="110">
        <v>0</v>
      </c>
      <c r="J23" s="110">
        <v>0</v>
      </c>
      <c r="K23" s="110">
        <v>0</v>
      </c>
      <c r="L23" s="110">
        <v>0</v>
      </c>
      <c r="M23" s="110">
        <v>0</v>
      </c>
      <c r="N23" s="110">
        <v>0</v>
      </c>
      <c r="O23" s="110">
        <v>0</v>
      </c>
      <c r="P23" s="110">
        <f>SUM(D23:O23)</f>
        <v>0</v>
      </c>
      <c r="Q23" s="142"/>
      <c r="R23" s="142"/>
      <c r="S23" s="110">
        <f>SUM($D23:D23)</f>
        <v>0</v>
      </c>
      <c r="T23" s="110">
        <f>SUM($D23:E23)</f>
        <v>0</v>
      </c>
      <c r="U23" s="110">
        <f>SUM($D23:F23)</f>
        <v>0</v>
      </c>
      <c r="V23" s="110">
        <f>SUM($D23:G23)</f>
        <v>0</v>
      </c>
      <c r="W23" s="110">
        <f>SUM($D23:H23)</f>
        <v>0</v>
      </c>
      <c r="X23" s="110">
        <f>SUM($D23:I23)</f>
        <v>0</v>
      </c>
      <c r="Y23" s="110">
        <f>SUM($D23:J23)</f>
        <v>0</v>
      </c>
      <c r="Z23" s="110">
        <f>SUM($D23:K23)</f>
        <v>0</v>
      </c>
      <c r="AA23" s="110">
        <f>SUM($D23:L23)</f>
        <v>0</v>
      </c>
      <c r="AB23" s="110">
        <f>SUM($D23:M23)</f>
        <v>0</v>
      </c>
      <c r="AC23" s="110">
        <f>SUM($D23:N23)</f>
        <v>0</v>
      </c>
      <c r="AD23" s="110">
        <f>SUM($D23:O23)</f>
        <v>0</v>
      </c>
    </row>
    <row r="24" spans="1:30" s="114" customFormat="1" ht="15" customHeight="1">
      <c r="A24" s="138">
        <v>2008</v>
      </c>
      <c r="B24" s="143" t="s">
        <v>9</v>
      </c>
      <c r="D24" s="111">
        <f t="shared" ref="D24:P24" si="4">SUM(D21:D23)</f>
        <v>20274</v>
      </c>
      <c r="E24" s="111">
        <f t="shared" si="4"/>
        <v>18952</v>
      </c>
      <c r="F24" s="111">
        <f t="shared" si="4"/>
        <v>20607</v>
      </c>
      <c r="G24" s="111">
        <f t="shared" si="4"/>
        <v>22298</v>
      </c>
      <c r="H24" s="111">
        <f t="shared" si="4"/>
        <v>25165</v>
      </c>
      <c r="I24" s="111">
        <f t="shared" si="4"/>
        <v>25474</v>
      </c>
      <c r="J24" s="111">
        <f t="shared" si="4"/>
        <v>29576</v>
      </c>
      <c r="K24" s="111">
        <f t="shared" si="4"/>
        <v>33325</v>
      </c>
      <c r="L24" s="111">
        <f t="shared" si="4"/>
        <v>28515</v>
      </c>
      <c r="M24" s="111">
        <f t="shared" si="4"/>
        <v>28490</v>
      </c>
      <c r="N24" s="111">
        <f t="shared" si="4"/>
        <v>23633</v>
      </c>
      <c r="O24" s="111">
        <f t="shared" si="4"/>
        <v>21155</v>
      </c>
      <c r="P24" s="111">
        <f t="shared" si="4"/>
        <v>297464</v>
      </c>
      <c r="Q24" s="142"/>
      <c r="R24" s="142"/>
      <c r="S24" s="111">
        <f t="shared" ref="S24:AD24" si="5">SUM(S21:S23)</f>
        <v>20274</v>
      </c>
      <c r="T24" s="111">
        <f t="shared" si="5"/>
        <v>39226</v>
      </c>
      <c r="U24" s="111">
        <f t="shared" si="5"/>
        <v>59833</v>
      </c>
      <c r="V24" s="111">
        <f t="shared" si="5"/>
        <v>82131</v>
      </c>
      <c r="W24" s="111">
        <f t="shared" si="5"/>
        <v>107296</v>
      </c>
      <c r="X24" s="111">
        <f t="shared" si="5"/>
        <v>132770</v>
      </c>
      <c r="Y24" s="111">
        <f t="shared" si="5"/>
        <v>162346</v>
      </c>
      <c r="Z24" s="111">
        <f t="shared" si="5"/>
        <v>195671</v>
      </c>
      <c r="AA24" s="111">
        <f t="shared" si="5"/>
        <v>224186</v>
      </c>
      <c r="AB24" s="111">
        <f t="shared" si="5"/>
        <v>252676</v>
      </c>
      <c r="AC24" s="111">
        <f t="shared" si="5"/>
        <v>276309</v>
      </c>
      <c r="AD24" s="111">
        <f t="shared" si="5"/>
        <v>297464</v>
      </c>
    </row>
    <row r="25" spans="1:30" s="137" customFormat="1" ht="15" customHeight="1">
      <c r="A25" s="134"/>
      <c r="B25" s="135"/>
      <c r="C25" s="136"/>
      <c r="D25" s="112"/>
      <c r="E25" s="112"/>
      <c r="F25" s="112"/>
      <c r="G25" s="112"/>
      <c r="H25" s="112"/>
      <c r="I25" s="112"/>
      <c r="J25" s="112"/>
      <c r="K25" s="112"/>
      <c r="L25" s="112"/>
      <c r="M25" s="112"/>
      <c r="N25" s="112"/>
      <c r="O25" s="112"/>
      <c r="P25" s="112"/>
      <c r="Q25" s="136"/>
      <c r="R25" s="136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</row>
    <row r="26" spans="1:30" s="114" customFormat="1" ht="15" customHeight="1">
      <c r="A26" s="138">
        <v>2009</v>
      </c>
      <c r="B26" s="139" t="s">
        <v>6</v>
      </c>
      <c r="C26" s="113"/>
      <c r="D26" s="110">
        <v>19709</v>
      </c>
      <c r="E26" s="110">
        <v>19870</v>
      </c>
      <c r="F26" s="110">
        <v>22257</v>
      </c>
      <c r="G26" s="110">
        <v>24087</v>
      </c>
      <c r="H26" s="110">
        <v>27464</v>
      </c>
      <c r="I26" s="110">
        <v>26075</v>
      </c>
      <c r="J26" s="110">
        <v>30343</v>
      </c>
      <c r="K26" s="110">
        <v>33233</v>
      </c>
      <c r="L26" s="110">
        <v>31048</v>
      </c>
      <c r="M26" s="110">
        <v>30354</v>
      </c>
      <c r="N26" s="110">
        <v>28395</v>
      </c>
      <c r="O26" s="110">
        <v>27127</v>
      </c>
      <c r="P26" s="110">
        <f>SUM(D26:O26)</f>
        <v>319962</v>
      </c>
      <c r="Q26" s="140"/>
      <c r="R26" s="140"/>
      <c r="S26" s="110">
        <f>SUM($D26:D26)</f>
        <v>19709</v>
      </c>
      <c r="T26" s="110">
        <f>SUM($D26:E26)</f>
        <v>39579</v>
      </c>
      <c r="U26" s="110">
        <f>SUM($D26:F26)</f>
        <v>61836</v>
      </c>
      <c r="V26" s="110">
        <f>SUM($D26:G26)</f>
        <v>85923</v>
      </c>
      <c r="W26" s="110">
        <f>SUM($D26:H26)</f>
        <v>113387</v>
      </c>
      <c r="X26" s="110">
        <f>SUM($D26:I26)</f>
        <v>139462</v>
      </c>
      <c r="Y26" s="110">
        <f>SUM($D26:J26)</f>
        <v>169805</v>
      </c>
      <c r="Z26" s="110">
        <f>SUM($D26:K26)</f>
        <v>203038</v>
      </c>
      <c r="AA26" s="110">
        <f>SUM($D26:L26)</f>
        <v>234086</v>
      </c>
      <c r="AB26" s="110">
        <f>SUM($D26:M26)</f>
        <v>264440</v>
      </c>
      <c r="AC26" s="110">
        <f>SUM($D26:N26)</f>
        <v>292835</v>
      </c>
      <c r="AD26" s="110">
        <f>SUM($D26:O26)</f>
        <v>319962</v>
      </c>
    </row>
    <row r="27" spans="1:30" s="114" customFormat="1" ht="15" customHeight="1">
      <c r="A27" s="138">
        <v>2009</v>
      </c>
      <c r="B27" s="141" t="s">
        <v>7</v>
      </c>
      <c r="D27" s="110">
        <v>0</v>
      </c>
      <c r="E27" s="110">
        <v>0</v>
      </c>
      <c r="F27" s="110">
        <v>0</v>
      </c>
      <c r="G27" s="110">
        <v>0</v>
      </c>
      <c r="H27" s="110">
        <v>0</v>
      </c>
      <c r="I27" s="110">
        <v>0</v>
      </c>
      <c r="J27" s="110">
        <v>0</v>
      </c>
      <c r="K27" s="110">
        <v>0</v>
      </c>
      <c r="L27" s="110">
        <v>0</v>
      </c>
      <c r="M27" s="110">
        <v>0</v>
      </c>
      <c r="N27" s="110">
        <v>0</v>
      </c>
      <c r="O27" s="110">
        <v>0</v>
      </c>
      <c r="P27" s="110">
        <f>SUM(D27:O27)</f>
        <v>0</v>
      </c>
      <c r="Q27" s="142"/>
      <c r="R27" s="142"/>
      <c r="S27" s="110">
        <f>SUM($D27:D27)</f>
        <v>0</v>
      </c>
      <c r="T27" s="110">
        <f>SUM($D27:E27)</f>
        <v>0</v>
      </c>
      <c r="U27" s="110">
        <f>SUM($D27:F27)</f>
        <v>0</v>
      </c>
      <c r="V27" s="110">
        <f>SUM($D27:G27)</f>
        <v>0</v>
      </c>
      <c r="W27" s="110">
        <f>SUM($D27:H27)</f>
        <v>0</v>
      </c>
      <c r="X27" s="110">
        <f>SUM($D27:I27)</f>
        <v>0</v>
      </c>
      <c r="Y27" s="110">
        <f>SUM($D27:J27)</f>
        <v>0</v>
      </c>
      <c r="Z27" s="110">
        <f>SUM($D27:K27)</f>
        <v>0</v>
      </c>
      <c r="AA27" s="110">
        <f>SUM($D27:L27)</f>
        <v>0</v>
      </c>
      <c r="AB27" s="110">
        <f>SUM($D27:M27)</f>
        <v>0</v>
      </c>
      <c r="AC27" s="110">
        <f>SUM($D27:N27)</f>
        <v>0</v>
      </c>
      <c r="AD27" s="110">
        <f>SUM($D27:O27)</f>
        <v>0</v>
      </c>
    </row>
    <row r="28" spans="1:30" s="114" customFormat="1" ht="15" customHeight="1">
      <c r="A28" s="138">
        <v>2009</v>
      </c>
      <c r="B28" s="141" t="s">
        <v>8</v>
      </c>
      <c r="D28" s="110">
        <v>0</v>
      </c>
      <c r="E28" s="110">
        <v>0</v>
      </c>
      <c r="F28" s="110">
        <v>0</v>
      </c>
      <c r="G28" s="110">
        <v>0</v>
      </c>
      <c r="H28" s="110">
        <v>0</v>
      </c>
      <c r="I28" s="110">
        <v>0</v>
      </c>
      <c r="J28" s="110">
        <v>0</v>
      </c>
      <c r="K28" s="110">
        <v>0</v>
      </c>
      <c r="L28" s="110">
        <v>0</v>
      </c>
      <c r="M28" s="110">
        <v>0</v>
      </c>
      <c r="N28" s="110">
        <v>0</v>
      </c>
      <c r="O28" s="110">
        <v>0</v>
      </c>
      <c r="P28" s="110">
        <f>SUM(D28:O28)</f>
        <v>0</v>
      </c>
      <c r="Q28" s="142"/>
      <c r="R28" s="142"/>
      <c r="S28" s="110">
        <f>SUM($D28:D28)</f>
        <v>0</v>
      </c>
      <c r="T28" s="110">
        <f>SUM($D28:E28)</f>
        <v>0</v>
      </c>
      <c r="U28" s="110">
        <f>SUM($D28:F28)</f>
        <v>0</v>
      </c>
      <c r="V28" s="110">
        <f>SUM($D28:G28)</f>
        <v>0</v>
      </c>
      <c r="W28" s="110">
        <f>SUM($D28:H28)</f>
        <v>0</v>
      </c>
      <c r="X28" s="110">
        <f>SUM($D28:I28)</f>
        <v>0</v>
      </c>
      <c r="Y28" s="110">
        <f>SUM($D28:J28)</f>
        <v>0</v>
      </c>
      <c r="Z28" s="110">
        <f>SUM($D28:K28)</f>
        <v>0</v>
      </c>
      <c r="AA28" s="110">
        <f>SUM($D28:L28)</f>
        <v>0</v>
      </c>
      <c r="AB28" s="110">
        <f>SUM($D28:M28)</f>
        <v>0</v>
      </c>
      <c r="AC28" s="110">
        <f>SUM($D28:N28)</f>
        <v>0</v>
      </c>
      <c r="AD28" s="110">
        <f>SUM($D28:O28)</f>
        <v>0</v>
      </c>
    </row>
    <row r="29" spans="1:30" s="114" customFormat="1" ht="15" customHeight="1">
      <c r="A29" s="138">
        <v>2009</v>
      </c>
      <c r="B29" s="143" t="s">
        <v>9</v>
      </c>
      <c r="D29" s="111">
        <f t="shared" ref="D29:P29" si="6">SUM(D26:D28)</f>
        <v>19709</v>
      </c>
      <c r="E29" s="111">
        <f t="shared" si="6"/>
        <v>19870</v>
      </c>
      <c r="F29" s="111">
        <f t="shared" si="6"/>
        <v>22257</v>
      </c>
      <c r="G29" s="111">
        <f t="shared" si="6"/>
        <v>24087</v>
      </c>
      <c r="H29" s="111">
        <f t="shared" si="6"/>
        <v>27464</v>
      </c>
      <c r="I29" s="111">
        <f t="shared" si="6"/>
        <v>26075</v>
      </c>
      <c r="J29" s="111">
        <f t="shared" si="6"/>
        <v>30343</v>
      </c>
      <c r="K29" s="111">
        <f t="shared" si="6"/>
        <v>33233</v>
      </c>
      <c r="L29" s="111">
        <f t="shared" si="6"/>
        <v>31048</v>
      </c>
      <c r="M29" s="111">
        <f t="shared" si="6"/>
        <v>30354</v>
      </c>
      <c r="N29" s="111">
        <f t="shared" si="6"/>
        <v>28395</v>
      </c>
      <c r="O29" s="111">
        <f t="shared" si="6"/>
        <v>27127</v>
      </c>
      <c r="P29" s="111">
        <f t="shared" si="6"/>
        <v>319962</v>
      </c>
      <c r="Q29" s="142"/>
      <c r="R29" s="142"/>
      <c r="S29" s="111">
        <f t="shared" ref="S29:AD29" si="7">SUM(S26:S28)</f>
        <v>19709</v>
      </c>
      <c r="T29" s="111">
        <f t="shared" si="7"/>
        <v>39579</v>
      </c>
      <c r="U29" s="111">
        <f t="shared" si="7"/>
        <v>61836</v>
      </c>
      <c r="V29" s="111">
        <f t="shared" si="7"/>
        <v>85923</v>
      </c>
      <c r="W29" s="111">
        <f t="shared" si="7"/>
        <v>113387</v>
      </c>
      <c r="X29" s="111">
        <f t="shared" si="7"/>
        <v>139462</v>
      </c>
      <c r="Y29" s="111">
        <f t="shared" si="7"/>
        <v>169805</v>
      </c>
      <c r="Z29" s="111">
        <f t="shared" si="7"/>
        <v>203038</v>
      </c>
      <c r="AA29" s="111">
        <f t="shared" si="7"/>
        <v>234086</v>
      </c>
      <c r="AB29" s="111">
        <f t="shared" si="7"/>
        <v>264440</v>
      </c>
      <c r="AC29" s="111">
        <f t="shared" si="7"/>
        <v>292835</v>
      </c>
      <c r="AD29" s="111">
        <f t="shared" si="7"/>
        <v>319962</v>
      </c>
    </row>
    <row r="30" spans="1:30" s="137" customFormat="1" ht="15" customHeight="1">
      <c r="A30" s="134"/>
      <c r="B30" s="135"/>
      <c r="C30" s="136"/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36"/>
      <c r="R30" s="136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</row>
    <row r="31" spans="1:30" s="114" customFormat="1" ht="15" customHeight="1">
      <c r="A31" s="138">
        <v>2010</v>
      </c>
      <c r="B31" s="139" t="s">
        <v>6</v>
      </c>
      <c r="C31" s="113"/>
      <c r="D31" s="110">
        <v>22918</v>
      </c>
      <c r="E31" s="110">
        <v>22017</v>
      </c>
      <c r="F31" s="110">
        <v>26865</v>
      </c>
      <c r="G31" s="110">
        <v>29396</v>
      </c>
      <c r="H31" s="110">
        <v>32044</v>
      </c>
      <c r="I31" s="110">
        <v>30716</v>
      </c>
      <c r="J31" s="110">
        <v>38849</v>
      </c>
      <c r="K31" s="110">
        <v>39439</v>
      </c>
      <c r="L31" s="110">
        <v>33801</v>
      </c>
      <c r="M31" s="110">
        <v>33755</v>
      </c>
      <c r="N31" s="110">
        <v>32639</v>
      </c>
      <c r="O31" s="110">
        <v>32586</v>
      </c>
      <c r="P31" s="110">
        <f>SUM(D31:O31)</f>
        <v>375025</v>
      </c>
      <c r="Q31" s="140"/>
      <c r="R31" s="140"/>
      <c r="S31" s="110">
        <f>SUM($D31:D31)</f>
        <v>22918</v>
      </c>
      <c r="T31" s="110">
        <f>SUM($D31:E31)</f>
        <v>44935</v>
      </c>
      <c r="U31" s="110">
        <f>SUM($D31:F31)</f>
        <v>71800</v>
      </c>
      <c r="V31" s="110">
        <f>SUM($D31:G31)</f>
        <v>101196</v>
      </c>
      <c r="W31" s="110">
        <f>SUM($D31:H31)</f>
        <v>133240</v>
      </c>
      <c r="X31" s="110">
        <f>SUM($D31:I31)</f>
        <v>163956</v>
      </c>
      <c r="Y31" s="110">
        <f>SUM($D31:J31)</f>
        <v>202805</v>
      </c>
      <c r="Z31" s="110">
        <f>SUM($D31:K31)</f>
        <v>242244</v>
      </c>
      <c r="AA31" s="110">
        <f>SUM($D31:L31)</f>
        <v>276045</v>
      </c>
      <c r="AB31" s="110">
        <f>SUM($D31:M31)</f>
        <v>309800</v>
      </c>
      <c r="AC31" s="110">
        <f>SUM($D31:N31)</f>
        <v>342439</v>
      </c>
      <c r="AD31" s="110">
        <f>SUM($D31:O31)</f>
        <v>375025</v>
      </c>
    </row>
    <row r="32" spans="1:30" s="114" customFormat="1" ht="15" customHeight="1">
      <c r="A32" s="138">
        <v>2010</v>
      </c>
      <c r="B32" s="141" t="s">
        <v>7</v>
      </c>
      <c r="D32" s="110">
        <v>0</v>
      </c>
      <c r="E32" s="110">
        <v>0</v>
      </c>
      <c r="F32" s="110">
        <v>0</v>
      </c>
      <c r="G32" s="110">
        <v>0</v>
      </c>
      <c r="H32" s="110">
        <v>0</v>
      </c>
      <c r="I32" s="110">
        <v>0</v>
      </c>
      <c r="J32" s="110">
        <v>0</v>
      </c>
      <c r="K32" s="110">
        <v>0</v>
      </c>
      <c r="L32" s="110">
        <v>0</v>
      </c>
      <c r="M32" s="110">
        <v>0</v>
      </c>
      <c r="N32" s="110">
        <v>0</v>
      </c>
      <c r="O32" s="110">
        <v>0</v>
      </c>
      <c r="P32" s="110">
        <f>SUM(D32:O32)</f>
        <v>0</v>
      </c>
      <c r="Q32" s="142"/>
      <c r="R32" s="142"/>
      <c r="S32" s="110">
        <f>SUM($D32:D32)</f>
        <v>0</v>
      </c>
      <c r="T32" s="110">
        <f>SUM($D32:E32)</f>
        <v>0</v>
      </c>
      <c r="U32" s="110">
        <f>SUM($D32:F32)</f>
        <v>0</v>
      </c>
      <c r="V32" s="110">
        <f>SUM($D32:G32)</f>
        <v>0</v>
      </c>
      <c r="W32" s="110">
        <f>SUM($D32:H32)</f>
        <v>0</v>
      </c>
      <c r="X32" s="110">
        <f>SUM($D32:I32)</f>
        <v>0</v>
      </c>
      <c r="Y32" s="110">
        <f>SUM($D32:J32)</f>
        <v>0</v>
      </c>
      <c r="Z32" s="110">
        <f>SUM($D32:K32)</f>
        <v>0</v>
      </c>
      <c r="AA32" s="110">
        <f>SUM($D32:L32)</f>
        <v>0</v>
      </c>
      <c r="AB32" s="110">
        <f>SUM($D32:M32)</f>
        <v>0</v>
      </c>
      <c r="AC32" s="110">
        <f>SUM($D32:N32)</f>
        <v>0</v>
      </c>
      <c r="AD32" s="110">
        <f>SUM($D32:O32)</f>
        <v>0</v>
      </c>
    </row>
    <row r="33" spans="1:30" s="114" customFormat="1" ht="15" customHeight="1">
      <c r="A33" s="138">
        <v>2010</v>
      </c>
      <c r="B33" s="141" t="s">
        <v>8</v>
      </c>
      <c r="D33" s="110">
        <v>0</v>
      </c>
      <c r="E33" s="110">
        <v>0</v>
      </c>
      <c r="F33" s="110">
        <v>0</v>
      </c>
      <c r="G33" s="110">
        <v>0</v>
      </c>
      <c r="H33" s="110">
        <v>0</v>
      </c>
      <c r="I33" s="110">
        <v>0</v>
      </c>
      <c r="J33" s="110">
        <v>0</v>
      </c>
      <c r="K33" s="110">
        <v>0</v>
      </c>
      <c r="L33" s="110">
        <v>0</v>
      </c>
      <c r="M33" s="110">
        <v>0</v>
      </c>
      <c r="N33" s="110">
        <v>0</v>
      </c>
      <c r="O33" s="110">
        <v>0</v>
      </c>
      <c r="P33" s="110">
        <f>SUM(D33:O33)</f>
        <v>0</v>
      </c>
      <c r="Q33" s="142"/>
      <c r="R33" s="142"/>
      <c r="S33" s="110">
        <f>SUM($D33:D33)</f>
        <v>0</v>
      </c>
      <c r="T33" s="110">
        <f>SUM($D33:E33)</f>
        <v>0</v>
      </c>
      <c r="U33" s="110">
        <f>SUM($D33:F33)</f>
        <v>0</v>
      </c>
      <c r="V33" s="110">
        <f>SUM($D33:G33)</f>
        <v>0</v>
      </c>
      <c r="W33" s="110">
        <f>SUM($D33:H33)</f>
        <v>0</v>
      </c>
      <c r="X33" s="110">
        <f>SUM($D33:I33)</f>
        <v>0</v>
      </c>
      <c r="Y33" s="110">
        <f>SUM($D33:J33)</f>
        <v>0</v>
      </c>
      <c r="Z33" s="110">
        <f>SUM($D33:K33)</f>
        <v>0</v>
      </c>
      <c r="AA33" s="110">
        <f>SUM($D33:L33)</f>
        <v>0</v>
      </c>
      <c r="AB33" s="110">
        <f>SUM($D33:M33)</f>
        <v>0</v>
      </c>
      <c r="AC33" s="110">
        <f>SUM($D33:N33)</f>
        <v>0</v>
      </c>
      <c r="AD33" s="110">
        <f>SUM($D33:O33)</f>
        <v>0</v>
      </c>
    </row>
    <row r="34" spans="1:30" s="114" customFormat="1" ht="15" customHeight="1">
      <c r="A34" s="138">
        <v>2010</v>
      </c>
      <c r="B34" s="143" t="s">
        <v>9</v>
      </c>
      <c r="D34" s="111">
        <f t="shared" ref="D34:P34" si="8">SUM(D31:D33)</f>
        <v>22918</v>
      </c>
      <c r="E34" s="111">
        <f t="shared" si="8"/>
        <v>22017</v>
      </c>
      <c r="F34" s="111">
        <f t="shared" si="8"/>
        <v>26865</v>
      </c>
      <c r="G34" s="111">
        <f t="shared" si="8"/>
        <v>29396</v>
      </c>
      <c r="H34" s="111">
        <f t="shared" si="8"/>
        <v>32044</v>
      </c>
      <c r="I34" s="111">
        <f t="shared" si="8"/>
        <v>30716</v>
      </c>
      <c r="J34" s="111">
        <f t="shared" si="8"/>
        <v>38849</v>
      </c>
      <c r="K34" s="111">
        <f t="shared" si="8"/>
        <v>39439</v>
      </c>
      <c r="L34" s="111">
        <f t="shared" si="8"/>
        <v>33801</v>
      </c>
      <c r="M34" s="111">
        <f t="shared" si="8"/>
        <v>33755</v>
      </c>
      <c r="N34" s="111">
        <f t="shared" si="8"/>
        <v>32639</v>
      </c>
      <c r="O34" s="111">
        <f t="shared" si="8"/>
        <v>32586</v>
      </c>
      <c r="P34" s="111">
        <f t="shared" si="8"/>
        <v>375025</v>
      </c>
      <c r="Q34" s="142"/>
      <c r="R34" s="142"/>
      <c r="S34" s="111">
        <f t="shared" ref="S34:AD34" si="9">SUM(S31:S33)</f>
        <v>22918</v>
      </c>
      <c r="T34" s="111">
        <f t="shared" si="9"/>
        <v>44935</v>
      </c>
      <c r="U34" s="111">
        <f t="shared" si="9"/>
        <v>71800</v>
      </c>
      <c r="V34" s="111">
        <f t="shared" si="9"/>
        <v>101196</v>
      </c>
      <c r="W34" s="111">
        <f t="shared" si="9"/>
        <v>133240</v>
      </c>
      <c r="X34" s="111">
        <f t="shared" si="9"/>
        <v>163956</v>
      </c>
      <c r="Y34" s="111">
        <f t="shared" si="9"/>
        <v>202805</v>
      </c>
      <c r="Z34" s="111">
        <f t="shared" si="9"/>
        <v>242244</v>
      </c>
      <c r="AA34" s="111">
        <f t="shared" si="9"/>
        <v>276045</v>
      </c>
      <c r="AB34" s="111">
        <f t="shared" si="9"/>
        <v>309800</v>
      </c>
      <c r="AC34" s="111">
        <f t="shared" si="9"/>
        <v>342439</v>
      </c>
      <c r="AD34" s="111">
        <f t="shared" si="9"/>
        <v>375025</v>
      </c>
    </row>
    <row r="35" spans="1:30" s="137" customFormat="1" ht="15" customHeight="1">
      <c r="A35" s="134"/>
      <c r="B35" s="135"/>
      <c r="C35" s="136"/>
      <c r="D35" s="112"/>
      <c r="E35" s="112"/>
      <c r="F35" s="112"/>
      <c r="G35" s="112"/>
      <c r="H35" s="112"/>
      <c r="I35" s="112"/>
      <c r="J35" s="112"/>
      <c r="K35" s="112"/>
      <c r="L35" s="112"/>
      <c r="M35" s="112"/>
      <c r="N35" s="112"/>
      <c r="O35" s="112"/>
      <c r="P35" s="112"/>
      <c r="Q35" s="136"/>
      <c r="R35" s="136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</row>
    <row r="36" spans="1:30" s="114" customFormat="1" ht="15" customHeight="1">
      <c r="A36" s="138">
        <v>2011</v>
      </c>
      <c r="B36" s="139" t="s">
        <v>6</v>
      </c>
      <c r="C36" s="113"/>
      <c r="D36" s="110">
        <v>27084</v>
      </c>
      <c r="E36" s="110">
        <v>25648</v>
      </c>
      <c r="F36" s="110">
        <v>31740</v>
      </c>
      <c r="G36" s="110">
        <v>36398</v>
      </c>
      <c r="H36" s="110">
        <v>40769</v>
      </c>
      <c r="I36" s="110">
        <v>41562</v>
      </c>
      <c r="J36" s="110">
        <v>49667</v>
      </c>
      <c r="K36" s="110">
        <v>50577</v>
      </c>
      <c r="L36" s="110">
        <v>46371</v>
      </c>
      <c r="M36" s="110">
        <v>43530</v>
      </c>
      <c r="N36" s="110">
        <v>40615</v>
      </c>
      <c r="O36" s="110">
        <v>42324</v>
      </c>
      <c r="P36" s="110">
        <f>SUM(D36:O36)</f>
        <v>476285</v>
      </c>
      <c r="Q36" s="140"/>
      <c r="R36" s="140"/>
      <c r="S36" s="110">
        <f>SUM($D36:D36)</f>
        <v>27084</v>
      </c>
      <c r="T36" s="110">
        <f>SUM($D36:E36)</f>
        <v>52732</v>
      </c>
      <c r="U36" s="110">
        <f>SUM($D36:F36)</f>
        <v>84472</v>
      </c>
      <c r="V36" s="110">
        <f>SUM($D36:G36)</f>
        <v>120870</v>
      </c>
      <c r="W36" s="110">
        <f>SUM($D36:H36)</f>
        <v>161639</v>
      </c>
      <c r="X36" s="110">
        <f>SUM($D36:I36)</f>
        <v>203201</v>
      </c>
      <c r="Y36" s="110">
        <f>SUM($D36:J36)</f>
        <v>252868</v>
      </c>
      <c r="Z36" s="110">
        <f>SUM($D36:K36)</f>
        <v>303445</v>
      </c>
      <c r="AA36" s="110">
        <f>SUM($D36:L36)</f>
        <v>349816</v>
      </c>
      <c r="AB36" s="110">
        <f>SUM($D36:M36)</f>
        <v>393346</v>
      </c>
      <c r="AC36" s="110">
        <f>SUM($D36:N36)</f>
        <v>433961</v>
      </c>
      <c r="AD36" s="110">
        <f>SUM($D36:O36)</f>
        <v>476285</v>
      </c>
    </row>
    <row r="37" spans="1:30" s="114" customFormat="1" ht="15" customHeight="1">
      <c r="A37" s="138">
        <v>2011</v>
      </c>
      <c r="B37" s="141" t="s">
        <v>7</v>
      </c>
      <c r="D37" s="110">
        <v>0</v>
      </c>
      <c r="E37" s="110">
        <v>0</v>
      </c>
      <c r="F37" s="110">
        <v>0</v>
      </c>
      <c r="G37" s="110">
        <v>0</v>
      </c>
      <c r="H37" s="110">
        <v>0</v>
      </c>
      <c r="I37" s="110">
        <v>0</v>
      </c>
      <c r="J37" s="110">
        <v>0</v>
      </c>
      <c r="K37" s="110">
        <v>0</v>
      </c>
      <c r="L37" s="110">
        <v>0</v>
      </c>
      <c r="M37" s="110">
        <v>0</v>
      </c>
      <c r="N37" s="110">
        <v>0</v>
      </c>
      <c r="O37" s="110">
        <v>0</v>
      </c>
      <c r="P37" s="110">
        <f>SUM(D37:O37)</f>
        <v>0</v>
      </c>
      <c r="Q37" s="142"/>
      <c r="R37" s="142"/>
      <c r="S37" s="110">
        <f>SUM($D37:D37)</f>
        <v>0</v>
      </c>
      <c r="T37" s="110">
        <f>SUM($D37:E37)</f>
        <v>0</v>
      </c>
      <c r="U37" s="110">
        <f>SUM($D37:F37)</f>
        <v>0</v>
      </c>
      <c r="V37" s="110">
        <f>SUM($D37:G37)</f>
        <v>0</v>
      </c>
      <c r="W37" s="110">
        <f>SUM($D37:H37)</f>
        <v>0</v>
      </c>
      <c r="X37" s="110">
        <f>SUM($D37:I37)</f>
        <v>0</v>
      </c>
      <c r="Y37" s="110">
        <f>SUM($D37:J37)</f>
        <v>0</v>
      </c>
      <c r="Z37" s="110">
        <f>SUM($D37:K37)</f>
        <v>0</v>
      </c>
      <c r="AA37" s="110">
        <f>SUM($D37:L37)</f>
        <v>0</v>
      </c>
      <c r="AB37" s="110">
        <f>SUM($D37:M37)</f>
        <v>0</v>
      </c>
      <c r="AC37" s="110">
        <f>SUM($D37:N37)</f>
        <v>0</v>
      </c>
      <c r="AD37" s="110">
        <f>SUM($D37:O37)</f>
        <v>0</v>
      </c>
    </row>
    <row r="38" spans="1:30" s="114" customFormat="1" ht="15" customHeight="1">
      <c r="A38" s="138">
        <v>2011</v>
      </c>
      <c r="B38" s="141" t="s">
        <v>8</v>
      </c>
      <c r="D38" s="110">
        <v>0</v>
      </c>
      <c r="E38" s="110">
        <v>0</v>
      </c>
      <c r="F38" s="110">
        <v>0</v>
      </c>
      <c r="G38" s="110">
        <v>0</v>
      </c>
      <c r="H38" s="110">
        <v>0</v>
      </c>
      <c r="I38" s="110">
        <v>0</v>
      </c>
      <c r="J38" s="110">
        <v>0</v>
      </c>
      <c r="K38" s="110">
        <v>0</v>
      </c>
      <c r="L38" s="110">
        <v>0</v>
      </c>
      <c r="M38" s="110">
        <v>0</v>
      </c>
      <c r="N38" s="110">
        <v>0</v>
      </c>
      <c r="O38" s="110">
        <v>0</v>
      </c>
      <c r="P38" s="110">
        <f>SUM(D38:O38)</f>
        <v>0</v>
      </c>
      <c r="Q38" s="142"/>
      <c r="R38" s="142"/>
      <c r="S38" s="110">
        <f>SUM($D38:D38)</f>
        <v>0</v>
      </c>
      <c r="T38" s="110">
        <f>SUM($D38:E38)</f>
        <v>0</v>
      </c>
      <c r="U38" s="110">
        <f>SUM($D38:F38)</f>
        <v>0</v>
      </c>
      <c r="V38" s="110">
        <f>SUM($D38:G38)</f>
        <v>0</v>
      </c>
      <c r="W38" s="110">
        <f>SUM($D38:H38)</f>
        <v>0</v>
      </c>
      <c r="X38" s="110">
        <f>SUM($D38:I38)</f>
        <v>0</v>
      </c>
      <c r="Y38" s="110">
        <f>SUM($D38:J38)</f>
        <v>0</v>
      </c>
      <c r="Z38" s="110">
        <f>SUM($D38:K38)</f>
        <v>0</v>
      </c>
      <c r="AA38" s="110">
        <f>SUM($D38:L38)</f>
        <v>0</v>
      </c>
      <c r="AB38" s="110">
        <f>SUM($D38:M38)</f>
        <v>0</v>
      </c>
      <c r="AC38" s="110">
        <f>SUM($D38:N38)</f>
        <v>0</v>
      </c>
      <c r="AD38" s="110">
        <f>SUM($D38:O38)</f>
        <v>0</v>
      </c>
    </row>
    <row r="39" spans="1:30" s="114" customFormat="1" ht="15" customHeight="1">
      <c r="A39" s="138">
        <v>2011</v>
      </c>
      <c r="B39" s="143" t="s">
        <v>9</v>
      </c>
      <c r="D39" s="111">
        <f t="shared" ref="D39:P39" si="10">SUM(D36:D38)</f>
        <v>27084</v>
      </c>
      <c r="E39" s="111">
        <f t="shared" si="10"/>
        <v>25648</v>
      </c>
      <c r="F39" s="111">
        <f t="shared" si="10"/>
        <v>31740</v>
      </c>
      <c r="G39" s="111">
        <f t="shared" si="10"/>
        <v>36398</v>
      </c>
      <c r="H39" s="111">
        <f t="shared" si="10"/>
        <v>40769</v>
      </c>
      <c r="I39" s="111">
        <f t="shared" si="10"/>
        <v>41562</v>
      </c>
      <c r="J39" s="111">
        <f t="shared" si="10"/>
        <v>49667</v>
      </c>
      <c r="K39" s="111">
        <f t="shared" si="10"/>
        <v>50577</v>
      </c>
      <c r="L39" s="111">
        <f t="shared" si="10"/>
        <v>46371</v>
      </c>
      <c r="M39" s="111">
        <f t="shared" si="10"/>
        <v>43530</v>
      </c>
      <c r="N39" s="111">
        <f t="shared" si="10"/>
        <v>40615</v>
      </c>
      <c r="O39" s="111">
        <f t="shared" si="10"/>
        <v>42324</v>
      </c>
      <c r="P39" s="111">
        <f t="shared" si="10"/>
        <v>476285</v>
      </c>
      <c r="Q39" s="142"/>
      <c r="R39" s="142"/>
      <c r="S39" s="111">
        <f t="shared" ref="S39:AD39" si="11">SUM(S36:S38)</f>
        <v>27084</v>
      </c>
      <c r="T39" s="111">
        <f t="shared" si="11"/>
        <v>52732</v>
      </c>
      <c r="U39" s="111">
        <f t="shared" si="11"/>
        <v>84472</v>
      </c>
      <c r="V39" s="111">
        <f t="shared" si="11"/>
        <v>120870</v>
      </c>
      <c r="W39" s="111">
        <f t="shared" si="11"/>
        <v>161639</v>
      </c>
      <c r="X39" s="111">
        <f t="shared" si="11"/>
        <v>203201</v>
      </c>
      <c r="Y39" s="111">
        <f t="shared" si="11"/>
        <v>252868</v>
      </c>
      <c r="Z39" s="111">
        <f t="shared" si="11"/>
        <v>303445</v>
      </c>
      <c r="AA39" s="111">
        <f t="shared" si="11"/>
        <v>349816</v>
      </c>
      <c r="AB39" s="111">
        <f t="shared" si="11"/>
        <v>393346</v>
      </c>
      <c r="AC39" s="111">
        <f t="shared" si="11"/>
        <v>433961</v>
      </c>
      <c r="AD39" s="111">
        <f t="shared" si="11"/>
        <v>476285</v>
      </c>
    </row>
    <row r="40" spans="1:30" s="137" customFormat="1" ht="15" customHeight="1">
      <c r="A40" s="134"/>
      <c r="B40" s="135"/>
      <c r="C40" s="136"/>
      <c r="D40" s="112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36"/>
      <c r="R40" s="136"/>
      <c r="S40" s="112"/>
      <c r="T40" s="112"/>
      <c r="U40" s="112"/>
      <c r="V40" s="112"/>
      <c r="W40" s="112"/>
      <c r="X40" s="112"/>
      <c r="Y40" s="112"/>
      <c r="Z40" s="112"/>
      <c r="AA40" s="112"/>
      <c r="AB40" s="112"/>
      <c r="AC40" s="112"/>
      <c r="AD40" s="112"/>
    </row>
    <row r="41" spans="1:30" s="114" customFormat="1" ht="15" customHeight="1">
      <c r="A41" s="138">
        <v>2012</v>
      </c>
      <c r="B41" s="139" t="s">
        <v>6</v>
      </c>
      <c r="C41" s="113"/>
      <c r="D41" s="110">
        <v>34382</v>
      </c>
      <c r="E41" s="110">
        <v>35313</v>
      </c>
      <c r="F41" s="110">
        <v>41623</v>
      </c>
      <c r="G41" s="110">
        <v>44435</v>
      </c>
      <c r="H41" s="110">
        <v>48193</v>
      </c>
      <c r="I41" s="110">
        <v>50417</v>
      </c>
      <c r="J41" s="110">
        <v>59253</v>
      </c>
      <c r="K41" s="110">
        <v>61685</v>
      </c>
      <c r="L41" s="110">
        <v>52326</v>
      </c>
      <c r="M41" s="110">
        <v>52642</v>
      </c>
      <c r="N41" s="110">
        <v>50646</v>
      </c>
      <c r="O41" s="110">
        <v>52590</v>
      </c>
      <c r="P41" s="110">
        <f>SUM(D41:O41)</f>
        <v>583505</v>
      </c>
      <c r="Q41" s="140"/>
      <c r="R41" s="140"/>
      <c r="S41" s="110">
        <f>SUM($D41:D41)</f>
        <v>34382</v>
      </c>
      <c r="T41" s="110">
        <f>SUM($D41:E41)</f>
        <v>69695</v>
      </c>
      <c r="U41" s="110">
        <f>SUM($D41:F41)</f>
        <v>111318</v>
      </c>
      <c r="V41" s="110">
        <f>SUM($D41:G41)</f>
        <v>155753</v>
      </c>
      <c r="W41" s="110">
        <f>SUM($D41:H41)</f>
        <v>203946</v>
      </c>
      <c r="X41" s="110">
        <f>SUM($D41:I41)</f>
        <v>254363</v>
      </c>
      <c r="Y41" s="110">
        <f>SUM($D41:J41)</f>
        <v>313616</v>
      </c>
      <c r="Z41" s="110">
        <f>SUM($D41:K41)</f>
        <v>375301</v>
      </c>
      <c r="AA41" s="110">
        <f>SUM($D41:L41)</f>
        <v>427627</v>
      </c>
      <c r="AB41" s="110">
        <f>SUM($D41:M41)</f>
        <v>480269</v>
      </c>
      <c r="AC41" s="110">
        <f>SUM($D41:N41)</f>
        <v>530915</v>
      </c>
      <c r="AD41" s="110">
        <f>SUM($D41:O41)</f>
        <v>583505</v>
      </c>
    </row>
    <row r="42" spans="1:30" s="114" customFormat="1" ht="15" customHeight="1">
      <c r="A42" s="138">
        <v>2012</v>
      </c>
      <c r="B42" s="141" t="s">
        <v>7</v>
      </c>
      <c r="D42" s="110">
        <v>0</v>
      </c>
      <c r="E42" s="110">
        <v>0</v>
      </c>
      <c r="F42" s="110">
        <v>0</v>
      </c>
      <c r="G42" s="110">
        <v>0</v>
      </c>
      <c r="H42" s="110">
        <v>0</v>
      </c>
      <c r="I42" s="110">
        <v>0</v>
      </c>
      <c r="J42" s="110">
        <v>0</v>
      </c>
      <c r="K42" s="110">
        <v>0</v>
      </c>
      <c r="L42" s="110">
        <v>0</v>
      </c>
      <c r="M42" s="110">
        <v>0</v>
      </c>
      <c r="N42" s="110">
        <v>0</v>
      </c>
      <c r="O42" s="110">
        <v>0</v>
      </c>
      <c r="P42" s="110">
        <f>SUM(D42:O42)</f>
        <v>0</v>
      </c>
      <c r="Q42" s="142"/>
      <c r="R42" s="142"/>
      <c r="S42" s="110">
        <f>SUM($D42:D42)</f>
        <v>0</v>
      </c>
      <c r="T42" s="110">
        <f>SUM($D42:E42)</f>
        <v>0</v>
      </c>
      <c r="U42" s="110">
        <f>SUM($D42:F42)</f>
        <v>0</v>
      </c>
      <c r="V42" s="110">
        <f>SUM($D42:G42)</f>
        <v>0</v>
      </c>
      <c r="W42" s="110">
        <f>SUM($D42:H42)</f>
        <v>0</v>
      </c>
      <c r="X42" s="110">
        <f>SUM($D42:I42)</f>
        <v>0</v>
      </c>
      <c r="Y42" s="110">
        <f>SUM($D42:J42)</f>
        <v>0</v>
      </c>
      <c r="Z42" s="110">
        <f>SUM($D42:K42)</f>
        <v>0</v>
      </c>
      <c r="AA42" s="110">
        <f>SUM($D42:L42)</f>
        <v>0</v>
      </c>
      <c r="AB42" s="110">
        <f>SUM($D42:M42)</f>
        <v>0</v>
      </c>
      <c r="AC42" s="110">
        <f>SUM($D42:N42)</f>
        <v>0</v>
      </c>
      <c r="AD42" s="110">
        <f>SUM($D42:O42)</f>
        <v>0</v>
      </c>
    </row>
    <row r="43" spans="1:30" s="114" customFormat="1" ht="15" customHeight="1">
      <c r="A43" s="138">
        <v>2012</v>
      </c>
      <c r="B43" s="141" t="s">
        <v>8</v>
      </c>
      <c r="D43" s="110">
        <v>0</v>
      </c>
      <c r="E43" s="110">
        <v>0</v>
      </c>
      <c r="F43" s="110">
        <v>0</v>
      </c>
      <c r="G43" s="110">
        <v>0</v>
      </c>
      <c r="H43" s="110">
        <v>0</v>
      </c>
      <c r="I43" s="110">
        <v>0</v>
      </c>
      <c r="J43" s="110">
        <v>0</v>
      </c>
      <c r="K43" s="110">
        <v>0</v>
      </c>
      <c r="L43" s="110">
        <v>0</v>
      </c>
      <c r="M43" s="110">
        <v>0</v>
      </c>
      <c r="N43" s="110">
        <v>0</v>
      </c>
      <c r="O43" s="110">
        <v>0</v>
      </c>
      <c r="P43" s="110">
        <f>SUM(D43:O43)</f>
        <v>0</v>
      </c>
      <c r="Q43" s="142"/>
      <c r="R43" s="142"/>
      <c r="S43" s="110">
        <f>SUM($D43:D43)</f>
        <v>0</v>
      </c>
      <c r="T43" s="110">
        <f>SUM($D43:E43)</f>
        <v>0</v>
      </c>
      <c r="U43" s="110">
        <f>SUM($D43:F43)</f>
        <v>0</v>
      </c>
      <c r="V43" s="110">
        <f>SUM($D43:G43)</f>
        <v>0</v>
      </c>
      <c r="W43" s="110">
        <f>SUM($D43:H43)</f>
        <v>0</v>
      </c>
      <c r="X43" s="110">
        <f>SUM($D43:I43)</f>
        <v>0</v>
      </c>
      <c r="Y43" s="110">
        <f>SUM($D43:J43)</f>
        <v>0</v>
      </c>
      <c r="Z43" s="110">
        <f>SUM($D43:K43)</f>
        <v>0</v>
      </c>
      <c r="AA43" s="110">
        <f>SUM($D43:L43)</f>
        <v>0</v>
      </c>
      <c r="AB43" s="110">
        <f>SUM($D43:M43)</f>
        <v>0</v>
      </c>
      <c r="AC43" s="110">
        <f>SUM($D43:N43)</f>
        <v>0</v>
      </c>
      <c r="AD43" s="110">
        <f>SUM($D43:O43)</f>
        <v>0</v>
      </c>
    </row>
    <row r="44" spans="1:30" s="114" customFormat="1" ht="15" customHeight="1">
      <c r="A44" s="138">
        <v>2012</v>
      </c>
      <c r="B44" s="143" t="s">
        <v>9</v>
      </c>
      <c r="D44" s="111">
        <f t="shared" ref="D44:P44" si="12">SUM(D41:D43)</f>
        <v>34382</v>
      </c>
      <c r="E44" s="111">
        <f t="shared" si="12"/>
        <v>35313</v>
      </c>
      <c r="F44" s="111">
        <f t="shared" si="12"/>
        <v>41623</v>
      </c>
      <c r="G44" s="111">
        <f t="shared" si="12"/>
        <v>44435</v>
      </c>
      <c r="H44" s="111">
        <f t="shared" si="12"/>
        <v>48193</v>
      </c>
      <c r="I44" s="111">
        <f t="shared" si="12"/>
        <v>50417</v>
      </c>
      <c r="J44" s="111">
        <f t="shared" si="12"/>
        <v>59253</v>
      </c>
      <c r="K44" s="111">
        <f t="shared" si="12"/>
        <v>61685</v>
      </c>
      <c r="L44" s="111">
        <f t="shared" si="12"/>
        <v>52326</v>
      </c>
      <c r="M44" s="111">
        <f t="shared" si="12"/>
        <v>52642</v>
      </c>
      <c r="N44" s="111">
        <f t="shared" si="12"/>
        <v>50646</v>
      </c>
      <c r="O44" s="111">
        <f t="shared" si="12"/>
        <v>52590</v>
      </c>
      <c r="P44" s="111">
        <f t="shared" si="12"/>
        <v>583505</v>
      </c>
      <c r="Q44" s="142"/>
      <c r="R44" s="142"/>
      <c r="S44" s="111">
        <f t="shared" ref="S44:AD44" si="13">SUM(S41:S43)</f>
        <v>34382</v>
      </c>
      <c r="T44" s="111">
        <f t="shared" si="13"/>
        <v>69695</v>
      </c>
      <c r="U44" s="111">
        <f t="shared" si="13"/>
        <v>111318</v>
      </c>
      <c r="V44" s="111">
        <f t="shared" si="13"/>
        <v>155753</v>
      </c>
      <c r="W44" s="111">
        <f t="shared" si="13"/>
        <v>203946</v>
      </c>
      <c r="X44" s="111">
        <f t="shared" si="13"/>
        <v>254363</v>
      </c>
      <c r="Y44" s="111">
        <f t="shared" si="13"/>
        <v>313616</v>
      </c>
      <c r="Z44" s="111">
        <f t="shared" si="13"/>
        <v>375301</v>
      </c>
      <c r="AA44" s="111">
        <f t="shared" si="13"/>
        <v>427627</v>
      </c>
      <c r="AB44" s="111">
        <f t="shared" si="13"/>
        <v>480269</v>
      </c>
      <c r="AC44" s="111">
        <f t="shared" si="13"/>
        <v>530915</v>
      </c>
      <c r="AD44" s="111">
        <f t="shared" si="13"/>
        <v>583505</v>
      </c>
    </row>
    <row r="45" spans="1:30" s="137" customFormat="1" ht="15" customHeight="1">
      <c r="A45" s="134"/>
      <c r="B45" s="135"/>
      <c r="C45" s="136"/>
      <c r="D45" s="112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36"/>
      <c r="R45" s="136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</row>
    <row r="46" spans="1:30" s="114" customFormat="1" ht="15" customHeight="1">
      <c r="A46" s="138">
        <v>2013</v>
      </c>
      <c r="B46" s="139" t="s">
        <v>6</v>
      </c>
      <c r="C46" s="113"/>
      <c r="D46" s="110">
        <v>45686</v>
      </c>
      <c r="E46" s="110">
        <v>42948</v>
      </c>
      <c r="F46" s="110">
        <v>55345</v>
      </c>
      <c r="G46" s="110">
        <v>56468</v>
      </c>
      <c r="H46" s="110">
        <v>65476</v>
      </c>
      <c r="I46" s="110">
        <v>67219</v>
      </c>
      <c r="J46" s="110">
        <v>75133</v>
      </c>
      <c r="K46" s="110">
        <v>82590</v>
      </c>
      <c r="L46" s="110">
        <v>67953</v>
      </c>
      <c r="M46" s="110">
        <v>66354</v>
      </c>
      <c r="N46" s="110">
        <v>62021</v>
      </c>
      <c r="O46" s="110">
        <v>63794</v>
      </c>
      <c r="P46" s="110">
        <f>SUM(D46:O46)</f>
        <v>750987</v>
      </c>
      <c r="Q46" s="140"/>
      <c r="R46" s="140"/>
      <c r="S46" s="110">
        <f>SUM($D46:D46)</f>
        <v>45686</v>
      </c>
      <c r="T46" s="110">
        <f>SUM($D46:E46)</f>
        <v>88634</v>
      </c>
      <c r="U46" s="110">
        <f>SUM($D46:F46)</f>
        <v>143979</v>
      </c>
      <c r="V46" s="110">
        <f>SUM($D46:G46)</f>
        <v>200447</v>
      </c>
      <c r="W46" s="110">
        <f>SUM($D46:H46)</f>
        <v>265923</v>
      </c>
      <c r="X46" s="110">
        <f>SUM($D46:I46)</f>
        <v>333142</v>
      </c>
      <c r="Y46" s="110">
        <f>SUM($D46:J46)</f>
        <v>408275</v>
      </c>
      <c r="Z46" s="110">
        <f>SUM($D46:K46)</f>
        <v>490865</v>
      </c>
      <c r="AA46" s="110">
        <f>SUM($D46:L46)</f>
        <v>558818</v>
      </c>
      <c r="AB46" s="110">
        <f>SUM($D46:M46)</f>
        <v>625172</v>
      </c>
      <c r="AC46" s="110">
        <f>SUM($D46:N46)</f>
        <v>687193</v>
      </c>
      <c r="AD46" s="110">
        <f>SUM($D46:O46)</f>
        <v>750987</v>
      </c>
    </row>
    <row r="47" spans="1:30" s="114" customFormat="1" ht="15" customHeight="1">
      <c r="A47" s="138">
        <v>2013</v>
      </c>
      <c r="B47" s="141" t="s">
        <v>7</v>
      </c>
      <c r="D47" s="110">
        <v>0</v>
      </c>
      <c r="E47" s="110">
        <v>0</v>
      </c>
      <c r="F47" s="110">
        <v>0</v>
      </c>
      <c r="G47" s="110">
        <v>0</v>
      </c>
      <c r="H47" s="110">
        <v>0</v>
      </c>
      <c r="I47" s="110">
        <v>0</v>
      </c>
      <c r="J47" s="110">
        <v>0</v>
      </c>
      <c r="K47" s="110">
        <v>0</v>
      </c>
      <c r="L47" s="110">
        <v>0</v>
      </c>
      <c r="M47" s="110">
        <v>0</v>
      </c>
      <c r="N47" s="110">
        <v>0</v>
      </c>
      <c r="O47" s="110">
        <v>0</v>
      </c>
      <c r="P47" s="110">
        <f>SUM(D47:O47)</f>
        <v>0</v>
      </c>
      <c r="Q47" s="142"/>
      <c r="R47" s="142"/>
      <c r="S47" s="110">
        <f>SUM($D47:D47)</f>
        <v>0</v>
      </c>
      <c r="T47" s="110">
        <f>SUM($D47:E47)</f>
        <v>0</v>
      </c>
      <c r="U47" s="110">
        <f>SUM($D47:F47)</f>
        <v>0</v>
      </c>
      <c r="V47" s="110">
        <f>SUM($D47:G47)</f>
        <v>0</v>
      </c>
      <c r="W47" s="110">
        <f>SUM($D47:H47)</f>
        <v>0</v>
      </c>
      <c r="X47" s="110">
        <f>SUM($D47:I47)</f>
        <v>0</v>
      </c>
      <c r="Y47" s="110">
        <f>SUM($D47:J47)</f>
        <v>0</v>
      </c>
      <c r="Z47" s="110">
        <f>SUM($D47:K47)</f>
        <v>0</v>
      </c>
      <c r="AA47" s="110">
        <f>SUM($D47:L47)</f>
        <v>0</v>
      </c>
      <c r="AB47" s="110">
        <f>SUM($D47:M47)</f>
        <v>0</v>
      </c>
      <c r="AC47" s="110">
        <f>SUM($D47:N47)</f>
        <v>0</v>
      </c>
      <c r="AD47" s="110">
        <f>SUM($D47:O47)</f>
        <v>0</v>
      </c>
    </row>
    <row r="48" spans="1:30" s="114" customFormat="1" ht="15" customHeight="1">
      <c r="A48" s="138">
        <v>2013</v>
      </c>
      <c r="B48" s="141" t="s">
        <v>8</v>
      </c>
      <c r="D48" s="110">
        <v>0</v>
      </c>
      <c r="E48" s="110">
        <v>0</v>
      </c>
      <c r="F48" s="110">
        <v>0</v>
      </c>
      <c r="G48" s="110">
        <v>0</v>
      </c>
      <c r="H48" s="110">
        <v>0</v>
      </c>
      <c r="I48" s="110">
        <v>0</v>
      </c>
      <c r="J48" s="110">
        <v>0</v>
      </c>
      <c r="K48" s="110">
        <v>0</v>
      </c>
      <c r="L48" s="110">
        <v>0</v>
      </c>
      <c r="M48" s="110">
        <v>0</v>
      </c>
      <c r="N48" s="110">
        <v>0</v>
      </c>
      <c r="O48" s="110">
        <v>0</v>
      </c>
      <c r="P48" s="110">
        <f>SUM(D48:O48)</f>
        <v>0</v>
      </c>
      <c r="Q48" s="142"/>
      <c r="R48" s="142"/>
      <c r="S48" s="110">
        <f>SUM($D48:D48)</f>
        <v>0</v>
      </c>
      <c r="T48" s="110">
        <f>SUM($D48:E48)</f>
        <v>0</v>
      </c>
      <c r="U48" s="110">
        <f>SUM($D48:F48)</f>
        <v>0</v>
      </c>
      <c r="V48" s="110">
        <f>SUM($D48:G48)</f>
        <v>0</v>
      </c>
      <c r="W48" s="110">
        <f>SUM($D48:H48)</f>
        <v>0</v>
      </c>
      <c r="X48" s="110">
        <f>SUM($D48:I48)</f>
        <v>0</v>
      </c>
      <c r="Y48" s="110">
        <f>SUM($D48:J48)</f>
        <v>0</v>
      </c>
      <c r="Z48" s="110">
        <f>SUM($D48:K48)</f>
        <v>0</v>
      </c>
      <c r="AA48" s="110">
        <f>SUM($D48:L48)</f>
        <v>0</v>
      </c>
      <c r="AB48" s="110">
        <f>SUM($D48:M48)</f>
        <v>0</v>
      </c>
      <c r="AC48" s="110">
        <f>SUM($D48:N48)</f>
        <v>0</v>
      </c>
      <c r="AD48" s="110">
        <f>SUM($D48:O48)</f>
        <v>0</v>
      </c>
    </row>
    <row r="49" spans="1:30" s="114" customFormat="1" ht="15" customHeight="1">
      <c r="A49" s="138">
        <v>2013</v>
      </c>
      <c r="B49" s="143" t="s">
        <v>9</v>
      </c>
      <c r="D49" s="111">
        <f t="shared" ref="D49:P49" si="14">SUM(D46:D48)</f>
        <v>45686</v>
      </c>
      <c r="E49" s="111">
        <f t="shared" si="14"/>
        <v>42948</v>
      </c>
      <c r="F49" s="111">
        <f t="shared" si="14"/>
        <v>55345</v>
      </c>
      <c r="G49" s="111">
        <f t="shared" si="14"/>
        <v>56468</v>
      </c>
      <c r="H49" s="111">
        <f t="shared" si="14"/>
        <v>65476</v>
      </c>
      <c r="I49" s="111">
        <f t="shared" si="14"/>
        <v>67219</v>
      </c>
      <c r="J49" s="111">
        <f t="shared" si="14"/>
        <v>75133</v>
      </c>
      <c r="K49" s="111">
        <f t="shared" si="14"/>
        <v>82590</v>
      </c>
      <c r="L49" s="111">
        <f t="shared" si="14"/>
        <v>67953</v>
      </c>
      <c r="M49" s="111">
        <f t="shared" si="14"/>
        <v>66354</v>
      </c>
      <c r="N49" s="111">
        <f t="shared" si="14"/>
        <v>62021</v>
      </c>
      <c r="O49" s="111">
        <f t="shared" si="14"/>
        <v>63794</v>
      </c>
      <c r="P49" s="111">
        <f t="shared" si="14"/>
        <v>750987</v>
      </c>
      <c r="Q49" s="142"/>
      <c r="R49" s="142"/>
      <c r="S49" s="111">
        <f t="shared" ref="S49:AD49" si="15">SUM(S46:S48)</f>
        <v>45686</v>
      </c>
      <c r="T49" s="111">
        <f t="shared" si="15"/>
        <v>88634</v>
      </c>
      <c r="U49" s="111">
        <f t="shared" si="15"/>
        <v>143979</v>
      </c>
      <c r="V49" s="111">
        <f t="shared" si="15"/>
        <v>200447</v>
      </c>
      <c r="W49" s="111">
        <f t="shared" si="15"/>
        <v>265923</v>
      </c>
      <c r="X49" s="111">
        <f t="shared" si="15"/>
        <v>333142</v>
      </c>
      <c r="Y49" s="111">
        <f t="shared" si="15"/>
        <v>408275</v>
      </c>
      <c r="Z49" s="111">
        <f t="shared" si="15"/>
        <v>490865</v>
      </c>
      <c r="AA49" s="111">
        <f t="shared" si="15"/>
        <v>558818</v>
      </c>
      <c r="AB49" s="111">
        <f t="shared" si="15"/>
        <v>625172</v>
      </c>
      <c r="AC49" s="111">
        <f t="shared" si="15"/>
        <v>687193</v>
      </c>
      <c r="AD49" s="111">
        <f t="shared" si="15"/>
        <v>750987</v>
      </c>
    </row>
    <row r="50" spans="1:30" s="137" customFormat="1" ht="15" customHeight="1">
      <c r="A50" s="134"/>
      <c r="B50" s="135"/>
      <c r="C50" s="136"/>
      <c r="D50" s="112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36"/>
      <c r="R50" s="136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</row>
    <row r="51" spans="1:30" s="114" customFormat="1" ht="15" customHeight="1">
      <c r="A51" s="138">
        <v>2014</v>
      </c>
      <c r="B51" s="139" t="s">
        <v>6</v>
      </c>
      <c r="C51" s="113"/>
      <c r="D51" s="110">
        <v>49327</v>
      </c>
      <c r="E51" s="110">
        <v>46740</v>
      </c>
      <c r="F51" s="110">
        <v>54923</v>
      </c>
      <c r="G51" s="110">
        <v>62426</v>
      </c>
      <c r="H51" s="110">
        <v>67244</v>
      </c>
      <c r="I51" s="110">
        <v>71927</v>
      </c>
      <c r="J51" s="110">
        <v>78361</v>
      </c>
      <c r="K51" s="110">
        <v>84311</v>
      </c>
      <c r="L51" s="110">
        <v>33324</v>
      </c>
      <c r="M51" s="110">
        <v>52294</v>
      </c>
      <c r="N51" s="110">
        <v>50958</v>
      </c>
      <c r="O51" s="110">
        <v>54855</v>
      </c>
      <c r="P51" s="110">
        <f>SUM(D51:O51)</f>
        <v>706690</v>
      </c>
      <c r="Q51" s="140"/>
      <c r="R51" s="140"/>
      <c r="S51" s="110">
        <f>SUM($D51:D51)</f>
        <v>49327</v>
      </c>
      <c r="T51" s="110">
        <f>SUM($D51:E51)</f>
        <v>96067</v>
      </c>
      <c r="U51" s="110">
        <f>SUM($D51:F51)</f>
        <v>150990</v>
      </c>
      <c r="V51" s="110">
        <f>SUM($D51:G51)</f>
        <v>213416</v>
      </c>
      <c r="W51" s="110">
        <f>SUM($D51:H51)</f>
        <v>280660</v>
      </c>
      <c r="X51" s="110">
        <f>SUM($D51:I51)</f>
        <v>352587</v>
      </c>
      <c r="Y51" s="110">
        <f>SUM($D51:J51)</f>
        <v>430948</v>
      </c>
      <c r="Z51" s="110">
        <f>SUM($D51:K51)</f>
        <v>515259</v>
      </c>
      <c r="AA51" s="110">
        <f>SUM($D51:L51)</f>
        <v>548583</v>
      </c>
      <c r="AB51" s="110">
        <f>SUM($D51:M51)</f>
        <v>600877</v>
      </c>
      <c r="AC51" s="110">
        <f>SUM($D51:N51)</f>
        <v>651835</v>
      </c>
      <c r="AD51" s="110">
        <f>SUM($D51:O51)</f>
        <v>706690</v>
      </c>
    </row>
    <row r="52" spans="1:30" s="114" customFormat="1" ht="15" customHeight="1">
      <c r="A52" s="138">
        <v>2014</v>
      </c>
      <c r="B52" s="141" t="s">
        <v>7</v>
      </c>
      <c r="D52" s="110">
        <v>0</v>
      </c>
      <c r="E52" s="110">
        <v>0</v>
      </c>
      <c r="F52" s="110">
        <v>0</v>
      </c>
      <c r="G52" s="110">
        <v>0</v>
      </c>
      <c r="H52" s="110">
        <v>0</v>
      </c>
      <c r="I52" s="110">
        <v>0</v>
      </c>
      <c r="J52" s="110">
        <v>0</v>
      </c>
      <c r="K52" s="110">
        <v>0</v>
      </c>
      <c r="L52" s="110">
        <v>0</v>
      </c>
      <c r="M52" s="110"/>
      <c r="N52" s="110">
        <v>0</v>
      </c>
      <c r="O52" s="110">
        <v>0</v>
      </c>
      <c r="P52" s="110">
        <f>SUM(D52:O52)</f>
        <v>0</v>
      </c>
      <c r="Q52" s="142"/>
      <c r="R52" s="142"/>
      <c r="S52" s="110">
        <f>SUM($D52:D52)</f>
        <v>0</v>
      </c>
      <c r="T52" s="110">
        <f>SUM($D52:E52)</f>
        <v>0</v>
      </c>
      <c r="U52" s="110">
        <f>SUM($D52:F52)</f>
        <v>0</v>
      </c>
      <c r="V52" s="110">
        <f>SUM($D52:G52)</f>
        <v>0</v>
      </c>
      <c r="W52" s="110">
        <f>SUM($D52:H52)</f>
        <v>0</v>
      </c>
      <c r="X52" s="110">
        <f>SUM($D52:I52)</f>
        <v>0</v>
      </c>
      <c r="Y52" s="110">
        <f>SUM($D52:J52)</f>
        <v>0</v>
      </c>
      <c r="Z52" s="110">
        <f>SUM($D52:K52)</f>
        <v>0</v>
      </c>
      <c r="AA52" s="110">
        <f>SUM($D52:L52)</f>
        <v>0</v>
      </c>
      <c r="AB52" s="110">
        <f>SUM($D52:M52)</f>
        <v>0</v>
      </c>
      <c r="AC52" s="110">
        <f>SUM($D52:N52)</f>
        <v>0</v>
      </c>
      <c r="AD52" s="110">
        <f>SUM($D52:O52)</f>
        <v>0</v>
      </c>
    </row>
    <row r="53" spans="1:30" s="114" customFormat="1" ht="15" customHeight="1">
      <c r="A53" s="138">
        <v>2014</v>
      </c>
      <c r="B53" s="141" t="s">
        <v>8</v>
      </c>
      <c r="D53" s="110">
        <v>0</v>
      </c>
      <c r="E53" s="110">
        <v>0</v>
      </c>
      <c r="F53" s="110">
        <v>0</v>
      </c>
      <c r="G53" s="110">
        <v>0</v>
      </c>
      <c r="H53" s="110">
        <v>0</v>
      </c>
      <c r="I53" s="110">
        <v>0</v>
      </c>
      <c r="J53" s="110">
        <v>0</v>
      </c>
      <c r="K53" s="110">
        <v>0</v>
      </c>
      <c r="L53" s="110">
        <v>0</v>
      </c>
      <c r="M53" s="110"/>
      <c r="N53" s="110">
        <v>0</v>
      </c>
      <c r="O53" s="110">
        <v>0</v>
      </c>
      <c r="P53" s="110">
        <f>SUM(D53:O53)</f>
        <v>0</v>
      </c>
      <c r="Q53" s="142"/>
      <c r="R53" s="142"/>
      <c r="S53" s="110">
        <f>SUM($D53:D53)</f>
        <v>0</v>
      </c>
      <c r="T53" s="110">
        <f>SUM($D53:E53)</f>
        <v>0</v>
      </c>
      <c r="U53" s="110">
        <f>SUM($D53:F53)</f>
        <v>0</v>
      </c>
      <c r="V53" s="110">
        <f>SUM($D53:G53)</f>
        <v>0</v>
      </c>
      <c r="W53" s="110">
        <f>SUM($D53:H53)</f>
        <v>0</v>
      </c>
      <c r="X53" s="110">
        <f>SUM($D53:I53)</f>
        <v>0</v>
      </c>
      <c r="Y53" s="110">
        <f>SUM($D53:J53)</f>
        <v>0</v>
      </c>
      <c r="Z53" s="110">
        <f>SUM($D53:K53)</f>
        <v>0</v>
      </c>
      <c r="AA53" s="110">
        <f>SUM($D53:L53)</f>
        <v>0</v>
      </c>
      <c r="AB53" s="110">
        <f>SUM($D53:M53)</f>
        <v>0</v>
      </c>
      <c r="AC53" s="110">
        <f>SUM($D53:N53)</f>
        <v>0</v>
      </c>
      <c r="AD53" s="110">
        <f>SUM($D53:O53)</f>
        <v>0</v>
      </c>
    </row>
    <row r="54" spans="1:30" s="114" customFormat="1" ht="15" customHeight="1">
      <c r="A54" s="138">
        <v>2014</v>
      </c>
      <c r="B54" s="143" t="s">
        <v>9</v>
      </c>
      <c r="D54" s="111">
        <f t="shared" ref="D54:P54" si="16">SUM(D51:D53)</f>
        <v>49327</v>
      </c>
      <c r="E54" s="111">
        <f t="shared" si="16"/>
        <v>46740</v>
      </c>
      <c r="F54" s="111">
        <f t="shared" si="16"/>
        <v>54923</v>
      </c>
      <c r="G54" s="111">
        <f t="shared" si="16"/>
        <v>62426</v>
      </c>
      <c r="H54" s="111">
        <f t="shared" si="16"/>
        <v>67244</v>
      </c>
      <c r="I54" s="111">
        <f t="shared" si="16"/>
        <v>71927</v>
      </c>
      <c r="J54" s="111">
        <f t="shared" si="16"/>
        <v>78361</v>
      </c>
      <c r="K54" s="111">
        <f t="shared" si="16"/>
        <v>84311</v>
      </c>
      <c r="L54" s="111">
        <f t="shared" si="16"/>
        <v>33324</v>
      </c>
      <c r="M54" s="111">
        <f t="shared" si="16"/>
        <v>52294</v>
      </c>
      <c r="N54" s="111">
        <f t="shared" si="16"/>
        <v>50958</v>
      </c>
      <c r="O54" s="111">
        <f t="shared" si="16"/>
        <v>54855</v>
      </c>
      <c r="P54" s="111">
        <f t="shared" si="16"/>
        <v>706690</v>
      </c>
      <c r="Q54" s="142"/>
      <c r="R54" s="142"/>
      <c r="S54" s="111">
        <f t="shared" ref="S54:AD54" si="17">SUM(S51:S53)</f>
        <v>49327</v>
      </c>
      <c r="T54" s="111">
        <f t="shared" si="17"/>
        <v>96067</v>
      </c>
      <c r="U54" s="111">
        <f t="shared" si="17"/>
        <v>150990</v>
      </c>
      <c r="V54" s="111">
        <f t="shared" si="17"/>
        <v>213416</v>
      </c>
      <c r="W54" s="111">
        <f t="shared" si="17"/>
        <v>280660</v>
      </c>
      <c r="X54" s="111">
        <f t="shared" si="17"/>
        <v>352587</v>
      </c>
      <c r="Y54" s="111">
        <f t="shared" si="17"/>
        <v>430948</v>
      </c>
      <c r="Z54" s="111">
        <f t="shared" si="17"/>
        <v>515259</v>
      </c>
      <c r="AA54" s="111">
        <f t="shared" si="17"/>
        <v>548583</v>
      </c>
      <c r="AB54" s="111">
        <f t="shared" si="17"/>
        <v>600877</v>
      </c>
      <c r="AC54" s="111">
        <f t="shared" si="17"/>
        <v>651835</v>
      </c>
      <c r="AD54" s="111">
        <f t="shared" si="17"/>
        <v>706690</v>
      </c>
    </row>
    <row r="55" spans="1:30" s="137" customFormat="1" ht="15" customHeight="1">
      <c r="A55" s="134"/>
      <c r="B55" s="135"/>
      <c r="C55" s="136"/>
      <c r="D55" s="112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36"/>
      <c r="R55" s="136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</row>
    <row r="56" spans="1:30" s="114" customFormat="1" ht="15" customHeight="1">
      <c r="A56" s="138">
        <v>2015</v>
      </c>
      <c r="B56" s="139" t="s">
        <v>6</v>
      </c>
      <c r="C56" s="113"/>
      <c r="D56" s="110">
        <v>40223</v>
      </c>
      <c r="E56" s="110">
        <v>33451</v>
      </c>
      <c r="F56" s="110">
        <v>42240</v>
      </c>
      <c r="G56" s="110">
        <v>45247</v>
      </c>
      <c r="H56" s="110">
        <v>52812</v>
      </c>
      <c r="I56" s="110">
        <v>53314</v>
      </c>
      <c r="J56" s="110">
        <v>59221</v>
      </c>
      <c r="K56" s="110">
        <v>55603</v>
      </c>
      <c r="L56" s="110">
        <v>46638</v>
      </c>
      <c r="M56" s="110">
        <v>43509</v>
      </c>
      <c r="N56" s="110">
        <v>40836</v>
      </c>
      <c r="O56" s="110">
        <v>41891</v>
      </c>
      <c r="P56" s="110">
        <f>SUM(D56:O56)</f>
        <v>554985</v>
      </c>
      <c r="Q56" s="140"/>
      <c r="R56" s="140"/>
      <c r="S56" s="110">
        <f>SUM($D56:D56)</f>
        <v>40223</v>
      </c>
      <c r="T56" s="110">
        <f>SUM($D56:E56)</f>
        <v>73674</v>
      </c>
      <c r="U56" s="110">
        <f>SUM($D56:F56)</f>
        <v>115914</v>
      </c>
      <c r="V56" s="110">
        <f>SUM($D56:G56)</f>
        <v>161161</v>
      </c>
      <c r="W56" s="110">
        <f>SUM($D56:H56)</f>
        <v>213973</v>
      </c>
      <c r="X56" s="110">
        <f>SUM($D56:I56)</f>
        <v>267287</v>
      </c>
      <c r="Y56" s="110">
        <f>SUM($D56:J56)</f>
        <v>326508</v>
      </c>
      <c r="Z56" s="110">
        <f>SUM($D56:K56)</f>
        <v>382111</v>
      </c>
      <c r="AA56" s="110">
        <f>SUM($D56:L56)</f>
        <v>428749</v>
      </c>
      <c r="AB56" s="110">
        <f>SUM($D56:M56)</f>
        <v>472258</v>
      </c>
      <c r="AC56" s="110">
        <f>SUM($D56:N56)</f>
        <v>513094</v>
      </c>
      <c r="AD56" s="110">
        <f>SUM($D56:O56)</f>
        <v>554985</v>
      </c>
    </row>
    <row r="57" spans="1:30" s="114" customFormat="1" ht="15" customHeight="1">
      <c r="A57" s="138">
        <v>2015</v>
      </c>
      <c r="B57" s="141" t="s">
        <v>7</v>
      </c>
      <c r="D57" s="110">
        <v>0</v>
      </c>
      <c r="E57" s="110">
        <v>0</v>
      </c>
      <c r="F57" s="110">
        <v>0</v>
      </c>
      <c r="G57" s="110">
        <v>0</v>
      </c>
      <c r="H57" s="110">
        <v>0</v>
      </c>
      <c r="I57" s="110"/>
      <c r="J57" s="110">
        <v>0</v>
      </c>
      <c r="K57" s="110">
        <v>0</v>
      </c>
      <c r="L57" s="110">
        <v>0</v>
      </c>
      <c r="M57" s="110">
        <v>0</v>
      </c>
      <c r="N57" s="110">
        <v>0</v>
      </c>
      <c r="O57" s="110">
        <v>0</v>
      </c>
      <c r="P57" s="110">
        <f>SUM(D57:O57)</f>
        <v>0</v>
      </c>
      <c r="Q57" s="142"/>
      <c r="R57" s="142"/>
      <c r="S57" s="110">
        <f>SUM($D57:D57)</f>
        <v>0</v>
      </c>
      <c r="T57" s="110">
        <f>SUM($D57:E57)</f>
        <v>0</v>
      </c>
      <c r="U57" s="110">
        <f>SUM($D57:F57)</f>
        <v>0</v>
      </c>
      <c r="V57" s="110">
        <f>SUM($D57:G57)</f>
        <v>0</v>
      </c>
      <c r="W57" s="110">
        <f>SUM($D57:H57)</f>
        <v>0</v>
      </c>
      <c r="X57" s="110">
        <f>SUM($D57:I57)</f>
        <v>0</v>
      </c>
      <c r="Y57" s="110">
        <f>SUM($D57:J57)</f>
        <v>0</v>
      </c>
      <c r="Z57" s="110">
        <f>SUM($D57:K57)</f>
        <v>0</v>
      </c>
      <c r="AA57" s="110">
        <f>SUM($D57:L57)</f>
        <v>0</v>
      </c>
      <c r="AB57" s="110">
        <f>SUM($D57:M57)</f>
        <v>0</v>
      </c>
      <c r="AC57" s="110">
        <f>SUM($D57:N57)</f>
        <v>0</v>
      </c>
      <c r="AD57" s="110">
        <f>SUM($D57:O57)</f>
        <v>0</v>
      </c>
    </row>
    <row r="58" spans="1:30" s="114" customFormat="1" ht="15" customHeight="1">
      <c r="A58" s="138">
        <v>2015</v>
      </c>
      <c r="B58" s="141" t="s">
        <v>8</v>
      </c>
      <c r="D58" s="110">
        <v>0</v>
      </c>
      <c r="E58" s="110">
        <v>0</v>
      </c>
      <c r="F58" s="110">
        <v>0</v>
      </c>
      <c r="G58" s="110">
        <v>0</v>
      </c>
      <c r="H58" s="110">
        <v>0</v>
      </c>
      <c r="I58" s="110"/>
      <c r="J58" s="110">
        <v>0</v>
      </c>
      <c r="K58" s="110">
        <v>0</v>
      </c>
      <c r="L58" s="110">
        <v>0</v>
      </c>
      <c r="M58" s="110">
        <v>0</v>
      </c>
      <c r="N58" s="110">
        <v>0</v>
      </c>
      <c r="O58" s="110">
        <v>0</v>
      </c>
      <c r="P58" s="110">
        <f>SUM(D58:O58)</f>
        <v>0</v>
      </c>
      <c r="Q58" s="142"/>
      <c r="R58" s="142"/>
      <c r="S58" s="110">
        <f>SUM($D58:D58)</f>
        <v>0</v>
      </c>
      <c r="T58" s="110">
        <f>SUM($D58:E58)</f>
        <v>0</v>
      </c>
      <c r="U58" s="110">
        <f>SUM($D58:F58)</f>
        <v>0</v>
      </c>
      <c r="V58" s="110">
        <f>SUM($D58:G58)</f>
        <v>0</v>
      </c>
      <c r="W58" s="110">
        <f>SUM($D58:H58)</f>
        <v>0</v>
      </c>
      <c r="X58" s="110">
        <f>SUM($D58:I58)</f>
        <v>0</v>
      </c>
      <c r="Y58" s="110">
        <f>SUM($D58:J58)</f>
        <v>0</v>
      </c>
      <c r="Z58" s="110">
        <f>SUM($D58:K58)</f>
        <v>0</v>
      </c>
      <c r="AA58" s="110">
        <f>SUM($D58:L58)</f>
        <v>0</v>
      </c>
      <c r="AB58" s="110">
        <f>SUM($D58:M58)</f>
        <v>0</v>
      </c>
      <c r="AC58" s="110">
        <f>SUM($D58:N58)</f>
        <v>0</v>
      </c>
      <c r="AD58" s="110">
        <f>SUM($D58:O58)</f>
        <v>0</v>
      </c>
    </row>
    <row r="59" spans="1:30" s="114" customFormat="1" ht="15" customHeight="1">
      <c r="A59" s="138">
        <v>2015</v>
      </c>
      <c r="B59" s="143" t="s">
        <v>9</v>
      </c>
      <c r="D59" s="111">
        <f t="shared" ref="D59:P59" si="18">SUM(D56:D58)</f>
        <v>40223</v>
      </c>
      <c r="E59" s="111">
        <f t="shared" si="18"/>
        <v>33451</v>
      </c>
      <c r="F59" s="111">
        <f t="shared" si="18"/>
        <v>42240</v>
      </c>
      <c r="G59" s="111">
        <f t="shared" si="18"/>
        <v>45247</v>
      </c>
      <c r="H59" s="111">
        <f t="shared" si="18"/>
        <v>52812</v>
      </c>
      <c r="I59" s="111">
        <f t="shared" si="18"/>
        <v>53314</v>
      </c>
      <c r="J59" s="111">
        <f t="shared" si="18"/>
        <v>59221</v>
      </c>
      <c r="K59" s="111">
        <f t="shared" si="18"/>
        <v>55603</v>
      </c>
      <c r="L59" s="111">
        <f t="shared" si="18"/>
        <v>46638</v>
      </c>
      <c r="M59" s="111">
        <f t="shared" si="18"/>
        <v>43509</v>
      </c>
      <c r="N59" s="111">
        <f t="shared" si="18"/>
        <v>40836</v>
      </c>
      <c r="O59" s="111">
        <f t="shared" si="18"/>
        <v>41891</v>
      </c>
      <c r="P59" s="111">
        <f t="shared" si="18"/>
        <v>554985</v>
      </c>
      <c r="Q59" s="142"/>
      <c r="R59" s="142"/>
      <c r="S59" s="111">
        <f t="shared" ref="S59:AD59" si="19">SUM(S56:S58)</f>
        <v>40223</v>
      </c>
      <c r="T59" s="111">
        <f t="shared" si="19"/>
        <v>73674</v>
      </c>
      <c r="U59" s="111">
        <f t="shared" si="19"/>
        <v>115914</v>
      </c>
      <c r="V59" s="111">
        <f t="shared" si="19"/>
        <v>161161</v>
      </c>
      <c r="W59" s="111">
        <f t="shared" si="19"/>
        <v>213973</v>
      </c>
      <c r="X59" s="111">
        <f t="shared" si="19"/>
        <v>267287</v>
      </c>
      <c r="Y59" s="111">
        <f t="shared" si="19"/>
        <v>326508</v>
      </c>
      <c r="Z59" s="111">
        <f t="shared" si="19"/>
        <v>382111</v>
      </c>
      <c r="AA59" s="111">
        <f t="shared" si="19"/>
        <v>428749</v>
      </c>
      <c r="AB59" s="111">
        <f t="shared" si="19"/>
        <v>472258</v>
      </c>
      <c r="AC59" s="111">
        <f t="shared" si="19"/>
        <v>513094</v>
      </c>
      <c r="AD59" s="111">
        <f t="shared" si="19"/>
        <v>554985</v>
      </c>
    </row>
    <row r="60" spans="1:30" s="137" customFormat="1" ht="15" customHeight="1">
      <c r="A60" s="134"/>
      <c r="B60" s="135"/>
      <c r="C60" s="136"/>
      <c r="D60" s="112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36"/>
      <c r="R60" s="136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</row>
    <row r="61" spans="1:30" s="114" customFormat="1" ht="15" customHeight="1">
      <c r="A61" s="138">
        <v>2016</v>
      </c>
      <c r="B61" s="139" t="s">
        <v>6</v>
      </c>
      <c r="C61" s="113"/>
      <c r="D61" s="104">
        <v>33972</v>
      </c>
      <c r="E61" s="104">
        <v>28932</v>
      </c>
      <c r="F61" s="104">
        <v>34595</v>
      </c>
      <c r="G61" s="104">
        <v>38718</v>
      </c>
      <c r="H61" s="104">
        <v>43494</v>
      </c>
      <c r="I61" s="104">
        <v>46581</v>
      </c>
      <c r="J61" s="104">
        <v>55559</v>
      </c>
      <c r="K61" s="104">
        <v>55176</v>
      </c>
      <c r="L61" s="104">
        <v>47535</v>
      </c>
      <c r="M61" s="104">
        <v>45109</v>
      </c>
      <c r="N61" s="104">
        <v>41431</v>
      </c>
      <c r="O61" s="104">
        <v>41650</v>
      </c>
      <c r="P61" s="110">
        <f>SUM(D61:O61)</f>
        <v>512752</v>
      </c>
      <c r="Q61" s="140"/>
      <c r="R61" s="140"/>
      <c r="S61" s="110">
        <f>SUM($D61:D61)</f>
        <v>33972</v>
      </c>
      <c r="T61" s="110">
        <f>SUM($D61:E61)</f>
        <v>62904</v>
      </c>
      <c r="U61" s="110">
        <f>SUM($D61:F61)</f>
        <v>97499</v>
      </c>
      <c r="V61" s="110">
        <f>SUM($D61:G61)</f>
        <v>136217</v>
      </c>
      <c r="W61" s="110">
        <f>SUM($D61:H61)</f>
        <v>179711</v>
      </c>
      <c r="X61" s="110">
        <f>SUM($D61:I61)</f>
        <v>226292</v>
      </c>
      <c r="Y61" s="110">
        <f>SUM($D61:J61)</f>
        <v>281851</v>
      </c>
      <c r="Z61" s="110">
        <f>SUM($D61:K61)</f>
        <v>337027</v>
      </c>
      <c r="AA61" s="110">
        <f>SUM($D61:L61)</f>
        <v>384562</v>
      </c>
      <c r="AB61" s="110">
        <f>SUM($D61:M61)</f>
        <v>429671</v>
      </c>
      <c r="AC61" s="110">
        <f>SUM($D61:N61)</f>
        <v>471102</v>
      </c>
      <c r="AD61" s="110">
        <f>SUM($D61:O61)</f>
        <v>512752</v>
      </c>
    </row>
    <row r="62" spans="1:30" s="114" customFormat="1" ht="15" customHeight="1">
      <c r="A62" s="138">
        <v>2016</v>
      </c>
      <c r="B62" s="141" t="s">
        <v>7</v>
      </c>
      <c r="D62" s="104"/>
      <c r="E62" s="104">
        <v>0</v>
      </c>
      <c r="F62" s="104">
        <v>0</v>
      </c>
      <c r="G62" s="104">
        <v>0</v>
      </c>
      <c r="H62" s="104">
        <v>0</v>
      </c>
      <c r="I62" s="104">
        <v>0</v>
      </c>
      <c r="J62" s="104">
        <v>0</v>
      </c>
      <c r="K62" s="104">
        <v>0</v>
      </c>
      <c r="L62" s="104">
        <v>0</v>
      </c>
      <c r="M62" s="104">
        <v>0</v>
      </c>
      <c r="N62" s="104">
        <v>0</v>
      </c>
      <c r="O62" s="104">
        <v>0</v>
      </c>
      <c r="P62" s="110">
        <f>SUM(D62:O62)</f>
        <v>0</v>
      </c>
      <c r="Q62" s="142"/>
      <c r="R62" s="142"/>
      <c r="S62" s="110">
        <f>SUM($D62:D62)</f>
        <v>0</v>
      </c>
      <c r="T62" s="110">
        <f>SUM($D62:E62)</f>
        <v>0</v>
      </c>
      <c r="U62" s="110">
        <f>SUM($D62:F62)</f>
        <v>0</v>
      </c>
      <c r="V62" s="110">
        <f>SUM($D62:G62)</f>
        <v>0</v>
      </c>
      <c r="W62" s="110">
        <f>SUM($D62:H62)</f>
        <v>0</v>
      </c>
      <c r="X62" s="110">
        <f>SUM($D62:I62)</f>
        <v>0</v>
      </c>
      <c r="Y62" s="110">
        <f>SUM($D62:J62)</f>
        <v>0</v>
      </c>
      <c r="Z62" s="110">
        <f>SUM($D62:K62)</f>
        <v>0</v>
      </c>
      <c r="AA62" s="110">
        <f>SUM($D62:L62)</f>
        <v>0</v>
      </c>
      <c r="AB62" s="110">
        <f>SUM($D62:M62)</f>
        <v>0</v>
      </c>
      <c r="AC62" s="110">
        <f>SUM($D62:N62)</f>
        <v>0</v>
      </c>
      <c r="AD62" s="110">
        <f>SUM($D62:O62)</f>
        <v>0</v>
      </c>
    </row>
    <row r="63" spans="1:30" s="114" customFormat="1" ht="15" customHeight="1">
      <c r="A63" s="138">
        <v>2016</v>
      </c>
      <c r="B63" s="141" t="s">
        <v>8</v>
      </c>
      <c r="D63" s="104"/>
      <c r="E63" s="104">
        <v>0</v>
      </c>
      <c r="F63" s="104">
        <v>0</v>
      </c>
      <c r="G63" s="104">
        <v>0</v>
      </c>
      <c r="H63" s="104">
        <v>0</v>
      </c>
      <c r="I63" s="104">
        <v>0</v>
      </c>
      <c r="J63" s="104">
        <v>0</v>
      </c>
      <c r="K63" s="104">
        <v>0</v>
      </c>
      <c r="L63" s="104">
        <v>0</v>
      </c>
      <c r="M63" s="104">
        <v>0</v>
      </c>
      <c r="N63" s="104">
        <v>0</v>
      </c>
      <c r="O63" s="104">
        <v>0</v>
      </c>
      <c r="P63" s="110">
        <f>SUM(D63:O63)</f>
        <v>0</v>
      </c>
      <c r="Q63" s="142"/>
      <c r="R63" s="142"/>
      <c r="S63" s="110">
        <f>SUM($D63:D63)</f>
        <v>0</v>
      </c>
      <c r="T63" s="110">
        <f>SUM($D63:E63)</f>
        <v>0</v>
      </c>
      <c r="U63" s="110">
        <f>SUM($D63:F63)</f>
        <v>0</v>
      </c>
      <c r="V63" s="110">
        <f>SUM($D63:G63)</f>
        <v>0</v>
      </c>
      <c r="W63" s="110">
        <f>SUM($D63:H63)</f>
        <v>0</v>
      </c>
      <c r="X63" s="110">
        <f>SUM($D63:I63)</f>
        <v>0</v>
      </c>
      <c r="Y63" s="110">
        <f>SUM($D63:J63)</f>
        <v>0</v>
      </c>
      <c r="Z63" s="110">
        <f>SUM($D63:K63)</f>
        <v>0</v>
      </c>
      <c r="AA63" s="110">
        <f>SUM($D63:L63)</f>
        <v>0</v>
      </c>
      <c r="AB63" s="110">
        <f>SUM($D63:M63)</f>
        <v>0</v>
      </c>
      <c r="AC63" s="110">
        <f>SUM($D63:N63)</f>
        <v>0</v>
      </c>
      <c r="AD63" s="110">
        <f>SUM($D63:O63)</f>
        <v>0</v>
      </c>
    </row>
    <row r="64" spans="1:30" s="114" customFormat="1" ht="15" customHeight="1">
      <c r="A64" s="138">
        <v>2016</v>
      </c>
      <c r="B64" s="143" t="s">
        <v>9</v>
      </c>
      <c r="D64" s="111">
        <f t="shared" ref="D64:P64" si="20">SUM(D61:D63)</f>
        <v>33972</v>
      </c>
      <c r="E64" s="111">
        <f t="shared" si="20"/>
        <v>28932</v>
      </c>
      <c r="F64" s="111">
        <f t="shared" si="20"/>
        <v>34595</v>
      </c>
      <c r="G64" s="111">
        <f t="shared" si="20"/>
        <v>38718</v>
      </c>
      <c r="H64" s="111">
        <f t="shared" si="20"/>
        <v>43494</v>
      </c>
      <c r="I64" s="111">
        <f t="shared" si="20"/>
        <v>46581</v>
      </c>
      <c r="J64" s="111">
        <f t="shared" si="20"/>
        <v>55559</v>
      </c>
      <c r="K64" s="111">
        <f t="shared" si="20"/>
        <v>55176</v>
      </c>
      <c r="L64" s="111">
        <f t="shared" si="20"/>
        <v>47535</v>
      </c>
      <c r="M64" s="111">
        <f t="shared" si="20"/>
        <v>45109</v>
      </c>
      <c r="N64" s="111">
        <f t="shared" si="20"/>
        <v>41431</v>
      </c>
      <c r="O64" s="111">
        <f t="shared" si="20"/>
        <v>41650</v>
      </c>
      <c r="P64" s="111">
        <f t="shared" si="20"/>
        <v>512752</v>
      </c>
      <c r="Q64" s="142"/>
      <c r="R64" s="142"/>
      <c r="S64" s="111">
        <f t="shared" ref="S64:AD64" si="21">SUM(S61:S63)</f>
        <v>33972</v>
      </c>
      <c r="T64" s="111">
        <f t="shared" si="21"/>
        <v>62904</v>
      </c>
      <c r="U64" s="111">
        <f t="shared" si="21"/>
        <v>97499</v>
      </c>
      <c r="V64" s="111">
        <f t="shared" si="21"/>
        <v>136217</v>
      </c>
      <c r="W64" s="111">
        <f t="shared" si="21"/>
        <v>179711</v>
      </c>
      <c r="X64" s="111">
        <f t="shared" si="21"/>
        <v>226292</v>
      </c>
      <c r="Y64" s="111">
        <f t="shared" si="21"/>
        <v>281851</v>
      </c>
      <c r="Z64" s="111">
        <f t="shared" si="21"/>
        <v>337027</v>
      </c>
      <c r="AA64" s="111">
        <f t="shared" si="21"/>
        <v>384562</v>
      </c>
      <c r="AB64" s="111">
        <f t="shared" si="21"/>
        <v>429671</v>
      </c>
      <c r="AC64" s="111">
        <f t="shared" si="21"/>
        <v>471102</v>
      </c>
      <c r="AD64" s="111">
        <f t="shared" si="21"/>
        <v>512752</v>
      </c>
    </row>
    <row r="65" spans="1:30" s="137" customFormat="1" ht="15" customHeight="1">
      <c r="A65" s="134"/>
      <c r="B65" s="135"/>
      <c r="C65" s="136"/>
      <c r="D65" s="112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36"/>
      <c r="R65" s="136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</row>
    <row r="66" spans="1:30" s="114" customFormat="1" ht="15" customHeight="1">
      <c r="A66" s="138">
        <v>2017</v>
      </c>
      <c r="B66" s="139" t="s">
        <v>6</v>
      </c>
      <c r="C66" s="113"/>
      <c r="D66" s="104">
        <v>35939</v>
      </c>
      <c r="E66" s="104">
        <v>33169</v>
      </c>
      <c r="F66" s="104">
        <v>36234</v>
      </c>
      <c r="G66" s="104">
        <v>40179</v>
      </c>
      <c r="H66" s="104">
        <v>41741</v>
      </c>
      <c r="I66" s="104">
        <v>45080</v>
      </c>
      <c r="J66" s="104">
        <v>51157</v>
      </c>
      <c r="K66" s="104">
        <v>54964</v>
      </c>
      <c r="L66" s="104">
        <v>48987</v>
      </c>
      <c r="M66" s="104">
        <v>45119</v>
      </c>
      <c r="N66" s="104"/>
      <c r="O66" s="104"/>
      <c r="P66" s="110">
        <f>SUM(D66:O66)</f>
        <v>432569</v>
      </c>
      <c r="Q66" s="140"/>
      <c r="R66" s="140"/>
      <c r="S66" s="110">
        <f>SUM($D66:D66)</f>
        <v>35939</v>
      </c>
      <c r="T66" s="110">
        <f>SUM($D66:E66)</f>
        <v>69108</v>
      </c>
      <c r="U66" s="110">
        <f>SUM($D66:F66)</f>
        <v>105342</v>
      </c>
      <c r="V66" s="110">
        <f>SUM($D66:G66)</f>
        <v>145521</v>
      </c>
      <c r="W66" s="110">
        <f>SUM($D66:H66)</f>
        <v>187262</v>
      </c>
      <c r="X66" s="110">
        <f>SUM($D66:I66)</f>
        <v>232342</v>
      </c>
      <c r="Y66" s="110">
        <f>SUM($D66:J66)</f>
        <v>283499</v>
      </c>
      <c r="Z66" s="110">
        <f>SUM($D66:K66)</f>
        <v>338463</v>
      </c>
      <c r="AA66" s="110">
        <f>SUM($D66:L66)</f>
        <v>387450</v>
      </c>
      <c r="AB66" s="110">
        <f>SUM($D66:M66)</f>
        <v>432569</v>
      </c>
      <c r="AC66" s="110">
        <f>SUM($D66:N66)</f>
        <v>432569</v>
      </c>
      <c r="AD66" s="110">
        <f>SUM($D66:O66)</f>
        <v>432569</v>
      </c>
    </row>
    <row r="67" spans="1:30" s="114" customFormat="1" ht="15" customHeight="1">
      <c r="A67" s="138">
        <v>2017</v>
      </c>
      <c r="B67" s="141" t="s">
        <v>7</v>
      </c>
      <c r="D67" s="104">
        <v>0</v>
      </c>
      <c r="E67" s="104">
        <v>0</v>
      </c>
      <c r="F67" s="104">
        <v>0</v>
      </c>
      <c r="G67" s="104">
        <v>0</v>
      </c>
      <c r="H67" s="104">
        <v>0</v>
      </c>
      <c r="I67" s="104">
        <v>0</v>
      </c>
      <c r="J67" s="104">
        <v>0</v>
      </c>
      <c r="K67" s="104">
        <v>0</v>
      </c>
      <c r="L67" s="104">
        <v>0</v>
      </c>
      <c r="M67" s="104">
        <v>0</v>
      </c>
      <c r="N67" s="104"/>
      <c r="O67" s="104"/>
      <c r="P67" s="110">
        <f>SUM(D67:O67)</f>
        <v>0</v>
      </c>
      <c r="Q67" s="142"/>
      <c r="R67" s="142"/>
      <c r="S67" s="110">
        <f>SUM($D67:D67)</f>
        <v>0</v>
      </c>
      <c r="T67" s="110">
        <f>SUM($D67:E67)</f>
        <v>0</v>
      </c>
      <c r="U67" s="110">
        <f>SUM($D67:F67)</f>
        <v>0</v>
      </c>
      <c r="V67" s="110">
        <f>SUM($D67:G67)</f>
        <v>0</v>
      </c>
      <c r="W67" s="110">
        <f>SUM($D67:H67)</f>
        <v>0</v>
      </c>
      <c r="X67" s="110">
        <f>SUM($D67:I67)</f>
        <v>0</v>
      </c>
      <c r="Y67" s="110">
        <f>SUM($D67:J67)</f>
        <v>0</v>
      </c>
      <c r="Z67" s="110">
        <f>SUM($D67:K67)</f>
        <v>0</v>
      </c>
      <c r="AA67" s="110">
        <f>SUM($D67:L67)</f>
        <v>0</v>
      </c>
      <c r="AB67" s="110">
        <f>SUM($D67:M67)</f>
        <v>0</v>
      </c>
      <c r="AC67" s="110">
        <f>SUM($D67:N67)</f>
        <v>0</v>
      </c>
      <c r="AD67" s="110">
        <f>SUM($D67:O67)</f>
        <v>0</v>
      </c>
    </row>
    <row r="68" spans="1:30" s="114" customFormat="1" ht="15" customHeight="1">
      <c r="A68" s="138">
        <v>2017</v>
      </c>
      <c r="B68" s="141" t="s">
        <v>8</v>
      </c>
      <c r="D68" s="104">
        <v>0</v>
      </c>
      <c r="E68" s="104">
        <v>0</v>
      </c>
      <c r="F68" s="104">
        <v>0</v>
      </c>
      <c r="G68" s="104">
        <v>0</v>
      </c>
      <c r="H68" s="104">
        <v>0</v>
      </c>
      <c r="I68" s="104">
        <v>0</v>
      </c>
      <c r="J68" s="104">
        <v>0</v>
      </c>
      <c r="K68" s="104">
        <v>0</v>
      </c>
      <c r="L68" s="104">
        <v>0</v>
      </c>
      <c r="M68" s="104">
        <v>0</v>
      </c>
      <c r="N68" s="104"/>
      <c r="O68" s="104"/>
      <c r="P68" s="110">
        <f>SUM(D68:O68)</f>
        <v>0</v>
      </c>
      <c r="Q68" s="142"/>
      <c r="R68" s="142"/>
      <c r="S68" s="110">
        <f>SUM($D68:D68)</f>
        <v>0</v>
      </c>
      <c r="T68" s="110">
        <f>SUM($D68:E68)</f>
        <v>0</v>
      </c>
      <c r="U68" s="110">
        <f>SUM($D68:F68)</f>
        <v>0</v>
      </c>
      <c r="V68" s="110">
        <f>SUM($D68:G68)</f>
        <v>0</v>
      </c>
      <c r="W68" s="110">
        <f>SUM($D68:H68)</f>
        <v>0</v>
      </c>
      <c r="X68" s="110">
        <f>SUM($D68:I68)</f>
        <v>0</v>
      </c>
      <c r="Y68" s="110">
        <f>SUM($D68:J68)</f>
        <v>0</v>
      </c>
      <c r="Z68" s="110">
        <f>SUM($D68:K68)</f>
        <v>0</v>
      </c>
      <c r="AA68" s="110">
        <f>SUM($D68:L68)</f>
        <v>0</v>
      </c>
      <c r="AB68" s="110">
        <f>SUM($D68:M68)</f>
        <v>0</v>
      </c>
      <c r="AC68" s="110">
        <f>SUM($D68:N68)</f>
        <v>0</v>
      </c>
      <c r="AD68" s="110">
        <f>SUM($D68:O68)</f>
        <v>0</v>
      </c>
    </row>
    <row r="69" spans="1:30" s="114" customFormat="1" ht="15" customHeight="1">
      <c r="A69" s="138">
        <v>2017</v>
      </c>
      <c r="B69" s="143" t="s">
        <v>9</v>
      </c>
      <c r="D69" s="111">
        <f t="shared" ref="D69:P69" si="22">SUM(D66:D68)</f>
        <v>35939</v>
      </c>
      <c r="E69" s="111">
        <f t="shared" si="22"/>
        <v>33169</v>
      </c>
      <c r="F69" s="111">
        <f t="shared" si="22"/>
        <v>36234</v>
      </c>
      <c r="G69" s="111">
        <f t="shared" si="22"/>
        <v>40179</v>
      </c>
      <c r="H69" s="111">
        <f t="shared" si="22"/>
        <v>41741</v>
      </c>
      <c r="I69" s="111">
        <f t="shared" si="22"/>
        <v>45080</v>
      </c>
      <c r="J69" s="111">
        <f t="shared" si="22"/>
        <v>51157</v>
      </c>
      <c r="K69" s="111">
        <f t="shared" si="22"/>
        <v>54964</v>
      </c>
      <c r="L69" s="111">
        <f t="shared" si="22"/>
        <v>48987</v>
      </c>
      <c r="M69" s="111">
        <f t="shared" si="22"/>
        <v>45119</v>
      </c>
      <c r="N69" s="111">
        <f t="shared" si="22"/>
        <v>0</v>
      </c>
      <c r="O69" s="111">
        <f t="shared" si="22"/>
        <v>0</v>
      </c>
      <c r="P69" s="111">
        <f t="shared" si="22"/>
        <v>432569</v>
      </c>
      <c r="Q69" s="142"/>
      <c r="R69" s="142"/>
      <c r="S69" s="111">
        <f t="shared" ref="S69:AD69" si="23">SUM(S66:S68)</f>
        <v>35939</v>
      </c>
      <c r="T69" s="111">
        <f t="shared" si="23"/>
        <v>69108</v>
      </c>
      <c r="U69" s="111">
        <f t="shared" si="23"/>
        <v>105342</v>
      </c>
      <c r="V69" s="111">
        <f t="shared" si="23"/>
        <v>145521</v>
      </c>
      <c r="W69" s="111">
        <f t="shared" si="23"/>
        <v>187262</v>
      </c>
      <c r="X69" s="111">
        <f t="shared" si="23"/>
        <v>232342</v>
      </c>
      <c r="Y69" s="111">
        <f t="shared" si="23"/>
        <v>283499</v>
      </c>
      <c r="Z69" s="111">
        <f t="shared" si="23"/>
        <v>338463</v>
      </c>
      <c r="AA69" s="111">
        <f t="shared" si="23"/>
        <v>387450</v>
      </c>
      <c r="AB69" s="111">
        <f t="shared" si="23"/>
        <v>432569</v>
      </c>
      <c r="AC69" s="111">
        <f t="shared" si="23"/>
        <v>432569</v>
      </c>
      <c r="AD69" s="111">
        <f t="shared" si="23"/>
        <v>432569</v>
      </c>
    </row>
    <row r="70" spans="1:30" s="137" customFormat="1" ht="15" customHeight="1">
      <c r="A70" s="134"/>
      <c r="B70" s="135"/>
      <c r="C70" s="136"/>
      <c r="D70" s="112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36"/>
      <c r="R70" s="136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</row>
    <row r="73" spans="1:30" s="114" customFormat="1" ht="15" customHeight="1">
      <c r="A73" s="138">
        <v>2006</v>
      </c>
      <c r="B73" s="139" t="s">
        <v>6</v>
      </c>
      <c r="C73" s="113"/>
      <c r="D73" s="110">
        <f t="shared" ref="D73:J83" si="24">SUMIFS(D$11:D$65,$A$11:$A$65,$A73,$B$11:$B$65,$B73)</f>
        <v>13128</v>
      </c>
      <c r="E73" s="110">
        <f t="shared" si="24"/>
        <v>12037</v>
      </c>
      <c r="F73" s="110">
        <f t="shared" si="24"/>
        <v>14169</v>
      </c>
      <c r="G73" s="110">
        <f t="shared" si="24"/>
        <v>14432</v>
      </c>
      <c r="H73" s="110">
        <f t="shared" si="24"/>
        <v>16100</v>
      </c>
      <c r="I73" s="110">
        <f t="shared" si="24"/>
        <v>16555</v>
      </c>
      <c r="J73" s="110">
        <f t="shared" si="24"/>
        <v>19773</v>
      </c>
      <c r="K73" s="110">
        <f t="shared" ref="K73:O83" si="25">SUMIFS(K$11:K$65,$A$11:$A$65,$A73,$B$11:$B$65,$B73)</f>
        <v>21386</v>
      </c>
      <c r="L73" s="110">
        <f t="shared" si="25"/>
        <v>17562</v>
      </c>
      <c r="M73" s="110">
        <f t="shared" si="25"/>
        <v>17752</v>
      </c>
      <c r="N73" s="110">
        <f t="shared" si="25"/>
        <v>17257</v>
      </c>
      <c r="O73" s="110">
        <f t="shared" si="25"/>
        <v>17087</v>
      </c>
      <c r="P73" s="110">
        <f t="shared" ref="P73:P82" si="26">SUM(D73:O73)</f>
        <v>197238</v>
      </c>
      <c r="Q73" s="112"/>
      <c r="R73" s="112"/>
      <c r="S73" s="110">
        <f>SUM($D73:D73)</f>
        <v>13128</v>
      </c>
      <c r="T73" s="110">
        <f>SUM($D73:E73)</f>
        <v>25165</v>
      </c>
      <c r="U73" s="110">
        <f>SUM($D73:F73)</f>
        <v>39334</v>
      </c>
      <c r="V73" s="110">
        <f>SUM($D73:G73)</f>
        <v>53766</v>
      </c>
      <c r="W73" s="110">
        <f>SUM($D73:H73)</f>
        <v>69866</v>
      </c>
      <c r="X73" s="110">
        <f>SUM($D73:I73)</f>
        <v>86421</v>
      </c>
      <c r="Y73" s="110">
        <f>SUM($D73:J73)</f>
        <v>106194</v>
      </c>
      <c r="Z73" s="110">
        <f>SUM($D73:K73)</f>
        <v>127580</v>
      </c>
      <c r="AA73" s="110">
        <f>SUM($D73:L73)</f>
        <v>145142</v>
      </c>
      <c r="AB73" s="110">
        <f>SUM($D73:M73)</f>
        <v>162894</v>
      </c>
      <c r="AC73" s="110">
        <f>SUM($D73:N73)</f>
        <v>180151</v>
      </c>
      <c r="AD73" s="110">
        <f>SUM($D73:O73)</f>
        <v>197238</v>
      </c>
    </row>
    <row r="74" spans="1:30" s="114" customFormat="1" ht="15" customHeight="1">
      <c r="A74" s="138">
        <v>2007</v>
      </c>
      <c r="B74" s="139" t="s">
        <v>6</v>
      </c>
      <c r="C74" s="113"/>
      <c r="D74" s="110">
        <f t="shared" si="24"/>
        <v>17152</v>
      </c>
      <c r="E74" s="110">
        <f t="shared" si="24"/>
        <v>14065</v>
      </c>
      <c r="F74" s="110">
        <f t="shared" si="24"/>
        <v>16410</v>
      </c>
      <c r="G74" s="110">
        <f t="shared" si="24"/>
        <v>17322</v>
      </c>
      <c r="H74" s="110">
        <f t="shared" si="24"/>
        <v>20776</v>
      </c>
      <c r="I74" s="110">
        <f t="shared" si="24"/>
        <v>21574</v>
      </c>
      <c r="J74" s="110">
        <f t="shared" si="24"/>
        <v>25362</v>
      </c>
      <c r="K74" s="110">
        <f t="shared" si="25"/>
        <v>29371</v>
      </c>
      <c r="L74" s="110">
        <f t="shared" si="25"/>
        <v>24017</v>
      </c>
      <c r="M74" s="110">
        <f t="shared" si="25"/>
        <v>26843</v>
      </c>
      <c r="N74" s="110">
        <f t="shared" si="25"/>
        <v>25706</v>
      </c>
      <c r="O74" s="110">
        <f t="shared" si="25"/>
        <v>21575</v>
      </c>
      <c r="P74" s="110">
        <f t="shared" si="26"/>
        <v>260173</v>
      </c>
      <c r="Q74" s="112"/>
      <c r="R74" s="112"/>
      <c r="S74" s="110">
        <f>SUM($D74:D74)</f>
        <v>17152</v>
      </c>
      <c r="T74" s="110">
        <f>SUM($D74:E74)</f>
        <v>31217</v>
      </c>
      <c r="U74" s="110">
        <f>SUM($D74:F74)</f>
        <v>47627</v>
      </c>
      <c r="V74" s="110">
        <f>SUM($D74:G74)</f>
        <v>64949</v>
      </c>
      <c r="W74" s="110">
        <f>SUM($D74:H74)</f>
        <v>85725</v>
      </c>
      <c r="X74" s="110">
        <f>SUM($D74:I74)</f>
        <v>107299</v>
      </c>
      <c r="Y74" s="110">
        <f>SUM($D74:J74)</f>
        <v>132661</v>
      </c>
      <c r="Z74" s="110">
        <f>SUM($D74:K74)</f>
        <v>162032</v>
      </c>
      <c r="AA74" s="110">
        <f>SUM($D74:L74)</f>
        <v>186049</v>
      </c>
      <c r="AB74" s="110">
        <f>SUM($D74:M74)</f>
        <v>212892</v>
      </c>
      <c r="AC74" s="110">
        <f>SUM($D74:N74)</f>
        <v>238598</v>
      </c>
      <c r="AD74" s="110">
        <f>SUM($D74:O74)</f>
        <v>260173</v>
      </c>
    </row>
    <row r="75" spans="1:30" s="114" customFormat="1" ht="15" customHeight="1">
      <c r="A75" s="138">
        <v>2008</v>
      </c>
      <c r="B75" s="139" t="s">
        <v>6</v>
      </c>
      <c r="C75" s="113"/>
      <c r="D75" s="110">
        <f t="shared" si="24"/>
        <v>20274</v>
      </c>
      <c r="E75" s="110">
        <f t="shared" si="24"/>
        <v>18952</v>
      </c>
      <c r="F75" s="110">
        <f t="shared" si="24"/>
        <v>20607</v>
      </c>
      <c r="G75" s="110">
        <f t="shared" si="24"/>
        <v>22298</v>
      </c>
      <c r="H75" s="110">
        <f t="shared" si="24"/>
        <v>25165</v>
      </c>
      <c r="I75" s="110">
        <f t="shared" si="24"/>
        <v>25474</v>
      </c>
      <c r="J75" s="110">
        <f t="shared" si="24"/>
        <v>29576</v>
      </c>
      <c r="K75" s="110">
        <f t="shared" si="25"/>
        <v>33325</v>
      </c>
      <c r="L75" s="110">
        <f t="shared" si="25"/>
        <v>28515</v>
      </c>
      <c r="M75" s="110">
        <f t="shared" si="25"/>
        <v>28490</v>
      </c>
      <c r="N75" s="110">
        <f t="shared" si="25"/>
        <v>23633</v>
      </c>
      <c r="O75" s="110">
        <f t="shared" si="25"/>
        <v>21155</v>
      </c>
      <c r="P75" s="110">
        <f t="shared" si="26"/>
        <v>297464</v>
      </c>
      <c r="Q75" s="112"/>
      <c r="R75" s="112"/>
      <c r="S75" s="110">
        <f>SUM($D75:D75)</f>
        <v>20274</v>
      </c>
      <c r="T75" s="110">
        <f>SUM($D75:E75)</f>
        <v>39226</v>
      </c>
      <c r="U75" s="110">
        <f>SUM($D75:F75)</f>
        <v>59833</v>
      </c>
      <c r="V75" s="110">
        <f>SUM($D75:G75)</f>
        <v>82131</v>
      </c>
      <c r="W75" s="110">
        <f>SUM($D75:H75)</f>
        <v>107296</v>
      </c>
      <c r="X75" s="110">
        <f>SUM($D75:I75)</f>
        <v>132770</v>
      </c>
      <c r="Y75" s="110">
        <f>SUM($D75:J75)</f>
        <v>162346</v>
      </c>
      <c r="Z75" s="110">
        <f>SUM($D75:K75)</f>
        <v>195671</v>
      </c>
      <c r="AA75" s="110">
        <f>SUM($D75:L75)</f>
        <v>224186</v>
      </c>
      <c r="AB75" s="110">
        <f>SUM($D75:M75)</f>
        <v>252676</v>
      </c>
      <c r="AC75" s="110">
        <f>SUM($D75:N75)</f>
        <v>276309</v>
      </c>
      <c r="AD75" s="110">
        <f>SUM($D75:O75)</f>
        <v>297464</v>
      </c>
    </row>
    <row r="76" spans="1:30" s="114" customFormat="1" ht="15" customHeight="1">
      <c r="A76" s="138">
        <v>2009</v>
      </c>
      <c r="B76" s="139" t="s">
        <v>6</v>
      </c>
      <c r="C76" s="113"/>
      <c r="D76" s="110">
        <f t="shared" si="24"/>
        <v>19709</v>
      </c>
      <c r="E76" s="110">
        <f t="shared" si="24"/>
        <v>19870</v>
      </c>
      <c r="F76" s="110">
        <f t="shared" si="24"/>
        <v>22257</v>
      </c>
      <c r="G76" s="110">
        <f t="shared" si="24"/>
        <v>24087</v>
      </c>
      <c r="H76" s="110">
        <f t="shared" si="24"/>
        <v>27464</v>
      </c>
      <c r="I76" s="110">
        <f t="shared" si="24"/>
        <v>26075</v>
      </c>
      <c r="J76" s="110">
        <f t="shared" si="24"/>
        <v>30343</v>
      </c>
      <c r="K76" s="110">
        <f t="shared" si="25"/>
        <v>33233</v>
      </c>
      <c r="L76" s="110">
        <f t="shared" si="25"/>
        <v>31048</v>
      </c>
      <c r="M76" s="110">
        <f t="shared" si="25"/>
        <v>30354</v>
      </c>
      <c r="N76" s="110">
        <f t="shared" si="25"/>
        <v>28395</v>
      </c>
      <c r="O76" s="110">
        <f t="shared" si="25"/>
        <v>27127</v>
      </c>
      <c r="P76" s="110">
        <f t="shared" si="26"/>
        <v>319962</v>
      </c>
      <c r="Q76" s="112"/>
      <c r="R76" s="112"/>
      <c r="S76" s="110">
        <f>SUM($D76:D76)</f>
        <v>19709</v>
      </c>
      <c r="T76" s="110">
        <f>SUM($D76:E76)</f>
        <v>39579</v>
      </c>
      <c r="U76" s="110">
        <f>SUM($D76:F76)</f>
        <v>61836</v>
      </c>
      <c r="V76" s="110">
        <f>SUM($D76:G76)</f>
        <v>85923</v>
      </c>
      <c r="W76" s="110">
        <f>SUM($D76:H76)</f>
        <v>113387</v>
      </c>
      <c r="X76" s="110">
        <f>SUM($D76:I76)</f>
        <v>139462</v>
      </c>
      <c r="Y76" s="110">
        <f>SUM($D76:J76)</f>
        <v>169805</v>
      </c>
      <c r="Z76" s="110">
        <f>SUM($D76:K76)</f>
        <v>203038</v>
      </c>
      <c r="AA76" s="110">
        <f>SUM($D76:L76)</f>
        <v>234086</v>
      </c>
      <c r="AB76" s="110">
        <f>SUM($D76:M76)</f>
        <v>264440</v>
      </c>
      <c r="AC76" s="110">
        <f>SUM($D76:N76)</f>
        <v>292835</v>
      </c>
      <c r="AD76" s="110">
        <f>SUM($D76:O76)</f>
        <v>319962</v>
      </c>
    </row>
    <row r="77" spans="1:30" s="114" customFormat="1" ht="15" customHeight="1">
      <c r="A77" s="138">
        <v>2010</v>
      </c>
      <c r="B77" s="139" t="s">
        <v>6</v>
      </c>
      <c r="C77" s="113"/>
      <c r="D77" s="110">
        <f t="shared" si="24"/>
        <v>22918</v>
      </c>
      <c r="E77" s="110">
        <f t="shared" si="24"/>
        <v>22017</v>
      </c>
      <c r="F77" s="110">
        <f t="shared" si="24"/>
        <v>26865</v>
      </c>
      <c r="G77" s="110">
        <f t="shared" si="24"/>
        <v>29396</v>
      </c>
      <c r="H77" s="110">
        <f t="shared" si="24"/>
        <v>32044</v>
      </c>
      <c r="I77" s="110">
        <f t="shared" si="24"/>
        <v>30716</v>
      </c>
      <c r="J77" s="110">
        <f t="shared" si="24"/>
        <v>38849</v>
      </c>
      <c r="K77" s="110">
        <f t="shared" si="25"/>
        <v>39439</v>
      </c>
      <c r="L77" s="110">
        <f t="shared" si="25"/>
        <v>33801</v>
      </c>
      <c r="M77" s="110">
        <f t="shared" si="25"/>
        <v>33755</v>
      </c>
      <c r="N77" s="110">
        <f t="shared" si="25"/>
        <v>32639</v>
      </c>
      <c r="O77" s="110">
        <f t="shared" si="25"/>
        <v>32586</v>
      </c>
      <c r="P77" s="110">
        <f t="shared" si="26"/>
        <v>375025</v>
      </c>
      <c r="Q77" s="112"/>
      <c r="R77" s="112"/>
      <c r="S77" s="110">
        <f>SUM($D77:D77)</f>
        <v>22918</v>
      </c>
      <c r="T77" s="110">
        <f>SUM($D77:E77)</f>
        <v>44935</v>
      </c>
      <c r="U77" s="110">
        <f>SUM($D77:F77)</f>
        <v>71800</v>
      </c>
      <c r="V77" s="110">
        <f>SUM($D77:G77)</f>
        <v>101196</v>
      </c>
      <c r="W77" s="110">
        <f>SUM($D77:H77)</f>
        <v>133240</v>
      </c>
      <c r="X77" s="110">
        <f>SUM($D77:I77)</f>
        <v>163956</v>
      </c>
      <c r="Y77" s="110">
        <f>SUM($D77:J77)</f>
        <v>202805</v>
      </c>
      <c r="Z77" s="110">
        <f>SUM($D77:K77)</f>
        <v>242244</v>
      </c>
      <c r="AA77" s="110">
        <f>SUM($D77:L77)</f>
        <v>276045</v>
      </c>
      <c r="AB77" s="110">
        <f>SUM($D77:M77)</f>
        <v>309800</v>
      </c>
      <c r="AC77" s="110">
        <f>SUM($D77:N77)</f>
        <v>342439</v>
      </c>
      <c r="AD77" s="110">
        <f>SUM($D77:O77)</f>
        <v>375025</v>
      </c>
    </row>
    <row r="78" spans="1:30" s="114" customFormat="1" ht="15" customHeight="1">
      <c r="A78" s="138">
        <v>2011</v>
      </c>
      <c r="B78" s="139" t="s">
        <v>6</v>
      </c>
      <c r="C78" s="113"/>
      <c r="D78" s="110">
        <f t="shared" si="24"/>
        <v>27084</v>
      </c>
      <c r="E78" s="110">
        <f t="shared" si="24"/>
        <v>25648</v>
      </c>
      <c r="F78" s="110">
        <f t="shared" si="24"/>
        <v>31740</v>
      </c>
      <c r="G78" s="110">
        <f t="shared" si="24"/>
        <v>36398</v>
      </c>
      <c r="H78" s="110">
        <f t="shared" si="24"/>
        <v>40769</v>
      </c>
      <c r="I78" s="110">
        <f t="shared" si="24"/>
        <v>41562</v>
      </c>
      <c r="J78" s="110">
        <f t="shared" si="24"/>
        <v>49667</v>
      </c>
      <c r="K78" s="110">
        <f t="shared" si="25"/>
        <v>50577</v>
      </c>
      <c r="L78" s="110">
        <f t="shared" si="25"/>
        <v>46371</v>
      </c>
      <c r="M78" s="110">
        <f t="shared" si="25"/>
        <v>43530</v>
      </c>
      <c r="N78" s="110">
        <f t="shared" si="25"/>
        <v>40615</v>
      </c>
      <c r="O78" s="110">
        <f t="shared" si="25"/>
        <v>42324</v>
      </c>
      <c r="P78" s="110">
        <f t="shared" si="26"/>
        <v>476285</v>
      </c>
      <c r="Q78" s="112"/>
      <c r="R78" s="112"/>
      <c r="S78" s="110">
        <f>SUM($D78:D78)</f>
        <v>27084</v>
      </c>
      <c r="T78" s="110">
        <f>SUM($D78:E78)</f>
        <v>52732</v>
      </c>
      <c r="U78" s="110">
        <f>SUM($D78:F78)</f>
        <v>84472</v>
      </c>
      <c r="V78" s="110">
        <f>SUM($D78:G78)</f>
        <v>120870</v>
      </c>
      <c r="W78" s="110">
        <f>SUM($D78:H78)</f>
        <v>161639</v>
      </c>
      <c r="X78" s="110">
        <f>SUM($D78:I78)</f>
        <v>203201</v>
      </c>
      <c r="Y78" s="110">
        <f>SUM($D78:J78)</f>
        <v>252868</v>
      </c>
      <c r="Z78" s="110">
        <f>SUM($D78:K78)</f>
        <v>303445</v>
      </c>
      <c r="AA78" s="110">
        <f>SUM($D78:L78)</f>
        <v>349816</v>
      </c>
      <c r="AB78" s="110">
        <f>SUM($D78:M78)</f>
        <v>393346</v>
      </c>
      <c r="AC78" s="110">
        <f>SUM($D78:N78)</f>
        <v>433961</v>
      </c>
      <c r="AD78" s="110">
        <f>SUM($D78:O78)</f>
        <v>476285</v>
      </c>
    </row>
    <row r="79" spans="1:30" s="114" customFormat="1" ht="15" customHeight="1">
      <c r="A79" s="138">
        <v>2012</v>
      </c>
      <c r="B79" s="139" t="s">
        <v>6</v>
      </c>
      <c r="C79" s="113"/>
      <c r="D79" s="110">
        <f t="shared" si="24"/>
        <v>34382</v>
      </c>
      <c r="E79" s="110">
        <f t="shared" si="24"/>
        <v>35313</v>
      </c>
      <c r="F79" s="110">
        <f t="shared" si="24"/>
        <v>41623</v>
      </c>
      <c r="G79" s="110">
        <f t="shared" si="24"/>
        <v>44435</v>
      </c>
      <c r="H79" s="110">
        <f t="shared" si="24"/>
        <v>48193</v>
      </c>
      <c r="I79" s="110">
        <f t="shared" si="24"/>
        <v>50417</v>
      </c>
      <c r="J79" s="110">
        <f t="shared" si="24"/>
        <v>59253</v>
      </c>
      <c r="K79" s="110">
        <f t="shared" si="25"/>
        <v>61685</v>
      </c>
      <c r="L79" s="110">
        <f t="shared" si="25"/>
        <v>52326</v>
      </c>
      <c r="M79" s="110">
        <f t="shared" si="25"/>
        <v>52642</v>
      </c>
      <c r="N79" s="110">
        <f t="shared" si="25"/>
        <v>50646</v>
      </c>
      <c r="O79" s="110">
        <f t="shared" si="25"/>
        <v>52590</v>
      </c>
      <c r="P79" s="110">
        <f t="shared" si="26"/>
        <v>583505</v>
      </c>
      <c r="Q79" s="112"/>
      <c r="R79" s="112"/>
      <c r="S79" s="110">
        <f>SUM($D79:D79)</f>
        <v>34382</v>
      </c>
      <c r="T79" s="110">
        <f>SUM($D79:E79)</f>
        <v>69695</v>
      </c>
      <c r="U79" s="110">
        <f>SUM($D79:F79)</f>
        <v>111318</v>
      </c>
      <c r="V79" s="110">
        <f>SUM($D79:G79)</f>
        <v>155753</v>
      </c>
      <c r="W79" s="110">
        <f>SUM($D79:H79)</f>
        <v>203946</v>
      </c>
      <c r="X79" s="110">
        <f>SUM($D79:I79)</f>
        <v>254363</v>
      </c>
      <c r="Y79" s="110">
        <f>SUM($D79:J79)</f>
        <v>313616</v>
      </c>
      <c r="Z79" s="110">
        <f>SUM($D79:K79)</f>
        <v>375301</v>
      </c>
      <c r="AA79" s="110">
        <f>SUM($D79:L79)</f>
        <v>427627</v>
      </c>
      <c r="AB79" s="110">
        <f>SUM($D79:M79)</f>
        <v>480269</v>
      </c>
      <c r="AC79" s="110">
        <f>SUM($D79:N79)</f>
        <v>530915</v>
      </c>
      <c r="AD79" s="110">
        <f>SUM($D79:O79)</f>
        <v>583505</v>
      </c>
    </row>
    <row r="80" spans="1:30" s="114" customFormat="1" ht="15" customHeight="1">
      <c r="A80" s="138">
        <v>2013</v>
      </c>
      <c r="B80" s="139" t="s">
        <v>6</v>
      </c>
      <c r="C80" s="113"/>
      <c r="D80" s="110">
        <f t="shared" si="24"/>
        <v>45686</v>
      </c>
      <c r="E80" s="110">
        <f t="shared" si="24"/>
        <v>42948</v>
      </c>
      <c r="F80" s="110">
        <f t="shared" si="24"/>
        <v>55345</v>
      </c>
      <c r="G80" s="110">
        <f t="shared" si="24"/>
        <v>56468</v>
      </c>
      <c r="H80" s="110">
        <f t="shared" si="24"/>
        <v>65476</v>
      </c>
      <c r="I80" s="110">
        <f t="shared" si="24"/>
        <v>67219</v>
      </c>
      <c r="J80" s="110">
        <f t="shared" si="24"/>
        <v>75133</v>
      </c>
      <c r="K80" s="110">
        <f t="shared" si="25"/>
        <v>82590</v>
      </c>
      <c r="L80" s="110">
        <f t="shared" si="25"/>
        <v>67953</v>
      </c>
      <c r="M80" s="110">
        <f t="shared" si="25"/>
        <v>66354</v>
      </c>
      <c r="N80" s="110">
        <f t="shared" si="25"/>
        <v>62021</v>
      </c>
      <c r="O80" s="110">
        <f t="shared" si="25"/>
        <v>63794</v>
      </c>
      <c r="P80" s="110">
        <f t="shared" si="26"/>
        <v>750987</v>
      </c>
      <c r="Q80" s="112"/>
      <c r="R80" s="112"/>
      <c r="S80" s="110">
        <f>SUM($D80:D80)</f>
        <v>45686</v>
      </c>
      <c r="T80" s="110">
        <f>SUM($D80:E80)</f>
        <v>88634</v>
      </c>
      <c r="U80" s="110">
        <f>SUM($D80:F80)</f>
        <v>143979</v>
      </c>
      <c r="V80" s="110">
        <f>SUM($D80:G80)</f>
        <v>200447</v>
      </c>
      <c r="W80" s="110">
        <f>SUM($D80:H80)</f>
        <v>265923</v>
      </c>
      <c r="X80" s="110">
        <f>SUM($D80:I80)</f>
        <v>333142</v>
      </c>
      <c r="Y80" s="110">
        <f>SUM($D80:J80)</f>
        <v>408275</v>
      </c>
      <c r="Z80" s="110">
        <f>SUM($D80:K80)</f>
        <v>490865</v>
      </c>
      <c r="AA80" s="110">
        <f>SUM($D80:L80)</f>
        <v>558818</v>
      </c>
      <c r="AB80" s="110">
        <f>SUM($D80:M80)</f>
        <v>625172</v>
      </c>
      <c r="AC80" s="110">
        <f>SUM($D80:N80)</f>
        <v>687193</v>
      </c>
      <c r="AD80" s="110">
        <f>SUM($D80:O80)</f>
        <v>750987</v>
      </c>
    </row>
    <row r="81" spans="1:30" s="114" customFormat="1" ht="15" customHeight="1">
      <c r="A81" s="138">
        <v>2014</v>
      </c>
      <c r="B81" s="139" t="s">
        <v>6</v>
      </c>
      <c r="C81" s="113"/>
      <c r="D81" s="110">
        <f t="shared" si="24"/>
        <v>49327</v>
      </c>
      <c r="E81" s="110">
        <f t="shared" si="24"/>
        <v>46740</v>
      </c>
      <c r="F81" s="110">
        <f t="shared" si="24"/>
        <v>54923</v>
      </c>
      <c r="G81" s="110">
        <f t="shared" si="24"/>
        <v>62426</v>
      </c>
      <c r="H81" s="110">
        <f t="shared" si="24"/>
        <v>67244</v>
      </c>
      <c r="I81" s="110">
        <f t="shared" si="24"/>
        <v>71927</v>
      </c>
      <c r="J81" s="110">
        <f t="shared" si="24"/>
        <v>78361</v>
      </c>
      <c r="K81" s="110">
        <f t="shared" si="25"/>
        <v>84311</v>
      </c>
      <c r="L81" s="110">
        <f t="shared" si="25"/>
        <v>33324</v>
      </c>
      <c r="M81" s="110">
        <f t="shared" si="25"/>
        <v>52294</v>
      </c>
      <c r="N81" s="110">
        <f t="shared" si="25"/>
        <v>50958</v>
      </c>
      <c r="O81" s="110">
        <f t="shared" si="25"/>
        <v>54855</v>
      </c>
      <c r="P81" s="110">
        <f t="shared" si="26"/>
        <v>706690</v>
      </c>
      <c r="Q81" s="112"/>
      <c r="R81" s="112"/>
      <c r="S81" s="110">
        <f>SUM($D81:D81)</f>
        <v>49327</v>
      </c>
      <c r="T81" s="110">
        <f>SUM($D81:E81)</f>
        <v>96067</v>
      </c>
      <c r="U81" s="110">
        <f>SUM($D81:F81)</f>
        <v>150990</v>
      </c>
      <c r="V81" s="110">
        <f>SUM($D81:G81)</f>
        <v>213416</v>
      </c>
      <c r="W81" s="110">
        <f>SUM($D81:H81)</f>
        <v>280660</v>
      </c>
      <c r="X81" s="110">
        <f>SUM($D81:I81)</f>
        <v>352587</v>
      </c>
      <c r="Y81" s="110">
        <f>SUM($D81:J81)</f>
        <v>430948</v>
      </c>
      <c r="Z81" s="110">
        <f>SUM($D81:K81)</f>
        <v>515259</v>
      </c>
      <c r="AA81" s="110">
        <f>SUM($D81:L81)</f>
        <v>548583</v>
      </c>
      <c r="AB81" s="110">
        <f>SUM($D81:M81)</f>
        <v>600877</v>
      </c>
      <c r="AC81" s="110">
        <f>SUM($D81:N81)</f>
        <v>651835</v>
      </c>
      <c r="AD81" s="110">
        <f>SUM($D81:O81)</f>
        <v>706690</v>
      </c>
    </row>
    <row r="82" spans="1:30" s="114" customFormat="1" ht="15" customHeight="1">
      <c r="A82" s="138">
        <v>2015</v>
      </c>
      <c r="B82" s="139" t="s">
        <v>6</v>
      </c>
      <c r="C82" s="113"/>
      <c r="D82" s="110">
        <f t="shared" si="24"/>
        <v>40223</v>
      </c>
      <c r="E82" s="110">
        <f t="shared" si="24"/>
        <v>33451</v>
      </c>
      <c r="F82" s="110">
        <f t="shared" si="24"/>
        <v>42240</v>
      </c>
      <c r="G82" s="110">
        <f t="shared" si="24"/>
        <v>45247</v>
      </c>
      <c r="H82" s="110">
        <f t="shared" si="24"/>
        <v>52812</v>
      </c>
      <c r="I82" s="110">
        <f t="shared" si="24"/>
        <v>53314</v>
      </c>
      <c r="J82" s="110">
        <f t="shared" si="24"/>
        <v>59221</v>
      </c>
      <c r="K82" s="110">
        <f t="shared" si="25"/>
        <v>55603</v>
      </c>
      <c r="L82" s="110">
        <f t="shared" si="25"/>
        <v>46638</v>
      </c>
      <c r="M82" s="110">
        <f t="shared" si="25"/>
        <v>43509</v>
      </c>
      <c r="N82" s="110">
        <f t="shared" si="25"/>
        <v>40836</v>
      </c>
      <c r="O82" s="110">
        <f t="shared" si="25"/>
        <v>41891</v>
      </c>
      <c r="P82" s="110">
        <f t="shared" si="26"/>
        <v>554985</v>
      </c>
      <c r="Q82" s="112"/>
      <c r="R82" s="112"/>
      <c r="S82" s="110">
        <f>SUM($D82:D82)</f>
        <v>40223</v>
      </c>
      <c r="T82" s="110">
        <f>SUM($D82:E82)</f>
        <v>73674</v>
      </c>
      <c r="U82" s="110">
        <f>SUM($D82:F82)</f>
        <v>115914</v>
      </c>
      <c r="V82" s="110">
        <f>SUM($D82:G82)</f>
        <v>161161</v>
      </c>
      <c r="W82" s="110">
        <f>SUM($D82:H82)</f>
        <v>213973</v>
      </c>
      <c r="X82" s="110">
        <f>SUM($D82:I82)</f>
        <v>267287</v>
      </c>
      <c r="Y82" s="110">
        <f>SUM($D82:J82)</f>
        <v>326508</v>
      </c>
      <c r="Z82" s="110">
        <f>SUM($D82:K82)</f>
        <v>382111</v>
      </c>
      <c r="AA82" s="110">
        <f>SUM($D82:L82)</f>
        <v>428749</v>
      </c>
      <c r="AB82" s="110">
        <f>SUM($D82:M82)</f>
        <v>472258</v>
      </c>
      <c r="AC82" s="110">
        <f>SUM($D82:N82)</f>
        <v>513094</v>
      </c>
      <c r="AD82" s="110">
        <f>SUM($D82:O82)</f>
        <v>554985</v>
      </c>
    </row>
    <row r="83" spans="1:30" s="114" customFormat="1" ht="15" customHeight="1">
      <c r="A83" s="138">
        <v>2016</v>
      </c>
      <c r="B83" s="139" t="s">
        <v>6</v>
      </c>
      <c r="C83" s="113"/>
      <c r="D83" s="110">
        <f t="shared" si="24"/>
        <v>33972</v>
      </c>
      <c r="E83" s="110">
        <f t="shared" si="24"/>
        <v>28932</v>
      </c>
      <c r="F83" s="110">
        <f t="shared" si="24"/>
        <v>34595</v>
      </c>
      <c r="G83" s="110">
        <f t="shared" si="24"/>
        <v>38718</v>
      </c>
      <c r="H83" s="110">
        <f t="shared" si="24"/>
        <v>43494</v>
      </c>
      <c r="I83" s="110">
        <f t="shared" si="24"/>
        <v>46581</v>
      </c>
      <c r="J83" s="110">
        <f t="shared" si="24"/>
        <v>55559</v>
      </c>
      <c r="K83" s="110">
        <f t="shared" si="25"/>
        <v>55176</v>
      </c>
      <c r="L83" s="110">
        <f t="shared" si="25"/>
        <v>47535</v>
      </c>
      <c r="M83" s="110">
        <f t="shared" si="25"/>
        <v>45109</v>
      </c>
      <c r="N83" s="110">
        <f t="shared" si="25"/>
        <v>41431</v>
      </c>
      <c r="O83" s="110">
        <f t="shared" si="25"/>
        <v>41650</v>
      </c>
      <c r="P83" s="110">
        <f t="shared" ref="P83" si="27">SUM(D83:O83)</f>
        <v>512752</v>
      </c>
      <c r="Q83" s="112"/>
      <c r="R83" s="112"/>
      <c r="S83" s="110">
        <f>SUM($D83:D83)</f>
        <v>33972</v>
      </c>
      <c r="T83" s="110">
        <f>SUM($D83:E83)</f>
        <v>62904</v>
      </c>
      <c r="U83" s="110">
        <f>SUM($D83:F83)</f>
        <v>97499</v>
      </c>
      <c r="V83" s="110">
        <f>SUM($D83:G83)</f>
        <v>136217</v>
      </c>
      <c r="W83" s="110">
        <f>SUM($D83:H83)</f>
        <v>179711</v>
      </c>
      <c r="X83" s="110">
        <f>SUM($D83:I83)</f>
        <v>226292</v>
      </c>
      <c r="Y83" s="110">
        <f>SUM($D83:J83)</f>
        <v>281851</v>
      </c>
      <c r="Z83" s="110">
        <f>SUM($D83:K83)</f>
        <v>337027</v>
      </c>
      <c r="AA83" s="110">
        <f>SUM($D83:L83)</f>
        <v>384562</v>
      </c>
      <c r="AB83" s="110">
        <f>SUM($D83:M83)</f>
        <v>429671</v>
      </c>
      <c r="AC83" s="110">
        <f>SUM($D83:N83)</f>
        <v>471102</v>
      </c>
      <c r="AD83" s="110">
        <f>SUM($D83:O83)</f>
        <v>512752</v>
      </c>
    </row>
    <row r="84" spans="1:30" s="114" customFormat="1" ht="15" customHeight="1">
      <c r="A84" s="138">
        <v>2017</v>
      </c>
      <c r="B84" s="139" t="s">
        <v>6</v>
      </c>
      <c r="C84" s="113"/>
      <c r="D84" s="110">
        <f>SUMIFS(D$11:D$69,$A$11:$A$69,$A84,$B$11:$B$69,$B84)</f>
        <v>35939</v>
      </c>
      <c r="E84" s="110">
        <f t="shared" ref="E84:O84" si="28">SUMIFS(E$11:E$69,$A$11:$A$69,$A84,$B$11:$B$69,$B84)</f>
        <v>33169</v>
      </c>
      <c r="F84" s="110">
        <f t="shared" si="28"/>
        <v>36234</v>
      </c>
      <c r="G84" s="110">
        <f t="shared" si="28"/>
        <v>40179</v>
      </c>
      <c r="H84" s="110">
        <f t="shared" si="28"/>
        <v>41741</v>
      </c>
      <c r="I84" s="110">
        <f t="shared" si="28"/>
        <v>45080</v>
      </c>
      <c r="J84" s="110">
        <f t="shared" si="28"/>
        <v>51157</v>
      </c>
      <c r="K84" s="110">
        <f t="shared" si="28"/>
        <v>54964</v>
      </c>
      <c r="L84" s="110">
        <f t="shared" si="28"/>
        <v>48987</v>
      </c>
      <c r="M84" s="110">
        <f t="shared" si="28"/>
        <v>45119</v>
      </c>
      <c r="N84" s="110">
        <f t="shared" si="28"/>
        <v>0</v>
      </c>
      <c r="O84" s="110">
        <f t="shared" si="28"/>
        <v>0</v>
      </c>
      <c r="P84" s="110">
        <f t="shared" ref="P84" si="29">SUM(D84:O84)</f>
        <v>432569</v>
      </c>
      <c r="Q84" s="112"/>
      <c r="R84" s="112"/>
      <c r="S84" s="110">
        <f>SUM($D84:D84)</f>
        <v>35939</v>
      </c>
      <c r="T84" s="110">
        <f>SUM($D84:E84)</f>
        <v>69108</v>
      </c>
      <c r="U84" s="110">
        <f>SUM($D84:F84)</f>
        <v>105342</v>
      </c>
      <c r="V84" s="110">
        <f>SUM($D84:G84)</f>
        <v>145521</v>
      </c>
      <c r="W84" s="110">
        <f>SUM($D84:H84)</f>
        <v>187262</v>
      </c>
      <c r="X84" s="110">
        <f>SUM($D84:I84)</f>
        <v>232342</v>
      </c>
      <c r="Y84" s="110">
        <f>SUM($D84:J84)</f>
        <v>283499</v>
      </c>
      <c r="Z84" s="110">
        <f>SUM($D84:K84)</f>
        <v>338463</v>
      </c>
      <c r="AA84" s="110">
        <f>SUM($D84:L84)</f>
        <v>387450</v>
      </c>
      <c r="AB84" s="110">
        <f>SUM($D84:M84)</f>
        <v>432569</v>
      </c>
      <c r="AC84" s="110">
        <f>SUM($D84:N84)</f>
        <v>432569</v>
      </c>
      <c r="AD84" s="110">
        <f>SUM($D84:O84)</f>
        <v>432569</v>
      </c>
    </row>
    <row r="85" spans="1:30" s="114" customFormat="1" ht="15" customHeight="1">
      <c r="A85" s="144"/>
      <c r="B85" s="139"/>
      <c r="C85" s="113"/>
      <c r="D85" s="110"/>
      <c r="E85" s="110"/>
      <c r="F85" s="110"/>
      <c r="G85" s="110"/>
      <c r="H85" s="110"/>
      <c r="I85" s="110"/>
      <c r="J85" s="110"/>
      <c r="K85" s="110"/>
      <c r="L85" s="110"/>
      <c r="M85" s="110"/>
      <c r="N85" s="110"/>
      <c r="O85" s="110"/>
      <c r="P85" s="110"/>
      <c r="Q85" s="112"/>
      <c r="R85" s="112"/>
      <c r="S85" s="110"/>
      <c r="T85" s="110"/>
      <c r="U85" s="110"/>
      <c r="V85" s="110"/>
      <c r="W85" s="110"/>
      <c r="X85" s="110"/>
      <c r="Y85" s="110"/>
      <c r="Z85" s="110"/>
      <c r="AA85" s="110"/>
      <c r="AB85" s="110"/>
      <c r="AC85" s="110"/>
      <c r="AD85" s="110"/>
    </row>
    <row r="86" spans="1:30" ht="15" customHeight="1">
      <c r="Q86" s="112"/>
      <c r="R86" s="112"/>
    </row>
    <row r="87" spans="1:30" ht="15" customHeight="1">
      <c r="A87" s="138">
        <v>2006</v>
      </c>
      <c r="B87" s="141" t="s">
        <v>7</v>
      </c>
      <c r="C87" s="113"/>
      <c r="D87" s="110">
        <f>SUMIFS(D$11:D$65,$A$11:$A$65,$A87,$B$11:$B$65,$B87)</f>
        <v>0</v>
      </c>
      <c r="E87" s="110">
        <f t="shared" ref="E87:O97" si="30">SUMIFS(E$11:E$65,$A$11:$A$65,$A87,$B$11:$B$65,$B87)</f>
        <v>0</v>
      </c>
      <c r="F87" s="110">
        <f t="shared" si="30"/>
        <v>0</v>
      </c>
      <c r="G87" s="110">
        <f t="shared" si="30"/>
        <v>0</v>
      </c>
      <c r="H87" s="110">
        <f t="shared" si="30"/>
        <v>0</v>
      </c>
      <c r="I87" s="110">
        <f t="shared" si="30"/>
        <v>0</v>
      </c>
      <c r="J87" s="110">
        <f t="shared" si="30"/>
        <v>0</v>
      </c>
      <c r="K87" s="110">
        <f t="shared" si="30"/>
        <v>0</v>
      </c>
      <c r="L87" s="110">
        <f t="shared" si="30"/>
        <v>0</v>
      </c>
      <c r="M87" s="110">
        <f t="shared" si="30"/>
        <v>0</v>
      </c>
      <c r="N87" s="110">
        <f t="shared" si="30"/>
        <v>0</v>
      </c>
      <c r="O87" s="110">
        <f t="shared" si="30"/>
        <v>0</v>
      </c>
      <c r="P87" s="110">
        <f t="shared" ref="P87:P96" si="31">SUM(D87:O87)</f>
        <v>0</v>
      </c>
      <c r="Q87" s="112"/>
      <c r="R87" s="112"/>
      <c r="S87" s="110">
        <f>SUM($D87:D87)</f>
        <v>0</v>
      </c>
      <c r="T87" s="110">
        <f>SUM($D87:E87)</f>
        <v>0</v>
      </c>
      <c r="U87" s="110">
        <f>SUM($D87:F87)</f>
        <v>0</v>
      </c>
      <c r="V87" s="110">
        <f>SUM($D87:G87)</f>
        <v>0</v>
      </c>
      <c r="W87" s="110">
        <f>SUM($D87:H87)</f>
        <v>0</v>
      </c>
      <c r="X87" s="110">
        <f>SUM($D87:I87)</f>
        <v>0</v>
      </c>
      <c r="Y87" s="110">
        <f>SUM($D87:J87)</f>
        <v>0</v>
      </c>
      <c r="Z87" s="110">
        <f>SUM($D87:K87)</f>
        <v>0</v>
      </c>
      <c r="AA87" s="110">
        <f>SUM($D87:L87)</f>
        <v>0</v>
      </c>
      <c r="AB87" s="110">
        <f>SUM($D87:M87)</f>
        <v>0</v>
      </c>
      <c r="AC87" s="110">
        <f>SUM($D87:N87)</f>
        <v>0</v>
      </c>
      <c r="AD87" s="110">
        <f>SUM($D87:O87)</f>
        <v>0</v>
      </c>
    </row>
    <row r="88" spans="1:30" ht="15" customHeight="1">
      <c r="A88" s="138">
        <v>2007</v>
      </c>
      <c r="B88" s="141" t="s">
        <v>7</v>
      </c>
      <c r="C88" s="113"/>
      <c r="D88" s="110">
        <f t="shared" ref="D88:D97" si="32">SUMIFS(D$11:D$65,$A$11:$A$65,$A88,$B$11:$B$65,$B88)</f>
        <v>0</v>
      </c>
      <c r="E88" s="110">
        <f t="shared" si="30"/>
        <v>0</v>
      </c>
      <c r="F88" s="110">
        <f t="shared" si="30"/>
        <v>0</v>
      </c>
      <c r="G88" s="110">
        <f t="shared" si="30"/>
        <v>0</v>
      </c>
      <c r="H88" s="110">
        <f t="shared" si="30"/>
        <v>0</v>
      </c>
      <c r="I88" s="110">
        <f t="shared" si="30"/>
        <v>0</v>
      </c>
      <c r="J88" s="110">
        <f t="shared" si="30"/>
        <v>0</v>
      </c>
      <c r="K88" s="110">
        <f t="shared" si="30"/>
        <v>0</v>
      </c>
      <c r="L88" s="110">
        <f t="shared" si="30"/>
        <v>0</v>
      </c>
      <c r="M88" s="110">
        <f t="shared" si="30"/>
        <v>0</v>
      </c>
      <c r="N88" s="110">
        <f t="shared" si="30"/>
        <v>0</v>
      </c>
      <c r="O88" s="110">
        <f t="shared" si="30"/>
        <v>0</v>
      </c>
      <c r="P88" s="110">
        <f t="shared" si="31"/>
        <v>0</v>
      </c>
      <c r="Q88" s="112"/>
      <c r="R88" s="112"/>
      <c r="S88" s="110">
        <f>SUM($D88:D88)</f>
        <v>0</v>
      </c>
      <c r="T88" s="110">
        <f>SUM($D88:E88)</f>
        <v>0</v>
      </c>
      <c r="U88" s="110">
        <f>SUM($D88:F88)</f>
        <v>0</v>
      </c>
      <c r="V88" s="110">
        <f>SUM($D88:G88)</f>
        <v>0</v>
      </c>
      <c r="W88" s="110">
        <f>SUM($D88:H88)</f>
        <v>0</v>
      </c>
      <c r="X88" s="110">
        <f>SUM($D88:I88)</f>
        <v>0</v>
      </c>
      <c r="Y88" s="110">
        <f>SUM($D88:J88)</f>
        <v>0</v>
      </c>
      <c r="Z88" s="110">
        <f>SUM($D88:K88)</f>
        <v>0</v>
      </c>
      <c r="AA88" s="110">
        <f>SUM($D88:L88)</f>
        <v>0</v>
      </c>
      <c r="AB88" s="110">
        <f>SUM($D88:M88)</f>
        <v>0</v>
      </c>
      <c r="AC88" s="110">
        <f>SUM($D88:N88)</f>
        <v>0</v>
      </c>
      <c r="AD88" s="110">
        <f>SUM($D88:O88)</f>
        <v>0</v>
      </c>
    </row>
    <row r="89" spans="1:30" ht="15" customHeight="1">
      <c r="A89" s="138">
        <v>2008</v>
      </c>
      <c r="B89" s="141" t="s">
        <v>7</v>
      </c>
      <c r="C89" s="113"/>
      <c r="D89" s="110">
        <f t="shared" si="32"/>
        <v>0</v>
      </c>
      <c r="E89" s="110">
        <f t="shared" si="30"/>
        <v>0</v>
      </c>
      <c r="F89" s="110">
        <f t="shared" si="30"/>
        <v>0</v>
      </c>
      <c r="G89" s="110">
        <f t="shared" si="30"/>
        <v>0</v>
      </c>
      <c r="H89" s="110">
        <f t="shared" si="30"/>
        <v>0</v>
      </c>
      <c r="I89" s="110">
        <f t="shared" si="30"/>
        <v>0</v>
      </c>
      <c r="J89" s="110">
        <f t="shared" si="30"/>
        <v>0</v>
      </c>
      <c r="K89" s="110">
        <f t="shared" si="30"/>
        <v>0</v>
      </c>
      <c r="L89" s="110">
        <f t="shared" si="30"/>
        <v>0</v>
      </c>
      <c r="M89" s="110">
        <f t="shared" si="30"/>
        <v>0</v>
      </c>
      <c r="N89" s="110">
        <f t="shared" si="30"/>
        <v>0</v>
      </c>
      <c r="O89" s="110">
        <f t="shared" si="30"/>
        <v>0</v>
      </c>
      <c r="P89" s="110">
        <f t="shared" si="31"/>
        <v>0</v>
      </c>
      <c r="Q89" s="112"/>
      <c r="R89" s="112"/>
      <c r="S89" s="110">
        <f>SUM($D89:D89)</f>
        <v>0</v>
      </c>
      <c r="T89" s="110">
        <f>SUM($D89:E89)</f>
        <v>0</v>
      </c>
      <c r="U89" s="110">
        <f>SUM($D89:F89)</f>
        <v>0</v>
      </c>
      <c r="V89" s="110">
        <f>SUM($D89:G89)</f>
        <v>0</v>
      </c>
      <c r="W89" s="110">
        <f>SUM($D89:H89)</f>
        <v>0</v>
      </c>
      <c r="X89" s="110">
        <f>SUM($D89:I89)</f>
        <v>0</v>
      </c>
      <c r="Y89" s="110">
        <f>SUM($D89:J89)</f>
        <v>0</v>
      </c>
      <c r="Z89" s="110">
        <f>SUM($D89:K89)</f>
        <v>0</v>
      </c>
      <c r="AA89" s="110">
        <f>SUM($D89:L89)</f>
        <v>0</v>
      </c>
      <c r="AB89" s="110">
        <f>SUM($D89:M89)</f>
        <v>0</v>
      </c>
      <c r="AC89" s="110">
        <f>SUM($D89:N89)</f>
        <v>0</v>
      </c>
      <c r="AD89" s="110">
        <f>SUM($D89:O89)</f>
        <v>0</v>
      </c>
    </row>
    <row r="90" spans="1:30" ht="15" customHeight="1">
      <c r="A90" s="138">
        <v>2009</v>
      </c>
      <c r="B90" s="141" t="s">
        <v>7</v>
      </c>
      <c r="C90" s="113"/>
      <c r="D90" s="110">
        <f t="shared" si="32"/>
        <v>0</v>
      </c>
      <c r="E90" s="110">
        <f t="shared" si="30"/>
        <v>0</v>
      </c>
      <c r="F90" s="110">
        <f t="shared" si="30"/>
        <v>0</v>
      </c>
      <c r="G90" s="110">
        <f t="shared" si="30"/>
        <v>0</v>
      </c>
      <c r="H90" s="110">
        <f t="shared" si="30"/>
        <v>0</v>
      </c>
      <c r="I90" s="110">
        <f t="shared" si="30"/>
        <v>0</v>
      </c>
      <c r="J90" s="110">
        <f t="shared" si="30"/>
        <v>0</v>
      </c>
      <c r="K90" s="110">
        <f t="shared" si="30"/>
        <v>0</v>
      </c>
      <c r="L90" s="110">
        <f t="shared" si="30"/>
        <v>0</v>
      </c>
      <c r="M90" s="110">
        <f t="shared" si="30"/>
        <v>0</v>
      </c>
      <c r="N90" s="110">
        <f t="shared" si="30"/>
        <v>0</v>
      </c>
      <c r="O90" s="110">
        <f t="shared" si="30"/>
        <v>0</v>
      </c>
      <c r="P90" s="110">
        <f t="shared" si="31"/>
        <v>0</v>
      </c>
      <c r="Q90" s="112"/>
      <c r="R90" s="112"/>
      <c r="S90" s="110">
        <f>SUM($D90:D90)</f>
        <v>0</v>
      </c>
      <c r="T90" s="110">
        <f>SUM($D90:E90)</f>
        <v>0</v>
      </c>
      <c r="U90" s="110">
        <f>SUM($D90:F90)</f>
        <v>0</v>
      </c>
      <c r="V90" s="110">
        <f>SUM($D90:G90)</f>
        <v>0</v>
      </c>
      <c r="W90" s="110">
        <f>SUM($D90:H90)</f>
        <v>0</v>
      </c>
      <c r="X90" s="110">
        <f>SUM($D90:I90)</f>
        <v>0</v>
      </c>
      <c r="Y90" s="110">
        <f>SUM($D90:J90)</f>
        <v>0</v>
      </c>
      <c r="Z90" s="110">
        <f>SUM($D90:K90)</f>
        <v>0</v>
      </c>
      <c r="AA90" s="110">
        <f>SUM($D90:L90)</f>
        <v>0</v>
      </c>
      <c r="AB90" s="110">
        <f>SUM($D90:M90)</f>
        <v>0</v>
      </c>
      <c r="AC90" s="110">
        <f>SUM($D90:N90)</f>
        <v>0</v>
      </c>
      <c r="AD90" s="110">
        <f>SUM($D90:O90)</f>
        <v>0</v>
      </c>
    </row>
    <row r="91" spans="1:30" ht="15" customHeight="1">
      <c r="A91" s="138">
        <v>2010</v>
      </c>
      <c r="B91" s="141" t="s">
        <v>7</v>
      </c>
      <c r="C91" s="113"/>
      <c r="D91" s="110">
        <f t="shared" si="32"/>
        <v>0</v>
      </c>
      <c r="E91" s="110">
        <f t="shared" si="30"/>
        <v>0</v>
      </c>
      <c r="F91" s="110">
        <f t="shared" si="30"/>
        <v>0</v>
      </c>
      <c r="G91" s="110">
        <f t="shared" si="30"/>
        <v>0</v>
      </c>
      <c r="H91" s="110">
        <f t="shared" si="30"/>
        <v>0</v>
      </c>
      <c r="I91" s="110">
        <f t="shared" si="30"/>
        <v>0</v>
      </c>
      <c r="J91" s="110">
        <f t="shared" si="30"/>
        <v>0</v>
      </c>
      <c r="K91" s="110">
        <f t="shared" si="30"/>
        <v>0</v>
      </c>
      <c r="L91" s="110">
        <f t="shared" si="30"/>
        <v>0</v>
      </c>
      <c r="M91" s="110">
        <f t="shared" si="30"/>
        <v>0</v>
      </c>
      <c r="N91" s="110">
        <f t="shared" si="30"/>
        <v>0</v>
      </c>
      <c r="O91" s="110">
        <f t="shared" si="30"/>
        <v>0</v>
      </c>
      <c r="P91" s="110">
        <f t="shared" si="31"/>
        <v>0</v>
      </c>
      <c r="Q91" s="112"/>
      <c r="R91" s="112"/>
      <c r="S91" s="110">
        <f>SUM($D91:D91)</f>
        <v>0</v>
      </c>
      <c r="T91" s="110">
        <f>SUM($D91:E91)</f>
        <v>0</v>
      </c>
      <c r="U91" s="110">
        <f>SUM($D91:F91)</f>
        <v>0</v>
      </c>
      <c r="V91" s="110">
        <f>SUM($D91:G91)</f>
        <v>0</v>
      </c>
      <c r="W91" s="110">
        <f>SUM($D91:H91)</f>
        <v>0</v>
      </c>
      <c r="X91" s="110">
        <f>SUM($D91:I91)</f>
        <v>0</v>
      </c>
      <c r="Y91" s="110">
        <f>SUM($D91:J91)</f>
        <v>0</v>
      </c>
      <c r="Z91" s="110">
        <f>SUM($D91:K91)</f>
        <v>0</v>
      </c>
      <c r="AA91" s="110">
        <f>SUM($D91:L91)</f>
        <v>0</v>
      </c>
      <c r="AB91" s="110">
        <f>SUM($D91:M91)</f>
        <v>0</v>
      </c>
      <c r="AC91" s="110">
        <f>SUM($D91:N91)</f>
        <v>0</v>
      </c>
      <c r="AD91" s="110">
        <f>SUM($D91:O91)</f>
        <v>0</v>
      </c>
    </row>
    <row r="92" spans="1:30" ht="15" customHeight="1">
      <c r="A92" s="138">
        <v>2011</v>
      </c>
      <c r="B92" s="141" t="s">
        <v>7</v>
      </c>
      <c r="C92" s="113"/>
      <c r="D92" s="110">
        <f t="shared" si="32"/>
        <v>0</v>
      </c>
      <c r="E92" s="110">
        <f t="shared" si="30"/>
        <v>0</v>
      </c>
      <c r="F92" s="110">
        <f t="shared" si="30"/>
        <v>0</v>
      </c>
      <c r="G92" s="110">
        <f t="shared" si="30"/>
        <v>0</v>
      </c>
      <c r="H92" s="110">
        <f t="shared" si="30"/>
        <v>0</v>
      </c>
      <c r="I92" s="110">
        <f t="shared" si="30"/>
        <v>0</v>
      </c>
      <c r="J92" s="110">
        <f t="shared" si="30"/>
        <v>0</v>
      </c>
      <c r="K92" s="110">
        <f t="shared" si="30"/>
        <v>0</v>
      </c>
      <c r="L92" s="110">
        <f t="shared" si="30"/>
        <v>0</v>
      </c>
      <c r="M92" s="110">
        <f t="shared" si="30"/>
        <v>0</v>
      </c>
      <c r="N92" s="110">
        <f t="shared" si="30"/>
        <v>0</v>
      </c>
      <c r="O92" s="110">
        <f t="shared" si="30"/>
        <v>0</v>
      </c>
      <c r="P92" s="110">
        <f t="shared" si="31"/>
        <v>0</v>
      </c>
      <c r="Q92" s="112"/>
      <c r="R92" s="112"/>
      <c r="S92" s="110">
        <f>SUM($D92:D92)</f>
        <v>0</v>
      </c>
      <c r="T92" s="110">
        <f>SUM($D92:E92)</f>
        <v>0</v>
      </c>
      <c r="U92" s="110">
        <f>SUM($D92:F92)</f>
        <v>0</v>
      </c>
      <c r="V92" s="110">
        <f>SUM($D92:G92)</f>
        <v>0</v>
      </c>
      <c r="W92" s="110">
        <f>SUM($D92:H92)</f>
        <v>0</v>
      </c>
      <c r="X92" s="110">
        <f>SUM($D92:I92)</f>
        <v>0</v>
      </c>
      <c r="Y92" s="110">
        <f>SUM($D92:J92)</f>
        <v>0</v>
      </c>
      <c r="Z92" s="110">
        <f>SUM($D92:K92)</f>
        <v>0</v>
      </c>
      <c r="AA92" s="110">
        <f>SUM($D92:L92)</f>
        <v>0</v>
      </c>
      <c r="AB92" s="110">
        <f>SUM($D92:M92)</f>
        <v>0</v>
      </c>
      <c r="AC92" s="110">
        <f>SUM($D92:N92)</f>
        <v>0</v>
      </c>
      <c r="AD92" s="110">
        <f>SUM($D92:O92)</f>
        <v>0</v>
      </c>
    </row>
    <row r="93" spans="1:30" ht="15" customHeight="1">
      <c r="A93" s="138">
        <v>2012</v>
      </c>
      <c r="B93" s="141" t="s">
        <v>7</v>
      </c>
      <c r="C93" s="113"/>
      <c r="D93" s="110">
        <f t="shared" si="32"/>
        <v>0</v>
      </c>
      <c r="E93" s="110">
        <f t="shared" si="30"/>
        <v>0</v>
      </c>
      <c r="F93" s="110">
        <f t="shared" si="30"/>
        <v>0</v>
      </c>
      <c r="G93" s="110">
        <f t="shared" si="30"/>
        <v>0</v>
      </c>
      <c r="H93" s="110">
        <f t="shared" si="30"/>
        <v>0</v>
      </c>
      <c r="I93" s="110">
        <f t="shared" si="30"/>
        <v>0</v>
      </c>
      <c r="J93" s="110">
        <f t="shared" si="30"/>
        <v>0</v>
      </c>
      <c r="K93" s="110">
        <f t="shared" si="30"/>
        <v>0</v>
      </c>
      <c r="L93" s="110">
        <f t="shared" si="30"/>
        <v>0</v>
      </c>
      <c r="M93" s="110">
        <f t="shared" si="30"/>
        <v>0</v>
      </c>
      <c r="N93" s="110">
        <f t="shared" si="30"/>
        <v>0</v>
      </c>
      <c r="O93" s="110">
        <f t="shared" si="30"/>
        <v>0</v>
      </c>
      <c r="P93" s="110">
        <f t="shared" si="31"/>
        <v>0</v>
      </c>
      <c r="Q93" s="112"/>
      <c r="R93" s="112"/>
      <c r="S93" s="110">
        <f>SUM($D93:D93)</f>
        <v>0</v>
      </c>
      <c r="T93" s="110">
        <f>SUM($D93:E93)</f>
        <v>0</v>
      </c>
      <c r="U93" s="110">
        <f>SUM($D93:F93)</f>
        <v>0</v>
      </c>
      <c r="V93" s="110">
        <f>SUM($D93:G93)</f>
        <v>0</v>
      </c>
      <c r="W93" s="110">
        <f>SUM($D93:H93)</f>
        <v>0</v>
      </c>
      <c r="X93" s="110">
        <f>SUM($D93:I93)</f>
        <v>0</v>
      </c>
      <c r="Y93" s="110">
        <f>SUM($D93:J93)</f>
        <v>0</v>
      </c>
      <c r="Z93" s="110">
        <f>SUM($D93:K93)</f>
        <v>0</v>
      </c>
      <c r="AA93" s="110">
        <f>SUM($D93:L93)</f>
        <v>0</v>
      </c>
      <c r="AB93" s="110">
        <f>SUM($D93:M93)</f>
        <v>0</v>
      </c>
      <c r="AC93" s="110">
        <f>SUM($D93:N93)</f>
        <v>0</v>
      </c>
      <c r="AD93" s="110">
        <f>SUM($D93:O93)</f>
        <v>0</v>
      </c>
    </row>
    <row r="94" spans="1:30" ht="15" customHeight="1">
      <c r="A94" s="138">
        <v>2013</v>
      </c>
      <c r="B94" s="141" t="s">
        <v>7</v>
      </c>
      <c r="C94" s="113"/>
      <c r="D94" s="110">
        <f t="shared" si="32"/>
        <v>0</v>
      </c>
      <c r="E94" s="110">
        <f t="shared" si="30"/>
        <v>0</v>
      </c>
      <c r="F94" s="110">
        <f t="shared" si="30"/>
        <v>0</v>
      </c>
      <c r="G94" s="110">
        <f t="shared" si="30"/>
        <v>0</v>
      </c>
      <c r="H94" s="110">
        <f t="shared" si="30"/>
        <v>0</v>
      </c>
      <c r="I94" s="110">
        <f t="shared" si="30"/>
        <v>0</v>
      </c>
      <c r="J94" s="110">
        <f t="shared" si="30"/>
        <v>0</v>
      </c>
      <c r="K94" s="110">
        <f t="shared" si="30"/>
        <v>0</v>
      </c>
      <c r="L94" s="110">
        <f t="shared" si="30"/>
        <v>0</v>
      </c>
      <c r="M94" s="110">
        <f t="shared" si="30"/>
        <v>0</v>
      </c>
      <c r="N94" s="110">
        <f t="shared" si="30"/>
        <v>0</v>
      </c>
      <c r="O94" s="110">
        <f t="shared" si="30"/>
        <v>0</v>
      </c>
      <c r="P94" s="110">
        <f t="shared" si="31"/>
        <v>0</v>
      </c>
      <c r="Q94" s="112"/>
      <c r="R94" s="112"/>
      <c r="S94" s="110">
        <f>SUM($D94:D94)</f>
        <v>0</v>
      </c>
      <c r="T94" s="110">
        <f>SUM($D94:E94)</f>
        <v>0</v>
      </c>
      <c r="U94" s="110">
        <f>SUM($D94:F94)</f>
        <v>0</v>
      </c>
      <c r="V94" s="110">
        <f>SUM($D94:G94)</f>
        <v>0</v>
      </c>
      <c r="W94" s="110">
        <f>SUM($D94:H94)</f>
        <v>0</v>
      </c>
      <c r="X94" s="110">
        <f>SUM($D94:I94)</f>
        <v>0</v>
      </c>
      <c r="Y94" s="110">
        <f>SUM($D94:J94)</f>
        <v>0</v>
      </c>
      <c r="Z94" s="110">
        <f>SUM($D94:K94)</f>
        <v>0</v>
      </c>
      <c r="AA94" s="110">
        <f>SUM($D94:L94)</f>
        <v>0</v>
      </c>
      <c r="AB94" s="110">
        <f>SUM($D94:M94)</f>
        <v>0</v>
      </c>
      <c r="AC94" s="110">
        <f>SUM($D94:N94)</f>
        <v>0</v>
      </c>
      <c r="AD94" s="110">
        <f>SUM($D94:O94)</f>
        <v>0</v>
      </c>
    </row>
    <row r="95" spans="1:30" ht="15" customHeight="1">
      <c r="A95" s="138">
        <v>2014</v>
      </c>
      <c r="B95" s="141" t="s">
        <v>7</v>
      </c>
      <c r="C95" s="113"/>
      <c r="D95" s="110">
        <f t="shared" si="32"/>
        <v>0</v>
      </c>
      <c r="E95" s="110">
        <f t="shared" si="30"/>
        <v>0</v>
      </c>
      <c r="F95" s="110">
        <f t="shared" si="30"/>
        <v>0</v>
      </c>
      <c r="G95" s="110">
        <f t="shared" si="30"/>
        <v>0</v>
      </c>
      <c r="H95" s="110">
        <f t="shared" si="30"/>
        <v>0</v>
      </c>
      <c r="I95" s="110">
        <f t="shared" si="30"/>
        <v>0</v>
      </c>
      <c r="J95" s="110">
        <f t="shared" si="30"/>
        <v>0</v>
      </c>
      <c r="K95" s="110">
        <f t="shared" si="30"/>
        <v>0</v>
      </c>
      <c r="L95" s="110">
        <f t="shared" si="30"/>
        <v>0</v>
      </c>
      <c r="M95" s="110">
        <f t="shared" si="30"/>
        <v>0</v>
      </c>
      <c r="N95" s="110">
        <f t="shared" si="30"/>
        <v>0</v>
      </c>
      <c r="O95" s="110">
        <f t="shared" si="30"/>
        <v>0</v>
      </c>
      <c r="P95" s="110">
        <f t="shared" si="31"/>
        <v>0</v>
      </c>
      <c r="Q95" s="112"/>
      <c r="R95" s="112"/>
      <c r="S95" s="110">
        <f>SUM($D95:D95)</f>
        <v>0</v>
      </c>
      <c r="T95" s="110">
        <f>SUM($D95:E95)</f>
        <v>0</v>
      </c>
      <c r="U95" s="110">
        <f>SUM($D95:F95)</f>
        <v>0</v>
      </c>
      <c r="V95" s="110">
        <f>SUM($D95:G95)</f>
        <v>0</v>
      </c>
      <c r="W95" s="110">
        <f>SUM($D95:H95)</f>
        <v>0</v>
      </c>
      <c r="X95" s="110">
        <f>SUM($D95:I95)</f>
        <v>0</v>
      </c>
      <c r="Y95" s="110">
        <f>SUM($D95:J95)</f>
        <v>0</v>
      </c>
      <c r="Z95" s="110">
        <f>SUM($D95:K95)</f>
        <v>0</v>
      </c>
      <c r="AA95" s="110">
        <f>SUM($D95:L95)</f>
        <v>0</v>
      </c>
      <c r="AB95" s="110">
        <f>SUM($D95:M95)</f>
        <v>0</v>
      </c>
      <c r="AC95" s="110">
        <f>SUM($D95:N95)</f>
        <v>0</v>
      </c>
      <c r="AD95" s="110">
        <f>SUM($D95:O95)</f>
        <v>0</v>
      </c>
    </row>
    <row r="96" spans="1:30" ht="15" customHeight="1">
      <c r="A96" s="138">
        <v>2015</v>
      </c>
      <c r="B96" s="141" t="s">
        <v>7</v>
      </c>
      <c r="C96" s="113"/>
      <c r="D96" s="110">
        <f t="shared" si="32"/>
        <v>0</v>
      </c>
      <c r="E96" s="110">
        <f t="shared" si="30"/>
        <v>0</v>
      </c>
      <c r="F96" s="110">
        <f t="shared" si="30"/>
        <v>0</v>
      </c>
      <c r="G96" s="110">
        <f t="shared" si="30"/>
        <v>0</v>
      </c>
      <c r="H96" s="110">
        <f t="shared" si="30"/>
        <v>0</v>
      </c>
      <c r="I96" s="110">
        <f t="shared" si="30"/>
        <v>0</v>
      </c>
      <c r="J96" s="110">
        <f t="shared" si="30"/>
        <v>0</v>
      </c>
      <c r="K96" s="110">
        <f t="shared" si="30"/>
        <v>0</v>
      </c>
      <c r="L96" s="110">
        <f t="shared" si="30"/>
        <v>0</v>
      </c>
      <c r="M96" s="110">
        <f t="shared" si="30"/>
        <v>0</v>
      </c>
      <c r="N96" s="110">
        <f t="shared" si="30"/>
        <v>0</v>
      </c>
      <c r="O96" s="110">
        <f t="shared" si="30"/>
        <v>0</v>
      </c>
      <c r="P96" s="110">
        <f t="shared" si="31"/>
        <v>0</v>
      </c>
      <c r="Q96" s="112"/>
      <c r="R96" s="112"/>
      <c r="S96" s="110">
        <f>SUM($D96:D96)</f>
        <v>0</v>
      </c>
      <c r="T96" s="110">
        <f>SUM($D96:E96)</f>
        <v>0</v>
      </c>
      <c r="U96" s="110">
        <f>SUM($D96:F96)</f>
        <v>0</v>
      </c>
      <c r="V96" s="110">
        <f>SUM($D96:G96)</f>
        <v>0</v>
      </c>
      <c r="W96" s="110">
        <f>SUM($D96:H96)</f>
        <v>0</v>
      </c>
      <c r="X96" s="110">
        <f>SUM($D96:I96)</f>
        <v>0</v>
      </c>
      <c r="Y96" s="110">
        <f>SUM($D96:J96)</f>
        <v>0</v>
      </c>
      <c r="Z96" s="110">
        <f>SUM($D96:K96)</f>
        <v>0</v>
      </c>
      <c r="AA96" s="110">
        <f>SUM($D96:L96)</f>
        <v>0</v>
      </c>
      <c r="AB96" s="110">
        <f>SUM($D96:M96)</f>
        <v>0</v>
      </c>
      <c r="AC96" s="110">
        <f>SUM($D96:N96)</f>
        <v>0</v>
      </c>
      <c r="AD96" s="110">
        <f>SUM($D96:O96)</f>
        <v>0</v>
      </c>
    </row>
    <row r="97" spans="1:30" ht="15" customHeight="1">
      <c r="A97" s="138">
        <v>2016</v>
      </c>
      <c r="B97" s="141" t="s">
        <v>7</v>
      </c>
      <c r="C97" s="113"/>
      <c r="D97" s="110">
        <f t="shared" si="32"/>
        <v>0</v>
      </c>
      <c r="E97" s="110">
        <f t="shared" si="30"/>
        <v>0</v>
      </c>
      <c r="F97" s="110">
        <f t="shared" si="30"/>
        <v>0</v>
      </c>
      <c r="G97" s="110">
        <f t="shared" si="30"/>
        <v>0</v>
      </c>
      <c r="H97" s="110">
        <f t="shared" si="30"/>
        <v>0</v>
      </c>
      <c r="I97" s="110">
        <f t="shared" si="30"/>
        <v>0</v>
      </c>
      <c r="J97" s="110">
        <f t="shared" si="30"/>
        <v>0</v>
      </c>
      <c r="K97" s="110">
        <f t="shared" si="30"/>
        <v>0</v>
      </c>
      <c r="L97" s="110">
        <f t="shared" si="30"/>
        <v>0</v>
      </c>
      <c r="M97" s="110">
        <f t="shared" si="30"/>
        <v>0</v>
      </c>
      <c r="N97" s="110">
        <f t="shared" si="30"/>
        <v>0</v>
      </c>
      <c r="O97" s="110">
        <f t="shared" si="30"/>
        <v>0</v>
      </c>
      <c r="P97" s="110">
        <f t="shared" ref="P97" si="33">SUM(D97:O97)</f>
        <v>0</v>
      </c>
      <c r="Q97" s="112"/>
      <c r="R97" s="112"/>
      <c r="S97" s="110">
        <f>SUM($D97:D97)</f>
        <v>0</v>
      </c>
      <c r="T97" s="110">
        <f>SUM($D97:E97)</f>
        <v>0</v>
      </c>
      <c r="U97" s="110">
        <f>SUM($D97:F97)</f>
        <v>0</v>
      </c>
      <c r="V97" s="110">
        <f>SUM($D97:G97)</f>
        <v>0</v>
      </c>
      <c r="W97" s="110">
        <f>SUM($D97:H97)</f>
        <v>0</v>
      </c>
      <c r="X97" s="110">
        <f>SUM($D97:I97)</f>
        <v>0</v>
      </c>
      <c r="Y97" s="110">
        <f>SUM($D97:J97)</f>
        <v>0</v>
      </c>
      <c r="Z97" s="110">
        <f>SUM($D97:K97)</f>
        <v>0</v>
      </c>
      <c r="AA97" s="110">
        <f>SUM($D97:L97)</f>
        <v>0</v>
      </c>
      <c r="AB97" s="110">
        <f>SUM($D97:M97)</f>
        <v>0</v>
      </c>
      <c r="AC97" s="110">
        <f>SUM($D97:N97)</f>
        <v>0</v>
      </c>
      <c r="AD97" s="110">
        <f>SUM($D97:O97)</f>
        <v>0</v>
      </c>
    </row>
    <row r="98" spans="1:30" ht="15" customHeight="1">
      <c r="A98" s="138">
        <v>2017</v>
      </c>
      <c r="B98" s="141" t="s">
        <v>7</v>
      </c>
      <c r="C98" s="113"/>
      <c r="D98" s="110">
        <f>SUMIFS(D$11:D$69,$A$11:$A$69,$A98,$B$11:$B$69,$B98)</f>
        <v>0</v>
      </c>
      <c r="E98" s="110">
        <f t="shared" ref="E98:O98" si="34">SUMIFS(E$11:E$69,$A$11:$A$69,$A98,$B$11:$B$69,$B98)</f>
        <v>0</v>
      </c>
      <c r="F98" s="110">
        <f t="shared" si="34"/>
        <v>0</v>
      </c>
      <c r="G98" s="110">
        <f t="shared" si="34"/>
        <v>0</v>
      </c>
      <c r="H98" s="110">
        <f t="shared" si="34"/>
        <v>0</v>
      </c>
      <c r="I98" s="110">
        <f t="shared" si="34"/>
        <v>0</v>
      </c>
      <c r="J98" s="110">
        <f t="shared" si="34"/>
        <v>0</v>
      </c>
      <c r="K98" s="110">
        <f t="shared" si="34"/>
        <v>0</v>
      </c>
      <c r="L98" s="110">
        <f t="shared" si="34"/>
        <v>0</v>
      </c>
      <c r="M98" s="110">
        <f t="shared" si="34"/>
        <v>0</v>
      </c>
      <c r="N98" s="110">
        <f t="shared" si="34"/>
        <v>0</v>
      </c>
      <c r="O98" s="110">
        <f t="shared" si="34"/>
        <v>0</v>
      </c>
      <c r="P98" s="110">
        <f t="shared" ref="P98" si="35">SUM(D98:O98)</f>
        <v>0</v>
      </c>
      <c r="Q98" s="112"/>
      <c r="R98" s="112"/>
      <c r="S98" s="110">
        <f>SUM($D98:D98)</f>
        <v>0</v>
      </c>
      <c r="T98" s="110">
        <f>SUM($D98:E98)</f>
        <v>0</v>
      </c>
      <c r="U98" s="110">
        <f>SUM($D98:F98)</f>
        <v>0</v>
      </c>
      <c r="V98" s="110">
        <f>SUM($D98:G98)</f>
        <v>0</v>
      </c>
      <c r="W98" s="110">
        <f>SUM($D98:H98)</f>
        <v>0</v>
      </c>
      <c r="X98" s="110">
        <f>SUM($D98:I98)</f>
        <v>0</v>
      </c>
      <c r="Y98" s="110">
        <f>SUM($D98:J98)</f>
        <v>0</v>
      </c>
      <c r="Z98" s="110">
        <f>SUM($D98:K98)</f>
        <v>0</v>
      </c>
      <c r="AA98" s="110">
        <f>SUM($D98:L98)</f>
        <v>0</v>
      </c>
      <c r="AB98" s="110">
        <f>SUM($D98:M98)</f>
        <v>0</v>
      </c>
      <c r="AC98" s="110">
        <f>SUM($D98:N98)</f>
        <v>0</v>
      </c>
      <c r="AD98" s="110">
        <f>SUM($D98:O98)</f>
        <v>0</v>
      </c>
    </row>
    <row r="99" spans="1:30" ht="15" customHeight="1">
      <c r="Q99" s="112"/>
      <c r="R99" s="112"/>
    </row>
    <row r="100" spans="1:30" ht="15" customHeight="1">
      <c r="Q100" s="145"/>
      <c r="R100" s="145"/>
    </row>
    <row r="101" spans="1:30" ht="15" customHeight="1">
      <c r="A101" s="138">
        <v>2006</v>
      </c>
      <c r="B101" s="141" t="s">
        <v>8</v>
      </c>
      <c r="D101" s="110">
        <f t="shared" ref="D101:O111" si="36">SUMIFS(D$11:D$65,$A$11:$A$65,$A101,$B$11:$B$65,$B101)</f>
        <v>0</v>
      </c>
      <c r="E101" s="110">
        <f t="shared" si="36"/>
        <v>0</v>
      </c>
      <c r="F101" s="110">
        <f t="shared" si="36"/>
        <v>0</v>
      </c>
      <c r="G101" s="110">
        <f t="shared" si="36"/>
        <v>0</v>
      </c>
      <c r="H101" s="110">
        <f t="shared" si="36"/>
        <v>0</v>
      </c>
      <c r="I101" s="110">
        <f t="shared" si="36"/>
        <v>0</v>
      </c>
      <c r="J101" s="110">
        <f t="shared" si="36"/>
        <v>0</v>
      </c>
      <c r="K101" s="110">
        <f t="shared" si="36"/>
        <v>0</v>
      </c>
      <c r="L101" s="110">
        <f t="shared" si="36"/>
        <v>0</v>
      </c>
      <c r="M101" s="110">
        <f t="shared" si="36"/>
        <v>0</v>
      </c>
      <c r="N101" s="110">
        <f t="shared" si="36"/>
        <v>0</v>
      </c>
      <c r="O101" s="110">
        <f t="shared" si="36"/>
        <v>0</v>
      </c>
      <c r="P101" s="110">
        <f t="shared" ref="P101:P110" si="37">SUM(D101:O101)</f>
        <v>0</v>
      </c>
      <c r="Q101" s="145"/>
      <c r="R101" s="145"/>
      <c r="S101" s="110">
        <f>SUM($D101:D101)</f>
        <v>0</v>
      </c>
      <c r="T101" s="110">
        <f>SUM($D101:E101)</f>
        <v>0</v>
      </c>
      <c r="U101" s="110">
        <f>SUM($D101:F101)</f>
        <v>0</v>
      </c>
      <c r="V101" s="110">
        <f>SUM($D101:G101)</f>
        <v>0</v>
      </c>
      <c r="W101" s="110">
        <f>SUM($D101:H101)</f>
        <v>0</v>
      </c>
      <c r="X101" s="110">
        <f>SUM($D101:I101)</f>
        <v>0</v>
      </c>
      <c r="Y101" s="110">
        <f>SUM($D101:J101)</f>
        <v>0</v>
      </c>
      <c r="Z101" s="110">
        <f>SUM($D101:K101)</f>
        <v>0</v>
      </c>
      <c r="AA101" s="110">
        <f>SUM($D101:L101)</f>
        <v>0</v>
      </c>
      <c r="AB101" s="110">
        <f>SUM($D101:M101)</f>
        <v>0</v>
      </c>
      <c r="AC101" s="110">
        <f>SUM($D101:N101)</f>
        <v>0</v>
      </c>
      <c r="AD101" s="110">
        <f>SUM($D101:O101)</f>
        <v>0</v>
      </c>
    </row>
    <row r="102" spans="1:30" ht="15" customHeight="1">
      <c r="A102" s="138">
        <v>2007</v>
      </c>
      <c r="B102" s="141" t="s">
        <v>8</v>
      </c>
      <c r="D102" s="110">
        <f t="shared" si="36"/>
        <v>0</v>
      </c>
      <c r="E102" s="110">
        <f t="shared" si="36"/>
        <v>0</v>
      </c>
      <c r="F102" s="110">
        <f t="shared" si="36"/>
        <v>0</v>
      </c>
      <c r="G102" s="110">
        <f t="shared" si="36"/>
        <v>0</v>
      </c>
      <c r="H102" s="110">
        <f t="shared" si="36"/>
        <v>0</v>
      </c>
      <c r="I102" s="110">
        <f t="shared" si="36"/>
        <v>0</v>
      </c>
      <c r="J102" s="110">
        <f t="shared" si="36"/>
        <v>0</v>
      </c>
      <c r="K102" s="110">
        <f t="shared" si="36"/>
        <v>0</v>
      </c>
      <c r="L102" s="110">
        <f t="shared" si="36"/>
        <v>0</v>
      </c>
      <c r="M102" s="110">
        <f t="shared" si="36"/>
        <v>0</v>
      </c>
      <c r="N102" s="110">
        <f t="shared" si="36"/>
        <v>0</v>
      </c>
      <c r="O102" s="110">
        <f t="shared" si="36"/>
        <v>0</v>
      </c>
      <c r="P102" s="110">
        <f t="shared" si="37"/>
        <v>0</v>
      </c>
      <c r="Q102" s="145"/>
      <c r="R102" s="145"/>
      <c r="S102" s="110">
        <f>SUM($D102:D102)</f>
        <v>0</v>
      </c>
      <c r="T102" s="110">
        <f>SUM($D102:E102)</f>
        <v>0</v>
      </c>
      <c r="U102" s="110">
        <f>SUM($D102:F102)</f>
        <v>0</v>
      </c>
      <c r="V102" s="110">
        <f>SUM($D102:G102)</f>
        <v>0</v>
      </c>
      <c r="W102" s="110">
        <f>SUM($D102:H102)</f>
        <v>0</v>
      </c>
      <c r="X102" s="110">
        <f>SUM($D102:I102)</f>
        <v>0</v>
      </c>
      <c r="Y102" s="110">
        <f>SUM($D102:J102)</f>
        <v>0</v>
      </c>
      <c r="Z102" s="110">
        <f>SUM($D102:K102)</f>
        <v>0</v>
      </c>
      <c r="AA102" s="110">
        <f>SUM($D102:L102)</f>
        <v>0</v>
      </c>
      <c r="AB102" s="110">
        <f>SUM($D102:M102)</f>
        <v>0</v>
      </c>
      <c r="AC102" s="110">
        <f>SUM($D102:N102)</f>
        <v>0</v>
      </c>
      <c r="AD102" s="110">
        <f>SUM($D102:O102)</f>
        <v>0</v>
      </c>
    </row>
    <row r="103" spans="1:30" ht="15" customHeight="1">
      <c r="A103" s="138">
        <v>2008</v>
      </c>
      <c r="B103" s="141" t="s">
        <v>8</v>
      </c>
      <c r="D103" s="110">
        <f t="shared" si="36"/>
        <v>0</v>
      </c>
      <c r="E103" s="110">
        <f t="shared" si="36"/>
        <v>0</v>
      </c>
      <c r="F103" s="110">
        <f t="shared" si="36"/>
        <v>0</v>
      </c>
      <c r="G103" s="110">
        <f t="shared" si="36"/>
        <v>0</v>
      </c>
      <c r="H103" s="110">
        <f t="shared" si="36"/>
        <v>0</v>
      </c>
      <c r="I103" s="110">
        <f t="shared" si="36"/>
        <v>0</v>
      </c>
      <c r="J103" s="110">
        <f t="shared" si="36"/>
        <v>0</v>
      </c>
      <c r="K103" s="110">
        <f t="shared" si="36"/>
        <v>0</v>
      </c>
      <c r="L103" s="110">
        <f t="shared" si="36"/>
        <v>0</v>
      </c>
      <c r="M103" s="110">
        <f t="shared" si="36"/>
        <v>0</v>
      </c>
      <c r="N103" s="110">
        <f t="shared" si="36"/>
        <v>0</v>
      </c>
      <c r="O103" s="110">
        <f t="shared" si="36"/>
        <v>0</v>
      </c>
      <c r="P103" s="110">
        <f t="shared" si="37"/>
        <v>0</v>
      </c>
      <c r="Q103" s="145"/>
      <c r="R103" s="145"/>
      <c r="S103" s="110">
        <f>SUM($D103:D103)</f>
        <v>0</v>
      </c>
      <c r="T103" s="110">
        <f>SUM($D103:E103)</f>
        <v>0</v>
      </c>
      <c r="U103" s="110">
        <f>SUM($D103:F103)</f>
        <v>0</v>
      </c>
      <c r="V103" s="110">
        <f>SUM($D103:G103)</f>
        <v>0</v>
      </c>
      <c r="W103" s="110">
        <f>SUM($D103:H103)</f>
        <v>0</v>
      </c>
      <c r="X103" s="110">
        <f>SUM($D103:I103)</f>
        <v>0</v>
      </c>
      <c r="Y103" s="110">
        <f>SUM($D103:J103)</f>
        <v>0</v>
      </c>
      <c r="Z103" s="110">
        <f>SUM($D103:K103)</f>
        <v>0</v>
      </c>
      <c r="AA103" s="110">
        <f>SUM($D103:L103)</f>
        <v>0</v>
      </c>
      <c r="AB103" s="110">
        <f>SUM($D103:M103)</f>
        <v>0</v>
      </c>
      <c r="AC103" s="110">
        <f>SUM($D103:N103)</f>
        <v>0</v>
      </c>
      <c r="AD103" s="110">
        <f>SUM($D103:O103)</f>
        <v>0</v>
      </c>
    </row>
    <row r="104" spans="1:30" ht="15" customHeight="1">
      <c r="A104" s="138">
        <v>2009</v>
      </c>
      <c r="B104" s="141" t="s">
        <v>8</v>
      </c>
      <c r="D104" s="110">
        <f t="shared" si="36"/>
        <v>0</v>
      </c>
      <c r="E104" s="110">
        <f t="shared" si="36"/>
        <v>0</v>
      </c>
      <c r="F104" s="110">
        <f t="shared" si="36"/>
        <v>0</v>
      </c>
      <c r="G104" s="110">
        <f t="shared" si="36"/>
        <v>0</v>
      </c>
      <c r="H104" s="110">
        <f t="shared" si="36"/>
        <v>0</v>
      </c>
      <c r="I104" s="110">
        <f t="shared" si="36"/>
        <v>0</v>
      </c>
      <c r="J104" s="110">
        <f t="shared" si="36"/>
        <v>0</v>
      </c>
      <c r="K104" s="110">
        <f t="shared" si="36"/>
        <v>0</v>
      </c>
      <c r="L104" s="110">
        <f t="shared" si="36"/>
        <v>0</v>
      </c>
      <c r="M104" s="110">
        <f t="shared" si="36"/>
        <v>0</v>
      </c>
      <c r="N104" s="110">
        <f t="shared" si="36"/>
        <v>0</v>
      </c>
      <c r="O104" s="110">
        <f t="shared" si="36"/>
        <v>0</v>
      </c>
      <c r="P104" s="110">
        <f t="shared" si="37"/>
        <v>0</v>
      </c>
      <c r="Q104" s="145"/>
      <c r="R104" s="145"/>
      <c r="S104" s="110">
        <f>SUM($D104:D104)</f>
        <v>0</v>
      </c>
      <c r="T104" s="110">
        <f>SUM($D104:E104)</f>
        <v>0</v>
      </c>
      <c r="U104" s="110">
        <f>SUM($D104:F104)</f>
        <v>0</v>
      </c>
      <c r="V104" s="110">
        <f>SUM($D104:G104)</f>
        <v>0</v>
      </c>
      <c r="W104" s="110">
        <f>SUM($D104:H104)</f>
        <v>0</v>
      </c>
      <c r="X104" s="110">
        <f>SUM($D104:I104)</f>
        <v>0</v>
      </c>
      <c r="Y104" s="110">
        <f>SUM($D104:J104)</f>
        <v>0</v>
      </c>
      <c r="Z104" s="110">
        <f>SUM($D104:K104)</f>
        <v>0</v>
      </c>
      <c r="AA104" s="110">
        <f>SUM($D104:L104)</f>
        <v>0</v>
      </c>
      <c r="AB104" s="110">
        <f>SUM($D104:M104)</f>
        <v>0</v>
      </c>
      <c r="AC104" s="110">
        <f>SUM($D104:N104)</f>
        <v>0</v>
      </c>
      <c r="AD104" s="110">
        <f>SUM($D104:O104)</f>
        <v>0</v>
      </c>
    </row>
    <row r="105" spans="1:30" ht="15" customHeight="1">
      <c r="A105" s="138">
        <v>2010</v>
      </c>
      <c r="B105" s="141" t="s">
        <v>8</v>
      </c>
      <c r="D105" s="110">
        <f t="shared" si="36"/>
        <v>0</v>
      </c>
      <c r="E105" s="110">
        <f t="shared" si="36"/>
        <v>0</v>
      </c>
      <c r="F105" s="110">
        <f t="shared" si="36"/>
        <v>0</v>
      </c>
      <c r="G105" s="110">
        <f t="shared" si="36"/>
        <v>0</v>
      </c>
      <c r="H105" s="110">
        <f t="shared" si="36"/>
        <v>0</v>
      </c>
      <c r="I105" s="110">
        <f t="shared" si="36"/>
        <v>0</v>
      </c>
      <c r="J105" s="110">
        <f t="shared" si="36"/>
        <v>0</v>
      </c>
      <c r="K105" s="110">
        <f t="shared" si="36"/>
        <v>0</v>
      </c>
      <c r="L105" s="110">
        <f t="shared" si="36"/>
        <v>0</v>
      </c>
      <c r="M105" s="110">
        <f t="shared" si="36"/>
        <v>0</v>
      </c>
      <c r="N105" s="110">
        <f t="shared" si="36"/>
        <v>0</v>
      </c>
      <c r="O105" s="110">
        <f t="shared" si="36"/>
        <v>0</v>
      </c>
      <c r="P105" s="110">
        <f t="shared" si="37"/>
        <v>0</v>
      </c>
      <c r="Q105" s="145"/>
      <c r="R105" s="145"/>
      <c r="S105" s="110">
        <f>SUM($D105:D105)</f>
        <v>0</v>
      </c>
      <c r="T105" s="110">
        <f>SUM($D105:E105)</f>
        <v>0</v>
      </c>
      <c r="U105" s="110">
        <f>SUM($D105:F105)</f>
        <v>0</v>
      </c>
      <c r="V105" s="110">
        <f>SUM($D105:G105)</f>
        <v>0</v>
      </c>
      <c r="W105" s="110">
        <f>SUM($D105:H105)</f>
        <v>0</v>
      </c>
      <c r="X105" s="110">
        <f>SUM($D105:I105)</f>
        <v>0</v>
      </c>
      <c r="Y105" s="110">
        <f>SUM($D105:J105)</f>
        <v>0</v>
      </c>
      <c r="Z105" s="110">
        <f>SUM($D105:K105)</f>
        <v>0</v>
      </c>
      <c r="AA105" s="110">
        <f>SUM($D105:L105)</f>
        <v>0</v>
      </c>
      <c r="AB105" s="110">
        <f>SUM($D105:M105)</f>
        <v>0</v>
      </c>
      <c r="AC105" s="110">
        <f>SUM($D105:N105)</f>
        <v>0</v>
      </c>
      <c r="AD105" s="110">
        <f>SUM($D105:O105)</f>
        <v>0</v>
      </c>
    </row>
    <row r="106" spans="1:30" ht="15" customHeight="1">
      <c r="A106" s="138">
        <v>2011</v>
      </c>
      <c r="B106" s="141" t="s">
        <v>8</v>
      </c>
      <c r="D106" s="110">
        <f t="shared" si="36"/>
        <v>0</v>
      </c>
      <c r="E106" s="110">
        <f t="shared" si="36"/>
        <v>0</v>
      </c>
      <c r="F106" s="110">
        <f t="shared" si="36"/>
        <v>0</v>
      </c>
      <c r="G106" s="110">
        <f t="shared" si="36"/>
        <v>0</v>
      </c>
      <c r="H106" s="110">
        <f t="shared" si="36"/>
        <v>0</v>
      </c>
      <c r="I106" s="110">
        <f t="shared" si="36"/>
        <v>0</v>
      </c>
      <c r="J106" s="110">
        <f t="shared" si="36"/>
        <v>0</v>
      </c>
      <c r="K106" s="110">
        <f t="shared" si="36"/>
        <v>0</v>
      </c>
      <c r="L106" s="110">
        <f t="shared" si="36"/>
        <v>0</v>
      </c>
      <c r="M106" s="110">
        <f t="shared" si="36"/>
        <v>0</v>
      </c>
      <c r="N106" s="110">
        <f t="shared" si="36"/>
        <v>0</v>
      </c>
      <c r="O106" s="110">
        <f t="shared" si="36"/>
        <v>0</v>
      </c>
      <c r="P106" s="110">
        <f t="shared" si="37"/>
        <v>0</v>
      </c>
      <c r="Q106" s="145"/>
      <c r="R106" s="145"/>
      <c r="S106" s="110">
        <f>SUM($D106:D106)</f>
        <v>0</v>
      </c>
      <c r="T106" s="110">
        <f>SUM($D106:E106)</f>
        <v>0</v>
      </c>
      <c r="U106" s="110">
        <f>SUM($D106:F106)</f>
        <v>0</v>
      </c>
      <c r="V106" s="110">
        <f>SUM($D106:G106)</f>
        <v>0</v>
      </c>
      <c r="W106" s="110">
        <f>SUM($D106:H106)</f>
        <v>0</v>
      </c>
      <c r="X106" s="110">
        <f>SUM($D106:I106)</f>
        <v>0</v>
      </c>
      <c r="Y106" s="110">
        <f>SUM($D106:J106)</f>
        <v>0</v>
      </c>
      <c r="Z106" s="110">
        <f>SUM($D106:K106)</f>
        <v>0</v>
      </c>
      <c r="AA106" s="110">
        <f>SUM($D106:L106)</f>
        <v>0</v>
      </c>
      <c r="AB106" s="110">
        <f>SUM($D106:M106)</f>
        <v>0</v>
      </c>
      <c r="AC106" s="110">
        <f>SUM($D106:N106)</f>
        <v>0</v>
      </c>
      <c r="AD106" s="110">
        <f>SUM($D106:O106)</f>
        <v>0</v>
      </c>
    </row>
    <row r="107" spans="1:30" ht="15" customHeight="1">
      <c r="A107" s="138">
        <v>2012</v>
      </c>
      <c r="B107" s="141" t="s">
        <v>8</v>
      </c>
      <c r="D107" s="110">
        <f t="shared" si="36"/>
        <v>0</v>
      </c>
      <c r="E107" s="110">
        <f t="shared" si="36"/>
        <v>0</v>
      </c>
      <c r="F107" s="110">
        <f t="shared" si="36"/>
        <v>0</v>
      </c>
      <c r="G107" s="110">
        <f t="shared" si="36"/>
        <v>0</v>
      </c>
      <c r="H107" s="110">
        <f t="shared" si="36"/>
        <v>0</v>
      </c>
      <c r="I107" s="110">
        <f t="shared" si="36"/>
        <v>0</v>
      </c>
      <c r="J107" s="110">
        <f t="shared" si="36"/>
        <v>0</v>
      </c>
      <c r="K107" s="110">
        <f t="shared" si="36"/>
        <v>0</v>
      </c>
      <c r="L107" s="110">
        <f t="shared" si="36"/>
        <v>0</v>
      </c>
      <c r="M107" s="110">
        <f t="shared" si="36"/>
        <v>0</v>
      </c>
      <c r="N107" s="110">
        <f t="shared" si="36"/>
        <v>0</v>
      </c>
      <c r="O107" s="110">
        <f t="shared" si="36"/>
        <v>0</v>
      </c>
      <c r="P107" s="110">
        <f t="shared" si="37"/>
        <v>0</v>
      </c>
      <c r="Q107" s="145"/>
      <c r="R107" s="145"/>
      <c r="S107" s="110">
        <f>SUM($D107:D107)</f>
        <v>0</v>
      </c>
      <c r="T107" s="110">
        <f>SUM($D107:E107)</f>
        <v>0</v>
      </c>
      <c r="U107" s="110">
        <f>SUM($D107:F107)</f>
        <v>0</v>
      </c>
      <c r="V107" s="110">
        <f>SUM($D107:G107)</f>
        <v>0</v>
      </c>
      <c r="W107" s="110">
        <f>SUM($D107:H107)</f>
        <v>0</v>
      </c>
      <c r="X107" s="110">
        <f>SUM($D107:I107)</f>
        <v>0</v>
      </c>
      <c r="Y107" s="110">
        <f>SUM($D107:J107)</f>
        <v>0</v>
      </c>
      <c r="Z107" s="110">
        <f>SUM($D107:K107)</f>
        <v>0</v>
      </c>
      <c r="AA107" s="110">
        <f>SUM($D107:L107)</f>
        <v>0</v>
      </c>
      <c r="AB107" s="110">
        <f>SUM($D107:M107)</f>
        <v>0</v>
      </c>
      <c r="AC107" s="110">
        <f>SUM($D107:N107)</f>
        <v>0</v>
      </c>
      <c r="AD107" s="110">
        <f>SUM($D107:O107)</f>
        <v>0</v>
      </c>
    </row>
    <row r="108" spans="1:30" ht="15" customHeight="1">
      <c r="A108" s="138">
        <v>2013</v>
      </c>
      <c r="B108" s="141" t="s">
        <v>8</v>
      </c>
      <c r="D108" s="110">
        <f t="shared" si="36"/>
        <v>0</v>
      </c>
      <c r="E108" s="110">
        <f t="shared" si="36"/>
        <v>0</v>
      </c>
      <c r="F108" s="110">
        <f t="shared" si="36"/>
        <v>0</v>
      </c>
      <c r="G108" s="110">
        <f t="shared" si="36"/>
        <v>0</v>
      </c>
      <c r="H108" s="110">
        <f t="shared" si="36"/>
        <v>0</v>
      </c>
      <c r="I108" s="110">
        <f t="shared" si="36"/>
        <v>0</v>
      </c>
      <c r="J108" s="110">
        <f t="shared" si="36"/>
        <v>0</v>
      </c>
      <c r="K108" s="110">
        <f t="shared" si="36"/>
        <v>0</v>
      </c>
      <c r="L108" s="110">
        <f t="shared" si="36"/>
        <v>0</v>
      </c>
      <c r="M108" s="110">
        <f t="shared" si="36"/>
        <v>0</v>
      </c>
      <c r="N108" s="110">
        <f t="shared" si="36"/>
        <v>0</v>
      </c>
      <c r="O108" s="110">
        <f t="shared" si="36"/>
        <v>0</v>
      </c>
      <c r="P108" s="110">
        <f t="shared" si="37"/>
        <v>0</v>
      </c>
      <c r="Q108" s="145"/>
      <c r="R108" s="145"/>
      <c r="S108" s="110">
        <f>SUM($D108:D108)</f>
        <v>0</v>
      </c>
      <c r="T108" s="110">
        <f>SUM($D108:E108)</f>
        <v>0</v>
      </c>
      <c r="U108" s="110">
        <f>SUM($D108:F108)</f>
        <v>0</v>
      </c>
      <c r="V108" s="110">
        <f>SUM($D108:G108)</f>
        <v>0</v>
      </c>
      <c r="W108" s="110">
        <f>SUM($D108:H108)</f>
        <v>0</v>
      </c>
      <c r="X108" s="110">
        <f>SUM($D108:I108)</f>
        <v>0</v>
      </c>
      <c r="Y108" s="110">
        <f>SUM($D108:J108)</f>
        <v>0</v>
      </c>
      <c r="Z108" s="110">
        <f>SUM($D108:K108)</f>
        <v>0</v>
      </c>
      <c r="AA108" s="110">
        <f>SUM($D108:L108)</f>
        <v>0</v>
      </c>
      <c r="AB108" s="110">
        <f>SUM($D108:M108)</f>
        <v>0</v>
      </c>
      <c r="AC108" s="110">
        <f>SUM($D108:N108)</f>
        <v>0</v>
      </c>
      <c r="AD108" s="110">
        <f>SUM($D108:O108)</f>
        <v>0</v>
      </c>
    </row>
    <row r="109" spans="1:30" ht="15" customHeight="1">
      <c r="A109" s="138">
        <v>2014</v>
      </c>
      <c r="B109" s="141" t="s">
        <v>8</v>
      </c>
      <c r="D109" s="110">
        <f t="shared" si="36"/>
        <v>0</v>
      </c>
      <c r="E109" s="110">
        <f t="shared" si="36"/>
        <v>0</v>
      </c>
      <c r="F109" s="110">
        <f t="shared" si="36"/>
        <v>0</v>
      </c>
      <c r="G109" s="110">
        <f t="shared" si="36"/>
        <v>0</v>
      </c>
      <c r="H109" s="110">
        <f t="shared" si="36"/>
        <v>0</v>
      </c>
      <c r="I109" s="110">
        <f t="shared" si="36"/>
        <v>0</v>
      </c>
      <c r="J109" s="110">
        <f t="shared" si="36"/>
        <v>0</v>
      </c>
      <c r="K109" s="110">
        <f t="shared" si="36"/>
        <v>0</v>
      </c>
      <c r="L109" s="110">
        <f t="shared" si="36"/>
        <v>0</v>
      </c>
      <c r="M109" s="110">
        <f t="shared" si="36"/>
        <v>0</v>
      </c>
      <c r="N109" s="110">
        <f t="shared" si="36"/>
        <v>0</v>
      </c>
      <c r="O109" s="110">
        <f t="shared" si="36"/>
        <v>0</v>
      </c>
      <c r="P109" s="110">
        <f t="shared" si="37"/>
        <v>0</v>
      </c>
      <c r="Q109" s="145"/>
      <c r="R109" s="145"/>
      <c r="S109" s="110">
        <f>SUM($D109:D109)</f>
        <v>0</v>
      </c>
      <c r="T109" s="110">
        <f>SUM($D109:E109)</f>
        <v>0</v>
      </c>
      <c r="U109" s="110">
        <f>SUM($D109:F109)</f>
        <v>0</v>
      </c>
      <c r="V109" s="110">
        <f>SUM($D109:G109)</f>
        <v>0</v>
      </c>
      <c r="W109" s="110">
        <f>SUM($D109:H109)</f>
        <v>0</v>
      </c>
      <c r="X109" s="110">
        <f>SUM($D109:I109)</f>
        <v>0</v>
      </c>
      <c r="Y109" s="110">
        <f>SUM($D109:J109)</f>
        <v>0</v>
      </c>
      <c r="Z109" s="110">
        <f>SUM($D109:K109)</f>
        <v>0</v>
      </c>
      <c r="AA109" s="110">
        <f>SUM($D109:L109)</f>
        <v>0</v>
      </c>
      <c r="AB109" s="110">
        <f>SUM($D109:M109)</f>
        <v>0</v>
      </c>
      <c r="AC109" s="110">
        <f>SUM($D109:N109)</f>
        <v>0</v>
      </c>
      <c r="AD109" s="110">
        <f>SUM($D109:O109)</f>
        <v>0</v>
      </c>
    </row>
    <row r="110" spans="1:30" ht="15" customHeight="1">
      <c r="A110" s="138">
        <v>2015</v>
      </c>
      <c r="B110" s="141" t="s">
        <v>8</v>
      </c>
      <c r="D110" s="110">
        <f t="shared" si="36"/>
        <v>0</v>
      </c>
      <c r="E110" s="110">
        <f t="shared" si="36"/>
        <v>0</v>
      </c>
      <c r="F110" s="110">
        <f t="shared" si="36"/>
        <v>0</v>
      </c>
      <c r="G110" s="110">
        <f t="shared" si="36"/>
        <v>0</v>
      </c>
      <c r="H110" s="110">
        <f t="shared" si="36"/>
        <v>0</v>
      </c>
      <c r="I110" s="110">
        <f t="shared" si="36"/>
        <v>0</v>
      </c>
      <c r="J110" s="110">
        <f t="shared" si="36"/>
        <v>0</v>
      </c>
      <c r="K110" s="110">
        <f t="shared" si="36"/>
        <v>0</v>
      </c>
      <c r="L110" s="110">
        <f t="shared" si="36"/>
        <v>0</v>
      </c>
      <c r="M110" s="110">
        <f t="shared" si="36"/>
        <v>0</v>
      </c>
      <c r="N110" s="110">
        <f t="shared" si="36"/>
        <v>0</v>
      </c>
      <c r="O110" s="110">
        <f t="shared" si="36"/>
        <v>0</v>
      </c>
      <c r="P110" s="110">
        <f t="shared" si="37"/>
        <v>0</v>
      </c>
      <c r="Q110" s="145"/>
      <c r="R110" s="145"/>
      <c r="S110" s="110">
        <f>SUM($D110:D110)</f>
        <v>0</v>
      </c>
      <c r="T110" s="110">
        <f>SUM($D110:E110)</f>
        <v>0</v>
      </c>
      <c r="U110" s="110">
        <f>SUM($D110:F110)</f>
        <v>0</v>
      </c>
      <c r="V110" s="110">
        <f>SUM($D110:G110)</f>
        <v>0</v>
      </c>
      <c r="W110" s="110">
        <f>SUM($D110:H110)</f>
        <v>0</v>
      </c>
      <c r="X110" s="110">
        <f>SUM($D110:I110)</f>
        <v>0</v>
      </c>
      <c r="Y110" s="110">
        <f>SUM($D110:J110)</f>
        <v>0</v>
      </c>
      <c r="Z110" s="110">
        <f>SUM($D110:K110)</f>
        <v>0</v>
      </c>
      <c r="AA110" s="110">
        <f>SUM($D110:L110)</f>
        <v>0</v>
      </c>
      <c r="AB110" s="110">
        <f>SUM($D110:M110)</f>
        <v>0</v>
      </c>
      <c r="AC110" s="110">
        <f>SUM($D110:N110)</f>
        <v>0</v>
      </c>
      <c r="AD110" s="110">
        <f>SUM($D110:O110)</f>
        <v>0</v>
      </c>
    </row>
    <row r="111" spans="1:30" ht="15" customHeight="1">
      <c r="A111" s="138">
        <v>2016</v>
      </c>
      <c r="B111" s="141" t="s">
        <v>8</v>
      </c>
      <c r="D111" s="110">
        <f t="shared" si="36"/>
        <v>0</v>
      </c>
      <c r="E111" s="110">
        <f t="shared" si="36"/>
        <v>0</v>
      </c>
      <c r="F111" s="110">
        <f t="shared" si="36"/>
        <v>0</v>
      </c>
      <c r="G111" s="110">
        <f t="shared" si="36"/>
        <v>0</v>
      </c>
      <c r="H111" s="110">
        <f t="shared" si="36"/>
        <v>0</v>
      </c>
      <c r="I111" s="110">
        <f t="shared" si="36"/>
        <v>0</v>
      </c>
      <c r="J111" s="110">
        <f t="shared" si="36"/>
        <v>0</v>
      </c>
      <c r="K111" s="110">
        <f t="shared" si="36"/>
        <v>0</v>
      </c>
      <c r="L111" s="110">
        <f t="shared" si="36"/>
        <v>0</v>
      </c>
      <c r="M111" s="110">
        <f t="shared" si="36"/>
        <v>0</v>
      </c>
      <c r="N111" s="110">
        <f t="shared" si="36"/>
        <v>0</v>
      </c>
      <c r="O111" s="110">
        <f t="shared" si="36"/>
        <v>0</v>
      </c>
      <c r="P111" s="110">
        <f t="shared" ref="P111" si="38">SUM(D111:O111)</f>
        <v>0</v>
      </c>
      <c r="Q111" s="145"/>
      <c r="R111" s="145"/>
      <c r="S111" s="110">
        <f>SUM($D111:D111)</f>
        <v>0</v>
      </c>
      <c r="T111" s="110">
        <f>SUM($D111:E111)</f>
        <v>0</v>
      </c>
      <c r="U111" s="110">
        <f>SUM($D111:F111)</f>
        <v>0</v>
      </c>
      <c r="V111" s="110">
        <f>SUM($D111:G111)</f>
        <v>0</v>
      </c>
      <c r="W111" s="110">
        <f>SUM($D111:H111)</f>
        <v>0</v>
      </c>
      <c r="X111" s="110">
        <f>SUM($D111:I111)</f>
        <v>0</v>
      </c>
      <c r="Y111" s="110">
        <f>SUM($D111:J111)</f>
        <v>0</v>
      </c>
      <c r="Z111" s="110">
        <f>SUM($D111:K111)</f>
        <v>0</v>
      </c>
      <c r="AA111" s="110">
        <f>SUM($D111:L111)</f>
        <v>0</v>
      </c>
      <c r="AB111" s="110">
        <f>SUM($D111:M111)</f>
        <v>0</v>
      </c>
      <c r="AC111" s="110">
        <f>SUM($D111:N111)</f>
        <v>0</v>
      </c>
      <c r="AD111" s="110">
        <f>SUM($D111:O111)</f>
        <v>0</v>
      </c>
    </row>
    <row r="112" spans="1:30" ht="15" customHeight="1">
      <c r="A112" s="138">
        <v>2017</v>
      </c>
      <c r="B112" s="141" t="s">
        <v>8</v>
      </c>
      <c r="D112" s="110">
        <f>SUMIFS(D$11:D$69,$A$11:$A$69,$A112,$B$11:$B$69,$B112)</f>
        <v>0</v>
      </c>
      <c r="E112" s="110">
        <f t="shared" ref="E112:O112" si="39">SUMIFS(E$11:E$69,$A$11:$A$69,$A112,$B$11:$B$69,$B112)</f>
        <v>0</v>
      </c>
      <c r="F112" s="110">
        <f t="shared" si="39"/>
        <v>0</v>
      </c>
      <c r="G112" s="110">
        <f t="shared" si="39"/>
        <v>0</v>
      </c>
      <c r="H112" s="110">
        <f t="shared" si="39"/>
        <v>0</v>
      </c>
      <c r="I112" s="110">
        <f t="shared" si="39"/>
        <v>0</v>
      </c>
      <c r="J112" s="110">
        <f t="shared" si="39"/>
        <v>0</v>
      </c>
      <c r="K112" s="110">
        <f t="shared" si="39"/>
        <v>0</v>
      </c>
      <c r="L112" s="110">
        <f t="shared" si="39"/>
        <v>0</v>
      </c>
      <c r="M112" s="110">
        <f t="shared" si="39"/>
        <v>0</v>
      </c>
      <c r="N112" s="110">
        <f t="shared" si="39"/>
        <v>0</v>
      </c>
      <c r="O112" s="110">
        <f t="shared" si="39"/>
        <v>0</v>
      </c>
      <c r="P112" s="110">
        <f t="shared" ref="P112" si="40">SUM(D112:O112)</f>
        <v>0</v>
      </c>
      <c r="Q112" s="145"/>
      <c r="R112" s="145"/>
      <c r="S112" s="110">
        <f>SUM($D112:D112)</f>
        <v>0</v>
      </c>
      <c r="T112" s="110">
        <f>SUM($D112:E112)</f>
        <v>0</v>
      </c>
      <c r="U112" s="110">
        <f>SUM($D112:F112)</f>
        <v>0</v>
      </c>
      <c r="V112" s="110">
        <f>SUM($D112:G112)</f>
        <v>0</v>
      </c>
      <c r="W112" s="110">
        <f>SUM($D112:H112)</f>
        <v>0</v>
      </c>
      <c r="X112" s="110">
        <f>SUM($D112:I112)</f>
        <v>0</v>
      </c>
      <c r="Y112" s="110">
        <f>SUM($D112:J112)</f>
        <v>0</v>
      </c>
      <c r="Z112" s="110">
        <f>SUM($D112:K112)</f>
        <v>0</v>
      </c>
      <c r="AA112" s="110">
        <f>SUM($D112:L112)</f>
        <v>0</v>
      </c>
      <c r="AB112" s="110">
        <f>SUM($D112:M112)</f>
        <v>0</v>
      </c>
      <c r="AC112" s="110">
        <f>SUM($D112:N112)</f>
        <v>0</v>
      </c>
      <c r="AD112" s="110">
        <f>SUM($D112:O112)</f>
        <v>0</v>
      </c>
    </row>
  </sheetData>
  <sheetProtection sheet="1" objects="1" scenarios="1"/>
  <phoneticPr fontId="26" type="noConversion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</sheetPr>
  <dimension ref="A1:DZ124"/>
  <sheetViews>
    <sheetView zoomScale="70" zoomScaleNormal="70" workbookViewId="0">
      <pane xSplit="2" ySplit="8" topLeftCell="C9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5"/>
  <cols>
    <col min="1" max="1" width="29.08984375" customWidth="1"/>
    <col min="2" max="2" width="15.6328125" customWidth="1"/>
    <col min="3" max="3" width="11.453125" bestFit="1" customWidth="1"/>
    <col min="4" max="4" width="16.90625" customWidth="1"/>
    <col min="5" max="5" width="10" customWidth="1"/>
    <col min="6" max="6" width="8.81640625" customWidth="1"/>
    <col min="7" max="7" width="14.90625" customWidth="1"/>
    <col min="8" max="8" width="17.1796875" customWidth="1"/>
    <col min="9" max="9" width="10" customWidth="1"/>
    <col min="10" max="10" width="8.81640625" customWidth="1"/>
    <col min="11" max="11" width="15" customWidth="1"/>
    <col min="12" max="12" width="16.453125" customWidth="1"/>
    <col min="13" max="13" width="15" customWidth="1"/>
    <col min="14" max="14" width="8.81640625" customWidth="1"/>
    <col min="15" max="15" width="15.90625" customWidth="1"/>
    <col min="16" max="16" width="20.08984375" customWidth="1"/>
    <col min="17" max="17" width="10" customWidth="1"/>
    <col min="18" max="18" width="8.81640625" customWidth="1"/>
    <col min="19" max="19" width="15.08984375" customWidth="1"/>
    <col min="20" max="20" width="14" customWidth="1"/>
    <col min="21" max="21" width="14.453125" customWidth="1"/>
    <col min="22" max="22" width="11.6328125" customWidth="1"/>
    <col min="23" max="23" width="13.36328125" customWidth="1"/>
    <col min="24" max="24" width="16.08984375" customWidth="1"/>
    <col min="25" max="25" width="14.453125" customWidth="1"/>
    <col min="26" max="26" width="12.08984375" customWidth="1"/>
    <col min="27" max="27" width="13.81640625" customWidth="1"/>
    <col min="28" max="28" width="16.08984375" customWidth="1"/>
    <col min="29" max="29" width="13.36328125" customWidth="1"/>
    <col min="30" max="30" width="11.6328125" customWidth="1"/>
    <col min="31" max="31" width="15.08984375" customWidth="1"/>
    <col min="32" max="32" width="15.90625" customWidth="1"/>
    <col min="33" max="33" width="11" customWidth="1"/>
    <col min="34" max="34" width="12.81640625" customWidth="1"/>
    <col min="35" max="35" width="14.90625" customWidth="1"/>
    <col min="36" max="36" width="16.36328125" customWidth="1"/>
    <col min="37" max="37" width="13" customWidth="1"/>
    <col min="38" max="38" width="11.54296875" customWidth="1"/>
    <col min="39" max="39" width="14" customWidth="1"/>
    <col min="40" max="40" width="16.453125" customWidth="1"/>
    <col min="41" max="41" width="16.1796875" customWidth="1"/>
    <col min="42" max="42" width="12.08984375" customWidth="1"/>
    <col min="43" max="43" width="14.08984375" customWidth="1"/>
    <col min="44" max="44" width="16.90625" customWidth="1"/>
    <col min="45" max="45" width="12.6328125" customWidth="1"/>
    <col min="46" max="46" width="12.36328125" customWidth="1"/>
    <col min="47" max="47" width="14.1796875" customWidth="1"/>
    <col min="48" max="48" width="17.90625" customWidth="1"/>
    <col min="49" max="49" width="11" customWidth="1"/>
    <col min="50" max="50" width="8.81640625" customWidth="1"/>
    <col min="51" max="51" width="14.453125" customWidth="1"/>
    <col min="52" max="52" width="16.81640625" customWidth="1"/>
    <col min="53" max="53" width="16.08984375" customWidth="1"/>
    <col min="54" max="54" width="14.6328125" customWidth="1"/>
    <col min="55" max="55" width="15.90625" customWidth="1"/>
    <col min="56" max="56" width="17.90625" customWidth="1"/>
    <col min="57" max="57" width="11.81640625" bestFit="1" customWidth="1"/>
    <col min="58" max="58" width="8.81640625" customWidth="1"/>
    <col min="59" max="59" width="16.36328125" customWidth="1"/>
    <col min="60" max="60" width="18.453125" customWidth="1"/>
    <col min="61" max="61" width="11.81640625" customWidth="1"/>
    <col min="62" max="62" width="11.36328125" customWidth="1"/>
    <col min="63" max="63" width="15.1796875" customWidth="1"/>
    <col min="64" max="64" width="15.6328125" customWidth="1"/>
    <col min="65" max="65" width="11.6328125" bestFit="1" customWidth="1"/>
    <col min="66" max="66" width="8.81640625" customWidth="1"/>
    <col min="67" max="67" width="14.6328125" customWidth="1"/>
    <col min="68" max="68" width="15.1796875" bestFit="1" customWidth="1"/>
    <col min="69" max="69" width="13.453125" customWidth="1"/>
    <col min="70" max="70" width="11.36328125" customWidth="1"/>
    <col min="71" max="71" width="12.90625" customWidth="1"/>
    <col min="72" max="72" width="15.6328125" customWidth="1"/>
    <col min="73" max="73" width="15.1796875" customWidth="1"/>
    <col min="74" max="74" width="8.81640625" customWidth="1"/>
    <col min="75" max="75" width="11.6328125" bestFit="1" customWidth="1"/>
    <col min="76" max="76" width="15.36328125" customWidth="1"/>
    <col min="77" max="77" width="12.453125" bestFit="1" customWidth="1"/>
    <col min="78" max="78" width="10.36328125" bestFit="1" customWidth="1"/>
    <col min="79" max="79" width="12.6328125" bestFit="1" customWidth="1"/>
    <col min="80" max="80" width="16.1796875" bestFit="1" customWidth="1"/>
    <col min="81" max="81" width="11.6328125" bestFit="1" customWidth="1"/>
    <col min="82" max="82" width="8.81640625" customWidth="1"/>
    <col min="83" max="83" width="13" customWidth="1"/>
    <col min="84" max="84" width="12.6328125" bestFit="1" customWidth="1"/>
    <col min="85" max="85" width="10.54296875" bestFit="1" customWidth="1"/>
    <col min="86" max="86" width="10.36328125" bestFit="1" customWidth="1"/>
    <col min="87" max="87" width="12.90625" bestFit="1" customWidth="1"/>
    <col min="88" max="88" width="14.36328125" bestFit="1" customWidth="1"/>
    <col min="89" max="89" width="13.36328125" bestFit="1" customWidth="1"/>
    <col min="90" max="90" width="8.81640625" customWidth="1"/>
    <col min="91" max="91" width="11.6328125" bestFit="1" customWidth="1"/>
    <col min="92" max="92" width="11.6328125" customWidth="1"/>
    <col min="93" max="93" width="12.08984375" bestFit="1" customWidth="1"/>
    <col min="94" max="94" width="10.36328125" bestFit="1" customWidth="1"/>
    <col min="95" max="95" width="12.6328125" bestFit="1" customWidth="1"/>
    <col min="96" max="96" width="13.54296875" customWidth="1"/>
    <col min="97" max="97" width="13.36328125" bestFit="1" customWidth="1"/>
    <col min="98" max="98" width="9.54296875" bestFit="1" customWidth="1"/>
    <col min="100" max="100" width="8.90625" customWidth="1"/>
    <col min="101" max="101" width="36.1796875" hidden="1" customWidth="1"/>
    <col min="102" max="102" width="14.36328125" hidden="1" customWidth="1"/>
    <col min="103" max="103" width="8.90625" hidden="1" customWidth="1"/>
    <col min="104" max="115" width="9" hidden="1" customWidth="1"/>
    <col min="116" max="117" width="1.453125" hidden="1" customWidth="1"/>
    <col min="118" max="129" width="9" hidden="1" customWidth="1"/>
  </cols>
  <sheetData>
    <row r="1" spans="1:130" ht="15.6">
      <c r="A1" s="6" t="s">
        <v>79</v>
      </c>
      <c r="AF1" s="2"/>
    </row>
    <row r="2" spans="1:130" ht="15.6">
      <c r="A2" s="6" t="s">
        <v>80</v>
      </c>
    </row>
    <row r="3" spans="1:130" ht="15.6">
      <c r="A3" s="6" t="s">
        <v>0</v>
      </c>
      <c r="AB3" s="2"/>
    </row>
    <row r="4" spans="1:130" ht="15.6">
      <c r="A4" s="6" t="str">
        <f>CONCATENATE(C8," - ",D8)</f>
        <v>2014 - 2015</v>
      </c>
      <c r="C4" s="3" t="s">
        <v>43</v>
      </c>
      <c r="D4" s="85"/>
      <c r="K4" s="3" t="s">
        <v>42</v>
      </c>
      <c r="S4" s="3" t="s">
        <v>23</v>
      </c>
      <c r="AA4" s="3" t="s">
        <v>24</v>
      </c>
      <c r="AI4" s="3" t="s">
        <v>41</v>
      </c>
      <c r="AQ4" s="3" t="s">
        <v>40</v>
      </c>
      <c r="AY4" s="3" t="s">
        <v>39</v>
      </c>
      <c r="BG4" s="3" t="s">
        <v>38</v>
      </c>
      <c r="BO4" s="3" t="s">
        <v>35</v>
      </c>
      <c r="BW4" s="3" t="s">
        <v>34</v>
      </c>
      <c r="CE4" s="3" t="s">
        <v>36</v>
      </c>
      <c r="CM4" s="3" t="s">
        <v>37</v>
      </c>
    </row>
    <row r="5" spans="1:130" ht="15.6" hidden="1">
      <c r="A5" s="6"/>
      <c r="C5" s="3"/>
      <c r="D5" s="85"/>
      <c r="G5" s="86" t="s">
        <v>75</v>
      </c>
      <c r="H5" s="86" t="s">
        <v>76</v>
      </c>
      <c r="K5" s="3"/>
      <c r="O5" s="86" t="s">
        <v>75</v>
      </c>
      <c r="P5" s="86" t="s">
        <v>76</v>
      </c>
      <c r="S5" s="3"/>
      <c r="W5" s="86" t="s">
        <v>75</v>
      </c>
      <c r="X5" s="86" t="s">
        <v>76</v>
      </c>
      <c r="AA5" s="3"/>
      <c r="AE5" s="86" t="s">
        <v>75</v>
      </c>
      <c r="AF5" s="86" t="s">
        <v>76</v>
      </c>
      <c r="AI5" s="3"/>
      <c r="AM5" s="86" t="s">
        <v>75</v>
      </c>
      <c r="AN5" s="86" t="s">
        <v>76</v>
      </c>
      <c r="AQ5" s="3"/>
      <c r="AU5" s="86" t="s">
        <v>75</v>
      </c>
      <c r="AV5" s="86" t="s">
        <v>76</v>
      </c>
      <c r="AY5" s="3"/>
      <c r="BC5" s="86" t="s">
        <v>75</v>
      </c>
      <c r="BD5" s="86" t="s">
        <v>76</v>
      </c>
      <c r="BG5" s="3"/>
      <c r="BK5" s="86" t="s">
        <v>75</v>
      </c>
      <c r="BL5" s="86" t="s">
        <v>76</v>
      </c>
      <c r="BO5" s="3"/>
      <c r="BS5" s="86" t="s">
        <v>75</v>
      </c>
      <c r="BT5" s="86" t="s">
        <v>76</v>
      </c>
      <c r="BW5" s="3"/>
      <c r="CA5" s="86" t="s">
        <v>75</v>
      </c>
      <c r="CB5" s="86" t="s">
        <v>76</v>
      </c>
      <c r="CE5" s="3"/>
      <c r="CI5" s="86" t="s">
        <v>75</v>
      </c>
      <c r="CJ5" s="86" t="s">
        <v>76</v>
      </c>
      <c r="CM5" s="3"/>
      <c r="CQ5" s="86" t="s">
        <v>75</v>
      </c>
      <c r="CR5" s="86" t="s">
        <v>76</v>
      </c>
    </row>
    <row r="6" spans="1:130" ht="15.6" hidden="1">
      <c r="A6" s="6"/>
      <c r="C6" s="86" t="s">
        <v>75</v>
      </c>
      <c r="D6" s="86" t="s">
        <v>76</v>
      </c>
      <c r="K6" s="86" t="s">
        <v>75</v>
      </c>
      <c r="L6" s="86" t="s">
        <v>76</v>
      </c>
      <c r="S6" s="86" t="s">
        <v>75</v>
      </c>
      <c r="T6" s="86" t="s">
        <v>76</v>
      </c>
      <c r="AA6" s="86" t="s">
        <v>75</v>
      </c>
      <c r="AB6" s="86" t="s">
        <v>76</v>
      </c>
      <c r="AI6" s="86" t="s">
        <v>75</v>
      </c>
      <c r="AJ6" s="86" t="s">
        <v>76</v>
      </c>
      <c r="AQ6" s="86" t="s">
        <v>75</v>
      </c>
      <c r="AR6" s="86" t="s">
        <v>76</v>
      </c>
      <c r="AY6" s="86" t="s">
        <v>75</v>
      </c>
      <c r="AZ6" s="86" t="s">
        <v>76</v>
      </c>
      <c r="BG6" s="86" t="s">
        <v>75</v>
      </c>
      <c r="BH6" s="86" t="s">
        <v>76</v>
      </c>
      <c r="BO6" s="86" t="s">
        <v>75</v>
      </c>
      <c r="BP6" s="86" t="s">
        <v>76</v>
      </c>
      <c r="BW6" s="86" t="s">
        <v>75</v>
      </c>
      <c r="BX6" s="86" t="s">
        <v>76</v>
      </c>
      <c r="CE6" s="86" t="s">
        <v>75</v>
      </c>
      <c r="CF6" s="86" t="s">
        <v>76</v>
      </c>
      <c r="CM6" s="86" t="s">
        <v>75</v>
      </c>
      <c r="CN6" s="86" t="s">
        <v>76</v>
      </c>
    </row>
    <row r="7" spans="1:130" ht="18">
      <c r="C7" s="4" t="s">
        <v>1</v>
      </c>
      <c r="D7" s="5"/>
      <c r="E7" s="1"/>
      <c r="F7" s="1"/>
      <c r="G7" s="17" t="s">
        <v>2</v>
      </c>
      <c r="H7" s="18"/>
      <c r="I7" s="1"/>
      <c r="J7" s="1"/>
      <c r="K7" s="4" t="s">
        <v>22</v>
      </c>
      <c r="L7" s="5"/>
      <c r="M7" s="1"/>
      <c r="N7" s="1"/>
      <c r="O7" s="17" t="s">
        <v>2</v>
      </c>
      <c r="P7" s="18"/>
      <c r="Q7" s="1"/>
      <c r="R7" s="1"/>
      <c r="S7" s="4" t="s">
        <v>23</v>
      </c>
      <c r="T7" s="5"/>
      <c r="U7" s="1"/>
      <c r="V7" s="1"/>
      <c r="W7" s="17" t="s">
        <v>2</v>
      </c>
      <c r="X7" s="18"/>
      <c r="Y7" s="1"/>
      <c r="Z7" s="1"/>
      <c r="AA7" s="4" t="s">
        <v>24</v>
      </c>
      <c r="AB7" s="5"/>
      <c r="AC7" s="1"/>
      <c r="AD7" s="1"/>
      <c r="AE7" s="17" t="s">
        <v>2</v>
      </c>
      <c r="AF7" s="18"/>
      <c r="AG7" s="1"/>
      <c r="AH7" s="1"/>
      <c r="AI7" s="4" t="s">
        <v>25</v>
      </c>
      <c r="AJ7" s="5"/>
      <c r="AK7" s="1"/>
      <c r="AL7" s="1"/>
      <c r="AM7" s="17" t="s">
        <v>2</v>
      </c>
      <c r="AN7" s="18"/>
      <c r="AO7" s="1"/>
      <c r="AP7" s="1"/>
      <c r="AQ7" s="4" t="s">
        <v>26</v>
      </c>
      <c r="AR7" s="5"/>
      <c r="AS7" s="1"/>
      <c r="AT7" s="1"/>
      <c r="AU7" s="17" t="s">
        <v>2</v>
      </c>
      <c r="AV7" s="18"/>
      <c r="AW7" s="1"/>
      <c r="AX7" s="1"/>
      <c r="AY7" s="4" t="s">
        <v>27</v>
      </c>
      <c r="AZ7" s="5"/>
      <c r="BA7" s="1"/>
      <c r="BB7" s="1"/>
      <c r="BC7" s="17" t="s">
        <v>2</v>
      </c>
      <c r="BD7" s="18"/>
      <c r="BE7" s="1"/>
      <c r="BF7" s="1"/>
      <c r="BG7" s="4" t="s">
        <v>28</v>
      </c>
      <c r="BH7" s="5"/>
      <c r="BI7" s="1"/>
      <c r="BJ7" s="1"/>
      <c r="BK7" s="17" t="s">
        <v>2</v>
      </c>
      <c r="BL7" s="18"/>
      <c r="BM7" s="1"/>
      <c r="BN7" s="1"/>
      <c r="BO7" s="4" t="s">
        <v>29</v>
      </c>
      <c r="BP7" s="5"/>
      <c r="BQ7" s="1"/>
      <c r="BR7" s="1"/>
      <c r="BS7" s="17" t="s">
        <v>2</v>
      </c>
      <c r="BT7" s="18"/>
      <c r="BU7" s="1"/>
      <c r="BV7" s="1"/>
      <c r="BW7" s="4" t="s">
        <v>30</v>
      </c>
      <c r="BX7" s="5"/>
      <c r="BY7" s="1"/>
      <c r="BZ7" s="1"/>
      <c r="CA7" s="17" t="s">
        <v>2</v>
      </c>
      <c r="CB7" s="18"/>
      <c r="CC7" s="1"/>
      <c r="CD7" s="1"/>
      <c r="CE7" s="4" t="s">
        <v>31</v>
      </c>
      <c r="CF7" s="5"/>
      <c r="CG7" s="1"/>
      <c r="CH7" s="1"/>
      <c r="CI7" s="17" t="s">
        <v>2</v>
      </c>
      <c r="CJ7" s="18"/>
      <c r="CK7" s="1"/>
      <c r="CL7" s="1"/>
      <c r="CM7" s="4" t="s">
        <v>32</v>
      </c>
      <c r="CN7" s="5"/>
      <c r="CO7" s="1"/>
      <c r="CP7" s="1"/>
      <c r="CQ7" s="17" t="s">
        <v>2</v>
      </c>
      <c r="CR7" s="18"/>
      <c r="CS7" s="1"/>
      <c r="CT7" s="1"/>
      <c r="CZ7" s="80">
        <f>+$C$8</f>
        <v>2014</v>
      </c>
      <c r="DA7" s="80">
        <f t="shared" ref="DA7:DK7" si="0">+CZ7</f>
        <v>2014</v>
      </c>
      <c r="DB7" s="80">
        <f t="shared" si="0"/>
        <v>2014</v>
      </c>
      <c r="DC7" s="80">
        <f t="shared" si="0"/>
        <v>2014</v>
      </c>
      <c r="DD7" s="80">
        <f t="shared" si="0"/>
        <v>2014</v>
      </c>
      <c r="DE7" s="80">
        <f t="shared" si="0"/>
        <v>2014</v>
      </c>
      <c r="DF7" s="80">
        <f t="shared" si="0"/>
        <v>2014</v>
      </c>
      <c r="DG7" s="80">
        <f t="shared" si="0"/>
        <v>2014</v>
      </c>
      <c r="DH7" s="80">
        <f t="shared" si="0"/>
        <v>2014</v>
      </c>
      <c r="DI7" s="80">
        <f t="shared" si="0"/>
        <v>2014</v>
      </c>
      <c r="DJ7" s="80">
        <f t="shared" si="0"/>
        <v>2014</v>
      </c>
      <c r="DK7" s="80">
        <f t="shared" si="0"/>
        <v>2014</v>
      </c>
      <c r="DL7" s="80"/>
      <c r="DM7" s="80"/>
      <c r="DN7" s="80">
        <f>+$D$8</f>
        <v>2015</v>
      </c>
      <c r="DO7" s="80">
        <f t="shared" ref="DO7:DY7" si="1">+DN7</f>
        <v>2015</v>
      </c>
      <c r="DP7" s="80">
        <f t="shared" si="1"/>
        <v>2015</v>
      </c>
      <c r="DQ7" s="80">
        <f t="shared" si="1"/>
        <v>2015</v>
      </c>
      <c r="DR7" s="80">
        <f t="shared" si="1"/>
        <v>2015</v>
      </c>
      <c r="DS7" s="80">
        <f t="shared" si="1"/>
        <v>2015</v>
      </c>
      <c r="DT7" s="80">
        <f t="shared" si="1"/>
        <v>2015</v>
      </c>
      <c r="DU7" s="80">
        <f t="shared" si="1"/>
        <v>2015</v>
      </c>
      <c r="DV7" s="80">
        <f t="shared" si="1"/>
        <v>2015</v>
      </c>
      <c r="DW7" s="80">
        <f t="shared" si="1"/>
        <v>2015</v>
      </c>
      <c r="DX7" s="80">
        <f t="shared" si="1"/>
        <v>2015</v>
      </c>
      <c r="DY7" s="80">
        <f t="shared" si="1"/>
        <v>2015</v>
      </c>
      <c r="DZ7" s="12"/>
    </row>
    <row r="8" spans="1:130" s="12" customFormat="1" ht="18.600000000000001" thickBot="1">
      <c r="A8" s="19" t="s">
        <v>21</v>
      </c>
      <c r="B8" s="20" t="s">
        <v>33</v>
      </c>
      <c r="C8" s="23">
        <v>2014</v>
      </c>
      <c r="D8" s="24">
        <v>2015</v>
      </c>
      <c r="E8" s="25" t="s">
        <v>3</v>
      </c>
      <c r="F8" s="26" t="s">
        <v>4</v>
      </c>
      <c r="G8" s="23">
        <f>+$C$8</f>
        <v>2014</v>
      </c>
      <c r="H8" s="24">
        <f>+$D$8</f>
        <v>2015</v>
      </c>
      <c r="I8" s="25" t="s">
        <v>3</v>
      </c>
      <c r="J8" s="26" t="s">
        <v>4</v>
      </c>
      <c r="K8" s="23">
        <f>+$C$8</f>
        <v>2014</v>
      </c>
      <c r="L8" s="24">
        <f>+$D$8</f>
        <v>2015</v>
      </c>
      <c r="M8" s="25" t="s">
        <v>3</v>
      </c>
      <c r="N8" s="26" t="s">
        <v>4</v>
      </c>
      <c r="O8" s="23">
        <f>+$C$8</f>
        <v>2014</v>
      </c>
      <c r="P8" s="24">
        <f>+$D$8</f>
        <v>2015</v>
      </c>
      <c r="Q8" s="25" t="s">
        <v>3</v>
      </c>
      <c r="R8" s="26" t="s">
        <v>4</v>
      </c>
      <c r="S8" s="23">
        <f>+$C$8</f>
        <v>2014</v>
      </c>
      <c r="T8" s="24">
        <f>+$D$8</f>
        <v>2015</v>
      </c>
      <c r="U8" s="25" t="s">
        <v>3</v>
      </c>
      <c r="V8" s="26" t="s">
        <v>4</v>
      </c>
      <c r="W8" s="23">
        <f>+$C$8</f>
        <v>2014</v>
      </c>
      <c r="X8" s="24">
        <f>+$D$8</f>
        <v>2015</v>
      </c>
      <c r="Y8" s="25" t="s">
        <v>3</v>
      </c>
      <c r="Z8" s="26" t="s">
        <v>4</v>
      </c>
      <c r="AA8" s="23">
        <f>+$C$8</f>
        <v>2014</v>
      </c>
      <c r="AB8" s="24">
        <f>+$D$8</f>
        <v>2015</v>
      </c>
      <c r="AC8" s="25" t="s">
        <v>3</v>
      </c>
      <c r="AD8" s="26" t="s">
        <v>4</v>
      </c>
      <c r="AE8" s="23">
        <f>+$C$8</f>
        <v>2014</v>
      </c>
      <c r="AF8" s="24">
        <f>+$D$8</f>
        <v>2015</v>
      </c>
      <c r="AG8" s="25" t="s">
        <v>3</v>
      </c>
      <c r="AH8" s="26" t="s">
        <v>4</v>
      </c>
      <c r="AI8" s="23">
        <f>+$C$8</f>
        <v>2014</v>
      </c>
      <c r="AJ8" s="24">
        <f>+$D$8</f>
        <v>2015</v>
      </c>
      <c r="AK8" s="25" t="s">
        <v>3</v>
      </c>
      <c r="AL8" s="26" t="s">
        <v>4</v>
      </c>
      <c r="AM8" s="23">
        <f>+$C$8</f>
        <v>2014</v>
      </c>
      <c r="AN8" s="24">
        <f>+$D$8</f>
        <v>2015</v>
      </c>
      <c r="AO8" s="25" t="s">
        <v>3</v>
      </c>
      <c r="AP8" s="26" t="s">
        <v>4</v>
      </c>
      <c r="AQ8" s="23">
        <f>+$C$8</f>
        <v>2014</v>
      </c>
      <c r="AR8" s="24">
        <f>+$D$8</f>
        <v>2015</v>
      </c>
      <c r="AS8" s="25" t="s">
        <v>3</v>
      </c>
      <c r="AT8" s="26" t="s">
        <v>4</v>
      </c>
      <c r="AU8" s="23">
        <f>+$C$8</f>
        <v>2014</v>
      </c>
      <c r="AV8" s="24">
        <f>+$D$8</f>
        <v>2015</v>
      </c>
      <c r="AW8" s="25" t="s">
        <v>3</v>
      </c>
      <c r="AX8" s="26" t="s">
        <v>4</v>
      </c>
      <c r="AY8" s="23">
        <f>+$C$8</f>
        <v>2014</v>
      </c>
      <c r="AZ8" s="24">
        <f>+$D$8</f>
        <v>2015</v>
      </c>
      <c r="BA8" s="25" t="s">
        <v>3</v>
      </c>
      <c r="BB8" s="26" t="s">
        <v>4</v>
      </c>
      <c r="BC8" s="23">
        <f>+$C$8</f>
        <v>2014</v>
      </c>
      <c r="BD8" s="24">
        <f>+$D$8</f>
        <v>2015</v>
      </c>
      <c r="BE8" s="25" t="s">
        <v>3</v>
      </c>
      <c r="BF8" s="26" t="s">
        <v>4</v>
      </c>
      <c r="BG8" s="23">
        <f>+$C$8</f>
        <v>2014</v>
      </c>
      <c r="BH8" s="24">
        <f>+$D$8</f>
        <v>2015</v>
      </c>
      <c r="BI8" s="25" t="s">
        <v>3</v>
      </c>
      <c r="BJ8" s="26" t="s">
        <v>4</v>
      </c>
      <c r="BK8" s="23">
        <f>+$C$8</f>
        <v>2014</v>
      </c>
      <c r="BL8" s="24">
        <f>+$D$8</f>
        <v>2015</v>
      </c>
      <c r="BM8" s="25" t="s">
        <v>3</v>
      </c>
      <c r="BN8" s="26" t="s">
        <v>4</v>
      </c>
      <c r="BO8" s="23">
        <f>+$C$8</f>
        <v>2014</v>
      </c>
      <c r="BP8" s="24">
        <f>+$D$8</f>
        <v>2015</v>
      </c>
      <c r="BQ8" s="25" t="s">
        <v>3</v>
      </c>
      <c r="BR8" s="26" t="s">
        <v>4</v>
      </c>
      <c r="BS8" s="23">
        <f>+$C$8</f>
        <v>2014</v>
      </c>
      <c r="BT8" s="24">
        <f>+$D$8</f>
        <v>2015</v>
      </c>
      <c r="BU8" s="25" t="s">
        <v>3</v>
      </c>
      <c r="BV8" s="26" t="s">
        <v>4</v>
      </c>
      <c r="BW8" s="23">
        <f>+$C$8</f>
        <v>2014</v>
      </c>
      <c r="BX8" s="24">
        <f>+$D$8</f>
        <v>2015</v>
      </c>
      <c r="BY8" s="25" t="s">
        <v>3</v>
      </c>
      <c r="BZ8" s="26" t="s">
        <v>4</v>
      </c>
      <c r="CA8" s="23">
        <f>+$C$8</f>
        <v>2014</v>
      </c>
      <c r="CB8" s="24">
        <f>+$D$8</f>
        <v>2015</v>
      </c>
      <c r="CC8" s="25" t="s">
        <v>3</v>
      </c>
      <c r="CD8" s="26" t="s">
        <v>4</v>
      </c>
      <c r="CE8" s="23">
        <f>+$C$8</f>
        <v>2014</v>
      </c>
      <c r="CF8" s="24">
        <f>+$D$8</f>
        <v>2015</v>
      </c>
      <c r="CG8" s="25" t="s">
        <v>3</v>
      </c>
      <c r="CH8" s="26" t="s">
        <v>4</v>
      </c>
      <c r="CI8" s="23">
        <f>+$C$8</f>
        <v>2014</v>
      </c>
      <c r="CJ8" s="24">
        <f>+$D$8</f>
        <v>2015</v>
      </c>
      <c r="CK8" s="25" t="s">
        <v>3</v>
      </c>
      <c r="CL8" s="26" t="s">
        <v>4</v>
      </c>
      <c r="CM8" s="23">
        <f>+$C$8</f>
        <v>2014</v>
      </c>
      <c r="CN8" s="24">
        <f>+$D$8</f>
        <v>2015</v>
      </c>
      <c r="CO8" s="25" t="s">
        <v>3</v>
      </c>
      <c r="CP8" s="26" t="s">
        <v>4</v>
      </c>
      <c r="CQ8" s="23">
        <f>+$C$8</f>
        <v>2014</v>
      </c>
      <c r="CR8" s="24">
        <f>+$D$8</f>
        <v>2015</v>
      </c>
      <c r="CS8" s="25" t="s">
        <v>3</v>
      </c>
      <c r="CT8" s="26" t="s">
        <v>4</v>
      </c>
      <c r="CZ8" s="12" t="s">
        <v>47</v>
      </c>
      <c r="DA8" s="12" t="s">
        <v>48</v>
      </c>
      <c r="DB8" s="12" t="s">
        <v>49</v>
      </c>
      <c r="DC8" s="12" t="s">
        <v>50</v>
      </c>
      <c r="DD8" s="12" t="s">
        <v>51</v>
      </c>
      <c r="DE8" s="12" t="s">
        <v>52</v>
      </c>
      <c r="DF8" s="12" t="s">
        <v>53</v>
      </c>
      <c r="DG8" s="12" t="s">
        <v>54</v>
      </c>
      <c r="DH8" s="12" t="s">
        <v>55</v>
      </c>
      <c r="DI8" s="12" t="s">
        <v>56</v>
      </c>
      <c r="DJ8" s="12" t="s">
        <v>57</v>
      </c>
      <c r="DK8" s="12" t="s">
        <v>58</v>
      </c>
      <c r="DL8" s="12" t="s">
        <v>33</v>
      </c>
      <c r="DM8" s="12" t="s">
        <v>33</v>
      </c>
      <c r="DN8" s="12" t="s">
        <v>47</v>
      </c>
      <c r="DO8" s="12" t="s">
        <v>48</v>
      </c>
      <c r="DP8" s="12" t="s">
        <v>49</v>
      </c>
      <c r="DQ8" s="12" t="s">
        <v>50</v>
      </c>
      <c r="DR8" s="12" t="s">
        <v>51</v>
      </c>
      <c r="DS8" s="12" t="s">
        <v>52</v>
      </c>
      <c r="DT8" s="12" t="s">
        <v>53</v>
      </c>
      <c r="DU8" s="12" t="s">
        <v>54</v>
      </c>
      <c r="DV8" s="12" t="s">
        <v>55</v>
      </c>
      <c r="DW8" s="12" t="s">
        <v>56</v>
      </c>
      <c r="DX8" s="12" t="s">
        <v>57</v>
      </c>
      <c r="DY8" s="12" t="s">
        <v>58</v>
      </c>
      <c r="DZ8" s="8"/>
    </row>
    <row r="9" spans="1:130" s="12" customFormat="1" ht="15" customHeight="1">
      <c r="A9" s="99"/>
      <c r="B9" s="31" t="s">
        <v>6</v>
      </c>
      <c r="C9" s="21">
        <f>+CZ9</f>
        <v>349785</v>
      </c>
      <c r="D9" s="87">
        <f ca="1">OFFSET(CZ9,0,14,1,1)</f>
        <v>355167</v>
      </c>
      <c r="E9" s="21">
        <f ca="1">SUM(D9-C9)</f>
        <v>5382</v>
      </c>
      <c r="F9" s="22">
        <f ca="1">IF(E9=0,0,IF(C9=0,1,E9/C9))</f>
        <v>1.5386594622410909E-2</v>
      </c>
      <c r="G9" s="21">
        <f>SUMIF($C$6:F$6,G$5,$C9:F9)</f>
        <v>349785</v>
      </c>
      <c r="H9" s="87">
        <f ca="1">SUMIF($C$6:G$6,H$5,$C9:G9)</f>
        <v>355167</v>
      </c>
      <c r="I9" s="21">
        <f ca="1">SUM(H9-G9)</f>
        <v>5382</v>
      </c>
      <c r="J9" s="22">
        <f ca="1">IF(I9=0,0,IF(G9=0,1,I9/G9))</f>
        <v>1.5386594622410909E-2</v>
      </c>
      <c r="K9" s="21">
        <f>+DA9</f>
        <v>328480</v>
      </c>
      <c r="L9" s="87">
        <f ca="1">OFFSET(DA9,0,14,1,1)</f>
        <v>318209</v>
      </c>
      <c r="M9" s="21">
        <f ca="1">SUM(L9-K9)</f>
        <v>-10271</v>
      </c>
      <c r="N9" s="22">
        <f ca="1">IF(M9=0,0,IF(K9=0,1,M9/K9))</f>
        <v>-3.1268265952264979E-2</v>
      </c>
      <c r="O9" s="21">
        <f>SUMIF($C$6:N$6,O$5,$C9:N9)</f>
        <v>678265</v>
      </c>
      <c r="P9" s="87">
        <f ca="1">SUMIF($C$6:O$6,P$5,$C9:O9)</f>
        <v>673376</v>
      </c>
      <c r="Q9" s="21">
        <f ca="1">SUM(P9-O9)</f>
        <v>-4889</v>
      </c>
      <c r="R9" s="22">
        <f ca="1">IF(Q9=0,0,IF(O9=0,1,Q9/O9))</f>
        <v>-7.2080971301777333E-3</v>
      </c>
      <c r="S9" s="21">
        <f>+DB9</f>
        <v>401206</v>
      </c>
      <c r="T9" s="87">
        <f ca="1">OFFSET(DB9,0,14,1,1)</f>
        <v>393946</v>
      </c>
      <c r="U9" s="21">
        <f ca="1">SUM(T9-S9)</f>
        <v>-7260</v>
      </c>
      <c r="V9" s="22">
        <f ca="1">IF(U9=0,0,IF(S9=0,1,U9/S9))</f>
        <v>-1.809544224164145E-2</v>
      </c>
      <c r="W9" s="21">
        <f>SUMIF($C$6:V$6,W$5,$C9:V9)</f>
        <v>1079471</v>
      </c>
      <c r="X9" s="87">
        <f ca="1">SUMIF($C$6:W$6,X$5,$C9:W9)</f>
        <v>1067322</v>
      </c>
      <c r="Y9" s="21">
        <f ca="1">SUM(X9-W9)</f>
        <v>-12149</v>
      </c>
      <c r="Z9" s="22">
        <f ca="1">IF(Y9=0,0,IF(W9=0,1,Y9/W9))</f>
        <v>-1.1254586737392666E-2</v>
      </c>
      <c r="AA9" s="21">
        <f>+DC9</f>
        <v>383406</v>
      </c>
      <c r="AB9" s="87">
        <f ca="1">OFFSET(DC9,0,14,1,1)</f>
        <v>379677</v>
      </c>
      <c r="AC9" s="21">
        <f ca="1">SUM(AB9-AA9)</f>
        <v>-3729</v>
      </c>
      <c r="AD9" s="22">
        <f ca="1">IF(AC9=0,0,IF(AA9=0,1,AC9/AA9))</f>
        <v>-9.7259823789925034E-3</v>
      </c>
      <c r="AE9" s="21">
        <f>SUMIF($C$6:AD$6,AE$5,$C9:AD9)</f>
        <v>1462877</v>
      </c>
      <c r="AF9" s="87">
        <f ca="1">SUMIF($C$6:AE$6,AF$5,$C9:AE9)</f>
        <v>1446999</v>
      </c>
      <c r="AG9" s="21">
        <f ca="1">SUM(AF9-AE9)</f>
        <v>-15878</v>
      </c>
      <c r="AH9" s="22">
        <f ca="1">IF(AG9=0,0,IF(AE9=0,1,AG9/AE9))</f>
        <v>-1.0853954228550998E-2</v>
      </c>
      <c r="AI9" s="21">
        <f>+DD9</f>
        <v>401466</v>
      </c>
      <c r="AJ9" s="87">
        <f ca="1">OFFSET(DD9,0,14,1,1)</f>
        <v>384433</v>
      </c>
      <c r="AK9" s="21">
        <f ca="1">SUM(AJ9-AI9)</f>
        <v>-17033</v>
      </c>
      <c r="AL9" s="22">
        <f ca="1">IF(AK9=0,0,IF(AI9=0,1,AK9/AI9))</f>
        <v>-4.2427005026577591E-2</v>
      </c>
      <c r="AM9" s="21">
        <f>SUMIF($C$6:AL$6,AM$5,$C9:AL9)</f>
        <v>1864343</v>
      </c>
      <c r="AN9" s="87">
        <f ca="1">SUMIF($C$6:AM$6,AN$5,$C9:AM9)</f>
        <v>1831432</v>
      </c>
      <c r="AO9" s="21">
        <f ca="1">SUM(AN9-AM9)</f>
        <v>-32911</v>
      </c>
      <c r="AP9" s="22">
        <f ca="1">IF(AO9=0,0,IF(AM9=0,1,AO9/AM9))</f>
        <v>-1.7652867524913601E-2</v>
      </c>
      <c r="AQ9" s="21">
        <f>+DE9</f>
        <v>402246</v>
      </c>
      <c r="AR9" s="87">
        <f ca="1">OFFSET(DE9,0,14,1,1)</f>
        <v>381663</v>
      </c>
      <c r="AS9" s="21">
        <f ca="1">SUM(AR9-AQ9)</f>
        <v>-20583</v>
      </c>
      <c r="AT9" s="22">
        <f ca="1">IF(AS9=0,0,IF(AQ9=0,1,AS9/AQ9))</f>
        <v>-5.1170179442430748E-2</v>
      </c>
      <c r="AU9" s="21">
        <f>SUMIF($C$6:AT$6,AU$5,$C9:AT9)</f>
        <v>2266589</v>
      </c>
      <c r="AV9" s="87">
        <f ca="1">SUMIF($C$6:AU$6,AV$5,$C9:AU9)</f>
        <v>2213095</v>
      </c>
      <c r="AW9" s="21">
        <f ca="1">SUM(AV9-AU9)</f>
        <v>-53494</v>
      </c>
      <c r="AX9" s="22">
        <f ca="1">IF(AW9=0,0,IF(AU9=0,1,AW9/AU9))</f>
        <v>-2.3601102802493085E-2</v>
      </c>
      <c r="AY9" s="21">
        <f>+DF9</f>
        <v>420906</v>
      </c>
      <c r="AZ9" s="87">
        <f ca="1">OFFSET(DF9,0,14,1,1)</f>
        <v>417369</v>
      </c>
      <c r="BA9" s="21">
        <f ca="1">SUM(AZ9-AY9)</f>
        <v>-3537</v>
      </c>
      <c r="BB9" s="22">
        <f ca="1">IF(BA9=0,0,IF(AY9=0,1,BA9/AY9))</f>
        <v>-8.4033014497298681E-3</v>
      </c>
      <c r="BC9" s="21">
        <f>SUMIF($C$6:BB$6,BC$5,$C9:BB9)</f>
        <v>2687495</v>
      </c>
      <c r="BD9" s="87">
        <f ca="1">SUMIF($C$6:BC$6,BD$5,$C9:BC9)</f>
        <v>2630464</v>
      </c>
      <c r="BE9" s="21">
        <f ca="1">SUM(BD9-BC9)</f>
        <v>-57031</v>
      </c>
      <c r="BF9" s="22">
        <f ca="1">IF(BE9=0,0,IF(BC9=0,1,BE9/BC9))</f>
        <v>-2.1220876690003145E-2</v>
      </c>
      <c r="BG9" s="21">
        <f>+DG9</f>
        <v>450293</v>
      </c>
      <c r="BH9" s="87">
        <f ca="1">OFFSET(DG9,0,14,1,1)</f>
        <v>413403</v>
      </c>
      <c r="BI9" s="21">
        <f ca="1">SUM(BH9-BG9)</f>
        <v>-36890</v>
      </c>
      <c r="BJ9" s="22">
        <f ca="1">IF(BI9=0,0,IF(BG9=0,1,BI9/BG9))</f>
        <v>-8.1924435867313058E-2</v>
      </c>
      <c r="BK9" s="21">
        <f>SUMIF($C$6:BJ$6,BK$5,$C9:BJ9)</f>
        <v>3137788</v>
      </c>
      <c r="BL9" s="87">
        <f ca="1">SUMIF($C$6:BK$6,BL$5,$C9:BK9)</f>
        <v>3043867</v>
      </c>
      <c r="BM9" s="21">
        <f ca="1">SUM(BL9-BK9)</f>
        <v>-93921</v>
      </c>
      <c r="BN9" s="22">
        <f ca="1">IF(BM9=0,0,IF(BK9=0,1,BM9/BK9))</f>
        <v>-2.9932232515389821E-2</v>
      </c>
      <c r="BO9" s="21">
        <f>+DH9</f>
        <v>382147</v>
      </c>
      <c r="BP9" s="87">
        <f ca="1">OFFSET(DH9,0,14,1,1)</f>
        <v>369588</v>
      </c>
      <c r="BQ9" s="21">
        <f ca="1">SUM(BP9-BO9)</f>
        <v>-12559</v>
      </c>
      <c r="BR9" s="22">
        <f ca="1">IF(BQ9=0,0,IF(BO9=0,1,BQ9/BO9))</f>
        <v>-3.2864316611147019E-2</v>
      </c>
      <c r="BS9" s="21">
        <f>SUMIF($C$6:BR$6,BS$5,$C9:BR9)</f>
        <v>3519935</v>
      </c>
      <c r="BT9" s="87">
        <f ca="1">SUMIF($C$6:BS$6,BT$5,$C9:BS9)</f>
        <v>3413455</v>
      </c>
      <c r="BU9" s="21">
        <f ca="1">SUM(BT9-BS9)</f>
        <v>-106480</v>
      </c>
      <c r="BV9" s="22">
        <f ca="1">IF(BU9=0,0,IF(BS9=0,1,BU9/BS9))</f>
        <v>-3.0250558604065132E-2</v>
      </c>
      <c r="BW9" s="21">
        <f>+DI9</f>
        <v>414926</v>
      </c>
      <c r="BX9" s="87">
        <f ca="1">OFFSET(DI9,0,14,1,1)</f>
        <v>375447</v>
      </c>
      <c r="BY9" s="21">
        <f ca="1">SUM(BX9-BW9)</f>
        <v>-39479</v>
      </c>
      <c r="BZ9" s="22">
        <f ca="1">IF(BY9=0,0,IF(BW9=0,1,BY9/BW9))</f>
        <v>-9.5147086468430508E-2</v>
      </c>
      <c r="CA9" s="21">
        <f>SUMIF($C$6:BZ$6,CA$5,$C9:BZ9)</f>
        <v>3934861</v>
      </c>
      <c r="CB9" s="87">
        <f ca="1">SUMIF($C$6:CA$6,CB$5,$C9:CA9)</f>
        <v>3788902</v>
      </c>
      <c r="CC9" s="21">
        <f ca="1">SUM(CB9-CA9)</f>
        <v>-145959</v>
      </c>
      <c r="CD9" s="22">
        <f ca="1">IF(CC9=0,0,IF(CA9=0,1,CC9/CA9))</f>
        <v>-3.7093813479053009E-2</v>
      </c>
      <c r="CE9" s="21">
        <f>+DJ9</f>
        <v>373537</v>
      </c>
      <c r="CF9" s="87">
        <f ca="1">OFFSET(DJ9,0,14,1,1)</f>
        <v>339430</v>
      </c>
      <c r="CG9" s="21">
        <f ca="1">SUM(CF9-CE9)</f>
        <v>-34107</v>
      </c>
      <c r="CH9" s="22">
        <f ca="1">IF(CG9=0,0,IF(CE9=0,1,CG9/CE9))</f>
        <v>-9.1308223817185452E-2</v>
      </c>
      <c r="CI9" s="21">
        <f>SUMIF($C$6:CH$6,CI$5,$C9:CH9)</f>
        <v>4308398</v>
      </c>
      <c r="CJ9" s="87">
        <f ca="1">SUMIF($C$6:CI$6,CJ$5,$C9:CI9)</f>
        <v>4128332</v>
      </c>
      <c r="CK9" s="21">
        <f ca="1">SUM(CJ9-CI9)</f>
        <v>-180066</v>
      </c>
      <c r="CL9" s="22">
        <f ca="1">IF(CK9=0,0,IF(CI9=0,1,CK9/CI9))</f>
        <v>-4.1794188930549127E-2</v>
      </c>
      <c r="CM9" s="21">
        <f>+DK9</f>
        <v>383585</v>
      </c>
      <c r="CN9" s="87">
        <f ca="1">OFFSET(DK9,0,14,1,1)</f>
        <v>338162</v>
      </c>
      <c r="CO9" s="21">
        <f ca="1">SUM(CN9-CM9)</f>
        <v>-45423</v>
      </c>
      <c r="CP9" s="22">
        <f ca="1">IF(CO9=0,0,IF(CM9=0,1,CO9/CM9))</f>
        <v>-0.11841703924814578</v>
      </c>
      <c r="CQ9" s="21">
        <f>SUMIF($C$6:CP$6,CQ$5,$C9:CP9)</f>
        <v>4691983</v>
      </c>
      <c r="CR9" s="87">
        <f ca="1">SUMIF($C$6:CQ$6,CR$5,$C9:CQ9)</f>
        <v>4466494</v>
      </c>
      <c r="CS9" s="21">
        <f ca="1">SUM(CR9-CQ9)</f>
        <v>-225489</v>
      </c>
      <c r="CT9" s="22">
        <f ca="1">IF(CS9=0,0,IF(CQ9=0,1,CS9/CQ9))</f>
        <v>-4.8058358267708982E-2</v>
      </c>
      <c r="CW9" s="12" t="s">
        <v>5</v>
      </c>
      <c r="CX9" s="82" t="s">
        <v>6</v>
      </c>
      <c r="CZ9" s="88">
        <f>SUMIF(AMB!$A$73:$A$83,'2014-2015'!CZ$7,AMB!D$73:D$83)</f>
        <v>349785</v>
      </c>
      <c r="DA9" s="88">
        <f>SUMIF(AMB!$A$73:$A$83,'2014-2015'!DA$7,AMB!E$73:E$83)</f>
        <v>328480</v>
      </c>
      <c r="DB9" s="88">
        <f>SUMIF(AMB!$A$73:$A$83,'2014-2015'!DB$7,AMB!F$73:F$83)</f>
        <v>401206</v>
      </c>
      <c r="DC9" s="88">
        <f>SUMIF(AMB!$A$73:$A$83,'2014-2015'!DC$7,AMB!G$73:G$83)</f>
        <v>383406</v>
      </c>
      <c r="DD9" s="88">
        <f>SUMIF(AMB!$A$73:$A$83,'2014-2015'!DD$7,AMB!H$73:H$83)</f>
        <v>401466</v>
      </c>
      <c r="DE9" s="88">
        <f>SUMIF(AMB!$A$73:$A$83,'2014-2015'!DE$7,AMB!I$73:I$83)</f>
        <v>402246</v>
      </c>
      <c r="DF9" s="88">
        <f>SUMIF(AMB!$A$73:$A$83,'2014-2015'!DF$7,AMB!J$73:J$83)</f>
        <v>420906</v>
      </c>
      <c r="DG9" s="88">
        <f>SUMIF(AMB!$A$73:$A$83,'2014-2015'!DG$7,AMB!K$73:K$83)</f>
        <v>450293</v>
      </c>
      <c r="DH9" s="88">
        <f>SUMIF(AMB!$A$73:$A$83,'2014-2015'!DH$7,AMB!L$73:L$83)</f>
        <v>382147</v>
      </c>
      <c r="DI9" s="88">
        <f>SUMIF(AMB!$A$73:$A$83,'2014-2015'!DI$7,AMB!M$73:M$83)</f>
        <v>414926</v>
      </c>
      <c r="DJ9" s="88">
        <f>SUMIF(AMB!$A$73:$A$83,'2014-2015'!DJ$7,AMB!N$73:N$83)</f>
        <v>373537</v>
      </c>
      <c r="DK9" s="88">
        <f>SUMIF(AMB!$A$73:$A$83,'2014-2015'!DK$7,AMB!O$73:O$83)</f>
        <v>383585</v>
      </c>
      <c r="DN9" s="88">
        <f>SUMIF(AMB!$A$73:$A$83,'2014-2015'!DN$7,AMB!D$73:D$83)</f>
        <v>355167</v>
      </c>
      <c r="DO9" s="88">
        <f>SUMIF(AMB!$A$73:$A$83,'2014-2015'!DO$7,AMB!E$73:E$83)</f>
        <v>318209</v>
      </c>
      <c r="DP9" s="88">
        <f>SUMIF(AMB!$A$73:$A$83,'2014-2015'!DP$7,AMB!F$73:F$83)</f>
        <v>393946</v>
      </c>
      <c r="DQ9" s="88">
        <f>SUMIF(AMB!$A$73:$A$83,'2014-2015'!DQ$7,AMB!G$73:G$83)</f>
        <v>379677</v>
      </c>
      <c r="DR9" s="88">
        <f>SUMIF(AMB!$A$73:$A$83,'2014-2015'!DR$7,AMB!H$73:H$83)</f>
        <v>384433</v>
      </c>
      <c r="DS9" s="88">
        <f>SUMIF(AMB!$A$73:$A$83,'2014-2015'!DS$7,AMB!I$73:I$83)</f>
        <v>381663</v>
      </c>
      <c r="DT9" s="88">
        <f>SUMIF(AMB!$A$73:$A$83,'2014-2015'!DT$7,AMB!J$73:J$83)</f>
        <v>417369</v>
      </c>
      <c r="DU9" s="88">
        <f>SUMIF(AMB!$A$73:$A$83,'2014-2015'!DU$7,AMB!K$73:K$83)</f>
        <v>413403</v>
      </c>
      <c r="DV9" s="88">
        <f>SUMIF(AMB!$A$73:$A$83,'2014-2015'!DV$7,AMB!L$73:L$83)</f>
        <v>369588</v>
      </c>
      <c r="DW9" s="88">
        <f>SUMIF(AMB!$A$73:$A$83,'2014-2015'!DW$7,AMB!M$73:M$83)</f>
        <v>375447</v>
      </c>
      <c r="DX9" s="88">
        <f>SUMIF(AMB!$A$73:$A$83,'2014-2015'!DX$7,AMB!N$73:N$83)</f>
        <v>339430</v>
      </c>
      <c r="DY9" s="88">
        <f>SUMIF(AMB!$A$73:$A$83,'2014-2015'!DY$7,AMB!O$73:O$83)</f>
        <v>338162</v>
      </c>
      <c r="DZ9"/>
    </row>
    <row r="10" spans="1:130" s="12" customFormat="1" ht="15.6">
      <c r="A10" s="101" t="str">
        <f>+CW11</f>
        <v>Ambassador Bridge</v>
      </c>
      <c r="B10" s="29" t="s">
        <v>7</v>
      </c>
      <c r="C10" s="21">
        <f>+CZ10</f>
        <v>191499</v>
      </c>
      <c r="D10" s="87">
        <f ca="1">OFFSET(CZ10,0,14,1,1)</f>
        <v>202515</v>
      </c>
      <c r="E10" s="21">
        <f ca="1">SUM(D10-C10)</f>
        <v>11016</v>
      </c>
      <c r="F10" s="22">
        <f ca="1">IF(E10=0,0,IF(C10=0,1,E10/C10))</f>
        <v>5.7525104569736654E-2</v>
      </c>
      <c r="G10" s="21">
        <f>SUMIF($C$6:F$6,G$5,$C10:F10)</f>
        <v>191499</v>
      </c>
      <c r="H10" s="87">
        <f ca="1">SUMIF($C$6:G$6,H$5,$C10:G10)</f>
        <v>202515</v>
      </c>
      <c r="I10" s="21">
        <f ca="1">SUM(H10-G10)</f>
        <v>11016</v>
      </c>
      <c r="J10" s="22">
        <f ca="1">IF(I10=0,0,IF(G10=0,1,I10/G10))</f>
        <v>5.7525104569736654E-2</v>
      </c>
      <c r="K10" s="21">
        <f>+DA10</f>
        <v>187984</v>
      </c>
      <c r="L10" s="87">
        <f ca="1">OFFSET(DA10,0,14,1,1)</f>
        <v>184270</v>
      </c>
      <c r="M10" s="21">
        <f ca="1">SUM(L10-K10)</f>
        <v>-3714</v>
      </c>
      <c r="N10" s="22">
        <f ca="1">IF(M10=0,0,IF(K10=0,1,M10/K10))</f>
        <v>-1.9757000595795386E-2</v>
      </c>
      <c r="O10" s="21">
        <f>SUMIF($C$6:N$6,O$5,$C10:N10)</f>
        <v>379483</v>
      </c>
      <c r="P10" s="87">
        <f ca="1">SUMIF($C$6:O$6,P$5,$C10:O10)</f>
        <v>386785</v>
      </c>
      <c r="Q10" s="21">
        <f ca="1">SUM(P10-O10)</f>
        <v>7302</v>
      </c>
      <c r="R10" s="22">
        <f ca="1">IF(Q10=0,0,IF(O10=0,1,Q10/O10))</f>
        <v>1.9241968678438824E-2</v>
      </c>
      <c r="S10" s="21">
        <f>+DB10</f>
        <v>204513</v>
      </c>
      <c r="T10" s="87">
        <f ca="1">OFFSET(DB10,0,14,1,1)</f>
        <v>204993</v>
      </c>
      <c r="U10" s="21">
        <f ca="1">SUM(T10-S10)</f>
        <v>480</v>
      </c>
      <c r="V10" s="22">
        <f ca="1">IF(U10=0,0,IF(S10=0,1,U10/S10))</f>
        <v>2.3470390635314136E-3</v>
      </c>
      <c r="W10" s="21">
        <f>SUMIF($C$6:V$6,W$5,$C10:V10)</f>
        <v>583996</v>
      </c>
      <c r="X10" s="87">
        <f ca="1">SUMIF($C$6:W$6,X$5,$C10:W10)</f>
        <v>591778</v>
      </c>
      <c r="Y10" s="21">
        <f ca="1">SUM(X10-W10)</f>
        <v>7782</v>
      </c>
      <c r="Z10" s="22">
        <f ca="1">IF(Y10=0,0,IF(W10=0,1,Y10/W10))</f>
        <v>1.3325433735847506E-2</v>
      </c>
      <c r="AA10" s="21">
        <f>+DC10</f>
        <v>210122</v>
      </c>
      <c r="AB10" s="87">
        <f ca="1">OFFSET(DC10,0,14,1,1)</f>
        <v>197093</v>
      </c>
      <c r="AC10" s="21">
        <f ca="1">SUM(AB10-AA10)</f>
        <v>-13029</v>
      </c>
      <c r="AD10" s="22">
        <f ca="1">IF(AC10=0,0,IF(AA10=0,1,AC10/AA10))</f>
        <v>-6.200683412493694E-2</v>
      </c>
      <c r="AE10" s="21">
        <f>SUMIF($C$6:AD$6,AE$5,$C10:AD10)</f>
        <v>794118</v>
      </c>
      <c r="AF10" s="87">
        <f ca="1">SUMIF($C$6:AE$6,AF$5,$C10:AE10)</f>
        <v>788871</v>
      </c>
      <c r="AG10" s="21">
        <f ca="1">SUM(AF10-AE10)</f>
        <v>-5247</v>
      </c>
      <c r="AH10" s="22">
        <f ca="1">IF(AG10=0,0,IF(AE10=0,1,AG10/AE10))</f>
        <v>-6.6073303967420461E-3</v>
      </c>
      <c r="AI10" s="21">
        <f>+DD10</f>
        <v>218998</v>
      </c>
      <c r="AJ10" s="87">
        <f ca="1">OFFSET(DD10,0,14,1,1)</f>
        <v>199368</v>
      </c>
      <c r="AK10" s="21">
        <f ca="1">SUM(AJ10-AI10)</f>
        <v>-19630</v>
      </c>
      <c r="AL10" s="22">
        <f ca="1">IF(AK10=0,0,IF(AI10=0,1,AK10/AI10))</f>
        <v>-8.9635521785587077E-2</v>
      </c>
      <c r="AM10" s="21">
        <f>SUMIF($C$6:AL$6,AM$5,$C10:AL10)</f>
        <v>1013116</v>
      </c>
      <c r="AN10" s="87">
        <f ca="1">SUMIF($C$6:AM$6,AN$5,$C10:AM10)</f>
        <v>988239</v>
      </c>
      <c r="AO10" s="21">
        <f ca="1">SUM(AN10-AM10)</f>
        <v>-24877</v>
      </c>
      <c r="AP10" s="22">
        <f ca="1">IF(AO10=0,0,IF(AM10=0,1,AO10/AM10))</f>
        <v>-2.4554937440530007E-2</v>
      </c>
      <c r="AQ10" s="21">
        <f>+DE10</f>
        <v>216264</v>
      </c>
      <c r="AR10" s="87">
        <f ca="1">OFFSET(DE10,0,14,1,1)</f>
        <v>212614</v>
      </c>
      <c r="AS10" s="21">
        <f ca="1">SUM(AR10-AQ10)</f>
        <v>-3650</v>
      </c>
      <c r="AT10" s="22">
        <f ca="1">IF(AS10=0,0,IF(AQ10=0,1,AS10/AQ10))</f>
        <v>-1.6877520068064956E-2</v>
      </c>
      <c r="AU10" s="21">
        <f>SUMIF($C$6:AT$6,AU$5,$C10:AT10)</f>
        <v>1229380</v>
      </c>
      <c r="AV10" s="87">
        <f ca="1">SUMIF($C$6:AU$6,AV$5,$C10:AU10)</f>
        <v>1200853</v>
      </c>
      <c r="AW10" s="21">
        <f ca="1">SUM(AV10-AU10)</f>
        <v>-28527</v>
      </c>
      <c r="AX10" s="22">
        <f ca="1">IF(AW10=0,0,IF(AU10=0,1,AW10/AU10))</f>
        <v>-2.3204379443296622E-2</v>
      </c>
      <c r="AY10" s="21">
        <f>+DF10</f>
        <v>200836</v>
      </c>
      <c r="AZ10" s="87">
        <f ca="1">OFFSET(DF10,0,14,1,1)</f>
        <v>196871</v>
      </c>
      <c r="BA10" s="21">
        <f ca="1">SUM(AZ10-AY10)</f>
        <v>-3965</v>
      </c>
      <c r="BB10" s="22">
        <f ca="1">IF(BA10=0,0,IF(AY10=0,1,BA10/AY10))</f>
        <v>-1.9742476448445498E-2</v>
      </c>
      <c r="BC10" s="21">
        <f>SUMIF($C$6:BB$6,BC$5,$C10:BB10)</f>
        <v>1430216</v>
      </c>
      <c r="BD10" s="87">
        <f ca="1">SUMIF($C$6:BC$6,BD$5,$C10:BC10)</f>
        <v>1397724</v>
      </c>
      <c r="BE10" s="21">
        <f ca="1">SUM(BD10-BC10)</f>
        <v>-32492</v>
      </c>
      <c r="BF10" s="22">
        <f ca="1">IF(BE10=0,0,IF(BC10=0,1,BE10/BC10))</f>
        <v>-2.2718246754336407E-2</v>
      </c>
      <c r="BG10" s="21">
        <f>+DG10</f>
        <v>199712</v>
      </c>
      <c r="BH10" s="87">
        <f ca="1">OFFSET(DG10,0,14,1,1)</f>
        <v>215419</v>
      </c>
      <c r="BI10" s="21">
        <f ca="1">SUM(BH10-BG10)</f>
        <v>15707</v>
      </c>
      <c r="BJ10" s="22">
        <f ca="1">IF(BI10=0,0,IF(BG10=0,1,BI10/BG10))</f>
        <v>7.8648253485018429E-2</v>
      </c>
      <c r="BK10" s="21">
        <f>SUMIF($C$6:BJ$6,BK$5,$C10:BJ10)</f>
        <v>1629928</v>
      </c>
      <c r="BL10" s="87">
        <f ca="1">SUMIF($C$6:BK$6,BL$5,$C10:BK10)</f>
        <v>1613143</v>
      </c>
      <c r="BM10" s="21">
        <f ca="1">SUM(BL10-BK10)</f>
        <v>-16785</v>
      </c>
      <c r="BN10" s="22">
        <f ca="1">IF(BM10=0,0,IF(BK10=0,1,BM10/BK10))</f>
        <v>-1.0298000893290991E-2</v>
      </c>
      <c r="BO10" s="21">
        <f>+DH10</f>
        <v>216563</v>
      </c>
      <c r="BP10" s="87">
        <f ca="1">OFFSET(DH10,0,14,1,1)</f>
        <v>218595</v>
      </c>
      <c r="BQ10" s="21">
        <f ca="1">SUM(BP10-BO10)</f>
        <v>2032</v>
      </c>
      <c r="BR10" s="22">
        <f ca="1">IF(BQ10=0,0,IF(BO10=0,1,BQ10/BO10))</f>
        <v>9.3829509195938361E-3</v>
      </c>
      <c r="BS10" s="21">
        <f>SUMIF($C$6:BR$6,BS$5,$C10:BR10)</f>
        <v>1846491</v>
      </c>
      <c r="BT10" s="87">
        <f ca="1">SUMIF($C$6:BS$6,BT$5,$C10:BS10)</f>
        <v>1831738</v>
      </c>
      <c r="BU10" s="21">
        <f ca="1">SUM(BT10-BS10)</f>
        <v>-14753</v>
      </c>
      <c r="BV10" s="22">
        <f ca="1">IF(BU10=0,0,IF(BS10=0,1,BU10/BS10))</f>
        <v>-7.9897492053846997E-3</v>
      </c>
      <c r="BW10" s="21">
        <f>+DI10</f>
        <v>223988</v>
      </c>
      <c r="BX10" s="87">
        <f ca="1">OFFSET(DI10,0,14,1,1)</f>
        <v>225901</v>
      </c>
      <c r="BY10" s="21">
        <f ca="1">SUM(BX10-BW10)</f>
        <v>1913</v>
      </c>
      <c r="BZ10" s="22">
        <f ca="1">IF(BY10=0,0,IF(BW10=0,1,BY10/BW10))</f>
        <v>8.5406361055056518E-3</v>
      </c>
      <c r="CA10" s="21">
        <f>SUMIF($C$6:BZ$6,CA$5,$C10:BZ10)</f>
        <v>2070479</v>
      </c>
      <c r="CB10" s="87">
        <f ca="1">SUMIF($C$6:CA$6,CB$5,$C10:CA10)</f>
        <v>2057639</v>
      </c>
      <c r="CC10" s="21">
        <f ca="1">SUM(CB10-CA10)</f>
        <v>-12840</v>
      </c>
      <c r="CD10" s="22">
        <f ca="1">IF(CC10=0,0,IF(CA10=0,1,CC10/CA10))</f>
        <v>-6.2014635260729525E-3</v>
      </c>
      <c r="CE10" s="21">
        <f>+DJ10</f>
        <v>208163</v>
      </c>
      <c r="CF10" s="87">
        <f ca="1">OFFSET(DJ10,0,14,1,1)</f>
        <v>213940</v>
      </c>
      <c r="CG10" s="21">
        <f ca="1">SUM(CF10-CE10)</f>
        <v>5777</v>
      </c>
      <c r="CH10" s="22">
        <f ca="1">IF(CG10=0,0,IF(CE10=0,1,CG10/CE10))</f>
        <v>2.7752290272526819E-2</v>
      </c>
      <c r="CI10" s="21">
        <f>SUMIF($C$6:CH$6,CI$5,$C10:CH10)</f>
        <v>2278642</v>
      </c>
      <c r="CJ10" s="87">
        <f ca="1">SUMIF($C$6:CI$6,CJ$5,$C10:CI10)</f>
        <v>2271579</v>
      </c>
      <c r="CK10" s="21">
        <f ca="1">SUM(CJ10-CI10)</f>
        <v>-7063</v>
      </c>
      <c r="CL10" s="22">
        <f ca="1">IF(CK10=0,0,IF(CI10=0,1,CK10/CI10))</f>
        <v>-3.0996532145023221E-3</v>
      </c>
      <c r="CM10" s="21">
        <f>+DK10</f>
        <v>191557</v>
      </c>
      <c r="CN10" s="87">
        <f ca="1">OFFSET(DK10,0,14,1,1)</f>
        <v>191126</v>
      </c>
      <c r="CO10" s="21">
        <f ca="1">SUM(CN10-CM10)</f>
        <v>-431</v>
      </c>
      <c r="CP10" s="22">
        <f ca="1">IF(CO10=0,0,IF(CM10=0,1,CO10/CM10))</f>
        <v>-2.249983033770627E-3</v>
      </c>
      <c r="CQ10" s="21">
        <f>SUMIF($C$6:CP$6,CQ$5,$C10:CP10)</f>
        <v>2470199</v>
      </c>
      <c r="CR10" s="87">
        <f ca="1">SUMIF($C$6:CQ$6,CR$5,$C10:CQ10)</f>
        <v>2462705</v>
      </c>
      <c r="CS10" s="21">
        <f ca="1">SUM(CR10-CQ10)</f>
        <v>-7494</v>
      </c>
      <c r="CT10" s="22">
        <f ca="1">IF(CS10=0,0,IF(CQ10=0,1,CS10/CQ10))</f>
        <v>-3.0337636765297047E-3</v>
      </c>
      <c r="CW10" s="12" t="s">
        <v>5</v>
      </c>
      <c r="CX10" s="81" t="s">
        <v>7</v>
      </c>
      <c r="CY10" s="16"/>
      <c r="CZ10" s="88">
        <f>SUMIF(AMB!$A$87:$A$97,'2014-2015'!CZ$7,AMB!D$87:D$97)</f>
        <v>191499</v>
      </c>
      <c r="DA10" s="88">
        <f>SUMIF(AMB!$A$87:$A$97,'2014-2015'!DA$7,AMB!E$87:E$97)</f>
        <v>187984</v>
      </c>
      <c r="DB10" s="88">
        <f>SUMIF(AMB!$A$87:$A$97,'2014-2015'!DB$7,AMB!F$87:F$97)</f>
        <v>204513</v>
      </c>
      <c r="DC10" s="88">
        <f>SUMIF(AMB!$A$87:$A$97,'2014-2015'!DC$7,AMB!G$87:G$97)</f>
        <v>210122</v>
      </c>
      <c r="DD10" s="88">
        <f>SUMIF(AMB!$A$87:$A$97,'2014-2015'!DD$7,AMB!H$87:H$97)</f>
        <v>218998</v>
      </c>
      <c r="DE10" s="88">
        <f>SUMIF(AMB!$A$87:$A$97,'2014-2015'!DE$7,AMB!I$87:I$97)</f>
        <v>216264</v>
      </c>
      <c r="DF10" s="88">
        <f>SUMIF(AMB!$A$87:$A$97,'2014-2015'!DF$7,AMB!J$87:J$97)</f>
        <v>200836</v>
      </c>
      <c r="DG10" s="88">
        <f>SUMIF(AMB!$A$87:$A$97,'2014-2015'!DG$7,AMB!K$87:K$97)</f>
        <v>199712</v>
      </c>
      <c r="DH10" s="88">
        <f>SUMIF(AMB!$A$87:$A$97,'2014-2015'!DH$7,AMB!L$87:L$97)</f>
        <v>216563</v>
      </c>
      <c r="DI10" s="88">
        <f>SUMIF(AMB!$A$87:$A$97,'2014-2015'!DI$7,AMB!M$87:M$97)</f>
        <v>223988</v>
      </c>
      <c r="DJ10" s="88">
        <f>SUMIF(AMB!$A$87:$A$97,'2014-2015'!DJ$7,AMB!N$87:N$97)</f>
        <v>208163</v>
      </c>
      <c r="DK10" s="88">
        <f>SUMIF(AMB!$A$87:$A$97,'2014-2015'!DK$7,AMB!O$87:O$97)</f>
        <v>191557</v>
      </c>
      <c r="DN10" s="88">
        <f>SUMIF(AMB!$A$87:$A$97,'2014-2015'!DN$7,AMB!D$87:D$97)</f>
        <v>202515</v>
      </c>
      <c r="DO10" s="88">
        <f>SUMIF(AMB!$A$87:$A$97,'2014-2015'!DO$7,AMB!E$87:E$97)</f>
        <v>184270</v>
      </c>
      <c r="DP10" s="88">
        <f>SUMIF(AMB!$A$87:$A$97,'2014-2015'!DP$7,AMB!F$87:F$97)</f>
        <v>204993</v>
      </c>
      <c r="DQ10" s="88">
        <f>SUMIF(AMB!$A$87:$A$97,'2014-2015'!DQ$7,AMB!G$87:G$97)</f>
        <v>197093</v>
      </c>
      <c r="DR10" s="88">
        <f>SUMIF(AMB!$A$87:$A$97,'2014-2015'!DR$7,AMB!H$87:H$97)</f>
        <v>199368</v>
      </c>
      <c r="DS10" s="88">
        <f>SUMIF(AMB!$A$87:$A$97,'2014-2015'!DS$7,AMB!I$87:I$97)</f>
        <v>212614</v>
      </c>
      <c r="DT10" s="88">
        <f>SUMIF(AMB!$A$87:$A$97,'2014-2015'!DT$7,AMB!J$87:J$97)</f>
        <v>196871</v>
      </c>
      <c r="DU10" s="88">
        <f>SUMIF(AMB!$A$87:$A$97,'2014-2015'!DU$7,AMB!K$87:K$97)</f>
        <v>215419</v>
      </c>
      <c r="DV10" s="88">
        <f>SUMIF(AMB!$A$87:$A$97,'2014-2015'!DV$7,AMB!L$87:L$97)</f>
        <v>218595</v>
      </c>
      <c r="DW10" s="88">
        <f>SUMIF(AMB!$A$87:$A$97,'2014-2015'!DW$7,AMB!M$87:M$97)</f>
        <v>225901</v>
      </c>
      <c r="DX10" s="88">
        <f>SUMIF(AMB!$A$87:$A$97,'2014-2015'!DX$7,AMB!N$87:N$97)</f>
        <v>213940</v>
      </c>
      <c r="DY10" s="88">
        <f>SUMIF(AMB!$A$87:$A$97,'2014-2015'!DY$7,AMB!O$87:O$97)</f>
        <v>191126</v>
      </c>
      <c r="DZ10"/>
    </row>
    <row r="11" spans="1:130" s="12" customFormat="1" ht="15.6">
      <c r="A11" s="100"/>
      <c r="B11" s="29" t="s">
        <v>8</v>
      </c>
      <c r="C11" s="87">
        <f>+CZ11</f>
        <v>0</v>
      </c>
      <c r="D11" s="87">
        <f ca="1">OFFSET(CZ11,0,14,1,1)</f>
        <v>0</v>
      </c>
      <c r="E11" s="87">
        <f ca="1">SUM(D11-C11)</f>
        <v>0</v>
      </c>
      <c r="F11" s="22">
        <f ca="1">IF(E11=0,0,IF(C11=0,1,E11/C11))</f>
        <v>0</v>
      </c>
      <c r="G11" s="87">
        <f>SUMIF($C$6:F$6,G$5,$C11:F11)</f>
        <v>0</v>
      </c>
      <c r="H11" s="87">
        <f ca="1">SUMIF($C$6:G$6,H$5,$C11:G11)</f>
        <v>0</v>
      </c>
      <c r="I11" s="87">
        <f ca="1">SUM(H11-G11)</f>
        <v>0</v>
      </c>
      <c r="J11" s="22">
        <f ca="1">IF(I11=0,0,IF(G11=0,1,I11/G11))</f>
        <v>0</v>
      </c>
      <c r="K11" s="87">
        <f>+DA11</f>
        <v>0</v>
      </c>
      <c r="L11" s="87">
        <f ca="1">OFFSET(DA11,0,14,1,1)</f>
        <v>0</v>
      </c>
      <c r="M11" s="87">
        <f ca="1">SUM(L11-K11)</f>
        <v>0</v>
      </c>
      <c r="N11" s="22">
        <f ca="1">IF(M11=0,0,IF(K11=0,1,M11/K11))</f>
        <v>0</v>
      </c>
      <c r="O11" s="87">
        <f>SUMIF($C$6:N$6,O$5,$C11:N11)</f>
        <v>0</v>
      </c>
      <c r="P11" s="87">
        <f ca="1">SUMIF($C$6:O$6,P$5,$C11:O11)</f>
        <v>0</v>
      </c>
      <c r="Q11" s="87">
        <f ca="1">SUM(P11-O11)</f>
        <v>0</v>
      </c>
      <c r="R11" s="22">
        <f ca="1">IF(Q11=0,0,IF(O11=0,1,Q11/O11))</f>
        <v>0</v>
      </c>
      <c r="S11" s="87">
        <f>+DB11</f>
        <v>0</v>
      </c>
      <c r="T11" s="87">
        <f ca="1">OFFSET(DB11,0,14,1,1)</f>
        <v>0</v>
      </c>
      <c r="U11" s="87">
        <f ca="1">SUM(T11-S11)</f>
        <v>0</v>
      </c>
      <c r="V11" s="22">
        <f ca="1">IF(U11=0,0,IF(S11=0,1,U11/S11))</f>
        <v>0</v>
      </c>
      <c r="W11" s="87">
        <f>SUMIF($C$6:V$6,W$5,$C11:V11)</f>
        <v>0</v>
      </c>
      <c r="X11" s="87">
        <f ca="1">SUMIF($C$6:W$6,X$5,$C11:W11)</f>
        <v>0</v>
      </c>
      <c r="Y11" s="87">
        <f ca="1">SUM(X11-W11)</f>
        <v>0</v>
      </c>
      <c r="Z11" s="22">
        <f ca="1">IF(Y11=0,0,IF(W11=0,1,Y11/W11))</f>
        <v>0</v>
      </c>
      <c r="AA11" s="87">
        <f>+DC11</f>
        <v>0</v>
      </c>
      <c r="AB11" s="87">
        <f ca="1">OFFSET(DC11,0,14,1,1)</f>
        <v>0</v>
      </c>
      <c r="AC11" s="87">
        <f ca="1">SUM(AB11-AA11)</f>
        <v>0</v>
      </c>
      <c r="AD11" s="22">
        <f ca="1">IF(AC11=0,0,IF(AA11=0,1,AC11/AA11))</f>
        <v>0</v>
      </c>
      <c r="AE11" s="87">
        <f>SUMIF($C$6:AD$6,AE$5,$C11:AD11)</f>
        <v>0</v>
      </c>
      <c r="AF11" s="87">
        <f ca="1">SUMIF($C$6:AE$6,AF$5,$C11:AE11)</f>
        <v>0</v>
      </c>
      <c r="AG11" s="87">
        <f ca="1">SUM(AF11-AE11)</f>
        <v>0</v>
      </c>
      <c r="AH11" s="22">
        <f ca="1">IF(AG11=0,0,IF(AE11=0,1,AG11/AE11))</f>
        <v>0</v>
      </c>
      <c r="AI11" s="87">
        <f>+DD11</f>
        <v>0</v>
      </c>
      <c r="AJ11" s="87">
        <f ca="1">OFFSET(DD11,0,14,1,1)</f>
        <v>0</v>
      </c>
      <c r="AK11" s="87">
        <f ca="1">SUM(AJ11-AI11)</f>
        <v>0</v>
      </c>
      <c r="AL11" s="22">
        <f ca="1">IF(AK11=0,0,IF(AI11=0,1,AK11/AI11))</f>
        <v>0</v>
      </c>
      <c r="AM11" s="87">
        <f>SUMIF($C$6:AL$6,AM$5,$C11:AL11)</f>
        <v>0</v>
      </c>
      <c r="AN11" s="87">
        <f ca="1">SUMIF($C$6:AM$6,AN$5,$C11:AM11)</f>
        <v>0</v>
      </c>
      <c r="AO11" s="87">
        <f ca="1">SUM(AN11-AM11)</f>
        <v>0</v>
      </c>
      <c r="AP11" s="22">
        <f ca="1">IF(AO11=0,0,IF(AM11=0,1,AO11/AM11))</f>
        <v>0</v>
      </c>
      <c r="AQ11" s="87">
        <f>+DE11</f>
        <v>0</v>
      </c>
      <c r="AR11" s="87">
        <f ca="1">OFFSET(DE11,0,14,1,1)</f>
        <v>0</v>
      </c>
      <c r="AS11" s="87">
        <f ca="1">SUM(AR11-AQ11)</f>
        <v>0</v>
      </c>
      <c r="AT11" s="22">
        <f ca="1">IF(AS11=0,0,IF(AQ11=0,1,AS11/AQ11))</f>
        <v>0</v>
      </c>
      <c r="AU11" s="87">
        <f>SUMIF($C$6:AT$6,AU$5,$C11:AT11)</f>
        <v>0</v>
      </c>
      <c r="AV11" s="87">
        <f ca="1">SUMIF($C$6:AU$6,AV$5,$C11:AU11)</f>
        <v>0</v>
      </c>
      <c r="AW11" s="87">
        <f ca="1">SUM(AV11-AU11)</f>
        <v>0</v>
      </c>
      <c r="AX11" s="22">
        <f ca="1">IF(AW11=0,0,IF(AU11=0,1,AW11/AU11))</f>
        <v>0</v>
      </c>
      <c r="AY11" s="87">
        <f>+DF11</f>
        <v>0</v>
      </c>
      <c r="AZ11" s="87">
        <f ca="1">OFFSET(DF11,0,14,1,1)</f>
        <v>0</v>
      </c>
      <c r="BA11" s="87">
        <f ca="1">SUM(AZ11-AY11)</f>
        <v>0</v>
      </c>
      <c r="BB11" s="22">
        <f ca="1">IF(BA11=0,0,IF(AY11=0,1,BA11/AY11))</f>
        <v>0</v>
      </c>
      <c r="BC11" s="87">
        <f>SUMIF($C$6:BB$6,BC$5,$C11:BB11)</f>
        <v>0</v>
      </c>
      <c r="BD11" s="87">
        <f ca="1">SUMIF($C$6:BC$6,BD$5,$C11:BC11)</f>
        <v>0</v>
      </c>
      <c r="BE11" s="87">
        <f ca="1">SUM(BD11-BC11)</f>
        <v>0</v>
      </c>
      <c r="BF11" s="22">
        <f ca="1">IF(BE11=0,0,IF(BC11=0,1,BE11/BC11))</f>
        <v>0</v>
      </c>
      <c r="BG11" s="87">
        <f>+DG11</f>
        <v>0</v>
      </c>
      <c r="BH11" s="87">
        <f ca="1">OFFSET(DG11,0,14,1,1)</f>
        <v>0</v>
      </c>
      <c r="BI11" s="87">
        <f ca="1">SUM(BH11-BG11)</f>
        <v>0</v>
      </c>
      <c r="BJ11" s="22">
        <f ca="1">IF(BI11=0,0,IF(BG11=0,1,BI11/BG11))</f>
        <v>0</v>
      </c>
      <c r="BK11" s="87">
        <f>SUMIF($C$6:BJ$6,BK$5,$C11:BJ11)</f>
        <v>0</v>
      </c>
      <c r="BL11" s="87">
        <f ca="1">SUMIF($C$6:BK$6,BL$5,$C11:BK11)</f>
        <v>0</v>
      </c>
      <c r="BM11" s="87">
        <f ca="1">SUM(BL11-BK11)</f>
        <v>0</v>
      </c>
      <c r="BN11" s="22">
        <f ca="1">IF(BM11=0,0,IF(BK11=0,1,BM11/BK11))</f>
        <v>0</v>
      </c>
      <c r="BO11" s="87">
        <f>+DH11</f>
        <v>0</v>
      </c>
      <c r="BP11" s="87">
        <f ca="1">OFFSET(DH11,0,14,1,1)</f>
        <v>0</v>
      </c>
      <c r="BQ11" s="87">
        <f ca="1">SUM(BP11-BO11)</f>
        <v>0</v>
      </c>
      <c r="BR11" s="22">
        <f ca="1">IF(BQ11=0,0,IF(BO11=0,1,BQ11/BO11))</f>
        <v>0</v>
      </c>
      <c r="BS11" s="87">
        <f>SUMIF($C$6:BR$6,BS$5,$C11:BR11)</f>
        <v>0</v>
      </c>
      <c r="BT11" s="87">
        <f ca="1">SUMIF($C$6:BS$6,BT$5,$C11:BS11)</f>
        <v>0</v>
      </c>
      <c r="BU11" s="87">
        <f ca="1">SUM(BT11-BS11)</f>
        <v>0</v>
      </c>
      <c r="BV11" s="22">
        <f ca="1">IF(BU11=0,0,IF(BS11=0,1,BU11/BS11))</f>
        <v>0</v>
      </c>
      <c r="BW11" s="87">
        <f>+DI11</f>
        <v>0</v>
      </c>
      <c r="BX11" s="87">
        <f ca="1">OFFSET(DI11,0,14,1,1)</f>
        <v>0</v>
      </c>
      <c r="BY11" s="87">
        <f ca="1">SUM(BX11-BW11)</f>
        <v>0</v>
      </c>
      <c r="BZ11" s="22">
        <f ca="1">IF(BY11=0,0,IF(BW11=0,1,BY11/BW11))</f>
        <v>0</v>
      </c>
      <c r="CA11" s="87">
        <f>SUMIF($C$6:BZ$6,CA$5,$C11:BZ11)</f>
        <v>0</v>
      </c>
      <c r="CB11" s="87">
        <f ca="1">SUMIF($C$6:CA$6,CB$5,$C11:CA11)</f>
        <v>0</v>
      </c>
      <c r="CC11" s="87">
        <f ca="1">SUM(CB11-CA11)</f>
        <v>0</v>
      </c>
      <c r="CD11" s="22">
        <f ca="1">IF(CC11=0,0,IF(CA11=0,1,CC11/CA11))</f>
        <v>0</v>
      </c>
      <c r="CE11" s="87">
        <f>+DJ11</f>
        <v>0</v>
      </c>
      <c r="CF11" s="87">
        <f ca="1">OFFSET(DJ11,0,14,1,1)</f>
        <v>0</v>
      </c>
      <c r="CG11" s="87">
        <f ca="1">SUM(CF11-CE11)</f>
        <v>0</v>
      </c>
      <c r="CH11" s="22">
        <f ca="1">IF(CG11=0,0,IF(CE11=0,1,CG11/CE11))</f>
        <v>0</v>
      </c>
      <c r="CI11" s="87">
        <f>SUMIF($C$6:CH$6,CI$5,$C11:CH11)</f>
        <v>0</v>
      </c>
      <c r="CJ11" s="87">
        <f ca="1">SUMIF($C$6:CI$6,CJ$5,$C11:CI11)</f>
        <v>0</v>
      </c>
      <c r="CK11" s="87">
        <f ca="1">SUM(CJ11-CI11)</f>
        <v>0</v>
      </c>
      <c r="CL11" s="22">
        <f ca="1">IF(CK11=0,0,IF(CI11=0,1,CK11/CI11))</f>
        <v>0</v>
      </c>
      <c r="CM11" s="87">
        <f>+DK11</f>
        <v>0</v>
      </c>
      <c r="CN11" s="87">
        <f ca="1">OFFSET(DK11,0,14,1,1)</f>
        <v>0</v>
      </c>
      <c r="CO11" s="87">
        <f ca="1">SUM(CN11-CM11)</f>
        <v>0</v>
      </c>
      <c r="CP11" s="22">
        <f ca="1">IF(CO11=0,0,IF(CM11=0,1,CO11/CM11))</f>
        <v>0</v>
      </c>
      <c r="CQ11" s="87">
        <f>SUMIF($C$6:CP$6,CQ$5,$C11:CP11)</f>
        <v>0</v>
      </c>
      <c r="CR11" s="87">
        <f ca="1">SUMIF($C$6:CQ$6,CR$5,$C11:CQ11)</f>
        <v>0</v>
      </c>
      <c r="CS11" s="87">
        <f ca="1">SUM(CR11-CQ11)</f>
        <v>0</v>
      </c>
      <c r="CT11" s="22">
        <f ca="1">IF(CS11=0,0,IF(CQ11=0,1,CS11/CQ11))</f>
        <v>0</v>
      </c>
      <c r="CW11" s="12" t="s">
        <v>5</v>
      </c>
      <c r="CX11" s="81" t="s">
        <v>8</v>
      </c>
      <c r="CY11" s="16"/>
      <c r="CZ11" s="88">
        <f>SUMIF(AMB!$A$101:$A$111,'2014-2015'!CZ$7,AMB!D$101:D$111)</f>
        <v>0</v>
      </c>
      <c r="DA11" s="88">
        <f>SUMIF(AMB!$A$101:$A$111,'2014-2015'!DA$7,AMB!E$101:E$111)</f>
        <v>0</v>
      </c>
      <c r="DB11" s="88">
        <f>SUMIF(AMB!$A$101:$A$111,'2014-2015'!DB$7,AMB!F$101:F$111)</f>
        <v>0</v>
      </c>
      <c r="DC11" s="88">
        <f>SUMIF(AMB!$A$101:$A$111,'2014-2015'!DC$7,AMB!G$101:G$111)</f>
        <v>0</v>
      </c>
      <c r="DD11" s="88">
        <f>SUMIF(AMB!$A$101:$A$111,'2014-2015'!DD$7,AMB!H$101:H$111)</f>
        <v>0</v>
      </c>
      <c r="DE11" s="88">
        <f>SUMIF(AMB!$A$101:$A$111,'2014-2015'!DE$7,AMB!I$101:I$111)</f>
        <v>0</v>
      </c>
      <c r="DF11" s="88">
        <f>SUMIF(AMB!$A$101:$A$111,'2014-2015'!DF$7,AMB!J$101:J$111)</f>
        <v>0</v>
      </c>
      <c r="DG11" s="88">
        <f>SUMIF(AMB!$A$101:$A$111,'2014-2015'!DG$7,AMB!K$101:K$111)</f>
        <v>0</v>
      </c>
      <c r="DH11" s="88">
        <f>SUMIF(AMB!$A$101:$A$111,'2014-2015'!DH$7,AMB!L$101:L$111)</f>
        <v>0</v>
      </c>
      <c r="DI11" s="88">
        <f>SUMIF(AMB!$A$101:$A$111,'2014-2015'!DI$7,AMB!M$101:M$111)</f>
        <v>0</v>
      </c>
      <c r="DJ11" s="88">
        <f>SUMIF(AMB!$A$101:$A$111,'2014-2015'!DJ$7,AMB!N$101:N$111)</f>
        <v>0</v>
      </c>
      <c r="DK11" s="88">
        <f>SUMIF(AMB!$A$101:$A$111,'2014-2015'!DK$7,AMB!O$101:O$111)</f>
        <v>0</v>
      </c>
      <c r="DN11" s="88">
        <f>SUMIF(AMB!$A$101:$A$111,'2014-2015'!DN$7,AMB!D$101:D$111)</f>
        <v>0</v>
      </c>
      <c r="DO11" s="88">
        <f>SUMIF(AMB!$A$101:$A$111,'2014-2015'!DO$7,AMB!E$101:E$111)</f>
        <v>0</v>
      </c>
      <c r="DP11" s="88">
        <f>SUMIF(AMB!$A$101:$A$111,'2014-2015'!DP$7,AMB!F$101:F$111)</f>
        <v>0</v>
      </c>
      <c r="DQ11" s="88">
        <f>SUMIF(AMB!$A$101:$A$111,'2014-2015'!DQ$7,AMB!G$101:G$111)</f>
        <v>0</v>
      </c>
      <c r="DR11" s="88">
        <f>SUMIF(AMB!$A$101:$A$111,'2014-2015'!DR$7,AMB!H$101:H$111)</f>
        <v>0</v>
      </c>
      <c r="DS11" s="88">
        <f>SUMIF(AMB!$A$101:$A$111,'2014-2015'!DS$7,AMB!I$101:I$111)</f>
        <v>0</v>
      </c>
      <c r="DT11" s="88">
        <f>SUMIF(AMB!$A$101:$A$111,'2014-2015'!DT$7,AMB!J$101:J$111)</f>
        <v>0</v>
      </c>
      <c r="DU11" s="88">
        <f>SUMIF(AMB!$A$101:$A$111,'2014-2015'!DU$7,AMB!K$101:K$111)</f>
        <v>0</v>
      </c>
      <c r="DV11" s="88">
        <f>SUMIF(AMB!$A$101:$A$111,'2014-2015'!DV$7,AMB!L$101:L$111)</f>
        <v>0</v>
      </c>
      <c r="DW11" s="88">
        <f>SUMIF(AMB!$A$101:$A$111,'2014-2015'!DW$7,AMB!M$101:M$111)</f>
        <v>0</v>
      </c>
      <c r="DX11" s="88">
        <f>SUMIF(AMB!$A$101:$A$111,'2014-2015'!DX$7,AMB!N$101:N$111)</f>
        <v>0</v>
      </c>
      <c r="DY11" s="88">
        <f>SUMIF(AMB!$A$101:$A$111,'2014-2015'!DY$7,AMB!O$101:O$111)</f>
        <v>0</v>
      </c>
      <c r="DZ11"/>
    </row>
    <row r="12" spans="1:130" s="16" customFormat="1" ht="15.6">
      <c r="A12" s="90"/>
      <c r="B12" s="27" t="s">
        <v>9</v>
      </c>
      <c r="C12" s="14">
        <f>+SUM(C9:C11)</f>
        <v>541284</v>
      </c>
      <c r="D12" s="103">
        <f ca="1">+SUM(D9:D11)</f>
        <v>557682</v>
      </c>
      <c r="E12" s="14">
        <f ca="1">SUM(E9:E11)</f>
        <v>16398</v>
      </c>
      <c r="F12" s="15">
        <f ca="1">IF(E12=0,0,IF(C12=0,1,E12/C12))</f>
        <v>3.0294632762099007E-2</v>
      </c>
      <c r="G12" s="14">
        <f>SUM(G9:G11)</f>
        <v>541284</v>
      </c>
      <c r="H12" s="103">
        <f ca="1">SUM(H9:H11)</f>
        <v>557682</v>
      </c>
      <c r="I12" s="14">
        <f ca="1">SUM(I9:I11)</f>
        <v>16398</v>
      </c>
      <c r="J12" s="15">
        <f ca="1">IF(I12=0,0,IF(G12=0,1,I12/G12))</f>
        <v>3.0294632762099007E-2</v>
      </c>
      <c r="K12" s="14">
        <f>+SUM(K9:K11)</f>
        <v>516464</v>
      </c>
      <c r="L12" s="103">
        <f ca="1">+SUM(L9:L11)</f>
        <v>502479</v>
      </c>
      <c r="M12" s="14">
        <f ca="1">SUM(M9:M11)</f>
        <v>-13985</v>
      </c>
      <c r="N12" s="15">
        <f ca="1">IF(M12=0,0,IF(K12=0,1,M12/K12))</f>
        <v>-2.7078363641996346E-2</v>
      </c>
      <c r="O12" s="14">
        <f>SUM(O9:O11)</f>
        <v>1057748</v>
      </c>
      <c r="P12" s="103">
        <f ca="1">SUM(P9:P11)</f>
        <v>1060161</v>
      </c>
      <c r="Q12" s="14">
        <f ca="1">SUM(Q9:Q11)</f>
        <v>2413</v>
      </c>
      <c r="R12" s="15">
        <f ca="1">IF(Q12=0,0,IF(O12=0,1,Q12/O12))</f>
        <v>2.2812616993839741E-3</v>
      </c>
      <c r="S12" s="14">
        <f>+SUM(S9:S11)</f>
        <v>605719</v>
      </c>
      <c r="T12" s="103">
        <f ca="1">+SUM(T9:T11)</f>
        <v>598939</v>
      </c>
      <c r="U12" s="14">
        <f ca="1">SUM(U9:U11)</f>
        <v>-6780</v>
      </c>
      <c r="V12" s="15">
        <f ca="1">IF(U12=0,0,IF(S12=0,1,U12/S12))</f>
        <v>-1.1193309108679108E-2</v>
      </c>
      <c r="W12" s="14">
        <f>SUM(W9:W11)</f>
        <v>1663467</v>
      </c>
      <c r="X12" s="103">
        <f ca="1">SUM(X9:X11)</f>
        <v>1659100</v>
      </c>
      <c r="Y12" s="14">
        <f ca="1">SUM(Y9:Y11)</f>
        <v>-4367</v>
      </c>
      <c r="Z12" s="15">
        <f ca="1">IF(Y12=0,0,IF(W12=0,1,Y12/W12))</f>
        <v>-2.6252399356284195E-3</v>
      </c>
      <c r="AA12" s="14">
        <f>+SUM(AA9:AA11)</f>
        <v>593528</v>
      </c>
      <c r="AB12" s="103">
        <f ca="1">+SUM(AB9:AB11)</f>
        <v>576770</v>
      </c>
      <c r="AC12" s="14">
        <f ca="1">SUM(AC9:AC11)</f>
        <v>-16758</v>
      </c>
      <c r="AD12" s="15">
        <f ca="1">IF(AC12=0,0,IF(AA12=0,1,AC12/AA12))</f>
        <v>-2.8234556752166705E-2</v>
      </c>
      <c r="AE12" s="14">
        <f>SUM(AE9:AE11)</f>
        <v>2256995</v>
      </c>
      <c r="AF12" s="103">
        <f ca="1">SUM(AF9:AF11)</f>
        <v>2235870</v>
      </c>
      <c r="AG12" s="14">
        <f ca="1">SUM(AG9:AG11)</f>
        <v>-21125</v>
      </c>
      <c r="AH12" s="15">
        <f ca="1">IF(AG12=0,0,IF(AE12=0,1,AG12/AE12))</f>
        <v>-9.3597903406963685E-3</v>
      </c>
      <c r="AI12" s="14">
        <f>+SUM(AI9:AI11)</f>
        <v>620464</v>
      </c>
      <c r="AJ12" s="103">
        <f ca="1">+SUM(AJ9:AJ11)</f>
        <v>583801</v>
      </c>
      <c r="AK12" s="14">
        <f ca="1">SUM(AK9:AK11)</f>
        <v>-36663</v>
      </c>
      <c r="AL12" s="15">
        <f ca="1">IF(AK12=0,0,IF(AI12=0,1,AK12/AI12))</f>
        <v>-5.9089649036849844E-2</v>
      </c>
      <c r="AM12" s="14">
        <f>SUM(AM9:AM11)</f>
        <v>2877459</v>
      </c>
      <c r="AN12" s="103">
        <f ca="1">SUM(AN9:AN11)</f>
        <v>2819671</v>
      </c>
      <c r="AO12" s="14">
        <f ca="1">SUM(AO9:AO11)</f>
        <v>-57788</v>
      </c>
      <c r="AP12" s="15">
        <f ca="1">IF(AO12=0,0,IF(AM12=0,1,AO12/AM12))</f>
        <v>-2.0082996838530105E-2</v>
      </c>
      <c r="AQ12" s="14">
        <f>+SUM(AQ9:AQ11)</f>
        <v>618510</v>
      </c>
      <c r="AR12" s="103">
        <f ca="1">+SUM(AR9:AR11)</f>
        <v>594277</v>
      </c>
      <c r="AS12" s="14">
        <f ca="1">SUM(AS9:AS11)</f>
        <v>-24233</v>
      </c>
      <c r="AT12" s="15">
        <f ca="1">IF(AS12=0,0,IF(AQ12=0,1,AS12/AQ12))</f>
        <v>-3.9179641396258749E-2</v>
      </c>
      <c r="AU12" s="14">
        <f>SUM(AU9:AU11)</f>
        <v>3495969</v>
      </c>
      <c r="AV12" s="103">
        <f ca="1">SUM(AV9:AV11)</f>
        <v>3413948</v>
      </c>
      <c r="AW12" s="14">
        <f ca="1">SUM(AW9:AW11)</f>
        <v>-82021</v>
      </c>
      <c r="AX12" s="15">
        <f ca="1">IF(AW12=0,0,IF(AU12=0,1,AW12/AU12))</f>
        <v>-2.3461592479796015E-2</v>
      </c>
      <c r="AY12" s="14">
        <f>+SUM(AY9:AY11)</f>
        <v>621742</v>
      </c>
      <c r="AZ12" s="103">
        <f ca="1">+SUM(AZ9:AZ11)</f>
        <v>614240</v>
      </c>
      <c r="BA12" s="14">
        <f ca="1">SUM(BA9:BA11)</f>
        <v>-7502</v>
      </c>
      <c r="BB12" s="15">
        <f ca="1">IF(BA12=0,0,IF(AY12=0,1,BA12/AY12))</f>
        <v>-1.2066098156470048E-2</v>
      </c>
      <c r="BC12" s="14">
        <f>SUM(BC9:BC11)</f>
        <v>4117711</v>
      </c>
      <c r="BD12" s="103">
        <f ca="1">SUM(BD9:BD11)</f>
        <v>4028188</v>
      </c>
      <c r="BE12" s="14">
        <f ca="1">SUM(BE9:BE11)</f>
        <v>-89523</v>
      </c>
      <c r="BF12" s="15">
        <f ca="1">IF(BE12=0,0,IF(BC12=0,1,BE12/BC12))</f>
        <v>-2.1740962393912541E-2</v>
      </c>
      <c r="BG12" s="14">
        <f>+SUM(BG9:BG11)</f>
        <v>650005</v>
      </c>
      <c r="BH12" s="103">
        <f ca="1">+SUM(BH9:BH11)</f>
        <v>628822</v>
      </c>
      <c r="BI12" s="14">
        <f ca="1">SUM(BI9:BI11)</f>
        <v>-21183</v>
      </c>
      <c r="BJ12" s="15">
        <f ca="1">IF(BI12=0,0,IF(BG12=0,1,BI12/BG12))</f>
        <v>-3.2588980084768578E-2</v>
      </c>
      <c r="BK12" s="14">
        <f>SUM(BK9:BK11)</f>
        <v>4767716</v>
      </c>
      <c r="BL12" s="103">
        <f ca="1">SUM(BL9:BL11)</f>
        <v>4657010</v>
      </c>
      <c r="BM12" s="14">
        <f ca="1">SUM(BM9:BM11)</f>
        <v>-110706</v>
      </c>
      <c r="BN12" s="15">
        <f ca="1">IF(BM12=0,0,IF(BK12=0,1,BM12/BK12))</f>
        <v>-2.3219923334359682E-2</v>
      </c>
      <c r="BO12" s="14">
        <f>+SUM(BO9:BO11)</f>
        <v>598710</v>
      </c>
      <c r="BP12" s="103">
        <f ca="1">+SUM(BP9:BP11)</f>
        <v>588183</v>
      </c>
      <c r="BQ12" s="14">
        <f ca="1">SUM(BQ9:BQ11)</f>
        <v>-10527</v>
      </c>
      <c r="BR12" s="15">
        <f ca="1">IF(BQ12=0,0,IF(BO12=0,1,BQ12/BO12))</f>
        <v>-1.7582803026506989E-2</v>
      </c>
      <c r="BS12" s="14">
        <f>SUM(BS9:BS11)</f>
        <v>5366426</v>
      </c>
      <c r="BT12" s="103">
        <f ca="1">SUM(BT9:BT11)</f>
        <v>5245193</v>
      </c>
      <c r="BU12" s="14">
        <f ca="1">SUM(BU9:BU11)</f>
        <v>-121233</v>
      </c>
      <c r="BV12" s="15">
        <f ca="1">IF(BU12=0,0,IF(BS12=0,1,BU12/BS12))</f>
        <v>-2.2591013087667658E-2</v>
      </c>
      <c r="BW12" s="14">
        <f>+SUM(BW9:BW11)</f>
        <v>638914</v>
      </c>
      <c r="BX12" s="103">
        <f ca="1">+SUM(BX9:BX11)</f>
        <v>601348</v>
      </c>
      <c r="BY12" s="14">
        <f ca="1">SUM(BY9:BY11)</f>
        <v>-37566</v>
      </c>
      <c r="BZ12" s="15">
        <f ca="1">IF(BY12=0,0,IF(BW12=0,1,BY12/BW12))</f>
        <v>-5.8796645557931113E-2</v>
      </c>
      <c r="CA12" s="14">
        <f>SUM(CA9:CA11)</f>
        <v>6005340</v>
      </c>
      <c r="CB12" s="103">
        <f ca="1">SUM(CB9:CB11)</f>
        <v>5846541</v>
      </c>
      <c r="CC12" s="14">
        <f ca="1">SUM(CC9:CC11)</f>
        <v>-158799</v>
      </c>
      <c r="CD12" s="15">
        <f ca="1">IF(CC12=0,0,IF(CA12=0,1,CC12/CA12))</f>
        <v>-2.644296576047318E-2</v>
      </c>
      <c r="CE12" s="14">
        <f>+SUM(CE9:CE11)</f>
        <v>581700</v>
      </c>
      <c r="CF12" s="103">
        <f ca="1">+SUM(CF9:CF11)</f>
        <v>553370</v>
      </c>
      <c r="CG12" s="14">
        <f ca="1">SUM(CG9:CG11)</f>
        <v>-28330</v>
      </c>
      <c r="CH12" s="15">
        <f ca="1">IF(CG12=0,0,IF(CE12=0,1,CG12/CE12))</f>
        <v>-4.8702080110022347E-2</v>
      </c>
      <c r="CI12" s="14">
        <f>SUM(CI9:CI11)</f>
        <v>6587040</v>
      </c>
      <c r="CJ12" s="103">
        <f ca="1">SUM(CJ9:CJ11)</f>
        <v>6399911</v>
      </c>
      <c r="CK12" s="14">
        <f ca="1">SUM(CK9:CK11)</f>
        <v>-187129</v>
      </c>
      <c r="CL12" s="15">
        <f ca="1">IF(CK12=0,0,IF(CI12=0,1,CK12/CI12))</f>
        <v>-2.8408663071728728E-2</v>
      </c>
      <c r="CM12" s="14">
        <f>+SUM(CM9:CM11)</f>
        <v>575142</v>
      </c>
      <c r="CN12" s="103">
        <f ca="1">+SUM(CN9:CN11)</f>
        <v>529288</v>
      </c>
      <c r="CO12" s="14">
        <f ca="1">SUM(CO9:CO11)</f>
        <v>-45854</v>
      </c>
      <c r="CP12" s="15">
        <f ca="1">IF(CO12=0,0,IF(CM12=0,1,CO12/CM12))</f>
        <v>-7.9726398002580232E-2</v>
      </c>
      <c r="CQ12" s="14">
        <f>SUM(CQ9:CQ11)</f>
        <v>7162182</v>
      </c>
      <c r="CR12" s="103">
        <f ca="1">SUM(CR9:CR11)</f>
        <v>6929199</v>
      </c>
      <c r="CS12" s="14">
        <f ca="1">SUM(CS9:CS11)</f>
        <v>-232983</v>
      </c>
      <c r="CT12" s="15">
        <f ca="1">IF(CS12=0,0,IF(CQ12=0,1,CS12/CQ12))</f>
        <v>-3.2529611785905466E-2</v>
      </c>
      <c r="CW12" s="12"/>
      <c r="CX12" s="12"/>
      <c r="CZ12" s="89"/>
      <c r="DA12" s="89"/>
      <c r="DB12" s="89"/>
      <c r="DC12" s="89"/>
      <c r="DD12" s="89"/>
      <c r="DE12" s="89"/>
      <c r="DF12" s="89"/>
      <c r="DG12" s="89"/>
      <c r="DH12" s="89"/>
      <c r="DI12" s="89"/>
      <c r="DJ12" s="89"/>
      <c r="DK12" s="89"/>
      <c r="DL12" s="12"/>
      <c r="DM12" s="12"/>
      <c r="DN12" s="89"/>
      <c r="DO12" s="89"/>
      <c r="DP12" s="89"/>
      <c r="DQ12" s="89"/>
      <c r="DR12" s="89"/>
      <c r="DS12" s="89"/>
      <c r="DT12" s="89"/>
      <c r="DU12" s="89"/>
      <c r="DV12" s="89"/>
      <c r="DW12" s="89"/>
      <c r="DX12" s="89"/>
      <c r="DY12" s="89"/>
      <c r="DZ12"/>
    </row>
    <row r="13" spans="1:130" s="12" customFormat="1" ht="15.6">
      <c r="A13" s="91"/>
      <c r="B13" s="28"/>
      <c r="C13" s="9"/>
      <c r="D13" s="9"/>
      <c r="E13" s="10"/>
      <c r="F13" s="11"/>
      <c r="G13" s="9"/>
      <c r="H13" s="9"/>
      <c r="I13" s="10"/>
      <c r="J13" s="11"/>
      <c r="K13" s="9"/>
      <c r="L13" s="9"/>
      <c r="M13" s="10"/>
      <c r="N13" s="11"/>
      <c r="O13" s="9"/>
      <c r="P13" s="9"/>
      <c r="Q13" s="10"/>
      <c r="R13" s="11"/>
      <c r="S13" s="9"/>
      <c r="T13" s="9"/>
      <c r="U13" s="10"/>
      <c r="V13" s="11"/>
      <c r="W13" s="9"/>
      <c r="X13" s="9"/>
      <c r="Y13" s="10"/>
      <c r="Z13" s="11"/>
      <c r="AA13" s="9"/>
      <c r="AB13" s="9"/>
      <c r="AC13" s="10"/>
      <c r="AD13" s="11"/>
      <c r="AE13" s="9"/>
      <c r="AF13" s="9"/>
      <c r="AG13" s="10"/>
      <c r="AH13" s="11"/>
      <c r="AI13" s="9"/>
      <c r="AJ13" s="9"/>
      <c r="AK13" s="10"/>
      <c r="AL13" s="11"/>
      <c r="AM13" s="9"/>
      <c r="AN13" s="9"/>
      <c r="AO13" s="10"/>
      <c r="AP13" s="11"/>
      <c r="AQ13" s="9"/>
      <c r="AR13" s="9"/>
      <c r="AS13" s="10"/>
      <c r="AT13" s="11"/>
      <c r="AU13" s="9"/>
      <c r="AV13" s="9"/>
      <c r="AW13" s="10"/>
      <c r="AX13" s="11"/>
      <c r="AY13" s="9"/>
      <c r="AZ13" s="9"/>
      <c r="BA13" s="10"/>
      <c r="BB13" s="11"/>
      <c r="BC13" s="9"/>
      <c r="BD13" s="9"/>
      <c r="BE13" s="10"/>
      <c r="BF13" s="11"/>
      <c r="BG13" s="9"/>
      <c r="BH13" s="9"/>
      <c r="BI13" s="10"/>
      <c r="BJ13" s="11"/>
      <c r="BK13" s="9"/>
      <c r="BL13" s="9"/>
      <c r="BM13" s="10"/>
      <c r="BN13" s="11"/>
      <c r="BO13" s="9"/>
      <c r="BP13" s="9"/>
      <c r="BQ13" s="10"/>
      <c r="BR13" s="11"/>
      <c r="BS13" s="9"/>
      <c r="BT13" s="9"/>
      <c r="BU13" s="10"/>
      <c r="BV13" s="11"/>
      <c r="BW13" s="9"/>
      <c r="BX13" s="9"/>
      <c r="BY13" s="10"/>
      <c r="BZ13" s="11"/>
      <c r="CA13" s="9"/>
      <c r="CB13" s="9"/>
      <c r="CC13" s="10"/>
      <c r="CD13" s="11"/>
      <c r="CE13" s="9"/>
      <c r="CF13" s="9"/>
      <c r="CG13" s="10"/>
      <c r="CH13" s="11"/>
      <c r="CI13" s="9"/>
      <c r="CJ13" s="9"/>
      <c r="CK13" s="10"/>
      <c r="CL13" s="11"/>
      <c r="CM13" s="9"/>
      <c r="CN13" s="9"/>
      <c r="CO13" s="10"/>
      <c r="CP13" s="11"/>
      <c r="CQ13" s="9"/>
      <c r="CR13" s="9"/>
      <c r="CS13" s="10"/>
      <c r="CT13" s="11"/>
      <c r="CY13" s="16"/>
      <c r="CZ13" s="89"/>
      <c r="DA13" s="89"/>
      <c r="DB13" s="89"/>
      <c r="DC13" s="89"/>
      <c r="DD13" s="89"/>
      <c r="DE13" s="89"/>
      <c r="DF13" s="89"/>
      <c r="DG13" s="89"/>
      <c r="DH13" s="89"/>
      <c r="DI13" s="89"/>
      <c r="DJ13" s="89"/>
      <c r="DK13" s="89"/>
      <c r="DN13" s="89"/>
      <c r="DO13" s="89"/>
      <c r="DP13" s="89"/>
      <c r="DQ13" s="89"/>
      <c r="DR13" s="89"/>
      <c r="DS13" s="89"/>
      <c r="DT13" s="89"/>
      <c r="DU13" s="89"/>
      <c r="DV13" s="89"/>
      <c r="DW13" s="89"/>
      <c r="DX13" s="89"/>
      <c r="DY13" s="89"/>
      <c r="DZ13"/>
    </row>
    <row r="14" spans="1:130" s="12" customFormat="1" ht="15" customHeight="1">
      <c r="A14" s="99"/>
      <c r="B14" s="31" t="s">
        <v>6</v>
      </c>
      <c r="C14" s="21">
        <f>+CZ14</f>
        <v>237434</v>
      </c>
      <c r="D14" s="87">
        <f ca="1">OFFSET(CZ14,0,14,1,1)</f>
        <v>224233</v>
      </c>
      <c r="E14" s="21">
        <f ca="1">SUM(D14-C14)</f>
        <v>-13201</v>
      </c>
      <c r="F14" s="22">
        <f ca="1">IF(E14=0,0,IF(C14=0,1,E14/C14))</f>
        <v>-5.5598608455402342E-2</v>
      </c>
      <c r="G14" s="21">
        <f>SUMIF($C$6:F$6,G$5,$C14:F14)</f>
        <v>237434</v>
      </c>
      <c r="H14" s="87">
        <f ca="1">SUMIF($C$6:G$6,H$5,$C14:G14)</f>
        <v>224233</v>
      </c>
      <c r="I14" s="21">
        <f ca="1">SUM(H14-G14)</f>
        <v>-13201</v>
      </c>
      <c r="J14" s="22">
        <f ca="1">IF(I14=0,0,IF(G14=0,1,I14/G14))</f>
        <v>-5.5598608455402342E-2</v>
      </c>
      <c r="K14" s="21">
        <f>+DA14</f>
        <v>216709</v>
      </c>
      <c r="L14" s="87">
        <f ca="1">OFFSET(DA14,0,14,1,1)</f>
        <v>182407</v>
      </c>
      <c r="M14" s="21">
        <f ca="1">SUM(L14-K14)</f>
        <v>-34302</v>
      </c>
      <c r="N14" s="22">
        <f ca="1">IF(M14=0,0,IF(K14=0,1,M14/K14))</f>
        <v>-0.15828599642839014</v>
      </c>
      <c r="O14" s="21">
        <f>SUMIF($C$6:N$6,O$5,$C14:N14)</f>
        <v>454143</v>
      </c>
      <c r="P14" s="87">
        <f ca="1">SUMIF($C$6:O$6,P$5,$C14:O14)</f>
        <v>406640</v>
      </c>
      <c r="Q14" s="21">
        <f ca="1">SUM(P14-O14)</f>
        <v>-47503</v>
      </c>
      <c r="R14" s="22">
        <f ca="1">IF(Q14=0,0,IF(O14=0,1,Q14/O14))</f>
        <v>-0.10459921214243091</v>
      </c>
      <c r="S14" s="21">
        <f>+DB14</f>
        <v>274660</v>
      </c>
      <c r="T14" s="87">
        <f ca="1">OFFSET(DB14,0,14,1,1)</f>
        <v>243386</v>
      </c>
      <c r="U14" s="21">
        <f ca="1">SUM(T14-S14)</f>
        <v>-31274</v>
      </c>
      <c r="V14" s="22">
        <f ca="1">IF(U14=0,0,IF(S14=0,1,U14/S14))</f>
        <v>-0.11386441418481032</v>
      </c>
      <c r="W14" s="21">
        <f>SUMIF($C$6:V$6,W$5,$C14:V14)</f>
        <v>728803</v>
      </c>
      <c r="X14" s="87">
        <f ca="1">SUMIF($C$6:W$6,X$5,$C14:W14)</f>
        <v>650026</v>
      </c>
      <c r="Y14" s="21">
        <f ca="1">SUM(X14-W14)</f>
        <v>-78777</v>
      </c>
      <c r="Z14" s="22">
        <f ca="1">IF(Y14=0,0,IF(W14=0,1,Y14/W14))</f>
        <v>-0.10809093815475512</v>
      </c>
      <c r="AA14" s="21">
        <f>+DC14</f>
        <v>295271</v>
      </c>
      <c r="AB14" s="87">
        <f ca="1">OFFSET(DC14,0,14,1,1)</f>
        <v>238721</v>
      </c>
      <c r="AC14" s="21">
        <f ca="1">SUM(AB14-AA14)</f>
        <v>-56550</v>
      </c>
      <c r="AD14" s="22">
        <f ca="1">IF(AC14=0,0,IF(AA14=0,1,AC14/AA14))</f>
        <v>-0.19151897748170324</v>
      </c>
      <c r="AE14" s="21">
        <f>SUMIF($C$6:AD$6,AE$5,$C14:AD14)</f>
        <v>1024074</v>
      </c>
      <c r="AF14" s="87">
        <f ca="1">SUMIF($C$6:AE$6,AF$5,$C14:AE14)</f>
        <v>888747</v>
      </c>
      <c r="AG14" s="21">
        <f ca="1">SUM(AF14-AE14)</f>
        <v>-135327</v>
      </c>
      <c r="AH14" s="22">
        <f ca="1">IF(AG14=0,0,IF(AE14=0,1,AG14/AE14))</f>
        <v>-0.13214572384417533</v>
      </c>
      <c r="AI14" s="21">
        <f>+DD14</f>
        <v>334651</v>
      </c>
      <c r="AJ14" s="87">
        <f ca="1">OFFSET(DD14,0,14,1,1)</f>
        <v>289751</v>
      </c>
      <c r="AK14" s="21">
        <f ca="1">SUM(AJ14-AI14)</f>
        <v>-44900</v>
      </c>
      <c r="AL14" s="22">
        <f ca="1">IF(AK14=0,0,IF(AI14=0,1,AK14/AI14))</f>
        <v>-0.13416962746264019</v>
      </c>
      <c r="AM14" s="21">
        <f>SUMIF($C$6:AL$6,AM$5,$C14:AL14)</f>
        <v>1358725</v>
      </c>
      <c r="AN14" s="87">
        <f ca="1">SUMIF($C$6:AM$6,AN$5,$C14:AM14)</f>
        <v>1178498</v>
      </c>
      <c r="AO14" s="21">
        <f ca="1">SUM(AN14-AM14)</f>
        <v>-180227</v>
      </c>
      <c r="AP14" s="22">
        <f ca="1">IF(AO14=0,0,IF(AM14=0,1,AO14/AM14))</f>
        <v>-0.13264420688513129</v>
      </c>
      <c r="AQ14" s="21">
        <f>+DE14</f>
        <v>348785</v>
      </c>
      <c r="AR14" s="87">
        <f ca="1">OFFSET(DE14,0,14,1,1)</f>
        <v>295153</v>
      </c>
      <c r="AS14" s="21">
        <f ca="1">SUM(AR14-AQ14)</f>
        <v>-53632</v>
      </c>
      <c r="AT14" s="22">
        <f ca="1">IF(AS14=0,0,IF(AQ14=0,1,AS14/AQ14))</f>
        <v>-0.1537680806227332</v>
      </c>
      <c r="AU14" s="21">
        <f>SUMIF($C$6:AT$6,AU$5,$C14:AT14)</f>
        <v>1707510</v>
      </c>
      <c r="AV14" s="87">
        <f ca="1">SUMIF($C$6:AU$6,AV$5,$C14:AU14)</f>
        <v>1473651</v>
      </c>
      <c r="AW14" s="21">
        <f ca="1">SUM(AV14-AU14)</f>
        <v>-233859</v>
      </c>
      <c r="AX14" s="22">
        <f ca="1">IF(AW14=0,0,IF(AU14=0,1,AW14/AU14))</f>
        <v>-0.1369590807667305</v>
      </c>
      <c r="AY14" s="21">
        <f>+DF14</f>
        <v>398463</v>
      </c>
      <c r="AZ14" s="87">
        <f ca="1">OFFSET(DF14,0,14,1,1)</f>
        <v>343176</v>
      </c>
      <c r="BA14" s="21">
        <f ca="1">SUM(AZ14-AY14)</f>
        <v>-55287</v>
      </c>
      <c r="BB14" s="22">
        <f ca="1">IF(BA14=0,0,IF(AY14=0,1,BA14/AY14))</f>
        <v>-0.13875064937020501</v>
      </c>
      <c r="BC14" s="21">
        <f>SUMIF($C$6:BB$6,BC$5,$C14:BB14)</f>
        <v>2105973</v>
      </c>
      <c r="BD14" s="87">
        <f ca="1">SUMIF($C$6:BC$6,BD$5,$C14:BC14)</f>
        <v>1816827</v>
      </c>
      <c r="BE14" s="21">
        <f ca="1">SUM(BD14-BC14)</f>
        <v>-289146</v>
      </c>
      <c r="BF14" s="22">
        <f ca="1">IF(BE14=0,0,IF(BC14=0,1,BE14/BC14))</f>
        <v>-0.13729805652779023</v>
      </c>
      <c r="BG14" s="21">
        <f>+DG14</f>
        <v>429049</v>
      </c>
      <c r="BH14" s="87">
        <f ca="1">OFFSET(DG14,0,14,1,1)</f>
        <v>347281</v>
      </c>
      <c r="BI14" s="21">
        <f ca="1">SUM(BH14-BG14)</f>
        <v>-81768</v>
      </c>
      <c r="BJ14" s="22">
        <f ca="1">IF(BI14=0,0,IF(BG14=0,1,BI14/BG14))</f>
        <v>-0.19057963076478443</v>
      </c>
      <c r="BK14" s="21">
        <f>SUMIF($C$6:BJ$6,BK$5,$C14:BJ14)</f>
        <v>2535022</v>
      </c>
      <c r="BL14" s="87">
        <f ca="1">SUMIF($C$6:BK$6,BL$5,$C14:BK14)</f>
        <v>2164108</v>
      </c>
      <c r="BM14" s="21">
        <f ca="1">SUM(BL14-BK14)</f>
        <v>-370914</v>
      </c>
      <c r="BN14" s="22">
        <f ca="1">IF(BM14=0,0,IF(BK14=0,1,BM14/BK14))</f>
        <v>-0.14631588996071829</v>
      </c>
      <c r="BO14" s="21">
        <f>+DH14</f>
        <v>318381</v>
      </c>
      <c r="BP14" s="87">
        <f ca="1">OFFSET(DH14,0,14,1,1)</f>
        <v>272552</v>
      </c>
      <c r="BQ14" s="21">
        <f ca="1">SUM(BP14-BO14)</f>
        <v>-45829</v>
      </c>
      <c r="BR14" s="22">
        <f ca="1">IF(BQ14=0,0,IF(BO14=0,1,BQ14/BO14))</f>
        <v>-0.14394389112415629</v>
      </c>
      <c r="BS14" s="21">
        <f>SUMIF($C$6:BR$6,BS$5,$C14:BR14)</f>
        <v>2853403</v>
      </c>
      <c r="BT14" s="87">
        <f ca="1">SUMIF($C$6:BS$6,BT$5,$C14:BS14)</f>
        <v>2436660</v>
      </c>
      <c r="BU14" s="21">
        <f ca="1">SUM(BT14-BS14)</f>
        <v>-416743</v>
      </c>
      <c r="BV14" s="22">
        <f ca="1">IF(BU14=0,0,IF(BS14=0,1,BU14/BS14))</f>
        <v>-0.14605122374932669</v>
      </c>
      <c r="BW14" s="21">
        <f>+DI14</f>
        <v>322859</v>
      </c>
      <c r="BX14" s="87">
        <f ca="1">OFFSET(DI14,0,14,1,1)</f>
        <v>262186</v>
      </c>
      <c r="BY14" s="21">
        <f ca="1">SUM(BX14-BW14)</f>
        <v>-60673</v>
      </c>
      <c r="BZ14" s="22">
        <f ca="1">IF(BY14=0,0,IF(BW14=0,1,BY14/BW14))</f>
        <v>-0.18792414025937018</v>
      </c>
      <c r="CA14" s="21">
        <f>SUMIF($C$6:BZ$6,CA$5,$C14:BZ14)</f>
        <v>3176262</v>
      </c>
      <c r="CB14" s="87">
        <f ca="1">SUMIF($C$6:CA$6,CB$5,$C14:CA14)</f>
        <v>2698846</v>
      </c>
      <c r="CC14" s="21">
        <f ca="1">SUM(CB14-CA14)</f>
        <v>-477416</v>
      </c>
      <c r="CD14" s="22">
        <f ca="1">IF(CC14=0,0,IF(CA14=0,1,CC14/CA14))</f>
        <v>-0.15030749982211794</v>
      </c>
      <c r="CE14" s="21">
        <f>+DJ14</f>
        <v>289175</v>
      </c>
      <c r="CF14" s="87">
        <f ca="1">OFFSET(DJ14,0,14,1,1)</f>
        <v>241804</v>
      </c>
      <c r="CG14" s="21">
        <f ca="1">SUM(CF14-CE14)</f>
        <v>-47371</v>
      </c>
      <c r="CH14" s="22">
        <f ca="1">IF(CG14=0,0,IF(CE14=0,1,CG14/CE14))</f>
        <v>-0.16381429929973199</v>
      </c>
      <c r="CI14" s="21">
        <f>SUMIF($C$6:CH$6,CI$5,$C14:CH14)</f>
        <v>3465437</v>
      </c>
      <c r="CJ14" s="87">
        <f ca="1">SUMIF($C$6:CI$6,CJ$5,$C14:CI14)</f>
        <v>2940650</v>
      </c>
      <c r="CK14" s="21">
        <f ca="1">SUM(CJ14-CI14)</f>
        <v>-524787</v>
      </c>
      <c r="CL14" s="22">
        <f ca="1">IF(CK14=0,0,IF(CI14=0,1,CK14/CI14))</f>
        <v>-0.15143458097781029</v>
      </c>
      <c r="CM14" s="21">
        <f>+DK14</f>
        <v>297195</v>
      </c>
      <c r="CN14" s="87">
        <f ca="1">OFFSET(DK14,0,14,1,1)</f>
        <v>241729</v>
      </c>
      <c r="CO14" s="21">
        <f ca="1">SUM(CN14-CM14)</f>
        <v>-55466</v>
      </c>
      <c r="CP14" s="22">
        <f ca="1">IF(CO14=0,0,IF(CM14=0,1,CO14/CM14))</f>
        <v>-0.18663167280741599</v>
      </c>
      <c r="CQ14" s="21">
        <f>SUMIF($C$6:CP$6,CQ$5,$C14:CP14)</f>
        <v>3762632</v>
      </c>
      <c r="CR14" s="87">
        <f ca="1">SUMIF($C$6:CQ$6,CR$5,$C14:CQ14)</f>
        <v>3182379</v>
      </c>
      <c r="CS14" s="21">
        <f ca="1">SUM(CR14-CQ14)</f>
        <v>-580253</v>
      </c>
      <c r="CT14" s="22">
        <f ca="1">IF(CS14=0,0,IF(CQ14=0,1,CS14/CQ14))</f>
        <v>-0.15421465612369215</v>
      </c>
      <c r="CW14" s="12" t="s">
        <v>10</v>
      </c>
      <c r="CX14" s="81" t="s">
        <v>6</v>
      </c>
      <c r="CZ14" s="88">
        <f>SUMIF(BWB!$A$73:$A$83,'2014-2015'!CZ$7,BWB!D$73:D$83)</f>
        <v>237434</v>
      </c>
      <c r="DA14" s="88">
        <f>SUMIF(BWB!$A$73:$A$83,'2014-2015'!DA$7,BWB!E$73:E$83)</f>
        <v>216709</v>
      </c>
      <c r="DB14" s="88">
        <f>SUMIF(BWB!$A$73:$A$83,'2014-2015'!DB$7,BWB!F$73:F$83)</f>
        <v>274660</v>
      </c>
      <c r="DC14" s="88">
        <f>SUMIF(BWB!$A$73:$A$83,'2014-2015'!DC$7,BWB!G$73:G$83)</f>
        <v>295271</v>
      </c>
      <c r="DD14" s="88">
        <f>SUMIF(BWB!$A$73:$A$83,'2014-2015'!DD$7,BWB!H$73:H$83)</f>
        <v>334651</v>
      </c>
      <c r="DE14" s="88">
        <f>SUMIF(BWB!$A$73:$A$83,'2014-2015'!DE$7,BWB!I$73:I$83)</f>
        <v>348785</v>
      </c>
      <c r="DF14" s="88">
        <f>SUMIF(BWB!$A$73:$A$83,'2014-2015'!DF$7,BWB!J$73:J$83)</f>
        <v>398463</v>
      </c>
      <c r="DG14" s="88">
        <f>SUMIF(BWB!$A$73:$A$83,'2014-2015'!DG$7,BWB!K$73:K$83)</f>
        <v>429049</v>
      </c>
      <c r="DH14" s="88">
        <f>SUMIF(BWB!$A$73:$A$83,'2014-2015'!DH$7,BWB!L$73:L$83)</f>
        <v>318381</v>
      </c>
      <c r="DI14" s="88">
        <f>SUMIF(BWB!$A$73:$A$83,'2014-2015'!DI$7,BWB!M$73:M$83)</f>
        <v>322859</v>
      </c>
      <c r="DJ14" s="88">
        <f>SUMIF(BWB!$A$73:$A$83,'2014-2015'!DJ$7,BWB!N$73:N$83)</f>
        <v>289175</v>
      </c>
      <c r="DK14" s="88">
        <f>SUMIF(BWB!$A$73:$A$83,'2014-2015'!DK$7,BWB!O$73:O$83)</f>
        <v>297195</v>
      </c>
      <c r="DN14" s="88">
        <f>SUMIF(BWB!$A$73:$A$83,'2014-2015'!DN$7,BWB!D$73:D$83)</f>
        <v>224233</v>
      </c>
      <c r="DO14" s="88">
        <f>SUMIF(BWB!$A$73:$A$83,'2014-2015'!DO$7,BWB!E$73:E$83)</f>
        <v>182407</v>
      </c>
      <c r="DP14" s="88">
        <f>SUMIF(BWB!$A$73:$A$83,'2014-2015'!DP$7,BWB!F$73:F$83)</f>
        <v>243386</v>
      </c>
      <c r="DQ14" s="88">
        <f>SUMIF(BWB!$A$73:$A$83,'2014-2015'!DQ$7,BWB!G$73:G$83)</f>
        <v>238721</v>
      </c>
      <c r="DR14" s="88">
        <f>SUMIF(BWB!$A$73:$A$83,'2014-2015'!DR$7,BWB!H$73:H$83)</f>
        <v>289751</v>
      </c>
      <c r="DS14" s="88">
        <f>SUMIF(BWB!$A$73:$A$83,'2014-2015'!DS$7,BWB!I$73:I$83)</f>
        <v>295153</v>
      </c>
      <c r="DT14" s="88">
        <f>SUMIF(BWB!$A$73:$A$83,'2014-2015'!DT$7,BWB!J$73:J$83)</f>
        <v>343176</v>
      </c>
      <c r="DU14" s="88">
        <f>SUMIF(BWB!$A$73:$A$83,'2014-2015'!DU$7,BWB!K$73:K$83)</f>
        <v>347281</v>
      </c>
      <c r="DV14" s="88">
        <f>SUMIF(BWB!$A$73:$A$83,'2014-2015'!DV$7,BWB!L$73:L$83)</f>
        <v>272552</v>
      </c>
      <c r="DW14" s="88">
        <f>SUMIF(BWB!$A$73:$A$83,'2014-2015'!DW$7,BWB!M$73:M$83)</f>
        <v>262186</v>
      </c>
      <c r="DX14" s="88">
        <f>SUMIF(BWB!$A$73:$A$83,'2014-2015'!DX$7,BWB!N$73:N$83)</f>
        <v>241804</v>
      </c>
      <c r="DY14" s="88">
        <f>SUMIF(BWB!$A$73:$A$83,'2014-2015'!DY$7,BWB!O$73:O$83)</f>
        <v>241729</v>
      </c>
      <c r="DZ14"/>
    </row>
    <row r="15" spans="1:130" s="12" customFormat="1" ht="15.6">
      <c r="A15" s="101" t="str">
        <f>+CW16</f>
        <v>Blue Water Bridge</v>
      </c>
      <c r="B15" s="29" t="s">
        <v>7</v>
      </c>
      <c r="C15" s="21">
        <f>+CZ15</f>
        <v>117958</v>
      </c>
      <c r="D15" s="87">
        <f ca="1">OFFSET(CZ15,0,14,1,1)</f>
        <v>121344</v>
      </c>
      <c r="E15" s="21">
        <f ca="1">SUM(D15-C15)</f>
        <v>3386</v>
      </c>
      <c r="F15" s="22">
        <f ca="1">IF(E15=0,0,IF(C15=0,1,E15/C15))</f>
        <v>2.8705132335237967E-2</v>
      </c>
      <c r="G15" s="21">
        <f>SUMIF($C$6:F$6,G$5,$C15:F15)</f>
        <v>117958</v>
      </c>
      <c r="H15" s="87">
        <f ca="1">SUMIF($C$6:G$6,H$5,$C15:G15)</f>
        <v>121344</v>
      </c>
      <c r="I15" s="21">
        <f ca="1">SUM(H15-G15)</f>
        <v>3386</v>
      </c>
      <c r="J15" s="22">
        <f ca="1">IF(I15=0,0,IF(G15=0,1,I15/G15))</f>
        <v>2.8705132335237967E-2</v>
      </c>
      <c r="K15" s="21">
        <f>+DA15</f>
        <v>115903</v>
      </c>
      <c r="L15" s="87">
        <f ca="1">OFFSET(DA15,0,14,1,1)</f>
        <v>118080</v>
      </c>
      <c r="M15" s="21">
        <f ca="1">SUM(L15-K15)</f>
        <v>2177</v>
      </c>
      <c r="N15" s="22">
        <f ca="1">IF(M15=0,0,IF(K15=0,1,M15/K15))</f>
        <v>1.8782947809806477E-2</v>
      </c>
      <c r="O15" s="21">
        <f>SUMIF($C$6:N$6,O$5,$C15:N15)</f>
        <v>233861</v>
      </c>
      <c r="P15" s="87">
        <f ca="1">SUMIF($C$6:O$6,P$5,$C15:O15)</f>
        <v>239424</v>
      </c>
      <c r="Q15" s="21">
        <f ca="1">SUM(P15-O15)</f>
        <v>5563</v>
      </c>
      <c r="R15" s="22">
        <f ca="1">IF(Q15=0,0,IF(O15=0,1,Q15/O15))</f>
        <v>2.378763453504432E-2</v>
      </c>
      <c r="S15" s="21">
        <f>+DB15</f>
        <v>129662</v>
      </c>
      <c r="T15" s="87">
        <f ca="1">OFFSET(DB15,0,14,1,1)</f>
        <v>139377</v>
      </c>
      <c r="U15" s="21">
        <f ca="1">SUM(T15-S15)</f>
        <v>9715</v>
      </c>
      <c r="V15" s="22">
        <f ca="1">IF(U15=0,0,IF(S15=0,1,U15/S15))</f>
        <v>7.4925575727661148E-2</v>
      </c>
      <c r="W15" s="21">
        <f>SUMIF($C$6:V$6,W$5,$C15:V15)</f>
        <v>363523</v>
      </c>
      <c r="X15" s="87">
        <f ca="1">SUMIF($C$6:W$6,X$5,$C15:W15)</f>
        <v>378801</v>
      </c>
      <c r="Y15" s="21">
        <f ca="1">SUM(X15-W15)</f>
        <v>15278</v>
      </c>
      <c r="Z15" s="22">
        <f ca="1">IF(Y15=0,0,IF(W15=0,1,Y15/W15))</f>
        <v>4.2027602104956222E-2</v>
      </c>
      <c r="AA15" s="21">
        <f>+DC15</f>
        <v>132436</v>
      </c>
      <c r="AB15" s="87">
        <f ca="1">OFFSET(DC15,0,14,1,1)</f>
        <v>134492</v>
      </c>
      <c r="AC15" s="21">
        <f ca="1">SUM(AB15-AA15)</f>
        <v>2056</v>
      </c>
      <c r="AD15" s="22">
        <f ca="1">IF(AC15=0,0,IF(AA15=0,1,AC15/AA15))</f>
        <v>1.5524479748708811E-2</v>
      </c>
      <c r="AE15" s="21">
        <f>SUMIF($C$6:AD$6,AE$5,$C15:AD15)</f>
        <v>495959</v>
      </c>
      <c r="AF15" s="87">
        <f ca="1">SUMIF($C$6:AE$6,AF$5,$C15:AE15)</f>
        <v>513293</v>
      </c>
      <c r="AG15" s="21">
        <f ca="1">SUM(AF15-AE15)</f>
        <v>17334</v>
      </c>
      <c r="AH15" s="22">
        <f ca="1">IF(AG15=0,0,IF(AE15=0,1,AG15/AE15))</f>
        <v>3.4950469696083751E-2</v>
      </c>
      <c r="AI15" s="21">
        <f>+DD15</f>
        <v>138110</v>
      </c>
      <c r="AJ15" s="87">
        <f ca="1">OFFSET(DD15,0,14,1,1)</f>
        <v>135340</v>
      </c>
      <c r="AK15" s="21">
        <f ca="1">SUM(AJ15-AI15)</f>
        <v>-2770</v>
      </c>
      <c r="AL15" s="22">
        <f ca="1">IF(AK15=0,0,IF(AI15=0,1,AK15/AI15))</f>
        <v>-2.0056476721453914E-2</v>
      </c>
      <c r="AM15" s="21">
        <f>SUMIF($C$6:AL$6,AM$5,$C15:AL15)</f>
        <v>634069</v>
      </c>
      <c r="AN15" s="87">
        <f ca="1">SUMIF($C$6:AM$6,AN$5,$C15:AM15)</f>
        <v>648633</v>
      </c>
      <c r="AO15" s="21">
        <f ca="1">SUM(AN15-AM15)</f>
        <v>14564</v>
      </c>
      <c r="AP15" s="22">
        <f ca="1">IF(AO15=0,0,IF(AM15=0,1,AO15/AM15))</f>
        <v>2.2969109040183323E-2</v>
      </c>
      <c r="AQ15" s="21">
        <f>+DE15</f>
        <v>137861</v>
      </c>
      <c r="AR15" s="87">
        <f ca="1">OFFSET(DE15,0,14,1,1)</f>
        <v>140379</v>
      </c>
      <c r="AS15" s="21">
        <f ca="1">SUM(AR15-AQ15)</f>
        <v>2518</v>
      </c>
      <c r="AT15" s="22">
        <f ca="1">IF(AS15=0,0,IF(AQ15=0,1,AS15/AQ15))</f>
        <v>1.8264773938967509E-2</v>
      </c>
      <c r="AU15" s="21">
        <f>SUMIF($C$6:AT$6,AU$5,$C15:AT15)</f>
        <v>771930</v>
      </c>
      <c r="AV15" s="87">
        <f ca="1">SUMIF($C$6:AU$6,AV$5,$C15:AU15)</f>
        <v>789012</v>
      </c>
      <c r="AW15" s="21">
        <f ca="1">SUM(AV15-AU15)</f>
        <v>17082</v>
      </c>
      <c r="AX15" s="22">
        <f ca="1">IF(AW15=0,0,IF(AU15=0,1,AW15/AU15))</f>
        <v>2.2128949516147838E-2</v>
      </c>
      <c r="AY15" s="21">
        <f>+DF15</f>
        <v>133809</v>
      </c>
      <c r="AZ15" s="87">
        <f ca="1">OFFSET(DF15,0,14,1,1)</f>
        <v>128673</v>
      </c>
      <c r="BA15" s="21">
        <f ca="1">SUM(AZ15-AY15)</f>
        <v>-5136</v>
      </c>
      <c r="BB15" s="22">
        <f ca="1">IF(BA15=0,0,IF(AY15=0,1,BA15/AY15))</f>
        <v>-3.8383068403470617E-2</v>
      </c>
      <c r="BC15" s="21">
        <f>SUMIF($C$6:BB$6,BC$5,$C15:BB15)</f>
        <v>905739</v>
      </c>
      <c r="BD15" s="87">
        <f ca="1">SUMIF($C$6:BC$6,BD$5,$C15:BC15)</f>
        <v>917685</v>
      </c>
      <c r="BE15" s="21">
        <f ca="1">SUM(BD15-BC15)</f>
        <v>11946</v>
      </c>
      <c r="BF15" s="22">
        <f ca="1">IF(BE15=0,0,IF(BC15=0,1,BE15/BC15))</f>
        <v>1.3189230009969759E-2</v>
      </c>
      <c r="BG15" s="21">
        <f>+DG15</f>
        <v>132297</v>
      </c>
      <c r="BH15" s="87">
        <f ca="1">OFFSET(DG15,0,14,1,1)</f>
        <v>137290</v>
      </c>
      <c r="BI15" s="21">
        <f ca="1">SUM(BH15-BG15)</f>
        <v>4993</v>
      </c>
      <c r="BJ15" s="22">
        <f ca="1">IF(BI15=0,0,IF(BG15=0,1,BI15/BG15))</f>
        <v>3.7740840684218083E-2</v>
      </c>
      <c r="BK15" s="21">
        <f>SUMIF($C$6:BJ$6,BK$5,$C15:BJ15)</f>
        <v>1038036</v>
      </c>
      <c r="BL15" s="87">
        <f ca="1">SUMIF($C$6:BK$6,BL$5,$C15:BK15)</f>
        <v>1054975</v>
      </c>
      <c r="BM15" s="21">
        <f ca="1">SUM(BL15-BK15)</f>
        <v>16939</v>
      </c>
      <c r="BN15" s="22">
        <f ca="1">IF(BM15=0,0,IF(BK15=0,1,BM15/BK15))</f>
        <v>1.6318316513107445E-2</v>
      </c>
      <c r="BO15" s="21">
        <f>+DH15</f>
        <v>142304</v>
      </c>
      <c r="BP15" s="87">
        <f ca="1">OFFSET(DH15,0,14,1,1)</f>
        <v>139086</v>
      </c>
      <c r="BQ15" s="21">
        <f ca="1">SUM(BP15-BO15)</f>
        <v>-3218</v>
      </c>
      <c r="BR15" s="22">
        <f ca="1">IF(BQ15=0,0,IF(BO15=0,1,BQ15/BO15))</f>
        <v>-2.2613559703170676E-2</v>
      </c>
      <c r="BS15" s="21">
        <f>SUMIF($C$6:BR$6,BS$5,$C15:BR15)</f>
        <v>1180340</v>
      </c>
      <c r="BT15" s="87">
        <f ca="1">SUMIF($C$6:BS$6,BT$5,$C15:BS15)</f>
        <v>1194061</v>
      </c>
      <c r="BU15" s="21">
        <f ca="1">SUM(BT15-BS15)</f>
        <v>13721</v>
      </c>
      <c r="BV15" s="22">
        <f ca="1">IF(BU15=0,0,IF(BS15=0,1,BU15/BS15))</f>
        <v>1.1624616635884575E-2</v>
      </c>
      <c r="BW15" s="21">
        <f>+DI15</f>
        <v>148555</v>
      </c>
      <c r="BX15" s="87">
        <f ca="1">OFFSET(DI15,0,14,1,1)</f>
        <v>146215</v>
      </c>
      <c r="BY15" s="21">
        <f ca="1">SUM(BX15-BW15)</f>
        <v>-2340</v>
      </c>
      <c r="BZ15" s="22">
        <f ca="1">IF(BY15=0,0,IF(BW15=0,1,BY15/BW15))</f>
        <v>-1.5751741779139041E-2</v>
      </c>
      <c r="CA15" s="21">
        <f>SUMIF($C$6:BZ$6,CA$5,$C15:BZ15)</f>
        <v>1328895</v>
      </c>
      <c r="CB15" s="87">
        <f ca="1">SUMIF($C$6:CA$6,CB$5,$C15:CA15)</f>
        <v>1340276</v>
      </c>
      <c r="CC15" s="21">
        <f ca="1">SUM(CB15-CA15)</f>
        <v>11381</v>
      </c>
      <c r="CD15" s="22">
        <f ca="1">IF(CC15=0,0,IF(CA15=0,1,CC15/CA15))</f>
        <v>8.5642582747320149E-3</v>
      </c>
      <c r="CE15" s="21">
        <f>+DJ15</f>
        <v>131993</v>
      </c>
      <c r="CF15" s="87">
        <f ca="1">OFFSET(DJ15,0,14,1,1)</f>
        <v>137448</v>
      </c>
      <c r="CG15" s="21">
        <f ca="1">SUM(CF15-CE15)</f>
        <v>5455</v>
      </c>
      <c r="CH15" s="22">
        <f ca="1">IF(CG15=0,0,IF(CE15=0,1,CG15/CE15))</f>
        <v>4.132794920942777E-2</v>
      </c>
      <c r="CI15" s="21">
        <f>SUMIF($C$6:CH$6,CI$5,$C15:CH15)</f>
        <v>1460888</v>
      </c>
      <c r="CJ15" s="87">
        <f ca="1">SUMIF($C$6:CI$6,CJ$5,$C15:CI15)</f>
        <v>1477724</v>
      </c>
      <c r="CK15" s="21">
        <f ca="1">SUM(CJ15-CI15)</f>
        <v>16836</v>
      </c>
      <c r="CL15" s="22">
        <f ca="1">IF(CK15=0,0,IF(CI15=0,1,CK15/CI15))</f>
        <v>1.1524497428961016E-2</v>
      </c>
      <c r="CM15" s="21">
        <f>+DK15</f>
        <v>125273</v>
      </c>
      <c r="CN15" s="87">
        <f ca="1">OFFSET(DK15,0,14,1,1)</f>
        <v>125686</v>
      </c>
      <c r="CO15" s="21">
        <f ca="1">SUM(CN15-CM15)</f>
        <v>413</v>
      </c>
      <c r="CP15" s="22">
        <f ca="1">IF(CO15=0,0,IF(CM15=0,1,CO15/CM15))</f>
        <v>3.2967997892602557E-3</v>
      </c>
      <c r="CQ15" s="21">
        <f>SUMIF($C$6:CP$6,CQ$5,$C15:CP15)</f>
        <v>1586161</v>
      </c>
      <c r="CR15" s="87">
        <f ca="1">SUMIF($C$6:CQ$6,CR$5,$C15:CQ15)</f>
        <v>1603410</v>
      </c>
      <c r="CS15" s="21">
        <f ca="1">SUM(CR15-CQ15)</f>
        <v>17249</v>
      </c>
      <c r="CT15" s="22">
        <f ca="1">IF(CS15=0,0,IF(CQ15=0,1,CS15/CQ15))</f>
        <v>1.0874684221841289E-2</v>
      </c>
      <c r="CW15" s="12" t="s">
        <v>10</v>
      </c>
      <c r="CX15" s="81" t="s">
        <v>7</v>
      </c>
      <c r="CY15" s="16"/>
      <c r="CZ15" s="88">
        <f>SUMIF(BWB!$A$87:$A$97,'2014-2015'!CZ$7,BWB!D$87:D$97)</f>
        <v>117958</v>
      </c>
      <c r="DA15" s="88">
        <f>SUMIF(BWB!$A$87:$A$97,'2014-2015'!DA$7,BWB!E$87:E$97)</f>
        <v>115903</v>
      </c>
      <c r="DB15" s="88">
        <f>SUMIF(BWB!$A$87:$A$97,'2014-2015'!DB$7,BWB!F$87:F$97)</f>
        <v>129662</v>
      </c>
      <c r="DC15" s="88">
        <f>SUMIF(BWB!$A$87:$A$97,'2014-2015'!DC$7,BWB!G$87:G$97)</f>
        <v>132436</v>
      </c>
      <c r="DD15" s="88">
        <f>SUMIF(BWB!$A$87:$A$97,'2014-2015'!DD$7,BWB!H$87:H$97)</f>
        <v>138110</v>
      </c>
      <c r="DE15" s="88">
        <f>SUMIF(BWB!$A$87:$A$97,'2014-2015'!DE$7,BWB!I$87:I$97)</f>
        <v>137861</v>
      </c>
      <c r="DF15" s="88">
        <f>SUMIF(BWB!$A$87:$A$97,'2014-2015'!DF$7,BWB!J$87:J$97)</f>
        <v>133809</v>
      </c>
      <c r="DG15" s="88">
        <f>SUMIF(BWB!$A$87:$A$97,'2014-2015'!DG$7,BWB!K$87:K$97)</f>
        <v>132297</v>
      </c>
      <c r="DH15" s="88">
        <f>SUMIF(BWB!$A$87:$A$97,'2014-2015'!DH$7,BWB!L$87:L$97)</f>
        <v>142304</v>
      </c>
      <c r="DI15" s="88">
        <f>SUMIF(BWB!$A$87:$A$97,'2014-2015'!DI$7,BWB!M$87:M$97)</f>
        <v>148555</v>
      </c>
      <c r="DJ15" s="88">
        <f>SUMIF(BWB!$A$87:$A$97,'2014-2015'!DJ$7,BWB!N$87:N$97)</f>
        <v>131993</v>
      </c>
      <c r="DK15" s="88">
        <f>SUMIF(BWB!$A$87:$A$97,'2014-2015'!DK$7,BWB!O$87:O$97)</f>
        <v>125273</v>
      </c>
      <c r="DN15" s="88">
        <f>SUMIF(BWB!$A$87:$A$97,'2014-2015'!DN$7,BWB!D$87:D$97)</f>
        <v>121344</v>
      </c>
      <c r="DO15" s="88">
        <f>SUMIF(BWB!$A$87:$A$97,'2014-2015'!DO$7,BWB!E$87:E$97)</f>
        <v>118080</v>
      </c>
      <c r="DP15" s="88">
        <f>SUMIF(BWB!$A$87:$A$97,'2014-2015'!DP$7,BWB!F$87:F$97)</f>
        <v>139377</v>
      </c>
      <c r="DQ15" s="88">
        <f>SUMIF(BWB!$A$87:$A$97,'2014-2015'!DQ$7,BWB!G$87:G$97)</f>
        <v>134492</v>
      </c>
      <c r="DR15" s="88">
        <f>SUMIF(BWB!$A$87:$A$97,'2014-2015'!DR$7,BWB!H$87:H$97)</f>
        <v>135340</v>
      </c>
      <c r="DS15" s="88">
        <f>SUMIF(BWB!$A$87:$A$97,'2014-2015'!DS$7,BWB!I$87:I$97)</f>
        <v>140379</v>
      </c>
      <c r="DT15" s="88">
        <f>SUMIF(BWB!$A$87:$A$97,'2014-2015'!DT$7,BWB!J$87:J$97)</f>
        <v>128673</v>
      </c>
      <c r="DU15" s="88">
        <f>SUMIF(BWB!$A$87:$A$97,'2014-2015'!DU$7,BWB!K$87:K$97)</f>
        <v>137290</v>
      </c>
      <c r="DV15" s="88">
        <f>SUMIF(BWB!$A$87:$A$97,'2014-2015'!DV$7,BWB!L$87:L$97)</f>
        <v>139086</v>
      </c>
      <c r="DW15" s="88">
        <f>SUMIF(BWB!$A$87:$A$97,'2014-2015'!DW$7,BWB!M$87:M$97)</f>
        <v>146215</v>
      </c>
      <c r="DX15" s="88">
        <f>SUMIF(BWB!$A$87:$A$97,'2014-2015'!DX$7,BWB!N$87:N$97)</f>
        <v>137448</v>
      </c>
      <c r="DY15" s="88">
        <f>SUMIF(BWB!$A$87:$A$97,'2014-2015'!DY$7,BWB!O$87:O$97)</f>
        <v>125686</v>
      </c>
      <c r="DZ15"/>
    </row>
    <row r="16" spans="1:130" s="12" customFormat="1" ht="15.6">
      <c r="A16" s="100"/>
      <c r="B16" s="29" t="s">
        <v>8</v>
      </c>
      <c r="C16" s="87">
        <f>+CZ16</f>
        <v>364</v>
      </c>
      <c r="D16" s="87">
        <f ca="1">OFFSET(CZ16,0,14,1,1)</f>
        <v>462</v>
      </c>
      <c r="E16" s="87">
        <f ca="1">SUM(D16-C16)</f>
        <v>98</v>
      </c>
      <c r="F16" s="22">
        <f ca="1">IF(E16=0,0,IF(C16=0,1,E16/C16))</f>
        <v>0.26923076923076922</v>
      </c>
      <c r="G16" s="87">
        <f>SUMIF($C$6:F$6,G$5,$C16:F16)</f>
        <v>364</v>
      </c>
      <c r="H16" s="87">
        <f ca="1">SUMIF($C$6:G$6,H$5,$C16:G16)</f>
        <v>462</v>
      </c>
      <c r="I16" s="87">
        <f ca="1">SUM(H16-G16)</f>
        <v>98</v>
      </c>
      <c r="J16" s="22">
        <f ca="1">IF(I16=0,0,IF(G16=0,1,I16/G16))</f>
        <v>0.26923076923076922</v>
      </c>
      <c r="K16" s="87">
        <f>+DA16</f>
        <v>300</v>
      </c>
      <c r="L16" s="87">
        <f ca="1">OFFSET(DA16,0,14,1,1)</f>
        <v>328</v>
      </c>
      <c r="M16" s="87">
        <f ca="1">SUM(L16-K16)</f>
        <v>28</v>
      </c>
      <c r="N16" s="22">
        <f ca="1">IF(M16=0,0,IF(K16=0,1,M16/K16))</f>
        <v>9.3333333333333338E-2</v>
      </c>
      <c r="O16" s="87">
        <f>SUMIF($C$6:N$6,O$5,$C16:N16)</f>
        <v>664</v>
      </c>
      <c r="P16" s="87">
        <f ca="1">SUMIF($C$6:O$6,P$5,$C16:O16)</f>
        <v>790</v>
      </c>
      <c r="Q16" s="87">
        <f ca="1">SUM(P16-O16)</f>
        <v>126</v>
      </c>
      <c r="R16" s="22">
        <f ca="1">IF(Q16=0,0,IF(O16=0,1,Q16/O16))</f>
        <v>0.18975903614457831</v>
      </c>
      <c r="S16" s="87">
        <f>+DB16</f>
        <v>403</v>
      </c>
      <c r="T16" s="87">
        <f ca="1">OFFSET(DB16,0,14,1,1)</f>
        <v>487</v>
      </c>
      <c r="U16" s="87">
        <f ca="1">SUM(T16-S16)</f>
        <v>84</v>
      </c>
      <c r="V16" s="22">
        <f ca="1">IF(U16=0,0,IF(S16=0,1,U16/S16))</f>
        <v>0.20843672456575682</v>
      </c>
      <c r="W16" s="87">
        <f>SUMIF($C$6:V$6,W$5,$C16:V16)</f>
        <v>1067</v>
      </c>
      <c r="X16" s="87">
        <f ca="1">SUMIF($C$6:W$6,X$5,$C16:W16)</f>
        <v>1277</v>
      </c>
      <c r="Y16" s="87">
        <f ca="1">SUM(X16-W16)</f>
        <v>210</v>
      </c>
      <c r="Z16" s="22">
        <f ca="1">IF(Y16=0,0,IF(W16=0,1,Y16/W16))</f>
        <v>0.19681349578256796</v>
      </c>
      <c r="AA16" s="87">
        <f>+DC16</f>
        <v>458</v>
      </c>
      <c r="AB16" s="87">
        <f ca="1">OFFSET(DC16,0,14,1,1)</f>
        <v>553</v>
      </c>
      <c r="AC16" s="87">
        <f ca="1">SUM(AB16-AA16)</f>
        <v>95</v>
      </c>
      <c r="AD16" s="22">
        <f ca="1">IF(AC16=0,0,IF(AA16=0,1,AC16/AA16))</f>
        <v>0.20742358078602621</v>
      </c>
      <c r="AE16" s="87">
        <f>SUMIF($C$6:AD$6,AE$5,$C16:AD16)</f>
        <v>1525</v>
      </c>
      <c r="AF16" s="87">
        <f ca="1">SUMIF($C$6:AE$6,AF$5,$C16:AE16)</f>
        <v>1830</v>
      </c>
      <c r="AG16" s="87">
        <f ca="1">SUM(AF16-AE16)</f>
        <v>305</v>
      </c>
      <c r="AH16" s="22">
        <f ca="1">IF(AG16=0,0,IF(AE16=0,1,AG16/AE16))</f>
        <v>0.2</v>
      </c>
      <c r="AI16" s="87">
        <f>+DD16</f>
        <v>637</v>
      </c>
      <c r="AJ16" s="87">
        <f ca="1">OFFSET(DD16,0,14,1,1)</f>
        <v>619</v>
      </c>
      <c r="AK16" s="87">
        <f ca="1">SUM(AJ16-AI16)</f>
        <v>-18</v>
      </c>
      <c r="AL16" s="22">
        <f ca="1">IF(AK16=0,0,IF(AI16=0,1,AK16/AI16))</f>
        <v>-2.8257456828885402E-2</v>
      </c>
      <c r="AM16" s="87">
        <f>SUMIF($C$6:AL$6,AM$5,$C16:AL16)</f>
        <v>2162</v>
      </c>
      <c r="AN16" s="87">
        <f ca="1">SUMIF($C$6:AM$6,AN$5,$C16:AM16)</f>
        <v>2449</v>
      </c>
      <c r="AO16" s="87">
        <f ca="1">SUM(AN16-AM16)</f>
        <v>287</v>
      </c>
      <c r="AP16" s="22">
        <f ca="1">IF(AO16=0,0,IF(AM16=0,1,AO16/AM16))</f>
        <v>0.13274745605920443</v>
      </c>
      <c r="AQ16" s="87">
        <f>+DE16</f>
        <v>664</v>
      </c>
      <c r="AR16" s="87">
        <f ca="1">OFFSET(DE16,0,14,1,1)</f>
        <v>664</v>
      </c>
      <c r="AS16" s="87">
        <f ca="1">SUM(AR16-AQ16)</f>
        <v>0</v>
      </c>
      <c r="AT16" s="22">
        <f ca="1">IF(AS16=0,0,IF(AQ16=0,1,AS16/AQ16))</f>
        <v>0</v>
      </c>
      <c r="AU16" s="87">
        <f>SUMIF($C$6:AT$6,AU$5,$C16:AT16)</f>
        <v>2826</v>
      </c>
      <c r="AV16" s="87">
        <f ca="1">SUMIF($C$6:AU$6,AV$5,$C16:AU16)</f>
        <v>3113</v>
      </c>
      <c r="AW16" s="87">
        <f ca="1">SUM(AV16-AU16)</f>
        <v>287</v>
      </c>
      <c r="AX16" s="22">
        <f ca="1">IF(AW16=0,0,IF(AU16=0,1,AW16/AU16))</f>
        <v>0.10155697098372257</v>
      </c>
      <c r="AY16" s="87">
        <f>+DF16</f>
        <v>741</v>
      </c>
      <c r="AZ16" s="87">
        <f ca="1">OFFSET(DF16,0,14,1,1)</f>
        <v>622</v>
      </c>
      <c r="BA16" s="87">
        <f ca="1">SUM(AZ16-AY16)</f>
        <v>-119</v>
      </c>
      <c r="BB16" s="22">
        <f ca="1">IF(BA16=0,0,IF(AY16=0,1,BA16/AY16))</f>
        <v>-0.16059379217273953</v>
      </c>
      <c r="BC16" s="87">
        <f>SUMIF($C$6:BB$6,BC$5,$C16:BB16)</f>
        <v>3567</v>
      </c>
      <c r="BD16" s="87">
        <f ca="1">SUMIF($C$6:BC$6,BD$5,$C16:BC16)</f>
        <v>3735</v>
      </c>
      <c r="BE16" s="87">
        <f ca="1">SUM(BD16-BC16)</f>
        <v>168</v>
      </c>
      <c r="BF16" s="22">
        <f ca="1">IF(BE16=0,0,IF(BC16=0,1,BE16/BC16))</f>
        <v>4.7098402018502947E-2</v>
      </c>
      <c r="BG16" s="87">
        <f>+DG16</f>
        <v>841</v>
      </c>
      <c r="BH16" s="87">
        <f ca="1">OFFSET(DG16,0,14,1,1)</f>
        <v>577</v>
      </c>
      <c r="BI16" s="87">
        <f ca="1">SUM(BH16-BG16)</f>
        <v>-264</v>
      </c>
      <c r="BJ16" s="22">
        <f ca="1">IF(BI16=0,0,IF(BG16=0,1,BI16/BG16))</f>
        <v>-0.31391200951248516</v>
      </c>
      <c r="BK16" s="87">
        <f>SUMIF($C$6:BJ$6,BK$5,$C16:BJ16)</f>
        <v>4408</v>
      </c>
      <c r="BL16" s="87">
        <f ca="1">SUMIF($C$6:BK$6,BL$5,$C16:BK16)</f>
        <v>4312</v>
      </c>
      <c r="BM16" s="87">
        <f ca="1">SUM(BL16-BK16)</f>
        <v>-96</v>
      </c>
      <c r="BN16" s="22">
        <f ca="1">IF(BM16=0,0,IF(BK16=0,1,BM16/BK16))</f>
        <v>-2.1778584392014518E-2</v>
      </c>
      <c r="BO16" s="87">
        <f>+DH16</f>
        <v>737</v>
      </c>
      <c r="BP16" s="87">
        <f ca="1">OFFSET(DH16,0,14,1,1)</f>
        <v>585</v>
      </c>
      <c r="BQ16" s="87">
        <f ca="1">SUM(BP16-BO16)</f>
        <v>-152</v>
      </c>
      <c r="BR16" s="22">
        <f ca="1">IF(BQ16=0,0,IF(BO16=0,1,BQ16/BO16))</f>
        <v>-0.2062415196743555</v>
      </c>
      <c r="BS16" s="87">
        <f>SUMIF($C$6:BR$6,BS$5,$C16:BR16)</f>
        <v>5145</v>
      </c>
      <c r="BT16" s="87">
        <f ca="1">SUMIF($C$6:BS$6,BT$5,$C16:BS16)</f>
        <v>4897</v>
      </c>
      <c r="BU16" s="87">
        <f ca="1">SUM(BT16-BS16)</f>
        <v>-248</v>
      </c>
      <c r="BV16" s="22">
        <f ca="1">IF(BU16=0,0,IF(BS16=0,1,BU16/BS16))</f>
        <v>-4.8202137998056366E-2</v>
      </c>
      <c r="BW16" s="87">
        <f>+DI16</f>
        <v>710</v>
      </c>
      <c r="BX16" s="87">
        <f ca="1">OFFSET(DI16,0,14,1,1)</f>
        <v>580</v>
      </c>
      <c r="BY16" s="87">
        <f ca="1">SUM(BX16-BW16)</f>
        <v>-130</v>
      </c>
      <c r="BZ16" s="22">
        <f ca="1">IF(BY16=0,0,IF(BW16=0,1,BY16/BW16))</f>
        <v>-0.18309859154929578</v>
      </c>
      <c r="CA16" s="87">
        <f>SUMIF($C$6:BZ$6,CA$5,$C16:BZ16)</f>
        <v>5855</v>
      </c>
      <c r="CB16" s="87">
        <f ca="1">SUMIF($C$6:CA$6,CB$5,$C16:CA16)</f>
        <v>5477</v>
      </c>
      <c r="CC16" s="87">
        <f ca="1">SUM(CB16-CA16)</f>
        <v>-378</v>
      </c>
      <c r="CD16" s="22">
        <f ca="1">IF(CC16=0,0,IF(CA16=0,1,CC16/CA16))</f>
        <v>-6.4560204953031594E-2</v>
      </c>
      <c r="CE16" s="87">
        <f>+DJ16</f>
        <v>663</v>
      </c>
      <c r="CF16" s="87">
        <f ca="1">OFFSET(DJ16,0,14,1,1)</f>
        <v>441</v>
      </c>
      <c r="CG16" s="87">
        <f ca="1">SUM(CF16-CE16)</f>
        <v>-222</v>
      </c>
      <c r="CH16" s="22">
        <f ca="1">IF(CG16=0,0,IF(CE16=0,1,CG16/CE16))</f>
        <v>-0.33484162895927599</v>
      </c>
      <c r="CI16" s="87">
        <f>SUMIF($C$6:CH$6,CI$5,$C16:CH16)</f>
        <v>6518</v>
      </c>
      <c r="CJ16" s="87">
        <f ca="1">SUMIF($C$6:CI$6,CJ$5,$C16:CI16)</f>
        <v>5918</v>
      </c>
      <c r="CK16" s="87">
        <f ca="1">SUM(CJ16-CI16)</f>
        <v>-600</v>
      </c>
      <c r="CL16" s="22">
        <f ca="1">IF(CK16=0,0,IF(CI16=0,1,CK16/CI16))</f>
        <v>-9.2052776925437257E-2</v>
      </c>
      <c r="CM16" s="87">
        <f>+DK16</f>
        <v>353</v>
      </c>
      <c r="CN16" s="87">
        <f ca="1">OFFSET(DK16,0,14,1,1)</f>
        <v>261</v>
      </c>
      <c r="CO16" s="87">
        <f ca="1">SUM(CN16-CM16)</f>
        <v>-92</v>
      </c>
      <c r="CP16" s="22">
        <f ca="1">IF(CO16=0,0,IF(CM16=0,1,CO16/CM16))</f>
        <v>-0.26062322946175637</v>
      </c>
      <c r="CQ16" s="87">
        <f>SUMIF($C$6:CP$6,CQ$5,$C16:CP16)</f>
        <v>6871</v>
      </c>
      <c r="CR16" s="87">
        <f ca="1">SUMIF($C$6:CQ$6,CR$5,$C16:CQ16)</f>
        <v>6179</v>
      </c>
      <c r="CS16" s="87">
        <f ca="1">SUM(CR16-CQ16)</f>
        <v>-692</v>
      </c>
      <c r="CT16" s="22">
        <f ca="1">IF(CS16=0,0,IF(CQ16=0,1,CS16/CQ16))</f>
        <v>-0.10071314219182069</v>
      </c>
      <c r="CW16" s="12" t="s">
        <v>10</v>
      </c>
      <c r="CX16" s="81" t="s">
        <v>8</v>
      </c>
      <c r="CY16" s="16"/>
      <c r="CZ16" s="88">
        <f>SUMIF(BWB!$A$100:$A$110,'2014-2015'!CZ$7,BWB!D$100:D$110)</f>
        <v>364</v>
      </c>
      <c r="DA16" s="88">
        <f>SUMIF(BWB!$A$100:$A$110,'2014-2015'!DA$7,BWB!E$100:E$110)</f>
        <v>300</v>
      </c>
      <c r="DB16" s="88">
        <f>SUMIF(BWB!$A$100:$A$110,'2014-2015'!DB$7,BWB!F$100:F$110)</f>
        <v>403</v>
      </c>
      <c r="DC16" s="88">
        <f>SUMIF(BWB!$A$100:$A$110,'2014-2015'!DC$7,BWB!G$100:G$110)</f>
        <v>458</v>
      </c>
      <c r="DD16" s="88">
        <f>SUMIF(BWB!$A$100:$A$110,'2014-2015'!DD$7,BWB!H$100:H$110)</f>
        <v>637</v>
      </c>
      <c r="DE16" s="88">
        <f>SUMIF(BWB!$A$100:$A$110,'2014-2015'!DE$7,BWB!I$100:I$110)</f>
        <v>664</v>
      </c>
      <c r="DF16" s="88">
        <f>SUMIF(BWB!$A$100:$A$110,'2014-2015'!DF$7,BWB!J$100:J$110)</f>
        <v>741</v>
      </c>
      <c r="DG16" s="88">
        <f>SUMIF(BWB!$A$100:$A$110,'2014-2015'!DG$7,BWB!K$100:K$110)</f>
        <v>841</v>
      </c>
      <c r="DH16" s="88">
        <f>SUMIF(BWB!$A$100:$A$110,'2014-2015'!DH$7,BWB!L$100:L$110)</f>
        <v>737</v>
      </c>
      <c r="DI16" s="88">
        <f>SUMIF(BWB!$A$100:$A$110,'2014-2015'!DI$7,BWB!M$100:M$110)</f>
        <v>710</v>
      </c>
      <c r="DJ16" s="88">
        <f>SUMIF(BWB!$A$100:$A$110,'2014-2015'!DJ$7,BWB!N$100:N$110)</f>
        <v>663</v>
      </c>
      <c r="DK16" s="88">
        <f>SUMIF(BWB!$A$100:$A$110,'2014-2015'!DK$7,BWB!O$100:O$110)</f>
        <v>353</v>
      </c>
      <c r="DN16" s="88">
        <f>SUMIF(BWB!$A$100:$A$110,'2014-2015'!DN$7,BWB!D$100:D$110)</f>
        <v>462</v>
      </c>
      <c r="DO16" s="88">
        <f>SUMIF(BWB!$A$100:$A$110,'2014-2015'!DO$7,BWB!E$100:E$110)</f>
        <v>328</v>
      </c>
      <c r="DP16" s="88">
        <f>SUMIF(BWB!$A$100:$A$110,'2014-2015'!DP$7,BWB!F$100:F$110)</f>
        <v>487</v>
      </c>
      <c r="DQ16" s="88">
        <f>SUMIF(BWB!$A$100:$A$110,'2014-2015'!DQ$7,BWB!G$100:G$110)</f>
        <v>553</v>
      </c>
      <c r="DR16" s="88">
        <f>SUMIF(BWB!$A$100:$A$110,'2014-2015'!DR$7,BWB!H$100:H$110)</f>
        <v>619</v>
      </c>
      <c r="DS16" s="88">
        <f>SUMIF(BWB!$A$100:$A$110,'2014-2015'!DS$7,BWB!I$100:I$110)</f>
        <v>664</v>
      </c>
      <c r="DT16" s="88">
        <f>SUMIF(BWB!$A$100:$A$110,'2014-2015'!DT$7,BWB!J$100:J$110)</f>
        <v>622</v>
      </c>
      <c r="DU16" s="88">
        <f>SUMIF(BWB!$A$100:$A$110,'2014-2015'!DU$7,BWB!K$100:K$110)</f>
        <v>577</v>
      </c>
      <c r="DV16" s="88">
        <f>SUMIF(BWB!$A$100:$A$110,'2014-2015'!DV$7,BWB!L$100:L$110)</f>
        <v>585</v>
      </c>
      <c r="DW16" s="88">
        <f>SUMIF(BWB!$A$100:$A$110,'2014-2015'!DW$7,BWB!M$100:M$110)</f>
        <v>580</v>
      </c>
      <c r="DX16" s="88">
        <f>SUMIF(BWB!$A$100:$A$110,'2014-2015'!DX$7,BWB!N$100:N$110)</f>
        <v>441</v>
      </c>
      <c r="DY16" s="88">
        <f>SUMIF(BWB!$A$100:$A$110,'2014-2015'!DY$7,BWB!O$100:O$110)</f>
        <v>261</v>
      </c>
      <c r="DZ16"/>
    </row>
    <row r="17" spans="1:130" s="16" customFormat="1" ht="15.6">
      <c r="A17" s="90"/>
      <c r="B17" s="27" t="s">
        <v>9</v>
      </c>
      <c r="C17" s="14">
        <f>+SUM(C14:C16)</f>
        <v>355756</v>
      </c>
      <c r="D17" s="103">
        <f ca="1">+SUM(D14:D16)</f>
        <v>346039</v>
      </c>
      <c r="E17" s="14">
        <f ca="1">SUM(E14:E16)</f>
        <v>-9717</v>
      </c>
      <c r="F17" s="15">
        <f ca="1">IF(E17=0,0,IF(C17=0,1,E17/C17))</f>
        <v>-2.7313664421682277E-2</v>
      </c>
      <c r="G17" s="14">
        <f>SUM(G14:G16)</f>
        <v>355756</v>
      </c>
      <c r="H17" s="103">
        <f ca="1">SUM(H14:H16)</f>
        <v>346039</v>
      </c>
      <c r="I17" s="14">
        <f ca="1">SUM(I14:I16)</f>
        <v>-9717</v>
      </c>
      <c r="J17" s="15">
        <f ca="1">IF(I17=0,0,IF(G17=0,1,I17/G17))</f>
        <v>-2.7313664421682277E-2</v>
      </c>
      <c r="K17" s="14">
        <f>+SUM(K14:K16)</f>
        <v>332912</v>
      </c>
      <c r="L17" s="103">
        <f ca="1">+SUM(L14:L16)</f>
        <v>300815</v>
      </c>
      <c r="M17" s="14">
        <f ca="1">SUM(M14:M16)</f>
        <v>-32097</v>
      </c>
      <c r="N17" s="15">
        <f ca="1">IF(M17=0,0,IF(K17=0,1,M17/K17))</f>
        <v>-9.6412865862450139E-2</v>
      </c>
      <c r="O17" s="14">
        <f>SUM(O14:O16)</f>
        <v>688668</v>
      </c>
      <c r="P17" s="103">
        <f ca="1">SUM(P14:P16)</f>
        <v>646854</v>
      </c>
      <c r="Q17" s="14">
        <f ca="1">SUM(Q14:Q16)</f>
        <v>-41814</v>
      </c>
      <c r="R17" s="15">
        <f ca="1">IF(Q17=0,0,IF(O17=0,1,Q17/O17))</f>
        <v>-6.0717210615274707E-2</v>
      </c>
      <c r="S17" s="14">
        <f>+SUM(S14:S16)</f>
        <v>404725</v>
      </c>
      <c r="T17" s="103">
        <f ca="1">+SUM(T14:T16)</f>
        <v>383250</v>
      </c>
      <c r="U17" s="14">
        <f ca="1">SUM(U14:U16)</f>
        <v>-21475</v>
      </c>
      <c r="V17" s="15">
        <f ca="1">IF(U17=0,0,IF(S17=0,1,U17/S17))</f>
        <v>-5.3060720242139724E-2</v>
      </c>
      <c r="W17" s="14">
        <f>SUM(W14:W16)</f>
        <v>1093393</v>
      </c>
      <c r="X17" s="103">
        <f ca="1">SUM(X14:X16)</f>
        <v>1030104</v>
      </c>
      <c r="Y17" s="14">
        <f ca="1">SUM(Y14:Y16)</f>
        <v>-63289</v>
      </c>
      <c r="Z17" s="15">
        <f ca="1">IF(Y17=0,0,IF(W17=0,1,Y17/W17))</f>
        <v>-5.7883121622326096E-2</v>
      </c>
      <c r="AA17" s="14">
        <f>+SUM(AA14:AA16)</f>
        <v>428165</v>
      </c>
      <c r="AB17" s="103">
        <f ca="1">+SUM(AB14:AB16)</f>
        <v>373766</v>
      </c>
      <c r="AC17" s="14">
        <f ca="1">SUM(AC14:AC16)</f>
        <v>-54399</v>
      </c>
      <c r="AD17" s="15">
        <f ca="1">IF(AC17=0,0,IF(AA17=0,1,AC17/AA17))</f>
        <v>-0.12705148716032372</v>
      </c>
      <c r="AE17" s="14">
        <f>SUM(AE14:AE16)</f>
        <v>1521558</v>
      </c>
      <c r="AF17" s="103">
        <f ca="1">SUM(AF14:AF16)</f>
        <v>1403870</v>
      </c>
      <c r="AG17" s="14">
        <f ca="1">SUM(AG14:AG16)</f>
        <v>-117688</v>
      </c>
      <c r="AH17" s="15">
        <f ca="1">IF(AG17=0,0,IF(AE17=0,1,AG17/AE17))</f>
        <v>-7.73470350785182E-2</v>
      </c>
      <c r="AI17" s="14">
        <f>+SUM(AI14:AI16)</f>
        <v>473398</v>
      </c>
      <c r="AJ17" s="103">
        <f ca="1">+SUM(AJ14:AJ16)</f>
        <v>425710</v>
      </c>
      <c r="AK17" s="14">
        <f ca="1">SUM(AK14:AK16)</f>
        <v>-47688</v>
      </c>
      <c r="AL17" s="15">
        <f ca="1">IF(AK17=0,0,IF(AI17=0,1,AK17/AI17))</f>
        <v>-0.10073553331446267</v>
      </c>
      <c r="AM17" s="14">
        <f>SUM(AM14:AM16)</f>
        <v>1994956</v>
      </c>
      <c r="AN17" s="103">
        <f ca="1">SUM(AN14:AN16)</f>
        <v>1829580</v>
      </c>
      <c r="AO17" s="14">
        <f ca="1">SUM(AO14:AO16)</f>
        <v>-165376</v>
      </c>
      <c r="AP17" s="15">
        <f ca="1">IF(AO17=0,0,IF(AM17=0,1,AO17/AM17))</f>
        <v>-8.2897066401464492E-2</v>
      </c>
      <c r="AQ17" s="14">
        <f>+SUM(AQ14:AQ16)</f>
        <v>487310</v>
      </c>
      <c r="AR17" s="103">
        <f ca="1">+SUM(AR14:AR16)</f>
        <v>436196</v>
      </c>
      <c r="AS17" s="14">
        <f ca="1">SUM(AS14:AS16)</f>
        <v>-51114</v>
      </c>
      <c r="AT17" s="15">
        <f ca="1">IF(AS17=0,0,IF(AQ17=0,1,AS17/AQ17))</f>
        <v>-0.10489011101762738</v>
      </c>
      <c r="AU17" s="14">
        <f>SUM(AU14:AU16)</f>
        <v>2482266</v>
      </c>
      <c r="AV17" s="103">
        <f ca="1">SUM(AV14:AV16)</f>
        <v>2265776</v>
      </c>
      <c r="AW17" s="14">
        <f ca="1">SUM(AW14:AW16)</f>
        <v>-216490</v>
      </c>
      <c r="AX17" s="15">
        <f ca="1">IF(AW17=0,0,IF(AU17=0,1,AW17/AU17))</f>
        <v>-8.7214665954414239E-2</v>
      </c>
      <c r="AY17" s="14">
        <f>+SUM(AY14:AY16)</f>
        <v>533013</v>
      </c>
      <c r="AZ17" s="103">
        <f ca="1">+SUM(AZ14:AZ16)</f>
        <v>472471</v>
      </c>
      <c r="BA17" s="14">
        <f ca="1">SUM(BA14:BA16)</f>
        <v>-60542</v>
      </c>
      <c r="BB17" s="15">
        <f ca="1">IF(BA17=0,0,IF(AY17=0,1,BA17/AY17))</f>
        <v>-0.11358447167329877</v>
      </c>
      <c r="BC17" s="14">
        <f>SUM(BC14:BC16)</f>
        <v>3015279</v>
      </c>
      <c r="BD17" s="103">
        <f ca="1">SUM(BD14:BD16)</f>
        <v>2738247</v>
      </c>
      <c r="BE17" s="14">
        <f ca="1">SUM(BE14:BE16)</f>
        <v>-277032</v>
      </c>
      <c r="BF17" s="15">
        <f ca="1">IF(BE17=0,0,IF(BC17=0,1,BE17/BC17))</f>
        <v>-9.1876075149264796E-2</v>
      </c>
      <c r="BG17" s="14">
        <f>+SUM(BG14:BG16)</f>
        <v>562187</v>
      </c>
      <c r="BH17" s="103">
        <f ca="1">+SUM(BH14:BH16)</f>
        <v>485148</v>
      </c>
      <c r="BI17" s="14">
        <f ca="1">SUM(BI14:BI16)</f>
        <v>-77039</v>
      </c>
      <c r="BJ17" s="15">
        <f ca="1">IF(BI17=0,0,IF(BG17=0,1,BI17/BG17))</f>
        <v>-0.13703447429414056</v>
      </c>
      <c r="BK17" s="14">
        <f>SUM(BK14:BK16)</f>
        <v>3577466</v>
      </c>
      <c r="BL17" s="103">
        <f ca="1">SUM(BL14:BL16)</f>
        <v>3223395</v>
      </c>
      <c r="BM17" s="14">
        <f ca="1">SUM(BM14:BM16)</f>
        <v>-354071</v>
      </c>
      <c r="BN17" s="15">
        <f ca="1">IF(BM17=0,0,IF(BK17=0,1,BM17/BK17))</f>
        <v>-9.8972568851807399E-2</v>
      </c>
      <c r="BO17" s="14">
        <f>+SUM(BO14:BO16)</f>
        <v>461422</v>
      </c>
      <c r="BP17" s="103">
        <f ca="1">+SUM(BP14:BP16)</f>
        <v>412223</v>
      </c>
      <c r="BQ17" s="14">
        <f ca="1">SUM(BQ14:BQ16)</f>
        <v>-49199</v>
      </c>
      <c r="BR17" s="15">
        <f ca="1">IF(BQ17=0,0,IF(BO17=0,1,BQ17/BO17))</f>
        <v>-0.10662473830896663</v>
      </c>
      <c r="BS17" s="14">
        <f>SUM(BS14:BS16)</f>
        <v>4038888</v>
      </c>
      <c r="BT17" s="103">
        <f ca="1">SUM(BT14:BT16)</f>
        <v>3635618</v>
      </c>
      <c r="BU17" s="14">
        <f ca="1">SUM(BU14:BU16)</f>
        <v>-403270</v>
      </c>
      <c r="BV17" s="15">
        <f ca="1">IF(BU17=0,0,IF(BS17=0,1,BU17/BS17))</f>
        <v>-9.9846789512360826E-2</v>
      </c>
      <c r="BW17" s="14">
        <f>+SUM(BW14:BW16)</f>
        <v>472124</v>
      </c>
      <c r="BX17" s="103">
        <f ca="1">+SUM(BX14:BX16)</f>
        <v>408981</v>
      </c>
      <c r="BY17" s="14">
        <f ca="1">SUM(BY14:BY16)</f>
        <v>-63143</v>
      </c>
      <c r="BZ17" s="15">
        <f ca="1">IF(BY17=0,0,IF(BW17=0,1,BY17/BW17))</f>
        <v>-0.13374240665587855</v>
      </c>
      <c r="CA17" s="14">
        <f>SUM(CA14:CA16)</f>
        <v>4511012</v>
      </c>
      <c r="CB17" s="103">
        <f ca="1">SUM(CB14:CB16)</f>
        <v>4044599</v>
      </c>
      <c r="CC17" s="14">
        <f ca="1">SUM(CC14:CC16)</f>
        <v>-466413</v>
      </c>
      <c r="CD17" s="15">
        <f ca="1">IF(CC17=0,0,IF(CA17=0,1,CC17/CA17))</f>
        <v>-0.10339431595393672</v>
      </c>
      <c r="CE17" s="14">
        <f>+SUM(CE14:CE16)</f>
        <v>421831</v>
      </c>
      <c r="CF17" s="103">
        <f ca="1">+SUM(CF14:CF16)</f>
        <v>379693</v>
      </c>
      <c r="CG17" s="14">
        <f ca="1">SUM(CG14:CG16)</f>
        <v>-42138</v>
      </c>
      <c r="CH17" s="15">
        <f ca="1">IF(CG17=0,0,IF(CE17=0,1,CG17/CE17))</f>
        <v>-9.9893085145472946E-2</v>
      </c>
      <c r="CI17" s="14">
        <f>SUM(CI14:CI16)</f>
        <v>4932843</v>
      </c>
      <c r="CJ17" s="103">
        <f ca="1">SUM(CJ14:CJ16)</f>
        <v>4424292</v>
      </c>
      <c r="CK17" s="14">
        <f ca="1">SUM(CK14:CK16)</f>
        <v>-508551</v>
      </c>
      <c r="CL17" s="15">
        <f ca="1">IF(CK17=0,0,IF(CI17=0,1,CK17/CI17))</f>
        <v>-0.10309490896020813</v>
      </c>
      <c r="CM17" s="14">
        <f>+SUM(CM14:CM16)</f>
        <v>422821</v>
      </c>
      <c r="CN17" s="103">
        <f ca="1">+SUM(CN14:CN16)</f>
        <v>367676</v>
      </c>
      <c r="CO17" s="14">
        <f ca="1">SUM(CO14:CO16)</f>
        <v>-55145</v>
      </c>
      <c r="CP17" s="15">
        <f ca="1">IF(CO17=0,0,IF(CM17=0,1,CO17/CM17))</f>
        <v>-0.13042162049661676</v>
      </c>
      <c r="CQ17" s="14">
        <f>SUM(CQ14:CQ16)</f>
        <v>5355664</v>
      </c>
      <c r="CR17" s="103">
        <f ca="1">SUM(CR14:CR16)</f>
        <v>4791968</v>
      </c>
      <c r="CS17" s="14">
        <f ca="1">SUM(CS14:CS16)</f>
        <v>-563696</v>
      </c>
      <c r="CT17" s="15">
        <f ca="1">IF(CS17=0,0,IF(CQ17=0,1,CS17/CQ17))</f>
        <v>-0.10525230858395897</v>
      </c>
      <c r="CW17" s="12"/>
      <c r="CX17" s="12"/>
      <c r="CZ17" s="89"/>
      <c r="DA17" s="89"/>
      <c r="DB17" s="89"/>
      <c r="DC17" s="89"/>
      <c r="DD17" s="89"/>
      <c r="DE17" s="89"/>
      <c r="DF17" s="89"/>
      <c r="DG17" s="89"/>
      <c r="DH17" s="89"/>
      <c r="DI17" s="89"/>
      <c r="DJ17" s="89"/>
      <c r="DK17" s="89"/>
      <c r="DL17" s="12"/>
      <c r="DM17" s="12"/>
      <c r="DN17" s="89"/>
      <c r="DO17" s="89"/>
      <c r="DP17" s="89"/>
      <c r="DQ17" s="89"/>
      <c r="DR17" s="89"/>
      <c r="DS17" s="89"/>
      <c r="DT17" s="89"/>
      <c r="DU17" s="89"/>
      <c r="DV17" s="89"/>
      <c r="DW17" s="89"/>
      <c r="DX17" s="89"/>
      <c r="DY17" s="89"/>
      <c r="DZ17"/>
    </row>
    <row r="18" spans="1:130" s="12" customFormat="1" ht="15.6">
      <c r="A18" s="91"/>
      <c r="B18" s="28"/>
      <c r="C18" s="9"/>
      <c r="D18" s="9"/>
      <c r="E18" s="10"/>
      <c r="F18" s="11"/>
      <c r="G18" s="9"/>
      <c r="H18" s="9"/>
      <c r="I18" s="10"/>
      <c r="J18" s="11"/>
      <c r="K18" s="9"/>
      <c r="L18" s="9"/>
      <c r="M18" s="10"/>
      <c r="N18" s="11"/>
      <c r="O18" s="9"/>
      <c r="P18" s="9"/>
      <c r="Q18" s="10"/>
      <c r="R18" s="11"/>
      <c r="S18" s="9"/>
      <c r="T18" s="9"/>
      <c r="U18" s="10"/>
      <c r="V18" s="11"/>
      <c r="W18" s="9"/>
      <c r="X18" s="9"/>
      <c r="Y18" s="10"/>
      <c r="Z18" s="11"/>
      <c r="AA18" s="9"/>
      <c r="AB18" s="9"/>
      <c r="AC18" s="10"/>
      <c r="AD18" s="11"/>
      <c r="AE18" s="9"/>
      <c r="AF18" s="9"/>
      <c r="AG18" s="10"/>
      <c r="AH18" s="11"/>
      <c r="AI18" s="9"/>
      <c r="AJ18" s="9"/>
      <c r="AK18" s="10"/>
      <c r="AL18" s="11"/>
      <c r="AM18" s="9"/>
      <c r="AN18" s="9"/>
      <c r="AO18" s="10"/>
      <c r="AP18" s="11"/>
      <c r="AQ18" s="9"/>
      <c r="AR18" s="9"/>
      <c r="AS18" s="10"/>
      <c r="AT18" s="11"/>
      <c r="AU18" s="9"/>
      <c r="AV18" s="9"/>
      <c r="AW18" s="10"/>
      <c r="AX18" s="11"/>
      <c r="AY18" s="9"/>
      <c r="AZ18" s="9"/>
      <c r="BA18" s="10"/>
      <c r="BB18" s="11"/>
      <c r="BC18" s="9"/>
      <c r="BD18" s="9"/>
      <c r="BE18" s="10"/>
      <c r="BF18" s="11"/>
      <c r="BG18" s="9"/>
      <c r="BH18" s="9"/>
      <c r="BI18" s="10"/>
      <c r="BJ18" s="11"/>
      <c r="BK18" s="9"/>
      <c r="BL18" s="9"/>
      <c r="BM18" s="10"/>
      <c r="BN18" s="11"/>
      <c r="BO18" s="9"/>
      <c r="BP18" s="9"/>
      <c r="BQ18" s="10"/>
      <c r="BR18" s="11"/>
      <c r="BS18" s="9"/>
      <c r="BT18" s="9"/>
      <c r="BU18" s="10"/>
      <c r="BV18" s="11"/>
      <c r="BW18" s="9"/>
      <c r="BX18" s="9"/>
      <c r="BY18" s="10"/>
      <c r="BZ18" s="11"/>
      <c r="CA18" s="9"/>
      <c r="CB18" s="9"/>
      <c r="CC18" s="10"/>
      <c r="CD18" s="11"/>
      <c r="CE18" s="9"/>
      <c r="CF18" s="9"/>
      <c r="CG18" s="10"/>
      <c r="CH18" s="11"/>
      <c r="CI18" s="9"/>
      <c r="CJ18" s="9"/>
      <c r="CK18" s="10"/>
      <c r="CL18" s="11"/>
      <c r="CM18" s="9"/>
      <c r="CN18" s="9"/>
      <c r="CO18" s="10"/>
      <c r="CP18" s="11"/>
      <c r="CQ18" s="9"/>
      <c r="CR18" s="9"/>
      <c r="CS18" s="10"/>
      <c r="CT18" s="11"/>
      <c r="CY18" s="16"/>
      <c r="CZ18" s="89"/>
      <c r="DA18" s="89"/>
      <c r="DB18" s="89"/>
      <c r="DC18" s="89"/>
      <c r="DD18" s="89"/>
      <c r="DE18" s="89"/>
      <c r="DF18" s="89"/>
      <c r="DG18" s="89"/>
      <c r="DH18" s="89"/>
      <c r="DI18" s="89"/>
      <c r="DJ18" s="89"/>
      <c r="DK18" s="89"/>
      <c r="DN18" s="89"/>
      <c r="DO18" s="89"/>
      <c r="DP18" s="89"/>
      <c r="DQ18" s="89"/>
      <c r="DR18" s="89"/>
      <c r="DS18" s="89"/>
      <c r="DT18" s="89"/>
      <c r="DU18" s="89"/>
      <c r="DV18" s="89"/>
      <c r="DW18" s="89"/>
      <c r="DX18" s="89"/>
      <c r="DY18" s="89"/>
      <c r="DZ18"/>
    </row>
    <row r="19" spans="1:130" s="12" customFormat="1" ht="15" customHeight="1">
      <c r="A19" s="99"/>
      <c r="B19" s="31" t="s">
        <v>6</v>
      </c>
      <c r="C19" s="21">
        <f>+CZ19</f>
        <v>286184</v>
      </c>
      <c r="D19" s="87">
        <f ca="1">OFFSET(CZ19,0,14,1,1)</f>
        <v>298064</v>
      </c>
      <c r="E19" s="21">
        <f ca="1">SUM(D19-C19)</f>
        <v>11880</v>
      </c>
      <c r="F19" s="22">
        <f ca="1">IF(E19=0,0,IF(C19=0,1,E19/C19))</f>
        <v>4.1511754675313782E-2</v>
      </c>
      <c r="G19" s="21">
        <f>SUMIF($C$6:F$6,G$5,$C19:F19)</f>
        <v>286184</v>
      </c>
      <c r="H19" s="87">
        <f ca="1">SUMIF($C$6:G$6,H$5,$C19:G19)</f>
        <v>298064</v>
      </c>
      <c r="I19" s="21">
        <f ca="1">SUM(H19-G19)</f>
        <v>11880</v>
      </c>
      <c r="J19" s="22">
        <f ca="1">IF(I19=0,0,IF(G19=0,1,I19/G19))</f>
        <v>4.1511754675313782E-2</v>
      </c>
      <c r="K19" s="21">
        <f>+DA19</f>
        <v>270598</v>
      </c>
      <c r="L19" s="87">
        <f ca="1">OFFSET(DA19,0,14,1,1)</f>
        <v>269708</v>
      </c>
      <c r="M19" s="21">
        <f ca="1">SUM(L19-K19)</f>
        <v>-890</v>
      </c>
      <c r="N19" s="22">
        <f ca="1">IF(M19=0,0,IF(K19=0,1,M19/K19))</f>
        <v>-3.2890117443587904E-3</v>
      </c>
      <c r="O19" s="21">
        <f>SUMIF($C$6:N$6,O$5,$C19:N19)</f>
        <v>556782</v>
      </c>
      <c r="P19" s="87">
        <f ca="1">SUMIF($C$6:O$6,P$5,$C19:O19)</f>
        <v>567772</v>
      </c>
      <c r="Q19" s="21">
        <f ca="1">SUM(P19-O19)</f>
        <v>10990</v>
      </c>
      <c r="R19" s="22">
        <f ca="1">IF(Q19=0,0,IF(O19=0,1,Q19/O19))</f>
        <v>1.9738425451972227E-2</v>
      </c>
      <c r="S19" s="21">
        <f>+DB19</f>
        <v>320395</v>
      </c>
      <c r="T19" s="87">
        <f ca="1">OFFSET(DB19,0,14,1,1)</f>
        <v>326710</v>
      </c>
      <c r="U19" s="21">
        <f ca="1">SUM(T19-S19)</f>
        <v>6315</v>
      </c>
      <c r="V19" s="22">
        <f ca="1">IF(U19=0,0,IF(S19=0,1,U19/S19))</f>
        <v>1.9710045412693705E-2</v>
      </c>
      <c r="W19" s="21">
        <f>SUMIF($C$6:V$6,W$5,$C19:V19)</f>
        <v>877177</v>
      </c>
      <c r="X19" s="87">
        <f ca="1">SUMIF($C$6:W$6,X$5,$C19:W19)</f>
        <v>894482</v>
      </c>
      <c r="Y19" s="21">
        <f ca="1">SUM(X19-W19)</f>
        <v>17305</v>
      </c>
      <c r="Z19" s="22">
        <f ca="1">IF(Y19=0,0,IF(W19=0,1,Y19/W19))</f>
        <v>1.9728059445243092E-2</v>
      </c>
      <c r="AA19" s="21">
        <f>+DC19</f>
        <v>322532</v>
      </c>
      <c r="AB19" s="87">
        <f ca="1">OFFSET(DC19,0,14,1,1)</f>
        <v>331677</v>
      </c>
      <c r="AC19" s="21">
        <f ca="1">SUM(AB19-AA19)</f>
        <v>9145</v>
      </c>
      <c r="AD19" s="22">
        <f ca="1">IF(AC19=0,0,IF(AA19=0,1,AC19/AA19))</f>
        <v>2.8353775749383008E-2</v>
      </c>
      <c r="AE19" s="21">
        <f>SUMIF($C$6:AD$6,AE$5,$C19:AD19)</f>
        <v>1199709</v>
      </c>
      <c r="AF19" s="87">
        <f ca="1">SUMIF($C$6:AE$6,AF$5,$C19:AE19)</f>
        <v>1226159</v>
      </c>
      <c r="AG19" s="21">
        <f ca="1">SUM(AF19-AE19)</f>
        <v>26450</v>
      </c>
      <c r="AH19" s="22">
        <f ca="1">IF(AG19=0,0,IF(AE19=0,1,AG19/AE19))</f>
        <v>2.2047013067335496E-2</v>
      </c>
      <c r="AI19" s="21">
        <f>+DD19</f>
        <v>329552</v>
      </c>
      <c r="AJ19" s="87">
        <f ca="1">OFFSET(DD19,0,14,1,1)</f>
        <v>359835</v>
      </c>
      <c r="AK19" s="21">
        <f ca="1">SUM(AJ19-AI19)</f>
        <v>30283</v>
      </c>
      <c r="AL19" s="22">
        <f ca="1">IF(AK19=0,0,IF(AI19=0,1,AK19/AI19))</f>
        <v>9.1891416225663936E-2</v>
      </c>
      <c r="AM19" s="21">
        <f>SUMIF($C$6:AL$6,AM$5,$C19:AL19)</f>
        <v>1529261</v>
      </c>
      <c r="AN19" s="87">
        <f ca="1">SUMIF($C$6:AM$6,AN$5,$C19:AM19)</f>
        <v>1585994</v>
      </c>
      <c r="AO19" s="21">
        <f ca="1">SUM(AN19-AM19)</f>
        <v>56733</v>
      </c>
      <c r="AP19" s="22">
        <f ca="1">IF(AO19=0,0,IF(AM19=0,1,AO19/AM19))</f>
        <v>3.7098310883492094E-2</v>
      </c>
      <c r="AQ19" s="21">
        <f>+DE19</f>
        <v>323136</v>
      </c>
      <c r="AR19" s="87">
        <f ca="1">OFFSET(DE19,0,14,1,1)</f>
        <v>358656</v>
      </c>
      <c r="AS19" s="21">
        <f ca="1">SUM(AR19-AQ19)</f>
        <v>35520</v>
      </c>
      <c r="AT19" s="22">
        <f ca="1">IF(AS19=0,0,IF(AQ19=0,1,AS19/AQ19))</f>
        <v>0.10992275698158051</v>
      </c>
      <c r="AU19" s="21">
        <f>SUMIF($C$6:AT$6,AU$5,$C19:AT19)</f>
        <v>1852397</v>
      </c>
      <c r="AV19" s="87">
        <f ca="1">SUMIF($C$6:AU$6,AV$5,$C19:AU19)</f>
        <v>1944650</v>
      </c>
      <c r="AW19" s="21">
        <f ca="1">SUM(AV19-AU19)</f>
        <v>92253</v>
      </c>
      <c r="AX19" s="22">
        <f ca="1">IF(AW19=0,0,IF(AU19=0,1,AW19/AU19))</f>
        <v>4.9801959299221495E-2</v>
      </c>
      <c r="AY19" s="21">
        <f>+DF19</f>
        <v>333692</v>
      </c>
      <c r="AZ19" s="87">
        <f ca="1">OFFSET(DF19,0,14,1,1)</f>
        <v>370644</v>
      </c>
      <c r="BA19" s="21">
        <f ca="1">SUM(AZ19-AY19)</f>
        <v>36952</v>
      </c>
      <c r="BB19" s="22">
        <f ca="1">IF(BA19=0,0,IF(AY19=0,1,BA19/AY19))</f>
        <v>0.11073684715246394</v>
      </c>
      <c r="BC19" s="21">
        <f>SUMIF($C$6:BB$6,BC$5,$C19:BB19)</f>
        <v>2186089</v>
      </c>
      <c r="BD19" s="87">
        <f ca="1">SUMIF($C$6:BC$6,BD$5,$C19:BC19)</f>
        <v>2315294</v>
      </c>
      <c r="BE19" s="21">
        <f ca="1">SUM(BD19-BC19)</f>
        <v>129205</v>
      </c>
      <c r="BF19" s="22">
        <f ca="1">IF(BE19=0,0,IF(BC19=0,1,BE19/BC19))</f>
        <v>5.910326615247595E-2</v>
      </c>
      <c r="BG19" s="21">
        <f>+DG19</f>
        <v>344852</v>
      </c>
      <c r="BH19" s="87">
        <f ca="1">OFFSET(DG19,0,14,1,1)</f>
        <v>373975</v>
      </c>
      <c r="BI19" s="21">
        <f ca="1">SUM(BH19-BG19)</f>
        <v>29123</v>
      </c>
      <c r="BJ19" s="22">
        <f ca="1">IF(BI19=0,0,IF(BG19=0,1,BI19/BG19))</f>
        <v>8.4450720888961064E-2</v>
      </c>
      <c r="BK19" s="21">
        <f>SUMIF($C$6:BJ$6,BK$5,$C19:BJ19)</f>
        <v>2530941</v>
      </c>
      <c r="BL19" s="87">
        <f ca="1">SUMIF($C$6:BK$6,BL$5,$C19:BK19)</f>
        <v>2689269</v>
      </c>
      <c r="BM19" s="21">
        <f ca="1">SUM(BL19-BK19)</f>
        <v>158328</v>
      </c>
      <c r="BN19" s="22">
        <f ca="1">IF(BM19=0,0,IF(BK19=0,1,BM19/BK19))</f>
        <v>6.2556969917512889E-2</v>
      </c>
      <c r="BO19" s="21">
        <f>+DH19</f>
        <v>321899</v>
      </c>
      <c r="BP19" s="87">
        <f ca="1">OFFSET(DH19,0,14,1,1)</f>
        <v>358271</v>
      </c>
      <c r="BQ19" s="21">
        <f ca="1">SUM(BP19-BO19)</f>
        <v>36372</v>
      </c>
      <c r="BR19" s="22">
        <f ca="1">IF(BQ19=0,0,IF(BO19=0,1,BQ19/BO19))</f>
        <v>0.1129919633176866</v>
      </c>
      <c r="BS19" s="21">
        <f>SUMIF($C$6:BR$6,BS$5,$C19:BR19)</f>
        <v>2852840</v>
      </c>
      <c r="BT19" s="87">
        <f ca="1">SUMIF($C$6:BS$6,BT$5,$C19:BS19)</f>
        <v>3047540</v>
      </c>
      <c r="BU19" s="21">
        <f ca="1">SUM(BT19-BS19)</f>
        <v>194700</v>
      </c>
      <c r="BV19" s="22">
        <f ca="1">IF(BU19=0,0,IF(BS19=0,1,BU19/BS19))</f>
        <v>6.8247781158424586E-2</v>
      </c>
      <c r="BW19" s="21">
        <f>+DI19</f>
        <v>337522</v>
      </c>
      <c r="BX19" s="87">
        <f ca="1">OFFSET(DI19,0,14,1,1)</f>
        <v>368467</v>
      </c>
      <c r="BY19" s="21">
        <f ca="1">SUM(BX19-BW19)</f>
        <v>30945</v>
      </c>
      <c r="BZ19" s="22">
        <f ca="1">IF(BY19=0,0,IF(BW19=0,1,BY19/BW19))</f>
        <v>9.1682912521257875E-2</v>
      </c>
      <c r="CA19" s="21">
        <f>SUMIF($C$6:BZ$6,CA$5,$C19:BZ19)</f>
        <v>3190362</v>
      </c>
      <c r="CB19" s="87">
        <f ca="1">SUMIF($C$6:CA$6,CB$5,$C19:CA19)</f>
        <v>3416007</v>
      </c>
      <c r="CC19" s="21">
        <f ca="1">SUM(CB19-CA19)</f>
        <v>225645</v>
      </c>
      <c r="CD19" s="22">
        <f ca="1">IF(CC19=0,0,IF(CA19=0,1,CC19/CA19))</f>
        <v>7.0727083635023238E-2</v>
      </c>
      <c r="CE19" s="21">
        <f>+DJ19</f>
        <v>316268</v>
      </c>
      <c r="CF19" s="87">
        <f ca="1">OFFSET(DJ19,0,14,1,1)</f>
        <v>341970</v>
      </c>
      <c r="CG19" s="21">
        <f ca="1">SUM(CF19-CE19)</f>
        <v>25702</v>
      </c>
      <c r="CH19" s="22">
        <f ca="1">IF(CG19=0,0,IF(CE19=0,1,CG19/CE19))</f>
        <v>8.1266520798816189E-2</v>
      </c>
      <c r="CI19" s="21">
        <f>SUMIF($C$6:CH$6,CI$5,$C19:CH19)</f>
        <v>3506630</v>
      </c>
      <c r="CJ19" s="87">
        <f ca="1">SUMIF($C$6:CI$6,CJ$5,$C19:CI19)</f>
        <v>3757977</v>
      </c>
      <c r="CK19" s="21">
        <f ca="1">SUM(CJ19-CI19)</f>
        <v>251347</v>
      </c>
      <c r="CL19" s="22">
        <f ca="1">IF(CK19=0,0,IF(CI19=0,1,CK19/CI19))</f>
        <v>7.1677650621822089E-2</v>
      </c>
      <c r="CM19" s="21">
        <f>+DK19</f>
        <v>327791</v>
      </c>
      <c r="CN19" s="87">
        <f ca="1">OFFSET(DK19,0,14,1,1)</f>
        <v>349368</v>
      </c>
      <c r="CO19" s="21">
        <f ca="1">SUM(CN19-CM19)</f>
        <v>21577</v>
      </c>
      <c r="CP19" s="22">
        <f ca="1">IF(CO19=0,0,IF(CM19=0,1,CO19/CM19))</f>
        <v>6.5825480260287811E-2</v>
      </c>
      <c r="CQ19" s="21">
        <f>SUMIF($C$6:CP$6,CQ$5,$C19:CP19)</f>
        <v>3834421</v>
      </c>
      <c r="CR19" s="87">
        <f ca="1">SUMIF($C$6:CQ$6,CR$5,$C19:CQ19)</f>
        <v>4107345</v>
      </c>
      <c r="CS19" s="21">
        <f ca="1">SUM(CR19-CQ19)</f>
        <v>272924</v>
      </c>
      <c r="CT19" s="22">
        <f ca="1">IF(CS19=0,0,IF(CQ19=0,1,CS19/CQ19))</f>
        <v>7.1177369412487576E-2</v>
      </c>
      <c r="CW19" s="12" t="s">
        <v>11</v>
      </c>
      <c r="CX19" s="81" t="s">
        <v>6</v>
      </c>
      <c r="CZ19" s="88">
        <f>SUMIF(DWT!$A$73:$A$83,'2014-2015'!CZ$7,DWT!D$73:D$83)</f>
        <v>286184</v>
      </c>
      <c r="DA19" s="88">
        <f>SUMIF(DWT!$A$73:$A$83,'2014-2015'!DA$7,DWT!E$73:E$83)</f>
        <v>270598</v>
      </c>
      <c r="DB19" s="88">
        <f>SUMIF(DWT!$A$73:$A$83,'2014-2015'!DB$7,DWT!F$73:F$83)</f>
        <v>320395</v>
      </c>
      <c r="DC19" s="88">
        <f>SUMIF(DWT!$A$73:$A$83,'2014-2015'!DC$7,DWT!G$73:G$83)</f>
        <v>322532</v>
      </c>
      <c r="DD19" s="88">
        <f>SUMIF(DWT!$A$73:$A$83,'2014-2015'!DD$7,DWT!H$73:H$83)</f>
        <v>329552</v>
      </c>
      <c r="DE19" s="88">
        <f>SUMIF(DWT!$A$73:$A$83,'2014-2015'!DE$7,DWT!I$73:I$83)</f>
        <v>323136</v>
      </c>
      <c r="DF19" s="88">
        <f>SUMIF(DWT!$A$73:$A$83,'2014-2015'!DF$7,DWT!J$73:J$83)</f>
        <v>333692</v>
      </c>
      <c r="DG19" s="88">
        <f>SUMIF(DWT!$A$73:$A$83,'2014-2015'!DG$7,DWT!K$73:K$83)</f>
        <v>344852</v>
      </c>
      <c r="DH19" s="88">
        <f>SUMIF(DWT!$A$73:$A$83,'2014-2015'!DH$7,DWT!L$73:L$83)</f>
        <v>321899</v>
      </c>
      <c r="DI19" s="88">
        <f>SUMIF(DWT!$A$73:$A$83,'2014-2015'!DI$7,DWT!M$73:M$83)</f>
        <v>337522</v>
      </c>
      <c r="DJ19" s="88">
        <f>SUMIF(DWT!$A$73:$A$83,'2014-2015'!DJ$7,DWT!N$73:N$83)</f>
        <v>316268</v>
      </c>
      <c r="DK19" s="88">
        <f>SUMIF(DWT!$A$73:$A$83,'2014-2015'!DK$7,DWT!O$73:O$83)</f>
        <v>327791</v>
      </c>
      <c r="DN19" s="88">
        <f>SUMIF(DWT!$A$73:$A$83,'2014-2015'!DN$7,DWT!D$73:D$83)</f>
        <v>298064</v>
      </c>
      <c r="DO19" s="88">
        <f>SUMIF(DWT!$A$73:$A$83,'2014-2015'!DO$7,DWT!E$73:E$83)</f>
        <v>269708</v>
      </c>
      <c r="DP19" s="88">
        <f>SUMIF(DWT!$A$73:$A$83,'2014-2015'!DP$7,DWT!F$73:F$83)</f>
        <v>326710</v>
      </c>
      <c r="DQ19" s="88">
        <f>SUMIF(DWT!$A$73:$A$83,'2014-2015'!DQ$7,DWT!G$73:G$83)</f>
        <v>331677</v>
      </c>
      <c r="DR19" s="88">
        <f>SUMIF(DWT!$A$73:$A$83,'2014-2015'!DR$7,DWT!H$73:H$83)</f>
        <v>359835</v>
      </c>
      <c r="DS19" s="88">
        <f>SUMIF(DWT!$A$73:$A$83,'2014-2015'!DS$7,DWT!I$73:I$83)</f>
        <v>358656</v>
      </c>
      <c r="DT19" s="88">
        <f>SUMIF(DWT!$A$73:$A$83,'2014-2015'!DT$7,DWT!J$73:J$83)</f>
        <v>370644</v>
      </c>
      <c r="DU19" s="88">
        <f>SUMIF(DWT!$A$73:$A$83,'2014-2015'!DU$7,DWT!K$73:K$83)</f>
        <v>373975</v>
      </c>
      <c r="DV19" s="88">
        <f>SUMIF(DWT!$A$73:$A$83,'2014-2015'!DV$7,DWT!L$73:L$83)</f>
        <v>358271</v>
      </c>
      <c r="DW19" s="88">
        <f>SUMIF(DWT!$A$73:$A$83,'2014-2015'!DW$7,DWT!M$73:M$83)</f>
        <v>368467</v>
      </c>
      <c r="DX19" s="88">
        <f>SUMIF(DWT!$A$73:$A$83,'2014-2015'!DX$7,DWT!N$73:N$83)</f>
        <v>341970</v>
      </c>
      <c r="DY19" s="88">
        <f>SUMIF(DWT!$A$73:$A$83,'2014-2015'!DY$7,DWT!O$73:O$83)</f>
        <v>349368</v>
      </c>
      <c r="DZ19"/>
    </row>
    <row r="20" spans="1:130" s="12" customFormat="1" ht="15.6">
      <c r="A20" s="101" t="str">
        <f>+CW21</f>
        <v>Detroit-Windsor Tunnel</v>
      </c>
      <c r="B20" s="29" t="s">
        <v>7</v>
      </c>
      <c r="C20" s="21">
        <f>+CZ20</f>
        <v>2312</v>
      </c>
      <c r="D20" s="87">
        <f ca="1">OFFSET(CZ20,0,14,1,1)</f>
        <v>2294</v>
      </c>
      <c r="E20" s="21">
        <f ca="1">SUM(D20-C20)</f>
        <v>-18</v>
      </c>
      <c r="F20" s="22">
        <f ca="1">IF(E20=0,0,IF(C20=0,1,E20/C20))</f>
        <v>-7.7854671280276812E-3</v>
      </c>
      <c r="G20" s="21">
        <f>SUMIF($C$6:F$6,G$5,$C20:F20)</f>
        <v>2312</v>
      </c>
      <c r="H20" s="87">
        <f ca="1">SUMIF($C$6:G$6,H$5,$C20:G20)</f>
        <v>2294</v>
      </c>
      <c r="I20" s="21">
        <f ca="1">SUM(H20-G20)</f>
        <v>-18</v>
      </c>
      <c r="J20" s="22">
        <f ca="1">IF(I20=0,0,IF(G20=0,1,I20/G20))</f>
        <v>-7.7854671280276812E-3</v>
      </c>
      <c r="K20" s="21">
        <f>+DA20</f>
        <v>2435</v>
      </c>
      <c r="L20" s="87">
        <f ca="1">OFFSET(DA20,0,14,1,1)</f>
        <v>1905</v>
      </c>
      <c r="M20" s="21">
        <f ca="1">SUM(L20-K20)</f>
        <v>-530</v>
      </c>
      <c r="N20" s="22">
        <f ca="1">IF(M20=0,0,IF(K20=0,1,M20/K20))</f>
        <v>-0.21765913757700206</v>
      </c>
      <c r="O20" s="21">
        <f>SUMIF($C$6:N$6,O$5,$C20:N20)</f>
        <v>4747</v>
      </c>
      <c r="P20" s="87">
        <f ca="1">SUMIF($C$6:O$6,P$5,$C20:O20)</f>
        <v>4199</v>
      </c>
      <c r="Q20" s="21">
        <f ca="1">SUM(P20-O20)</f>
        <v>-548</v>
      </c>
      <c r="R20" s="22">
        <f ca="1">IF(Q20=0,0,IF(O20=0,1,Q20/O20))</f>
        <v>-0.11544133136717927</v>
      </c>
      <c r="S20" s="21">
        <f>+DB20</f>
        <v>2963</v>
      </c>
      <c r="T20" s="87">
        <f ca="1">OFFSET(DB20,0,14,1,1)</f>
        <v>1995</v>
      </c>
      <c r="U20" s="21">
        <f ca="1">SUM(T20-S20)</f>
        <v>-968</v>
      </c>
      <c r="V20" s="22">
        <f ca="1">IF(U20=0,0,IF(S20=0,1,U20/S20))</f>
        <v>-0.32669591630104622</v>
      </c>
      <c r="W20" s="21">
        <f>SUMIF($C$6:V$6,W$5,$C20:V20)</f>
        <v>7710</v>
      </c>
      <c r="X20" s="87">
        <f ca="1">SUMIF($C$6:W$6,X$5,$C20:W20)</f>
        <v>6194</v>
      </c>
      <c r="Y20" s="21">
        <f ca="1">SUM(X20-W20)</f>
        <v>-1516</v>
      </c>
      <c r="Z20" s="22">
        <f ca="1">IF(Y20=0,0,IF(W20=0,1,Y20/W20))</f>
        <v>-0.19662775616083009</v>
      </c>
      <c r="AA20" s="21">
        <f>+DC20</f>
        <v>2835</v>
      </c>
      <c r="AB20" s="87">
        <f ca="1">OFFSET(DC20,0,14,1,1)</f>
        <v>2251</v>
      </c>
      <c r="AC20" s="21">
        <f ca="1">SUM(AB20-AA20)</f>
        <v>-584</v>
      </c>
      <c r="AD20" s="22">
        <f ca="1">IF(AC20=0,0,IF(AA20=0,1,AC20/AA20))</f>
        <v>-0.20599647266313934</v>
      </c>
      <c r="AE20" s="21">
        <f>SUMIF($C$6:AD$6,AE$5,$C20:AD20)</f>
        <v>10545</v>
      </c>
      <c r="AF20" s="87">
        <f ca="1">SUMIF($C$6:AE$6,AF$5,$C20:AE20)</f>
        <v>8445</v>
      </c>
      <c r="AG20" s="21">
        <f ca="1">SUM(AF20-AE20)</f>
        <v>-2100</v>
      </c>
      <c r="AH20" s="22">
        <f ca="1">IF(AG20=0,0,IF(AE20=0,1,AG20/AE20))</f>
        <v>-0.19914651493598862</v>
      </c>
      <c r="AI20" s="21">
        <f>+DD20</f>
        <v>2934</v>
      </c>
      <c r="AJ20" s="87">
        <f ca="1">OFFSET(DD20,0,14,1,1)</f>
        <v>2160</v>
      </c>
      <c r="AK20" s="21">
        <f ca="1">SUM(AJ20-AI20)</f>
        <v>-774</v>
      </c>
      <c r="AL20" s="22">
        <f ca="1">IF(AK20=0,0,IF(AI20=0,1,AK20/AI20))</f>
        <v>-0.26380368098159507</v>
      </c>
      <c r="AM20" s="21">
        <f>SUMIF($C$6:AL$6,AM$5,$C20:AL20)</f>
        <v>13479</v>
      </c>
      <c r="AN20" s="87">
        <f ca="1">SUMIF($C$6:AM$6,AN$5,$C20:AM20)</f>
        <v>10605</v>
      </c>
      <c r="AO20" s="21">
        <f ca="1">SUM(AN20-AM20)</f>
        <v>-2874</v>
      </c>
      <c r="AP20" s="22">
        <f ca="1">IF(AO20=0,0,IF(AM20=0,1,AO20/AM20))</f>
        <v>-0.21322056532383707</v>
      </c>
      <c r="AQ20" s="21">
        <f>+DE20</f>
        <v>2693</v>
      </c>
      <c r="AR20" s="87">
        <f ca="1">OFFSET(DE20,0,14,1,1)</f>
        <v>2632</v>
      </c>
      <c r="AS20" s="21">
        <f ca="1">SUM(AR20-AQ20)</f>
        <v>-61</v>
      </c>
      <c r="AT20" s="22">
        <f ca="1">IF(AS20=0,0,IF(AQ20=0,1,AS20/AQ20))</f>
        <v>-2.2651318232454511E-2</v>
      </c>
      <c r="AU20" s="21">
        <f>SUMIF($C$6:AT$6,AU$5,$C20:AT20)</f>
        <v>16172</v>
      </c>
      <c r="AV20" s="87">
        <f ca="1">SUMIF($C$6:AU$6,AV$5,$C20:AU20)</f>
        <v>13237</v>
      </c>
      <c r="AW20" s="21">
        <f ca="1">SUM(AV20-AU20)</f>
        <v>-2935</v>
      </c>
      <c r="AX20" s="22">
        <f ca="1">IF(AW20=0,0,IF(AU20=0,1,AW20/AU20))</f>
        <v>-0.18148651991095721</v>
      </c>
      <c r="AY20" s="21">
        <f>+DF20</f>
        <v>2196</v>
      </c>
      <c r="AZ20" s="87">
        <f ca="1">OFFSET(DF20,0,14,1,1)</f>
        <v>2212</v>
      </c>
      <c r="BA20" s="21">
        <f ca="1">SUM(AZ20-AY20)</f>
        <v>16</v>
      </c>
      <c r="BB20" s="22">
        <f ca="1">IF(BA20=0,0,IF(AY20=0,1,BA20/AY20))</f>
        <v>7.2859744990892532E-3</v>
      </c>
      <c r="BC20" s="21">
        <f>SUMIF($C$6:BB$6,BC$5,$C20:BB20)</f>
        <v>18368</v>
      </c>
      <c r="BD20" s="87">
        <f ca="1">SUMIF($C$6:BC$6,BD$5,$C20:BC20)</f>
        <v>15449</v>
      </c>
      <c r="BE20" s="21">
        <f ca="1">SUM(BD20-BC20)</f>
        <v>-2919</v>
      </c>
      <c r="BF20" s="22">
        <f ca="1">IF(BE20=0,0,IF(BC20=0,1,BE20/BC20))</f>
        <v>-0.15891768292682926</v>
      </c>
      <c r="BG20" s="21">
        <f>+DG20</f>
        <v>1895</v>
      </c>
      <c r="BH20" s="87">
        <f ca="1">OFFSET(DG20,0,14,1,1)</f>
        <v>2801</v>
      </c>
      <c r="BI20" s="21">
        <f ca="1">SUM(BH20-BG20)</f>
        <v>906</v>
      </c>
      <c r="BJ20" s="22">
        <f ca="1">IF(BI20=0,0,IF(BG20=0,1,BI20/BG20))</f>
        <v>0.47810026385224275</v>
      </c>
      <c r="BK20" s="21">
        <f>SUMIF($C$6:BJ$6,BK$5,$C20:BJ20)</f>
        <v>20263</v>
      </c>
      <c r="BL20" s="87">
        <f ca="1">SUMIF($C$6:BK$6,BL$5,$C20:BK20)</f>
        <v>18250</v>
      </c>
      <c r="BM20" s="21">
        <f ca="1">SUM(BL20-BK20)</f>
        <v>-2013</v>
      </c>
      <c r="BN20" s="22">
        <f ca="1">IF(BM20=0,0,IF(BK20=0,1,BM20/BK20))</f>
        <v>-9.9343631249074665E-2</v>
      </c>
      <c r="BO20" s="21">
        <f>+DH20</f>
        <v>2209</v>
      </c>
      <c r="BP20" s="87">
        <f ca="1">OFFSET(DH20,0,14,1,1)</f>
        <v>2813</v>
      </c>
      <c r="BQ20" s="21">
        <f ca="1">SUM(BP20-BO20)</f>
        <v>604</v>
      </c>
      <c r="BR20" s="22">
        <f ca="1">IF(BQ20=0,0,IF(BO20=0,1,BQ20/BO20))</f>
        <v>0.27342688999547304</v>
      </c>
      <c r="BS20" s="21">
        <f>SUMIF($C$6:BR$6,BS$5,$C20:BR20)</f>
        <v>22472</v>
      </c>
      <c r="BT20" s="87">
        <f ca="1">SUMIF($C$6:BS$6,BT$5,$C20:BS20)</f>
        <v>21063</v>
      </c>
      <c r="BU20" s="21">
        <f ca="1">SUM(BT20-BS20)</f>
        <v>-1409</v>
      </c>
      <c r="BV20" s="22">
        <f ca="1">IF(BU20=0,0,IF(BS20=0,1,BU20/BS20))</f>
        <v>-6.2700249199003202E-2</v>
      </c>
      <c r="BW20" s="21">
        <f>+DI20</f>
        <v>2409</v>
      </c>
      <c r="BX20" s="87">
        <f ca="1">OFFSET(DI20,0,14,1,1)</f>
        <v>3254</v>
      </c>
      <c r="BY20" s="21">
        <f ca="1">SUM(BX20-BW20)</f>
        <v>845</v>
      </c>
      <c r="BZ20" s="22">
        <f ca="1">IF(BY20=0,0,IF(BW20=0,1,BY20/BW20))</f>
        <v>0.35076795350767953</v>
      </c>
      <c r="CA20" s="21">
        <f>SUMIF($C$6:BZ$6,CA$5,$C20:BZ20)</f>
        <v>24881</v>
      </c>
      <c r="CB20" s="87">
        <f ca="1">SUMIF($C$6:CA$6,CB$5,$C20:CA20)</f>
        <v>24317</v>
      </c>
      <c r="CC20" s="21">
        <f ca="1">SUM(CB20-CA20)</f>
        <v>-564</v>
      </c>
      <c r="CD20" s="22">
        <f ca="1">IF(CC20=0,0,IF(CA20=0,1,CC20/CA20))</f>
        <v>-2.266789920019292E-2</v>
      </c>
      <c r="CE20" s="21">
        <f>+DJ20</f>
        <v>3531</v>
      </c>
      <c r="CF20" s="87">
        <f ca="1">OFFSET(DJ20,0,14,1,1)</f>
        <v>2884</v>
      </c>
      <c r="CG20" s="21">
        <f ca="1">SUM(CF20-CE20)</f>
        <v>-647</v>
      </c>
      <c r="CH20" s="22">
        <f ca="1">IF(CG20=0,0,IF(CE20=0,1,CG20/CE20))</f>
        <v>-0.18323421127159445</v>
      </c>
      <c r="CI20" s="21">
        <f>SUMIF($C$6:CH$6,CI$5,$C20:CH20)</f>
        <v>28412</v>
      </c>
      <c r="CJ20" s="87">
        <f ca="1">SUMIF($C$6:CI$6,CJ$5,$C20:CI20)</f>
        <v>27201</v>
      </c>
      <c r="CK20" s="21">
        <f ca="1">SUM(CJ20-CI20)</f>
        <v>-1211</v>
      </c>
      <c r="CL20" s="22">
        <f ca="1">IF(CK20=0,0,IF(CI20=0,1,CK20/CI20))</f>
        <v>-4.2622835421652822E-2</v>
      </c>
      <c r="CM20" s="21">
        <f>+DK20</f>
        <v>2029</v>
      </c>
      <c r="CN20" s="87">
        <f ca="1">OFFSET(DK20,0,14,1,1)</f>
        <v>2097</v>
      </c>
      <c r="CO20" s="21">
        <f ca="1">SUM(CN20-CM20)</f>
        <v>68</v>
      </c>
      <c r="CP20" s="22">
        <f ca="1">IF(CO20=0,0,IF(CM20=0,1,CO20/CM20))</f>
        <v>3.351404632824051E-2</v>
      </c>
      <c r="CQ20" s="21">
        <f>SUMIF($C$6:CP$6,CQ$5,$C20:CP20)</f>
        <v>30441</v>
      </c>
      <c r="CR20" s="87">
        <f ca="1">SUMIF($C$6:CQ$6,CR$5,$C20:CQ20)</f>
        <v>29298</v>
      </c>
      <c r="CS20" s="21">
        <f ca="1">SUM(CR20-CQ20)</f>
        <v>-1143</v>
      </c>
      <c r="CT20" s="22">
        <f ca="1">IF(CS20=0,0,IF(CQ20=0,1,CS20/CQ20))</f>
        <v>-3.7548043756775402E-2</v>
      </c>
      <c r="CW20" s="12" t="s">
        <v>11</v>
      </c>
      <c r="CX20" s="81" t="s">
        <v>7</v>
      </c>
      <c r="CY20" s="16"/>
      <c r="CZ20" s="88">
        <f>SUMIF(DWT!$A$87:$A$97,'2014-2015'!CZ$7,DWT!D$87:D$97)</f>
        <v>2312</v>
      </c>
      <c r="DA20" s="88">
        <f>SUMIF(DWT!$A$87:$A$97,'2014-2015'!DA$7,DWT!E$87:E$97)</f>
        <v>2435</v>
      </c>
      <c r="DB20" s="88">
        <f>SUMIF(DWT!$A$87:$A$97,'2014-2015'!DB$7,DWT!F$87:F$97)</f>
        <v>2963</v>
      </c>
      <c r="DC20" s="88">
        <f>SUMIF(DWT!$A$87:$A$97,'2014-2015'!DC$7,DWT!G$87:G$97)</f>
        <v>2835</v>
      </c>
      <c r="DD20" s="88">
        <f>SUMIF(DWT!$A$87:$A$97,'2014-2015'!DD$7,DWT!H$87:H$97)</f>
        <v>2934</v>
      </c>
      <c r="DE20" s="88">
        <f>SUMIF(DWT!$A$87:$A$97,'2014-2015'!DE$7,DWT!I$87:I$97)</f>
        <v>2693</v>
      </c>
      <c r="DF20" s="88">
        <f>SUMIF(DWT!$A$87:$A$97,'2014-2015'!DF$7,DWT!J$87:J$97)</f>
        <v>2196</v>
      </c>
      <c r="DG20" s="88">
        <f>SUMIF(DWT!$A$87:$A$97,'2014-2015'!DG$7,DWT!K$87:K$97)</f>
        <v>1895</v>
      </c>
      <c r="DH20" s="88">
        <f>SUMIF(DWT!$A$87:$A$97,'2014-2015'!DH$7,DWT!L$87:L$97)</f>
        <v>2209</v>
      </c>
      <c r="DI20" s="88">
        <f>SUMIF(DWT!$A$87:$A$97,'2014-2015'!DI$7,DWT!M$87:M$97)</f>
        <v>2409</v>
      </c>
      <c r="DJ20" s="88">
        <f>SUMIF(DWT!$A$87:$A$97,'2014-2015'!DJ$7,DWT!N$87:N$97)</f>
        <v>3531</v>
      </c>
      <c r="DK20" s="88">
        <f>SUMIF(DWT!$A$87:$A$97,'2014-2015'!DK$7,DWT!O$87:O$97)</f>
        <v>2029</v>
      </c>
      <c r="DN20" s="88">
        <f>SUMIF(DWT!$A$87:$A$97,'2014-2015'!DN$7,DWT!D$87:D$97)</f>
        <v>2294</v>
      </c>
      <c r="DO20" s="88">
        <f>SUMIF(DWT!$A$87:$A$97,'2014-2015'!DO$7,DWT!E$87:E$97)</f>
        <v>1905</v>
      </c>
      <c r="DP20" s="88">
        <f>SUMIF(DWT!$A$87:$A$97,'2014-2015'!DP$7,DWT!F$87:F$97)</f>
        <v>1995</v>
      </c>
      <c r="DQ20" s="88">
        <f>SUMIF(DWT!$A$87:$A$97,'2014-2015'!DQ$7,DWT!G$87:G$97)</f>
        <v>2251</v>
      </c>
      <c r="DR20" s="88">
        <f>SUMIF(DWT!$A$87:$A$97,'2014-2015'!DR$7,DWT!H$87:H$97)</f>
        <v>2160</v>
      </c>
      <c r="DS20" s="88">
        <f>SUMIF(DWT!$A$87:$A$97,'2014-2015'!DS$7,DWT!I$87:I$97)</f>
        <v>2632</v>
      </c>
      <c r="DT20" s="88">
        <f>SUMIF(DWT!$A$87:$A$97,'2014-2015'!DT$7,DWT!J$87:J$97)</f>
        <v>2212</v>
      </c>
      <c r="DU20" s="88">
        <f>SUMIF(DWT!$A$87:$A$97,'2014-2015'!DU$7,DWT!K$87:K$97)</f>
        <v>2801</v>
      </c>
      <c r="DV20" s="88">
        <f>SUMIF(DWT!$A$87:$A$97,'2014-2015'!DV$7,DWT!L$87:L$97)</f>
        <v>2813</v>
      </c>
      <c r="DW20" s="88">
        <f>SUMIF(DWT!$A$87:$A$97,'2014-2015'!DW$7,DWT!M$87:M$97)</f>
        <v>3254</v>
      </c>
      <c r="DX20" s="88">
        <f>SUMIF(DWT!$A$87:$A$97,'2014-2015'!DX$7,DWT!N$87:N$97)</f>
        <v>2884</v>
      </c>
      <c r="DY20" s="88">
        <f>SUMIF(DWT!$A$87:$A$97,'2014-2015'!DY$7,DWT!O$87:O$97)</f>
        <v>2097</v>
      </c>
      <c r="DZ20"/>
    </row>
    <row r="21" spans="1:130" s="12" customFormat="1" ht="15.6">
      <c r="A21" s="100"/>
      <c r="B21" s="29" t="s">
        <v>8</v>
      </c>
      <c r="C21" s="87">
        <f>+CZ21</f>
        <v>3909</v>
      </c>
      <c r="D21" s="87">
        <f ca="1">OFFSET(CZ21,0,14,1,1)</f>
        <v>3773</v>
      </c>
      <c r="E21" s="87">
        <f ca="1">SUM(D21-C21)</f>
        <v>-136</v>
      </c>
      <c r="F21" s="22">
        <f ca="1">IF(E21=0,0,IF(C21=0,1,E21/C21))</f>
        <v>-3.4791506779227425E-2</v>
      </c>
      <c r="G21" s="87">
        <f>SUMIF($C$6:F$6,G$5,$C21:F21)</f>
        <v>3909</v>
      </c>
      <c r="H21" s="87">
        <f ca="1">SUMIF($C$6:G$6,H$5,$C21:G21)</f>
        <v>3773</v>
      </c>
      <c r="I21" s="87">
        <f ca="1">SUM(H21-G21)</f>
        <v>-136</v>
      </c>
      <c r="J21" s="22">
        <f ca="1">IF(I21=0,0,IF(G21=0,1,I21/G21))</f>
        <v>-3.4791506779227425E-2</v>
      </c>
      <c r="K21" s="87">
        <f>+DA21</f>
        <v>3021</v>
      </c>
      <c r="L21" s="87">
        <f ca="1">OFFSET(DA21,0,14,1,1)</f>
        <v>2994</v>
      </c>
      <c r="M21" s="87">
        <f ca="1">SUM(L21-K21)</f>
        <v>-27</v>
      </c>
      <c r="N21" s="22">
        <f ca="1">IF(M21=0,0,IF(K21=0,1,M21/K21))</f>
        <v>-8.9374379344587893E-3</v>
      </c>
      <c r="O21" s="87">
        <f>SUMIF($C$6:N$6,O$5,$C21:N21)</f>
        <v>6930</v>
      </c>
      <c r="P21" s="87">
        <f ca="1">SUMIF($C$6:O$6,P$5,$C21:O21)</f>
        <v>6767</v>
      </c>
      <c r="Q21" s="87">
        <f ca="1">SUM(P21-O21)</f>
        <v>-163</v>
      </c>
      <c r="R21" s="22">
        <f ca="1">IF(Q21=0,0,IF(O21=0,1,Q21/O21))</f>
        <v>-2.3520923520923522E-2</v>
      </c>
      <c r="S21" s="87">
        <f>+DB21</f>
        <v>3656</v>
      </c>
      <c r="T21" s="87">
        <f ca="1">OFFSET(DB21,0,14,1,1)</f>
        <v>3479</v>
      </c>
      <c r="U21" s="87">
        <f ca="1">SUM(T21-S21)</f>
        <v>-177</v>
      </c>
      <c r="V21" s="22">
        <f ca="1">IF(U21=0,0,IF(S21=0,1,U21/S21))</f>
        <v>-4.8413566739606125E-2</v>
      </c>
      <c r="W21" s="87">
        <f>SUMIF($C$6:V$6,W$5,$C21:V21)</f>
        <v>10586</v>
      </c>
      <c r="X21" s="87">
        <f ca="1">SUMIF($C$6:W$6,X$5,$C21:W21)</f>
        <v>10246</v>
      </c>
      <c r="Y21" s="87">
        <f ca="1">SUM(X21-W21)</f>
        <v>-340</v>
      </c>
      <c r="Z21" s="22">
        <f ca="1">IF(Y21=0,0,IF(W21=0,1,Y21/W21))</f>
        <v>-3.2117891554883808E-2</v>
      </c>
      <c r="AA21" s="87">
        <f>+DC21</f>
        <v>3431</v>
      </c>
      <c r="AB21" s="87">
        <f ca="1">OFFSET(DC21,0,14,1,1)</f>
        <v>3462</v>
      </c>
      <c r="AC21" s="87">
        <f ca="1">SUM(AB21-AA21)</f>
        <v>31</v>
      </c>
      <c r="AD21" s="22">
        <f ca="1">IF(AC21=0,0,IF(AA21=0,1,AC21/AA21))</f>
        <v>9.0352666860973475E-3</v>
      </c>
      <c r="AE21" s="87">
        <f>SUMIF($C$6:AD$6,AE$5,$C21:AD21)</f>
        <v>14017</v>
      </c>
      <c r="AF21" s="87">
        <f ca="1">SUMIF($C$6:AE$6,AF$5,$C21:AE21)</f>
        <v>13708</v>
      </c>
      <c r="AG21" s="87">
        <f ca="1">SUM(AF21-AE21)</f>
        <v>-309</v>
      </c>
      <c r="AH21" s="22">
        <f ca="1">IF(AG21=0,0,IF(AE21=0,1,AG21/AE21))</f>
        <v>-2.2044660055646714E-2</v>
      </c>
      <c r="AI21" s="87">
        <f>+DD21</f>
        <v>3783</v>
      </c>
      <c r="AJ21" s="87">
        <f ca="1">OFFSET(DD21,0,14,1,1)</f>
        <v>3848</v>
      </c>
      <c r="AK21" s="87">
        <f ca="1">SUM(AJ21-AI21)</f>
        <v>65</v>
      </c>
      <c r="AL21" s="22">
        <f ca="1">IF(AK21=0,0,IF(AI21=0,1,AK21/AI21))</f>
        <v>1.7182130584192441E-2</v>
      </c>
      <c r="AM21" s="87">
        <f>SUMIF($C$6:AL$6,AM$5,$C21:AL21)</f>
        <v>17800</v>
      </c>
      <c r="AN21" s="87">
        <f ca="1">SUMIF($C$6:AM$6,AN$5,$C21:AM21)</f>
        <v>17556</v>
      </c>
      <c r="AO21" s="87">
        <f ca="1">SUM(AN21-AM21)</f>
        <v>-244</v>
      </c>
      <c r="AP21" s="22">
        <f ca="1">IF(AO21=0,0,IF(AM21=0,1,AO21/AM21))</f>
        <v>-1.3707865168539326E-2</v>
      </c>
      <c r="AQ21" s="87">
        <f>+DE21</f>
        <v>3901</v>
      </c>
      <c r="AR21" s="87">
        <f ca="1">OFFSET(DE21,0,14,1,1)</f>
        <v>3724</v>
      </c>
      <c r="AS21" s="87">
        <f ca="1">SUM(AR21-AQ21)</f>
        <v>-177</v>
      </c>
      <c r="AT21" s="22">
        <f ca="1">IF(AS21=0,0,IF(AQ21=0,1,AS21/AQ21))</f>
        <v>-4.5372981286849523E-2</v>
      </c>
      <c r="AU21" s="87">
        <f>SUMIF($C$6:AT$6,AU$5,$C21:AT21)</f>
        <v>21701</v>
      </c>
      <c r="AV21" s="87">
        <f ca="1">SUMIF($C$6:AU$6,AV$5,$C21:AU21)</f>
        <v>21280</v>
      </c>
      <c r="AW21" s="87">
        <f ca="1">SUM(AV21-AU21)</f>
        <v>-421</v>
      </c>
      <c r="AX21" s="22">
        <f ca="1">IF(AW21=0,0,IF(AU21=0,1,AW21/AU21))</f>
        <v>-1.9400027648495462E-2</v>
      </c>
      <c r="AY21" s="87">
        <f>+DF21</f>
        <v>3836</v>
      </c>
      <c r="AZ21" s="87">
        <f ca="1">OFFSET(DF21,0,14,1,1)</f>
        <v>4220</v>
      </c>
      <c r="BA21" s="87">
        <f ca="1">SUM(AZ21-AY21)</f>
        <v>384</v>
      </c>
      <c r="BB21" s="22">
        <f ca="1">IF(BA21=0,0,IF(AY21=0,1,BA21/AY21))</f>
        <v>0.10010427528675704</v>
      </c>
      <c r="BC21" s="87">
        <f>SUMIF($C$6:BB$6,BC$5,$C21:BB21)</f>
        <v>25537</v>
      </c>
      <c r="BD21" s="87">
        <f ca="1">SUMIF($C$6:BC$6,BD$5,$C21:BC21)</f>
        <v>25500</v>
      </c>
      <c r="BE21" s="87">
        <f ca="1">SUM(BD21-BC21)</f>
        <v>-37</v>
      </c>
      <c r="BF21" s="22">
        <f ca="1">IF(BE21=0,0,IF(BC21=0,1,BE21/BC21))</f>
        <v>-1.4488780984453929E-3</v>
      </c>
      <c r="BG21" s="87">
        <f>+DG21</f>
        <v>4182</v>
      </c>
      <c r="BH21" s="87">
        <f ca="1">OFFSET(DG21,0,14,1,1)</f>
        <v>4192</v>
      </c>
      <c r="BI21" s="87">
        <f ca="1">SUM(BH21-BG21)</f>
        <v>10</v>
      </c>
      <c r="BJ21" s="22">
        <f ca="1">IF(BI21=0,0,IF(BG21=0,1,BI21/BG21))</f>
        <v>2.3912003825920613E-3</v>
      </c>
      <c r="BK21" s="87">
        <f>SUMIF($C$6:BJ$6,BK$5,$C21:BJ21)</f>
        <v>29719</v>
      </c>
      <c r="BL21" s="87">
        <f ca="1">SUMIF($C$6:BK$6,BL$5,$C21:BK21)</f>
        <v>29692</v>
      </c>
      <c r="BM21" s="87">
        <f ca="1">SUM(BL21-BK21)</f>
        <v>-27</v>
      </c>
      <c r="BN21" s="22">
        <f ca="1">IF(BM21=0,0,IF(BK21=0,1,BM21/BK21))</f>
        <v>-9.0850970759446821E-4</v>
      </c>
      <c r="BO21" s="87">
        <f>+DH21</f>
        <v>3721</v>
      </c>
      <c r="BP21" s="87">
        <f ca="1">OFFSET(DH21,0,14,1,1)</f>
        <v>3989</v>
      </c>
      <c r="BQ21" s="87">
        <f ca="1">SUM(BP21-BO21)</f>
        <v>268</v>
      </c>
      <c r="BR21" s="22">
        <f ca="1">IF(BQ21=0,0,IF(BO21=0,1,BQ21/BO21))</f>
        <v>7.2023649556570812E-2</v>
      </c>
      <c r="BS21" s="87">
        <f>SUMIF($C$6:BR$6,BS$5,$C21:BR21)</f>
        <v>33440</v>
      </c>
      <c r="BT21" s="87">
        <f ca="1">SUMIF($C$6:BS$6,BT$5,$C21:BS21)</f>
        <v>33681</v>
      </c>
      <c r="BU21" s="87">
        <f ca="1">SUM(BT21-BS21)</f>
        <v>241</v>
      </c>
      <c r="BV21" s="22">
        <f ca="1">IF(BU21=0,0,IF(BS21=0,1,BU21/BS21))</f>
        <v>7.2069377990430618E-3</v>
      </c>
      <c r="BW21" s="87">
        <f>+DI21</f>
        <v>3749</v>
      </c>
      <c r="BX21" s="87">
        <f ca="1">OFFSET(DI21,0,14,1,1)</f>
        <v>3888</v>
      </c>
      <c r="BY21" s="87">
        <f ca="1">SUM(BX21-BW21)</f>
        <v>139</v>
      </c>
      <c r="BZ21" s="22">
        <f ca="1">IF(BY21=0,0,IF(BW21=0,1,BY21/BW21))</f>
        <v>3.7076553747666045E-2</v>
      </c>
      <c r="CA21" s="87">
        <f>SUMIF($C$6:BZ$6,CA$5,$C21:BZ21)</f>
        <v>37189</v>
      </c>
      <c r="CB21" s="87">
        <f ca="1">SUMIF($C$6:CA$6,CB$5,$C21:CA21)</f>
        <v>37569</v>
      </c>
      <c r="CC21" s="87">
        <f ca="1">SUM(CB21-CA21)</f>
        <v>380</v>
      </c>
      <c r="CD21" s="22">
        <f ca="1">IF(CC21=0,0,IF(CA21=0,1,CC21/CA21))</f>
        <v>1.0218075237301352E-2</v>
      </c>
      <c r="CE21" s="87">
        <f>+DJ21</f>
        <v>2063</v>
      </c>
      <c r="CF21" s="87">
        <f ca="1">OFFSET(DJ21,0,14,1,1)</f>
        <v>3479</v>
      </c>
      <c r="CG21" s="87">
        <f ca="1">SUM(CF21-CE21)</f>
        <v>1416</v>
      </c>
      <c r="CH21" s="22">
        <f ca="1">IF(CG21=0,0,IF(CE21=0,1,CG21/CE21))</f>
        <v>0.68637905962190982</v>
      </c>
      <c r="CI21" s="87">
        <f>SUMIF($C$6:CH$6,CI$5,$C21:CH21)</f>
        <v>39252</v>
      </c>
      <c r="CJ21" s="87">
        <f ca="1">SUMIF($C$6:CI$6,CJ$5,$C21:CI21)</f>
        <v>41048</v>
      </c>
      <c r="CK21" s="87">
        <f ca="1">SUM(CJ21-CI21)</f>
        <v>1796</v>
      </c>
      <c r="CL21" s="22">
        <f ca="1">IF(CK21=0,0,IF(CI21=0,1,CK21/CI21))</f>
        <v>4.5755630286354834E-2</v>
      </c>
      <c r="CM21" s="87">
        <f>+DK21</f>
        <v>3279</v>
      </c>
      <c r="CN21" s="87">
        <f ca="1">OFFSET(DK21,0,14,1,1)</f>
        <v>3435</v>
      </c>
      <c r="CO21" s="87">
        <f ca="1">SUM(CN21-CM21)</f>
        <v>156</v>
      </c>
      <c r="CP21" s="22">
        <f ca="1">IF(CO21=0,0,IF(CM21=0,1,CO21/CM21))</f>
        <v>4.7575480329368709E-2</v>
      </c>
      <c r="CQ21" s="87">
        <f>SUMIF($C$6:CP$6,CQ$5,$C21:CP21)</f>
        <v>42531</v>
      </c>
      <c r="CR21" s="87">
        <f ca="1">SUMIF($C$6:CQ$6,CR$5,$C21:CQ21)</f>
        <v>44483</v>
      </c>
      <c r="CS21" s="87">
        <f ca="1">SUM(CR21-CQ21)</f>
        <v>1952</v>
      </c>
      <c r="CT21" s="22">
        <f ca="1">IF(CS21=0,0,IF(CQ21=0,1,CS21/CQ21))</f>
        <v>4.5895934729961674E-2</v>
      </c>
      <c r="CW21" s="12" t="s">
        <v>11</v>
      </c>
      <c r="CX21" s="81" t="s">
        <v>8</v>
      </c>
      <c r="CY21" s="16"/>
      <c r="CZ21" s="88">
        <f>SUMIF(DWT!$A$101:$A$111,'2014-2015'!CZ$7,DWT!D$101:D$111)</f>
        <v>3909</v>
      </c>
      <c r="DA21" s="88">
        <f>SUMIF(DWT!$A$101:$A$111,'2014-2015'!DA$7,DWT!E$101:E$111)</f>
        <v>3021</v>
      </c>
      <c r="DB21" s="88">
        <f>SUMIF(DWT!$A$101:$A$111,'2014-2015'!DB$7,DWT!F$101:F$111)</f>
        <v>3656</v>
      </c>
      <c r="DC21" s="88">
        <f>SUMIF(DWT!$A$101:$A$111,'2014-2015'!DC$7,DWT!G$101:G$111)</f>
        <v>3431</v>
      </c>
      <c r="DD21" s="88">
        <f>SUMIF(DWT!$A$101:$A$111,'2014-2015'!DD$7,DWT!H$101:H$111)</f>
        <v>3783</v>
      </c>
      <c r="DE21" s="88">
        <f>SUMIF(DWT!$A$101:$A$111,'2014-2015'!DE$7,DWT!I$101:I$111)</f>
        <v>3901</v>
      </c>
      <c r="DF21" s="88">
        <f>SUMIF(DWT!$A$101:$A$111,'2014-2015'!DF$7,DWT!J$101:J$111)</f>
        <v>3836</v>
      </c>
      <c r="DG21" s="88">
        <f>SUMIF(DWT!$A$101:$A$111,'2014-2015'!DG$7,DWT!K$101:K$111)</f>
        <v>4182</v>
      </c>
      <c r="DH21" s="88">
        <f>SUMIF(DWT!$A$101:$A$111,'2014-2015'!DH$7,DWT!L$101:L$111)</f>
        <v>3721</v>
      </c>
      <c r="DI21" s="88">
        <f>SUMIF(DWT!$A$101:$A$111,'2014-2015'!DI$7,DWT!M$101:M$111)</f>
        <v>3749</v>
      </c>
      <c r="DJ21" s="88">
        <f>SUMIF(DWT!$A$101:$A$111,'2014-2015'!DJ$7,DWT!N$101:N$111)</f>
        <v>2063</v>
      </c>
      <c r="DK21" s="88">
        <f>SUMIF(DWT!$A$101:$A$111,'2014-2015'!DK$7,DWT!O$101:O$111)</f>
        <v>3279</v>
      </c>
      <c r="DN21" s="88">
        <f>SUMIF(DWT!$A$101:$A$111,'2014-2015'!DN$7,DWT!D$101:D$111)</f>
        <v>3773</v>
      </c>
      <c r="DO21" s="88">
        <f>SUMIF(DWT!$A$101:$A$111,'2014-2015'!DO$7,DWT!E$101:E$111)</f>
        <v>2994</v>
      </c>
      <c r="DP21" s="88">
        <f>SUMIF(DWT!$A$101:$A$111,'2014-2015'!DP$7,DWT!F$101:F$111)</f>
        <v>3479</v>
      </c>
      <c r="DQ21" s="88">
        <f>SUMIF(DWT!$A$101:$A$111,'2014-2015'!DQ$7,DWT!G$101:G$111)</f>
        <v>3462</v>
      </c>
      <c r="DR21" s="88">
        <f>SUMIF(DWT!$A$101:$A$111,'2014-2015'!DR$7,DWT!H$101:H$111)</f>
        <v>3848</v>
      </c>
      <c r="DS21" s="88">
        <f>SUMIF(DWT!$A$101:$A$111,'2014-2015'!DS$7,DWT!I$101:I$111)</f>
        <v>3724</v>
      </c>
      <c r="DT21" s="88">
        <f>SUMIF(DWT!$A$101:$A$111,'2014-2015'!DT$7,DWT!J$101:J$111)</f>
        <v>4220</v>
      </c>
      <c r="DU21" s="88">
        <f>SUMIF(DWT!$A$101:$A$111,'2014-2015'!DU$7,DWT!K$101:K$111)</f>
        <v>4192</v>
      </c>
      <c r="DV21" s="88">
        <f>SUMIF(DWT!$A$101:$A$111,'2014-2015'!DV$7,DWT!L$101:L$111)</f>
        <v>3989</v>
      </c>
      <c r="DW21" s="88">
        <f>SUMIF(DWT!$A$101:$A$111,'2014-2015'!DW$7,DWT!M$101:M$111)</f>
        <v>3888</v>
      </c>
      <c r="DX21" s="88">
        <f>SUMIF(DWT!$A$101:$A$111,'2014-2015'!DX$7,DWT!N$101:N$111)</f>
        <v>3479</v>
      </c>
      <c r="DY21" s="88">
        <f>SUMIF(DWT!$A$101:$A$111,'2014-2015'!DY$7,DWT!O$101:O$111)</f>
        <v>3435</v>
      </c>
      <c r="DZ21"/>
    </row>
    <row r="22" spans="1:130" s="16" customFormat="1" ht="15.6">
      <c r="A22" s="90"/>
      <c r="B22" s="27" t="s">
        <v>9</v>
      </c>
      <c r="C22" s="14">
        <f>+SUM(C19:C21)</f>
        <v>292405</v>
      </c>
      <c r="D22" s="103">
        <f ca="1">+SUM(D19:D21)</f>
        <v>304131</v>
      </c>
      <c r="E22" s="14">
        <f ca="1">SUM(E19:E21)</f>
        <v>11726</v>
      </c>
      <c r="F22" s="15">
        <f ca="1">IF(E22=0,0,IF(C22=0,1,E22/C22))</f>
        <v>4.0101913441972607E-2</v>
      </c>
      <c r="G22" s="14">
        <f>SUM(G19:G21)</f>
        <v>292405</v>
      </c>
      <c r="H22" s="103">
        <f ca="1">SUM(H19:H21)</f>
        <v>304131</v>
      </c>
      <c r="I22" s="14">
        <f ca="1">SUM(I19:I21)</f>
        <v>11726</v>
      </c>
      <c r="J22" s="15">
        <f ca="1">IF(I22=0,0,IF(G22=0,1,I22/G22))</f>
        <v>4.0101913441972607E-2</v>
      </c>
      <c r="K22" s="14">
        <f>+SUM(K19:K21)</f>
        <v>276054</v>
      </c>
      <c r="L22" s="103">
        <f ca="1">+SUM(L19:L21)</f>
        <v>274607</v>
      </c>
      <c r="M22" s="14">
        <f ca="1">SUM(M19:M21)</f>
        <v>-1447</v>
      </c>
      <c r="N22" s="15">
        <f ca="1">IF(M22=0,0,IF(K22=0,1,M22/K22))</f>
        <v>-5.2417280676968995E-3</v>
      </c>
      <c r="O22" s="14">
        <f>SUM(O19:O21)</f>
        <v>568459</v>
      </c>
      <c r="P22" s="103">
        <f ca="1">SUM(P19:P21)</f>
        <v>578738</v>
      </c>
      <c r="Q22" s="14">
        <f ca="1">SUM(Q19:Q21)</f>
        <v>10279</v>
      </c>
      <c r="R22" s="15">
        <f ca="1">IF(Q22=0,0,IF(O22=0,1,Q22/O22))</f>
        <v>1.808221877039505E-2</v>
      </c>
      <c r="S22" s="14">
        <f>+SUM(S19:S21)</f>
        <v>327014</v>
      </c>
      <c r="T22" s="103">
        <f ca="1">+SUM(T19:T21)</f>
        <v>332184</v>
      </c>
      <c r="U22" s="14">
        <f ca="1">SUM(U19:U21)</f>
        <v>5170</v>
      </c>
      <c r="V22" s="15">
        <f ca="1">IF(U22=0,0,IF(S22=0,1,U22/S22))</f>
        <v>1.5809720684741325E-2</v>
      </c>
      <c r="W22" s="14">
        <f>SUM(W19:W21)</f>
        <v>895473</v>
      </c>
      <c r="X22" s="103">
        <f ca="1">SUM(X19:X21)</f>
        <v>910922</v>
      </c>
      <c r="Y22" s="14">
        <f ca="1">SUM(Y19:Y21)</f>
        <v>15449</v>
      </c>
      <c r="Z22" s="15">
        <f ca="1">IF(Y22=0,0,IF(W22=0,1,Y22/W22))</f>
        <v>1.7252334799597532E-2</v>
      </c>
      <c r="AA22" s="14">
        <f>+SUM(AA19:AA21)</f>
        <v>328798</v>
      </c>
      <c r="AB22" s="103">
        <f ca="1">+SUM(AB19:AB21)</f>
        <v>337390</v>
      </c>
      <c r="AC22" s="14">
        <f ca="1">SUM(AC19:AC21)</f>
        <v>8592</v>
      </c>
      <c r="AD22" s="15">
        <f ca="1">IF(AC22=0,0,IF(AA22=0,1,AC22/AA22))</f>
        <v>2.6131545812322458E-2</v>
      </c>
      <c r="AE22" s="14">
        <f>SUM(AE19:AE21)</f>
        <v>1224271</v>
      </c>
      <c r="AF22" s="103">
        <f ca="1">SUM(AF19:AF21)</f>
        <v>1248312</v>
      </c>
      <c r="AG22" s="14">
        <f ca="1">SUM(AG19:AG21)</f>
        <v>24041</v>
      </c>
      <c r="AH22" s="15">
        <f ca="1">IF(AG22=0,0,IF(AE22=0,1,AG22/AE22))</f>
        <v>1.9636992136544931E-2</v>
      </c>
      <c r="AI22" s="14">
        <f>+SUM(AI19:AI21)</f>
        <v>336269</v>
      </c>
      <c r="AJ22" s="103">
        <f ca="1">+SUM(AJ19:AJ21)</f>
        <v>365843</v>
      </c>
      <c r="AK22" s="14">
        <f ca="1">SUM(AK19:AK21)</f>
        <v>29574</v>
      </c>
      <c r="AL22" s="15">
        <f ca="1">IF(AK22=0,0,IF(AI22=0,1,AK22/AI22))</f>
        <v>8.7947446835717827E-2</v>
      </c>
      <c r="AM22" s="14">
        <f>SUM(AM19:AM21)</f>
        <v>1560540</v>
      </c>
      <c r="AN22" s="103">
        <f ca="1">SUM(AN19:AN21)</f>
        <v>1614155</v>
      </c>
      <c r="AO22" s="14">
        <f ca="1">SUM(AO19:AO21)</f>
        <v>53615</v>
      </c>
      <c r="AP22" s="15">
        <f ca="1">IF(AO22=0,0,IF(AM22=0,1,AO22/AM22))</f>
        <v>3.4356697040767936E-2</v>
      </c>
      <c r="AQ22" s="14">
        <f>+SUM(AQ19:AQ21)</f>
        <v>329730</v>
      </c>
      <c r="AR22" s="103">
        <f ca="1">+SUM(AR19:AR21)</f>
        <v>365012</v>
      </c>
      <c r="AS22" s="14">
        <f ca="1">SUM(AS19:AS21)</f>
        <v>35282</v>
      </c>
      <c r="AT22" s="15">
        <f ca="1">IF(AS22=0,0,IF(AQ22=0,1,AS22/AQ22))</f>
        <v>0.10700269917811543</v>
      </c>
      <c r="AU22" s="14">
        <f>SUM(AU19:AU21)</f>
        <v>1890270</v>
      </c>
      <c r="AV22" s="103">
        <f ca="1">SUM(AV19:AV21)</f>
        <v>1979167</v>
      </c>
      <c r="AW22" s="14">
        <f ca="1">SUM(AW19:AW21)</f>
        <v>88897</v>
      </c>
      <c r="AX22" s="15">
        <f ca="1">IF(AW22=0,0,IF(AU22=0,1,AW22/AU22))</f>
        <v>4.7028731345257556E-2</v>
      </c>
      <c r="AY22" s="14">
        <f>+SUM(AY19:AY21)</f>
        <v>339724</v>
      </c>
      <c r="AZ22" s="103">
        <f ca="1">+SUM(AZ19:AZ21)</f>
        <v>377076</v>
      </c>
      <c r="BA22" s="14">
        <f ca="1">SUM(BA19:BA21)</f>
        <v>37352</v>
      </c>
      <c r="BB22" s="15">
        <f ca="1">IF(BA22=0,0,IF(AY22=0,1,BA22/AY22))</f>
        <v>0.10994807549657958</v>
      </c>
      <c r="BC22" s="14">
        <f>SUM(BC19:BC21)</f>
        <v>2229994</v>
      </c>
      <c r="BD22" s="103">
        <f ca="1">SUM(BD19:BD21)</f>
        <v>2356243</v>
      </c>
      <c r="BE22" s="14">
        <f ca="1">SUM(BE19:BE21)</f>
        <v>126249</v>
      </c>
      <c r="BF22" s="15">
        <f ca="1">IF(BE22=0,0,IF(BC22=0,1,BE22/BC22))</f>
        <v>5.6614053670099564E-2</v>
      </c>
      <c r="BG22" s="14">
        <f>+SUM(BG19:BG21)</f>
        <v>350929</v>
      </c>
      <c r="BH22" s="103">
        <f ca="1">+SUM(BH19:BH21)</f>
        <v>380968</v>
      </c>
      <c r="BI22" s="14">
        <f ca="1">SUM(BI19:BI21)</f>
        <v>30039</v>
      </c>
      <c r="BJ22" s="15">
        <f ca="1">IF(BI22=0,0,IF(BG22=0,1,BI22/BG22))</f>
        <v>8.5598511379794767E-2</v>
      </c>
      <c r="BK22" s="14">
        <f>SUM(BK19:BK21)</f>
        <v>2580923</v>
      </c>
      <c r="BL22" s="103">
        <f ca="1">SUM(BL19:BL21)</f>
        <v>2737211</v>
      </c>
      <c r="BM22" s="14">
        <f ca="1">SUM(BM19:BM21)</f>
        <v>156288</v>
      </c>
      <c r="BN22" s="15">
        <f ca="1">IF(BM22=0,0,IF(BK22=0,1,BM22/BK22))</f>
        <v>6.0555080488646891E-2</v>
      </c>
      <c r="BO22" s="14">
        <f>+SUM(BO19:BO21)</f>
        <v>327829</v>
      </c>
      <c r="BP22" s="103">
        <f ca="1">+SUM(BP19:BP21)</f>
        <v>365073</v>
      </c>
      <c r="BQ22" s="14">
        <f ca="1">SUM(BQ19:BQ21)</f>
        <v>37244</v>
      </c>
      <c r="BR22" s="15">
        <f ca="1">IF(BQ22=0,0,IF(BO22=0,1,BQ22/BO22))</f>
        <v>0.11360800905350045</v>
      </c>
      <c r="BS22" s="14">
        <f>SUM(BS19:BS21)</f>
        <v>2908752</v>
      </c>
      <c r="BT22" s="103">
        <f ca="1">SUM(BT19:BT21)</f>
        <v>3102284</v>
      </c>
      <c r="BU22" s="14">
        <f ca="1">SUM(BU19:BU21)</f>
        <v>193532</v>
      </c>
      <c r="BV22" s="15">
        <f ca="1">IF(BU22=0,0,IF(BS22=0,1,BU22/BS22))</f>
        <v>6.6534376254833688E-2</v>
      </c>
      <c r="BW22" s="14">
        <f>+SUM(BW19:BW21)</f>
        <v>343680</v>
      </c>
      <c r="BX22" s="103">
        <f ca="1">+SUM(BX19:BX21)</f>
        <v>375609</v>
      </c>
      <c r="BY22" s="14">
        <f ca="1">SUM(BY19:BY21)</f>
        <v>31929</v>
      </c>
      <c r="BZ22" s="15">
        <f ca="1">IF(BY22=0,0,IF(BW22=0,1,BY22/BW22))</f>
        <v>9.2903282122905023E-2</v>
      </c>
      <c r="CA22" s="14">
        <f>SUM(CA19:CA21)</f>
        <v>3252432</v>
      </c>
      <c r="CB22" s="103">
        <f ca="1">SUM(CB19:CB21)</f>
        <v>3477893</v>
      </c>
      <c r="CC22" s="14">
        <f ca="1">SUM(CC19:CC21)</f>
        <v>225461</v>
      </c>
      <c r="CD22" s="15">
        <f ca="1">IF(CC22=0,0,IF(CA22=0,1,CC22/CA22))</f>
        <v>6.9320742140035516E-2</v>
      </c>
      <c r="CE22" s="14">
        <f>+SUM(CE19:CE21)</f>
        <v>321862</v>
      </c>
      <c r="CF22" s="103">
        <f ca="1">+SUM(CF19:CF21)</f>
        <v>348333</v>
      </c>
      <c r="CG22" s="14">
        <f ca="1">SUM(CG19:CG21)</f>
        <v>26471</v>
      </c>
      <c r="CH22" s="15">
        <f ca="1">IF(CG22=0,0,IF(CE22=0,1,CG22/CE22))</f>
        <v>8.2243321672020933E-2</v>
      </c>
      <c r="CI22" s="14">
        <f>SUM(CI19:CI21)</f>
        <v>3574294</v>
      </c>
      <c r="CJ22" s="103">
        <f ca="1">SUM(CJ19:CJ21)</f>
        <v>3826226</v>
      </c>
      <c r="CK22" s="14">
        <f ca="1">SUM(CK19:CK21)</f>
        <v>251932</v>
      </c>
      <c r="CL22" s="15">
        <f ca="1">IF(CK22=0,0,IF(CI22=0,1,CK22/CI22))</f>
        <v>7.0484408949012034E-2</v>
      </c>
      <c r="CM22" s="14">
        <f>+SUM(CM19:CM21)</f>
        <v>333099</v>
      </c>
      <c r="CN22" s="103">
        <f ca="1">+SUM(CN19:CN21)</f>
        <v>354900</v>
      </c>
      <c r="CO22" s="14">
        <f ca="1">SUM(CO19:CO21)</f>
        <v>21801</v>
      </c>
      <c r="CP22" s="15">
        <f ca="1">IF(CO22=0,0,IF(CM22=0,1,CO22/CM22))</f>
        <v>6.5449010654490103E-2</v>
      </c>
      <c r="CQ22" s="14">
        <f>SUM(CQ19:CQ21)</f>
        <v>3907393</v>
      </c>
      <c r="CR22" s="103">
        <f ca="1">SUM(CR19:CR21)</f>
        <v>4181126</v>
      </c>
      <c r="CS22" s="14">
        <f ca="1">SUM(CS19:CS21)</f>
        <v>273733</v>
      </c>
      <c r="CT22" s="15">
        <f ca="1">IF(CS22=0,0,IF(CQ22=0,1,CS22/CQ22))</f>
        <v>7.005514930287278E-2</v>
      </c>
      <c r="CW22" s="12"/>
      <c r="CX22" s="12"/>
      <c r="CZ22" s="89"/>
      <c r="DA22" s="89"/>
      <c r="DB22" s="89"/>
      <c r="DC22" s="89"/>
      <c r="DD22" s="89"/>
      <c r="DE22" s="89"/>
      <c r="DF22" s="89"/>
      <c r="DG22" s="89"/>
      <c r="DH22" s="89"/>
      <c r="DI22" s="89"/>
      <c r="DJ22" s="89"/>
      <c r="DK22" s="89"/>
      <c r="DL22" s="12"/>
      <c r="DM22" s="12"/>
      <c r="DN22" s="89"/>
      <c r="DO22" s="89"/>
      <c r="DP22" s="89"/>
      <c r="DQ22" s="89"/>
      <c r="DR22" s="89"/>
      <c r="DS22" s="89"/>
      <c r="DT22" s="89"/>
      <c r="DU22" s="89"/>
      <c r="DV22" s="89"/>
      <c r="DW22" s="89"/>
      <c r="DX22" s="89"/>
      <c r="DY22" s="89"/>
      <c r="DZ22"/>
    </row>
    <row r="23" spans="1:130" s="12" customFormat="1" ht="15.6">
      <c r="A23" s="91"/>
      <c r="B23" s="28"/>
      <c r="C23" s="9"/>
      <c r="D23" s="9"/>
      <c r="E23" s="10"/>
      <c r="F23" s="11"/>
      <c r="G23" s="9"/>
      <c r="H23" s="9"/>
      <c r="I23" s="10"/>
      <c r="J23" s="11"/>
      <c r="K23" s="9"/>
      <c r="L23" s="9"/>
      <c r="M23" s="10"/>
      <c r="N23" s="11"/>
      <c r="O23" s="9"/>
      <c r="P23" s="9"/>
      <c r="Q23" s="10"/>
      <c r="R23" s="11"/>
      <c r="S23" s="9"/>
      <c r="T23" s="9"/>
      <c r="U23" s="10"/>
      <c r="V23" s="11"/>
      <c r="W23" s="9"/>
      <c r="X23" s="9"/>
      <c r="Y23" s="10"/>
      <c r="Z23" s="11"/>
      <c r="AA23" s="9"/>
      <c r="AB23" s="9"/>
      <c r="AC23" s="10"/>
      <c r="AD23" s="11"/>
      <c r="AE23" s="9"/>
      <c r="AF23" s="9"/>
      <c r="AG23" s="10"/>
      <c r="AH23" s="11"/>
      <c r="AI23" s="9"/>
      <c r="AJ23" s="9"/>
      <c r="AK23" s="10"/>
      <c r="AL23" s="11"/>
      <c r="AM23" s="9"/>
      <c r="AN23" s="9"/>
      <c r="AO23" s="10"/>
      <c r="AP23" s="11"/>
      <c r="AQ23" s="9"/>
      <c r="AR23" s="9"/>
      <c r="AS23" s="10"/>
      <c r="AT23" s="11"/>
      <c r="AU23" s="9"/>
      <c r="AV23" s="9"/>
      <c r="AW23" s="10"/>
      <c r="AX23" s="11"/>
      <c r="AY23" s="9"/>
      <c r="AZ23" s="9"/>
      <c r="BA23" s="10"/>
      <c r="BB23" s="11"/>
      <c r="BC23" s="9"/>
      <c r="BD23" s="9"/>
      <c r="BE23" s="10"/>
      <c r="BF23" s="11"/>
      <c r="BG23" s="9"/>
      <c r="BH23" s="9"/>
      <c r="BI23" s="10"/>
      <c r="BJ23" s="11"/>
      <c r="BK23" s="9"/>
      <c r="BL23" s="9"/>
      <c r="BM23" s="10"/>
      <c r="BN23" s="11"/>
      <c r="BO23" s="9"/>
      <c r="BP23" s="9"/>
      <c r="BQ23" s="10"/>
      <c r="BR23" s="11"/>
      <c r="BS23" s="9"/>
      <c r="BT23" s="9"/>
      <c r="BU23" s="10"/>
      <c r="BV23" s="11"/>
      <c r="BW23" s="9"/>
      <c r="BX23" s="9"/>
      <c r="BY23" s="10"/>
      <c r="BZ23" s="11"/>
      <c r="CA23" s="9"/>
      <c r="CB23" s="9"/>
      <c r="CC23" s="10"/>
      <c r="CD23" s="11"/>
      <c r="CE23" s="9"/>
      <c r="CF23" s="9"/>
      <c r="CG23" s="10"/>
      <c r="CH23" s="11"/>
      <c r="CI23" s="9"/>
      <c r="CJ23" s="9"/>
      <c r="CK23" s="10"/>
      <c r="CL23" s="11"/>
      <c r="CM23" s="9"/>
      <c r="CN23" s="9"/>
      <c r="CO23" s="10"/>
      <c r="CP23" s="11"/>
      <c r="CQ23" s="9"/>
      <c r="CR23" s="9"/>
      <c r="CS23" s="10"/>
      <c r="CT23" s="11"/>
      <c r="CY23" s="16"/>
      <c r="CZ23" s="89"/>
      <c r="DA23" s="89"/>
      <c r="DB23" s="89"/>
      <c r="DC23" s="89"/>
      <c r="DD23" s="89"/>
      <c r="DE23" s="89"/>
      <c r="DF23" s="89"/>
      <c r="DG23" s="89"/>
      <c r="DH23" s="89"/>
      <c r="DI23" s="89"/>
      <c r="DJ23" s="89"/>
      <c r="DK23" s="89"/>
      <c r="DN23" s="89"/>
      <c r="DO23" s="89"/>
      <c r="DP23" s="89"/>
      <c r="DQ23" s="89"/>
      <c r="DR23" s="89"/>
      <c r="DS23" s="89"/>
      <c r="DT23" s="89"/>
      <c r="DU23" s="89"/>
      <c r="DV23" s="89"/>
      <c r="DW23" s="89"/>
      <c r="DX23" s="89"/>
      <c r="DY23" s="89"/>
      <c r="DZ23"/>
    </row>
    <row r="24" spans="1:130" s="12" customFormat="1" ht="15" customHeight="1">
      <c r="A24" s="99"/>
      <c r="B24" s="31" t="s">
        <v>6</v>
      </c>
      <c r="C24" s="21">
        <f>+CZ24</f>
        <v>44950</v>
      </c>
      <c r="D24" s="87">
        <f ca="1">OFFSET(CZ24,0,14,1,1)</f>
        <v>38140</v>
      </c>
      <c r="E24" s="21">
        <f ca="1">SUM(D24-C24)</f>
        <v>-6810</v>
      </c>
      <c r="F24" s="22">
        <f ca="1">IF(E24=0,0,IF(C24=0,1,E24/C24))</f>
        <v>-0.15150166852057842</v>
      </c>
      <c r="G24" s="21">
        <f>SUMIF($C$6:F$6,G$5,$C24:F24)</f>
        <v>44950</v>
      </c>
      <c r="H24" s="87">
        <f ca="1">SUMIF($C$6:G$6,H$5,$C24:G24)</f>
        <v>38140</v>
      </c>
      <c r="I24" s="21">
        <f ca="1">SUM(H24-G24)</f>
        <v>-6810</v>
      </c>
      <c r="J24" s="22">
        <f ca="1">IF(I24=0,0,IF(G24=0,1,I24/G24))</f>
        <v>-0.15150166852057842</v>
      </c>
      <c r="K24" s="21">
        <f>+DA24</f>
        <v>40605</v>
      </c>
      <c r="L24" s="87">
        <f ca="1">OFFSET(DA24,0,14,1,1)</f>
        <v>32637</v>
      </c>
      <c r="M24" s="21">
        <f ca="1">SUM(L24-K24)</f>
        <v>-7968</v>
      </c>
      <c r="N24" s="22">
        <f ca="1">IF(M24=0,0,IF(K24=0,1,M24/K24))</f>
        <v>-0.19623199113409678</v>
      </c>
      <c r="O24" s="21">
        <f>SUMIF($C$6:N$6,O$5,$C24:N24)</f>
        <v>85555</v>
      </c>
      <c r="P24" s="87">
        <f ca="1">SUMIF($C$6:O$6,P$5,$C24:O24)</f>
        <v>70777</v>
      </c>
      <c r="Q24" s="21">
        <f ca="1">SUM(P24-O24)</f>
        <v>-14778</v>
      </c>
      <c r="R24" s="22">
        <f ca="1">IF(Q24=0,0,IF(O24=0,1,Q24/O24))</f>
        <v>-0.17273099175968676</v>
      </c>
      <c r="S24" s="21">
        <f>+DB24</f>
        <v>52288</v>
      </c>
      <c r="T24" s="87">
        <f ca="1">OFFSET(DB24,0,14,1,1)</f>
        <v>41260</v>
      </c>
      <c r="U24" s="21">
        <f ca="1">SUM(T24-S24)</f>
        <v>-11028</v>
      </c>
      <c r="V24" s="22">
        <f ca="1">IF(U24=0,0,IF(S24=0,1,U24/S24))</f>
        <v>-0.21090881272949816</v>
      </c>
      <c r="W24" s="21">
        <f>SUMIF($C$6:V$6,W$5,$C24:V24)</f>
        <v>137843</v>
      </c>
      <c r="X24" s="87">
        <f ca="1">SUMIF($C$6:W$6,X$5,$C24:W24)</f>
        <v>112037</v>
      </c>
      <c r="Y24" s="21">
        <f ca="1">SUM(X24-W24)</f>
        <v>-25806</v>
      </c>
      <c r="Z24" s="22">
        <f ca="1">IF(Y24=0,0,IF(W24=0,1,Y24/W24))</f>
        <v>-0.18721298869003142</v>
      </c>
      <c r="AA24" s="21">
        <f>+DC24</f>
        <v>53818</v>
      </c>
      <c r="AB24" s="87">
        <f ca="1">OFFSET(DC24,0,14,1,1)</f>
        <v>43870</v>
      </c>
      <c r="AC24" s="21">
        <f ca="1">SUM(AB24-AA24)</f>
        <v>-9948</v>
      </c>
      <c r="AD24" s="22">
        <f ca="1">IF(AC24=0,0,IF(AA24=0,1,AC24/AA24))</f>
        <v>-0.18484521907168605</v>
      </c>
      <c r="AE24" s="21">
        <f>SUMIF($C$6:AD$6,AE$5,$C24:AD24)</f>
        <v>191661</v>
      </c>
      <c r="AF24" s="87">
        <f ca="1">SUMIF($C$6:AE$6,AF$5,$C24:AE24)</f>
        <v>155907</v>
      </c>
      <c r="AG24" s="21">
        <f ca="1">SUM(AF24-AE24)</f>
        <v>-35754</v>
      </c>
      <c r="AH24" s="22">
        <f ca="1">IF(AG24=0,0,IF(AE24=0,1,AG24/AE24))</f>
        <v>-0.1865481240314931</v>
      </c>
      <c r="AI24" s="21">
        <f>+DD24</f>
        <v>64158</v>
      </c>
      <c r="AJ24" s="87">
        <f ca="1">OFFSET(DD24,0,14,1,1)</f>
        <v>55095</v>
      </c>
      <c r="AK24" s="21">
        <f ca="1">SUM(AJ24-AI24)</f>
        <v>-9063</v>
      </c>
      <c r="AL24" s="22">
        <f ca="1">IF(AK24=0,0,IF(AI24=0,1,AK24/AI24))</f>
        <v>-0.14126063780043019</v>
      </c>
      <c r="AM24" s="21">
        <f>SUMIF($C$6:AL$6,AM$5,$C24:AL24)</f>
        <v>255819</v>
      </c>
      <c r="AN24" s="87">
        <f ca="1">SUMIF($C$6:AM$6,AN$5,$C24:AM24)</f>
        <v>211002</v>
      </c>
      <c r="AO24" s="21">
        <f ca="1">SUM(AN24-AM24)</f>
        <v>-44817</v>
      </c>
      <c r="AP24" s="22">
        <f ca="1">IF(AO24=0,0,IF(AM24=0,1,AO24/AM24))</f>
        <v>-0.17519027124646722</v>
      </c>
      <c r="AQ24" s="21">
        <f>+DE24</f>
        <v>65083</v>
      </c>
      <c r="AR24" s="87">
        <f ca="1">OFFSET(DE24,0,14,1,1)</f>
        <v>54894</v>
      </c>
      <c r="AS24" s="21">
        <f ca="1">SUM(AR24-AQ24)</f>
        <v>-10189</v>
      </c>
      <c r="AT24" s="22">
        <f ca="1">IF(AS24=0,0,IF(AQ24=0,1,AS24/AQ24))</f>
        <v>-0.15655393881658805</v>
      </c>
      <c r="AU24" s="21">
        <f>SUMIF($C$6:AT$6,AU$5,$C24:AT24)</f>
        <v>320902</v>
      </c>
      <c r="AV24" s="87">
        <f ca="1">SUMIF($C$6:AU$6,AV$5,$C24:AU24)</f>
        <v>265896</v>
      </c>
      <c r="AW24" s="21">
        <f ca="1">SUM(AV24-AU24)</f>
        <v>-55006</v>
      </c>
      <c r="AX24" s="22">
        <f ca="1">IF(AW24=0,0,IF(AU24=0,1,AW24/AU24))</f>
        <v>-0.17141058640955806</v>
      </c>
      <c r="AY24" s="21">
        <f>+DF24</f>
        <v>74239</v>
      </c>
      <c r="AZ24" s="87">
        <f ca="1">OFFSET(DF24,0,14,1,1)</f>
        <v>49966</v>
      </c>
      <c r="BA24" s="21">
        <f ca="1">SUM(AZ24-AY24)</f>
        <v>-24273</v>
      </c>
      <c r="BB24" s="22">
        <f ca="1">IF(BA24=0,0,IF(AY24=0,1,BA24/AY24))</f>
        <v>-0.32695752906154446</v>
      </c>
      <c r="BC24" s="21">
        <f>SUMIF($C$6:BB$6,BC$5,$C24:BB24)</f>
        <v>395141</v>
      </c>
      <c r="BD24" s="87">
        <f ca="1">SUMIF($C$6:BC$6,BD$5,$C24:BC24)</f>
        <v>315862</v>
      </c>
      <c r="BE24" s="21">
        <f ca="1">SUM(BD24-BC24)</f>
        <v>-79279</v>
      </c>
      <c r="BF24" s="22">
        <f ca="1">IF(BE24=0,0,IF(BC24=0,1,BE24/BC24))</f>
        <v>-0.20063471014144318</v>
      </c>
      <c r="BG24" s="21">
        <f>+DG24</f>
        <v>79520</v>
      </c>
      <c r="BH24" s="87">
        <f ca="1">OFFSET(DG24,0,14,1,1)</f>
        <v>58505</v>
      </c>
      <c r="BI24" s="21">
        <f ca="1">SUM(BH24-BG24)</f>
        <v>-21015</v>
      </c>
      <c r="BJ24" s="22">
        <f ca="1">IF(BI24=0,0,IF(BG24=0,1,BI24/BG24))</f>
        <v>-0.26427313883299797</v>
      </c>
      <c r="BK24" s="21">
        <f>SUMIF($C$6:BJ$6,BK$5,$C24:BJ24)</f>
        <v>474661</v>
      </c>
      <c r="BL24" s="87">
        <f ca="1">SUMIF($C$6:BK$6,BL$5,$C24:BK24)</f>
        <v>374367</v>
      </c>
      <c r="BM24" s="21">
        <f ca="1">SUM(BL24-BK24)</f>
        <v>-100294</v>
      </c>
      <c r="BN24" s="22">
        <f ca="1">IF(BM24=0,0,IF(BK24=0,1,BM24/BK24))</f>
        <v>-0.21129606182096275</v>
      </c>
      <c r="BO24" s="21">
        <f>+DH24</f>
        <v>59618</v>
      </c>
      <c r="BP24" s="87">
        <f ca="1">OFFSET(DH24,0,14,1,1)</f>
        <v>48025</v>
      </c>
      <c r="BQ24" s="21">
        <f ca="1">SUM(BP24-BO24)</f>
        <v>-11593</v>
      </c>
      <c r="BR24" s="22">
        <f ca="1">IF(BQ24=0,0,IF(BO24=0,1,BQ24/BO24))</f>
        <v>-0.1944546948908048</v>
      </c>
      <c r="BS24" s="21">
        <f>SUMIF($C$6:BR$6,BS$5,$C24:BR24)</f>
        <v>534279</v>
      </c>
      <c r="BT24" s="87">
        <f ca="1">SUMIF($C$6:BS$6,BT$5,$C24:BS24)</f>
        <v>422392</v>
      </c>
      <c r="BU24" s="21">
        <f ca="1">SUM(BT24-BS24)</f>
        <v>-111887</v>
      </c>
      <c r="BV24" s="22">
        <f ca="1">IF(BU24=0,0,IF(BS24=0,1,BU24/BS24))</f>
        <v>-0.20941680283147943</v>
      </c>
      <c r="BW24" s="21">
        <f>+DI24</f>
        <v>59146</v>
      </c>
      <c r="BX24" s="87">
        <f ca="1">OFFSET(DI24,0,14,1,1)</f>
        <v>46897</v>
      </c>
      <c r="BY24" s="21">
        <f ca="1">SUM(BX24-BW24)</f>
        <v>-12249</v>
      </c>
      <c r="BZ24" s="22">
        <f ca="1">IF(BY24=0,0,IF(BW24=0,1,BY24/BW24))</f>
        <v>-0.20709769046089338</v>
      </c>
      <c r="CA24" s="21">
        <f>SUMIF($C$6:BZ$6,CA$5,$C24:BZ24)</f>
        <v>593425</v>
      </c>
      <c r="CB24" s="87">
        <f ca="1">SUMIF($C$6:CA$6,CB$5,$C24:CA24)</f>
        <v>469289</v>
      </c>
      <c r="CC24" s="21">
        <f ca="1">SUM(CB24-CA24)</f>
        <v>-124136</v>
      </c>
      <c r="CD24" s="22">
        <f ca="1">IF(CC24=0,0,IF(CA24=0,1,CC24/CA24))</f>
        <v>-0.20918565951889456</v>
      </c>
      <c r="CE24" s="21">
        <f>+DJ24</f>
        <v>55332</v>
      </c>
      <c r="CF24" s="87">
        <f ca="1">OFFSET(DJ24,0,14,1,1)</f>
        <v>43657</v>
      </c>
      <c r="CG24" s="21">
        <f ca="1">SUM(CF24-CE24)</f>
        <v>-11675</v>
      </c>
      <c r="CH24" s="22">
        <f ca="1">IF(CG24=0,0,IF(CE24=0,1,CG24/CE24))</f>
        <v>-0.21099906021831852</v>
      </c>
      <c r="CI24" s="21">
        <f>SUMIF($C$6:CH$6,CI$5,$C24:CH24)</f>
        <v>648757</v>
      </c>
      <c r="CJ24" s="87">
        <f ca="1">SUMIF($C$6:CI$6,CJ$5,$C24:CI24)</f>
        <v>512946</v>
      </c>
      <c r="CK24" s="21">
        <f ca="1">SUM(CJ24-CI24)</f>
        <v>-135811</v>
      </c>
      <c r="CL24" s="22">
        <f ca="1">IF(CK24=0,0,IF(CI24=0,1,CK24/CI24))</f>
        <v>-0.20934032311019379</v>
      </c>
      <c r="CM24" s="21">
        <f>+DK24</f>
        <v>55407</v>
      </c>
      <c r="CN24" s="87">
        <f ca="1">OFFSET(DK24,0,14,1,1)</f>
        <v>43901</v>
      </c>
      <c r="CO24" s="21">
        <f ca="1">SUM(CN24-CM24)</f>
        <v>-11506</v>
      </c>
      <c r="CP24" s="22">
        <f ca="1">IF(CO24=0,0,IF(CM24=0,1,CO24/CM24))</f>
        <v>-0.20766329164185029</v>
      </c>
      <c r="CQ24" s="21">
        <f>SUMIF($C$6:CP$6,CQ$5,$C24:CP24)</f>
        <v>704164</v>
      </c>
      <c r="CR24" s="87">
        <f ca="1">SUMIF($C$6:CQ$6,CR$5,$C24:CQ24)</f>
        <v>556847</v>
      </c>
      <c r="CS24" s="21">
        <f ca="1">SUM(CR24-CQ24)</f>
        <v>-147317</v>
      </c>
      <c r="CT24" s="22">
        <f ca="1">IF(CS24=0,0,IF(CQ24=0,1,CS24/CQ24))</f>
        <v>-0.20920836623286621</v>
      </c>
      <c r="CW24" s="12" t="s">
        <v>13</v>
      </c>
      <c r="CX24" s="81" t="s">
        <v>6</v>
      </c>
      <c r="CZ24" s="88">
        <f>SUMIF(OGB!$A$73:$A$83,'2014-2015'!CZ$7,OGB!D$73:D$83)</f>
        <v>44950</v>
      </c>
      <c r="DA24" s="88">
        <f>SUMIF(OGB!$A$73:$A$83,'2014-2015'!DA$7,OGB!E$73:E$83)</f>
        <v>40605</v>
      </c>
      <c r="DB24" s="88">
        <f>SUMIF(OGB!$A$73:$A$83,'2014-2015'!DB$7,OGB!F$73:F$83)</f>
        <v>52288</v>
      </c>
      <c r="DC24" s="88">
        <f>SUMIF(OGB!$A$73:$A$83,'2014-2015'!DC$7,OGB!G$73:G$83)</f>
        <v>53818</v>
      </c>
      <c r="DD24" s="88">
        <f>SUMIF(OGB!$A$73:$A$83,'2014-2015'!DD$7,OGB!H$73:H$83)</f>
        <v>64158</v>
      </c>
      <c r="DE24" s="88">
        <f>SUMIF(OGB!$A$73:$A$83,'2014-2015'!DE$7,OGB!I$73:I$83)</f>
        <v>65083</v>
      </c>
      <c r="DF24" s="88">
        <f>SUMIF(OGB!$A$73:$A$83,'2014-2015'!DF$7,OGB!J$73:J$83)</f>
        <v>74239</v>
      </c>
      <c r="DG24" s="88">
        <f>SUMIF(OGB!$A$73:$A$83,'2014-2015'!DG$7,OGB!K$73:K$83)</f>
        <v>79520</v>
      </c>
      <c r="DH24" s="88">
        <f>SUMIF(OGB!$A$73:$A$83,'2014-2015'!DH$7,OGB!L$73:L$83)</f>
        <v>59618</v>
      </c>
      <c r="DI24" s="88">
        <f>SUMIF(OGB!$A$73:$A$83,'2014-2015'!DI$7,OGB!M$73:M$83)</f>
        <v>59146</v>
      </c>
      <c r="DJ24" s="88">
        <f>SUMIF(OGB!$A$73:$A$83,'2014-2015'!DJ$7,OGB!N$73:N$83)</f>
        <v>55332</v>
      </c>
      <c r="DK24" s="88">
        <f>SUMIF(OGB!$A$73:$A$83,'2014-2015'!DK$7,OGB!O$73:O$83)</f>
        <v>55407</v>
      </c>
      <c r="DN24" s="88">
        <f>SUMIF(OGB!$A$73:$A$83,'2014-2015'!DN$7,OGB!D$73:D$83)</f>
        <v>38140</v>
      </c>
      <c r="DO24" s="88">
        <f>SUMIF(OGB!$A$73:$A$83,'2014-2015'!DO$7,OGB!E$73:E$83)</f>
        <v>32637</v>
      </c>
      <c r="DP24" s="88">
        <f>SUMIF(OGB!$A$73:$A$83,'2014-2015'!DP$7,OGB!F$73:F$83)</f>
        <v>41260</v>
      </c>
      <c r="DQ24" s="88">
        <f>SUMIF(OGB!$A$73:$A$83,'2014-2015'!DQ$7,OGB!G$73:G$83)</f>
        <v>43870</v>
      </c>
      <c r="DR24" s="88">
        <f>SUMIF(OGB!$A$73:$A$83,'2014-2015'!DR$7,OGB!H$73:H$83)</f>
        <v>55095</v>
      </c>
      <c r="DS24" s="88">
        <f>SUMIF(OGB!$A$73:$A$83,'2014-2015'!DS$7,OGB!I$73:I$83)</f>
        <v>54894</v>
      </c>
      <c r="DT24" s="88">
        <f>SUMIF(OGB!$A$73:$A$83,'2014-2015'!DT$7,OGB!J$73:J$83)</f>
        <v>49966</v>
      </c>
      <c r="DU24" s="88">
        <f>SUMIF(OGB!$A$73:$A$83,'2014-2015'!DU$7,OGB!K$73:K$83)</f>
        <v>58505</v>
      </c>
      <c r="DV24" s="88">
        <f>SUMIF(OGB!$A$73:$A$83,'2014-2015'!DV$7,OGB!L$73:L$83)</f>
        <v>48025</v>
      </c>
      <c r="DW24" s="88">
        <f>SUMIF(OGB!$A$73:$A$83,'2014-2015'!DW$7,OGB!M$73:M$83)</f>
        <v>46897</v>
      </c>
      <c r="DX24" s="88">
        <f>SUMIF(OGB!$A$73:$A$83,'2014-2015'!DX$7,OGB!N$73:N$83)</f>
        <v>43657</v>
      </c>
      <c r="DY24" s="88">
        <f>SUMIF(OGB!$A$73:$A$83,'2014-2015'!DY$7,OGB!O$73:O$83)</f>
        <v>43901</v>
      </c>
      <c r="DZ24"/>
    </row>
    <row r="25" spans="1:130" s="12" customFormat="1" ht="15.6">
      <c r="A25" s="101" t="str">
        <f>+CW26</f>
        <v>Ogdensburg Bridge</v>
      </c>
      <c r="B25" s="29" t="s">
        <v>7</v>
      </c>
      <c r="C25" s="21">
        <f>+CZ25</f>
        <v>6444</v>
      </c>
      <c r="D25" s="87">
        <f ca="1">OFFSET(CZ25,0,14,1,1)</f>
        <v>6104</v>
      </c>
      <c r="E25" s="21">
        <f ca="1">SUM(D25-C25)</f>
        <v>-340</v>
      </c>
      <c r="F25" s="22">
        <f ca="1">IF(E25=0,0,IF(C25=0,1,E25/C25))</f>
        <v>-5.2762259466170081E-2</v>
      </c>
      <c r="G25" s="21">
        <f>SUMIF($C$6:F$6,G$5,$C25:F25)</f>
        <v>6444</v>
      </c>
      <c r="H25" s="87">
        <f ca="1">SUMIF($C$6:G$6,H$5,$C25:G25)</f>
        <v>6104</v>
      </c>
      <c r="I25" s="21">
        <f ca="1">SUM(H25-G25)</f>
        <v>-340</v>
      </c>
      <c r="J25" s="22">
        <f ca="1">IF(I25=0,0,IF(G25=0,1,I25/G25))</f>
        <v>-5.2762259466170081E-2</v>
      </c>
      <c r="K25" s="21">
        <f>+DA25</f>
        <v>5965</v>
      </c>
      <c r="L25" s="87">
        <f ca="1">OFFSET(DA25,0,14,1,1)</f>
        <v>6042</v>
      </c>
      <c r="M25" s="21">
        <f ca="1">SUM(L25-K25)</f>
        <v>77</v>
      </c>
      <c r="N25" s="22">
        <f ca="1">IF(M25=0,0,IF(K25=0,1,M25/K25))</f>
        <v>1.2908633696563285E-2</v>
      </c>
      <c r="O25" s="21">
        <f>SUMIF($C$6:N$6,O$5,$C25:N25)</f>
        <v>12409</v>
      </c>
      <c r="P25" s="87">
        <f ca="1">SUMIF($C$6:O$6,P$5,$C25:O25)</f>
        <v>12146</v>
      </c>
      <c r="Q25" s="21">
        <f ca="1">SUM(P25-O25)</f>
        <v>-263</v>
      </c>
      <c r="R25" s="22">
        <f ca="1">IF(Q25=0,0,IF(O25=0,1,Q25/O25))</f>
        <v>-2.1194294463695706E-2</v>
      </c>
      <c r="S25" s="21">
        <f>+DB25</f>
        <v>6051</v>
      </c>
      <c r="T25" s="87">
        <f ca="1">OFFSET(DB25,0,14,1,1)</f>
        <v>6324</v>
      </c>
      <c r="U25" s="21">
        <f ca="1">SUM(T25-S25)</f>
        <v>273</v>
      </c>
      <c r="V25" s="22">
        <f ca="1">IF(U25=0,0,IF(S25=0,1,U25/S25))</f>
        <v>4.5116509667823497E-2</v>
      </c>
      <c r="W25" s="21">
        <f>SUMIF($C$6:V$6,W$5,$C25:V25)</f>
        <v>18460</v>
      </c>
      <c r="X25" s="87">
        <f ca="1">SUMIF($C$6:W$6,X$5,$C25:W25)</f>
        <v>18470</v>
      </c>
      <c r="Y25" s="21">
        <f ca="1">SUM(X25-W25)</f>
        <v>10</v>
      </c>
      <c r="Z25" s="22">
        <f ca="1">IF(Y25=0,0,IF(W25=0,1,Y25/W25))</f>
        <v>5.4171180931744309E-4</v>
      </c>
      <c r="AA25" s="21">
        <f>+DC25</f>
        <v>6506</v>
      </c>
      <c r="AB25" s="87">
        <f ca="1">OFFSET(DC25,0,14,1,1)</f>
        <v>6136</v>
      </c>
      <c r="AC25" s="21">
        <f ca="1">SUM(AB25-AA25)</f>
        <v>-370</v>
      </c>
      <c r="AD25" s="22">
        <f ca="1">IF(AC25=0,0,IF(AA25=0,1,AC25/AA25))</f>
        <v>-5.6870581002151858E-2</v>
      </c>
      <c r="AE25" s="21">
        <f>SUMIF($C$6:AD$6,AE$5,$C25:AD25)</f>
        <v>24966</v>
      </c>
      <c r="AF25" s="87">
        <f ca="1">SUMIF($C$6:AE$6,AF$5,$C25:AE25)</f>
        <v>24606</v>
      </c>
      <c r="AG25" s="21">
        <f ca="1">SUM(AF25-AE25)</f>
        <v>-360</v>
      </c>
      <c r="AH25" s="22">
        <f ca="1">IF(AG25=0,0,IF(AE25=0,1,AG25/AE25))</f>
        <v>-1.4419610670511895E-2</v>
      </c>
      <c r="AI25" s="21">
        <f>+DD25</f>
        <v>6568</v>
      </c>
      <c r="AJ25" s="87">
        <f ca="1">OFFSET(DD25,0,14,1,1)</f>
        <v>6255</v>
      </c>
      <c r="AK25" s="21">
        <f ca="1">SUM(AJ25-AI25)</f>
        <v>-313</v>
      </c>
      <c r="AL25" s="22">
        <f ca="1">IF(AK25=0,0,IF(AI25=0,1,AK25/AI25))</f>
        <v>-4.7655298416565163E-2</v>
      </c>
      <c r="AM25" s="21">
        <f>SUMIF($C$6:AL$6,AM$5,$C25:AL25)</f>
        <v>31534</v>
      </c>
      <c r="AN25" s="87">
        <f ca="1">SUMIF($C$6:AM$6,AN$5,$C25:AM25)</f>
        <v>30861</v>
      </c>
      <c r="AO25" s="21">
        <f ca="1">SUM(AN25-AM25)</f>
        <v>-673</v>
      </c>
      <c r="AP25" s="22">
        <f ca="1">IF(AO25=0,0,IF(AM25=0,1,AO25/AM25))</f>
        <v>-2.1342043508593898E-2</v>
      </c>
      <c r="AQ25" s="21">
        <f>+DE25</f>
        <v>6628</v>
      </c>
      <c r="AR25" s="87">
        <f ca="1">OFFSET(DE25,0,14,1,1)</f>
        <v>6864</v>
      </c>
      <c r="AS25" s="21">
        <f ca="1">SUM(AR25-AQ25)</f>
        <v>236</v>
      </c>
      <c r="AT25" s="22">
        <f ca="1">IF(AS25=0,0,IF(AQ25=0,1,AS25/AQ25))</f>
        <v>3.5606517803258901E-2</v>
      </c>
      <c r="AU25" s="21">
        <f>SUMIF($C$6:AT$6,AU$5,$C25:AT25)</f>
        <v>38162</v>
      </c>
      <c r="AV25" s="87">
        <f ca="1">SUMIF($C$6:AU$6,AV$5,$C25:AU25)</f>
        <v>37725</v>
      </c>
      <c r="AW25" s="21">
        <f ca="1">SUM(AV25-AU25)</f>
        <v>-437</v>
      </c>
      <c r="AX25" s="22">
        <f ca="1">IF(AW25=0,0,IF(AU25=0,1,AW25/AU25))</f>
        <v>-1.1451181803888684E-2</v>
      </c>
      <c r="AY25" s="21">
        <f>+DF25</f>
        <v>6775</v>
      </c>
      <c r="AZ25" s="87">
        <f ca="1">OFFSET(DF25,0,14,1,1)</f>
        <v>5505</v>
      </c>
      <c r="BA25" s="21">
        <f ca="1">SUM(AZ25-AY25)</f>
        <v>-1270</v>
      </c>
      <c r="BB25" s="22">
        <f ca="1">IF(BA25=0,0,IF(AY25=0,1,BA25/AY25))</f>
        <v>-0.18745387453874537</v>
      </c>
      <c r="BC25" s="21">
        <f>SUMIF($C$6:BB$6,BC$5,$C25:BB25)</f>
        <v>44937</v>
      </c>
      <c r="BD25" s="87">
        <f ca="1">SUMIF($C$6:BC$6,BD$5,$C25:BC25)</f>
        <v>43230</v>
      </c>
      <c r="BE25" s="21">
        <f ca="1">SUM(BD25-BC25)</f>
        <v>-1707</v>
      </c>
      <c r="BF25" s="22">
        <f ca="1">IF(BE25=0,0,IF(BC25=0,1,BE25/BC25))</f>
        <v>-3.7986514453568328E-2</v>
      </c>
      <c r="BG25" s="21">
        <f>+DG25</f>
        <v>6492</v>
      </c>
      <c r="BH25" s="87">
        <f ca="1">OFFSET(DG25,0,14,1,1)</f>
        <v>6798</v>
      </c>
      <c r="BI25" s="21">
        <f ca="1">SUM(BH25-BG25)</f>
        <v>306</v>
      </c>
      <c r="BJ25" s="22">
        <f ca="1">IF(BI25=0,0,IF(BG25=0,1,BI25/BG25))</f>
        <v>4.7134935304990758E-2</v>
      </c>
      <c r="BK25" s="21">
        <f>SUMIF($C$6:BJ$6,BK$5,$C25:BJ25)</f>
        <v>51429</v>
      </c>
      <c r="BL25" s="87">
        <f ca="1">SUMIF($C$6:BK$6,BL$5,$C25:BK25)</f>
        <v>50028</v>
      </c>
      <c r="BM25" s="21">
        <f ca="1">SUM(BL25-BK25)</f>
        <v>-1401</v>
      </c>
      <c r="BN25" s="22">
        <f ca="1">IF(BM25=0,0,IF(BK25=0,1,BM25/BK25))</f>
        <v>-2.7241439654669544E-2</v>
      </c>
      <c r="BO25" s="21">
        <f>+DH25</f>
        <v>6611</v>
      </c>
      <c r="BP25" s="87">
        <f ca="1">OFFSET(DH25,0,14,1,1)</f>
        <v>6875</v>
      </c>
      <c r="BQ25" s="21">
        <f ca="1">SUM(BP25-BO25)</f>
        <v>264</v>
      </c>
      <c r="BR25" s="22">
        <f ca="1">IF(BQ25=0,0,IF(BO25=0,1,BQ25/BO25))</f>
        <v>3.9933444259567387E-2</v>
      </c>
      <c r="BS25" s="21">
        <f>SUMIF($C$6:BR$6,BS$5,$C25:BR25)</f>
        <v>58040</v>
      </c>
      <c r="BT25" s="87">
        <f ca="1">SUMIF($C$6:BS$6,BT$5,$C25:BS25)</f>
        <v>56903</v>
      </c>
      <c r="BU25" s="21">
        <f ca="1">SUM(BT25-BS25)</f>
        <v>-1137</v>
      </c>
      <c r="BV25" s="22">
        <f ca="1">IF(BU25=0,0,IF(BS25=0,1,BU25/BS25))</f>
        <v>-1.9589937973811165E-2</v>
      </c>
      <c r="BW25" s="21">
        <f>+DI25</f>
        <v>6660</v>
      </c>
      <c r="BX25" s="87">
        <f ca="1">OFFSET(DI25,0,14,1,1)</f>
        <v>6734</v>
      </c>
      <c r="BY25" s="21">
        <f ca="1">SUM(BX25-BW25)</f>
        <v>74</v>
      </c>
      <c r="BZ25" s="22">
        <f ca="1">IF(BY25=0,0,IF(BW25=0,1,BY25/BW25))</f>
        <v>1.1111111111111112E-2</v>
      </c>
      <c r="CA25" s="21">
        <f>SUMIF($C$6:BZ$6,CA$5,$C25:BZ25)</f>
        <v>64700</v>
      </c>
      <c r="CB25" s="87">
        <f ca="1">SUMIF($C$6:CA$6,CB$5,$C25:CA25)</f>
        <v>63637</v>
      </c>
      <c r="CC25" s="21">
        <f ca="1">SUM(CB25-CA25)</f>
        <v>-1063</v>
      </c>
      <c r="CD25" s="22">
        <f ca="1">IF(CC25=0,0,IF(CA25=0,1,CC25/CA25))</f>
        <v>-1.6429675425038641E-2</v>
      </c>
      <c r="CE25" s="21">
        <f>+DJ25</f>
        <v>5540</v>
      </c>
      <c r="CF25" s="87">
        <f ca="1">OFFSET(DJ25,0,14,1,1)</f>
        <v>6256</v>
      </c>
      <c r="CG25" s="21">
        <f ca="1">SUM(CF25-CE25)</f>
        <v>716</v>
      </c>
      <c r="CH25" s="22">
        <f ca="1">IF(CG25=0,0,IF(CE25=0,1,CG25/CE25))</f>
        <v>0.12924187725631769</v>
      </c>
      <c r="CI25" s="21">
        <f>SUMIF($C$6:CH$6,CI$5,$C25:CH25)</f>
        <v>70240</v>
      </c>
      <c r="CJ25" s="87">
        <f ca="1">SUMIF($C$6:CI$6,CJ$5,$C25:CI25)</f>
        <v>69893</v>
      </c>
      <c r="CK25" s="21">
        <f ca="1">SUM(CJ25-CI25)</f>
        <v>-347</v>
      </c>
      <c r="CL25" s="22">
        <f ca="1">IF(CK25=0,0,IF(CI25=0,1,CK25/CI25))</f>
        <v>-4.9402050113895217E-3</v>
      </c>
      <c r="CM25" s="21">
        <f>+DK25</f>
        <v>5836</v>
      </c>
      <c r="CN25" s="87">
        <f ca="1">OFFSET(DK25,0,14,1,1)</f>
        <v>5894</v>
      </c>
      <c r="CO25" s="21">
        <f ca="1">SUM(CN25-CM25)</f>
        <v>58</v>
      </c>
      <c r="CP25" s="22">
        <f ca="1">IF(CO25=0,0,IF(CM25=0,1,CO25/CM25))</f>
        <v>9.938313913639479E-3</v>
      </c>
      <c r="CQ25" s="21">
        <f>SUMIF($C$6:CP$6,CQ$5,$C25:CP25)</f>
        <v>76076</v>
      </c>
      <c r="CR25" s="87">
        <f ca="1">SUMIF($C$6:CQ$6,CR$5,$C25:CQ25)</f>
        <v>75787</v>
      </c>
      <c r="CS25" s="21">
        <f ca="1">SUM(CR25-CQ25)</f>
        <v>-289</v>
      </c>
      <c r="CT25" s="22">
        <f ca="1">IF(CS25=0,0,IF(CQ25=0,1,CS25/CQ25))</f>
        <v>-3.7988327462011671E-3</v>
      </c>
      <c r="CW25" s="12" t="s">
        <v>13</v>
      </c>
      <c r="CX25" s="81" t="s">
        <v>7</v>
      </c>
      <c r="CY25" s="16"/>
      <c r="CZ25" s="88">
        <f>SUMIF(OGB!$A$87:$A$97,'2014-2015'!CZ$7,OGB!D$87:D$97)</f>
        <v>6444</v>
      </c>
      <c r="DA25" s="88">
        <f>SUMIF(OGB!$A$87:$A$97,'2014-2015'!DA$7,OGB!E$87:E$97)</f>
        <v>5965</v>
      </c>
      <c r="DB25" s="88">
        <f>SUMIF(OGB!$A$87:$A$97,'2014-2015'!DB$7,OGB!F$87:F$97)</f>
        <v>6051</v>
      </c>
      <c r="DC25" s="88">
        <f>SUMIF(OGB!$A$87:$A$97,'2014-2015'!DC$7,OGB!G$87:G$97)</f>
        <v>6506</v>
      </c>
      <c r="DD25" s="88">
        <f>SUMIF(OGB!$A$87:$A$97,'2014-2015'!DD$7,OGB!H$87:H$97)</f>
        <v>6568</v>
      </c>
      <c r="DE25" s="88">
        <f>SUMIF(OGB!$A$87:$A$97,'2014-2015'!DE$7,OGB!I$87:I$97)</f>
        <v>6628</v>
      </c>
      <c r="DF25" s="88">
        <f>SUMIF(OGB!$A$87:$A$97,'2014-2015'!DF$7,OGB!J$87:J$97)</f>
        <v>6775</v>
      </c>
      <c r="DG25" s="88">
        <f>SUMIF(OGB!$A$87:$A$97,'2014-2015'!DG$7,OGB!K$87:K$97)</f>
        <v>6492</v>
      </c>
      <c r="DH25" s="88">
        <f>SUMIF(OGB!$A$87:$A$97,'2014-2015'!DH$7,OGB!L$87:L$97)</f>
        <v>6611</v>
      </c>
      <c r="DI25" s="88">
        <f>SUMIF(OGB!$A$87:$A$97,'2014-2015'!DI$7,OGB!M$87:M$97)</f>
        <v>6660</v>
      </c>
      <c r="DJ25" s="88">
        <f>SUMIF(OGB!$A$87:$A$97,'2014-2015'!DJ$7,OGB!N$87:N$97)</f>
        <v>5540</v>
      </c>
      <c r="DK25" s="88">
        <f>SUMIF(OGB!$A$87:$A$97,'2014-2015'!DK$7,OGB!O$87:O$97)</f>
        <v>5836</v>
      </c>
      <c r="DN25" s="88">
        <f>SUMIF(OGB!$A$87:$A$97,'2014-2015'!DN$7,OGB!D$87:D$97)</f>
        <v>6104</v>
      </c>
      <c r="DO25" s="88">
        <f>SUMIF(OGB!$A$87:$A$97,'2014-2015'!DO$7,OGB!E$87:E$97)</f>
        <v>6042</v>
      </c>
      <c r="DP25" s="88">
        <f>SUMIF(OGB!$A$87:$A$97,'2014-2015'!DP$7,OGB!F$87:F$97)</f>
        <v>6324</v>
      </c>
      <c r="DQ25" s="88">
        <f>SUMIF(OGB!$A$87:$A$97,'2014-2015'!DQ$7,OGB!G$87:G$97)</f>
        <v>6136</v>
      </c>
      <c r="DR25" s="88">
        <f>SUMIF(OGB!$A$87:$A$97,'2014-2015'!DR$7,OGB!H$87:H$97)</f>
        <v>6255</v>
      </c>
      <c r="DS25" s="88">
        <f>SUMIF(OGB!$A$87:$A$97,'2014-2015'!DS$7,OGB!I$87:I$97)</f>
        <v>6864</v>
      </c>
      <c r="DT25" s="88">
        <f>SUMIF(OGB!$A$87:$A$97,'2014-2015'!DT$7,OGB!J$87:J$97)</f>
        <v>5505</v>
      </c>
      <c r="DU25" s="88">
        <f>SUMIF(OGB!$A$87:$A$97,'2014-2015'!DU$7,OGB!K$87:K$97)</f>
        <v>6798</v>
      </c>
      <c r="DV25" s="88">
        <f>SUMIF(OGB!$A$87:$A$97,'2014-2015'!DV$7,OGB!L$87:L$97)</f>
        <v>6875</v>
      </c>
      <c r="DW25" s="88">
        <f>SUMIF(OGB!$A$87:$A$97,'2014-2015'!DW$7,OGB!M$87:M$97)</f>
        <v>6734</v>
      </c>
      <c r="DX25" s="88">
        <f>SUMIF(OGB!$A$87:$A$97,'2014-2015'!DX$7,OGB!N$87:N$97)</f>
        <v>6256</v>
      </c>
      <c r="DY25" s="88">
        <f>SUMIF(OGB!$A$87:$A$97,'2014-2015'!DY$7,OGB!O$87:O$97)</f>
        <v>5894</v>
      </c>
      <c r="DZ25"/>
    </row>
    <row r="26" spans="1:130" s="12" customFormat="1" ht="15.6">
      <c r="A26" s="100"/>
      <c r="B26" s="29" t="s">
        <v>8</v>
      </c>
      <c r="C26" s="87">
        <f>+CZ26</f>
        <v>24</v>
      </c>
      <c r="D26" s="87">
        <f ca="1">OFFSET(CZ26,0,14,1,1)</f>
        <v>26</v>
      </c>
      <c r="E26" s="87">
        <f ca="1">SUM(D26-C26)</f>
        <v>2</v>
      </c>
      <c r="F26" s="22">
        <f ca="1">IF(E26=0,0,IF(C26=0,1,E26/C26))</f>
        <v>8.3333333333333329E-2</v>
      </c>
      <c r="G26" s="87">
        <f>SUMIF($C$6:F$6,G$5,$C26:F26)</f>
        <v>24</v>
      </c>
      <c r="H26" s="87">
        <f ca="1">SUMIF($C$6:G$6,H$5,$C26:G26)</f>
        <v>26</v>
      </c>
      <c r="I26" s="87">
        <f ca="1">SUM(H26-G26)</f>
        <v>2</v>
      </c>
      <c r="J26" s="22">
        <f ca="1">IF(I26=0,0,IF(G26=0,1,I26/G26))</f>
        <v>8.3333333333333329E-2</v>
      </c>
      <c r="K26" s="87">
        <f>+DA26</f>
        <v>32</v>
      </c>
      <c r="L26" s="87">
        <f ca="1">OFFSET(DA26,0,14,1,1)</f>
        <v>16</v>
      </c>
      <c r="M26" s="87">
        <f ca="1">SUM(L26-K26)</f>
        <v>-16</v>
      </c>
      <c r="N26" s="22">
        <f ca="1">IF(M26=0,0,IF(K26=0,1,M26/K26))</f>
        <v>-0.5</v>
      </c>
      <c r="O26" s="87">
        <f>SUMIF($C$6:N$6,O$5,$C26:N26)</f>
        <v>56</v>
      </c>
      <c r="P26" s="87">
        <f ca="1">SUMIF($C$6:O$6,P$5,$C26:O26)</f>
        <v>42</v>
      </c>
      <c r="Q26" s="87">
        <f ca="1">SUM(P26-O26)</f>
        <v>-14</v>
      </c>
      <c r="R26" s="22">
        <f ca="1">IF(Q26=0,0,IF(O26=0,1,Q26/O26))</f>
        <v>-0.25</v>
      </c>
      <c r="S26" s="87">
        <f>+DB26</f>
        <v>10</v>
      </c>
      <c r="T26" s="87">
        <f ca="1">OFFSET(DB26,0,14,1,1)</f>
        <v>16</v>
      </c>
      <c r="U26" s="87">
        <f ca="1">SUM(T26-S26)</f>
        <v>6</v>
      </c>
      <c r="V26" s="22">
        <f ca="1">IF(U26=0,0,IF(S26=0,1,U26/S26))</f>
        <v>0.6</v>
      </c>
      <c r="W26" s="87">
        <f>SUMIF($C$6:V$6,W$5,$C26:V26)</f>
        <v>66</v>
      </c>
      <c r="X26" s="87">
        <f ca="1">SUMIF($C$6:W$6,X$5,$C26:W26)</f>
        <v>58</v>
      </c>
      <c r="Y26" s="87">
        <f ca="1">SUM(X26-W26)</f>
        <v>-8</v>
      </c>
      <c r="Z26" s="22">
        <f ca="1">IF(Y26=0,0,IF(W26=0,1,Y26/W26))</f>
        <v>-0.12121212121212122</v>
      </c>
      <c r="AA26" s="87">
        <f>+DC26</f>
        <v>15</v>
      </c>
      <c r="AB26" s="87">
        <f ca="1">OFFSET(DC26,0,14,1,1)</f>
        <v>27</v>
      </c>
      <c r="AC26" s="87">
        <f ca="1">SUM(AB26-AA26)</f>
        <v>12</v>
      </c>
      <c r="AD26" s="22">
        <f ca="1">IF(AC26=0,0,IF(AA26=0,1,AC26/AA26))</f>
        <v>0.8</v>
      </c>
      <c r="AE26" s="87">
        <f>SUMIF($C$6:AD$6,AE$5,$C26:AD26)</f>
        <v>81</v>
      </c>
      <c r="AF26" s="87">
        <f ca="1">SUMIF($C$6:AE$6,AF$5,$C26:AE26)</f>
        <v>85</v>
      </c>
      <c r="AG26" s="87">
        <f ca="1">SUM(AF26-AE26)</f>
        <v>4</v>
      </c>
      <c r="AH26" s="22">
        <f ca="1">IF(AG26=0,0,IF(AE26=0,1,AG26/AE26))</f>
        <v>4.9382716049382713E-2</v>
      </c>
      <c r="AI26" s="87">
        <f>+DD26</f>
        <v>46</v>
      </c>
      <c r="AJ26" s="87">
        <f ca="1">OFFSET(DD26,0,14,1,1)</f>
        <v>31</v>
      </c>
      <c r="AK26" s="87">
        <f ca="1">SUM(AJ26-AI26)</f>
        <v>-15</v>
      </c>
      <c r="AL26" s="22">
        <f ca="1">IF(AK26=0,0,IF(AI26=0,1,AK26/AI26))</f>
        <v>-0.32608695652173914</v>
      </c>
      <c r="AM26" s="87">
        <f>SUMIF($C$6:AL$6,AM$5,$C26:AL26)</f>
        <v>127</v>
      </c>
      <c r="AN26" s="87">
        <f ca="1">SUMIF($C$6:AM$6,AN$5,$C26:AM26)</f>
        <v>116</v>
      </c>
      <c r="AO26" s="87">
        <f ca="1">SUM(AN26-AM26)</f>
        <v>-11</v>
      </c>
      <c r="AP26" s="22">
        <f ca="1">IF(AO26=0,0,IF(AM26=0,1,AO26/AM26))</f>
        <v>-8.6614173228346455E-2</v>
      </c>
      <c r="AQ26" s="87">
        <f>+DE26</f>
        <v>55</v>
      </c>
      <c r="AR26" s="87">
        <f ca="1">OFFSET(DE26,0,14,1,1)</f>
        <v>43</v>
      </c>
      <c r="AS26" s="87">
        <f ca="1">SUM(AR26-AQ26)</f>
        <v>-12</v>
      </c>
      <c r="AT26" s="22">
        <f ca="1">IF(AS26=0,0,IF(AQ26=0,1,AS26/AQ26))</f>
        <v>-0.21818181818181817</v>
      </c>
      <c r="AU26" s="87">
        <f>SUMIF($C$6:AT$6,AU$5,$C26:AT26)</f>
        <v>182</v>
      </c>
      <c r="AV26" s="87">
        <f ca="1">SUMIF($C$6:AU$6,AV$5,$C26:AU26)</f>
        <v>159</v>
      </c>
      <c r="AW26" s="87">
        <f ca="1">SUM(AV26-AU26)</f>
        <v>-23</v>
      </c>
      <c r="AX26" s="22">
        <f ca="1">IF(AW26=0,0,IF(AU26=0,1,AW26/AU26))</f>
        <v>-0.12637362637362637</v>
      </c>
      <c r="AY26" s="87">
        <f>+DF26</f>
        <v>39</v>
      </c>
      <c r="AZ26" s="87">
        <f ca="1">OFFSET(DF26,0,14,1,1)</f>
        <v>10</v>
      </c>
      <c r="BA26" s="87">
        <f ca="1">SUM(AZ26-AY26)</f>
        <v>-29</v>
      </c>
      <c r="BB26" s="22">
        <f ca="1">IF(BA26=0,0,IF(AY26=0,1,BA26/AY26))</f>
        <v>-0.74358974358974361</v>
      </c>
      <c r="BC26" s="87">
        <f>SUMIF($C$6:BB$6,BC$5,$C26:BB26)</f>
        <v>221</v>
      </c>
      <c r="BD26" s="87">
        <f ca="1">SUMIF($C$6:BC$6,BD$5,$C26:BC26)</f>
        <v>169</v>
      </c>
      <c r="BE26" s="87">
        <f ca="1">SUM(BD26-BC26)</f>
        <v>-52</v>
      </c>
      <c r="BF26" s="22">
        <f ca="1">IF(BE26=0,0,IF(BC26=0,1,BE26/BC26))</f>
        <v>-0.23529411764705882</v>
      </c>
      <c r="BG26" s="87">
        <f>+DG26</f>
        <v>28</v>
      </c>
      <c r="BH26" s="87">
        <f ca="1">OFFSET(DG26,0,14,1,1)</f>
        <v>23</v>
      </c>
      <c r="BI26" s="87">
        <f ca="1">SUM(BH26-BG26)</f>
        <v>-5</v>
      </c>
      <c r="BJ26" s="22">
        <f ca="1">IF(BI26=0,0,IF(BG26=0,1,BI26/BG26))</f>
        <v>-0.17857142857142858</v>
      </c>
      <c r="BK26" s="87">
        <f>SUMIF($C$6:BJ$6,BK$5,$C26:BJ26)</f>
        <v>249</v>
      </c>
      <c r="BL26" s="87">
        <f ca="1">SUMIF($C$6:BK$6,BL$5,$C26:BK26)</f>
        <v>192</v>
      </c>
      <c r="BM26" s="87">
        <f ca="1">SUM(BL26-BK26)</f>
        <v>-57</v>
      </c>
      <c r="BN26" s="22">
        <f ca="1">IF(BM26=0,0,IF(BK26=0,1,BM26/BK26))</f>
        <v>-0.2289156626506024</v>
      </c>
      <c r="BO26" s="87">
        <f>+DH26</f>
        <v>5</v>
      </c>
      <c r="BP26" s="87">
        <f ca="1">OFFSET(DH26,0,14,1,1)</f>
        <v>8</v>
      </c>
      <c r="BQ26" s="87">
        <f ca="1">SUM(BP26-BO26)</f>
        <v>3</v>
      </c>
      <c r="BR26" s="22">
        <f ca="1">IF(BQ26=0,0,IF(BO26=0,1,BQ26/BO26))</f>
        <v>0.6</v>
      </c>
      <c r="BS26" s="87">
        <f>SUMIF($C$6:BR$6,BS$5,$C26:BR26)</f>
        <v>254</v>
      </c>
      <c r="BT26" s="87">
        <f ca="1">SUMIF($C$6:BS$6,BT$5,$C26:BS26)</f>
        <v>200</v>
      </c>
      <c r="BU26" s="87">
        <f ca="1">SUM(BT26-BS26)</f>
        <v>-54</v>
      </c>
      <c r="BV26" s="22">
        <f ca="1">IF(BU26=0,0,IF(BS26=0,1,BU26/BS26))</f>
        <v>-0.2125984251968504</v>
      </c>
      <c r="BW26" s="87">
        <f>+DI26</f>
        <v>32</v>
      </c>
      <c r="BX26" s="87">
        <f ca="1">OFFSET(DI26,0,14,1,1)</f>
        <v>28</v>
      </c>
      <c r="BY26" s="87">
        <f ca="1">SUM(BX26-BW26)</f>
        <v>-4</v>
      </c>
      <c r="BZ26" s="22">
        <f ca="1">IF(BY26=0,0,IF(BW26=0,1,BY26/BW26))</f>
        <v>-0.125</v>
      </c>
      <c r="CA26" s="87">
        <f>SUMIF($C$6:BZ$6,CA$5,$C26:BZ26)</f>
        <v>286</v>
      </c>
      <c r="CB26" s="87">
        <f ca="1">SUMIF($C$6:CA$6,CB$5,$C26:CA26)</f>
        <v>228</v>
      </c>
      <c r="CC26" s="87">
        <f ca="1">SUM(CB26-CA26)</f>
        <v>-58</v>
      </c>
      <c r="CD26" s="22">
        <f ca="1">IF(CC26=0,0,IF(CA26=0,1,CC26/CA26))</f>
        <v>-0.20279720279720279</v>
      </c>
      <c r="CE26" s="87">
        <f>+DJ26</f>
        <v>51</v>
      </c>
      <c r="CF26" s="87">
        <f ca="1">OFFSET(DJ26,0,14,1,1)</f>
        <v>28</v>
      </c>
      <c r="CG26" s="87">
        <f ca="1">SUM(CF26-CE26)</f>
        <v>-23</v>
      </c>
      <c r="CH26" s="22">
        <f ca="1">IF(CG26=0,0,IF(CE26=0,1,CG26/CE26))</f>
        <v>-0.45098039215686275</v>
      </c>
      <c r="CI26" s="87">
        <f>SUMIF($C$6:CH$6,CI$5,$C26:CH26)</f>
        <v>337</v>
      </c>
      <c r="CJ26" s="87">
        <f ca="1">SUMIF($C$6:CI$6,CJ$5,$C26:CI26)</f>
        <v>256</v>
      </c>
      <c r="CK26" s="87">
        <f ca="1">SUM(CJ26-CI26)</f>
        <v>-81</v>
      </c>
      <c r="CL26" s="22">
        <f ca="1">IF(CK26=0,0,IF(CI26=0,1,CK26/CI26))</f>
        <v>-0.24035608308605341</v>
      </c>
      <c r="CM26" s="87">
        <f>+DK26</f>
        <v>26</v>
      </c>
      <c r="CN26" s="87">
        <f ca="1">OFFSET(DK26,0,14,1,1)</f>
        <v>15</v>
      </c>
      <c r="CO26" s="87">
        <f ca="1">SUM(CN26-CM26)</f>
        <v>-11</v>
      </c>
      <c r="CP26" s="22">
        <f ca="1">IF(CO26=0,0,IF(CM26=0,1,CO26/CM26))</f>
        <v>-0.42307692307692307</v>
      </c>
      <c r="CQ26" s="87">
        <f>SUMIF($C$6:CP$6,CQ$5,$C26:CP26)</f>
        <v>363</v>
      </c>
      <c r="CR26" s="87">
        <f ca="1">SUMIF($C$6:CQ$6,CR$5,$C26:CQ26)</f>
        <v>271</v>
      </c>
      <c r="CS26" s="87">
        <f ca="1">SUM(CR26-CQ26)</f>
        <v>-92</v>
      </c>
      <c r="CT26" s="22">
        <f ca="1">IF(CS26=0,0,IF(CQ26=0,1,CS26/CQ26))</f>
        <v>-0.25344352617079891</v>
      </c>
      <c r="CW26" s="12" t="s">
        <v>13</v>
      </c>
      <c r="CX26" s="81" t="s">
        <v>8</v>
      </c>
      <c r="CY26" s="16"/>
      <c r="CZ26" s="88">
        <f>SUMIF(OGB!$A$101:$A$111,'2014-2015'!CZ$7,OGB!D$101:D$111)</f>
        <v>24</v>
      </c>
      <c r="DA26" s="88">
        <f>SUMIF(OGB!$A$101:$A$111,'2014-2015'!DA$7,OGB!E$101:E$111)</f>
        <v>32</v>
      </c>
      <c r="DB26" s="88">
        <f>SUMIF(OGB!$A$101:$A$111,'2014-2015'!DB$7,OGB!F$101:F$111)</f>
        <v>10</v>
      </c>
      <c r="DC26" s="88">
        <f>SUMIF(OGB!$A$101:$A$111,'2014-2015'!DC$7,OGB!G$101:G$111)</f>
        <v>15</v>
      </c>
      <c r="DD26" s="88">
        <f>SUMIF(OGB!$A$101:$A$111,'2014-2015'!DD$7,OGB!H$101:H$111)</f>
        <v>46</v>
      </c>
      <c r="DE26" s="88">
        <f>SUMIF(OGB!$A$101:$A$111,'2014-2015'!DE$7,OGB!I$101:I$111)</f>
        <v>55</v>
      </c>
      <c r="DF26" s="88">
        <f>SUMIF(OGB!$A$101:$A$111,'2014-2015'!DF$7,OGB!J$101:J$111)</f>
        <v>39</v>
      </c>
      <c r="DG26" s="88">
        <f>SUMIF(OGB!$A$101:$A$111,'2014-2015'!DG$7,OGB!K$101:K$111)</f>
        <v>28</v>
      </c>
      <c r="DH26" s="88">
        <f>SUMIF(OGB!$A$101:$A$111,'2014-2015'!DH$7,OGB!L$101:L$111)</f>
        <v>5</v>
      </c>
      <c r="DI26" s="88">
        <f>SUMIF(OGB!$A$101:$A$111,'2014-2015'!DI$7,OGB!M$101:M$111)</f>
        <v>32</v>
      </c>
      <c r="DJ26" s="88">
        <f>SUMIF(OGB!$A$101:$A$111,'2014-2015'!DJ$7,OGB!N$101:N$111)</f>
        <v>51</v>
      </c>
      <c r="DK26" s="88">
        <f>SUMIF(OGB!$A$101:$A$111,'2014-2015'!DK$7,OGB!O$101:O$111)</f>
        <v>26</v>
      </c>
      <c r="DN26" s="88">
        <f>SUMIF(OGB!$A$101:$A$111,'2014-2015'!DN$7,OGB!D$101:D$111)</f>
        <v>26</v>
      </c>
      <c r="DO26" s="88">
        <f>SUMIF(OGB!$A$101:$A$111,'2014-2015'!DO$7,OGB!E$101:E$111)</f>
        <v>16</v>
      </c>
      <c r="DP26" s="88">
        <f>SUMIF(OGB!$A$101:$A$111,'2014-2015'!DP$7,OGB!F$101:F$111)</f>
        <v>16</v>
      </c>
      <c r="DQ26" s="88">
        <f>SUMIF(OGB!$A$101:$A$111,'2014-2015'!DQ$7,OGB!G$101:G$111)</f>
        <v>27</v>
      </c>
      <c r="DR26" s="88">
        <f>SUMIF(OGB!$A$101:$A$111,'2014-2015'!DR$7,OGB!H$101:H$111)</f>
        <v>31</v>
      </c>
      <c r="DS26" s="88">
        <f>SUMIF(OGB!$A$101:$A$111,'2014-2015'!DS$7,OGB!I$101:I$111)</f>
        <v>43</v>
      </c>
      <c r="DT26" s="88">
        <f>SUMIF(OGB!$A$101:$A$111,'2014-2015'!DT$7,OGB!J$101:J$111)</f>
        <v>10</v>
      </c>
      <c r="DU26" s="88">
        <f>SUMIF(OGB!$A$101:$A$111,'2014-2015'!DU$7,OGB!K$101:K$111)</f>
        <v>23</v>
      </c>
      <c r="DV26" s="88">
        <f>SUMIF(OGB!$A$101:$A$111,'2014-2015'!DV$7,OGB!L$101:L$111)</f>
        <v>8</v>
      </c>
      <c r="DW26" s="88">
        <f>SUMIF(OGB!$A$101:$A$111,'2014-2015'!DW$7,OGB!M$101:M$111)</f>
        <v>28</v>
      </c>
      <c r="DX26" s="88">
        <f>SUMIF(OGB!$A$101:$A$111,'2014-2015'!DX$7,OGB!N$101:N$111)</f>
        <v>28</v>
      </c>
      <c r="DY26" s="88">
        <f>SUMIF(OGB!$A$101:$A$111,'2014-2015'!DY$7,OGB!O$101:O$111)</f>
        <v>15</v>
      </c>
      <c r="DZ26"/>
    </row>
    <row r="27" spans="1:130" s="16" customFormat="1" ht="15.6">
      <c r="A27" s="90"/>
      <c r="B27" s="27" t="s">
        <v>9</v>
      </c>
      <c r="C27" s="14">
        <f>+SUM(C24:C26)</f>
        <v>51418</v>
      </c>
      <c r="D27" s="103">
        <f ca="1">+SUM(D24:D26)</f>
        <v>44270</v>
      </c>
      <c r="E27" s="14">
        <f ca="1">SUM(E24:E26)</f>
        <v>-7148</v>
      </c>
      <c r="F27" s="15">
        <f ca="1">IF(E27=0,0,IF(C27=0,1,E27/C27))</f>
        <v>-0.13901746470107745</v>
      </c>
      <c r="G27" s="14">
        <f>SUM(G24:G26)</f>
        <v>51418</v>
      </c>
      <c r="H27" s="103">
        <f ca="1">SUM(H24:H26)</f>
        <v>44270</v>
      </c>
      <c r="I27" s="14">
        <f ca="1">SUM(I24:I26)</f>
        <v>-7148</v>
      </c>
      <c r="J27" s="15">
        <f ca="1">IF(I27=0,0,IF(G27=0,1,I27/G27))</f>
        <v>-0.13901746470107745</v>
      </c>
      <c r="K27" s="14">
        <f>+SUM(K24:K26)</f>
        <v>46602</v>
      </c>
      <c r="L27" s="103">
        <f ca="1">+SUM(L24:L26)</f>
        <v>38695</v>
      </c>
      <c r="M27" s="14">
        <f ca="1">SUM(M24:M26)</f>
        <v>-7907</v>
      </c>
      <c r="N27" s="15">
        <f ca="1">IF(M27=0,0,IF(K27=0,1,M27/K27))</f>
        <v>-0.16967082957812971</v>
      </c>
      <c r="O27" s="14">
        <f>SUM(O24:O26)</f>
        <v>98020</v>
      </c>
      <c r="P27" s="103">
        <f ca="1">SUM(P24:P26)</f>
        <v>82965</v>
      </c>
      <c r="Q27" s="14">
        <f ca="1">SUM(Q24:Q26)</f>
        <v>-15055</v>
      </c>
      <c r="R27" s="15">
        <f ca="1">IF(Q27=0,0,IF(O27=0,1,Q27/O27))</f>
        <v>-0.15359110385635585</v>
      </c>
      <c r="S27" s="14">
        <f>+SUM(S24:S26)</f>
        <v>58349</v>
      </c>
      <c r="T27" s="103">
        <f ca="1">+SUM(T24:T26)</f>
        <v>47600</v>
      </c>
      <c r="U27" s="14">
        <f ca="1">SUM(U24:U26)</f>
        <v>-10749</v>
      </c>
      <c r="V27" s="15">
        <f ca="1">IF(U27=0,0,IF(S27=0,1,U27/S27))</f>
        <v>-0.18421909544293819</v>
      </c>
      <c r="W27" s="14">
        <f>SUM(W24:W26)</f>
        <v>156369</v>
      </c>
      <c r="X27" s="103">
        <f ca="1">SUM(X24:X26)</f>
        <v>130565</v>
      </c>
      <c r="Y27" s="14">
        <f ca="1">SUM(Y24:Y26)</f>
        <v>-25804</v>
      </c>
      <c r="Z27" s="15">
        <f ca="1">IF(Y27=0,0,IF(W27=0,1,Y27/W27))</f>
        <v>-0.16501992082829717</v>
      </c>
      <c r="AA27" s="14">
        <f>+SUM(AA24:AA26)</f>
        <v>60339</v>
      </c>
      <c r="AB27" s="103">
        <f ca="1">+SUM(AB24:AB26)</f>
        <v>50033</v>
      </c>
      <c r="AC27" s="14">
        <f ca="1">SUM(AC24:AC26)</f>
        <v>-10306</v>
      </c>
      <c r="AD27" s="15">
        <f ca="1">IF(AC27=0,0,IF(AA27=0,1,AC27/AA27))</f>
        <v>-0.17080163741527038</v>
      </c>
      <c r="AE27" s="14">
        <f>SUM(AE24:AE26)</f>
        <v>216708</v>
      </c>
      <c r="AF27" s="103">
        <f ca="1">SUM(AF24:AF26)</f>
        <v>180598</v>
      </c>
      <c r="AG27" s="14">
        <f ca="1">SUM(AG24:AG26)</f>
        <v>-36110</v>
      </c>
      <c r="AH27" s="15">
        <f ca="1">IF(AG27=0,0,IF(AE27=0,1,AG27/AE27))</f>
        <v>-0.1666297506321871</v>
      </c>
      <c r="AI27" s="14">
        <f>+SUM(AI24:AI26)</f>
        <v>70772</v>
      </c>
      <c r="AJ27" s="103">
        <f ca="1">+SUM(AJ24:AJ26)</f>
        <v>61381</v>
      </c>
      <c r="AK27" s="14">
        <f ca="1">SUM(AK24:AK26)</f>
        <v>-9391</v>
      </c>
      <c r="AL27" s="15">
        <f ca="1">IF(AK27=0,0,IF(AI27=0,1,AK27/AI27))</f>
        <v>-0.13269372068049512</v>
      </c>
      <c r="AM27" s="14">
        <f>SUM(AM24:AM26)</f>
        <v>287480</v>
      </c>
      <c r="AN27" s="103">
        <f ca="1">SUM(AN24:AN26)</f>
        <v>241979</v>
      </c>
      <c r="AO27" s="14">
        <f ca="1">SUM(AO24:AO26)</f>
        <v>-45501</v>
      </c>
      <c r="AP27" s="15">
        <f ca="1">IF(AO27=0,0,IF(AM27=0,1,AO27/AM27))</f>
        <v>-0.15827535828579378</v>
      </c>
      <c r="AQ27" s="14">
        <f>+SUM(AQ24:AQ26)</f>
        <v>71766</v>
      </c>
      <c r="AR27" s="103">
        <f ca="1">+SUM(AR24:AR26)</f>
        <v>61801</v>
      </c>
      <c r="AS27" s="14">
        <f ca="1">SUM(AS24:AS26)</f>
        <v>-9965</v>
      </c>
      <c r="AT27" s="15">
        <f ca="1">IF(AS27=0,0,IF(AQ27=0,1,AS27/AQ27))</f>
        <v>-0.13885405345149512</v>
      </c>
      <c r="AU27" s="14">
        <f>SUM(AU24:AU26)</f>
        <v>359246</v>
      </c>
      <c r="AV27" s="103">
        <f ca="1">SUM(AV24:AV26)</f>
        <v>303780</v>
      </c>
      <c r="AW27" s="14">
        <f ca="1">SUM(AW24:AW26)</f>
        <v>-55466</v>
      </c>
      <c r="AX27" s="15">
        <f ca="1">IF(AW27=0,0,IF(AU27=0,1,AW27/AU27))</f>
        <v>-0.15439559521887508</v>
      </c>
      <c r="AY27" s="14">
        <f>+SUM(AY24:AY26)</f>
        <v>81053</v>
      </c>
      <c r="AZ27" s="103">
        <f ca="1">+SUM(AZ24:AZ26)</f>
        <v>55481</v>
      </c>
      <c r="BA27" s="14">
        <f ca="1">SUM(BA24:BA26)</f>
        <v>-25572</v>
      </c>
      <c r="BB27" s="15">
        <f ca="1">IF(BA27=0,0,IF(AY27=0,1,BA27/AY27))</f>
        <v>-0.31549726722021393</v>
      </c>
      <c r="BC27" s="14">
        <f>SUM(BC24:BC26)</f>
        <v>440299</v>
      </c>
      <c r="BD27" s="103">
        <f ca="1">SUM(BD24:BD26)</f>
        <v>359261</v>
      </c>
      <c r="BE27" s="14">
        <f ca="1">SUM(BE24:BE26)</f>
        <v>-81038</v>
      </c>
      <c r="BF27" s="15">
        <f ca="1">IF(BE27=0,0,IF(BC27=0,1,BE27/BC27))</f>
        <v>-0.18405220089075833</v>
      </c>
      <c r="BG27" s="14">
        <f>+SUM(BG24:BG26)</f>
        <v>86040</v>
      </c>
      <c r="BH27" s="103">
        <f ca="1">+SUM(BH24:BH26)</f>
        <v>65326</v>
      </c>
      <c r="BI27" s="14">
        <f ca="1">SUM(BI24:BI26)</f>
        <v>-20714</v>
      </c>
      <c r="BJ27" s="15">
        <f ca="1">IF(BI27=0,0,IF(BG27=0,1,BI27/BG27))</f>
        <v>-0.24074848907484891</v>
      </c>
      <c r="BK27" s="14">
        <f>SUM(BK24:BK26)</f>
        <v>526339</v>
      </c>
      <c r="BL27" s="103">
        <f ca="1">SUM(BL24:BL26)</f>
        <v>424587</v>
      </c>
      <c r="BM27" s="14">
        <f ca="1">SUM(BM24:BM26)</f>
        <v>-101752</v>
      </c>
      <c r="BN27" s="15">
        <f ca="1">IF(BM27=0,0,IF(BK27=0,1,BM27/BK27))</f>
        <v>-0.19332027457589121</v>
      </c>
      <c r="BO27" s="14">
        <f>+SUM(BO24:BO26)</f>
        <v>66234</v>
      </c>
      <c r="BP27" s="103">
        <f ca="1">+SUM(BP24:BP26)</f>
        <v>54908</v>
      </c>
      <c r="BQ27" s="14">
        <f ca="1">SUM(BQ24:BQ26)</f>
        <v>-11326</v>
      </c>
      <c r="BR27" s="15">
        <f ca="1">IF(BQ27=0,0,IF(BO27=0,1,BQ27/BO27))</f>
        <v>-0.17099978862819701</v>
      </c>
      <c r="BS27" s="14">
        <f>SUM(BS24:BS26)</f>
        <v>592573</v>
      </c>
      <c r="BT27" s="103">
        <f ca="1">SUM(BT24:BT26)</f>
        <v>479495</v>
      </c>
      <c r="BU27" s="14">
        <f ca="1">SUM(BU24:BU26)</f>
        <v>-113078</v>
      </c>
      <c r="BV27" s="15">
        <f ca="1">IF(BU27=0,0,IF(BS27=0,1,BU27/BS27))</f>
        <v>-0.1908254341659171</v>
      </c>
      <c r="BW27" s="14">
        <f>+SUM(BW24:BW26)</f>
        <v>65838</v>
      </c>
      <c r="BX27" s="103">
        <f ca="1">+SUM(BX24:BX26)</f>
        <v>53659</v>
      </c>
      <c r="BY27" s="14">
        <f ca="1">SUM(BY24:BY26)</f>
        <v>-12179</v>
      </c>
      <c r="BZ27" s="15">
        <f ca="1">IF(BY27=0,0,IF(BW27=0,1,BY27/BW27))</f>
        <v>-0.18498435553935416</v>
      </c>
      <c r="CA27" s="14">
        <f>SUM(CA24:CA26)</f>
        <v>658411</v>
      </c>
      <c r="CB27" s="103">
        <f ca="1">SUM(CB24:CB26)</f>
        <v>533154</v>
      </c>
      <c r="CC27" s="14">
        <f ca="1">SUM(CC24:CC26)</f>
        <v>-125257</v>
      </c>
      <c r="CD27" s="15">
        <f ca="1">IF(CC27=0,0,IF(CA27=0,1,CC27/CA27))</f>
        <v>-0.19024135380484225</v>
      </c>
      <c r="CE27" s="14">
        <f>+SUM(CE24:CE26)</f>
        <v>60923</v>
      </c>
      <c r="CF27" s="103">
        <f ca="1">+SUM(CF24:CF26)</f>
        <v>49941</v>
      </c>
      <c r="CG27" s="14">
        <f ca="1">SUM(CG24:CG26)</f>
        <v>-10982</v>
      </c>
      <c r="CH27" s="15">
        <f ca="1">IF(CG27=0,0,IF(CE27=0,1,CG27/CE27))</f>
        <v>-0.18026032861152602</v>
      </c>
      <c r="CI27" s="14">
        <f>SUM(CI24:CI26)</f>
        <v>719334</v>
      </c>
      <c r="CJ27" s="103">
        <f ca="1">SUM(CJ24:CJ26)</f>
        <v>583095</v>
      </c>
      <c r="CK27" s="14">
        <f ca="1">SUM(CK24:CK26)</f>
        <v>-136239</v>
      </c>
      <c r="CL27" s="15">
        <f ca="1">IF(CK27=0,0,IF(CI27=0,1,CK27/CI27))</f>
        <v>-0.18939602465614025</v>
      </c>
      <c r="CM27" s="14">
        <f>+SUM(CM24:CM26)</f>
        <v>61269</v>
      </c>
      <c r="CN27" s="103">
        <f ca="1">+SUM(CN24:CN26)</f>
        <v>49810</v>
      </c>
      <c r="CO27" s="14">
        <f ca="1">SUM(CO24:CO26)</f>
        <v>-11459</v>
      </c>
      <c r="CP27" s="15">
        <f ca="1">IF(CO27=0,0,IF(CM27=0,1,CO27/CM27))</f>
        <v>-0.18702769753056195</v>
      </c>
      <c r="CQ27" s="14">
        <f>SUM(CQ24:CQ26)</f>
        <v>780603</v>
      </c>
      <c r="CR27" s="103">
        <f ca="1">SUM(CR24:CR26)</f>
        <v>632905</v>
      </c>
      <c r="CS27" s="14">
        <f ca="1">SUM(CS24:CS26)</f>
        <v>-147698</v>
      </c>
      <c r="CT27" s="15">
        <f ca="1">IF(CS27=0,0,IF(CQ27=0,1,CS27/CQ27))</f>
        <v>-0.18921013626645042</v>
      </c>
      <c r="CW27" s="12"/>
      <c r="CX27" s="12"/>
      <c r="CZ27" s="89"/>
      <c r="DA27" s="89"/>
      <c r="DB27" s="89"/>
      <c r="DC27" s="89"/>
      <c r="DD27" s="89"/>
      <c r="DE27" s="89"/>
      <c r="DF27" s="89"/>
      <c r="DG27" s="89"/>
      <c r="DH27" s="89"/>
      <c r="DI27" s="89"/>
      <c r="DJ27" s="89"/>
      <c r="DK27" s="89"/>
      <c r="DL27" s="12"/>
      <c r="DM27" s="12"/>
      <c r="DN27" s="89"/>
      <c r="DO27" s="89"/>
      <c r="DP27" s="89"/>
      <c r="DQ27" s="89"/>
      <c r="DR27" s="89"/>
      <c r="DS27" s="89"/>
      <c r="DT27" s="89"/>
      <c r="DU27" s="89"/>
      <c r="DV27" s="89"/>
      <c r="DW27" s="89"/>
      <c r="DX27" s="89"/>
      <c r="DY27" s="89"/>
      <c r="DZ27"/>
    </row>
    <row r="28" spans="1:130" s="12" customFormat="1" ht="15.6">
      <c r="A28" s="91"/>
      <c r="B28" s="28"/>
      <c r="C28" s="9"/>
      <c r="D28" s="9"/>
      <c r="E28" s="10"/>
      <c r="F28" s="11"/>
      <c r="G28" s="9"/>
      <c r="H28" s="9"/>
      <c r="I28" s="10"/>
      <c r="J28" s="11"/>
      <c r="K28" s="9"/>
      <c r="L28" s="9"/>
      <c r="M28" s="10"/>
      <c r="N28" s="11"/>
      <c r="O28" s="9"/>
      <c r="P28" s="9"/>
      <c r="Q28" s="10"/>
      <c r="R28" s="11"/>
      <c r="S28" s="9"/>
      <c r="T28" s="9"/>
      <c r="U28" s="10"/>
      <c r="V28" s="11"/>
      <c r="W28" s="9"/>
      <c r="X28" s="9"/>
      <c r="Y28" s="10"/>
      <c r="Z28" s="11"/>
      <c r="AA28" s="9"/>
      <c r="AB28" s="9"/>
      <c r="AC28" s="10"/>
      <c r="AD28" s="11"/>
      <c r="AE28" s="9"/>
      <c r="AF28" s="9"/>
      <c r="AG28" s="10"/>
      <c r="AH28" s="11"/>
      <c r="AI28" s="9"/>
      <c r="AJ28" s="9"/>
      <c r="AK28" s="10"/>
      <c r="AL28" s="11"/>
      <c r="AM28" s="9"/>
      <c r="AN28" s="9"/>
      <c r="AO28" s="10"/>
      <c r="AP28" s="11"/>
      <c r="AQ28" s="9"/>
      <c r="AR28" s="9"/>
      <c r="AS28" s="10"/>
      <c r="AT28" s="11"/>
      <c r="AU28" s="9"/>
      <c r="AV28" s="9"/>
      <c r="AW28" s="10"/>
      <c r="AX28" s="11"/>
      <c r="AY28" s="9"/>
      <c r="AZ28" s="9"/>
      <c r="BA28" s="10"/>
      <c r="BB28" s="11"/>
      <c r="BC28" s="9"/>
      <c r="BD28" s="9"/>
      <c r="BE28" s="10"/>
      <c r="BF28" s="11"/>
      <c r="BG28" s="9"/>
      <c r="BH28" s="9"/>
      <c r="BI28" s="10"/>
      <c r="BJ28" s="11"/>
      <c r="BK28" s="9"/>
      <c r="BL28" s="9"/>
      <c r="BM28" s="10"/>
      <c r="BN28" s="11"/>
      <c r="BO28" s="9"/>
      <c r="BP28" s="9"/>
      <c r="BQ28" s="10"/>
      <c r="BR28" s="11"/>
      <c r="BS28" s="9"/>
      <c r="BT28" s="9"/>
      <c r="BU28" s="10"/>
      <c r="BV28" s="11"/>
      <c r="BW28" s="9"/>
      <c r="BX28" s="9"/>
      <c r="BY28" s="10"/>
      <c r="BZ28" s="11"/>
      <c r="CA28" s="9"/>
      <c r="CB28" s="9"/>
      <c r="CC28" s="10"/>
      <c r="CD28" s="11"/>
      <c r="CE28" s="9"/>
      <c r="CF28" s="9"/>
      <c r="CG28" s="10"/>
      <c r="CH28" s="11"/>
      <c r="CI28" s="9"/>
      <c r="CJ28" s="9"/>
      <c r="CK28" s="10"/>
      <c r="CL28" s="11"/>
      <c r="CM28" s="9"/>
      <c r="CN28" s="9"/>
      <c r="CO28" s="10"/>
      <c r="CP28" s="11"/>
      <c r="CQ28" s="9"/>
      <c r="CR28" s="9"/>
      <c r="CS28" s="10"/>
      <c r="CT28" s="11"/>
      <c r="CY28" s="16"/>
      <c r="CZ28" s="89"/>
      <c r="DA28" s="89"/>
      <c r="DB28" s="89"/>
      <c r="DC28" s="89"/>
      <c r="DD28" s="89"/>
      <c r="DE28" s="89"/>
      <c r="DF28" s="89"/>
      <c r="DG28" s="89"/>
      <c r="DH28" s="89"/>
      <c r="DI28" s="89"/>
      <c r="DJ28" s="89"/>
      <c r="DK28" s="89"/>
      <c r="DN28" s="89"/>
      <c r="DO28" s="89"/>
      <c r="DP28" s="89"/>
      <c r="DQ28" s="89"/>
      <c r="DR28" s="89"/>
      <c r="DS28" s="89"/>
      <c r="DT28" s="89"/>
      <c r="DU28" s="89"/>
      <c r="DV28" s="89"/>
      <c r="DW28" s="89"/>
      <c r="DX28" s="89"/>
      <c r="DY28" s="89"/>
      <c r="DZ28"/>
    </row>
    <row r="29" spans="1:130" s="12" customFormat="1" ht="15" customHeight="1">
      <c r="A29" s="99"/>
      <c r="B29" s="31" t="s">
        <v>6</v>
      </c>
      <c r="C29" s="21">
        <f>+CZ29</f>
        <v>267431</v>
      </c>
      <c r="D29" s="87">
        <f ca="1">OFFSET(CZ29,0,14,1,1)</f>
        <v>258071</v>
      </c>
      <c r="E29" s="21">
        <f ca="1">SUM(D29-C29)</f>
        <v>-9360</v>
      </c>
      <c r="F29" s="22">
        <f ca="1">IF(E29=0,0,IF(C29=0,1,E29/C29))</f>
        <v>-3.4999682161006018E-2</v>
      </c>
      <c r="G29" s="21">
        <f>SUMIF($C$6:F$6,G$5,$C29:F29)</f>
        <v>267431</v>
      </c>
      <c r="H29" s="87">
        <f ca="1">SUMIF($C$6:G$6,H$5,$C29:G29)</f>
        <v>258071</v>
      </c>
      <c r="I29" s="21">
        <f ca="1">SUM(H29-G29)</f>
        <v>-9360</v>
      </c>
      <c r="J29" s="22">
        <f ca="1">IF(I29=0,0,IF(G29=0,1,I29/G29))</f>
        <v>-3.4999682161006018E-2</v>
      </c>
      <c r="K29" s="21">
        <f>+DA29</f>
        <v>267120</v>
      </c>
      <c r="L29" s="87">
        <f ca="1">OFFSET(DA29,0,14,1,1)</f>
        <v>234191</v>
      </c>
      <c r="M29" s="21">
        <f ca="1">SUM(L29-K29)</f>
        <v>-32929</v>
      </c>
      <c r="N29" s="22">
        <f ca="1">IF(M29=0,0,IF(K29=0,1,M29/K29))</f>
        <v>-0.12327418388739143</v>
      </c>
      <c r="O29" s="21">
        <f>SUMIF($C$6:N$6,O$5,$C29:N29)</f>
        <v>534551</v>
      </c>
      <c r="P29" s="87">
        <f ca="1">SUMIF($C$6:O$6,P$5,$C29:O29)</f>
        <v>492262</v>
      </c>
      <c r="Q29" s="21">
        <f ca="1">SUM(P29-O29)</f>
        <v>-42289</v>
      </c>
      <c r="R29" s="22">
        <f ca="1">IF(Q29=0,0,IF(O29=0,1,Q29/O29))</f>
        <v>-7.9111254117941968E-2</v>
      </c>
      <c r="S29" s="21">
        <f>+DB29</f>
        <v>336106</v>
      </c>
      <c r="T29" s="87">
        <f ca="1">OFFSET(DB29,0,14,1,1)</f>
        <v>318362</v>
      </c>
      <c r="U29" s="21">
        <f ca="1">SUM(T29-S29)</f>
        <v>-17744</v>
      </c>
      <c r="V29" s="22">
        <f ca="1">IF(U29=0,0,IF(S29=0,1,U29/S29))</f>
        <v>-5.279286891635377E-2</v>
      </c>
      <c r="W29" s="21">
        <f>SUMIF($C$6:V$6,W$5,$C29:V29)</f>
        <v>870657</v>
      </c>
      <c r="X29" s="87">
        <f ca="1">SUMIF($C$6:W$6,X$5,$C29:W29)</f>
        <v>810624</v>
      </c>
      <c r="Y29" s="21">
        <f ca="1">SUM(X29-W29)</f>
        <v>-60033</v>
      </c>
      <c r="Z29" s="22">
        <f ca="1">IF(Y29=0,0,IF(W29=0,1,Y29/W29))</f>
        <v>-6.8951378097230023E-2</v>
      </c>
      <c r="AA29" s="21">
        <f>+DC29</f>
        <v>332507</v>
      </c>
      <c r="AB29" s="87">
        <f ca="1">OFFSET(DC29,0,14,1,1)</f>
        <v>311196</v>
      </c>
      <c r="AC29" s="21">
        <f ca="1">SUM(AB29-AA29)</f>
        <v>-21311</v>
      </c>
      <c r="AD29" s="22">
        <f ca="1">IF(AC29=0,0,IF(AA29=0,1,AC29/AA29))</f>
        <v>-6.4091883779890349E-2</v>
      </c>
      <c r="AE29" s="21">
        <f>SUMIF($C$6:AD$6,AE$5,$C29:AD29)</f>
        <v>1203164</v>
      </c>
      <c r="AF29" s="87">
        <f ca="1">SUMIF($C$6:AE$6,AF$5,$C29:AE29)</f>
        <v>1121820</v>
      </c>
      <c r="AG29" s="21">
        <f ca="1">SUM(AF29-AE29)</f>
        <v>-81344</v>
      </c>
      <c r="AH29" s="22">
        <f ca="1">IF(AG29=0,0,IF(AE29=0,1,AG29/AE29))</f>
        <v>-6.7608405836610805E-2</v>
      </c>
      <c r="AI29" s="21">
        <f>+DD29</f>
        <v>374066</v>
      </c>
      <c r="AJ29" s="87">
        <f ca="1">OFFSET(DD29,0,14,1,1)</f>
        <v>356973</v>
      </c>
      <c r="AK29" s="21">
        <f ca="1">SUM(AJ29-AI29)</f>
        <v>-17093</v>
      </c>
      <c r="AL29" s="22">
        <f ca="1">IF(AK29=0,0,IF(AI29=0,1,AK29/AI29))</f>
        <v>-4.5695144707083774E-2</v>
      </c>
      <c r="AM29" s="21">
        <f>SUMIF($C$6:AL$6,AM$5,$C29:AL29)</f>
        <v>1577230</v>
      </c>
      <c r="AN29" s="87">
        <f ca="1">SUMIF($C$6:AM$6,AN$5,$C29:AM29)</f>
        <v>1478793</v>
      </c>
      <c r="AO29" s="21">
        <f ca="1">SUM(AN29-AM29)</f>
        <v>-98437</v>
      </c>
      <c r="AP29" s="22">
        <f ca="1">IF(AO29=0,0,IF(AM29=0,1,AO29/AM29))</f>
        <v>-6.241131604141438E-2</v>
      </c>
      <c r="AQ29" s="21">
        <f>+DE29</f>
        <v>402330</v>
      </c>
      <c r="AR29" s="87">
        <f ca="1">OFFSET(DE29,0,14,1,1)</f>
        <v>375566</v>
      </c>
      <c r="AS29" s="21">
        <f ca="1">SUM(AR29-AQ29)</f>
        <v>-26764</v>
      </c>
      <c r="AT29" s="22">
        <f ca="1">IF(AS29=0,0,IF(AQ29=0,1,AS29/AQ29))</f>
        <v>-6.6522506400218728E-2</v>
      </c>
      <c r="AU29" s="21">
        <f>SUMIF($C$6:AT$6,AU$5,$C29:AT29)</f>
        <v>1979560</v>
      </c>
      <c r="AV29" s="87">
        <f ca="1">SUMIF($C$6:AU$6,AV$5,$C29:AU29)</f>
        <v>1854359</v>
      </c>
      <c r="AW29" s="21">
        <f ca="1">SUM(AV29-AU29)</f>
        <v>-125201</v>
      </c>
      <c r="AX29" s="22">
        <f ca="1">IF(AW29=0,0,IF(AU29=0,1,AW29/AU29))</f>
        <v>-6.3246883145749555E-2</v>
      </c>
      <c r="AY29" s="21">
        <f>+DF29</f>
        <v>484673</v>
      </c>
      <c r="AZ29" s="87">
        <f ca="1">OFFSET(DF29,0,14,1,1)</f>
        <v>488693</v>
      </c>
      <c r="BA29" s="21">
        <f ca="1">SUM(AZ29-AY29)</f>
        <v>4020</v>
      </c>
      <c r="BB29" s="22">
        <f ca="1">IF(BA29=0,0,IF(AY29=0,1,BA29/AY29))</f>
        <v>8.2942520008335522E-3</v>
      </c>
      <c r="BC29" s="21">
        <f>SUMIF($C$6:BB$6,BC$5,$C29:BB29)</f>
        <v>2464233</v>
      </c>
      <c r="BD29" s="87">
        <f ca="1">SUMIF($C$6:BC$6,BD$5,$C29:BC29)</f>
        <v>2343052</v>
      </c>
      <c r="BE29" s="21">
        <f ca="1">SUM(BD29-BC29)</f>
        <v>-121181</v>
      </c>
      <c r="BF29" s="22">
        <f ca="1">IF(BE29=0,0,IF(BC29=0,1,BE29/BC29))</f>
        <v>-4.9175950488448132E-2</v>
      </c>
      <c r="BG29" s="21">
        <f>+DG29</f>
        <v>528038</v>
      </c>
      <c r="BH29" s="87">
        <f ca="1">OFFSET(DG29,0,14,1,1)</f>
        <v>496728</v>
      </c>
      <c r="BI29" s="21">
        <f ca="1">SUM(BH29-BG29)</f>
        <v>-31310</v>
      </c>
      <c r="BJ29" s="22">
        <f ca="1">IF(BI29=0,0,IF(BG29=0,1,BI29/BG29))</f>
        <v>-5.9294974982861084E-2</v>
      </c>
      <c r="BK29" s="21">
        <f>SUMIF($C$6:BJ$6,BK$5,$C29:BJ29)</f>
        <v>2992271</v>
      </c>
      <c r="BL29" s="87">
        <f ca="1">SUMIF($C$6:BK$6,BL$5,$C29:BK29)</f>
        <v>2839780</v>
      </c>
      <c r="BM29" s="21">
        <f ca="1">SUM(BL29-BK29)</f>
        <v>-152491</v>
      </c>
      <c r="BN29" s="22">
        <f ca="1">IF(BM29=0,0,IF(BK29=0,1,BM29/BK29))</f>
        <v>-5.0961627472912711E-2</v>
      </c>
      <c r="BO29" s="21">
        <f>+DH29</f>
        <v>365665</v>
      </c>
      <c r="BP29" s="87">
        <f ca="1">OFFSET(DH29,0,14,1,1)</f>
        <v>371271</v>
      </c>
      <c r="BQ29" s="21">
        <f ca="1">SUM(BP29-BO29)</f>
        <v>5606</v>
      </c>
      <c r="BR29" s="22">
        <f ca="1">IF(BQ29=0,0,IF(BO29=0,1,BQ29/BO29))</f>
        <v>1.5330972338068998E-2</v>
      </c>
      <c r="BS29" s="21">
        <f>SUMIF($C$6:BR$6,BS$5,$C29:BR29)</f>
        <v>3357936</v>
      </c>
      <c r="BT29" s="87">
        <f ca="1">SUMIF($C$6:BS$6,BT$5,$C29:BS29)</f>
        <v>3211051</v>
      </c>
      <c r="BU29" s="21">
        <f ca="1">SUM(BT29-BS29)</f>
        <v>-146885</v>
      </c>
      <c r="BV29" s="22">
        <f ca="1">IF(BU29=0,0,IF(BS29=0,1,BU29/BS29))</f>
        <v>-4.3742644291016861E-2</v>
      </c>
      <c r="BW29" s="21">
        <f>+DI29</f>
        <v>369940</v>
      </c>
      <c r="BX29" s="87">
        <f ca="1">OFFSET(DI29,0,14,1,1)</f>
        <v>348857</v>
      </c>
      <c r="BY29" s="21">
        <f ca="1">SUM(BX29-BW29)</f>
        <v>-21083</v>
      </c>
      <c r="BZ29" s="22">
        <f ca="1">IF(BY29=0,0,IF(BW29=0,1,BY29/BW29))</f>
        <v>-5.6990322755041359E-2</v>
      </c>
      <c r="CA29" s="21">
        <f>SUMIF($C$6:BZ$6,CA$5,$C29:BZ29)</f>
        <v>3727876</v>
      </c>
      <c r="CB29" s="87">
        <f ca="1">SUMIF($C$6:CA$6,CB$5,$C29:CA29)</f>
        <v>3559908</v>
      </c>
      <c r="CC29" s="21">
        <f ca="1">SUM(CB29-CA29)</f>
        <v>-167968</v>
      </c>
      <c r="CD29" s="22">
        <f ca="1">IF(CC29=0,0,IF(CA29=0,1,CC29/CA29))</f>
        <v>-4.505729267818994E-2</v>
      </c>
      <c r="CE29" s="21">
        <f>+DJ29</f>
        <v>293694</v>
      </c>
      <c r="CF29" s="87">
        <f ca="1">OFFSET(DJ29,0,14,1,1)</f>
        <v>298125</v>
      </c>
      <c r="CG29" s="21">
        <f ca="1">SUM(CF29-CE29)</f>
        <v>4431</v>
      </c>
      <c r="CH29" s="22">
        <f ca="1">IF(CG29=0,0,IF(CE29=0,1,CG29/CE29))</f>
        <v>1.5087131504218677E-2</v>
      </c>
      <c r="CI29" s="21">
        <f>SUMIF($C$6:CH$6,CI$5,$C29:CH29)</f>
        <v>4021570</v>
      </c>
      <c r="CJ29" s="87">
        <f ca="1">SUMIF($C$6:CI$6,CJ$5,$C29:CI29)</f>
        <v>3858033</v>
      </c>
      <c r="CK29" s="21">
        <f ca="1">SUM(CJ29-CI29)</f>
        <v>-163537</v>
      </c>
      <c r="CL29" s="22">
        <f ca="1">IF(CK29=0,0,IF(CI29=0,1,CK29/CI29))</f>
        <v>-4.0664964180655815E-2</v>
      </c>
      <c r="CM29" s="21">
        <f>+DK29</f>
        <v>318768</v>
      </c>
      <c r="CN29" s="87">
        <f ca="1">OFFSET(DK29,0,14,1,1)</f>
        <v>297902</v>
      </c>
      <c r="CO29" s="21">
        <f ca="1">SUM(CN29-CM29)</f>
        <v>-20866</v>
      </c>
      <c r="CP29" s="22">
        <f ca="1">IF(CO29=0,0,IF(CM29=0,1,CO29/CM29))</f>
        <v>-6.5458264317622847E-2</v>
      </c>
      <c r="CQ29" s="21">
        <f>SUMIF($C$6:CP$6,CQ$5,$C29:CP29)</f>
        <v>4340338</v>
      </c>
      <c r="CR29" s="87">
        <f ca="1">SUMIF($C$6:CQ$6,CR$5,$C29:CQ29)</f>
        <v>4155935</v>
      </c>
      <c r="CS29" s="21">
        <f ca="1">SUM(CR29-CQ29)</f>
        <v>-184403</v>
      </c>
      <c r="CT29" s="22">
        <f ca="1">IF(CS29=0,0,IF(CQ29=0,1,CS29/CQ29))</f>
        <v>-4.248586170017174E-2</v>
      </c>
      <c r="CW29" s="12" t="s">
        <v>14</v>
      </c>
      <c r="CX29" s="81" t="s">
        <v>6</v>
      </c>
      <c r="CZ29" s="88">
        <f>SUMIF(PB!$A$73:$A$83,'2014-2015'!CZ$7,PB!D$73:D$83)</f>
        <v>267431</v>
      </c>
      <c r="DA29" s="88">
        <f>SUMIF(PB!$A$73:$A$83,'2014-2015'!DA$7,PB!E$73:E$83)</f>
        <v>267120</v>
      </c>
      <c r="DB29" s="88">
        <f>SUMIF(PB!$A$73:$A$83,'2014-2015'!DB$7,PB!F$73:F$83)</f>
        <v>336106</v>
      </c>
      <c r="DC29" s="88">
        <f>SUMIF(PB!$A$73:$A$83,'2014-2015'!DC$7,PB!G$73:G$83)</f>
        <v>332507</v>
      </c>
      <c r="DD29" s="88">
        <f>SUMIF(PB!$A$73:$A$83,'2014-2015'!DD$7,PB!H$73:H$83)</f>
        <v>374066</v>
      </c>
      <c r="DE29" s="88">
        <f>SUMIF(PB!$A$73:$A$83,'2014-2015'!DE$7,PB!I$73:I$83)</f>
        <v>402330</v>
      </c>
      <c r="DF29" s="88">
        <f>SUMIF(PB!$A$73:$A$83,'2014-2015'!DF$7,PB!J$73:J$83)</f>
        <v>484673</v>
      </c>
      <c r="DG29" s="88">
        <f>SUMIF(PB!$A$73:$A$83,'2014-2015'!DG$7,PB!K$73:K$83)</f>
        <v>528038</v>
      </c>
      <c r="DH29" s="88">
        <f>SUMIF(PB!$A$73:$A$83,'2014-2015'!DH$7,PB!L$73:L$83)</f>
        <v>365665</v>
      </c>
      <c r="DI29" s="88">
        <f>SUMIF(PB!$A$73:$A$83,'2014-2015'!DI$7,PB!M$73:M$83)</f>
        <v>369940</v>
      </c>
      <c r="DJ29" s="88">
        <f>SUMIF(PB!$A$73:$A$83,'2014-2015'!DJ$7,PB!N$73:N$83)</f>
        <v>293694</v>
      </c>
      <c r="DK29" s="88">
        <f>SUMIF(PB!$A$73:$A$83,'2014-2015'!DK$7,PB!O$73:O$83)</f>
        <v>318768</v>
      </c>
      <c r="DN29" s="88">
        <f>SUMIF(PB!$A$73:$A$83,'2014-2015'!DN$7,PB!D$73:D$83)</f>
        <v>258071</v>
      </c>
      <c r="DO29" s="88">
        <f>SUMIF(PB!$A$73:$A$83,'2014-2015'!DO$7,PB!E$73:E$83)</f>
        <v>234191</v>
      </c>
      <c r="DP29" s="88">
        <f>SUMIF(PB!$A$73:$A$83,'2014-2015'!DP$7,PB!F$73:F$83)</f>
        <v>318362</v>
      </c>
      <c r="DQ29" s="88">
        <f>SUMIF(PB!$A$73:$A$83,'2014-2015'!DQ$7,PB!G$73:G$83)</f>
        <v>311196</v>
      </c>
      <c r="DR29" s="88">
        <f>SUMIF(PB!$A$73:$A$83,'2014-2015'!DR$7,PB!H$73:H$83)</f>
        <v>356973</v>
      </c>
      <c r="DS29" s="88">
        <f>SUMIF(PB!$A$73:$A$83,'2014-2015'!DS$7,PB!I$73:I$83)</f>
        <v>375566</v>
      </c>
      <c r="DT29" s="88">
        <f>SUMIF(PB!$A$73:$A$83,'2014-2015'!DT$7,PB!J$73:J$83)</f>
        <v>488693</v>
      </c>
      <c r="DU29" s="88">
        <f>SUMIF(PB!$A$73:$A$83,'2014-2015'!DU$7,PB!K$73:K$83)</f>
        <v>496728</v>
      </c>
      <c r="DV29" s="88">
        <f>SUMIF(PB!$A$73:$A$83,'2014-2015'!DV$7,PB!L$73:L$83)</f>
        <v>371271</v>
      </c>
      <c r="DW29" s="88">
        <f>SUMIF(PB!$A$73:$A$83,'2014-2015'!DW$7,PB!M$73:M$83)</f>
        <v>348857</v>
      </c>
      <c r="DX29" s="88">
        <f>SUMIF(PB!$A$73:$A$83,'2014-2015'!DX$7,PB!N$73:N$83)</f>
        <v>298125</v>
      </c>
      <c r="DY29" s="88">
        <f>SUMIF(PB!$A$73:$A$83,'2014-2015'!DY$7,PB!O$73:O$83)</f>
        <v>297902</v>
      </c>
      <c r="DZ29"/>
    </row>
    <row r="30" spans="1:130" s="12" customFormat="1" ht="15.6">
      <c r="A30" s="101" t="str">
        <f>+CW31</f>
        <v>Peace Bridge</v>
      </c>
      <c r="B30" s="29" t="s">
        <v>7</v>
      </c>
      <c r="C30" s="21">
        <f>+CZ30</f>
        <v>101216</v>
      </c>
      <c r="D30" s="87">
        <f ca="1">OFFSET(CZ30,0,14,1,1)</f>
        <v>97922</v>
      </c>
      <c r="E30" s="21">
        <f ca="1">SUM(D30-C30)</f>
        <v>-3294</v>
      </c>
      <c r="F30" s="22">
        <f ca="1">IF(E30=0,0,IF(C30=0,1,E30/C30))</f>
        <v>-3.2544261776794182E-2</v>
      </c>
      <c r="G30" s="21">
        <f>SUMIF($C$6:F$6,G$5,$C30:F30)</f>
        <v>101216</v>
      </c>
      <c r="H30" s="87">
        <f ca="1">SUMIF($C$6:G$6,H$5,$C30:G30)</f>
        <v>97922</v>
      </c>
      <c r="I30" s="21">
        <f ca="1">SUM(H30-G30)</f>
        <v>-3294</v>
      </c>
      <c r="J30" s="22">
        <f ca="1">IF(I30=0,0,IF(G30=0,1,I30/G30))</f>
        <v>-3.2544261776794182E-2</v>
      </c>
      <c r="K30" s="21">
        <f>+DA30</f>
        <v>96407</v>
      </c>
      <c r="L30" s="87">
        <f ca="1">OFFSET(DA30,0,14,1,1)</f>
        <v>93178</v>
      </c>
      <c r="M30" s="21">
        <f ca="1">SUM(L30-K30)</f>
        <v>-3229</v>
      </c>
      <c r="N30" s="22">
        <f ca="1">IF(M30=0,0,IF(K30=0,1,M30/K30))</f>
        <v>-3.3493418527700269E-2</v>
      </c>
      <c r="O30" s="21">
        <f>SUMIF($C$6:N$6,O$5,$C30:N30)</f>
        <v>197623</v>
      </c>
      <c r="P30" s="87">
        <f ca="1">SUMIF($C$6:O$6,P$5,$C30:O30)</f>
        <v>191100</v>
      </c>
      <c r="Q30" s="21">
        <f ca="1">SUM(P30-O30)</f>
        <v>-6523</v>
      </c>
      <c r="R30" s="22">
        <f ca="1">IF(Q30=0,0,IF(O30=0,1,Q30/O30))</f>
        <v>-3.3007291661395689E-2</v>
      </c>
      <c r="S30" s="21">
        <f>+DB30</f>
        <v>104736</v>
      </c>
      <c r="T30" s="87">
        <f ca="1">OFFSET(DB30,0,14,1,1)</f>
        <v>109328</v>
      </c>
      <c r="U30" s="21">
        <f ca="1">SUM(T30-S30)</f>
        <v>4592</v>
      </c>
      <c r="V30" s="22">
        <f ca="1">IF(U30=0,0,IF(S30=0,1,U30/S30))</f>
        <v>4.384356859150626E-2</v>
      </c>
      <c r="W30" s="21">
        <f>SUMIF($C$6:V$6,W$5,$C30:V30)</f>
        <v>302359</v>
      </c>
      <c r="X30" s="87">
        <f ca="1">SUMIF($C$6:W$6,X$5,$C30:W30)</f>
        <v>300428</v>
      </c>
      <c r="Y30" s="21">
        <f ca="1">SUM(X30-W30)</f>
        <v>-1931</v>
      </c>
      <c r="Z30" s="22">
        <f ca="1">IF(Y30=0,0,IF(W30=0,1,Y30/W30))</f>
        <v>-6.3864478980285022E-3</v>
      </c>
      <c r="AA30" s="21">
        <f>+DC30</f>
        <v>108482</v>
      </c>
      <c r="AB30" s="87">
        <f ca="1">OFFSET(DC30,0,14,1,1)</f>
        <v>105203</v>
      </c>
      <c r="AC30" s="21">
        <f ca="1">SUM(AB30-AA30)</f>
        <v>-3279</v>
      </c>
      <c r="AD30" s="22">
        <f ca="1">IF(AC30=0,0,IF(AA30=0,1,AC30/AA30))</f>
        <v>-3.0226212643572205E-2</v>
      </c>
      <c r="AE30" s="21">
        <f>SUMIF($C$6:AD$6,AE$5,$C30:AD30)</f>
        <v>410841</v>
      </c>
      <c r="AF30" s="87">
        <f ca="1">SUMIF($C$6:AE$6,AF$5,$C30:AE30)</f>
        <v>405631</v>
      </c>
      <c r="AG30" s="21">
        <f ca="1">SUM(AF30-AE30)</f>
        <v>-5210</v>
      </c>
      <c r="AH30" s="22">
        <f ca="1">IF(AG30=0,0,IF(AE30=0,1,AG30/AE30))</f>
        <v>-1.2681304933051959E-2</v>
      </c>
      <c r="AI30" s="21">
        <f>+DD30</f>
        <v>110771</v>
      </c>
      <c r="AJ30" s="87">
        <f ca="1">OFFSET(DD30,0,14,1,1)</f>
        <v>102985</v>
      </c>
      <c r="AK30" s="21">
        <f ca="1">SUM(AJ30-AI30)</f>
        <v>-7786</v>
      </c>
      <c r="AL30" s="22">
        <f ca="1">IF(AK30=0,0,IF(AI30=0,1,AK30/AI30))</f>
        <v>-7.0289155103772649E-2</v>
      </c>
      <c r="AM30" s="21">
        <f>SUMIF($C$6:AL$6,AM$5,$C30:AL30)</f>
        <v>521612</v>
      </c>
      <c r="AN30" s="87">
        <f ca="1">SUMIF($C$6:AM$6,AN$5,$C30:AM30)</f>
        <v>508616</v>
      </c>
      <c r="AO30" s="21">
        <f ca="1">SUM(AN30-AM30)</f>
        <v>-12996</v>
      </c>
      <c r="AP30" s="22">
        <f ca="1">IF(AO30=0,0,IF(AM30=0,1,AO30/AM30))</f>
        <v>-2.4915070972293583E-2</v>
      </c>
      <c r="AQ30" s="21">
        <f>+DE30</f>
        <v>108827</v>
      </c>
      <c r="AR30" s="87">
        <f ca="1">OFFSET(DE30,0,14,1,1)</f>
        <v>107913</v>
      </c>
      <c r="AS30" s="21">
        <f ca="1">SUM(AR30-AQ30)</f>
        <v>-914</v>
      </c>
      <c r="AT30" s="22">
        <f ca="1">IF(AS30=0,0,IF(AQ30=0,1,AS30/AQ30))</f>
        <v>-8.3986510700469561E-3</v>
      </c>
      <c r="AU30" s="21">
        <f>SUMIF($C$6:AT$6,AU$5,$C30:AT30)</f>
        <v>630439</v>
      </c>
      <c r="AV30" s="87">
        <f ca="1">SUMIF($C$6:AU$6,AV$5,$C30:AU30)</f>
        <v>616529</v>
      </c>
      <c r="AW30" s="21">
        <f ca="1">SUM(AV30-AU30)</f>
        <v>-13910</v>
      </c>
      <c r="AX30" s="22">
        <f ca="1">IF(AW30=0,0,IF(AU30=0,1,AW30/AU30))</f>
        <v>-2.2063990330547446E-2</v>
      </c>
      <c r="AY30" s="21">
        <f>+DF30</f>
        <v>108709</v>
      </c>
      <c r="AZ30" s="87">
        <f ca="1">OFFSET(DF30,0,14,1,1)</f>
        <v>102085</v>
      </c>
      <c r="BA30" s="21">
        <f ca="1">SUM(AZ30-AY30)</f>
        <v>-6624</v>
      </c>
      <c r="BB30" s="22">
        <f ca="1">IF(BA30=0,0,IF(AY30=0,1,BA30/AY30))</f>
        <v>-6.0933317388624675E-2</v>
      </c>
      <c r="BC30" s="21">
        <f>SUMIF($C$6:BB$6,BC$5,$C30:BB30)</f>
        <v>739148</v>
      </c>
      <c r="BD30" s="87">
        <f ca="1">SUMIF($C$6:BC$6,BD$5,$C30:BC30)</f>
        <v>718614</v>
      </c>
      <c r="BE30" s="21">
        <f ca="1">SUM(BD30-BC30)</f>
        <v>-20534</v>
      </c>
      <c r="BF30" s="22">
        <f ca="1">IF(BE30=0,0,IF(BC30=0,1,BE30/BC30))</f>
        <v>-2.7780633919052746E-2</v>
      </c>
      <c r="BG30" s="21">
        <f>+DG30</f>
        <v>103272</v>
      </c>
      <c r="BH30" s="87">
        <f ca="1">OFFSET(DG30,0,14,1,1)</f>
        <v>99798</v>
      </c>
      <c r="BI30" s="21">
        <f ca="1">SUM(BH30-BG30)</f>
        <v>-3474</v>
      </c>
      <c r="BJ30" s="22">
        <f ca="1">IF(BI30=0,0,IF(BG30=0,1,BI30/BG30))</f>
        <v>-3.363932140367186E-2</v>
      </c>
      <c r="BK30" s="21">
        <f>SUMIF($C$6:BJ$6,BK$5,$C30:BJ30)</f>
        <v>842420</v>
      </c>
      <c r="BL30" s="87">
        <f ca="1">SUMIF($C$6:BK$6,BL$5,$C30:BK30)</f>
        <v>818412</v>
      </c>
      <c r="BM30" s="21">
        <f ca="1">SUM(BL30-BK30)</f>
        <v>-24008</v>
      </c>
      <c r="BN30" s="22">
        <f ca="1">IF(BM30=0,0,IF(BK30=0,1,BM30/BK30))</f>
        <v>-2.8498848555352438E-2</v>
      </c>
      <c r="BO30" s="21">
        <f>+DH30</f>
        <v>111534</v>
      </c>
      <c r="BP30" s="87">
        <f ca="1">OFFSET(DH30,0,14,1,1)</f>
        <v>104023</v>
      </c>
      <c r="BQ30" s="21">
        <f ca="1">SUM(BP30-BO30)</f>
        <v>-7511</v>
      </c>
      <c r="BR30" s="22">
        <f ca="1">IF(BQ30=0,0,IF(BO30=0,1,BQ30/BO30))</f>
        <v>-6.7342693707748313E-2</v>
      </c>
      <c r="BS30" s="21">
        <f>SUMIF($C$6:BR$6,BS$5,$C30:BR30)</f>
        <v>953954</v>
      </c>
      <c r="BT30" s="87">
        <f ca="1">SUMIF($C$6:BS$6,BT$5,$C30:BS30)</f>
        <v>922435</v>
      </c>
      <c r="BU30" s="21">
        <f ca="1">SUM(BT30-BS30)</f>
        <v>-31519</v>
      </c>
      <c r="BV30" s="22">
        <f ca="1">IF(BU30=0,0,IF(BS30=0,1,BU30/BS30))</f>
        <v>-3.3040377208963953E-2</v>
      </c>
      <c r="BW30" s="21">
        <f>+DI30</f>
        <v>112616</v>
      </c>
      <c r="BX30" s="87">
        <f ca="1">OFFSET(DI30,0,14,1,1)</f>
        <v>107541</v>
      </c>
      <c r="BY30" s="21">
        <f ca="1">SUM(BX30-BW30)</f>
        <v>-5075</v>
      </c>
      <c r="BZ30" s="22">
        <f ca="1">IF(BY30=0,0,IF(BW30=0,1,BY30/BW30))</f>
        <v>-4.5064644455494782E-2</v>
      </c>
      <c r="CA30" s="21">
        <f>SUMIF($C$6:BZ$6,CA$5,$C30:BZ30)</f>
        <v>1066570</v>
      </c>
      <c r="CB30" s="87">
        <f ca="1">SUMIF($C$6:CA$6,CB$5,$C30:CA30)</f>
        <v>1029976</v>
      </c>
      <c r="CC30" s="21">
        <f ca="1">SUM(CB30-CA30)</f>
        <v>-36594</v>
      </c>
      <c r="CD30" s="22">
        <f ca="1">IF(CC30=0,0,IF(CA30=0,1,CC30/CA30))</f>
        <v>-3.4309984342331026E-2</v>
      </c>
      <c r="CE30" s="21">
        <f>+DJ30</f>
        <v>84688</v>
      </c>
      <c r="CF30" s="87">
        <f ca="1">OFFSET(DJ30,0,14,1,1)</f>
        <v>102058</v>
      </c>
      <c r="CG30" s="21">
        <f ca="1">SUM(CF30-CE30)</f>
        <v>17370</v>
      </c>
      <c r="CH30" s="22">
        <f ca="1">IF(CG30=0,0,IF(CE30=0,1,CG30/CE30))</f>
        <v>0.20510580011335727</v>
      </c>
      <c r="CI30" s="21">
        <f>SUMIF($C$6:CH$6,CI$5,$C30:CH30)</f>
        <v>1151258</v>
      </c>
      <c r="CJ30" s="87">
        <f ca="1">SUMIF($C$6:CI$6,CJ$5,$C30:CI30)</f>
        <v>1132034</v>
      </c>
      <c r="CK30" s="21">
        <f ca="1">SUM(CJ30-CI30)</f>
        <v>-19224</v>
      </c>
      <c r="CL30" s="22">
        <f ca="1">IF(CK30=0,0,IF(CI30=0,1,CK30/CI30))</f>
        <v>-1.6698255299854595E-2</v>
      </c>
      <c r="CM30" s="21">
        <f>+DK30</f>
        <v>99147</v>
      </c>
      <c r="CN30" s="87">
        <f ca="1">OFFSET(DK30,0,14,1,1)</f>
        <v>96842</v>
      </c>
      <c r="CO30" s="21">
        <f ca="1">SUM(CN30-CM30)</f>
        <v>-2305</v>
      </c>
      <c r="CP30" s="22">
        <f ca="1">IF(CO30=0,0,IF(CM30=0,1,CO30/CM30))</f>
        <v>-2.3248308067818493E-2</v>
      </c>
      <c r="CQ30" s="21">
        <f>SUMIF($C$6:CP$6,CQ$5,$C30:CP30)</f>
        <v>1250405</v>
      </c>
      <c r="CR30" s="87">
        <f ca="1">SUMIF($C$6:CQ$6,CR$5,$C30:CQ30)</f>
        <v>1228876</v>
      </c>
      <c r="CS30" s="21">
        <f ca="1">SUM(CR30-CQ30)</f>
        <v>-21529</v>
      </c>
      <c r="CT30" s="22">
        <f ca="1">IF(CS30=0,0,IF(CQ30=0,1,CS30/CQ30))</f>
        <v>-1.7217621490637033E-2</v>
      </c>
      <c r="CW30" s="12" t="s">
        <v>14</v>
      </c>
      <c r="CX30" s="81" t="s">
        <v>7</v>
      </c>
      <c r="CY30" s="16"/>
      <c r="CZ30" s="88">
        <f>SUMIF(PB!$A$87:$A$97,'2014-2015'!CZ$7,PB!D$87:D$97)</f>
        <v>101216</v>
      </c>
      <c r="DA30" s="88">
        <f>SUMIF(PB!$A$87:$A$97,'2014-2015'!DA$7,PB!E$87:E$97)</f>
        <v>96407</v>
      </c>
      <c r="DB30" s="88">
        <f>SUMIF(PB!$A$87:$A$97,'2014-2015'!DB$7,PB!F$87:F$97)</f>
        <v>104736</v>
      </c>
      <c r="DC30" s="88">
        <f>SUMIF(PB!$A$87:$A$97,'2014-2015'!DC$7,PB!G$87:G$97)</f>
        <v>108482</v>
      </c>
      <c r="DD30" s="88">
        <f>SUMIF(PB!$A$87:$A$97,'2014-2015'!DD$7,PB!H$87:H$97)</f>
        <v>110771</v>
      </c>
      <c r="DE30" s="88">
        <f>SUMIF(PB!$A$87:$A$97,'2014-2015'!DE$7,PB!I$87:I$97)</f>
        <v>108827</v>
      </c>
      <c r="DF30" s="88">
        <f>SUMIF(PB!$A$87:$A$97,'2014-2015'!DF$7,PB!J$87:J$97)</f>
        <v>108709</v>
      </c>
      <c r="DG30" s="88">
        <f>SUMIF(PB!$A$87:$A$97,'2014-2015'!DG$7,PB!K$87:K$97)</f>
        <v>103272</v>
      </c>
      <c r="DH30" s="88">
        <f>SUMIF(PB!$A$87:$A$97,'2014-2015'!DH$7,PB!L$87:L$97)</f>
        <v>111534</v>
      </c>
      <c r="DI30" s="88">
        <f>SUMIF(PB!$A$87:$A$97,'2014-2015'!DI$7,PB!M$87:M$97)</f>
        <v>112616</v>
      </c>
      <c r="DJ30" s="88">
        <f>SUMIF(PB!$A$87:$A$97,'2014-2015'!DJ$7,PB!N$87:N$97)</f>
        <v>84688</v>
      </c>
      <c r="DK30" s="88">
        <f>SUMIF(PB!$A$87:$A$97,'2014-2015'!DK$7,PB!O$87:O$97)</f>
        <v>99147</v>
      </c>
      <c r="DN30" s="88">
        <f>SUMIF(PB!$A$87:$A$97,'2014-2015'!DN$7,PB!D$87:D$97)</f>
        <v>97922</v>
      </c>
      <c r="DO30" s="88">
        <f>SUMIF(PB!$A$87:$A$97,'2014-2015'!DO$7,PB!E$87:E$97)</f>
        <v>93178</v>
      </c>
      <c r="DP30" s="88">
        <f>SUMIF(PB!$A$87:$A$97,'2014-2015'!DP$7,PB!F$87:F$97)</f>
        <v>109328</v>
      </c>
      <c r="DQ30" s="88">
        <f>SUMIF(PB!$A$87:$A$97,'2014-2015'!DQ$7,PB!G$87:G$97)</f>
        <v>105203</v>
      </c>
      <c r="DR30" s="88">
        <f>SUMIF(PB!$A$87:$A$97,'2014-2015'!DR$7,PB!H$87:H$97)</f>
        <v>102985</v>
      </c>
      <c r="DS30" s="88">
        <f>SUMIF(PB!$A$87:$A$97,'2014-2015'!DS$7,PB!I$87:I$97)</f>
        <v>107913</v>
      </c>
      <c r="DT30" s="88">
        <f>SUMIF(PB!$A$87:$A$97,'2014-2015'!DT$7,PB!J$87:J$97)</f>
        <v>102085</v>
      </c>
      <c r="DU30" s="88">
        <f>SUMIF(PB!$A$87:$A$97,'2014-2015'!DU$7,PB!K$87:K$97)</f>
        <v>99798</v>
      </c>
      <c r="DV30" s="88">
        <f>SUMIF(PB!$A$87:$A$97,'2014-2015'!DV$7,PB!L$87:L$97)</f>
        <v>104023</v>
      </c>
      <c r="DW30" s="88">
        <f>SUMIF(PB!$A$87:$A$97,'2014-2015'!DW$7,PB!M$87:M$97)</f>
        <v>107541</v>
      </c>
      <c r="DX30" s="88">
        <f>SUMIF(PB!$A$87:$A$97,'2014-2015'!DX$7,PB!N$87:N$97)</f>
        <v>102058</v>
      </c>
      <c r="DY30" s="88">
        <f>SUMIF(PB!$A$87:$A$97,'2014-2015'!DY$7,PB!O$87:O$97)</f>
        <v>96842</v>
      </c>
      <c r="DZ30"/>
    </row>
    <row r="31" spans="1:130" s="12" customFormat="1" ht="15.6">
      <c r="A31" s="100"/>
      <c r="B31" s="29" t="s">
        <v>8</v>
      </c>
      <c r="C31" s="87">
        <f>+CZ31</f>
        <v>2086</v>
      </c>
      <c r="D31" s="87">
        <f ca="1">OFFSET(CZ31,0,14,1,1)</f>
        <v>1976</v>
      </c>
      <c r="E31" s="87">
        <f ca="1">SUM(D31-C31)</f>
        <v>-110</v>
      </c>
      <c r="F31" s="22">
        <f ca="1">IF(E31=0,0,IF(C31=0,1,E31/C31))</f>
        <v>-5.2732502396931925E-2</v>
      </c>
      <c r="G31" s="87">
        <f>SUMIF($C$6:F$6,G$5,$C31:F31)</f>
        <v>2086</v>
      </c>
      <c r="H31" s="87">
        <f ca="1">SUMIF($C$6:G$6,H$5,$C31:G31)</f>
        <v>1976</v>
      </c>
      <c r="I31" s="87">
        <f ca="1">SUM(H31-G31)</f>
        <v>-110</v>
      </c>
      <c r="J31" s="22">
        <f ca="1">IF(I31=0,0,IF(G31=0,1,I31/G31))</f>
        <v>-5.2732502396931925E-2</v>
      </c>
      <c r="K31" s="87">
        <f>+DA31</f>
        <v>2052</v>
      </c>
      <c r="L31" s="87">
        <f ca="1">OFFSET(DA31,0,14,1,1)</f>
        <v>1884</v>
      </c>
      <c r="M31" s="87">
        <f ca="1">SUM(L31-K31)</f>
        <v>-168</v>
      </c>
      <c r="N31" s="22">
        <f ca="1">IF(M31=0,0,IF(K31=0,1,M31/K31))</f>
        <v>-8.1871345029239762E-2</v>
      </c>
      <c r="O31" s="87">
        <f>SUMIF($C$6:N$6,O$5,$C31:N31)</f>
        <v>4138</v>
      </c>
      <c r="P31" s="87">
        <f ca="1">SUMIF($C$6:O$6,P$5,$C31:O31)</f>
        <v>3860</v>
      </c>
      <c r="Q31" s="87">
        <f ca="1">SUM(P31-O31)</f>
        <v>-278</v>
      </c>
      <c r="R31" s="22">
        <f ca="1">IF(Q31=0,0,IF(O31=0,1,Q31/O31))</f>
        <v>-6.7182213629772836E-2</v>
      </c>
      <c r="S31" s="87">
        <f>+DB31</f>
        <v>2114</v>
      </c>
      <c r="T31" s="87">
        <f ca="1">OFFSET(DB31,0,14,1,1)</f>
        <v>1870</v>
      </c>
      <c r="U31" s="87">
        <f ca="1">SUM(T31-S31)</f>
        <v>-244</v>
      </c>
      <c r="V31" s="22">
        <f ca="1">IF(U31=0,0,IF(S31=0,1,U31/S31))</f>
        <v>-0.11542100283822138</v>
      </c>
      <c r="W31" s="87">
        <f>SUMIF($C$6:V$6,W$5,$C31:V31)</f>
        <v>6252</v>
      </c>
      <c r="X31" s="87">
        <f ca="1">SUMIF($C$6:W$6,X$5,$C31:W31)</f>
        <v>5730</v>
      </c>
      <c r="Y31" s="87">
        <f ca="1">SUM(X31-W31)</f>
        <v>-522</v>
      </c>
      <c r="Z31" s="22">
        <f ca="1">IF(Y31=0,0,IF(W31=0,1,Y31/W31))</f>
        <v>-8.3493282149712092E-2</v>
      </c>
      <c r="AA31" s="87">
        <f>+DC31</f>
        <v>2132</v>
      </c>
      <c r="AB31" s="87">
        <f ca="1">OFFSET(DC31,0,14,1,1)</f>
        <v>1828</v>
      </c>
      <c r="AC31" s="87">
        <f ca="1">SUM(AB31-AA31)</f>
        <v>-304</v>
      </c>
      <c r="AD31" s="22">
        <f ca="1">IF(AC31=0,0,IF(AA31=0,1,AC31/AA31))</f>
        <v>-0.14258911819887429</v>
      </c>
      <c r="AE31" s="87">
        <f>SUMIF($C$6:AD$6,AE$5,$C31:AD31)</f>
        <v>8384</v>
      </c>
      <c r="AF31" s="87">
        <f ca="1">SUMIF($C$6:AE$6,AF$5,$C31:AE31)</f>
        <v>7558</v>
      </c>
      <c r="AG31" s="87">
        <f ca="1">SUM(AF31-AE31)</f>
        <v>-826</v>
      </c>
      <c r="AH31" s="22">
        <f ca="1">IF(AG31=0,0,IF(AE31=0,1,AG31/AE31))</f>
        <v>-9.8520992366412208E-2</v>
      </c>
      <c r="AI31" s="87">
        <f>+DD31</f>
        <v>2452</v>
      </c>
      <c r="AJ31" s="87">
        <f ca="1">OFFSET(DD31,0,14,1,1)</f>
        <v>2176</v>
      </c>
      <c r="AK31" s="87">
        <f ca="1">SUM(AJ31-AI31)</f>
        <v>-276</v>
      </c>
      <c r="AL31" s="22">
        <f ca="1">IF(AK31=0,0,IF(AI31=0,1,AK31/AI31))</f>
        <v>-0.11256117455138662</v>
      </c>
      <c r="AM31" s="87">
        <f>SUMIF($C$6:AL$6,AM$5,$C31:AL31)</f>
        <v>10836</v>
      </c>
      <c r="AN31" s="87">
        <f ca="1">SUMIF($C$6:AM$6,AN$5,$C31:AM31)</f>
        <v>9734</v>
      </c>
      <c r="AO31" s="87">
        <f ca="1">SUM(AN31-AM31)</f>
        <v>-1102</v>
      </c>
      <c r="AP31" s="22">
        <f ca="1">IF(AO31=0,0,IF(AM31=0,1,AO31/AM31))</f>
        <v>-0.10169804355850867</v>
      </c>
      <c r="AQ31" s="87">
        <f>+DE31</f>
        <v>2066</v>
      </c>
      <c r="AR31" s="87">
        <f ca="1">OFFSET(DE31,0,14,1,1)</f>
        <v>2046</v>
      </c>
      <c r="AS31" s="87">
        <f ca="1">SUM(AR31-AQ31)</f>
        <v>-20</v>
      </c>
      <c r="AT31" s="22">
        <f ca="1">IF(AS31=0,0,IF(AQ31=0,1,AS31/AQ31))</f>
        <v>-9.6805421103581795E-3</v>
      </c>
      <c r="AU31" s="87">
        <f>SUMIF($C$6:AT$6,AU$5,$C31:AT31)</f>
        <v>12902</v>
      </c>
      <c r="AV31" s="87">
        <f ca="1">SUMIF($C$6:AU$6,AV$5,$C31:AU31)</f>
        <v>11780</v>
      </c>
      <c r="AW31" s="87">
        <f ca="1">SUM(AV31-AU31)</f>
        <v>-1122</v>
      </c>
      <c r="AX31" s="22">
        <f ca="1">IF(AW31=0,0,IF(AU31=0,1,AW31/AU31))</f>
        <v>-8.6963261509843431E-2</v>
      </c>
      <c r="AY31" s="87">
        <f>+DF31</f>
        <v>2534</v>
      </c>
      <c r="AZ31" s="87">
        <f ca="1">OFFSET(DF31,0,14,1,1)</f>
        <v>2498</v>
      </c>
      <c r="BA31" s="87">
        <f ca="1">SUM(AZ31-AY31)</f>
        <v>-36</v>
      </c>
      <c r="BB31" s="22">
        <f ca="1">IF(BA31=0,0,IF(AY31=0,1,BA31/AY31))</f>
        <v>-1.4206787687450671E-2</v>
      </c>
      <c r="BC31" s="87">
        <f>SUMIF($C$6:BB$6,BC$5,$C31:BB31)</f>
        <v>15436</v>
      </c>
      <c r="BD31" s="87">
        <f ca="1">SUMIF($C$6:BC$6,BD$5,$C31:BC31)</f>
        <v>14278</v>
      </c>
      <c r="BE31" s="87">
        <f ca="1">SUM(BD31-BC31)</f>
        <v>-1158</v>
      </c>
      <c r="BF31" s="22">
        <f ca="1">IF(BE31=0,0,IF(BC31=0,1,BE31/BC31))</f>
        <v>-7.5019435086810055E-2</v>
      </c>
      <c r="BG31" s="87">
        <f>+DG31</f>
        <v>2708</v>
      </c>
      <c r="BH31" s="87">
        <f ca="1">OFFSET(DG31,0,14,1,1)</f>
        <v>2552</v>
      </c>
      <c r="BI31" s="87">
        <f ca="1">SUM(BH31-BG31)</f>
        <v>-156</v>
      </c>
      <c r="BJ31" s="22">
        <f ca="1">IF(BI31=0,0,IF(BG31=0,1,BI31/BG31))</f>
        <v>-5.7607090103397339E-2</v>
      </c>
      <c r="BK31" s="87">
        <f>SUMIF($C$6:BJ$6,BK$5,$C31:BJ31)</f>
        <v>18144</v>
      </c>
      <c r="BL31" s="87">
        <f ca="1">SUMIF($C$6:BK$6,BL$5,$C31:BK31)</f>
        <v>16830</v>
      </c>
      <c r="BM31" s="87">
        <f ca="1">SUM(BL31-BK31)</f>
        <v>-1314</v>
      </c>
      <c r="BN31" s="22">
        <f ca="1">IF(BM31=0,0,IF(BK31=0,1,BM31/BK31))</f>
        <v>-7.2420634920634927E-2</v>
      </c>
      <c r="BO31" s="87">
        <f>+DH31</f>
        <v>2334</v>
      </c>
      <c r="BP31" s="87">
        <f ca="1">OFFSET(DH31,0,14,1,1)</f>
        <v>2346</v>
      </c>
      <c r="BQ31" s="87">
        <f ca="1">SUM(BP31-BO31)</f>
        <v>12</v>
      </c>
      <c r="BR31" s="22">
        <f ca="1">IF(BQ31=0,0,IF(BO31=0,1,BQ31/BO31))</f>
        <v>5.1413881748071976E-3</v>
      </c>
      <c r="BS31" s="87">
        <f>SUMIF($C$6:BR$6,BS$5,$C31:BR31)</f>
        <v>20478</v>
      </c>
      <c r="BT31" s="87">
        <f ca="1">SUMIF($C$6:BS$6,BT$5,$C31:BS31)</f>
        <v>19176</v>
      </c>
      <c r="BU31" s="87">
        <f ca="1">SUM(BT31-BS31)</f>
        <v>-1302</v>
      </c>
      <c r="BV31" s="22">
        <f ca="1">IF(BU31=0,0,IF(BS31=0,1,BU31/BS31))</f>
        <v>-6.3580427776150014E-2</v>
      </c>
      <c r="BW31" s="87">
        <f>+DI31</f>
        <v>2536</v>
      </c>
      <c r="BX31" s="87">
        <f ca="1">OFFSET(DI31,0,14,1,1)</f>
        <v>2374</v>
      </c>
      <c r="BY31" s="87">
        <f ca="1">SUM(BX31-BW31)</f>
        <v>-162</v>
      </c>
      <c r="BZ31" s="22">
        <f ca="1">IF(BY31=0,0,IF(BW31=0,1,BY31/BW31))</f>
        <v>-6.3880126182965305E-2</v>
      </c>
      <c r="CA31" s="87">
        <f>SUMIF($C$6:BZ$6,CA$5,$C31:BZ31)</f>
        <v>23014</v>
      </c>
      <c r="CB31" s="87">
        <f ca="1">SUMIF($C$6:CA$6,CB$5,$C31:CA31)</f>
        <v>21550</v>
      </c>
      <c r="CC31" s="87">
        <f ca="1">SUM(CB31-CA31)</f>
        <v>-1464</v>
      </c>
      <c r="CD31" s="22">
        <f ca="1">IF(CC31=0,0,IF(CA31=0,1,CC31/CA31))</f>
        <v>-6.3613452680976804E-2</v>
      </c>
      <c r="CE31" s="87">
        <f>+DJ31</f>
        <v>2172</v>
      </c>
      <c r="CF31" s="87">
        <f ca="1">OFFSET(DJ31,0,14,1,1)</f>
        <v>1940</v>
      </c>
      <c r="CG31" s="87">
        <f ca="1">SUM(CF31-CE31)</f>
        <v>-232</v>
      </c>
      <c r="CH31" s="22">
        <f ca="1">IF(CG31=0,0,IF(CE31=0,1,CG31/CE31))</f>
        <v>-0.10681399631675875</v>
      </c>
      <c r="CI31" s="87">
        <f>SUMIF($C$6:CH$6,CI$5,$C31:CH31)</f>
        <v>25186</v>
      </c>
      <c r="CJ31" s="87">
        <f ca="1">SUMIF($C$6:CI$6,CJ$5,$C31:CI31)</f>
        <v>23490</v>
      </c>
      <c r="CK31" s="87">
        <f ca="1">SUM(CJ31-CI31)</f>
        <v>-1696</v>
      </c>
      <c r="CL31" s="22">
        <f ca="1">IF(CK31=0,0,IF(CI31=0,1,CK31/CI31))</f>
        <v>-6.7338997855951724E-2</v>
      </c>
      <c r="CM31" s="87">
        <f>+DK31</f>
        <v>2054</v>
      </c>
      <c r="CN31" s="87">
        <f ca="1">OFFSET(DK31,0,14,1,1)</f>
        <v>1946</v>
      </c>
      <c r="CO31" s="87">
        <f ca="1">SUM(CN31-CM31)</f>
        <v>-108</v>
      </c>
      <c r="CP31" s="22">
        <f ca="1">IF(CO31=0,0,IF(CM31=0,1,CO31/CM31))</f>
        <v>-5.2580331061343723E-2</v>
      </c>
      <c r="CQ31" s="87">
        <f>SUMIF($C$6:CP$6,CQ$5,$C31:CP31)</f>
        <v>27240</v>
      </c>
      <c r="CR31" s="87">
        <f ca="1">SUMIF($C$6:CQ$6,CR$5,$C31:CQ31)</f>
        <v>25436</v>
      </c>
      <c r="CS31" s="87">
        <f ca="1">SUM(CR31-CQ31)</f>
        <v>-1804</v>
      </c>
      <c r="CT31" s="22">
        <f ca="1">IF(CS31=0,0,IF(CQ31=0,1,CS31/CQ31))</f>
        <v>-6.622613803230544E-2</v>
      </c>
      <c r="CW31" s="12" t="s">
        <v>14</v>
      </c>
      <c r="CX31" s="81" t="s">
        <v>8</v>
      </c>
      <c r="CY31" s="16"/>
      <c r="CZ31" s="88">
        <f>SUMIF(PB!$A$101:$A$111,'2014-2015'!CZ$7,PB!D$101:D$111)</f>
        <v>2086</v>
      </c>
      <c r="DA31" s="88">
        <f>SUMIF(PB!$A$101:$A$111,'2014-2015'!DA$7,PB!E$101:E$111)</f>
        <v>2052</v>
      </c>
      <c r="DB31" s="88">
        <f>SUMIF(PB!$A$101:$A$111,'2014-2015'!DB$7,PB!F$101:F$111)</f>
        <v>2114</v>
      </c>
      <c r="DC31" s="88">
        <f>SUMIF(PB!$A$101:$A$111,'2014-2015'!DC$7,PB!G$101:G$111)</f>
        <v>2132</v>
      </c>
      <c r="DD31" s="88">
        <f>SUMIF(PB!$A$101:$A$111,'2014-2015'!DD$7,PB!H$101:H$111)</f>
        <v>2452</v>
      </c>
      <c r="DE31" s="88">
        <f>SUMIF(PB!$A$101:$A$111,'2014-2015'!DE$7,PB!I$101:I$111)</f>
        <v>2066</v>
      </c>
      <c r="DF31" s="88">
        <f>SUMIF(PB!$A$101:$A$111,'2014-2015'!DF$7,PB!J$101:J$111)</f>
        <v>2534</v>
      </c>
      <c r="DG31" s="88">
        <f>SUMIF(PB!$A$101:$A$111,'2014-2015'!DG$7,PB!K$101:K$111)</f>
        <v>2708</v>
      </c>
      <c r="DH31" s="88">
        <f>SUMIF(PB!$A$101:$A$111,'2014-2015'!DH$7,PB!L$101:L$111)</f>
        <v>2334</v>
      </c>
      <c r="DI31" s="88">
        <f>SUMIF(PB!$A$101:$A$111,'2014-2015'!DI$7,PB!M$101:M$111)</f>
        <v>2536</v>
      </c>
      <c r="DJ31" s="88">
        <f>SUMIF(PB!$A$101:$A$111,'2014-2015'!DJ$7,PB!N$101:N$111)</f>
        <v>2172</v>
      </c>
      <c r="DK31" s="88">
        <f>SUMIF(PB!$A$101:$A$111,'2014-2015'!DK$7,PB!O$101:O$111)</f>
        <v>2054</v>
      </c>
      <c r="DN31" s="88">
        <f>SUMIF(PB!$A$101:$A$111,'2014-2015'!DN$7,PB!D$101:D$111)</f>
        <v>1976</v>
      </c>
      <c r="DO31" s="88">
        <f>SUMIF(PB!$A$101:$A$111,'2014-2015'!DO$7,PB!E$101:E$111)</f>
        <v>1884</v>
      </c>
      <c r="DP31" s="88">
        <f>SUMIF(PB!$A$101:$A$111,'2014-2015'!DP$7,PB!F$101:F$111)</f>
        <v>1870</v>
      </c>
      <c r="DQ31" s="88">
        <f>SUMIF(PB!$A$101:$A$111,'2014-2015'!DQ$7,PB!G$101:G$111)</f>
        <v>1828</v>
      </c>
      <c r="DR31" s="88">
        <f>SUMIF(PB!$A$101:$A$111,'2014-2015'!DR$7,PB!H$101:H$111)</f>
        <v>2176</v>
      </c>
      <c r="DS31" s="88">
        <f>SUMIF(PB!$A$101:$A$111,'2014-2015'!DS$7,PB!I$101:I$111)</f>
        <v>2046</v>
      </c>
      <c r="DT31" s="88">
        <f>SUMIF(PB!$A$101:$A$111,'2014-2015'!DT$7,PB!J$101:J$111)</f>
        <v>2498</v>
      </c>
      <c r="DU31" s="88">
        <f>SUMIF(PB!$A$101:$A$111,'2014-2015'!DU$7,PB!K$101:K$111)</f>
        <v>2552</v>
      </c>
      <c r="DV31" s="88">
        <f>SUMIF(PB!$A$101:$A$111,'2014-2015'!DV$7,PB!L$101:L$111)</f>
        <v>2346</v>
      </c>
      <c r="DW31" s="88">
        <f>SUMIF(PB!$A$101:$A$111,'2014-2015'!DW$7,PB!M$101:M$111)</f>
        <v>2374</v>
      </c>
      <c r="DX31" s="88">
        <f>SUMIF(PB!$A$101:$A$111,'2014-2015'!DX$7,PB!N$101:N$111)</f>
        <v>1940</v>
      </c>
      <c r="DY31" s="88">
        <f>SUMIF(PB!$A$101:$A$111,'2014-2015'!DY$7,PB!O$101:O$111)</f>
        <v>1946</v>
      </c>
      <c r="DZ31"/>
    </row>
    <row r="32" spans="1:130" s="16" customFormat="1" ht="15.6">
      <c r="A32" s="90"/>
      <c r="B32" s="27" t="s">
        <v>9</v>
      </c>
      <c r="C32" s="14">
        <f>+SUM(C29:C31)</f>
        <v>370733</v>
      </c>
      <c r="D32" s="103">
        <f ca="1">+SUM(D29:D31)</f>
        <v>357969</v>
      </c>
      <c r="E32" s="14">
        <f ca="1">SUM(E29:E31)</f>
        <v>-12764</v>
      </c>
      <c r="F32" s="15">
        <f ca="1">IF(E32=0,0,IF(C32=0,1,E32/C32))</f>
        <v>-3.4429090477513469E-2</v>
      </c>
      <c r="G32" s="14">
        <f>SUM(G29:G31)</f>
        <v>370733</v>
      </c>
      <c r="H32" s="103">
        <f ca="1">SUM(H29:H31)</f>
        <v>357969</v>
      </c>
      <c r="I32" s="14">
        <f ca="1">SUM(I29:I31)</f>
        <v>-12764</v>
      </c>
      <c r="J32" s="15">
        <f ca="1">IF(I32=0,0,IF(G32=0,1,I32/G32))</f>
        <v>-3.4429090477513469E-2</v>
      </c>
      <c r="K32" s="14">
        <f>+SUM(K29:K31)</f>
        <v>365579</v>
      </c>
      <c r="L32" s="103">
        <f ca="1">+SUM(L29:L31)</f>
        <v>329253</v>
      </c>
      <c r="M32" s="14">
        <f ca="1">SUM(M29:M31)</f>
        <v>-36326</v>
      </c>
      <c r="N32" s="15">
        <f ca="1">IF(M32=0,0,IF(K32=0,1,M32/K32))</f>
        <v>-9.9365663782657099E-2</v>
      </c>
      <c r="O32" s="14">
        <f>SUM(O29:O31)</f>
        <v>736312</v>
      </c>
      <c r="P32" s="103">
        <f ca="1">SUM(P29:P31)</f>
        <v>687222</v>
      </c>
      <c r="Q32" s="14">
        <f ca="1">SUM(Q29:Q31)</f>
        <v>-49090</v>
      </c>
      <c r="R32" s="15">
        <f ca="1">IF(Q32=0,0,IF(O32=0,1,Q32/O32))</f>
        <v>-6.6670107237149473E-2</v>
      </c>
      <c r="S32" s="14">
        <f>+SUM(S29:S31)</f>
        <v>442956</v>
      </c>
      <c r="T32" s="103">
        <f ca="1">+SUM(T29:T31)</f>
        <v>429560</v>
      </c>
      <c r="U32" s="14">
        <f ca="1">SUM(U29:U31)</f>
        <v>-13396</v>
      </c>
      <c r="V32" s="15">
        <f ca="1">IF(U32=0,0,IF(S32=0,1,U32/S32))</f>
        <v>-3.0242281400409972E-2</v>
      </c>
      <c r="W32" s="14">
        <f>SUM(W29:W31)</f>
        <v>1179268</v>
      </c>
      <c r="X32" s="103">
        <f ca="1">SUM(X29:X31)</f>
        <v>1116782</v>
      </c>
      <c r="Y32" s="14">
        <f ca="1">SUM(Y29:Y31)</f>
        <v>-62486</v>
      </c>
      <c r="Z32" s="15">
        <f ca="1">IF(Y32=0,0,IF(W32=0,1,Y32/W32))</f>
        <v>-5.2987107256365816E-2</v>
      </c>
      <c r="AA32" s="14">
        <f>+SUM(AA29:AA31)</f>
        <v>443121</v>
      </c>
      <c r="AB32" s="103">
        <f ca="1">+SUM(AB29:AB31)</f>
        <v>418227</v>
      </c>
      <c r="AC32" s="14">
        <f ca="1">SUM(AC29:AC31)</f>
        <v>-24894</v>
      </c>
      <c r="AD32" s="15">
        <f ca="1">IF(AC32=0,0,IF(AA32=0,1,AC32/AA32))</f>
        <v>-5.6178786381146456E-2</v>
      </c>
      <c r="AE32" s="14">
        <f>SUM(AE29:AE31)</f>
        <v>1622389</v>
      </c>
      <c r="AF32" s="103">
        <f ca="1">SUM(AF29:AF31)</f>
        <v>1535009</v>
      </c>
      <c r="AG32" s="14">
        <f ca="1">SUM(AG29:AG31)</f>
        <v>-87380</v>
      </c>
      <c r="AH32" s="15">
        <f ca="1">IF(AG32=0,0,IF(AE32=0,1,AG32/AE32))</f>
        <v>-5.3858846429555428E-2</v>
      </c>
      <c r="AI32" s="14">
        <f>+SUM(AI29:AI31)</f>
        <v>487289</v>
      </c>
      <c r="AJ32" s="103">
        <f ca="1">+SUM(AJ29:AJ31)</f>
        <v>462134</v>
      </c>
      <c r="AK32" s="14">
        <f ca="1">SUM(AK29:AK31)</f>
        <v>-25155</v>
      </c>
      <c r="AL32" s="15">
        <f ca="1">IF(AK32=0,0,IF(AI32=0,1,AK32/AI32))</f>
        <v>-5.1622343209060742E-2</v>
      </c>
      <c r="AM32" s="14">
        <f>SUM(AM29:AM31)</f>
        <v>2109678</v>
      </c>
      <c r="AN32" s="103">
        <f ca="1">SUM(AN29:AN31)</f>
        <v>1997143</v>
      </c>
      <c r="AO32" s="14">
        <f ca="1">SUM(AO29:AO31)</f>
        <v>-112535</v>
      </c>
      <c r="AP32" s="15">
        <f ca="1">IF(AO32=0,0,IF(AM32=0,1,AO32/AM32))</f>
        <v>-5.334226360610482E-2</v>
      </c>
      <c r="AQ32" s="14">
        <f>+SUM(AQ29:AQ31)</f>
        <v>513223</v>
      </c>
      <c r="AR32" s="103">
        <f ca="1">+SUM(AR29:AR31)</f>
        <v>485525</v>
      </c>
      <c r="AS32" s="14">
        <f ca="1">SUM(AS29:AS31)</f>
        <v>-27698</v>
      </c>
      <c r="AT32" s="15">
        <f ca="1">IF(AS32=0,0,IF(AQ32=0,1,AS32/AQ32))</f>
        <v>-5.3968742632345003E-2</v>
      </c>
      <c r="AU32" s="14">
        <f>SUM(AU29:AU31)</f>
        <v>2622901</v>
      </c>
      <c r="AV32" s="103">
        <f ca="1">SUM(AV29:AV31)</f>
        <v>2482668</v>
      </c>
      <c r="AW32" s="14">
        <f ca="1">SUM(AW29:AW31)</f>
        <v>-140233</v>
      </c>
      <c r="AX32" s="15">
        <f ca="1">IF(AW32=0,0,IF(AU32=0,1,AW32/AU32))</f>
        <v>-5.346484674793292E-2</v>
      </c>
      <c r="AY32" s="14">
        <f>+SUM(AY29:AY31)</f>
        <v>595916</v>
      </c>
      <c r="AZ32" s="103">
        <f ca="1">+SUM(AZ29:AZ31)</f>
        <v>593276</v>
      </c>
      <c r="BA32" s="14">
        <f ca="1">SUM(BA29:BA31)</f>
        <v>-2640</v>
      </c>
      <c r="BB32" s="15">
        <f ca="1">IF(BA32=0,0,IF(AY32=0,1,BA32/AY32))</f>
        <v>-4.4301545855456141E-3</v>
      </c>
      <c r="BC32" s="14">
        <f>SUM(BC29:BC31)</f>
        <v>3218817</v>
      </c>
      <c r="BD32" s="103">
        <f ca="1">SUM(BD29:BD31)</f>
        <v>3075944</v>
      </c>
      <c r="BE32" s="14">
        <f ca="1">SUM(BE29:BE31)</f>
        <v>-142873</v>
      </c>
      <c r="BF32" s="15">
        <f ca="1">IF(BE32=0,0,IF(BC32=0,1,BE32/BC32))</f>
        <v>-4.4386804220308267E-2</v>
      </c>
      <c r="BG32" s="14">
        <f>+SUM(BG29:BG31)</f>
        <v>634018</v>
      </c>
      <c r="BH32" s="103">
        <f ca="1">+SUM(BH29:BH31)</f>
        <v>599078</v>
      </c>
      <c r="BI32" s="14">
        <f ca="1">SUM(BI29:BI31)</f>
        <v>-34940</v>
      </c>
      <c r="BJ32" s="15">
        <f ca="1">IF(BI32=0,0,IF(BG32=0,1,BI32/BG32))</f>
        <v>-5.5108845490191127E-2</v>
      </c>
      <c r="BK32" s="14">
        <f>SUM(BK29:BK31)</f>
        <v>3852835</v>
      </c>
      <c r="BL32" s="103">
        <f ca="1">SUM(BL29:BL31)</f>
        <v>3675022</v>
      </c>
      <c r="BM32" s="14">
        <f ca="1">SUM(BM29:BM31)</f>
        <v>-177813</v>
      </c>
      <c r="BN32" s="15">
        <f ca="1">IF(BM32=0,0,IF(BK32=0,1,BM32/BK32))</f>
        <v>-4.6151210731837727E-2</v>
      </c>
      <c r="BO32" s="14">
        <f>+SUM(BO29:BO31)</f>
        <v>479533</v>
      </c>
      <c r="BP32" s="103">
        <f ca="1">+SUM(BP29:BP31)</f>
        <v>477640</v>
      </c>
      <c r="BQ32" s="14">
        <f ca="1">SUM(BQ29:BQ31)</f>
        <v>-1893</v>
      </c>
      <c r="BR32" s="15">
        <f ca="1">IF(BQ32=0,0,IF(BO32=0,1,BQ32/BO32))</f>
        <v>-3.9475906767625999E-3</v>
      </c>
      <c r="BS32" s="14">
        <f>SUM(BS29:BS31)</f>
        <v>4332368</v>
      </c>
      <c r="BT32" s="103">
        <f ca="1">SUM(BT29:BT31)</f>
        <v>4152662</v>
      </c>
      <c r="BU32" s="14">
        <f ca="1">SUM(BU29:BU31)</f>
        <v>-179706</v>
      </c>
      <c r="BV32" s="15">
        <f ca="1">IF(BU32=0,0,IF(BS32=0,1,BU32/BS32))</f>
        <v>-4.1479855820188864E-2</v>
      </c>
      <c r="BW32" s="14">
        <f>+SUM(BW29:BW31)</f>
        <v>485092</v>
      </c>
      <c r="BX32" s="103">
        <f ca="1">+SUM(BX29:BX31)</f>
        <v>458772</v>
      </c>
      <c r="BY32" s="14">
        <f ca="1">SUM(BY29:BY31)</f>
        <v>-26320</v>
      </c>
      <c r="BZ32" s="15">
        <f ca="1">IF(BY32=0,0,IF(BW32=0,1,BY32/BW32))</f>
        <v>-5.4257749045541877E-2</v>
      </c>
      <c r="CA32" s="14">
        <f>SUM(CA29:CA31)</f>
        <v>4817460</v>
      </c>
      <c r="CB32" s="103">
        <f ca="1">SUM(CB29:CB31)</f>
        <v>4611434</v>
      </c>
      <c r="CC32" s="14">
        <f ca="1">SUM(CC29:CC31)</f>
        <v>-206026</v>
      </c>
      <c r="CD32" s="15">
        <f ca="1">IF(CC32=0,0,IF(CA32=0,1,CC32/CA32))</f>
        <v>-4.2766520116409891E-2</v>
      </c>
      <c r="CE32" s="14">
        <f>+SUM(CE29:CE31)</f>
        <v>380554</v>
      </c>
      <c r="CF32" s="103">
        <f ca="1">+SUM(CF29:CF31)</f>
        <v>402123</v>
      </c>
      <c r="CG32" s="14">
        <f ca="1">SUM(CG29:CG31)</f>
        <v>21569</v>
      </c>
      <c r="CH32" s="15">
        <f ca="1">IF(CG32=0,0,IF(CE32=0,1,CG32/CE32))</f>
        <v>5.6677895909647516E-2</v>
      </c>
      <c r="CI32" s="14">
        <f>SUM(CI29:CI31)</f>
        <v>5198014</v>
      </c>
      <c r="CJ32" s="103">
        <f ca="1">SUM(CJ29:CJ31)</f>
        <v>5013557</v>
      </c>
      <c r="CK32" s="14">
        <f ca="1">SUM(CK29:CK31)</f>
        <v>-184457</v>
      </c>
      <c r="CL32" s="15">
        <f ca="1">IF(CK32=0,0,IF(CI32=0,1,CK32/CI32))</f>
        <v>-3.5486052942527664E-2</v>
      </c>
      <c r="CM32" s="14">
        <f>+SUM(CM29:CM31)</f>
        <v>419969</v>
      </c>
      <c r="CN32" s="103">
        <f ca="1">+SUM(CN29:CN31)</f>
        <v>396690</v>
      </c>
      <c r="CO32" s="14">
        <f ca="1">SUM(CO29:CO31)</f>
        <v>-23279</v>
      </c>
      <c r="CP32" s="15">
        <f ca="1">IF(CO32=0,0,IF(CM32=0,1,CO32/CM32))</f>
        <v>-5.5430281758891725E-2</v>
      </c>
      <c r="CQ32" s="14">
        <f>SUM(CQ29:CQ31)</f>
        <v>5617983</v>
      </c>
      <c r="CR32" s="103">
        <f ca="1">SUM(CR29:CR31)</f>
        <v>5410247</v>
      </c>
      <c r="CS32" s="14">
        <f ca="1">SUM(CS29:CS31)</f>
        <v>-207736</v>
      </c>
      <c r="CT32" s="15">
        <f ca="1">IF(CS32=0,0,IF(CQ32=0,1,CS32/CQ32))</f>
        <v>-3.6976971984429285E-2</v>
      </c>
      <c r="CW32" s="12"/>
      <c r="CX32" s="12"/>
      <c r="CZ32" s="89"/>
      <c r="DA32" s="89"/>
      <c r="DB32" s="89"/>
      <c r="DC32" s="89"/>
      <c r="DD32" s="89"/>
      <c r="DE32" s="89"/>
      <c r="DF32" s="89"/>
      <c r="DG32" s="89"/>
      <c r="DH32" s="89"/>
      <c r="DI32" s="89"/>
      <c r="DJ32" s="89"/>
      <c r="DK32" s="89"/>
      <c r="DL32" s="12"/>
      <c r="DM32" s="12"/>
      <c r="DN32" s="89"/>
      <c r="DO32" s="89"/>
      <c r="DP32" s="89"/>
      <c r="DQ32" s="89"/>
      <c r="DR32" s="89"/>
      <c r="DS32" s="89"/>
      <c r="DT32" s="89"/>
      <c r="DU32" s="89"/>
      <c r="DV32" s="89"/>
      <c r="DW32" s="89"/>
      <c r="DX32" s="89"/>
      <c r="DY32" s="89"/>
      <c r="DZ32"/>
    </row>
    <row r="33" spans="1:130" s="12" customFormat="1" ht="15.6">
      <c r="A33" s="91"/>
      <c r="B33" s="28"/>
      <c r="C33" s="9"/>
      <c r="D33" s="9"/>
      <c r="E33" s="10"/>
      <c r="F33" s="11"/>
      <c r="G33" s="9"/>
      <c r="H33" s="9"/>
      <c r="I33" s="10"/>
      <c r="J33" s="11"/>
      <c r="K33" s="9"/>
      <c r="L33" s="9"/>
      <c r="M33" s="10"/>
      <c r="N33" s="11"/>
      <c r="O33" s="9"/>
      <c r="P33" s="9"/>
      <c r="Q33" s="10"/>
      <c r="R33" s="11"/>
      <c r="S33" s="9"/>
      <c r="T33" s="9"/>
      <c r="U33" s="10"/>
      <c r="V33" s="11"/>
      <c r="W33" s="9"/>
      <c r="X33" s="9"/>
      <c r="Y33" s="10"/>
      <c r="Z33" s="11"/>
      <c r="AA33" s="9"/>
      <c r="AB33" s="9"/>
      <c r="AC33" s="10"/>
      <c r="AD33" s="11"/>
      <c r="AE33" s="9"/>
      <c r="AF33" s="9"/>
      <c r="AG33" s="10"/>
      <c r="AH33" s="11"/>
      <c r="AI33" s="9"/>
      <c r="AJ33" s="9"/>
      <c r="AK33" s="10"/>
      <c r="AL33" s="11"/>
      <c r="AM33" s="9"/>
      <c r="AN33" s="9"/>
      <c r="AO33" s="10"/>
      <c r="AP33" s="11"/>
      <c r="AQ33" s="9"/>
      <c r="AR33" s="9"/>
      <c r="AS33" s="10"/>
      <c r="AT33" s="11"/>
      <c r="AU33" s="9"/>
      <c r="AV33" s="9"/>
      <c r="AW33" s="10"/>
      <c r="AX33" s="11"/>
      <c r="AY33" s="9"/>
      <c r="AZ33" s="9"/>
      <c r="BA33" s="10"/>
      <c r="BB33" s="11"/>
      <c r="BC33" s="9"/>
      <c r="BD33" s="9"/>
      <c r="BE33" s="10"/>
      <c r="BF33" s="11"/>
      <c r="BG33" s="9"/>
      <c r="BH33" s="9"/>
      <c r="BI33" s="10"/>
      <c r="BJ33" s="11"/>
      <c r="BK33" s="9"/>
      <c r="BL33" s="9"/>
      <c r="BM33" s="10"/>
      <c r="BN33" s="11"/>
      <c r="BO33" s="9"/>
      <c r="BP33" s="9"/>
      <c r="BQ33" s="10"/>
      <c r="BR33" s="11"/>
      <c r="BS33" s="9"/>
      <c r="BT33" s="9"/>
      <c r="BU33" s="10"/>
      <c r="BV33" s="11"/>
      <c r="BW33" s="9"/>
      <c r="BX33" s="9"/>
      <c r="BY33" s="10"/>
      <c r="BZ33" s="11"/>
      <c r="CA33" s="9"/>
      <c r="CB33" s="9"/>
      <c r="CC33" s="10"/>
      <c r="CD33" s="11"/>
      <c r="CE33" s="9"/>
      <c r="CF33" s="9"/>
      <c r="CG33" s="10"/>
      <c r="CH33" s="11"/>
      <c r="CI33" s="9"/>
      <c r="CJ33" s="9"/>
      <c r="CK33" s="10"/>
      <c r="CL33" s="11"/>
      <c r="CM33" s="9"/>
      <c r="CN33" s="9"/>
      <c r="CO33" s="10"/>
      <c r="CP33" s="11"/>
      <c r="CQ33" s="9"/>
      <c r="CR33" s="9"/>
      <c r="CS33" s="10"/>
      <c r="CT33" s="11"/>
      <c r="CY33" s="16"/>
      <c r="CZ33" s="89"/>
      <c r="DA33" s="89"/>
      <c r="DB33" s="89"/>
      <c r="DC33" s="89"/>
      <c r="DD33" s="89"/>
      <c r="DE33" s="89"/>
      <c r="DF33" s="89"/>
      <c r="DG33" s="89"/>
      <c r="DH33" s="89"/>
      <c r="DI33" s="89"/>
      <c r="DJ33" s="89"/>
      <c r="DK33" s="89"/>
      <c r="DN33" s="89"/>
      <c r="DO33" s="89"/>
      <c r="DP33" s="89"/>
      <c r="DQ33" s="89"/>
      <c r="DR33" s="89"/>
      <c r="DS33" s="89"/>
      <c r="DT33" s="89"/>
      <c r="DU33" s="89"/>
      <c r="DV33" s="89"/>
      <c r="DW33" s="89"/>
      <c r="DX33" s="89"/>
      <c r="DY33" s="89"/>
      <c r="DZ33"/>
    </row>
    <row r="34" spans="1:130" s="12" customFormat="1">
      <c r="A34" s="99"/>
      <c r="B34" s="31" t="s">
        <v>6</v>
      </c>
      <c r="C34" s="21">
        <f>+CZ34</f>
        <v>137190</v>
      </c>
      <c r="D34" s="87">
        <f ca="1">OFFSET(CZ34,0,14,1,1)</f>
        <v>113526</v>
      </c>
      <c r="E34" s="21">
        <f ca="1">SUM(D34-C34)</f>
        <v>-23664</v>
      </c>
      <c r="F34" s="22">
        <f ca="1">IF(E34=0,0,IF(C34=0,1,E34/C34))</f>
        <v>-0.17249070631970259</v>
      </c>
      <c r="G34" s="21">
        <f>SUMIF($C$6:F$6,G$5,$C34:F34)</f>
        <v>137190</v>
      </c>
      <c r="H34" s="87">
        <f ca="1">SUMIF($C$6:G$6,H$5,$C34:G34)</f>
        <v>113526</v>
      </c>
      <c r="I34" s="21">
        <f ca="1">SUM(H34-G34)</f>
        <v>-23664</v>
      </c>
      <c r="J34" s="22">
        <f ca="1">IF(I34=0,0,IF(G34=0,1,I34/G34))</f>
        <v>-0.17249070631970259</v>
      </c>
      <c r="K34" s="21">
        <f>+DA34</f>
        <v>128384</v>
      </c>
      <c r="L34" s="87">
        <f ca="1">OFFSET(DA34,0,14,1,1)</f>
        <v>101055</v>
      </c>
      <c r="M34" s="21">
        <f ca="1">SUM(L34-K34)</f>
        <v>-27329</v>
      </c>
      <c r="N34" s="22">
        <f ca="1">IF(M34=0,0,IF(K34=0,1,M34/K34))</f>
        <v>-0.21286920488534397</v>
      </c>
      <c r="O34" s="21">
        <f>SUMIF($C$6:N$6,O$5,$C34:N34)</f>
        <v>265574</v>
      </c>
      <c r="P34" s="87">
        <f ca="1">SUMIF($C$6:O$6,P$5,$C34:O34)</f>
        <v>214581</v>
      </c>
      <c r="Q34" s="21">
        <f ca="1">SUM(P34-O34)</f>
        <v>-50993</v>
      </c>
      <c r="R34" s="22">
        <f ca="1">IF(Q34=0,0,IF(O34=0,1,Q34/O34))</f>
        <v>-0.19201051307733438</v>
      </c>
      <c r="S34" s="21">
        <f>+DB34</f>
        <v>146966</v>
      </c>
      <c r="T34" s="87">
        <f ca="1">OFFSET(DB34,0,14,1,1)</f>
        <v>112123</v>
      </c>
      <c r="U34" s="21">
        <f ca="1">SUM(T34-S34)</f>
        <v>-34843</v>
      </c>
      <c r="V34" s="22">
        <f ca="1">IF(U34=0,0,IF(S34=0,1,U34/S34))</f>
        <v>-0.23708204618755357</v>
      </c>
      <c r="W34" s="21">
        <f>SUMIF($C$6:V$6,W$5,$C34:V34)</f>
        <v>412540</v>
      </c>
      <c r="X34" s="87">
        <f ca="1">SUMIF($C$6:W$6,X$5,$C34:W34)</f>
        <v>326704</v>
      </c>
      <c r="Y34" s="21">
        <f ca="1">SUM(X34-W34)</f>
        <v>-85836</v>
      </c>
      <c r="Z34" s="22">
        <f ca="1">IF(Y34=0,0,IF(W34=0,1,Y34/W34))</f>
        <v>-0.20806709652397343</v>
      </c>
      <c r="AA34" s="21">
        <f>+DC34</f>
        <v>144009</v>
      </c>
      <c r="AB34" s="87">
        <f ca="1">OFFSET(DC34,0,14,1,1)</f>
        <v>113490</v>
      </c>
      <c r="AC34" s="21">
        <f ca="1">SUM(AB34-AA34)</f>
        <v>-30519</v>
      </c>
      <c r="AD34" s="22">
        <f ca="1">IF(AC34=0,0,IF(AA34=0,1,AC34/AA34))</f>
        <v>-0.21192425473407911</v>
      </c>
      <c r="AE34" s="21">
        <f>SUMIF($C$6:AD$6,AE$5,$C34:AD34)</f>
        <v>556549</v>
      </c>
      <c r="AF34" s="87">
        <f ca="1">SUMIF($C$6:AE$6,AF$5,$C34:AE34)</f>
        <v>440194</v>
      </c>
      <c r="AG34" s="21">
        <f ca="1">SUM(AF34-AE34)</f>
        <v>-116355</v>
      </c>
      <c r="AH34" s="22">
        <f ca="1">IF(AG34=0,0,IF(AE34=0,1,AG34/AE34))</f>
        <v>-0.2090651496993077</v>
      </c>
      <c r="AI34" s="21">
        <f>+DD34</f>
        <v>160095</v>
      </c>
      <c r="AJ34" s="87">
        <f ca="1">OFFSET(DD34,0,14,1,1)</f>
        <v>129858</v>
      </c>
      <c r="AK34" s="21">
        <f ca="1">SUM(AJ34-AI34)</f>
        <v>-30237</v>
      </c>
      <c r="AL34" s="22">
        <f ca="1">IF(AK34=0,0,IF(AI34=0,1,AK34/AI34))</f>
        <v>-0.1888691089665511</v>
      </c>
      <c r="AM34" s="21">
        <f>SUMIF($C$6:AL$6,AM$5,$C34:AL34)</f>
        <v>716644</v>
      </c>
      <c r="AN34" s="87">
        <f ca="1">SUMIF($C$6:AM$6,AN$5,$C34:AM34)</f>
        <v>570052</v>
      </c>
      <c r="AO34" s="21">
        <f ca="1">SUM(AN34-AM34)</f>
        <v>-146592</v>
      </c>
      <c r="AP34" s="22">
        <f ca="1">IF(AO34=0,0,IF(AM34=0,1,AO34/AM34))</f>
        <v>-0.2045534463415587</v>
      </c>
      <c r="AQ34" s="21">
        <f>+DE34</f>
        <v>166383</v>
      </c>
      <c r="AR34" s="87">
        <f ca="1">OFFSET(DE34,0,14,1,1)</f>
        <v>133588</v>
      </c>
      <c r="AS34" s="21">
        <f ca="1">SUM(AR34-AQ34)</f>
        <v>-32795</v>
      </c>
      <c r="AT34" s="22">
        <f ca="1">IF(AS34=0,0,IF(AQ34=0,1,AS34/AQ34))</f>
        <v>-0.19710547351592411</v>
      </c>
      <c r="AU34" s="21">
        <f>SUMIF($C$6:AT$6,AU$5,$C34:AT34)</f>
        <v>883027</v>
      </c>
      <c r="AV34" s="87">
        <f ca="1">SUMIF($C$6:AU$6,AV$5,$C34:AU34)</f>
        <v>703640</v>
      </c>
      <c r="AW34" s="21">
        <f ca="1">SUM(AV34-AU34)</f>
        <v>-179387</v>
      </c>
      <c r="AX34" s="22">
        <f ca="1">IF(AW34=0,0,IF(AU34=0,1,AW34/AU34))</f>
        <v>-0.20315007355380979</v>
      </c>
      <c r="AY34" s="21">
        <f>+DF34</f>
        <v>185403</v>
      </c>
      <c r="AZ34" s="87">
        <f ca="1">OFFSET(DF34,0,14,1,1)</f>
        <v>151497</v>
      </c>
      <c r="BA34" s="21">
        <f ca="1">SUM(AZ34-AY34)</f>
        <v>-33906</v>
      </c>
      <c r="BB34" s="22">
        <f ca="1">IF(BA34=0,0,IF(AY34=0,1,BA34/AY34))</f>
        <v>-0.18287729972006925</v>
      </c>
      <c r="BC34" s="21">
        <f>SUMIF($C$6:BB$6,BC$5,$C34:BB34)</f>
        <v>1068430</v>
      </c>
      <c r="BD34" s="87">
        <f ca="1">SUMIF($C$6:BC$6,BD$5,$C34:BC34)</f>
        <v>855137</v>
      </c>
      <c r="BE34" s="21">
        <f ca="1">SUM(BD34-BC34)</f>
        <v>-213293</v>
      </c>
      <c r="BF34" s="22">
        <f ca="1">IF(BE34=0,0,IF(BC34=0,1,BE34/BC34))</f>
        <v>-0.19963217056802973</v>
      </c>
      <c r="BG34" s="21">
        <f>+DG34</f>
        <v>187226</v>
      </c>
      <c r="BH34" s="87">
        <f ca="1">OFFSET(DG34,0,14,1,1)</f>
        <v>140119</v>
      </c>
      <c r="BI34" s="21">
        <f ca="1">SUM(BH34-BG34)</f>
        <v>-47107</v>
      </c>
      <c r="BJ34" s="22">
        <f ca="1">IF(BI34=0,0,IF(BG34=0,1,BI34/BG34))</f>
        <v>-0.25160501212438441</v>
      </c>
      <c r="BK34" s="21">
        <f>SUMIF($C$6:BJ$6,BK$5,$C34:BJ34)</f>
        <v>1255656</v>
      </c>
      <c r="BL34" s="87">
        <f ca="1">SUMIF($C$6:BK$6,BL$5,$C34:BK34)</f>
        <v>995256</v>
      </c>
      <c r="BM34" s="21">
        <f ca="1">SUM(BL34-BK34)</f>
        <v>-260400</v>
      </c>
      <c r="BN34" s="22">
        <f ca="1">IF(BM34=0,0,IF(BK34=0,1,BM34/BK34))</f>
        <v>-0.20738163955733099</v>
      </c>
      <c r="BO34" s="21">
        <f>+DH34</f>
        <v>161639</v>
      </c>
      <c r="BP34" s="87">
        <f ca="1">OFFSET(DH34,0,14,1,1)</f>
        <v>123666</v>
      </c>
      <c r="BQ34" s="21">
        <f ca="1">SUM(BP34-BO34)</f>
        <v>-37973</v>
      </c>
      <c r="BR34" s="22">
        <f ca="1">IF(BQ34=0,0,IF(BO34=0,1,BQ34/BO34))</f>
        <v>-0.23492473969772146</v>
      </c>
      <c r="BS34" s="21">
        <f>SUMIF($C$6:BR$6,BS$5,$C34:BR34)</f>
        <v>1417295</v>
      </c>
      <c r="BT34" s="87">
        <f ca="1">SUMIF($C$6:BS$6,BT$5,$C34:BS34)</f>
        <v>1118922</v>
      </c>
      <c r="BU34" s="21">
        <f ca="1">SUM(BT34-BS34)</f>
        <v>-298373</v>
      </c>
      <c r="BV34" s="22">
        <f ca="1">IF(BU34=0,0,IF(BS34=0,1,BU34/BS34))</f>
        <v>-0.21052286221287736</v>
      </c>
      <c r="BW34" s="21">
        <f>+DI34</f>
        <v>153275</v>
      </c>
      <c r="BX34" s="87">
        <f ca="1">OFFSET(DI34,0,14,1,1)</f>
        <v>114505</v>
      </c>
      <c r="BY34" s="21">
        <f ca="1">SUM(BX34-BW34)</f>
        <v>-38770</v>
      </c>
      <c r="BZ34" s="22">
        <f ca="1">IF(BY34=0,0,IF(BW34=0,1,BY34/BW34))</f>
        <v>-0.25294405480345783</v>
      </c>
      <c r="CA34" s="21">
        <f>SUMIF($C$6:BZ$6,CA$5,$C34:BZ34)</f>
        <v>1570570</v>
      </c>
      <c r="CB34" s="87">
        <f ca="1">SUMIF($C$6:CA$6,CB$5,$C34:CA34)</f>
        <v>1233427</v>
      </c>
      <c r="CC34" s="21">
        <f ca="1">SUM(CB34-CA34)</f>
        <v>-337143</v>
      </c>
      <c r="CD34" s="22">
        <f ca="1">IF(CC34=0,0,IF(CA34=0,1,CC34/CA34))</f>
        <v>-0.21466282941861872</v>
      </c>
      <c r="CE34" s="21">
        <f>+DJ34</f>
        <v>131661</v>
      </c>
      <c r="CF34" s="87">
        <f ca="1">OFFSET(DJ34,0,14,1,1)</f>
        <v>98863</v>
      </c>
      <c r="CG34" s="21">
        <f ca="1">SUM(CF34-CE34)</f>
        <v>-32798</v>
      </c>
      <c r="CH34" s="22">
        <f ca="1">IF(CG34=0,0,IF(CE34=0,1,CG34/CE34))</f>
        <v>-0.2491094553436477</v>
      </c>
      <c r="CI34" s="21">
        <f>SUMIF($C$6:CH$6,CI$5,$C34:CH34)</f>
        <v>1702231</v>
      </c>
      <c r="CJ34" s="87">
        <f ca="1">SUMIF($C$6:CI$6,CJ$5,$C34:CI34)</f>
        <v>1332290</v>
      </c>
      <c r="CK34" s="21">
        <f ca="1">SUM(CJ34-CI34)</f>
        <v>-369941</v>
      </c>
      <c r="CL34" s="22">
        <f ca="1">IF(CK34=0,0,IF(CI34=0,1,CK34/CI34))</f>
        <v>-0.21732714302582903</v>
      </c>
      <c r="CM34" s="21">
        <f>+DK34</f>
        <v>140186</v>
      </c>
      <c r="CN34" s="87">
        <f ca="1">OFFSET(DK34,0,14,1,1)</f>
        <v>107038</v>
      </c>
      <c r="CO34" s="21">
        <f ca="1">SUM(CN34-CM34)</f>
        <v>-33148</v>
      </c>
      <c r="CP34" s="22">
        <f ca="1">IF(CO34=0,0,IF(CM34=0,1,CO34/CM34))</f>
        <v>-0.23645727818755083</v>
      </c>
      <c r="CQ34" s="21">
        <f>SUMIF($C$6:CP$6,CQ$5,$C34:CP34)</f>
        <v>1842417</v>
      </c>
      <c r="CR34" s="87">
        <f ca="1">SUMIF($C$6:CQ$6,CR$5,$C34:CQ34)</f>
        <v>1439328</v>
      </c>
      <c r="CS34" s="21">
        <f ca="1">SUM(CR34-CQ34)</f>
        <v>-403089</v>
      </c>
      <c r="CT34" s="22">
        <f ca="1">IF(CS34=0,0,IF(CQ34=0,1,CS34/CQ34))</f>
        <v>-0.21878271857022596</v>
      </c>
      <c r="CW34" s="12" t="s">
        <v>77</v>
      </c>
      <c r="CX34" s="81" t="s">
        <v>6</v>
      </c>
      <c r="CZ34" s="88">
        <f>SUMIF(IBA!$A$73:$A$83,'2014-2015'!CZ$7,IBA!D$73:D$83)</f>
        <v>137190</v>
      </c>
      <c r="DA34" s="88">
        <f>SUMIF(IBA!$A$73:$A$83,'2014-2015'!DA$7,IBA!E$73:E$83)</f>
        <v>128384</v>
      </c>
      <c r="DB34" s="88">
        <f>SUMIF(IBA!$A$73:$A$83,'2014-2015'!DB$7,IBA!F$73:F$83)</f>
        <v>146966</v>
      </c>
      <c r="DC34" s="88">
        <f>SUMIF(IBA!$A$73:$A$83,'2014-2015'!DC$7,IBA!G$73:G$83)</f>
        <v>144009</v>
      </c>
      <c r="DD34" s="88">
        <f>SUMIF(IBA!$A$73:$A$83,'2014-2015'!DD$7,IBA!H$73:H$83)</f>
        <v>160095</v>
      </c>
      <c r="DE34" s="88">
        <f>SUMIF(IBA!$A$73:$A$83,'2014-2015'!DE$7,IBA!I$73:I$83)</f>
        <v>166383</v>
      </c>
      <c r="DF34" s="88">
        <f>SUMIF(IBA!$A$73:$A$83,'2014-2015'!DF$7,IBA!J$73:J$83)</f>
        <v>185403</v>
      </c>
      <c r="DG34" s="88">
        <f>SUMIF(IBA!$A$73:$A$83,'2014-2015'!DG$7,IBA!K$73:K$83)</f>
        <v>187226</v>
      </c>
      <c r="DH34" s="88">
        <f>SUMIF(IBA!$A$73:$A$83,'2014-2015'!DH$7,IBA!L$73:L$83)</f>
        <v>161639</v>
      </c>
      <c r="DI34" s="88">
        <f>SUMIF(IBA!$A$73:$A$83,'2014-2015'!DI$7,IBA!M$73:M$83)</f>
        <v>153275</v>
      </c>
      <c r="DJ34" s="88">
        <f>SUMIF(IBA!$A$73:$A$83,'2014-2015'!DJ$7,IBA!N$73:N$83)</f>
        <v>131661</v>
      </c>
      <c r="DK34" s="88">
        <f>SUMIF(IBA!$A$73:$A$83,'2014-2015'!DK$7,IBA!O$73:O$83)</f>
        <v>140186</v>
      </c>
      <c r="DN34" s="88">
        <f>SUMIF(IBA!$A$73:$A$83,'2014-2015'!DN$7,IBA!D$73:D$83)</f>
        <v>113526</v>
      </c>
      <c r="DO34" s="88">
        <f>SUMIF(IBA!$A$73:$A$83,'2014-2015'!DO$7,IBA!E$73:E$83)</f>
        <v>101055</v>
      </c>
      <c r="DP34" s="88">
        <f>SUMIF(IBA!$A$73:$A$83,'2014-2015'!DP$7,IBA!F$73:F$83)</f>
        <v>112123</v>
      </c>
      <c r="DQ34" s="88">
        <f>SUMIF(IBA!$A$73:$A$83,'2014-2015'!DQ$7,IBA!G$73:G$83)</f>
        <v>113490</v>
      </c>
      <c r="DR34" s="88">
        <f>SUMIF(IBA!$A$73:$A$83,'2014-2015'!DR$7,IBA!H$73:H$83)</f>
        <v>129858</v>
      </c>
      <c r="DS34" s="88">
        <f>SUMIF(IBA!$A$73:$A$83,'2014-2015'!DS$7,IBA!I$73:I$83)</f>
        <v>133588</v>
      </c>
      <c r="DT34" s="88">
        <f>SUMIF(IBA!$A$73:$A$83,'2014-2015'!DT$7,IBA!J$73:J$83)</f>
        <v>151497</v>
      </c>
      <c r="DU34" s="88">
        <f>SUMIF(IBA!$A$73:$A$83,'2014-2015'!DU$7,IBA!K$73:K$83)</f>
        <v>140119</v>
      </c>
      <c r="DV34" s="88">
        <f>SUMIF(IBA!$A$73:$A$83,'2014-2015'!DV$7,IBA!L$73:L$83)</f>
        <v>123666</v>
      </c>
      <c r="DW34" s="88">
        <f>SUMIF(IBA!$A$73:$A$83,'2014-2015'!DW$7,IBA!M$73:M$83)</f>
        <v>114505</v>
      </c>
      <c r="DX34" s="88">
        <f>SUMIF(IBA!$A$73:$A$83,'2014-2015'!DX$7,IBA!N$73:N$83)</f>
        <v>98863</v>
      </c>
      <c r="DY34" s="88">
        <f>SUMIF(IBA!$A$73:$A$83,'2014-2015'!DY$7,IBA!O$73:O$83)</f>
        <v>107038</v>
      </c>
      <c r="DZ34"/>
    </row>
    <row r="35" spans="1:130" s="12" customFormat="1" ht="15.6">
      <c r="A35" s="101" t="str">
        <f>+CW36</f>
        <v>Sault Ste. Marie Bridge Bridge Authority</v>
      </c>
      <c r="B35" s="29" t="s">
        <v>7</v>
      </c>
      <c r="C35" s="21">
        <f>+CZ35</f>
        <v>8169</v>
      </c>
      <c r="D35" s="87">
        <f ca="1">OFFSET(CZ35,0,14,1,1)</f>
        <v>7219</v>
      </c>
      <c r="E35" s="21">
        <f ca="1">SUM(D35-C35)</f>
        <v>-950</v>
      </c>
      <c r="F35" s="22">
        <f ca="1">IF(E35=0,0,IF(C35=0,1,E35/C35))</f>
        <v>-0.11629330395397233</v>
      </c>
      <c r="G35" s="21">
        <f>SUMIF($C$6:F$6,G$5,$C35:F35)</f>
        <v>8169</v>
      </c>
      <c r="H35" s="87">
        <f ca="1">SUMIF($C$6:G$6,H$5,$C35:G35)</f>
        <v>7219</v>
      </c>
      <c r="I35" s="21">
        <f ca="1">SUM(H35-G35)</f>
        <v>-950</v>
      </c>
      <c r="J35" s="22">
        <f ca="1">IF(I35=0,0,IF(G35=0,1,I35/G35))</f>
        <v>-0.11629330395397233</v>
      </c>
      <c r="K35" s="21">
        <f>+DA35</f>
        <v>9316</v>
      </c>
      <c r="L35" s="87">
        <f ca="1">OFFSET(DA35,0,14,1,1)</f>
        <v>7231</v>
      </c>
      <c r="M35" s="21">
        <f ca="1">SUM(L35-K35)</f>
        <v>-2085</v>
      </c>
      <c r="N35" s="22">
        <f ca="1">IF(M35=0,0,IF(K35=0,1,M35/K35))</f>
        <v>-0.22380850150279089</v>
      </c>
      <c r="O35" s="21">
        <f>SUMIF($C$6:N$6,O$5,$C35:N35)</f>
        <v>17485</v>
      </c>
      <c r="P35" s="87">
        <f ca="1">SUMIF($C$6:O$6,P$5,$C35:O35)</f>
        <v>14450</v>
      </c>
      <c r="Q35" s="21">
        <f ca="1">SUM(P35-O35)</f>
        <v>-3035</v>
      </c>
      <c r="R35" s="22">
        <f ca="1">IF(Q35=0,0,IF(O35=0,1,Q35/O35))</f>
        <v>-0.17357735201601374</v>
      </c>
      <c r="S35" s="21">
        <f>+DB35</f>
        <v>9938</v>
      </c>
      <c r="T35" s="87">
        <f ca="1">OFFSET(DB35,0,14,1,1)</f>
        <v>8362</v>
      </c>
      <c r="U35" s="21">
        <f ca="1">SUM(T35-S35)</f>
        <v>-1576</v>
      </c>
      <c r="V35" s="22">
        <f ca="1">IF(U35=0,0,IF(S35=0,1,U35/S35))</f>
        <v>-0.15858321593882069</v>
      </c>
      <c r="W35" s="21">
        <f>SUMIF($C$6:V$6,W$5,$C35:V35)</f>
        <v>27423</v>
      </c>
      <c r="X35" s="87">
        <f ca="1">SUMIF($C$6:W$6,X$5,$C35:W35)</f>
        <v>22812</v>
      </c>
      <c r="Y35" s="21">
        <f ca="1">SUM(X35-W35)</f>
        <v>-4611</v>
      </c>
      <c r="Z35" s="22">
        <f ca="1">IF(Y35=0,0,IF(W35=0,1,Y35/W35))</f>
        <v>-0.16814352915435948</v>
      </c>
      <c r="AA35" s="21">
        <f>+DC35</f>
        <v>8146</v>
      </c>
      <c r="AB35" s="87">
        <f ca="1">OFFSET(DC35,0,14,1,1)</f>
        <v>8109</v>
      </c>
      <c r="AC35" s="21">
        <f ca="1">SUM(AB35-AA35)</f>
        <v>-37</v>
      </c>
      <c r="AD35" s="22">
        <f ca="1">IF(AC35=0,0,IF(AA35=0,1,AC35/AA35))</f>
        <v>-4.5421065553645961E-3</v>
      </c>
      <c r="AE35" s="21">
        <f>SUMIF($C$6:AD$6,AE$5,$C35:AD35)</f>
        <v>35569</v>
      </c>
      <c r="AF35" s="87">
        <f ca="1">SUMIF($C$6:AE$6,AF$5,$C35:AE35)</f>
        <v>30921</v>
      </c>
      <c r="AG35" s="21">
        <f ca="1">SUM(AF35-AE35)</f>
        <v>-4648</v>
      </c>
      <c r="AH35" s="22">
        <f ca="1">IF(AG35=0,0,IF(AE35=0,1,AG35/AE35))</f>
        <v>-0.13067558829317663</v>
      </c>
      <c r="AI35" s="21">
        <f>+DD35</f>
        <v>8005</v>
      </c>
      <c r="AJ35" s="87">
        <f ca="1">OFFSET(DD35,0,14,1,1)</f>
        <v>7285</v>
      </c>
      <c r="AK35" s="21">
        <f ca="1">SUM(AJ35-AI35)</f>
        <v>-720</v>
      </c>
      <c r="AL35" s="22">
        <f ca="1">IF(AK35=0,0,IF(AI35=0,1,AK35/AI35))</f>
        <v>-8.9943785134291063E-2</v>
      </c>
      <c r="AM35" s="21">
        <f>SUMIF($C$6:AL$6,AM$5,$C35:AL35)</f>
        <v>43574</v>
      </c>
      <c r="AN35" s="87">
        <f ca="1">SUMIF($C$6:AM$6,AN$5,$C35:AM35)</f>
        <v>38206</v>
      </c>
      <c r="AO35" s="21">
        <f ca="1">SUM(AN35-AM35)</f>
        <v>-5368</v>
      </c>
      <c r="AP35" s="22">
        <f ca="1">IF(AO35=0,0,IF(AM35=0,1,AO35/AM35))</f>
        <v>-0.1231927296094001</v>
      </c>
      <c r="AQ35" s="21">
        <f>+DE35</f>
        <v>7668</v>
      </c>
      <c r="AR35" s="87">
        <f ca="1">OFFSET(DE35,0,14,1,1)</f>
        <v>7863</v>
      </c>
      <c r="AS35" s="21">
        <f ca="1">SUM(AR35-AQ35)</f>
        <v>195</v>
      </c>
      <c r="AT35" s="22">
        <f ca="1">IF(AS35=0,0,IF(AQ35=0,1,AS35/AQ35))</f>
        <v>2.543035993740219E-2</v>
      </c>
      <c r="AU35" s="21">
        <f>SUMIF($C$6:AT$6,AU$5,$C35:AT35)</f>
        <v>51242</v>
      </c>
      <c r="AV35" s="87">
        <f ca="1">SUMIF($C$6:AU$6,AV$5,$C35:AU35)</f>
        <v>46069</v>
      </c>
      <c r="AW35" s="21">
        <f ca="1">SUM(AV35-AU35)</f>
        <v>-5173</v>
      </c>
      <c r="AX35" s="22">
        <f ca="1">IF(AW35=0,0,IF(AU35=0,1,AW35/AU35))</f>
        <v>-0.10095234378049256</v>
      </c>
      <c r="AY35" s="21">
        <f>+DF35</f>
        <v>8013</v>
      </c>
      <c r="AZ35" s="87">
        <f ca="1">OFFSET(DF35,0,14,1,1)</f>
        <v>7478</v>
      </c>
      <c r="BA35" s="21">
        <f ca="1">SUM(AZ35-AY35)</f>
        <v>-535</v>
      </c>
      <c r="BB35" s="22">
        <f ca="1">IF(BA35=0,0,IF(AY35=0,1,BA35/AY35))</f>
        <v>-6.6766504430300758E-2</v>
      </c>
      <c r="BC35" s="21">
        <f>SUMIF($C$6:BB$6,BC$5,$C35:BB35)</f>
        <v>59255</v>
      </c>
      <c r="BD35" s="87">
        <f ca="1">SUMIF($C$6:BC$6,BD$5,$C35:BC35)</f>
        <v>53547</v>
      </c>
      <c r="BE35" s="21">
        <f ca="1">SUM(BD35-BC35)</f>
        <v>-5708</v>
      </c>
      <c r="BF35" s="22">
        <f ca="1">IF(BE35=0,0,IF(BC35=0,1,BE35/BC35))</f>
        <v>-9.6329423677326803E-2</v>
      </c>
      <c r="BG35" s="21">
        <f>+DG35</f>
        <v>7443</v>
      </c>
      <c r="BH35" s="87">
        <f ca="1">OFFSET(DG35,0,14,1,1)</f>
        <v>7395</v>
      </c>
      <c r="BI35" s="21">
        <f ca="1">SUM(BH35-BG35)</f>
        <v>-48</v>
      </c>
      <c r="BJ35" s="22">
        <f ca="1">IF(BI35=0,0,IF(BG35=0,1,BI35/BG35))</f>
        <v>-6.4490124949617093E-3</v>
      </c>
      <c r="BK35" s="21">
        <f>SUMIF($C$6:BJ$6,BK$5,$C35:BJ35)</f>
        <v>66698</v>
      </c>
      <c r="BL35" s="87">
        <f ca="1">SUMIF($C$6:BK$6,BL$5,$C35:BK35)</f>
        <v>60942</v>
      </c>
      <c r="BM35" s="21">
        <f ca="1">SUM(BL35-BK35)</f>
        <v>-5756</v>
      </c>
      <c r="BN35" s="22">
        <f ca="1">IF(BM35=0,0,IF(BK35=0,1,BM35/BK35))</f>
        <v>-8.6299439263546135E-2</v>
      </c>
      <c r="BO35" s="21">
        <f>+DH35</f>
        <v>7850</v>
      </c>
      <c r="BP35" s="87">
        <f ca="1">OFFSET(DH35,0,14,1,1)</f>
        <v>7497</v>
      </c>
      <c r="BQ35" s="21">
        <f ca="1">SUM(BP35-BO35)</f>
        <v>-353</v>
      </c>
      <c r="BR35" s="22">
        <f ca="1">IF(BQ35=0,0,IF(BO35=0,1,BQ35/BO35))</f>
        <v>-4.4968152866242041E-2</v>
      </c>
      <c r="BS35" s="21">
        <f>SUMIF($C$6:BR$6,BS$5,$C35:BR35)</f>
        <v>74548</v>
      </c>
      <c r="BT35" s="87">
        <f ca="1">SUMIF($C$6:BS$6,BT$5,$C35:BS35)</f>
        <v>68439</v>
      </c>
      <c r="BU35" s="21">
        <f ca="1">SUM(BT35-BS35)</f>
        <v>-6109</v>
      </c>
      <c r="BV35" s="22">
        <f ca="1">IF(BU35=0,0,IF(BS35=0,1,BU35/BS35))</f>
        <v>-8.1947201802865272E-2</v>
      </c>
      <c r="BW35" s="21">
        <f>+DI35</f>
        <v>7923</v>
      </c>
      <c r="BX35" s="87">
        <f ca="1">OFFSET(DI35,0,14,1,1)</f>
        <v>7273</v>
      </c>
      <c r="BY35" s="21">
        <f ca="1">SUM(BX35-BW35)</f>
        <v>-650</v>
      </c>
      <c r="BZ35" s="22">
        <f ca="1">IF(BY35=0,0,IF(BW35=0,1,BY35/BW35))</f>
        <v>-8.2039631452732548E-2</v>
      </c>
      <c r="CA35" s="21">
        <f>SUMIF($C$6:BZ$6,CA$5,$C35:BZ35)</f>
        <v>82471</v>
      </c>
      <c r="CB35" s="87">
        <f ca="1">SUMIF($C$6:CA$6,CB$5,$C35:CA35)</f>
        <v>75712</v>
      </c>
      <c r="CC35" s="21">
        <f ca="1">SUM(CB35-CA35)</f>
        <v>-6759</v>
      </c>
      <c r="CD35" s="22">
        <f ca="1">IF(CC35=0,0,IF(CA35=0,1,CC35/CA35))</f>
        <v>-8.1956081531689928E-2</v>
      </c>
      <c r="CE35" s="21">
        <f>+DJ35</f>
        <v>6676</v>
      </c>
      <c r="CF35" s="87">
        <f ca="1">OFFSET(DJ35,0,14,1,1)</f>
        <v>6572</v>
      </c>
      <c r="CG35" s="21">
        <f ca="1">SUM(CF35-CE35)</f>
        <v>-104</v>
      </c>
      <c r="CH35" s="22">
        <f ca="1">IF(CG35=0,0,IF(CE35=0,1,CG35/CE35))</f>
        <v>-1.5578190533253445E-2</v>
      </c>
      <c r="CI35" s="21">
        <f>SUMIF($C$6:CH$6,CI$5,$C35:CH35)</f>
        <v>89147</v>
      </c>
      <c r="CJ35" s="87">
        <f ca="1">SUMIF($C$6:CI$6,CJ$5,$C35:CI35)</f>
        <v>82284</v>
      </c>
      <c r="CK35" s="21">
        <f ca="1">SUM(CJ35-CI35)</f>
        <v>-6863</v>
      </c>
      <c r="CL35" s="22">
        <f ca="1">IF(CK35=0,0,IF(CI35=0,1,CK35/CI35))</f>
        <v>-7.6985204213265726E-2</v>
      </c>
      <c r="CM35" s="21">
        <f>+DK35</f>
        <v>6697</v>
      </c>
      <c r="CN35" s="87">
        <f ca="1">OFFSET(DK35,0,14,1,1)</f>
        <v>6187</v>
      </c>
      <c r="CO35" s="21">
        <f ca="1">SUM(CN35-CM35)</f>
        <v>-510</v>
      </c>
      <c r="CP35" s="22">
        <f ca="1">IF(CO35=0,0,IF(CM35=0,1,CO35/CM35))</f>
        <v>-7.6153501567866211E-2</v>
      </c>
      <c r="CQ35" s="21">
        <f>SUMIF($C$6:CP$6,CQ$5,$C35:CP35)</f>
        <v>95844</v>
      </c>
      <c r="CR35" s="87">
        <f ca="1">SUMIF($C$6:CQ$6,CR$5,$C35:CQ35)</f>
        <v>88471</v>
      </c>
      <c r="CS35" s="21">
        <f ca="1">SUM(CR35-CQ35)</f>
        <v>-7373</v>
      </c>
      <c r="CT35" s="22">
        <f ca="1">IF(CS35=0,0,IF(CQ35=0,1,CS35/CQ35))</f>
        <v>-7.6927089854346653E-2</v>
      </c>
      <c r="CW35" s="12" t="s">
        <v>77</v>
      </c>
      <c r="CX35" s="81" t="s">
        <v>7</v>
      </c>
      <c r="CY35" s="16"/>
      <c r="CZ35" s="88">
        <f>SUMIF(IBA!$A$87:$A$97,'2014-2015'!CZ$7,IBA!D$87:D$97)</f>
        <v>8169</v>
      </c>
      <c r="DA35" s="88">
        <f>SUMIF(IBA!$A$87:$A$97,'2014-2015'!DA$7,IBA!E$87:E$97)</f>
        <v>9316</v>
      </c>
      <c r="DB35" s="88">
        <f>SUMIF(IBA!$A$87:$A$97,'2014-2015'!DB$7,IBA!F$87:F$97)</f>
        <v>9938</v>
      </c>
      <c r="DC35" s="88">
        <f>SUMIF(IBA!$A$87:$A$97,'2014-2015'!DC$7,IBA!G$87:G$97)</f>
        <v>8146</v>
      </c>
      <c r="DD35" s="88">
        <f>SUMIF(IBA!$A$87:$A$97,'2014-2015'!DD$7,IBA!H$87:H$97)</f>
        <v>8005</v>
      </c>
      <c r="DE35" s="88">
        <f>SUMIF(IBA!$A$87:$A$97,'2014-2015'!DE$7,IBA!I$87:I$97)</f>
        <v>7668</v>
      </c>
      <c r="DF35" s="88">
        <f>SUMIF(IBA!$A$87:$A$97,'2014-2015'!DF$7,IBA!J$87:J$97)</f>
        <v>8013</v>
      </c>
      <c r="DG35" s="88">
        <f>SUMIF(IBA!$A$87:$A$97,'2014-2015'!DG$7,IBA!K$87:K$97)</f>
        <v>7443</v>
      </c>
      <c r="DH35" s="88">
        <f>SUMIF(IBA!$A$87:$A$97,'2014-2015'!DH$7,IBA!L$87:L$97)</f>
        <v>7850</v>
      </c>
      <c r="DI35" s="88">
        <f>SUMIF(IBA!$A$87:$A$97,'2014-2015'!DI$7,IBA!M$87:M$97)</f>
        <v>7923</v>
      </c>
      <c r="DJ35" s="88">
        <f>SUMIF(IBA!$A$87:$A$97,'2014-2015'!DJ$7,IBA!N$87:N$97)</f>
        <v>6676</v>
      </c>
      <c r="DK35" s="88">
        <f>SUMIF(IBA!$A$87:$A$97,'2014-2015'!DK$7,IBA!O$87:O$97)</f>
        <v>6697</v>
      </c>
      <c r="DN35" s="88">
        <f>SUMIF(IBA!$A$87:$A$97,'2014-2015'!DN$7,IBA!D$87:D$97)</f>
        <v>7219</v>
      </c>
      <c r="DO35" s="88">
        <f>SUMIF(IBA!$A$87:$A$97,'2014-2015'!DO$7,IBA!E$87:E$97)</f>
        <v>7231</v>
      </c>
      <c r="DP35" s="88">
        <f>SUMIF(IBA!$A$87:$A$97,'2014-2015'!DP$7,IBA!F$87:F$97)</f>
        <v>8362</v>
      </c>
      <c r="DQ35" s="88">
        <f>SUMIF(IBA!$A$87:$A$97,'2014-2015'!DQ$7,IBA!G$87:G$97)</f>
        <v>8109</v>
      </c>
      <c r="DR35" s="88">
        <f>SUMIF(IBA!$A$87:$A$97,'2014-2015'!DR$7,IBA!H$87:H$97)</f>
        <v>7285</v>
      </c>
      <c r="DS35" s="88">
        <f>SUMIF(IBA!$A$87:$A$97,'2014-2015'!DS$7,IBA!I$87:I$97)</f>
        <v>7863</v>
      </c>
      <c r="DT35" s="88">
        <f>SUMIF(IBA!$A$87:$A$97,'2014-2015'!DT$7,IBA!J$87:J$97)</f>
        <v>7478</v>
      </c>
      <c r="DU35" s="88">
        <f>SUMIF(IBA!$A$87:$A$97,'2014-2015'!DU$7,IBA!K$87:K$97)</f>
        <v>7395</v>
      </c>
      <c r="DV35" s="88">
        <f>SUMIF(IBA!$A$87:$A$97,'2014-2015'!DV$7,IBA!L$87:L$97)</f>
        <v>7497</v>
      </c>
      <c r="DW35" s="88">
        <f>SUMIF(IBA!$A$87:$A$97,'2014-2015'!DW$7,IBA!M$87:M$97)</f>
        <v>7273</v>
      </c>
      <c r="DX35" s="88">
        <f>SUMIF(IBA!$A$87:$A$97,'2014-2015'!DX$7,IBA!N$87:N$97)</f>
        <v>6572</v>
      </c>
      <c r="DY35" s="88">
        <f>SUMIF(IBA!$A$87:$A$97,'2014-2015'!DY$7,IBA!O$87:O$97)</f>
        <v>6187</v>
      </c>
      <c r="DZ35"/>
    </row>
    <row r="36" spans="1:130" s="12" customFormat="1" ht="15.6">
      <c r="A36" s="100"/>
      <c r="B36" s="29" t="s">
        <v>8</v>
      </c>
      <c r="C36" s="87">
        <f>+CZ36</f>
        <v>998</v>
      </c>
      <c r="D36" s="87">
        <f ca="1">OFFSET(CZ36,0,14,1,1)</f>
        <v>1062</v>
      </c>
      <c r="E36" s="87">
        <f ca="1">SUM(D36-C36)</f>
        <v>64</v>
      </c>
      <c r="F36" s="22">
        <f ca="1">IF(E36=0,0,IF(C36=0,1,E36/C36))</f>
        <v>6.4128256513026047E-2</v>
      </c>
      <c r="G36" s="87">
        <f>SUMIF($C$6:F$6,G$5,$C36:F36)</f>
        <v>998</v>
      </c>
      <c r="H36" s="87">
        <f ca="1">SUMIF($C$6:G$6,H$5,$C36:G36)</f>
        <v>1062</v>
      </c>
      <c r="I36" s="87">
        <f ca="1">SUM(H36-G36)</f>
        <v>64</v>
      </c>
      <c r="J36" s="22">
        <f ca="1">IF(I36=0,0,IF(G36=0,1,I36/G36))</f>
        <v>6.4128256513026047E-2</v>
      </c>
      <c r="K36" s="87">
        <f>+DA36</f>
        <v>1193</v>
      </c>
      <c r="L36" s="87">
        <f ca="1">OFFSET(DA36,0,14,1,1)</f>
        <v>1032</v>
      </c>
      <c r="M36" s="87">
        <f ca="1">SUM(L36-K36)</f>
        <v>-161</v>
      </c>
      <c r="N36" s="22">
        <f ca="1">IF(M36=0,0,IF(K36=0,1,M36/K36))</f>
        <v>-0.134953897736798</v>
      </c>
      <c r="O36" s="87">
        <f>SUMIF($C$6:N$6,O$5,$C36:N36)</f>
        <v>2191</v>
      </c>
      <c r="P36" s="87">
        <f ca="1">SUMIF($C$6:O$6,P$5,$C36:O36)</f>
        <v>2094</v>
      </c>
      <c r="Q36" s="87">
        <f ca="1">SUM(P36-O36)</f>
        <v>-97</v>
      </c>
      <c r="R36" s="22">
        <f ca="1">IF(Q36=0,0,IF(O36=0,1,Q36/O36))</f>
        <v>-4.4272021907804653E-2</v>
      </c>
      <c r="S36" s="87">
        <f>+DB36</f>
        <v>1181</v>
      </c>
      <c r="T36" s="87">
        <f ca="1">OFFSET(DB36,0,14,1,1)</f>
        <v>1225</v>
      </c>
      <c r="U36" s="87">
        <f ca="1">SUM(T36-S36)</f>
        <v>44</v>
      </c>
      <c r="V36" s="22">
        <f ca="1">IF(U36=0,0,IF(S36=0,1,U36/S36))</f>
        <v>3.7256562235393732E-2</v>
      </c>
      <c r="W36" s="87">
        <f>SUMIF($C$6:V$6,W$5,$C36:V36)</f>
        <v>3372</v>
      </c>
      <c r="X36" s="87">
        <f ca="1">SUMIF($C$6:W$6,X$5,$C36:W36)</f>
        <v>3319</v>
      </c>
      <c r="Y36" s="87">
        <f ca="1">SUM(X36-W36)</f>
        <v>-53</v>
      </c>
      <c r="Z36" s="22">
        <f ca="1">IF(Y36=0,0,IF(W36=0,1,Y36/W36))</f>
        <v>-1.5717674970344011E-2</v>
      </c>
      <c r="AA36" s="87">
        <f>+DC36</f>
        <v>1058</v>
      </c>
      <c r="AB36" s="87">
        <f ca="1">OFFSET(DC36,0,14,1,1)</f>
        <v>1034</v>
      </c>
      <c r="AC36" s="87">
        <f ca="1">SUM(AB36-AA36)</f>
        <v>-24</v>
      </c>
      <c r="AD36" s="22">
        <f ca="1">IF(AC36=0,0,IF(AA36=0,1,AC36/AA36))</f>
        <v>-2.2684310018903593E-2</v>
      </c>
      <c r="AE36" s="87">
        <f>SUMIF($C$6:AD$6,AE$5,$C36:AD36)</f>
        <v>4430</v>
      </c>
      <c r="AF36" s="87">
        <f ca="1">SUMIF($C$6:AE$6,AF$5,$C36:AE36)</f>
        <v>4353</v>
      </c>
      <c r="AG36" s="87">
        <f ca="1">SUM(AF36-AE36)</f>
        <v>-77</v>
      </c>
      <c r="AH36" s="22">
        <f ca="1">IF(AG36=0,0,IF(AE36=0,1,AG36/AE36))</f>
        <v>-1.7381489841986456E-2</v>
      </c>
      <c r="AI36" s="87">
        <f>+DD36</f>
        <v>3637</v>
      </c>
      <c r="AJ36" s="87">
        <f ca="1">OFFSET(DD36,0,14,1,1)</f>
        <v>3998</v>
      </c>
      <c r="AK36" s="87">
        <f ca="1">SUM(AJ36-AI36)</f>
        <v>361</v>
      </c>
      <c r="AL36" s="22">
        <f ca="1">IF(AK36=0,0,IF(AI36=0,1,AK36/AI36))</f>
        <v>9.9257629914764917E-2</v>
      </c>
      <c r="AM36" s="87">
        <f>SUMIF($C$6:AL$6,AM$5,$C36:AL36)</f>
        <v>8067</v>
      </c>
      <c r="AN36" s="87">
        <f ca="1">SUMIF($C$6:AM$6,AN$5,$C36:AM36)</f>
        <v>8351</v>
      </c>
      <c r="AO36" s="87">
        <f ca="1">SUM(AN36-AM36)</f>
        <v>284</v>
      </c>
      <c r="AP36" s="22">
        <f ca="1">IF(AO36=0,0,IF(AM36=0,1,AO36/AM36))</f>
        <v>3.5205156811701999E-2</v>
      </c>
      <c r="AQ36" s="87">
        <f>+DE36</f>
        <v>6624</v>
      </c>
      <c r="AR36" s="87">
        <f ca="1">OFFSET(DE36,0,14,1,1)</f>
        <v>6319</v>
      </c>
      <c r="AS36" s="87">
        <f ca="1">SUM(AR36-AQ36)</f>
        <v>-305</v>
      </c>
      <c r="AT36" s="22">
        <f ca="1">IF(AS36=0,0,IF(AQ36=0,1,AS36/AQ36))</f>
        <v>-4.6044685990338168E-2</v>
      </c>
      <c r="AU36" s="87">
        <f>SUMIF($C$6:AT$6,AU$5,$C36:AT36)</f>
        <v>14691</v>
      </c>
      <c r="AV36" s="87">
        <f ca="1">SUMIF($C$6:AU$6,AV$5,$C36:AU36)</f>
        <v>14670</v>
      </c>
      <c r="AW36" s="87">
        <f ca="1">SUM(AV36-AU36)</f>
        <v>-21</v>
      </c>
      <c r="AX36" s="22">
        <f ca="1">IF(AW36=0,0,IF(AU36=0,1,AW36/AU36))</f>
        <v>-1.4294465999591588E-3</v>
      </c>
      <c r="AY36" s="87">
        <f>+DF36</f>
        <v>8302</v>
      </c>
      <c r="AZ36" s="87">
        <f ca="1">OFFSET(DF36,0,14,1,1)</f>
        <v>8808</v>
      </c>
      <c r="BA36" s="87">
        <f ca="1">SUM(AZ36-AY36)</f>
        <v>506</v>
      </c>
      <c r="BB36" s="22">
        <f ca="1">IF(BA36=0,0,IF(AY36=0,1,BA36/AY36))</f>
        <v>6.0949168874969886E-2</v>
      </c>
      <c r="BC36" s="87">
        <f>SUMIF($C$6:BB$6,BC$5,$C36:BB36)</f>
        <v>22993</v>
      </c>
      <c r="BD36" s="87">
        <f ca="1">SUMIF($C$6:BC$6,BD$5,$C36:BC36)</f>
        <v>23478</v>
      </c>
      <c r="BE36" s="87">
        <f ca="1">SUM(BD36-BC36)</f>
        <v>485</v>
      </c>
      <c r="BF36" s="22">
        <f ca="1">IF(BE36=0,0,IF(BC36=0,1,BE36/BC36))</f>
        <v>2.1093376244944114E-2</v>
      </c>
      <c r="BG36" s="87">
        <f>+DG36</f>
        <v>9699</v>
      </c>
      <c r="BH36" s="87">
        <f ca="1">OFFSET(DG36,0,14,1,1)</f>
        <v>9224</v>
      </c>
      <c r="BI36" s="87">
        <f ca="1">SUM(BH36-BG36)</f>
        <v>-475</v>
      </c>
      <c r="BJ36" s="22">
        <f ca="1">IF(BI36=0,0,IF(BG36=0,1,BI36/BG36))</f>
        <v>-4.8974121043406538E-2</v>
      </c>
      <c r="BK36" s="87">
        <f>SUMIF($C$6:BJ$6,BK$5,$C36:BJ36)</f>
        <v>32692</v>
      </c>
      <c r="BL36" s="87">
        <f ca="1">SUMIF($C$6:BK$6,BL$5,$C36:BK36)</f>
        <v>32702</v>
      </c>
      <c r="BM36" s="87">
        <f ca="1">SUM(BL36-BK36)</f>
        <v>10</v>
      </c>
      <c r="BN36" s="22">
        <f ca="1">IF(BM36=0,0,IF(BK36=0,1,BM36/BK36))</f>
        <v>3.0588523186100575E-4</v>
      </c>
      <c r="BO36" s="87">
        <f>+DH36</f>
        <v>5442</v>
      </c>
      <c r="BP36" s="87">
        <f ca="1">OFFSET(DH36,0,14,1,1)</f>
        <v>6662</v>
      </c>
      <c r="BQ36" s="87">
        <f ca="1">SUM(BP36-BO36)</f>
        <v>1220</v>
      </c>
      <c r="BR36" s="22">
        <f ca="1">IF(BQ36=0,0,IF(BO36=0,1,BQ36/BO36))</f>
        <v>0.22418228592429254</v>
      </c>
      <c r="BS36" s="87">
        <f>SUMIF($C$6:BR$6,BS$5,$C36:BR36)</f>
        <v>38134</v>
      </c>
      <c r="BT36" s="87">
        <f ca="1">SUMIF($C$6:BS$6,BT$5,$C36:BS36)</f>
        <v>39364</v>
      </c>
      <c r="BU36" s="87">
        <f ca="1">SUM(BT36-BS36)</f>
        <v>1230</v>
      </c>
      <c r="BV36" s="22">
        <f ca="1">IF(BU36=0,0,IF(BS36=0,1,BU36/BS36))</f>
        <v>3.225468086222269E-2</v>
      </c>
      <c r="BW36" s="87">
        <f>+DI36</f>
        <v>2756</v>
      </c>
      <c r="BX36" s="87">
        <f ca="1">OFFSET(DI36,0,14,1,1)</f>
        <v>3255</v>
      </c>
      <c r="BY36" s="87">
        <f ca="1">SUM(BX36-BW36)</f>
        <v>499</v>
      </c>
      <c r="BZ36" s="22">
        <f ca="1">IF(BY36=0,0,IF(BW36=0,1,BY36/BW36))</f>
        <v>0.18105950653120464</v>
      </c>
      <c r="CA36" s="87">
        <f>SUMIF($C$6:BZ$6,CA$5,$C36:BZ36)</f>
        <v>40890</v>
      </c>
      <c r="CB36" s="87">
        <f ca="1">SUMIF($C$6:CA$6,CB$5,$C36:CA36)</f>
        <v>42619</v>
      </c>
      <c r="CC36" s="87">
        <f ca="1">SUM(CB36-CA36)</f>
        <v>1729</v>
      </c>
      <c r="CD36" s="22">
        <f ca="1">IF(CC36=0,0,IF(CA36=0,1,CC36/CA36))</f>
        <v>4.2284177060405964E-2</v>
      </c>
      <c r="CE36" s="87">
        <f>+DJ36</f>
        <v>1025</v>
      </c>
      <c r="CF36" s="87">
        <f ca="1">OFFSET(DJ36,0,14,1,1)</f>
        <v>1065</v>
      </c>
      <c r="CG36" s="87">
        <f ca="1">SUM(CF36-CE36)</f>
        <v>40</v>
      </c>
      <c r="CH36" s="22">
        <f ca="1">IF(CG36=0,0,IF(CE36=0,1,CG36/CE36))</f>
        <v>3.9024390243902439E-2</v>
      </c>
      <c r="CI36" s="87">
        <f>SUMIF($C$6:CH$6,CI$5,$C36:CH36)</f>
        <v>41915</v>
      </c>
      <c r="CJ36" s="87">
        <f ca="1">SUMIF($C$6:CI$6,CJ$5,$C36:CI36)</f>
        <v>43684</v>
      </c>
      <c r="CK36" s="87">
        <f ca="1">SUM(CJ36-CI36)</f>
        <v>1769</v>
      </c>
      <c r="CL36" s="22">
        <f ca="1">IF(CK36=0,0,IF(CI36=0,1,CK36/CI36))</f>
        <v>4.2204461409996424E-2</v>
      </c>
      <c r="CM36" s="87">
        <f>+DK36</f>
        <v>665</v>
      </c>
      <c r="CN36" s="87">
        <f ca="1">OFFSET(DK36,0,14,1,1)</f>
        <v>552</v>
      </c>
      <c r="CO36" s="87">
        <f ca="1">SUM(CN36-CM36)</f>
        <v>-113</v>
      </c>
      <c r="CP36" s="22">
        <f ca="1">IF(CO36=0,0,IF(CM36=0,1,CO36/CM36))</f>
        <v>-0.1699248120300752</v>
      </c>
      <c r="CQ36" s="87">
        <f>SUMIF($C$6:CP$6,CQ$5,$C36:CP36)</f>
        <v>42580</v>
      </c>
      <c r="CR36" s="87">
        <f ca="1">SUMIF($C$6:CQ$6,CR$5,$C36:CQ36)</f>
        <v>44236</v>
      </c>
      <c r="CS36" s="87">
        <f ca="1">SUM(CR36-CQ36)</f>
        <v>1656</v>
      </c>
      <c r="CT36" s="22">
        <f ca="1">IF(CS36=0,0,IF(CQ36=0,1,CS36/CQ36))</f>
        <v>3.8891498356035697E-2</v>
      </c>
      <c r="CW36" s="12" t="s">
        <v>77</v>
      </c>
      <c r="CX36" s="81" t="s">
        <v>8</v>
      </c>
      <c r="CY36" s="16"/>
      <c r="CZ36" s="88">
        <f>SUMIF(IBA!$A$101:$A$111,'2014-2015'!CZ$7,IBA!D$101:D$111)</f>
        <v>998</v>
      </c>
      <c r="DA36" s="88">
        <f>SUMIF(IBA!$A$101:$A$111,'2014-2015'!DA$7,IBA!E$101:E$111)</f>
        <v>1193</v>
      </c>
      <c r="DB36" s="88">
        <f>SUMIF(IBA!$A$101:$A$111,'2014-2015'!DB$7,IBA!F$101:F$111)</f>
        <v>1181</v>
      </c>
      <c r="DC36" s="88">
        <f>SUMIF(IBA!$A$101:$A$111,'2014-2015'!DC$7,IBA!G$101:G$111)</f>
        <v>1058</v>
      </c>
      <c r="DD36" s="88">
        <f>SUMIF(IBA!$A$101:$A$111,'2014-2015'!DD$7,IBA!H$101:H$111)</f>
        <v>3637</v>
      </c>
      <c r="DE36" s="88">
        <f>SUMIF(IBA!$A$101:$A$111,'2014-2015'!DE$7,IBA!I$101:I$111)</f>
        <v>6624</v>
      </c>
      <c r="DF36" s="88">
        <f>SUMIF(IBA!$A$101:$A$111,'2014-2015'!DF$7,IBA!J$101:J$111)</f>
        <v>8302</v>
      </c>
      <c r="DG36" s="88">
        <f>SUMIF(IBA!$A$101:$A$111,'2014-2015'!DG$7,IBA!K$101:K$111)</f>
        <v>9699</v>
      </c>
      <c r="DH36" s="88">
        <f>SUMIF(IBA!$A$101:$A$111,'2014-2015'!DH$7,IBA!L$101:L$111)</f>
        <v>5442</v>
      </c>
      <c r="DI36" s="88">
        <f>SUMIF(IBA!$A$101:$A$111,'2014-2015'!DI$7,IBA!M$101:M$111)</f>
        <v>2756</v>
      </c>
      <c r="DJ36" s="88">
        <f>SUMIF(IBA!$A$101:$A$111,'2014-2015'!DJ$7,IBA!N$101:N$111)</f>
        <v>1025</v>
      </c>
      <c r="DK36" s="88">
        <f>SUMIF(IBA!$A$101:$A$111,'2014-2015'!DK$7,IBA!O$101:O$111)</f>
        <v>665</v>
      </c>
      <c r="DN36" s="88">
        <f>SUMIF(IBA!$A$101:$A$111,'2014-2015'!DN$7,IBA!D$101:D$111)</f>
        <v>1062</v>
      </c>
      <c r="DO36" s="88">
        <f>SUMIF(IBA!$A$101:$A$111,'2014-2015'!DO$7,IBA!E$101:E$111)</f>
        <v>1032</v>
      </c>
      <c r="DP36" s="88">
        <f>SUMIF(IBA!$A$101:$A$111,'2014-2015'!DP$7,IBA!F$101:F$111)</f>
        <v>1225</v>
      </c>
      <c r="DQ36" s="88">
        <f>SUMIF(IBA!$A$101:$A$111,'2014-2015'!DQ$7,IBA!G$101:G$111)</f>
        <v>1034</v>
      </c>
      <c r="DR36" s="88">
        <f>SUMIF(IBA!$A$101:$A$111,'2014-2015'!DR$7,IBA!H$101:H$111)</f>
        <v>3998</v>
      </c>
      <c r="DS36" s="88">
        <f>SUMIF(IBA!$A$101:$A$111,'2014-2015'!DS$7,IBA!I$101:I$111)</f>
        <v>6319</v>
      </c>
      <c r="DT36" s="88">
        <f>SUMIF(IBA!$A$101:$A$111,'2014-2015'!DT$7,IBA!J$101:J$111)</f>
        <v>8808</v>
      </c>
      <c r="DU36" s="88">
        <f>SUMIF(IBA!$A$101:$A$111,'2014-2015'!DU$7,IBA!K$101:K$111)</f>
        <v>9224</v>
      </c>
      <c r="DV36" s="88">
        <f>SUMIF(IBA!$A$101:$A$111,'2014-2015'!DV$7,IBA!L$101:L$111)</f>
        <v>6662</v>
      </c>
      <c r="DW36" s="88">
        <f>SUMIF(IBA!$A$101:$A$111,'2014-2015'!DW$7,IBA!M$101:M$111)</f>
        <v>3255</v>
      </c>
      <c r="DX36" s="88">
        <f>SUMIF(IBA!$A$101:$A$111,'2014-2015'!DX$7,IBA!N$101:N$111)</f>
        <v>1065</v>
      </c>
      <c r="DY36" s="88">
        <f>SUMIF(IBA!$A$101:$A$111,'2014-2015'!DY$7,IBA!O$101:O$111)</f>
        <v>552</v>
      </c>
      <c r="DZ36"/>
    </row>
    <row r="37" spans="1:130" s="16" customFormat="1" ht="15.6">
      <c r="A37" s="90"/>
      <c r="B37" s="27" t="s">
        <v>9</v>
      </c>
      <c r="C37" s="14">
        <f>+SUM(C34:C36)</f>
        <v>146357</v>
      </c>
      <c r="D37" s="103">
        <f ca="1">+SUM(D34:D36)</f>
        <v>121807</v>
      </c>
      <c r="E37" s="14">
        <f ca="1">SUM(E34:E36)</f>
        <v>-24550</v>
      </c>
      <c r="F37" s="15">
        <f ca="1">IF(E37=0,0,IF(C37=0,1,E37/C37))</f>
        <v>-0.16774052488094179</v>
      </c>
      <c r="G37" s="14">
        <f>SUM(G34:G36)</f>
        <v>146357</v>
      </c>
      <c r="H37" s="103">
        <f ca="1">SUM(H34:H36)</f>
        <v>121807</v>
      </c>
      <c r="I37" s="14">
        <f ca="1">SUM(I34:I36)</f>
        <v>-24550</v>
      </c>
      <c r="J37" s="15">
        <f ca="1">IF(I37=0,0,IF(G37=0,1,I37/G37))</f>
        <v>-0.16774052488094179</v>
      </c>
      <c r="K37" s="14">
        <f>+SUM(K34:K36)</f>
        <v>138893</v>
      </c>
      <c r="L37" s="103">
        <f ca="1">+SUM(L34:L36)</f>
        <v>109318</v>
      </c>
      <c r="M37" s="14">
        <f ca="1">SUM(M34:M36)</f>
        <v>-29575</v>
      </c>
      <c r="N37" s="15">
        <f ca="1">IF(M37=0,0,IF(K37=0,1,M37/K37))</f>
        <v>-0.212933697162564</v>
      </c>
      <c r="O37" s="14">
        <f>SUM(O34:O36)</f>
        <v>285250</v>
      </c>
      <c r="P37" s="103">
        <f ca="1">SUM(P34:P36)</f>
        <v>231125</v>
      </c>
      <c r="Q37" s="14">
        <f ca="1">SUM(Q34:Q36)</f>
        <v>-54125</v>
      </c>
      <c r="R37" s="15">
        <f ca="1">IF(Q37=0,0,IF(O37=0,1,Q37/O37))</f>
        <v>-0.18974583698510078</v>
      </c>
      <c r="S37" s="14">
        <f>+SUM(S34:S36)</f>
        <v>158085</v>
      </c>
      <c r="T37" s="103">
        <f ca="1">+SUM(T34:T36)</f>
        <v>121710</v>
      </c>
      <c r="U37" s="14">
        <f ca="1">SUM(U34:U36)</f>
        <v>-36375</v>
      </c>
      <c r="V37" s="15">
        <f ca="1">IF(U37=0,0,IF(S37=0,1,U37/S37))</f>
        <v>-0.23009773223265964</v>
      </c>
      <c r="W37" s="14">
        <f>SUM(W34:W36)</f>
        <v>443335</v>
      </c>
      <c r="X37" s="103">
        <f ca="1">SUM(X34:X36)</f>
        <v>352835</v>
      </c>
      <c r="Y37" s="14">
        <f ca="1">SUM(Y34:Y36)</f>
        <v>-90500</v>
      </c>
      <c r="Z37" s="15">
        <f ca="1">IF(Y37=0,0,IF(W37=0,1,Y37/W37))</f>
        <v>-0.20413457092266571</v>
      </c>
      <c r="AA37" s="14">
        <f>+SUM(AA34:AA36)</f>
        <v>153213</v>
      </c>
      <c r="AB37" s="103">
        <f ca="1">+SUM(AB34:AB36)</f>
        <v>122633</v>
      </c>
      <c r="AC37" s="14">
        <f ca="1">SUM(AC34:AC36)</f>
        <v>-30580</v>
      </c>
      <c r="AD37" s="15">
        <f ca="1">IF(AC37=0,0,IF(AA37=0,1,AC37/AA37))</f>
        <v>-0.19959141848276582</v>
      </c>
      <c r="AE37" s="14">
        <f>SUM(AE34:AE36)</f>
        <v>596548</v>
      </c>
      <c r="AF37" s="103">
        <f ca="1">SUM(AF34:AF36)</f>
        <v>475468</v>
      </c>
      <c r="AG37" s="14">
        <f ca="1">SUM(AG34:AG36)</f>
        <v>-121080</v>
      </c>
      <c r="AH37" s="15">
        <f ca="1">IF(AG37=0,0,IF(AE37=0,1,AG37/AE37))</f>
        <v>-0.20296774107029109</v>
      </c>
      <c r="AI37" s="14">
        <f>+SUM(AI34:AI36)</f>
        <v>171737</v>
      </c>
      <c r="AJ37" s="103">
        <f ca="1">+SUM(AJ34:AJ36)</f>
        <v>141141</v>
      </c>
      <c r="AK37" s="14">
        <f ca="1">SUM(AK34:AK36)</f>
        <v>-30596</v>
      </c>
      <c r="AL37" s="15">
        <f ca="1">IF(AK37=0,0,IF(AI37=0,1,AK37/AI37))</f>
        <v>-0.178156134088752</v>
      </c>
      <c r="AM37" s="14">
        <f>SUM(AM34:AM36)</f>
        <v>768285</v>
      </c>
      <c r="AN37" s="103">
        <f ca="1">SUM(AN34:AN36)</f>
        <v>616609</v>
      </c>
      <c r="AO37" s="14">
        <f ca="1">SUM(AO34:AO36)</f>
        <v>-151676</v>
      </c>
      <c r="AP37" s="15">
        <f ca="1">IF(AO37=0,0,IF(AM37=0,1,AO37/AM37))</f>
        <v>-0.19742152977085325</v>
      </c>
      <c r="AQ37" s="14">
        <f>+SUM(AQ34:AQ36)</f>
        <v>180675</v>
      </c>
      <c r="AR37" s="103">
        <f ca="1">+SUM(AR34:AR36)</f>
        <v>147770</v>
      </c>
      <c r="AS37" s="14">
        <f ca="1">SUM(AS34:AS36)</f>
        <v>-32905</v>
      </c>
      <c r="AT37" s="15">
        <f ca="1">IF(AS37=0,0,IF(AQ37=0,1,AS37/AQ37))</f>
        <v>-0.18212259582122595</v>
      </c>
      <c r="AU37" s="14">
        <f>SUM(AU34:AU36)</f>
        <v>948960</v>
      </c>
      <c r="AV37" s="103">
        <f ca="1">SUM(AV34:AV36)</f>
        <v>764379</v>
      </c>
      <c r="AW37" s="14">
        <f ca="1">SUM(AW34:AW36)</f>
        <v>-184581</v>
      </c>
      <c r="AX37" s="15">
        <f ca="1">IF(AW37=0,0,IF(AU37=0,1,AW37/AU37))</f>
        <v>-0.19450872534142641</v>
      </c>
      <c r="AY37" s="14">
        <f>+SUM(AY34:AY36)</f>
        <v>201718</v>
      </c>
      <c r="AZ37" s="103">
        <f ca="1">+SUM(AZ34:AZ36)</f>
        <v>167783</v>
      </c>
      <c r="BA37" s="14">
        <f ca="1">SUM(BA34:BA36)</f>
        <v>-33935</v>
      </c>
      <c r="BB37" s="15">
        <f ca="1">IF(BA37=0,0,IF(AY37=0,1,BA37/AY37))</f>
        <v>-0.16822990511506161</v>
      </c>
      <c r="BC37" s="14">
        <f>SUM(BC34:BC36)</f>
        <v>1150678</v>
      </c>
      <c r="BD37" s="103">
        <f ca="1">SUM(BD34:BD36)</f>
        <v>932162</v>
      </c>
      <c r="BE37" s="14">
        <f ca="1">SUM(BE34:BE36)</f>
        <v>-218516</v>
      </c>
      <c r="BF37" s="15">
        <f ca="1">IF(BE37=0,0,IF(BC37=0,1,BE37/BC37))</f>
        <v>-0.18990195345700533</v>
      </c>
      <c r="BG37" s="14">
        <f>+SUM(BG34:BG36)</f>
        <v>204368</v>
      </c>
      <c r="BH37" s="103">
        <f ca="1">+SUM(BH34:BH36)</f>
        <v>156738</v>
      </c>
      <c r="BI37" s="14">
        <f ca="1">SUM(BI34:BI36)</f>
        <v>-47630</v>
      </c>
      <c r="BJ37" s="15">
        <f ca="1">IF(BI37=0,0,IF(BG37=0,1,BI37/BG37))</f>
        <v>-0.23305997024974556</v>
      </c>
      <c r="BK37" s="14">
        <f>SUM(BK34:BK36)</f>
        <v>1355046</v>
      </c>
      <c r="BL37" s="103">
        <f ca="1">SUM(BL34:BL36)</f>
        <v>1088900</v>
      </c>
      <c r="BM37" s="14">
        <f ca="1">SUM(BM34:BM36)</f>
        <v>-266146</v>
      </c>
      <c r="BN37" s="15">
        <f ca="1">IF(BM37=0,0,IF(BK37=0,1,BM37/BK37))</f>
        <v>-0.19641104434830994</v>
      </c>
      <c r="BO37" s="14">
        <f>+SUM(BO34:BO36)</f>
        <v>174931</v>
      </c>
      <c r="BP37" s="103">
        <f ca="1">+SUM(BP34:BP36)</f>
        <v>137825</v>
      </c>
      <c r="BQ37" s="14">
        <f ca="1">SUM(BQ34:BQ36)</f>
        <v>-37106</v>
      </c>
      <c r="BR37" s="15">
        <f ca="1">IF(BQ37=0,0,IF(BO37=0,1,BQ37/BO37))</f>
        <v>-0.21211792078019334</v>
      </c>
      <c r="BS37" s="14">
        <f>SUM(BS34:BS36)</f>
        <v>1529977</v>
      </c>
      <c r="BT37" s="103">
        <f ca="1">SUM(BT34:BT36)</f>
        <v>1226725</v>
      </c>
      <c r="BU37" s="14">
        <f ca="1">SUM(BU34:BU36)</f>
        <v>-303252</v>
      </c>
      <c r="BV37" s="15">
        <f ca="1">IF(BU37=0,0,IF(BS37=0,1,BU37/BS37))</f>
        <v>-0.19820690114949441</v>
      </c>
      <c r="BW37" s="14">
        <f>+SUM(BW34:BW36)</f>
        <v>163954</v>
      </c>
      <c r="BX37" s="103">
        <f ca="1">+SUM(BX34:BX36)</f>
        <v>125033</v>
      </c>
      <c r="BY37" s="14">
        <f ca="1">SUM(BY34:BY36)</f>
        <v>-38921</v>
      </c>
      <c r="BZ37" s="15">
        <f ca="1">IF(BY37=0,0,IF(BW37=0,1,BY37/BW37))</f>
        <v>-0.23738975566317383</v>
      </c>
      <c r="CA37" s="14">
        <f>SUM(CA34:CA36)</f>
        <v>1693931</v>
      </c>
      <c r="CB37" s="103">
        <f ca="1">SUM(CB34:CB36)</f>
        <v>1351758</v>
      </c>
      <c r="CC37" s="14">
        <f ca="1">SUM(CC34:CC36)</f>
        <v>-342173</v>
      </c>
      <c r="CD37" s="15">
        <f ca="1">IF(CC37=0,0,IF(CA37=0,1,CC37/CA37))</f>
        <v>-0.2019993730559273</v>
      </c>
      <c r="CE37" s="14">
        <f>+SUM(CE34:CE36)</f>
        <v>139362</v>
      </c>
      <c r="CF37" s="103">
        <f ca="1">+SUM(CF34:CF36)</f>
        <v>106500</v>
      </c>
      <c r="CG37" s="14">
        <f ca="1">SUM(CG34:CG36)</f>
        <v>-32862</v>
      </c>
      <c r="CH37" s="15">
        <f ca="1">IF(CG37=0,0,IF(CE37=0,1,CG37/CE37))</f>
        <v>-0.23580316011538296</v>
      </c>
      <c r="CI37" s="14">
        <f>SUM(CI34:CI36)</f>
        <v>1833293</v>
      </c>
      <c r="CJ37" s="103">
        <f ca="1">SUM(CJ34:CJ36)</f>
        <v>1458258</v>
      </c>
      <c r="CK37" s="14">
        <f ca="1">SUM(CK34:CK36)</f>
        <v>-375035</v>
      </c>
      <c r="CL37" s="15">
        <f ca="1">IF(CK37=0,0,IF(CI37=0,1,CK37/CI37))</f>
        <v>-0.20456904597355688</v>
      </c>
      <c r="CM37" s="14">
        <f>+SUM(CM34:CM36)</f>
        <v>147548</v>
      </c>
      <c r="CN37" s="103">
        <f ca="1">+SUM(CN34:CN36)</f>
        <v>113777</v>
      </c>
      <c r="CO37" s="14">
        <f ca="1">SUM(CO34:CO36)</f>
        <v>-33771</v>
      </c>
      <c r="CP37" s="15">
        <f ca="1">IF(CO37=0,0,IF(CM37=0,1,CO37/CM37))</f>
        <v>-0.22888144874888172</v>
      </c>
      <c r="CQ37" s="14">
        <f>SUM(CQ34:CQ36)</f>
        <v>1980841</v>
      </c>
      <c r="CR37" s="103">
        <f ca="1">SUM(CR34:CR36)</f>
        <v>1572035</v>
      </c>
      <c r="CS37" s="14">
        <f ca="1">SUM(CS34:CS36)</f>
        <v>-408806</v>
      </c>
      <c r="CT37" s="15">
        <f ca="1">IF(CS37=0,0,IF(CQ37=0,1,CS37/CQ37))</f>
        <v>-0.20638001737645778</v>
      </c>
      <c r="CW37" s="12"/>
      <c r="CX37" s="12"/>
      <c r="CZ37" s="89"/>
      <c r="DA37" s="89"/>
      <c r="DB37" s="89"/>
      <c r="DC37" s="89"/>
      <c r="DD37" s="89"/>
      <c r="DE37" s="89"/>
      <c r="DF37" s="89"/>
      <c r="DG37" s="89"/>
      <c r="DH37" s="89"/>
      <c r="DI37" s="89"/>
      <c r="DJ37" s="89"/>
      <c r="DK37" s="89"/>
      <c r="DL37" s="12"/>
      <c r="DM37" s="12"/>
      <c r="DN37" s="89"/>
      <c r="DO37" s="89"/>
      <c r="DP37" s="89"/>
      <c r="DQ37" s="89"/>
      <c r="DR37" s="89"/>
      <c r="DS37" s="89"/>
      <c r="DT37" s="89"/>
      <c r="DU37" s="89"/>
      <c r="DV37" s="89"/>
      <c r="DW37" s="89"/>
      <c r="DX37" s="89"/>
      <c r="DY37" s="89"/>
      <c r="DZ37"/>
    </row>
    <row r="38" spans="1:130" s="12" customFormat="1" ht="15.6">
      <c r="A38" s="92"/>
      <c r="B38" s="28"/>
      <c r="C38" s="9"/>
      <c r="D38" s="9"/>
      <c r="E38" s="10"/>
      <c r="F38" s="11"/>
      <c r="G38" s="9"/>
      <c r="H38" s="9"/>
      <c r="I38" s="10"/>
      <c r="J38" s="11"/>
      <c r="K38" s="9"/>
      <c r="L38" s="9"/>
      <c r="M38" s="10"/>
      <c r="N38" s="11"/>
      <c r="O38" s="9"/>
      <c r="P38" s="9"/>
      <c r="Q38" s="10"/>
      <c r="R38" s="11"/>
      <c r="S38" s="9"/>
      <c r="T38" s="9"/>
      <c r="U38" s="10"/>
      <c r="V38" s="11"/>
      <c r="W38" s="9"/>
      <c r="X38" s="9"/>
      <c r="Y38" s="10"/>
      <c r="Z38" s="11"/>
      <c r="AA38" s="9"/>
      <c r="AB38" s="9"/>
      <c r="AC38" s="10"/>
      <c r="AD38" s="11"/>
      <c r="AE38" s="9"/>
      <c r="AF38" s="9"/>
      <c r="AG38" s="10"/>
      <c r="AH38" s="11"/>
      <c r="AI38" s="9"/>
      <c r="AJ38" s="9"/>
      <c r="AK38" s="10"/>
      <c r="AL38" s="11"/>
      <c r="AM38" s="9"/>
      <c r="AN38" s="9"/>
      <c r="AO38" s="10"/>
      <c r="AP38" s="11"/>
      <c r="AQ38" s="9"/>
      <c r="AR38" s="9"/>
      <c r="AS38" s="10"/>
      <c r="AT38" s="11"/>
      <c r="AU38" s="9"/>
      <c r="AV38" s="9"/>
      <c r="AW38" s="10"/>
      <c r="AX38" s="11"/>
      <c r="AY38" s="9"/>
      <c r="AZ38" s="9"/>
      <c r="BA38" s="10"/>
      <c r="BB38" s="11"/>
      <c r="BC38" s="9"/>
      <c r="BD38" s="9"/>
      <c r="BE38" s="10"/>
      <c r="BF38" s="11"/>
      <c r="BG38" s="9"/>
      <c r="BH38" s="9"/>
      <c r="BI38" s="10"/>
      <c r="BJ38" s="11"/>
      <c r="BK38" s="9"/>
      <c r="BL38" s="9"/>
      <c r="BM38" s="10"/>
      <c r="BN38" s="11"/>
      <c r="BO38" s="9"/>
      <c r="BP38" s="9"/>
      <c r="BQ38" s="10"/>
      <c r="BR38" s="11"/>
      <c r="BS38" s="9"/>
      <c r="BT38" s="9"/>
      <c r="BU38" s="10"/>
      <c r="BV38" s="11"/>
      <c r="BW38" s="9"/>
      <c r="BX38" s="9"/>
      <c r="BY38" s="10"/>
      <c r="BZ38" s="11"/>
      <c r="CA38" s="9"/>
      <c r="CB38" s="9"/>
      <c r="CC38" s="10"/>
      <c r="CD38" s="11"/>
      <c r="CE38" s="9"/>
      <c r="CF38" s="9"/>
      <c r="CG38" s="10"/>
      <c r="CH38" s="11"/>
      <c r="CI38" s="9"/>
      <c r="CJ38" s="9"/>
      <c r="CK38" s="10"/>
      <c r="CL38" s="11"/>
      <c r="CM38" s="9"/>
      <c r="CN38" s="9"/>
      <c r="CO38" s="10"/>
      <c r="CP38" s="11"/>
      <c r="CQ38" s="9"/>
      <c r="CR38" s="9"/>
      <c r="CS38" s="10"/>
      <c r="CT38" s="11"/>
      <c r="CY38" s="16"/>
      <c r="CZ38" s="89"/>
      <c r="DA38" s="89"/>
      <c r="DB38" s="89"/>
      <c r="DC38" s="89"/>
      <c r="DD38" s="89"/>
      <c r="DE38" s="89"/>
      <c r="DF38" s="89"/>
      <c r="DG38" s="89"/>
      <c r="DH38" s="89"/>
      <c r="DI38" s="89"/>
      <c r="DJ38" s="89"/>
      <c r="DK38" s="89"/>
      <c r="DN38" s="89"/>
      <c r="DO38" s="89"/>
      <c r="DP38" s="89"/>
      <c r="DQ38" s="89"/>
      <c r="DR38" s="89"/>
      <c r="DS38" s="89"/>
      <c r="DT38" s="89"/>
      <c r="DU38" s="89"/>
      <c r="DV38" s="89"/>
      <c r="DW38" s="89"/>
      <c r="DX38" s="89"/>
      <c r="DY38" s="89"/>
      <c r="DZ38"/>
    </row>
    <row r="39" spans="1:130" s="12" customFormat="1" ht="15" customHeight="1">
      <c r="A39" s="99"/>
      <c r="B39" s="31" t="s">
        <v>6</v>
      </c>
      <c r="C39" s="21">
        <f>+CZ39</f>
        <v>158816</v>
      </c>
      <c r="D39" s="87">
        <f ca="1">OFFSET(CZ39,0,14,1,1)</f>
        <v>168775</v>
      </c>
      <c r="E39" s="21">
        <f ca="1">SUM(D39-C39)</f>
        <v>9959</v>
      </c>
      <c r="F39" s="22">
        <f ca="1">IF(E39=0,0,IF(C39=0,1,E39/C39))</f>
        <v>6.2707787628450529E-2</v>
      </c>
      <c r="G39" s="21">
        <f>SUMIF($C$6:F$6,G$5,$C39:F39)</f>
        <v>158816</v>
      </c>
      <c r="H39" s="87">
        <f ca="1">SUMIF($C$6:G$6,H$5,$C39:G39)</f>
        <v>168775</v>
      </c>
      <c r="I39" s="21">
        <f ca="1">SUM(H39-G39)</f>
        <v>9959</v>
      </c>
      <c r="J39" s="22">
        <f ca="1">IF(I39=0,0,IF(G39=0,1,I39/G39))</f>
        <v>6.2707787628450529E-2</v>
      </c>
      <c r="K39" s="21">
        <f>+DA39</f>
        <v>149644</v>
      </c>
      <c r="L39" s="87">
        <f ca="1">OFFSET(DA39,0,14,1,1)</f>
        <v>148863</v>
      </c>
      <c r="M39" s="21">
        <f ca="1">SUM(L39-K39)</f>
        <v>-781</v>
      </c>
      <c r="N39" s="22">
        <f ca="1">IF(M39=0,0,IF(K39=0,1,M39/K39))</f>
        <v>-5.2190532196412821E-3</v>
      </c>
      <c r="O39" s="21">
        <f>SUMIF($C$6:N$6,O$5,$C39:N39)</f>
        <v>308460</v>
      </c>
      <c r="P39" s="87">
        <f ca="1">SUMIF($C$6:O$6,P$5,$C39:O39)</f>
        <v>317638</v>
      </c>
      <c r="Q39" s="21">
        <f ca="1">SUM(P39-O39)</f>
        <v>9178</v>
      </c>
      <c r="R39" s="22">
        <f ca="1">IF(Q39=0,0,IF(O39=0,1,Q39/O39))</f>
        <v>2.9754263113531739E-2</v>
      </c>
      <c r="S39" s="21">
        <f>+DB39</f>
        <v>177756</v>
      </c>
      <c r="T39" s="87">
        <f ca="1">OFFSET(DB39,0,14,1,1)</f>
        <v>176662</v>
      </c>
      <c r="U39" s="21">
        <f ca="1">SUM(T39-S39)</f>
        <v>-1094</v>
      </c>
      <c r="V39" s="22">
        <f ca="1">IF(U39=0,0,IF(S39=0,1,U39/S39))</f>
        <v>-6.1545039267310248E-3</v>
      </c>
      <c r="W39" s="21">
        <f>SUMIF($C$6:V$6,W$5,$C39:V39)</f>
        <v>486216</v>
      </c>
      <c r="X39" s="87">
        <f ca="1">SUMIF($C$6:W$6,X$5,$C39:W39)</f>
        <v>494300</v>
      </c>
      <c r="Y39" s="21">
        <f ca="1">SUM(X39-W39)</f>
        <v>8084</v>
      </c>
      <c r="Z39" s="22">
        <f ca="1">IF(Y39=0,0,IF(W39=0,1,Y39/W39))</f>
        <v>1.6626355364693882E-2</v>
      </c>
      <c r="AA39" s="21">
        <f>+DC39</f>
        <v>180120</v>
      </c>
      <c r="AB39" s="87">
        <f ca="1">OFFSET(DC39,0,14,1,1)</f>
        <v>181186</v>
      </c>
      <c r="AC39" s="21">
        <f ca="1">SUM(AB39-AA39)</f>
        <v>1066</v>
      </c>
      <c r="AD39" s="22">
        <f ca="1">IF(AC39=0,0,IF(AA39=0,1,AC39/AA39))</f>
        <v>5.9182767044192756E-3</v>
      </c>
      <c r="AE39" s="21">
        <f>SUMIF($C$6:AD$6,AE$5,$C39:AD39)</f>
        <v>666336</v>
      </c>
      <c r="AF39" s="87">
        <f ca="1">SUMIF($C$6:AE$6,AF$5,$C39:AE39)</f>
        <v>675486</v>
      </c>
      <c r="AG39" s="21">
        <f ca="1">SUM(AF39-AE39)</f>
        <v>9150</v>
      </c>
      <c r="AH39" s="22">
        <f ca="1">IF(AG39=0,0,IF(AE39=0,1,AG39/AE39))</f>
        <v>1.3731810978245209E-2</v>
      </c>
      <c r="AI39" s="21">
        <f>+DD39</f>
        <v>198889</v>
      </c>
      <c r="AJ39" s="87">
        <f ca="1">OFFSET(DD39,0,14,1,1)</f>
        <v>194759</v>
      </c>
      <c r="AK39" s="21">
        <f ca="1">SUM(AJ39-AI39)</f>
        <v>-4130</v>
      </c>
      <c r="AL39" s="22">
        <f ca="1">IF(AK39=0,0,IF(AI39=0,1,AK39/AI39))</f>
        <v>-2.0765351527736578E-2</v>
      </c>
      <c r="AM39" s="21">
        <f>SUMIF($C$6:AL$6,AM$5,$C39:AL39)</f>
        <v>865225</v>
      </c>
      <c r="AN39" s="87">
        <f ca="1">SUMIF($C$6:AM$6,AN$5,$C39:AM39)</f>
        <v>870245</v>
      </c>
      <c r="AO39" s="21">
        <f ca="1">SUM(AN39-AM39)</f>
        <v>5020</v>
      </c>
      <c r="AP39" s="22">
        <f ca="1">IF(AO39=0,0,IF(AM39=0,1,AO39/AM39))</f>
        <v>5.8019590279984974E-3</v>
      </c>
      <c r="AQ39" s="21">
        <f>+DE39</f>
        <v>204955</v>
      </c>
      <c r="AR39" s="87">
        <f ca="1">OFFSET(DE39,0,14,1,1)</f>
        <v>196292</v>
      </c>
      <c r="AS39" s="21">
        <f ca="1">SUM(AR39-AQ39)</f>
        <v>-8663</v>
      </c>
      <c r="AT39" s="22">
        <f ca="1">IF(AS39=0,0,IF(AQ39=0,1,AS39/AQ39))</f>
        <v>-4.2267814886194528E-2</v>
      </c>
      <c r="AU39" s="21">
        <f>SUMIF($C$6:AT$6,AU$5,$C39:AT39)</f>
        <v>1070180</v>
      </c>
      <c r="AV39" s="87">
        <f ca="1">SUMIF($C$6:AU$6,AV$5,$C39:AU39)</f>
        <v>1066537</v>
      </c>
      <c r="AW39" s="21">
        <f ca="1">SUM(AV39-AU39)</f>
        <v>-3643</v>
      </c>
      <c r="AX39" s="22">
        <f ca="1">IF(AW39=0,0,IF(AU39=0,1,AW39/AU39))</f>
        <v>-3.4041002448186287E-3</v>
      </c>
      <c r="AY39" s="21">
        <f>+DF39</f>
        <v>214139</v>
      </c>
      <c r="AZ39" s="87">
        <f ca="1">OFFSET(DF39,0,14,1,1)</f>
        <v>204647</v>
      </c>
      <c r="BA39" s="21">
        <f ca="1">SUM(AZ39-AY39)</f>
        <v>-9492</v>
      </c>
      <c r="BB39" s="22">
        <f ca="1">IF(BA39=0,0,IF(AY39=0,1,BA39/AY39))</f>
        <v>-4.4326348773460228E-2</v>
      </c>
      <c r="BC39" s="21">
        <f>SUMIF($C$6:BB$6,BC$5,$C39:BB39)</f>
        <v>1284319</v>
      </c>
      <c r="BD39" s="87">
        <f ca="1">SUMIF($C$6:BC$6,BD$5,$C39:BC39)</f>
        <v>1271184</v>
      </c>
      <c r="BE39" s="21">
        <f ca="1">SUM(BD39-BC39)</f>
        <v>-13135</v>
      </c>
      <c r="BF39" s="22">
        <f ca="1">IF(BE39=0,0,IF(BC39=0,1,BE39/BC39))</f>
        <v>-1.0227209906573055E-2</v>
      </c>
      <c r="BG39" s="21">
        <f>+DG39</f>
        <v>208665</v>
      </c>
      <c r="BH39" s="87">
        <f ca="1">OFFSET(DG39,0,14,1,1)</f>
        <v>197575</v>
      </c>
      <c r="BI39" s="21">
        <f ca="1">SUM(BH39-BG39)</f>
        <v>-11090</v>
      </c>
      <c r="BJ39" s="22">
        <f ca="1">IF(BI39=0,0,IF(BG39=0,1,BI39/BG39))</f>
        <v>-5.3147389356145019E-2</v>
      </c>
      <c r="BK39" s="21">
        <f>SUMIF($C$6:BJ$6,BK$5,$C39:BJ39)</f>
        <v>1492984</v>
      </c>
      <c r="BL39" s="87">
        <f ca="1">SUMIF($C$6:BK$6,BL$5,$C39:BK39)</f>
        <v>1468759</v>
      </c>
      <c r="BM39" s="21">
        <f ca="1">SUM(BL39-BK39)</f>
        <v>-24225</v>
      </c>
      <c r="BN39" s="22">
        <f ca="1">IF(BM39=0,0,IF(BK39=0,1,BM39/BK39))</f>
        <v>-1.6225893914469276E-2</v>
      </c>
      <c r="BO39" s="21">
        <f>+DH39</f>
        <v>199582</v>
      </c>
      <c r="BP39" s="87">
        <f ca="1">OFFSET(DH39,0,14,1,1)</f>
        <v>186442</v>
      </c>
      <c r="BQ39" s="21">
        <f ca="1">SUM(BP39-BO39)</f>
        <v>-13140</v>
      </c>
      <c r="BR39" s="22">
        <f ca="1">IF(BQ39=0,0,IF(BO39=0,1,BQ39/BO39))</f>
        <v>-6.5837600585223116E-2</v>
      </c>
      <c r="BS39" s="21">
        <f>SUMIF($C$6:BR$6,BS$5,$C39:BR39)</f>
        <v>1692566</v>
      </c>
      <c r="BT39" s="87">
        <f ca="1">SUMIF($C$6:BS$6,BT$5,$C39:BS39)</f>
        <v>1655201</v>
      </c>
      <c r="BU39" s="21">
        <f ca="1">SUM(BT39-BS39)</f>
        <v>-37365</v>
      </c>
      <c r="BV39" s="22">
        <f ca="1">IF(BU39=0,0,IF(BS39=0,1,BU39/BS39))</f>
        <v>-2.2075948589301689E-2</v>
      </c>
      <c r="BW39" s="21">
        <f>+DI39</f>
        <v>196279</v>
      </c>
      <c r="BX39" s="87">
        <f ca="1">OFFSET(DI39,0,14,1,1)</f>
        <v>191000</v>
      </c>
      <c r="BY39" s="21">
        <f ca="1">SUM(BX39-BW39)</f>
        <v>-5279</v>
      </c>
      <c r="BZ39" s="22">
        <f ca="1">IF(BY39=0,0,IF(BW39=0,1,BY39/BW39))</f>
        <v>-2.6895388706891721E-2</v>
      </c>
      <c r="CA39" s="21">
        <f>SUMIF($C$6:BZ$6,CA$5,$C39:BZ39)</f>
        <v>1888845</v>
      </c>
      <c r="CB39" s="87">
        <f ca="1">SUMIF($C$6:CA$6,CB$5,$C39:CA39)</f>
        <v>1846201</v>
      </c>
      <c r="CC39" s="21">
        <f ca="1">SUM(CB39-CA39)</f>
        <v>-42644</v>
      </c>
      <c r="CD39" s="22">
        <f ca="1">IF(CC39=0,0,IF(CA39=0,1,CC39/CA39))</f>
        <v>-2.2576759871773492E-2</v>
      </c>
      <c r="CE39" s="21">
        <f>+DJ39</f>
        <v>182857</v>
      </c>
      <c r="CF39" s="87">
        <f ca="1">OFFSET(DJ39,0,14,1,1)</f>
        <v>179893</v>
      </c>
      <c r="CG39" s="21">
        <f ca="1">SUM(CF39-CE39)</f>
        <v>-2964</v>
      </c>
      <c r="CH39" s="22">
        <f ca="1">IF(CG39=0,0,IF(CE39=0,1,CG39/CE39))</f>
        <v>-1.6209387663584113E-2</v>
      </c>
      <c r="CI39" s="21">
        <f>SUMIF($C$6:CH$6,CI$5,$C39:CH39)</f>
        <v>2071702</v>
      </c>
      <c r="CJ39" s="87">
        <f ca="1">SUMIF($C$6:CI$6,CJ$5,$C39:CI39)</f>
        <v>2026094</v>
      </c>
      <c r="CK39" s="21">
        <f ca="1">SUM(CJ39-CI39)</f>
        <v>-45608</v>
      </c>
      <c r="CL39" s="22">
        <f ca="1">IF(CK39=0,0,IF(CI39=0,1,CK39/CI39))</f>
        <v>-2.2014749225516026E-2</v>
      </c>
      <c r="CM39" s="21">
        <f>+DK39</f>
        <v>182464</v>
      </c>
      <c r="CN39" s="87">
        <f ca="1">OFFSET(DK39,0,14,1,1)</f>
        <v>176064</v>
      </c>
      <c r="CO39" s="21">
        <f ca="1">SUM(CN39-CM39)</f>
        <v>-6400</v>
      </c>
      <c r="CP39" s="22">
        <f ca="1">IF(CO39=0,0,IF(CM39=0,1,CO39/CM39))</f>
        <v>-3.5075412136092596E-2</v>
      </c>
      <c r="CQ39" s="21">
        <f>SUMIF($C$6:CP$6,CQ$5,$C39:CP39)</f>
        <v>2254166</v>
      </c>
      <c r="CR39" s="87">
        <f ca="1">SUMIF($C$6:CQ$6,CR$5,$C39:CQ39)</f>
        <v>2202158</v>
      </c>
      <c r="CS39" s="21">
        <f ca="1">SUM(CR39-CQ39)</f>
        <v>-52008</v>
      </c>
      <c r="CT39" s="22">
        <f ca="1">IF(CS39=0,0,IF(CQ39=0,1,CS39/CQ39))</f>
        <v>-2.3071947673773803E-2</v>
      </c>
      <c r="CW39" s="12" t="s">
        <v>16</v>
      </c>
      <c r="CX39" s="81" t="s">
        <v>6</v>
      </c>
      <c r="CZ39" s="88">
        <f>SUMIF(SIBC!$A$73:$A$83,'2014-2015'!CZ$7,SIBC!D$73:D$83)</f>
        <v>158816</v>
      </c>
      <c r="DA39" s="88">
        <f>SUMIF(SIBC!$A$73:$A$83,'2014-2015'!DA$7,SIBC!E$73:E$83)</f>
        <v>149644</v>
      </c>
      <c r="DB39" s="88">
        <f>SUMIF(SIBC!$A$73:$A$83,'2014-2015'!DB$7,SIBC!F$73:F$83)</f>
        <v>177756</v>
      </c>
      <c r="DC39" s="88">
        <f>SUMIF(SIBC!$A$73:$A$83,'2014-2015'!DC$7,SIBC!G$73:G$83)</f>
        <v>180120</v>
      </c>
      <c r="DD39" s="88">
        <f>SUMIF(SIBC!$A$73:$A$83,'2014-2015'!DD$7,SIBC!H$73:H$83)</f>
        <v>198889</v>
      </c>
      <c r="DE39" s="88">
        <f>SUMIF(SIBC!$A$73:$A$83,'2014-2015'!DE$7,SIBC!I$73:I$83)</f>
        <v>204955</v>
      </c>
      <c r="DF39" s="88">
        <f>SUMIF(SIBC!$A$73:$A$83,'2014-2015'!DF$7,SIBC!J$73:J$83)</f>
        <v>214139</v>
      </c>
      <c r="DG39" s="88">
        <f>SUMIF(SIBC!$A$73:$A$83,'2014-2015'!DG$7,SIBC!K$73:K$83)</f>
        <v>208665</v>
      </c>
      <c r="DH39" s="88">
        <f>SUMIF(SIBC!$A$73:$A$83,'2014-2015'!DH$7,SIBC!L$73:L$83)</f>
        <v>199582</v>
      </c>
      <c r="DI39" s="88">
        <f>SUMIF(SIBC!$A$73:$A$83,'2014-2015'!DI$7,SIBC!M$73:M$83)</f>
        <v>196279</v>
      </c>
      <c r="DJ39" s="88">
        <f>SUMIF(SIBC!$A$73:$A$83,'2014-2015'!DJ$7,SIBC!N$73:N$83)</f>
        <v>182857</v>
      </c>
      <c r="DK39" s="88">
        <f>SUMIF(SIBC!$A$73:$A$83,'2014-2015'!DK$7,SIBC!O$73:O$83)</f>
        <v>182464</v>
      </c>
      <c r="DN39" s="88">
        <f>SUMIF(SIBC!$A$73:$A$83,'2014-2015'!DN$7,SIBC!D$73:D$83)</f>
        <v>168775</v>
      </c>
      <c r="DO39" s="88">
        <f>SUMIF(SIBC!$A$73:$A$83,'2014-2015'!DO$7,SIBC!E$73:E$83)</f>
        <v>148863</v>
      </c>
      <c r="DP39" s="88">
        <f>SUMIF(SIBC!$A$73:$A$83,'2014-2015'!DP$7,SIBC!F$73:F$83)</f>
        <v>176662</v>
      </c>
      <c r="DQ39" s="88">
        <f>SUMIF(SIBC!$A$73:$A$83,'2014-2015'!DQ$7,SIBC!G$73:G$83)</f>
        <v>181186</v>
      </c>
      <c r="DR39" s="88">
        <f>SUMIF(SIBC!$A$73:$A$83,'2014-2015'!DR$7,SIBC!H$73:H$83)</f>
        <v>194759</v>
      </c>
      <c r="DS39" s="88">
        <f>SUMIF(SIBC!$A$73:$A$83,'2014-2015'!DS$7,SIBC!I$73:I$83)</f>
        <v>196292</v>
      </c>
      <c r="DT39" s="88">
        <f>SUMIF(SIBC!$A$73:$A$83,'2014-2015'!DT$7,SIBC!J$73:J$83)</f>
        <v>204647</v>
      </c>
      <c r="DU39" s="88">
        <f>SUMIF(SIBC!$A$73:$A$83,'2014-2015'!DU$7,SIBC!K$73:K$83)</f>
        <v>197575</v>
      </c>
      <c r="DV39" s="88">
        <f>SUMIF(SIBC!$A$73:$A$83,'2014-2015'!DV$7,SIBC!L$73:L$83)</f>
        <v>186442</v>
      </c>
      <c r="DW39" s="88">
        <f>SUMIF(SIBC!$A$73:$A$83,'2014-2015'!DW$7,SIBC!M$73:M$83)</f>
        <v>191000</v>
      </c>
      <c r="DX39" s="88">
        <f>SUMIF(SIBC!$A$73:$A$83,'2014-2015'!DX$7,SIBC!N$73:N$83)</f>
        <v>179893</v>
      </c>
      <c r="DY39" s="88">
        <f>SUMIF(SIBC!$A$73:$A$83,'2014-2015'!DY$7,SIBC!O$73:O$83)</f>
        <v>176064</v>
      </c>
      <c r="DZ39"/>
    </row>
    <row r="40" spans="1:130" s="12" customFormat="1" ht="15.6">
      <c r="A40" s="101" t="str">
        <f>+CW41</f>
        <v>Seaway International Bridge</v>
      </c>
      <c r="B40" s="29" t="s">
        <v>7</v>
      </c>
      <c r="C40" s="21">
        <f>+CZ40</f>
        <v>4984</v>
      </c>
      <c r="D40" s="87">
        <f ca="1">OFFSET(CZ40,0,14,1,1)</f>
        <v>4351</v>
      </c>
      <c r="E40" s="21">
        <f ca="1">SUM(D40-C40)</f>
        <v>-633</v>
      </c>
      <c r="F40" s="22">
        <f ca="1">IF(E40=0,0,IF(C40=0,1,E40/C40))</f>
        <v>-0.1270064205457464</v>
      </c>
      <c r="G40" s="21">
        <f>SUMIF($C$6:F$6,G$5,$C40:F40)</f>
        <v>4984</v>
      </c>
      <c r="H40" s="87">
        <f ca="1">SUMIF($C$6:G$6,H$5,$C40:G40)</f>
        <v>4351</v>
      </c>
      <c r="I40" s="21">
        <f ca="1">SUM(H40-G40)</f>
        <v>-633</v>
      </c>
      <c r="J40" s="22">
        <f ca="1">IF(I40=0,0,IF(G40=0,1,I40/G40))</f>
        <v>-0.1270064205457464</v>
      </c>
      <c r="K40" s="21">
        <f>+DA40</f>
        <v>4486</v>
      </c>
      <c r="L40" s="87">
        <f ca="1">OFFSET(DA40,0,14,1,1)</f>
        <v>4212</v>
      </c>
      <c r="M40" s="21">
        <f ca="1">SUM(L40-K40)</f>
        <v>-274</v>
      </c>
      <c r="N40" s="22">
        <f ca="1">IF(M40=0,0,IF(K40=0,1,M40/K40))</f>
        <v>-6.107891217119929E-2</v>
      </c>
      <c r="O40" s="21">
        <f>SUMIF($C$6:N$6,O$5,$C40:N40)</f>
        <v>9470</v>
      </c>
      <c r="P40" s="87">
        <f ca="1">SUMIF($C$6:O$6,P$5,$C40:O40)</f>
        <v>8563</v>
      </c>
      <c r="Q40" s="21">
        <f ca="1">SUM(P40-O40)</f>
        <v>-907</v>
      </c>
      <c r="R40" s="22">
        <f ca="1">IF(Q40=0,0,IF(O40=0,1,Q40/O40))</f>
        <v>-9.5776135163674767E-2</v>
      </c>
      <c r="S40" s="21">
        <f>+DB40</f>
        <v>4412</v>
      </c>
      <c r="T40" s="87">
        <f ca="1">OFFSET(DB40,0,14,1,1)</f>
        <v>4450</v>
      </c>
      <c r="U40" s="21">
        <f ca="1">SUM(T40-S40)</f>
        <v>38</v>
      </c>
      <c r="V40" s="22">
        <f ca="1">IF(U40=0,0,IF(S40=0,1,U40/S40))</f>
        <v>8.6128739800543971E-3</v>
      </c>
      <c r="W40" s="21">
        <f>SUMIF($C$6:V$6,W$5,$C40:V40)</f>
        <v>13882</v>
      </c>
      <c r="X40" s="87">
        <f ca="1">SUMIF($C$6:W$6,X$5,$C40:W40)</f>
        <v>13013</v>
      </c>
      <c r="Y40" s="21">
        <f ca="1">SUM(X40-W40)</f>
        <v>-869</v>
      </c>
      <c r="Z40" s="22">
        <f ca="1">IF(Y40=0,0,IF(W40=0,1,Y40/W40))</f>
        <v>-6.2599049128367668E-2</v>
      </c>
      <c r="AA40" s="21">
        <f>+DC40</f>
        <v>5414</v>
      </c>
      <c r="AB40" s="87">
        <f ca="1">OFFSET(DC40,0,14,1,1)</f>
        <v>4521</v>
      </c>
      <c r="AC40" s="21">
        <f ca="1">SUM(AB40-AA40)</f>
        <v>-893</v>
      </c>
      <c r="AD40" s="22">
        <f ca="1">IF(AC40=0,0,IF(AA40=0,1,AC40/AA40))</f>
        <v>-0.16494274104174364</v>
      </c>
      <c r="AE40" s="21">
        <f>SUMIF($C$6:AD$6,AE$5,$C40:AD40)</f>
        <v>19296</v>
      </c>
      <c r="AF40" s="87">
        <f ca="1">SUMIF($C$6:AE$6,AF$5,$C40:AE40)</f>
        <v>17534</v>
      </c>
      <c r="AG40" s="21">
        <f ca="1">SUM(AF40-AE40)</f>
        <v>-1762</v>
      </c>
      <c r="AH40" s="22">
        <f ca="1">IF(AG40=0,0,IF(AE40=0,1,AG40/AE40))</f>
        <v>-9.1314262023217241E-2</v>
      </c>
      <c r="AI40" s="21">
        <f>+DD40</f>
        <v>5774</v>
      </c>
      <c r="AJ40" s="87">
        <f ca="1">OFFSET(DD40,0,14,1,1)</f>
        <v>5980</v>
      </c>
      <c r="AK40" s="21">
        <f ca="1">SUM(AJ40-AI40)</f>
        <v>206</v>
      </c>
      <c r="AL40" s="22">
        <f ca="1">IF(AK40=0,0,IF(AI40=0,1,AK40/AI40))</f>
        <v>3.5677173536543122E-2</v>
      </c>
      <c r="AM40" s="21">
        <f>SUMIF($C$6:AL$6,AM$5,$C40:AL40)</f>
        <v>25070</v>
      </c>
      <c r="AN40" s="87">
        <f ca="1">SUMIF($C$6:AM$6,AN$5,$C40:AM40)</f>
        <v>23514</v>
      </c>
      <c r="AO40" s="21">
        <f ca="1">SUM(AN40-AM40)</f>
        <v>-1556</v>
      </c>
      <c r="AP40" s="22">
        <f ca="1">IF(AO40=0,0,IF(AM40=0,1,AO40/AM40))</f>
        <v>-6.2066214599122455E-2</v>
      </c>
      <c r="AQ40" s="21">
        <f>+DE40</f>
        <v>6222</v>
      </c>
      <c r="AR40" s="87">
        <f ca="1">OFFSET(DE40,0,14,1,1)</f>
        <v>6351</v>
      </c>
      <c r="AS40" s="21">
        <f ca="1">SUM(AR40-AQ40)</f>
        <v>129</v>
      </c>
      <c r="AT40" s="22">
        <f ca="1">IF(AS40=0,0,IF(AQ40=0,1,AS40/AQ40))</f>
        <v>2.0732883317261332E-2</v>
      </c>
      <c r="AU40" s="21">
        <f>SUMIF($C$6:AT$6,AU$5,$C40:AT40)</f>
        <v>31292</v>
      </c>
      <c r="AV40" s="87">
        <f ca="1">SUMIF($C$6:AU$6,AV$5,$C40:AU40)</f>
        <v>29865</v>
      </c>
      <c r="AW40" s="21">
        <f ca="1">SUM(AV40-AU40)</f>
        <v>-1427</v>
      </c>
      <c r="AX40" s="22">
        <f ca="1">IF(AW40=0,0,IF(AU40=0,1,AW40/AU40))</f>
        <v>-4.5602709957816692E-2</v>
      </c>
      <c r="AY40" s="21">
        <f>+DF40</f>
        <v>6449</v>
      </c>
      <c r="AZ40" s="87">
        <f ca="1">OFFSET(DF40,0,14,1,1)</f>
        <v>6271</v>
      </c>
      <c r="BA40" s="21">
        <f ca="1">SUM(AZ40-AY40)</f>
        <v>-178</v>
      </c>
      <c r="BB40" s="22">
        <f ca="1">IF(BA40=0,0,IF(AY40=0,1,BA40/AY40))</f>
        <v>-2.76011784772833E-2</v>
      </c>
      <c r="BC40" s="21">
        <f>SUMIF($C$6:BB$6,BC$5,$C40:BB40)</f>
        <v>37741</v>
      </c>
      <c r="BD40" s="87">
        <f ca="1">SUMIF($C$6:BC$6,BD$5,$C40:BC40)</f>
        <v>36136</v>
      </c>
      <c r="BE40" s="21">
        <f ca="1">SUM(BD40-BC40)</f>
        <v>-1605</v>
      </c>
      <c r="BF40" s="22">
        <f ca="1">IF(BE40=0,0,IF(BC40=0,1,BE40/BC40))</f>
        <v>-4.2526695106118013E-2</v>
      </c>
      <c r="BG40" s="21">
        <f>+DG40</f>
        <v>6383</v>
      </c>
      <c r="BH40" s="87">
        <f ca="1">OFFSET(DG40,0,14,1,1)</f>
        <v>6369</v>
      </c>
      <c r="BI40" s="21">
        <f ca="1">SUM(BH40-BG40)</f>
        <v>-14</v>
      </c>
      <c r="BJ40" s="22">
        <f ca="1">IF(BI40=0,0,IF(BG40=0,1,BI40/BG40))</f>
        <v>-2.1933260222465924E-3</v>
      </c>
      <c r="BK40" s="21">
        <f>SUMIF($C$6:BJ$6,BK$5,$C40:BJ40)</f>
        <v>44124</v>
      </c>
      <c r="BL40" s="87">
        <f ca="1">SUMIF($C$6:BK$6,BL$5,$C40:BK40)</f>
        <v>42505</v>
      </c>
      <c r="BM40" s="21">
        <f ca="1">SUM(BL40-BK40)</f>
        <v>-1619</v>
      </c>
      <c r="BN40" s="22">
        <f ca="1">IF(BM40=0,0,IF(BK40=0,1,BM40/BK40))</f>
        <v>-3.6692049678179676E-2</v>
      </c>
      <c r="BO40" s="21">
        <f>+DH40</f>
        <v>6547</v>
      </c>
      <c r="BP40" s="87">
        <f ca="1">OFFSET(DH40,0,14,1,1)</f>
        <v>6475</v>
      </c>
      <c r="BQ40" s="21">
        <f ca="1">SUM(BP40-BO40)</f>
        <v>-72</v>
      </c>
      <c r="BR40" s="22">
        <f ca="1">IF(BQ40=0,0,IF(BO40=0,1,BQ40/BO40))</f>
        <v>-1.0997403390866045E-2</v>
      </c>
      <c r="BS40" s="21">
        <f>SUMIF($C$6:BR$6,BS$5,$C40:BR40)</f>
        <v>50671</v>
      </c>
      <c r="BT40" s="87">
        <f ca="1">SUMIF($C$6:BS$6,BT$5,$C40:BS40)</f>
        <v>48980</v>
      </c>
      <c r="BU40" s="21">
        <f ca="1">SUM(BT40-BS40)</f>
        <v>-1691</v>
      </c>
      <c r="BV40" s="22">
        <f ca="1">IF(BU40=0,0,IF(BS40=0,1,BU40/BS40))</f>
        <v>-3.3372145803319452E-2</v>
      </c>
      <c r="BW40" s="21">
        <f>+DI40</f>
        <v>6148</v>
      </c>
      <c r="BX40" s="87">
        <f ca="1">OFFSET(DI40,0,14,1,1)</f>
        <v>6122</v>
      </c>
      <c r="BY40" s="21">
        <f ca="1">SUM(BX40-BW40)</f>
        <v>-26</v>
      </c>
      <c r="BZ40" s="22">
        <f ca="1">IF(BY40=0,0,IF(BW40=0,1,BY40/BW40))</f>
        <v>-4.2290175666883541E-3</v>
      </c>
      <c r="CA40" s="21">
        <f>SUMIF($C$6:BZ$6,CA$5,$C40:BZ40)</f>
        <v>56819</v>
      </c>
      <c r="CB40" s="87">
        <f ca="1">SUMIF($C$6:CA$6,CB$5,$C40:CA40)</f>
        <v>55102</v>
      </c>
      <c r="CC40" s="21">
        <f ca="1">SUM(CB40-CA40)</f>
        <v>-1717</v>
      </c>
      <c r="CD40" s="22">
        <f ca="1">IF(CC40=0,0,IF(CA40=0,1,CC40/CA40))</f>
        <v>-3.0218764849786164E-2</v>
      </c>
      <c r="CE40" s="21">
        <f>+DJ40</f>
        <v>4732</v>
      </c>
      <c r="CF40" s="87">
        <f ca="1">OFFSET(DJ40,0,14,1,1)</f>
        <v>5477</v>
      </c>
      <c r="CG40" s="21">
        <f ca="1">SUM(CF40-CE40)</f>
        <v>745</v>
      </c>
      <c r="CH40" s="22">
        <f ca="1">IF(CG40=0,0,IF(CE40=0,1,CG40/CE40))</f>
        <v>0.15743871513102281</v>
      </c>
      <c r="CI40" s="21">
        <f>SUMIF($C$6:CH$6,CI$5,$C40:CH40)</f>
        <v>61551</v>
      </c>
      <c r="CJ40" s="87">
        <f ca="1">SUMIF($C$6:CI$6,CJ$5,$C40:CI40)</f>
        <v>60579</v>
      </c>
      <c r="CK40" s="21">
        <f ca="1">SUM(CJ40-CI40)</f>
        <v>-972</v>
      </c>
      <c r="CL40" s="22">
        <f ca="1">IF(CK40=0,0,IF(CI40=0,1,CK40/CI40))</f>
        <v>-1.5791782424331043E-2</v>
      </c>
      <c r="CM40" s="21">
        <f>+DK40</f>
        <v>4440</v>
      </c>
      <c r="CN40" s="87">
        <f ca="1">OFFSET(DK40,0,14,1,1)</f>
        <v>5212</v>
      </c>
      <c r="CO40" s="21">
        <f ca="1">SUM(CN40-CM40)</f>
        <v>772</v>
      </c>
      <c r="CP40" s="22">
        <f ca="1">IF(CO40=0,0,IF(CM40=0,1,CO40/CM40))</f>
        <v>0.17387387387387387</v>
      </c>
      <c r="CQ40" s="21">
        <f>SUMIF($C$6:CP$6,CQ$5,$C40:CP40)</f>
        <v>65991</v>
      </c>
      <c r="CR40" s="87">
        <f ca="1">SUMIF($C$6:CQ$6,CR$5,$C40:CQ40)</f>
        <v>65791</v>
      </c>
      <c r="CS40" s="21">
        <f ca="1">SUM(CR40-CQ40)</f>
        <v>-200</v>
      </c>
      <c r="CT40" s="22">
        <f ca="1">IF(CS40=0,0,IF(CQ40=0,1,CS40/CQ40))</f>
        <v>-3.0307163097998214E-3</v>
      </c>
      <c r="CW40" s="12" t="s">
        <v>16</v>
      </c>
      <c r="CX40" s="81" t="s">
        <v>7</v>
      </c>
      <c r="CY40" s="16"/>
      <c r="CZ40" s="88">
        <f>SUMIF(SIBC!$A$87:$A$97,'2014-2015'!CZ$7,SIBC!D$87:D$97)</f>
        <v>4984</v>
      </c>
      <c r="DA40" s="88">
        <f>SUMIF(SIBC!$A$87:$A$97,'2014-2015'!DA$7,SIBC!E$87:E$97)</f>
        <v>4486</v>
      </c>
      <c r="DB40" s="88">
        <f>SUMIF(SIBC!$A$87:$A$97,'2014-2015'!DB$7,SIBC!F$87:F$97)</f>
        <v>4412</v>
      </c>
      <c r="DC40" s="88">
        <f>SUMIF(SIBC!$A$87:$A$97,'2014-2015'!DC$7,SIBC!G$87:G$97)</f>
        <v>5414</v>
      </c>
      <c r="DD40" s="88">
        <f>SUMIF(SIBC!$A$87:$A$97,'2014-2015'!DD$7,SIBC!H$87:H$97)</f>
        <v>5774</v>
      </c>
      <c r="DE40" s="88">
        <f>SUMIF(SIBC!$A$87:$A$97,'2014-2015'!DE$7,SIBC!I$87:I$97)</f>
        <v>6222</v>
      </c>
      <c r="DF40" s="88">
        <f>SUMIF(SIBC!$A$87:$A$97,'2014-2015'!DF$7,SIBC!J$87:J$97)</f>
        <v>6449</v>
      </c>
      <c r="DG40" s="88">
        <f>SUMIF(SIBC!$A$87:$A$97,'2014-2015'!DG$7,SIBC!K$87:K$97)</f>
        <v>6383</v>
      </c>
      <c r="DH40" s="88">
        <f>SUMIF(SIBC!$A$87:$A$97,'2014-2015'!DH$7,SIBC!L$87:L$97)</f>
        <v>6547</v>
      </c>
      <c r="DI40" s="88">
        <f>SUMIF(SIBC!$A$87:$A$97,'2014-2015'!DI$7,SIBC!M$87:M$97)</f>
        <v>6148</v>
      </c>
      <c r="DJ40" s="88">
        <f>SUMIF(SIBC!$A$87:$A$97,'2014-2015'!DJ$7,SIBC!N$87:N$97)</f>
        <v>4732</v>
      </c>
      <c r="DK40" s="88">
        <f>SUMIF(SIBC!$A$87:$A$97,'2014-2015'!DK$7,SIBC!O$87:O$97)</f>
        <v>4440</v>
      </c>
      <c r="DN40" s="88">
        <f>SUMIF(SIBC!$A$87:$A$97,'2014-2015'!DN$7,SIBC!D$87:D$97)</f>
        <v>4351</v>
      </c>
      <c r="DO40" s="88">
        <f>SUMIF(SIBC!$A$87:$A$97,'2014-2015'!DO$7,SIBC!E$87:E$97)</f>
        <v>4212</v>
      </c>
      <c r="DP40" s="88">
        <f>SUMIF(SIBC!$A$87:$A$97,'2014-2015'!DP$7,SIBC!F$87:F$97)</f>
        <v>4450</v>
      </c>
      <c r="DQ40" s="88">
        <f>SUMIF(SIBC!$A$87:$A$97,'2014-2015'!DQ$7,SIBC!G$87:G$97)</f>
        <v>4521</v>
      </c>
      <c r="DR40" s="88">
        <f>SUMIF(SIBC!$A$87:$A$97,'2014-2015'!DR$7,SIBC!H$87:H$97)</f>
        <v>5980</v>
      </c>
      <c r="DS40" s="88">
        <f>SUMIF(SIBC!$A$87:$A$97,'2014-2015'!DS$7,SIBC!I$87:I$97)</f>
        <v>6351</v>
      </c>
      <c r="DT40" s="88">
        <f>SUMIF(SIBC!$A$87:$A$97,'2014-2015'!DT$7,SIBC!J$87:J$97)</f>
        <v>6271</v>
      </c>
      <c r="DU40" s="88">
        <f>SUMIF(SIBC!$A$87:$A$97,'2014-2015'!DU$7,SIBC!K$87:K$97)</f>
        <v>6369</v>
      </c>
      <c r="DV40" s="88">
        <f>SUMIF(SIBC!$A$87:$A$97,'2014-2015'!DV$7,SIBC!L$87:L$97)</f>
        <v>6475</v>
      </c>
      <c r="DW40" s="88">
        <f>SUMIF(SIBC!$A$87:$A$97,'2014-2015'!DW$7,SIBC!M$87:M$97)</f>
        <v>6122</v>
      </c>
      <c r="DX40" s="88">
        <f>SUMIF(SIBC!$A$87:$A$97,'2014-2015'!DX$7,SIBC!N$87:N$97)</f>
        <v>5477</v>
      </c>
      <c r="DY40" s="88">
        <f>SUMIF(SIBC!$A$87:$A$97,'2014-2015'!DY$7,SIBC!O$87:O$97)</f>
        <v>5212</v>
      </c>
      <c r="DZ40"/>
    </row>
    <row r="41" spans="1:130" s="12" customFormat="1" ht="15.6">
      <c r="A41" s="100"/>
      <c r="B41" s="29" t="s">
        <v>8</v>
      </c>
      <c r="C41" s="87">
        <f>+CZ41</f>
        <v>0</v>
      </c>
      <c r="D41" s="87">
        <f ca="1">OFFSET(CZ41,0,14,1,1)</f>
        <v>0</v>
      </c>
      <c r="E41" s="87">
        <f ca="1">SUM(D41-C41)</f>
        <v>0</v>
      </c>
      <c r="F41" s="22">
        <f ca="1">IF(E41=0,0,IF(C41=0,1,E41/C41))</f>
        <v>0</v>
      </c>
      <c r="G41" s="87">
        <f>SUMIF($C$6:F$6,G$5,$C41:F41)</f>
        <v>0</v>
      </c>
      <c r="H41" s="87">
        <f ca="1">SUMIF($C$6:G$6,H$5,$C41:G41)</f>
        <v>0</v>
      </c>
      <c r="I41" s="87">
        <f ca="1">SUM(H41-G41)</f>
        <v>0</v>
      </c>
      <c r="J41" s="22">
        <f ca="1">IF(I41=0,0,IF(G41=0,1,I41/G41))</f>
        <v>0</v>
      </c>
      <c r="K41" s="87">
        <f>+DA41</f>
        <v>0</v>
      </c>
      <c r="L41" s="87">
        <f ca="1">OFFSET(DA41,0,14,1,1)</f>
        <v>0</v>
      </c>
      <c r="M41" s="87">
        <f ca="1">SUM(L41-K41)</f>
        <v>0</v>
      </c>
      <c r="N41" s="22">
        <f ca="1">IF(M41=0,0,IF(K41=0,1,M41/K41))</f>
        <v>0</v>
      </c>
      <c r="O41" s="87">
        <f>SUMIF($C$6:N$6,O$5,$C41:N41)</f>
        <v>0</v>
      </c>
      <c r="P41" s="87">
        <f ca="1">SUMIF($C$6:O$6,P$5,$C41:O41)</f>
        <v>0</v>
      </c>
      <c r="Q41" s="87">
        <f ca="1">SUM(P41-O41)</f>
        <v>0</v>
      </c>
      <c r="R41" s="22">
        <f ca="1">IF(Q41=0,0,IF(O41=0,1,Q41/O41))</f>
        <v>0</v>
      </c>
      <c r="S41" s="87">
        <f>+DB41</f>
        <v>0</v>
      </c>
      <c r="T41" s="87">
        <f ca="1">OFFSET(DB41,0,14,1,1)</f>
        <v>0</v>
      </c>
      <c r="U41" s="87">
        <f ca="1">SUM(T41-S41)</f>
        <v>0</v>
      </c>
      <c r="V41" s="22">
        <f ca="1">IF(U41=0,0,IF(S41=0,1,U41/S41))</f>
        <v>0</v>
      </c>
      <c r="W41" s="87">
        <f>SUMIF($C$6:V$6,W$5,$C41:V41)</f>
        <v>0</v>
      </c>
      <c r="X41" s="87">
        <f ca="1">SUMIF($C$6:W$6,X$5,$C41:W41)</f>
        <v>0</v>
      </c>
      <c r="Y41" s="87">
        <f ca="1">SUM(X41-W41)</f>
        <v>0</v>
      </c>
      <c r="Z41" s="22">
        <f ca="1">IF(Y41=0,0,IF(W41=0,1,Y41/W41))</f>
        <v>0</v>
      </c>
      <c r="AA41" s="87">
        <f>+DC41</f>
        <v>0</v>
      </c>
      <c r="AB41" s="87">
        <f ca="1">OFFSET(DC41,0,14,1,1)</f>
        <v>0</v>
      </c>
      <c r="AC41" s="87">
        <f ca="1">SUM(AB41-AA41)</f>
        <v>0</v>
      </c>
      <c r="AD41" s="22">
        <f ca="1">IF(AC41=0,0,IF(AA41=0,1,AC41/AA41))</f>
        <v>0</v>
      </c>
      <c r="AE41" s="87">
        <f>SUMIF($C$6:AD$6,AE$5,$C41:AD41)</f>
        <v>0</v>
      </c>
      <c r="AF41" s="87">
        <f ca="1">SUMIF($C$6:AE$6,AF$5,$C41:AE41)</f>
        <v>0</v>
      </c>
      <c r="AG41" s="87">
        <f ca="1">SUM(AF41-AE41)</f>
        <v>0</v>
      </c>
      <c r="AH41" s="22">
        <f ca="1">IF(AG41=0,0,IF(AE41=0,1,AG41/AE41))</f>
        <v>0</v>
      </c>
      <c r="AI41" s="87">
        <f>+DD41</f>
        <v>0</v>
      </c>
      <c r="AJ41" s="87">
        <f ca="1">OFFSET(DD41,0,14,1,1)</f>
        <v>0</v>
      </c>
      <c r="AK41" s="87">
        <f ca="1">SUM(AJ41-AI41)</f>
        <v>0</v>
      </c>
      <c r="AL41" s="22">
        <f ca="1">IF(AK41=0,0,IF(AI41=0,1,AK41/AI41))</f>
        <v>0</v>
      </c>
      <c r="AM41" s="87">
        <f>SUMIF($C$6:AL$6,AM$5,$C41:AL41)</f>
        <v>0</v>
      </c>
      <c r="AN41" s="87">
        <f ca="1">SUMIF($C$6:AM$6,AN$5,$C41:AM41)</f>
        <v>0</v>
      </c>
      <c r="AO41" s="87">
        <f ca="1">SUM(AN41-AM41)</f>
        <v>0</v>
      </c>
      <c r="AP41" s="22">
        <f ca="1">IF(AO41=0,0,IF(AM41=0,1,AO41/AM41))</f>
        <v>0</v>
      </c>
      <c r="AQ41" s="87">
        <f>+DE41</f>
        <v>0</v>
      </c>
      <c r="AR41" s="87">
        <f ca="1">OFFSET(DE41,0,14,1,1)</f>
        <v>0</v>
      </c>
      <c r="AS41" s="87">
        <f ca="1">SUM(AR41-AQ41)</f>
        <v>0</v>
      </c>
      <c r="AT41" s="22">
        <f ca="1">IF(AS41=0,0,IF(AQ41=0,1,AS41/AQ41))</f>
        <v>0</v>
      </c>
      <c r="AU41" s="87">
        <f>SUMIF($C$6:AT$6,AU$5,$C41:AT41)</f>
        <v>0</v>
      </c>
      <c r="AV41" s="87">
        <f ca="1">SUMIF($C$6:AU$6,AV$5,$C41:AU41)</f>
        <v>0</v>
      </c>
      <c r="AW41" s="87">
        <f ca="1">SUM(AV41-AU41)</f>
        <v>0</v>
      </c>
      <c r="AX41" s="22">
        <f ca="1">IF(AW41=0,0,IF(AU41=0,1,AW41/AU41))</f>
        <v>0</v>
      </c>
      <c r="AY41" s="87">
        <f>+DF41</f>
        <v>0</v>
      </c>
      <c r="AZ41" s="87">
        <f ca="1">OFFSET(DF41,0,14,1,1)</f>
        <v>0</v>
      </c>
      <c r="BA41" s="87">
        <f ca="1">SUM(AZ41-AY41)</f>
        <v>0</v>
      </c>
      <c r="BB41" s="22">
        <f ca="1">IF(BA41=0,0,IF(AY41=0,1,BA41/AY41))</f>
        <v>0</v>
      </c>
      <c r="BC41" s="87">
        <f>SUMIF($C$6:BB$6,BC$5,$C41:BB41)</f>
        <v>0</v>
      </c>
      <c r="BD41" s="87">
        <f ca="1">SUMIF($C$6:BC$6,BD$5,$C41:BC41)</f>
        <v>0</v>
      </c>
      <c r="BE41" s="87">
        <f ca="1">SUM(BD41-BC41)</f>
        <v>0</v>
      </c>
      <c r="BF41" s="22">
        <f ca="1">IF(BE41=0,0,IF(BC41=0,1,BE41/BC41))</f>
        <v>0</v>
      </c>
      <c r="BG41" s="87">
        <f>+DG41</f>
        <v>0</v>
      </c>
      <c r="BH41" s="87">
        <f ca="1">OFFSET(DG41,0,14,1,1)</f>
        <v>0</v>
      </c>
      <c r="BI41" s="87">
        <f ca="1">SUM(BH41-BG41)</f>
        <v>0</v>
      </c>
      <c r="BJ41" s="22">
        <f ca="1">IF(BI41=0,0,IF(BG41=0,1,BI41/BG41))</f>
        <v>0</v>
      </c>
      <c r="BK41" s="87">
        <f>SUMIF($C$6:BJ$6,BK$5,$C41:BJ41)</f>
        <v>0</v>
      </c>
      <c r="BL41" s="87">
        <f ca="1">SUMIF($C$6:BK$6,BL$5,$C41:BK41)</f>
        <v>0</v>
      </c>
      <c r="BM41" s="87">
        <f ca="1">SUM(BL41-BK41)</f>
        <v>0</v>
      </c>
      <c r="BN41" s="22">
        <f ca="1">IF(BM41=0,0,IF(BK41=0,1,BM41/BK41))</f>
        <v>0</v>
      </c>
      <c r="BO41" s="87">
        <f>+DH41</f>
        <v>0</v>
      </c>
      <c r="BP41" s="87">
        <f ca="1">OFFSET(DH41,0,14,1,1)</f>
        <v>0</v>
      </c>
      <c r="BQ41" s="87">
        <f ca="1">SUM(BP41-BO41)</f>
        <v>0</v>
      </c>
      <c r="BR41" s="22">
        <f ca="1">IF(BQ41=0,0,IF(BO41=0,1,BQ41/BO41))</f>
        <v>0</v>
      </c>
      <c r="BS41" s="87">
        <f>SUMIF($C$6:BR$6,BS$5,$C41:BR41)</f>
        <v>0</v>
      </c>
      <c r="BT41" s="87">
        <f ca="1">SUMIF($C$6:BS$6,BT$5,$C41:BS41)</f>
        <v>0</v>
      </c>
      <c r="BU41" s="87">
        <f ca="1">SUM(BT41-BS41)</f>
        <v>0</v>
      </c>
      <c r="BV41" s="22">
        <f ca="1">IF(BU41=0,0,IF(BS41=0,1,BU41/BS41))</f>
        <v>0</v>
      </c>
      <c r="BW41" s="87">
        <f>+DI41</f>
        <v>0</v>
      </c>
      <c r="BX41" s="87">
        <f ca="1">OFFSET(DI41,0,14,1,1)</f>
        <v>0</v>
      </c>
      <c r="BY41" s="87">
        <f ca="1">SUM(BX41-BW41)</f>
        <v>0</v>
      </c>
      <c r="BZ41" s="22">
        <f ca="1">IF(BY41=0,0,IF(BW41=0,1,BY41/BW41))</f>
        <v>0</v>
      </c>
      <c r="CA41" s="87">
        <f>SUMIF($C$6:BZ$6,CA$5,$C41:BZ41)</f>
        <v>0</v>
      </c>
      <c r="CB41" s="87">
        <f ca="1">SUMIF($C$6:CA$6,CB$5,$C41:CA41)</f>
        <v>0</v>
      </c>
      <c r="CC41" s="87">
        <f ca="1">SUM(CB41-CA41)</f>
        <v>0</v>
      </c>
      <c r="CD41" s="22">
        <f ca="1">IF(CC41=0,0,IF(CA41=0,1,CC41/CA41))</f>
        <v>0</v>
      </c>
      <c r="CE41" s="87">
        <f>+DJ41</f>
        <v>0</v>
      </c>
      <c r="CF41" s="87">
        <f ca="1">OFFSET(DJ41,0,14,1,1)</f>
        <v>0</v>
      </c>
      <c r="CG41" s="87">
        <f ca="1">SUM(CF41-CE41)</f>
        <v>0</v>
      </c>
      <c r="CH41" s="22">
        <f ca="1">IF(CG41=0,0,IF(CE41=0,1,CG41/CE41))</f>
        <v>0</v>
      </c>
      <c r="CI41" s="87">
        <f>SUMIF($C$6:CH$6,CI$5,$C41:CH41)</f>
        <v>0</v>
      </c>
      <c r="CJ41" s="87">
        <f ca="1">SUMIF($C$6:CI$6,CJ$5,$C41:CI41)</f>
        <v>0</v>
      </c>
      <c r="CK41" s="87">
        <f ca="1">SUM(CJ41-CI41)</f>
        <v>0</v>
      </c>
      <c r="CL41" s="22">
        <f ca="1">IF(CK41=0,0,IF(CI41=0,1,CK41/CI41))</f>
        <v>0</v>
      </c>
      <c r="CM41" s="87">
        <f>+DK41</f>
        <v>0</v>
      </c>
      <c r="CN41" s="87">
        <f ca="1">OFFSET(DK41,0,14,1,1)</f>
        <v>0</v>
      </c>
      <c r="CO41" s="87">
        <f ca="1">SUM(CN41-CM41)</f>
        <v>0</v>
      </c>
      <c r="CP41" s="22">
        <f ca="1">IF(CO41=0,0,IF(CM41=0,1,CO41/CM41))</f>
        <v>0</v>
      </c>
      <c r="CQ41" s="87">
        <f>SUMIF($C$6:CP$6,CQ$5,$C41:CP41)</f>
        <v>0</v>
      </c>
      <c r="CR41" s="87">
        <f ca="1">SUMIF($C$6:CQ$6,CR$5,$C41:CQ41)</f>
        <v>0</v>
      </c>
      <c r="CS41" s="87">
        <f ca="1">SUM(CR41-CQ41)</f>
        <v>0</v>
      </c>
      <c r="CT41" s="22">
        <f ca="1">IF(CS41=0,0,IF(CQ41=0,1,CS41/CQ41))</f>
        <v>0</v>
      </c>
      <c r="CW41" s="12" t="s">
        <v>16</v>
      </c>
      <c r="CX41" s="81" t="s">
        <v>8</v>
      </c>
      <c r="CY41" s="16"/>
      <c r="CZ41" s="88">
        <f>SUMIF(SIBC!$A$101:$A$111,'2014-2015'!CZ$7,SIBC!D$101:D$111)</f>
        <v>0</v>
      </c>
      <c r="DA41" s="88">
        <f>SUMIF(SIBC!$A$101:$A$111,'2014-2015'!DA$7,SIBC!E$101:E$111)</f>
        <v>0</v>
      </c>
      <c r="DB41" s="88">
        <f>SUMIF(SIBC!$A$101:$A$111,'2014-2015'!DB$7,SIBC!F$101:F$111)</f>
        <v>0</v>
      </c>
      <c r="DC41" s="88">
        <f>SUMIF(SIBC!$A$101:$A$111,'2014-2015'!DC$7,SIBC!G$101:G$111)</f>
        <v>0</v>
      </c>
      <c r="DD41" s="88">
        <f>SUMIF(SIBC!$A$101:$A$111,'2014-2015'!DD$7,SIBC!H$101:H$111)</f>
        <v>0</v>
      </c>
      <c r="DE41" s="88">
        <f>SUMIF(SIBC!$A$101:$A$111,'2014-2015'!DE$7,SIBC!I$101:I$111)</f>
        <v>0</v>
      </c>
      <c r="DF41" s="88">
        <f>SUMIF(SIBC!$A$101:$A$111,'2014-2015'!DF$7,SIBC!J$101:J$111)</f>
        <v>0</v>
      </c>
      <c r="DG41" s="88">
        <f>SUMIF(SIBC!$A$101:$A$111,'2014-2015'!DG$7,SIBC!K$101:K$111)</f>
        <v>0</v>
      </c>
      <c r="DH41" s="88">
        <f>SUMIF(SIBC!$A$101:$A$111,'2014-2015'!DH$7,SIBC!L$101:L$111)</f>
        <v>0</v>
      </c>
      <c r="DI41" s="88">
        <f>SUMIF(SIBC!$A$101:$A$111,'2014-2015'!DI$7,SIBC!M$101:M$111)</f>
        <v>0</v>
      </c>
      <c r="DJ41" s="88">
        <f>SUMIF(SIBC!$A$101:$A$111,'2014-2015'!DJ$7,SIBC!N$101:N$111)</f>
        <v>0</v>
      </c>
      <c r="DK41" s="88">
        <f>SUMIF(SIBC!$A$101:$A$111,'2014-2015'!DK$7,SIBC!O$101:O$111)</f>
        <v>0</v>
      </c>
      <c r="DN41" s="88">
        <f>SUMIF(SIBC!$A$101:$A$111,'2014-2015'!DN$7,SIBC!D$101:D$111)</f>
        <v>0</v>
      </c>
      <c r="DO41" s="88">
        <f>SUMIF(SIBC!$A$101:$A$111,'2014-2015'!DO$7,SIBC!E$101:E$111)</f>
        <v>0</v>
      </c>
      <c r="DP41" s="88">
        <f>SUMIF(SIBC!$A$101:$A$111,'2014-2015'!DP$7,SIBC!F$101:F$111)</f>
        <v>0</v>
      </c>
      <c r="DQ41" s="88">
        <f>SUMIF(SIBC!$A$101:$A$111,'2014-2015'!DQ$7,SIBC!G$101:G$111)</f>
        <v>0</v>
      </c>
      <c r="DR41" s="88">
        <f>SUMIF(SIBC!$A$101:$A$111,'2014-2015'!DR$7,SIBC!H$101:H$111)</f>
        <v>0</v>
      </c>
      <c r="DS41" s="88">
        <f>SUMIF(SIBC!$A$101:$A$111,'2014-2015'!DS$7,SIBC!I$101:I$111)</f>
        <v>0</v>
      </c>
      <c r="DT41" s="88">
        <f>SUMIF(SIBC!$A$101:$A$111,'2014-2015'!DT$7,SIBC!J$101:J$111)</f>
        <v>0</v>
      </c>
      <c r="DU41" s="88">
        <f>SUMIF(SIBC!$A$101:$A$111,'2014-2015'!DU$7,SIBC!K$101:K$111)</f>
        <v>0</v>
      </c>
      <c r="DV41" s="88">
        <f>SUMIF(SIBC!$A$101:$A$111,'2014-2015'!DV$7,SIBC!L$101:L$111)</f>
        <v>0</v>
      </c>
      <c r="DW41" s="88">
        <f>SUMIF(SIBC!$A$101:$A$111,'2014-2015'!DW$7,SIBC!M$101:M$111)</f>
        <v>0</v>
      </c>
      <c r="DX41" s="88">
        <f>SUMIF(SIBC!$A$101:$A$111,'2014-2015'!DX$7,SIBC!N$101:N$111)</f>
        <v>0</v>
      </c>
      <c r="DY41" s="88">
        <f>SUMIF(SIBC!$A$101:$A$111,'2014-2015'!DY$7,SIBC!O$101:O$111)</f>
        <v>0</v>
      </c>
      <c r="DZ41"/>
    </row>
    <row r="42" spans="1:130" s="16" customFormat="1" ht="15.6">
      <c r="A42" s="90"/>
      <c r="B42" s="27" t="s">
        <v>9</v>
      </c>
      <c r="C42" s="14">
        <f>+SUM(C39:C41)</f>
        <v>163800</v>
      </c>
      <c r="D42" s="103">
        <f ca="1">+SUM(D39:D41)</f>
        <v>173126</v>
      </c>
      <c r="E42" s="14">
        <f ca="1">SUM(E39:E41)</f>
        <v>9326</v>
      </c>
      <c r="F42" s="15">
        <f ca="1">IF(E42=0,0,IF(C42=0,1,E42/C42))</f>
        <v>5.6935286935286933E-2</v>
      </c>
      <c r="G42" s="14">
        <f>SUM(G39:G41)</f>
        <v>163800</v>
      </c>
      <c r="H42" s="103">
        <f ca="1">SUM(H39:H41)</f>
        <v>173126</v>
      </c>
      <c r="I42" s="14">
        <f ca="1">SUM(I39:I41)</f>
        <v>9326</v>
      </c>
      <c r="J42" s="15">
        <f ca="1">IF(I42=0,0,IF(G42=0,1,I42/G42))</f>
        <v>5.6935286935286933E-2</v>
      </c>
      <c r="K42" s="14">
        <f>+SUM(K39:K41)</f>
        <v>154130</v>
      </c>
      <c r="L42" s="103">
        <f ca="1">+SUM(L39:L41)</f>
        <v>153075</v>
      </c>
      <c r="M42" s="14">
        <f ca="1">SUM(M39:M41)</f>
        <v>-1055</v>
      </c>
      <c r="N42" s="15">
        <f ca="1">IF(M42=0,0,IF(K42=0,1,M42/K42))</f>
        <v>-6.8448712126127293E-3</v>
      </c>
      <c r="O42" s="14">
        <f>SUM(O39:O41)</f>
        <v>317930</v>
      </c>
      <c r="P42" s="103">
        <f ca="1">SUM(P39:P41)</f>
        <v>326201</v>
      </c>
      <c r="Q42" s="14">
        <f ca="1">SUM(Q39:Q41)</f>
        <v>8271</v>
      </c>
      <c r="R42" s="15">
        <f ca="1">IF(Q42=0,0,IF(O42=0,1,Q42/O42))</f>
        <v>2.6015160569936777E-2</v>
      </c>
      <c r="S42" s="14">
        <f>+SUM(S39:S41)</f>
        <v>182168</v>
      </c>
      <c r="T42" s="103">
        <f ca="1">+SUM(T39:T41)</f>
        <v>181112</v>
      </c>
      <c r="U42" s="14">
        <f ca="1">SUM(U39:U41)</f>
        <v>-1056</v>
      </c>
      <c r="V42" s="15">
        <f ca="1">IF(U42=0,0,IF(S42=0,1,U42/S42))</f>
        <v>-5.7968468666286061E-3</v>
      </c>
      <c r="W42" s="14">
        <f>SUM(W39:W41)</f>
        <v>500098</v>
      </c>
      <c r="X42" s="103">
        <f ca="1">SUM(X39:X41)</f>
        <v>507313</v>
      </c>
      <c r="Y42" s="14">
        <f ca="1">SUM(Y39:Y41)</f>
        <v>7215</v>
      </c>
      <c r="Z42" s="15">
        <f ca="1">IF(Y42=0,0,IF(W42=0,1,Y42/W42))</f>
        <v>1.442717227423425E-2</v>
      </c>
      <c r="AA42" s="14">
        <f>+SUM(AA39:AA41)</f>
        <v>185534</v>
      </c>
      <c r="AB42" s="103">
        <f ca="1">+SUM(AB39:AB41)</f>
        <v>185707</v>
      </c>
      <c r="AC42" s="14">
        <f ca="1">SUM(AC39:AC41)</f>
        <v>173</v>
      </c>
      <c r="AD42" s="15">
        <f ca="1">IF(AC42=0,0,IF(AA42=0,1,AC42/AA42))</f>
        <v>9.3244364914247526E-4</v>
      </c>
      <c r="AE42" s="14">
        <f>SUM(AE39:AE41)</f>
        <v>685632</v>
      </c>
      <c r="AF42" s="103">
        <f ca="1">SUM(AF39:AF41)</f>
        <v>693020</v>
      </c>
      <c r="AG42" s="14">
        <f ca="1">SUM(AG39:AG41)</f>
        <v>7388</v>
      </c>
      <c r="AH42" s="15">
        <f ca="1">IF(AG42=0,0,IF(AE42=0,1,AG42/AE42))</f>
        <v>1.0775459721833287E-2</v>
      </c>
      <c r="AI42" s="14">
        <f>+SUM(AI39:AI41)</f>
        <v>204663</v>
      </c>
      <c r="AJ42" s="103">
        <f ca="1">+SUM(AJ39:AJ41)</f>
        <v>200739</v>
      </c>
      <c r="AK42" s="14">
        <f ca="1">SUM(AK39:AK41)</f>
        <v>-3924</v>
      </c>
      <c r="AL42" s="15">
        <f ca="1">IF(AK42=0,0,IF(AI42=0,1,AK42/AI42))</f>
        <v>-1.9172981926386303E-2</v>
      </c>
      <c r="AM42" s="14">
        <f>SUM(AM39:AM41)</f>
        <v>890295</v>
      </c>
      <c r="AN42" s="103">
        <f ca="1">SUM(AN39:AN41)</f>
        <v>893759</v>
      </c>
      <c r="AO42" s="14">
        <f ca="1">SUM(AO39:AO41)</f>
        <v>3464</v>
      </c>
      <c r="AP42" s="15">
        <f ca="1">IF(AO42=0,0,IF(AM42=0,1,AO42/AM42))</f>
        <v>3.8908451692978171E-3</v>
      </c>
      <c r="AQ42" s="14">
        <f>+SUM(AQ39:AQ41)</f>
        <v>211177</v>
      </c>
      <c r="AR42" s="103">
        <f ca="1">+SUM(AR39:AR41)</f>
        <v>202643</v>
      </c>
      <c r="AS42" s="14">
        <f ca="1">SUM(AS39:AS41)</f>
        <v>-8534</v>
      </c>
      <c r="AT42" s="15">
        <f ca="1">IF(AS42=0,0,IF(AQ42=0,1,AS42/AQ42))</f>
        <v>-4.041159785393296E-2</v>
      </c>
      <c r="AU42" s="14">
        <f>SUM(AU39:AU41)</f>
        <v>1101472</v>
      </c>
      <c r="AV42" s="103">
        <f ca="1">SUM(AV39:AV41)</f>
        <v>1096402</v>
      </c>
      <c r="AW42" s="14">
        <f ca="1">SUM(AW39:AW41)</f>
        <v>-5070</v>
      </c>
      <c r="AX42" s="15">
        <f ca="1">IF(AW42=0,0,IF(AU42=0,1,AW42/AU42))</f>
        <v>-4.6029313500479362E-3</v>
      </c>
      <c r="AY42" s="14">
        <f>+SUM(AY39:AY41)</f>
        <v>220588</v>
      </c>
      <c r="AZ42" s="103">
        <f ca="1">+SUM(AZ39:AZ41)</f>
        <v>210918</v>
      </c>
      <c r="BA42" s="14">
        <f ca="1">SUM(BA39:BA41)</f>
        <v>-9670</v>
      </c>
      <c r="BB42" s="15">
        <f ca="1">IF(BA42=0,0,IF(AY42=0,1,BA42/AY42))</f>
        <v>-4.3837380093205432E-2</v>
      </c>
      <c r="BC42" s="14">
        <f>SUM(BC39:BC41)</f>
        <v>1322060</v>
      </c>
      <c r="BD42" s="103">
        <f ca="1">SUM(BD39:BD41)</f>
        <v>1307320</v>
      </c>
      <c r="BE42" s="14">
        <f ca="1">SUM(BE39:BE41)</f>
        <v>-14740</v>
      </c>
      <c r="BF42" s="15">
        <f ca="1">IF(BE42=0,0,IF(BC42=0,1,BE42/BC42))</f>
        <v>-1.1149267052932545E-2</v>
      </c>
      <c r="BG42" s="14">
        <f>+SUM(BG39:BG41)</f>
        <v>215048</v>
      </c>
      <c r="BH42" s="103">
        <f ca="1">+SUM(BH39:BH41)</f>
        <v>203944</v>
      </c>
      <c r="BI42" s="14">
        <f ca="1">SUM(BI39:BI41)</f>
        <v>-11104</v>
      </c>
      <c r="BJ42" s="15">
        <f ca="1">IF(BI42=0,0,IF(BG42=0,1,BI42/BG42))</f>
        <v>-5.1634983817566309E-2</v>
      </c>
      <c r="BK42" s="14">
        <f>SUM(BK39:BK41)</f>
        <v>1537108</v>
      </c>
      <c r="BL42" s="103">
        <f ca="1">SUM(BL39:BL41)</f>
        <v>1511264</v>
      </c>
      <c r="BM42" s="14">
        <f ca="1">SUM(BM39:BM41)</f>
        <v>-25844</v>
      </c>
      <c r="BN42" s="15">
        <f ca="1">IF(BM42=0,0,IF(BK42=0,1,BM42/BK42))</f>
        <v>-1.681339242265345E-2</v>
      </c>
      <c r="BO42" s="14">
        <f>+SUM(BO39:BO41)</f>
        <v>206129</v>
      </c>
      <c r="BP42" s="103">
        <f ca="1">+SUM(BP39:BP41)</f>
        <v>192917</v>
      </c>
      <c r="BQ42" s="14">
        <f ca="1">SUM(BQ39:BQ41)</f>
        <v>-13212</v>
      </c>
      <c r="BR42" s="15">
        <f ca="1">IF(BQ42=0,0,IF(BO42=0,1,BQ42/BO42))</f>
        <v>-6.4095784678526557E-2</v>
      </c>
      <c r="BS42" s="14">
        <f>SUM(BS39:BS41)</f>
        <v>1743237</v>
      </c>
      <c r="BT42" s="103">
        <f ca="1">SUM(BT39:BT41)</f>
        <v>1704181</v>
      </c>
      <c r="BU42" s="14">
        <f ca="1">SUM(BU39:BU41)</f>
        <v>-39056</v>
      </c>
      <c r="BV42" s="15">
        <f ca="1">IF(BU42=0,0,IF(BS42=0,1,BU42/BS42))</f>
        <v>-2.2404297292909686E-2</v>
      </c>
      <c r="BW42" s="14">
        <f>+SUM(BW39:BW41)</f>
        <v>202427</v>
      </c>
      <c r="BX42" s="103">
        <f ca="1">+SUM(BX39:BX41)</f>
        <v>197122</v>
      </c>
      <c r="BY42" s="14">
        <f ca="1">SUM(BY39:BY41)</f>
        <v>-5305</v>
      </c>
      <c r="BZ42" s="15">
        <f ca="1">IF(BY42=0,0,IF(BW42=0,1,BY42/BW42))</f>
        <v>-2.6206978318109739E-2</v>
      </c>
      <c r="CA42" s="14">
        <f>SUM(CA39:CA41)</f>
        <v>1945664</v>
      </c>
      <c r="CB42" s="103">
        <f ca="1">SUM(CB39:CB41)</f>
        <v>1901303</v>
      </c>
      <c r="CC42" s="14">
        <f ca="1">SUM(CC39:CC41)</f>
        <v>-44361</v>
      </c>
      <c r="CD42" s="15">
        <f ca="1">IF(CC42=0,0,IF(CA42=0,1,CC42/CA42))</f>
        <v>-2.2799928456300779E-2</v>
      </c>
      <c r="CE42" s="14">
        <f>+SUM(CE39:CE41)</f>
        <v>187589</v>
      </c>
      <c r="CF42" s="103">
        <f ca="1">+SUM(CF39:CF41)</f>
        <v>185370</v>
      </c>
      <c r="CG42" s="14">
        <f ca="1">SUM(CG39:CG41)</f>
        <v>-2219</v>
      </c>
      <c r="CH42" s="15">
        <f ca="1">IF(CG42=0,0,IF(CE42=0,1,CG42/CE42))</f>
        <v>-1.1829051810074152E-2</v>
      </c>
      <c r="CI42" s="14">
        <f>SUM(CI39:CI41)</f>
        <v>2133253</v>
      </c>
      <c r="CJ42" s="103">
        <f ca="1">SUM(CJ39:CJ41)</f>
        <v>2086673</v>
      </c>
      <c r="CK42" s="14">
        <f ca="1">SUM(CK39:CK41)</f>
        <v>-46580</v>
      </c>
      <c r="CL42" s="15">
        <f ca="1">IF(CK42=0,0,IF(CI42=0,1,CK42/CI42))</f>
        <v>-2.1835197231645755E-2</v>
      </c>
      <c r="CM42" s="14">
        <f>+SUM(CM39:CM41)</f>
        <v>186904</v>
      </c>
      <c r="CN42" s="103">
        <f ca="1">+SUM(CN39:CN41)</f>
        <v>181276</v>
      </c>
      <c r="CO42" s="14">
        <f ca="1">SUM(CO39:CO41)</f>
        <v>-5628</v>
      </c>
      <c r="CP42" s="15">
        <f ca="1">IF(CO42=0,0,IF(CM42=0,1,CO42/CM42))</f>
        <v>-3.0111715105080684E-2</v>
      </c>
      <c r="CQ42" s="14">
        <f>SUM(CQ39:CQ41)</f>
        <v>2320157</v>
      </c>
      <c r="CR42" s="103">
        <f ca="1">SUM(CR39:CR41)</f>
        <v>2267949</v>
      </c>
      <c r="CS42" s="14">
        <f ca="1">SUM(CS39:CS41)</f>
        <v>-52208</v>
      </c>
      <c r="CT42" s="15">
        <f ca="1">IF(CS42=0,0,IF(CQ42=0,1,CS42/CQ42))</f>
        <v>-2.2501925516247391E-2</v>
      </c>
      <c r="CW42" s="12"/>
      <c r="CX42" s="12"/>
      <c r="CZ42" s="89"/>
      <c r="DA42" s="89"/>
      <c r="DB42" s="89"/>
      <c r="DC42" s="89"/>
      <c r="DD42" s="89"/>
      <c r="DE42" s="89"/>
      <c r="DF42" s="89"/>
      <c r="DG42" s="89"/>
      <c r="DH42" s="89"/>
      <c r="DI42" s="89"/>
      <c r="DJ42" s="89"/>
      <c r="DK42" s="89"/>
      <c r="DL42" s="12"/>
      <c r="DM42" s="12"/>
      <c r="DN42" s="89"/>
      <c r="DO42" s="89"/>
      <c r="DP42" s="89"/>
      <c r="DQ42" s="89"/>
      <c r="DR42" s="89"/>
      <c r="DS42" s="89"/>
      <c r="DT42" s="89"/>
      <c r="DU42" s="89"/>
      <c r="DV42" s="89"/>
      <c r="DW42" s="89"/>
      <c r="DX42" s="89"/>
      <c r="DY42" s="89"/>
      <c r="DZ42"/>
    </row>
    <row r="43" spans="1:130" s="12" customFormat="1" ht="15.6">
      <c r="A43" s="92"/>
      <c r="B43" s="28"/>
      <c r="C43" s="9"/>
      <c r="D43" s="9"/>
      <c r="E43" s="10"/>
      <c r="F43" s="11"/>
      <c r="G43" s="9"/>
      <c r="H43" s="9"/>
      <c r="I43" s="10"/>
      <c r="J43" s="11"/>
      <c r="K43" s="9"/>
      <c r="L43" s="9"/>
      <c r="M43" s="10"/>
      <c r="N43" s="11"/>
      <c r="O43" s="9"/>
      <c r="P43" s="9"/>
      <c r="Q43" s="10"/>
      <c r="R43" s="11"/>
      <c r="S43" s="9"/>
      <c r="T43" s="9"/>
      <c r="U43" s="10"/>
      <c r="V43" s="11"/>
      <c r="W43" s="9"/>
      <c r="X43" s="9"/>
      <c r="Y43" s="10"/>
      <c r="Z43" s="11"/>
      <c r="AA43" s="9"/>
      <c r="AB43" s="9"/>
      <c r="AC43" s="10"/>
      <c r="AD43" s="11"/>
      <c r="AE43" s="9"/>
      <c r="AF43" s="9"/>
      <c r="AG43" s="10"/>
      <c r="AH43" s="11"/>
      <c r="AI43" s="9"/>
      <c r="AJ43" s="9"/>
      <c r="AK43" s="10"/>
      <c r="AL43" s="11"/>
      <c r="AM43" s="9"/>
      <c r="AN43" s="9"/>
      <c r="AO43" s="10"/>
      <c r="AP43" s="11"/>
      <c r="AQ43" s="9"/>
      <c r="AR43" s="9"/>
      <c r="AS43" s="10"/>
      <c r="AT43" s="11"/>
      <c r="AU43" s="9"/>
      <c r="AV43" s="9"/>
      <c r="AW43" s="10"/>
      <c r="AX43" s="11"/>
      <c r="AY43" s="9"/>
      <c r="AZ43" s="9"/>
      <c r="BA43" s="10"/>
      <c r="BB43" s="11"/>
      <c r="BC43" s="9"/>
      <c r="BD43" s="9"/>
      <c r="BE43" s="10"/>
      <c r="BF43" s="11"/>
      <c r="BG43" s="9"/>
      <c r="BH43" s="9"/>
      <c r="BI43" s="10"/>
      <c r="BJ43" s="11"/>
      <c r="BK43" s="9"/>
      <c r="BL43" s="9"/>
      <c r="BM43" s="10"/>
      <c r="BN43" s="11"/>
      <c r="BO43" s="9"/>
      <c r="BP43" s="9"/>
      <c r="BQ43" s="10"/>
      <c r="BR43" s="11"/>
      <c r="BS43" s="9"/>
      <c r="BT43" s="9"/>
      <c r="BU43" s="10"/>
      <c r="BV43" s="11"/>
      <c r="BW43" s="9"/>
      <c r="BX43" s="9"/>
      <c r="BY43" s="10"/>
      <c r="BZ43" s="11"/>
      <c r="CA43" s="9"/>
      <c r="CB43" s="9"/>
      <c r="CC43" s="10"/>
      <c r="CD43" s="11"/>
      <c r="CE43" s="9"/>
      <c r="CF43" s="9"/>
      <c r="CG43" s="10"/>
      <c r="CH43" s="11"/>
      <c r="CI43" s="9"/>
      <c r="CJ43" s="9"/>
      <c r="CK43" s="10"/>
      <c r="CL43" s="11"/>
      <c r="CM43" s="9"/>
      <c r="CN43" s="9"/>
      <c r="CO43" s="10"/>
      <c r="CP43" s="11"/>
      <c r="CQ43" s="9"/>
      <c r="CR43" s="9"/>
      <c r="CS43" s="10"/>
      <c r="CT43" s="11"/>
      <c r="CY43" s="16"/>
      <c r="CZ43" s="89"/>
      <c r="DA43" s="89"/>
      <c r="DB43" s="89"/>
      <c r="DC43" s="89"/>
      <c r="DD43" s="89"/>
      <c r="DE43" s="89"/>
      <c r="DF43" s="89"/>
      <c r="DG43" s="89"/>
      <c r="DH43" s="89"/>
      <c r="DI43" s="89"/>
      <c r="DJ43" s="89"/>
      <c r="DK43" s="89"/>
      <c r="DN43" s="89"/>
      <c r="DO43" s="89"/>
      <c r="DP43" s="89"/>
      <c r="DQ43" s="89"/>
      <c r="DR43" s="89"/>
      <c r="DS43" s="89"/>
      <c r="DT43" s="89"/>
      <c r="DU43" s="89"/>
      <c r="DV43" s="89"/>
      <c r="DW43" s="89"/>
      <c r="DX43" s="89"/>
      <c r="DY43" s="89"/>
      <c r="DZ43"/>
    </row>
    <row r="44" spans="1:130" s="12" customFormat="1" ht="15" customHeight="1">
      <c r="A44" s="99"/>
      <c r="B44" s="31" t="s">
        <v>6</v>
      </c>
      <c r="C44" s="21">
        <f>+CZ44</f>
        <v>78326</v>
      </c>
      <c r="D44" s="87">
        <f ca="1">OFFSET(CZ44,0,14,1,1)</f>
        <v>78571</v>
      </c>
      <c r="E44" s="21">
        <f ca="1">SUM(D44-C44)</f>
        <v>245</v>
      </c>
      <c r="F44" s="22">
        <f ca="1">IF(E44=0,0,IF(C44=0,1,E44/C44))</f>
        <v>3.1279524040548476E-3</v>
      </c>
      <c r="G44" s="21">
        <f>SUMIF($C$6:F$6,G$5,$C44:F44)</f>
        <v>78326</v>
      </c>
      <c r="H44" s="87">
        <f ca="1">SUMIF($C$6:G$6,H$5,$C44:G44)</f>
        <v>78571</v>
      </c>
      <c r="I44" s="21">
        <f ca="1">SUM(H44-G44)</f>
        <v>245</v>
      </c>
      <c r="J44" s="22">
        <f ca="1">IF(I44=0,0,IF(G44=0,1,I44/G44))</f>
        <v>3.1279524040548476E-3</v>
      </c>
      <c r="K44" s="21">
        <f>+DA44</f>
        <v>75871</v>
      </c>
      <c r="L44" s="87">
        <f ca="1">OFFSET(DA44,0,14,1,1)</f>
        <v>70224</v>
      </c>
      <c r="M44" s="21">
        <f ca="1">SUM(L44-K44)</f>
        <v>-5647</v>
      </c>
      <c r="N44" s="22">
        <f ca="1">IF(M44=0,0,IF(K44=0,1,M44/K44))</f>
        <v>-7.4428964953671364E-2</v>
      </c>
      <c r="O44" s="21">
        <f>SUMIF($C$6:N$6,O$5,$C44:N44)</f>
        <v>154197</v>
      </c>
      <c r="P44" s="87">
        <f ca="1">SUMIF($C$6:O$6,P$5,$C44:O44)</f>
        <v>148795</v>
      </c>
      <c r="Q44" s="21">
        <f ca="1">SUM(P44-O44)</f>
        <v>-5402</v>
      </c>
      <c r="R44" s="22">
        <f ca="1">IF(Q44=0,0,IF(O44=0,1,Q44/O44))</f>
        <v>-3.5033106999487668E-2</v>
      </c>
      <c r="S44" s="21">
        <f>+DB44</f>
        <v>107530</v>
      </c>
      <c r="T44" s="87">
        <f ca="1">OFFSET(DB44,0,14,1,1)</f>
        <v>103493</v>
      </c>
      <c r="U44" s="21">
        <f ca="1">SUM(T44-S44)</f>
        <v>-4037</v>
      </c>
      <c r="V44" s="22">
        <f ca="1">IF(U44=0,0,IF(S44=0,1,U44/S44))</f>
        <v>-3.7543011252673675E-2</v>
      </c>
      <c r="W44" s="21">
        <f>SUMIF($C$6:V$6,W$5,$C44:V44)</f>
        <v>261727</v>
      </c>
      <c r="X44" s="87">
        <f ca="1">SUMIF($C$6:W$6,X$5,$C44:W44)</f>
        <v>252288</v>
      </c>
      <c r="Y44" s="21">
        <f ca="1">SUM(X44-W44)</f>
        <v>-9439</v>
      </c>
      <c r="Z44" s="22">
        <f ca="1">IF(Y44=0,0,IF(W44=0,1,Y44/W44))</f>
        <v>-3.6064296003087186E-2</v>
      </c>
      <c r="AA44" s="21">
        <f>+DC44</f>
        <v>126148</v>
      </c>
      <c r="AB44" s="87">
        <f ca="1">OFFSET(DC44,0,14,1,1)</f>
        <v>123873</v>
      </c>
      <c r="AC44" s="21">
        <f ca="1">SUM(AB44-AA44)</f>
        <v>-2275</v>
      </c>
      <c r="AD44" s="22">
        <f ca="1">IF(AC44=0,0,IF(AA44=0,1,AC44/AA44))</f>
        <v>-1.8034372324571137E-2</v>
      </c>
      <c r="AE44" s="21">
        <f>SUMIF($C$6:AD$6,AE$5,$C44:AD44)</f>
        <v>387875</v>
      </c>
      <c r="AF44" s="87">
        <f ca="1">SUMIF($C$6:AE$6,AF$5,$C44:AE44)</f>
        <v>376161</v>
      </c>
      <c r="AG44" s="21">
        <f ca="1">SUM(AF44-AE44)</f>
        <v>-11714</v>
      </c>
      <c r="AH44" s="22">
        <f ca="1">IF(AG44=0,0,IF(AE44=0,1,AG44/AE44))</f>
        <v>-3.0200451176281017E-2</v>
      </c>
      <c r="AI44" s="21">
        <f>+DD44</f>
        <v>151376</v>
      </c>
      <c r="AJ44" s="87">
        <f ca="1">OFFSET(DD44,0,14,1,1)</f>
        <v>151341</v>
      </c>
      <c r="AK44" s="21">
        <f ca="1">SUM(AJ44-AI44)</f>
        <v>-35</v>
      </c>
      <c r="AL44" s="22">
        <f ca="1">IF(AK44=0,0,IF(AI44=0,1,AK44/AI44))</f>
        <v>-2.3121234541803191E-4</v>
      </c>
      <c r="AM44" s="21">
        <f>SUMIF($C$6:AL$6,AM$5,$C44:AL44)</f>
        <v>539251</v>
      </c>
      <c r="AN44" s="87">
        <f ca="1">SUMIF($C$6:AM$6,AN$5,$C44:AM44)</f>
        <v>527502</v>
      </c>
      <c r="AO44" s="21">
        <f ca="1">SUM(AN44-AM44)</f>
        <v>-11749</v>
      </c>
      <c r="AP44" s="22">
        <f ca="1">IF(AO44=0,0,IF(AM44=0,1,AO44/AM44))</f>
        <v>-2.1787627653912556E-2</v>
      </c>
      <c r="AQ44" s="21">
        <f>+DE44</f>
        <v>166240</v>
      </c>
      <c r="AR44" s="87">
        <f ca="1">OFFSET(DE44,0,14,1,1)</f>
        <v>162668</v>
      </c>
      <c r="AS44" s="21">
        <f ca="1">SUM(AR44-AQ44)</f>
        <v>-3572</v>
      </c>
      <c r="AT44" s="22">
        <f ca="1">IF(AS44=0,0,IF(AQ44=0,1,AS44/AQ44))</f>
        <v>-2.1487006737247353E-2</v>
      </c>
      <c r="AU44" s="21">
        <f>SUMIF($C$6:AT$6,AU$5,$C44:AT44)</f>
        <v>705491</v>
      </c>
      <c r="AV44" s="87">
        <f ca="1">SUMIF($C$6:AU$6,AV$5,$C44:AU44)</f>
        <v>690170</v>
      </c>
      <c r="AW44" s="21">
        <f ca="1">SUM(AV44-AU44)</f>
        <v>-15321</v>
      </c>
      <c r="AX44" s="22">
        <f ca="1">IF(AW44=0,0,IF(AU44=0,1,AW44/AU44))</f>
        <v>-2.1716790150405889E-2</v>
      </c>
      <c r="AY44" s="21">
        <f>+DF44</f>
        <v>230028</v>
      </c>
      <c r="AZ44" s="87">
        <f ca="1">OFFSET(DF44,0,14,1,1)</f>
        <v>227698</v>
      </c>
      <c r="BA44" s="21">
        <f ca="1">SUM(AZ44-AY44)</f>
        <v>-2330</v>
      </c>
      <c r="BB44" s="22">
        <f ca="1">IF(BA44=0,0,IF(AY44=0,1,BA44/AY44))</f>
        <v>-1.0129201662406316E-2</v>
      </c>
      <c r="BC44" s="21">
        <f>SUMIF($C$6:BB$6,BC$5,$C44:BB44)</f>
        <v>935519</v>
      </c>
      <c r="BD44" s="87">
        <f ca="1">SUMIF($C$6:BC$6,BD$5,$C44:BC44)</f>
        <v>917868</v>
      </c>
      <c r="BE44" s="21">
        <f ca="1">SUM(BD44-BC44)</f>
        <v>-17651</v>
      </c>
      <c r="BF44" s="22">
        <f ca="1">IF(BE44=0,0,IF(BC44=0,1,BE44/BC44))</f>
        <v>-1.8867601833848377E-2</v>
      </c>
      <c r="BG44" s="21">
        <f>+DG44</f>
        <v>257393</v>
      </c>
      <c r="BH44" s="87">
        <f ca="1">OFFSET(DG44,0,14,1,1)</f>
        <v>222847</v>
      </c>
      <c r="BI44" s="21">
        <f ca="1">SUM(BH44-BG44)</f>
        <v>-34546</v>
      </c>
      <c r="BJ44" s="22">
        <f ca="1">IF(BI44=0,0,IF(BG44=0,1,BI44/BG44))</f>
        <v>-0.13421499419176125</v>
      </c>
      <c r="BK44" s="21">
        <f>SUMIF($C$6:BJ$6,BK$5,$C44:BJ44)</f>
        <v>1192912</v>
      </c>
      <c r="BL44" s="87">
        <f ca="1">SUMIF($C$6:BK$6,BL$5,$C44:BK44)</f>
        <v>1140715</v>
      </c>
      <c r="BM44" s="21">
        <f ca="1">SUM(BL44-BK44)</f>
        <v>-52197</v>
      </c>
      <c r="BN44" s="22">
        <f ca="1">IF(BM44=0,0,IF(BK44=0,1,BM44/BK44))</f>
        <v>-4.3755951822095844E-2</v>
      </c>
      <c r="BO44" s="21">
        <f>+DH44</f>
        <v>146202</v>
      </c>
      <c r="BP44" s="87">
        <f ca="1">OFFSET(DH44,0,14,1,1)</f>
        <v>147801</v>
      </c>
      <c r="BQ44" s="21">
        <f ca="1">SUM(BP44-BO44)</f>
        <v>1599</v>
      </c>
      <c r="BR44" s="22">
        <f ca="1">IF(BQ44=0,0,IF(BO44=0,1,BQ44/BO44))</f>
        <v>1.0936922887511798E-2</v>
      </c>
      <c r="BS44" s="21">
        <f>SUMIF($C$6:BR$6,BS$5,$C44:BR44)</f>
        <v>1339114</v>
      </c>
      <c r="BT44" s="87">
        <f ca="1">SUMIF($C$6:BS$6,BT$5,$C44:BS44)</f>
        <v>1288516</v>
      </c>
      <c r="BU44" s="21">
        <f ca="1">SUM(BT44-BS44)</f>
        <v>-50598</v>
      </c>
      <c r="BV44" s="22">
        <f ca="1">IF(BU44=0,0,IF(BS44=0,1,BU44/BS44))</f>
        <v>-3.7784684500348741E-2</v>
      </c>
      <c r="BW44" s="21">
        <f>+DI44</f>
        <v>140419</v>
      </c>
      <c r="BX44" s="87">
        <f ca="1">OFFSET(DI44,0,14,1,1)</f>
        <v>128421</v>
      </c>
      <c r="BY44" s="21">
        <f ca="1">SUM(BX44-BW44)</f>
        <v>-11998</v>
      </c>
      <c r="BZ44" s="22">
        <f ca="1">IF(BY44=0,0,IF(BW44=0,1,BY44/BW44))</f>
        <v>-8.5444277483816292E-2</v>
      </c>
      <c r="CA44" s="21">
        <f>SUMIF($C$6:BZ$6,CA$5,$C44:BZ44)</f>
        <v>1479533</v>
      </c>
      <c r="CB44" s="87">
        <f ca="1">SUMIF($C$6:CA$6,CB$5,$C44:CA44)</f>
        <v>1416937</v>
      </c>
      <c r="CC44" s="21">
        <f ca="1">SUM(CB44-CA44)</f>
        <v>-62596</v>
      </c>
      <c r="CD44" s="22">
        <f ca="1">IF(CC44=0,0,IF(CA44=0,1,CC44/CA44))</f>
        <v>-4.2307944466260634E-2</v>
      </c>
      <c r="CE44" s="21">
        <f>+DJ44</f>
        <v>116516</v>
      </c>
      <c r="CF44" s="87">
        <f ca="1">OFFSET(DJ44,0,14,1,1)</f>
        <v>104231</v>
      </c>
      <c r="CG44" s="21">
        <f ca="1">SUM(CF44-CE44)</f>
        <v>-12285</v>
      </c>
      <c r="CH44" s="22">
        <f ca="1">IF(CG44=0,0,IF(CE44=0,1,CG44/CE44))</f>
        <v>-0.10543616327371348</v>
      </c>
      <c r="CI44" s="21">
        <f>SUMIF($C$6:CH$6,CI$5,$C44:CH44)</f>
        <v>1596049</v>
      </c>
      <c r="CJ44" s="87">
        <f ca="1">SUMIF($C$6:CI$6,CJ$5,$C44:CI44)</f>
        <v>1521168</v>
      </c>
      <c r="CK44" s="21">
        <f ca="1">SUM(CJ44-CI44)</f>
        <v>-74881</v>
      </c>
      <c r="CL44" s="22">
        <f ca="1">IF(CK44=0,0,IF(CI44=0,1,CK44/CI44))</f>
        <v>-4.6916479381272129E-2</v>
      </c>
      <c r="CM44" s="21">
        <f>+DK44</f>
        <v>100839</v>
      </c>
      <c r="CN44" s="87">
        <f ca="1">OFFSET(DK44,0,14,1,1)</f>
        <v>93626</v>
      </c>
      <c r="CO44" s="21">
        <f ca="1">SUM(CN44-CM44)</f>
        <v>-7213</v>
      </c>
      <c r="CP44" s="22">
        <f ca="1">IF(CO44=0,0,IF(CM44=0,1,CO44/CM44))</f>
        <v>-7.1529864437370458E-2</v>
      </c>
      <c r="CQ44" s="21">
        <f>SUMIF($C$6:CP$6,CQ$5,$C44:CP44)</f>
        <v>1696888</v>
      </c>
      <c r="CR44" s="87">
        <f ca="1">SUMIF($C$6:CQ$6,CR$5,$C44:CQ44)</f>
        <v>1614794</v>
      </c>
      <c r="CS44" s="21">
        <f ca="1">SUM(CR44-CQ44)</f>
        <v>-82094</v>
      </c>
      <c r="CT44" s="22">
        <f ca="1">IF(CS44=0,0,IF(CQ44=0,1,CS44/CQ44))</f>
        <v>-4.8379150539104528E-2</v>
      </c>
      <c r="CW44" s="12" t="s">
        <v>17</v>
      </c>
      <c r="CX44" s="81" t="s">
        <v>6</v>
      </c>
      <c r="CZ44" s="88">
        <f>SUMIF(TIBA!$A$73:$A$83,'2014-2015'!CZ$7,TIBA!D$73:D$83)</f>
        <v>78326</v>
      </c>
      <c r="DA44" s="88">
        <f>SUMIF(TIBA!$A$73:$A$83,'2014-2015'!DA$7,TIBA!E$73:E$83)</f>
        <v>75871</v>
      </c>
      <c r="DB44" s="88">
        <f>SUMIF(TIBA!$A$73:$A$83,'2014-2015'!DB$7,TIBA!F$73:F$83)</f>
        <v>107530</v>
      </c>
      <c r="DC44" s="88">
        <f>SUMIF(TIBA!$A$73:$A$83,'2014-2015'!DC$7,TIBA!G$73:G$83)</f>
        <v>126148</v>
      </c>
      <c r="DD44" s="88">
        <f>SUMIF(TIBA!$A$73:$A$83,'2014-2015'!DD$7,TIBA!H$73:H$83)</f>
        <v>151376</v>
      </c>
      <c r="DE44" s="88">
        <f>SUMIF(TIBA!$A$73:$A$83,'2014-2015'!DE$7,TIBA!I$73:I$83)</f>
        <v>166240</v>
      </c>
      <c r="DF44" s="88">
        <f>SUMIF(TIBA!$A$73:$A$83,'2014-2015'!DF$7,TIBA!J$73:J$83)</f>
        <v>230028</v>
      </c>
      <c r="DG44" s="88">
        <f>SUMIF(TIBA!$A$73:$A$83,'2014-2015'!DG$7,TIBA!K$73:K$83)</f>
        <v>257393</v>
      </c>
      <c r="DH44" s="88">
        <f>SUMIF(TIBA!$A$73:$A$83,'2014-2015'!DH$7,TIBA!L$73:L$83)</f>
        <v>146202</v>
      </c>
      <c r="DI44" s="88">
        <f>SUMIF(TIBA!$A$73:$A$83,'2014-2015'!DI$7,TIBA!M$73:M$83)</f>
        <v>140419</v>
      </c>
      <c r="DJ44" s="88">
        <f>SUMIF(TIBA!$A$73:$A$83,'2014-2015'!DJ$7,TIBA!N$73:N$83)</f>
        <v>116516</v>
      </c>
      <c r="DK44" s="88">
        <f>SUMIF(TIBA!$A$73:$A$83,'2014-2015'!DK$7,TIBA!O$73:O$83)</f>
        <v>100839</v>
      </c>
      <c r="DN44" s="88">
        <f>SUMIF(TIBA!$A$73:$A$83,'2014-2015'!DN$7,TIBA!D$73:D$83)</f>
        <v>78571</v>
      </c>
      <c r="DO44" s="88">
        <f>SUMIF(TIBA!$A$73:$A$83,'2014-2015'!DO$7,TIBA!E$73:E$83)</f>
        <v>70224</v>
      </c>
      <c r="DP44" s="88">
        <f>SUMIF(TIBA!$A$73:$A$83,'2014-2015'!DP$7,TIBA!F$73:F$83)</f>
        <v>103493</v>
      </c>
      <c r="DQ44" s="88">
        <f>SUMIF(TIBA!$A$73:$A$83,'2014-2015'!DQ$7,TIBA!G$73:G$83)</f>
        <v>123873</v>
      </c>
      <c r="DR44" s="88">
        <f>SUMIF(TIBA!$A$73:$A$83,'2014-2015'!DR$7,TIBA!H$73:H$83)</f>
        <v>151341</v>
      </c>
      <c r="DS44" s="88">
        <f>SUMIF(TIBA!$A$73:$A$83,'2014-2015'!DS$7,TIBA!I$73:I$83)</f>
        <v>162668</v>
      </c>
      <c r="DT44" s="88">
        <f>SUMIF(TIBA!$A$73:$A$83,'2014-2015'!DT$7,TIBA!J$73:J$83)</f>
        <v>227698</v>
      </c>
      <c r="DU44" s="88">
        <f>SUMIF(TIBA!$A$73:$A$83,'2014-2015'!DU$7,TIBA!K$73:K$83)</f>
        <v>222847</v>
      </c>
      <c r="DV44" s="88">
        <f>SUMIF(TIBA!$A$73:$A$83,'2014-2015'!DV$7,TIBA!L$73:L$83)</f>
        <v>147801</v>
      </c>
      <c r="DW44" s="88">
        <f>SUMIF(TIBA!$A$73:$A$83,'2014-2015'!DW$7,TIBA!M$73:M$83)</f>
        <v>128421</v>
      </c>
      <c r="DX44" s="88">
        <f>SUMIF(TIBA!$A$73:$A$83,'2014-2015'!DX$7,TIBA!N$73:N$83)</f>
        <v>104231</v>
      </c>
      <c r="DY44" s="88">
        <f>SUMIF(TIBA!$A$73:$A$83,'2014-2015'!DY$7,TIBA!O$73:O$83)</f>
        <v>93626</v>
      </c>
      <c r="DZ44"/>
    </row>
    <row r="45" spans="1:130" s="12" customFormat="1" ht="15.6">
      <c r="A45" s="101" t="str">
        <f>+CW46</f>
        <v>Thousand Islands Bridge</v>
      </c>
      <c r="B45" s="29" t="s">
        <v>7</v>
      </c>
      <c r="C45" s="21">
        <f>+CZ45</f>
        <v>28840</v>
      </c>
      <c r="D45" s="87">
        <f ca="1">OFFSET(CZ45,0,14,1,1)</f>
        <v>30959</v>
      </c>
      <c r="E45" s="21">
        <f ca="1">SUM(D45-C45)</f>
        <v>2119</v>
      </c>
      <c r="F45" s="22">
        <f ca="1">IF(E45=0,0,IF(C45=0,1,E45/C45))</f>
        <v>7.3474341192787798E-2</v>
      </c>
      <c r="G45" s="21">
        <f>SUMIF($C$6:F$6,G$5,$C45:F45)</f>
        <v>28840</v>
      </c>
      <c r="H45" s="87">
        <f ca="1">SUMIF($C$6:G$6,H$5,$C45:G45)</f>
        <v>30959</v>
      </c>
      <c r="I45" s="21">
        <f ca="1">SUM(H45-G45)</f>
        <v>2119</v>
      </c>
      <c r="J45" s="22">
        <f ca="1">IF(I45=0,0,IF(G45=0,1,I45/G45))</f>
        <v>7.3474341192787798E-2</v>
      </c>
      <c r="K45" s="21">
        <f>+DA45</f>
        <v>28763</v>
      </c>
      <c r="L45" s="87">
        <f ca="1">OFFSET(DA45,0,14,1,1)</f>
        <v>29692</v>
      </c>
      <c r="M45" s="21">
        <f ca="1">SUM(L45-K45)</f>
        <v>929</v>
      </c>
      <c r="N45" s="22">
        <f ca="1">IF(M45=0,0,IF(K45=0,1,M45/K45))</f>
        <v>3.2298438966728085E-2</v>
      </c>
      <c r="O45" s="21">
        <f>SUMIF($C$6:N$6,O$5,$C45:N45)</f>
        <v>57603</v>
      </c>
      <c r="P45" s="87">
        <f ca="1">SUMIF($C$6:O$6,P$5,$C45:O45)</f>
        <v>60651</v>
      </c>
      <c r="Q45" s="21">
        <f ca="1">SUM(P45-O45)</f>
        <v>3048</v>
      </c>
      <c r="R45" s="22">
        <f ca="1">IF(Q45=0,0,IF(O45=0,1,Q45/O45))</f>
        <v>5.2913910733815947E-2</v>
      </c>
      <c r="S45" s="21">
        <f>+DB45</f>
        <v>33272</v>
      </c>
      <c r="T45" s="87">
        <f ca="1">OFFSET(DB45,0,14,1,1)</f>
        <v>34524</v>
      </c>
      <c r="U45" s="21">
        <f ca="1">SUM(T45-S45)</f>
        <v>1252</v>
      </c>
      <c r="V45" s="22">
        <f ca="1">IF(U45=0,0,IF(S45=0,1,U45/S45))</f>
        <v>3.7629237797547489E-2</v>
      </c>
      <c r="W45" s="21">
        <f>SUMIF($C$6:V$6,W$5,$C45:V45)</f>
        <v>90875</v>
      </c>
      <c r="X45" s="87">
        <f ca="1">SUMIF($C$6:W$6,X$5,$C45:W45)</f>
        <v>95175</v>
      </c>
      <c r="Y45" s="21">
        <f ca="1">SUM(X45-W45)</f>
        <v>4300</v>
      </c>
      <c r="Z45" s="22">
        <f ca="1">IF(Y45=0,0,IF(W45=0,1,Y45/W45))</f>
        <v>4.7317744154057768E-2</v>
      </c>
      <c r="AA45" s="21">
        <f>+DC45</f>
        <v>34261</v>
      </c>
      <c r="AB45" s="87">
        <f ca="1">OFFSET(DC45,0,14,1,1)</f>
        <v>37797</v>
      </c>
      <c r="AC45" s="21">
        <f ca="1">SUM(AB45-AA45)</f>
        <v>3536</v>
      </c>
      <c r="AD45" s="22">
        <f ca="1">IF(AC45=0,0,IF(AA45=0,1,AC45/AA45))</f>
        <v>0.10320772890458539</v>
      </c>
      <c r="AE45" s="21">
        <f>SUMIF($C$6:AD$6,AE$5,$C45:AD45)</f>
        <v>125136</v>
      </c>
      <c r="AF45" s="87">
        <f ca="1">SUMIF($C$6:AE$6,AF$5,$C45:AE45)</f>
        <v>132972</v>
      </c>
      <c r="AG45" s="21">
        <f ca="1">SUM(AF45-AE45)</f>
        <v>7836</v>
      </c>
      <c r="AH45" s="22">
        <f ca="1">IF(AG45=0,0,IF(AE45=0,1,AG45/AE45))</f>
        <v>6.2619869581894902E-2</v>
      </c>
      <c r="AI45" s="21">
        <f>+DD45</f>
        <v>34192</v>
      </c>
      <c r="AJ45" s="87">
        <f ca="1">OFFSET(DD45,0,14,1,1)</f>
        <v>36236</v>
      </c>
      <c r="AK45" s="21">
        <f ca="1">SUM(AJ45-AI45)</f>
        <v>2044</v>
      </c>
      <c r="AL45" s="22">
        <f ca="1">IF(AK45=0,0,IF(AI45=0,1,AK45/AI45))</f>
        <v>5.978006551240056E-2</v>
      </c>
      <c r="AM45" s="21">
        <f>SUMIF($C$6:AL$6,AM$5,$C45:AL45)</f>
        <v>159328</v>
      </c>
      <c r="AN45" s="87">
        <f ca="1">SUMIF($C$6:AM$6,AN$5,$C45:AM45)</f>
        <v>169208</v>
      </c>
      <c r="AO45" s="21">
        <f ca="1">SUM(AN45-AM45)</f>
        <v>9880</v>
      </c>
      <c r="AP45" s="22">
        <f ca="1">IF(AO45=0,0,IF(AM45=0,1,AO45/AM45))</f>
        <v>6.2010443864229763E-2</v>
      </c>
      <c r="AQ45" s="21">
        <f>+DE45</f>
        <v>32036</v>
      </c>
      <c r="AR45" s="87">
        <f ca="1">OFFSET(DE45,0,14,1,1)</f>
        <v>34764</v>
      </c>
      <c r="AS45" s="21">
        <f ca="1">SUM(AR45-AQ45)</f>
        <v>2728</v>
      </c>
      <c r="AT45" s="22">
        <f ca="1">IF(AS45=0,0,IF(AQ45=0,1,AS45/AQ45))</f>
        <v>8.5154201523286302E-2</v>
      </c>
      <c r="AU45" s="21">
        <f>SUMIF($C$6:AT$6,AU$5,$C45:AT45)</f>
        <v>191364</v>
      </c>
      <c r="AV45" s="87">
        <f ca="1">SUMIF($C$6:AU$6,AV$5,$C45:AU45)</f>
        <v>203972</v>
      </c>
      <c r="AW45" s="21">
        <f ca="1">SUM(AV45-AU45)</f>
        <v>12608</v>
      </c>
      <c r="AX45" s="22">
        <f ca="1">IF(AW45=0,0,IF(AU45=0,1,AW45/AU45))</f>
        <v>6.5884910432474242E-2</v>
      </c>
      <c r="AY45" s="21">
        <f>+DF45</f>
        <v>32810</v>
      </c>
      <c r="AZ45" s="87">
        <f ca="1">OFFSET(DF45,0,14,1,1)</f>
        <v>32291</v>
      </c>
      <c r="BA45" s="21">
        <f ca="1">SUM(AZ45-AY45)</f>
        <v>-519</v>
      </c>
      <c r="BB45" s="22">
        <f ca="1">IF(BA45=0,0,IF(AY45=0,1,BA45/AY45))</f>
        <v>-1.5818348064614445E-2</v>
      </c>
      <c r="BC45" s="21">
        <f>SUMIF($C$6:BB$6,BC$5,$C45:BB45)</f>
        <v>224174</v>
      </c>
      <c r="BD45" s="87">
        <f ca="1">SUMIF($C$6:BC$6,BD$5,$C45:BC45)</f>
        <v>236263</v>
      </c>
      <c r="BE45" s="21">
        <f ca="1">SUM(BD45-BC45)</f>
        <v>12089</v>
      </c>
      <c r="BF45" s="22">
        <f ca="1">IF(BE45=0,0,IF(BC45=0,1,BE45/BC45))</f>
        <v>5.3926860385236468E-2</v>
      </c>
      <c r="BG45" s="21">
        <f>+DG45</f>
        <v>30522</v>
      </c>
      <c r="BH45" s="87">
        <f ca="1">OFFSET(DG45,0,14,1,1)</f>
        <v>30522</v>
      </c>
      <c r="BI45" s="21">
        <f ca="1">SUM(BH45-BG45)</f>
        <v>0</v>
      </c>
      <c r="BJ45" s="22">
        <f ca="1">IF(BI45=0,0,IF(BG45=0,1,BI45/BG45))</f>
        <v>0</v>
      </c>
      <c r="BK45" s="21">
        <f>SUMIF($C$6:BJ$6,BK$5,$C45:BJ45)</f>
        <v>254696</v>
      </c>
      <c r="BL45" s="87">
        <f ca="1">SUMIF($C$6:BK$6,BL$5,$C45:BK45)</f>
        <v>266785</v>
      </c>
      <c r="BM45" s="21">
        <f ca="1">SUM(BL45-BK45)</f>
        <v>12089</v>
      </c>
      <c r="BN45" s="22">
        <f ca="1">IF(BM45=0,0,IF(BK45=0,1,BM45/BK45))</f>
        <v>4.7464428181047208E-2</v>
      </c>
      <c r="BO45" s="21">
        <f>+DH45</f>
        <v>33189</v>
      </c>
      <c r="BP45" s="87">
        <f ca="1">OFFSET(DH45,0,14,1,1)</f>
        <v>34374</v>
      </c>
      <c r="BQ45" s="21">
        <f ca="1">SUM(BP45-BO45)</f>
        <v>1185</v>
      </c>
      <c r="BR45" s="22">
        <f ca="1">IF(BQ45=0,0,IF(BO45=0,1,BQ45/BO45))</f>
        <v>3.5704600921992229E-2</v>
      </c>
      <c r="BS45" s="21">
        <f>SUMIF($C$6:BR$6,BS$5,$C45:BR45)</f>
        <v>287885</v>
      </c>
      <c r="BT45" s="87">
        <f ca="1">SUMIF($C$6:BS$6,BT$5,$C45:BS45)</f>
        <v>301159</v>
      </c>
      <c r="BU45" s="21">
        <f ca="1">SUM(BT45-BS45)</f>
        <v>13274</v>
      </c>
      <c r="BV45" s="22">
        <f ca="1">IF(BU45=0,0,IF(BS45=0,1,BU45/BS45))</f>
        <v>4.610868923354812E-2</v>
      </c>
      <c r="BW45" s="21">
        <f>+DI45</f>
        <v>34795</v>
      </c>
      <c r="BX45" s="87">
        <f ca="1">OFFSET(DI45,0,14,1,1)</f>
        <v>35080</v>
      </c>
      <c r="BY45" s="21">
        <f ca="1">SUM(BX45-BW45)</f>
        <v>285</v>
      </c>
      <c r="BZ45" s="22">
        <f ca="1">IF(BY45=0,0,IF(BW45=0,1,BY45/BW45))</f>
        <v>8.1908320160942669E-3</v>
      </c>
      <c r="CA45" s="21">
        <f>SUMIF($C$6:BZ$6,CA$5,$C45:BZ45)</f>
        <v>322680</v>
      </c>
      <c r="CB45" s="87">
        <f ca="1">SUMIF($C$6:CA$6,CB$5,$C45:CA45)</f>
        <v>336239</v>
      </c>
      <c r="CC45" s="21">
        <f ca="1">SUM(CB45-CA45)</f>
        <v>13559</v>
      </c>
      <c r="CD45" s="22">
        <f ca="1">IF(CC45=0,0,IF(CA45=0,1,CC45/CA45))</f>
        <v>4.201995785298128E-2</v>
      </c>
      <c r="CE45" s="21">
        <f>+DJ45</f>
        <v>31773</v>
      </c>
      <c r="CF45" s="87">
        <f ca="1">OFFSET(DJ45,0,14,1,1)</f>
        <v>33229</v>
      </c>
      <c r="CG45" s="21">
        <f ca="1">SUM(CF45-CE45)</f>
        <v>1456</v>
      </c>
      <c r="CH45" s="22">
        <f ca="1">IF(CG45=0,0,IF(CE45=0,1,CG45/CE45))</f>
        <v>4.5825071601674379E-2</v>
      </c>
      <c r="CI45" s="21">
        <f>SUMIF($C$6:CH$6,CI$5,$C45:CH45)</f>
        <v>354453</v>
      </c>
      <c r="CJ45" s="87">
        <f ca="1">SUMIF($C$6:CI$6,CJ$5,$C45:CI45)</f>
        <v>369468</v>
      </c>
      <c r="CK45" s="21">
        <f ca="1">SUM(CJ45-CI45)</f>
        <v>15015</v>
      </c>
      <c r="CL45" s="22">
        <f ca="1">IF(CK45=0,0,IF(CI45=0,1,CK45/CI45))</f>
        <v>4.2361046457499302E-2</v>
      </c>
      <c r="CM45" s="21">
        <f>+DK45</f>
        <v>28641</v>
      </c>
      <c r="CN45" s="87">
        <f ca="1">OFFSET(DK45,0,14,1,1)</f>
        <v>30463</v>
      </c>
      <c r="CO45" s="21">
        <f ca="1">SUM(CN45-CM45)</f>
        <v>1822</v>
      </c>
      <c r="CP45" s="22">
        <f ca="1">IF(CO45=0,0,IF(CM45=0,1,CO45/CM45))</f>
        <v>6.3615097238224921E-2</v>
      </c>
      <c r="CQ45" s="21">
        <f>SUMIF($C$6:CP$6,CQ$5,$C45:CP45)</f>
        <v>383094</v>
      </c>
      <c r="CR45" s="87">
        <f ca="1">SUMIF($C$6:CQ$6,CR$5,$C45:CQ45)</f>
        <v>399931</v>
      </c>
      <c r="CS45" s="21">
        <f ca="1">SUM(CR45-CQ45)</f>
        <v>16837</v>
      </c>
      <c r="CT45" s="22">
        <f ca="1">IF(CS45=0,0,IF(CQ45=0,1,CS45/CQ45))</f>
        <v>4.3950048813085042E-2</v>
      </c>
      <c r="CW45" s="12" t="s">
        <v>17</v>
      </c>
      <c r="CX45" s="81" t="s">
        <v>7</v>
      </c>
      <c r="CY45" s="16"/>
      <c r="CZ45" s="88">
        <f>SUMIF(TIBA!$A$87:$A$97,'2014-2015'!CZ$7,TIBA!D$87:D$97)</f>
        <v>28840</v>
      </c>
      <c r="DA45" s="88">
        <f>SUMIF(TIBA!$A$87:$A$97,'2014-2015'!DA$7,TIBA!E$87:E$97)</f>
        <v>28763</v>
      </c>
      <c r="DB45" s="88">
        <f>SUMIF(TIBA!$A$87:$A$97,'2014-2015'!DB$7,TIBA!F$87:F$97)</f>
        <v>33272</v>
      </c>
      <c r="DC45" s="88">
        <f>SUMIF(TIBA!$A$87:$A$97,'2014-2015'!DC$7,TIBA!G$87:G$97)</f>
        <v>34261</v>
      </c>
      <c r="DD45" s="88">
        <f>SUMIF(TIBA!$A$87:$A$97,'2014-2015'!DD$7,TIBA!H$87:H$97)</f>
        <v>34192</v>
      </c>
      <c r="DE45" s="88">
        <f>SUMIF(TIBA!$A$87:$A$97,'2014-2015'!DE$7,TIBA!I$87:I$97)</f>
        <v>32036</v>
      </c>
      <c r="DF45" s="88">
        <f>SUMIF(TIBA!$A$87:$A$97,'2014-2015'!DF$7,TIBA!J$87:J$97)</f>
        <v>32810</v>
      </c>
      <c r="DG45" s="88">
        <f>SUMIF(TIBA!$A$87:$A$97,'2014-2015'!DG$7,TIBA!K$87:K$97)</f>
        <v>30522</v>
      </c>
      <c r="DH45" s="88">
        <f>SUMIF(TIBA!$A$87:$A$97,'2014-2015'!DH$7,TIBA!L$87:L$97)</f>
        <v>33189</v>
      </c>
      <c r="DI45" s="88">
        <f>SUMIF(TIBA!$A$87:$A$97,'2014-2015'!DI$7,TIBA!M$87:M$97)</f>
        <v>34795</v>
      </c>
      <c r="DJ45" s="88">
        <f>SUMIF(TIBA!$A$87:$A$97,'2014-2015'!DJ$7,TIBA!N$87:N$97)</f>
        <v>31773</v>
      </c>
      <c r="DK45" s="88">
        <f>SUMIF(TIBA!$A$87:$A$97,'2014-2015'!DK$7,TIBA!O$87:O$97)</f>
        <v>28641</v>
      </c>
      <c r="DN45" s="88">
        <f>SUMIF(TIBA!$A$87:$A$97,'2014-2015'!DN$7,TIBA!D$87:D$97)</f>
        <v>30959</v>
      </c>
      <c r="DO45" s="88">
        <f>SUMIF(TIBA!$A$87:$A$97,'2014-2015'!DO$7,TIBA!E$87:E$97)</f>
        <v>29692</v>
      </c>
      <c r="DP45" s="88">
        <f>SUMIF(TIBA!$A$87:$A$97,'2014-2015'!DP$7,TIBA!F$87:F$97)</f>
        <v>34524</v>
      </c>
      <c r="DQ45" s="88">
        <f>SUMIF(TIBA!$A$87:$A$97,'2014-2015'!DQ$7,TIBA!G$87:G$97)</f>
        <v>37797</v>
      </c>
      <c r="DR45" s="88">
        <f>SUMIF(TIBA!$A$87:$A$97,'2014-2015'!DR$7,TIBA!H$87:H$97)</f>
        <v>36236</v>
      </c>
      <c r="DS45" s="88">
        <f>SUMIF(TIBA!$A$87:$A$97,'2014-2015'!DS$7,TIBA!I$87:I$97)</f>
        <v>34764</v>
      </c>
      <c r="DT45" s="88">
        <f>SUMIF(TIBA!$A$87:$A$97,'2014-2015'!DT$7,TIBA!J$87:J$97)</f>
        <v>32291</v>
      </c>
      <c r="DU45" s="88">
        <f>SUMIF(TIBA!$A$87:$A$97,'2014-2015'!DU$7,TIBA!K$87:K$97)</f>
        <v>30522</v>
      </c>
      <c r="DV45" s="88">
        <f>SUMIF(TIBA!$A$87:$A$97,'2014-2015'!DV$7,TIBA!L$87:L$97)</f>
        <v>34374</v>
      </c>
      <c r="DW45" s="88">
        <f>SUMIF(TIBA!$A$87:$A$97,'2014-2015'!DW$7,TIBA!M$87:M$97)</f>
        <v>35080</v>
      </c>
      <c r="DX45" s="88">
        <f>SUMIF(TIBA!$A$87:$A$97,'2014-2015'!DX$7,TIBA!N$87:N$97)</f>
        <v>33229</v>
      </c>
      <c r="DY45" s="88">
        <f>SUMIF(TIBA!$A$87:$A$97,'2014-2015'!DY$7,TIBA!O$87:O$97)</f>
        <v>30463</v>
      </c>
      <c r="DZ45"/>
    </row>
    <row r="46" spans="1:130" s="12" customFormat="1" ht="15.6">
      <c r="A46" s="100"/>
      <c r="B46" s="29" t="s">
        <v>8</v>
      </c>
      <c r="C46" s="87">
        <f>+CZ46</f>
        <v>0</v>
      </c>
      <c r="D46" s="87">
        <f ca="1">OFFSET(CZ46,0,14,1,1)</f>
        <v>0</v>
      </c>
      <c r="E46" s="87">
        <f ca="1">SUM(D46-C46)</f>
        <v>0</v>
      </c>
      <c r="F46" s="22">
        <f ca="1">IF(E46=0,0,IF(C46=0,1,E46/C46))</f>
        <v>0</v>
      </c>
      <c r="G46" s="87">
        <f>SUMIF($C$6:F$6,G$5,$C46:F46)</f>
        <v>0</v>
      </c>
      <c r="H46" s="87">
        <f ca="1">SUMIF($C$6:G$6,H$5,$C46:G46)</f>
        <v>0</v>
      </c>
      <c r="I46" s="87">
        <f ca="1">SUM(H46-G46)</f>
        <v>0</v>
      </c>
      <c r="J46" s="22">
        <f ca="1">IF(I46=0,0,IF(G46=0,1,I46/G46))</f>
        <v>0</v>
      </c>
      <c r="K46" s="87">
        <f>+DA46</f>
        <v>0</v>
      </c>
      <c r="L46" s="87">
        <f ca="1">OFFSET(DA46,0,14,1,1)</f>
        <v>0</v>
      </c>
      <c r="M46" s="87">
        <f ca="1">SUM(L46-K46)</f>
        <v>0</v>
      </c>
      <c r="N46" s="22">
        <f ca="1">IF(M46=0,0,IF(K46=0,1,M46/K46))</f>
        <v>0</v>
      </c>
      <c r="O46" s="87">
        <f>SUMIF($C$6:N$6,O$5,$C46:N46)</f>
        <v>0</v>
      </c>
      <c r="P46" s="87">
        <f ca="1">SUMIF($C$6:O$6,P$5,$C46:O46)</f>
        <v>0</v>
      </c>
      <c r="Q46" s="87">
        <f ca="1">SUM(P46-O46)</f>
        <v>0</v>
      </c>
      <c r="R46" s="22">
        <f ca="1">IF(Q46=0,0,IF(O46=0,1,Q46/O46))</f>
        <v>0</v>
      </c>
      <c r="S46" s="87">
        <f>+DB46</f>
        <v>0</v>
      </c>
      <c r="T46" s="87">
        <f ca="1">OFFSET(DB46,0,14,1,1)</f>
        <v>0</v>
      </c>
      <c r="U46" s="87">
        <f ca="1">SUM(T46-S46)</f>
        <v>0</v>
      </c>
      <c r="V46" s="22">
        <f ca="1">IF(U46=0,0,IF(S46=0,1,U46/S46))</f>
        <v>0</v>
      </c>
      <c r="W46" s="87">
        <f>SUMIF($C$6:V$6,W$5,$C46:V46)</f>
        <v>0</v>
      </c>
      <c r="X46" s="87">
        <f ca="1">SUMIF($C$6:W$6,X$5,$C46:W46)</f>
        <v>0</v>
      </c>
      <c r="Y46" s="87">
        <f ca="1">SUM(X46-W46)</f>
        <v>0</v>
      </c>
      <c r="Z46" s="22">
        <f ca="1">IF(Y46=0,0,IF(W46=0,1,Y46/W46))</f>
        <v>0</v>
      </c>
      <c r="AA46" s="87">
        <f>+DC46</f>
        <v>0</v>
      </c>
      <c r="AB46" s="87">
        <f ca="1">OFFSET(DC46,0,14,1,1)</f>
        <v>0</v>
      </c>
      <c r="AC46" s="87">
        <f ca="1">SUM(AB46-AA46)</f>
        <v>0</v>
      </c>
      <c r="AD46" s="22">
        <f ca="1">IF(AC46=0,0,IF(AA46=0,1,AC46/AA46))</f>
        <v>0</v>
      </c>
      <c r="AE46" s="87">
        <f>SUMIF($C$6:AD$6,AE$5,$C46:AD46)</f>
        <v>0</v>
      </c>
      <c r="AF46" s="87">
        <f ca="1">SUMIF($C$6:AE$6,AF$5,$C46:AE46)</f>
        <v>0</v>
      </c>
      <c r="AG46" s="87">
        <f ca="1">SUM(AF46-AE46)</f>
        <v>0</v>
      </c>
      <c r="AH46" s="22">
        <f ca="1">IF(AG46=0,0,IF(AE46=0,1,AG46/AE46))</f>
        <v>0</v>
      </c>
      <c r="AI46" s="87">
        <f>+DD46</f>
        <v>0</v>
      </c>
      <c r="AJ46" s="87">
        <f ca="1">OFFSET(DD46,0,14,1,1)</f>
        <v>0</v>
      </c>
      <c r="AK46" s="87">
        <f ca="1">SUM(AJ46-AI46)</f>
        <v>0</v>
      </c>
      <c r="AL46" s="22">
        <f ca="1">IF(AK46=0,0,IF(AI46=0,1,AK46/AI46))</f>
        <v>0</v>
      </c>
      <c r="AM46" s="87">
        <f>SUMIF($C$6:AL$6,AM$5,$C46:AL46)</f>
        <v>0</v>
      </c>
      <c r="AN46" s="87">
        <f ca="1">SUMIF($C$6:AM$6,AN$5,$C46:AM46)</f>
        <v>0</v>
      </c>
      <c r="AO46" s="87">
        <f ca="1">SUM(AN46-AM46)</f>
        <v>0</v>
      </c>
      <c r="AP46" s="22">
        <f ca="1">IF(AO46=0,0,IF(AM46=0,1,AO46/AM46))</f>
        <v>0</v>
      </c>
      <c r="AQ46" s="87">
        <f>+DE46</f>
        <v>0</v>
      </c>
      <c r="AR46" s="87">
        <f ca="1">OFFSET(DE46,0,14,1,1)</f>
        <v>0</v>
      </c>
      <c r="AS46" s="87">
        <f ca="1">SUM(AR46-AQ46)</f>
        <v>0</v>
      </c>
      <c r="AT46" s="22">
        <f ca="1">IF(AS46=0,0,IF(AQ46=0,1,AS46/AQ46))</f>
        <v>0</v>
      </c>
      <c r="AU46" s="87">
        <f>SUMIF($C$6:AT$6,AU$5,$C46:AT46)</f>
        <v>0</v>
      </c>
      <c r="AV46" s="87">
        <f ca="1">SUMIF($C$6:AU$6,AV$5,$C46:AU46)</f>
        <v>0</v>
      </c>
      <c r="AW46" s="87">
        <f ca="1">SUM(AV46-AU46)</f>
        <v>0</v>
      </c>
      <c r="AX46" s="22">
        <f ca="1">IF(AW46=0,0,IF(AU46=0,1,AW46/AU46))</f>
        <v>0</v>
      </c>
      <c r="AY46" s="87">
        <f>+DF46</f>
        <v>0</v>
      </c>
      <c r="AZ46" s="87">
        <f ca="1">OFFSET(DF46,0,14,1,1)</f>
        <v>0</v>
      </c>
      <c r="BA46" s="87">
        <f ca="1">SUM(AZ46-AY46)</f>
        <v>0</v>
      </c>
      <c r="BB46" s="22">
        <f ca="1">IF(BA46=0,0,IF(AY46=0,1,BA46/AY46))</f>
        <v>0</v>
      </c>
      <c r="BC46" s="87">
        <f>SUMIF($C$6:BB$6,BC$5,$C46:BB46)</f>
        <v>0</v>
      </c>
      <c r="BD46" s="87">
        <f ca="1">SUMIF($C$6:BC$6,BD$5,$C46:BC46)</f>
        <v>0</v>
      </c>
      <c r="BE46" s="87">
        <f ca="1">SUM(BD46-BC46)</f>
        <v>0</v>
      </c>
      <c r="BF46" s="22">
        <f ca="1">IF(BE46=0,0,IF(BC46=0,1,BE46/BC46))</f>
        <v>0</v>
      </c>
      <c r="BG46" s="87">
        <f>+DG46</f>
        <v>0</v>
      </c>
      <c r="BH46" s="87">
        <f ca="1">OFFSET(DG46,0,14,1,1)</f>
        <v>0</v>
      </c>
      <c r="BI46" s="87">
        <f ca="1">SUM(BH46-BG46)</f>
        <v>0</v>
      </c>
      <c r="BJ46" s="22">
        <f ca="1">IF(BI46=0,0,IF(BG46=0,1,BI46/BG46))</f>
        <v>0</v>
      </c>
      <c r="BK46" s="87">
        <f>SUMIF($C$6:BJ$6,BK$5,$C46:BJ46)</f>
        <v>0</v>
      </c>
      <c r="BL46" s="87">
        <f ca="1">SUMIF($C$6:BK$6,BL$5,$C46:BK46)</f>
        <v>0</v>
      </c>
      <c r="BM46" s="87">
        <f ca="1">SUM(BL46-BK46)</f>
        <v>0</v>
      </c>
      <c r="BN46" s="22">
        <f ca="1">IF(BM46=0,0,IF(BK46=0,1,BM46/BK46))</f>
        <v>0</v>
      </c>
      <c r="BO46" s="87">
        <f>+DH46</f>
        <v>0</v>
      </c>
      <c r="BP46" s="87">
        <f ca="1">OFFSET(DH46,0,14,1,1)</f>
        <v>0</v>
      </c>
      <c r="BQ46" s="87">
        <f ca="1">SUM(BP46-BO46)</f>
        <v>0</v>
      </c>
      <c r="BR46" s="22">
        <f ca="1">IF(BQ46=0,0,IF(BO46=0,1,BQ46/BO46))</f>
        <v>0</v>
      </c>
      <c r="BS46" s="87">
        <f>SUMIF($C$6:BR$6,BS$5,$C46:BR46)</f>
        <v>0</v>
      </c>
      <c r="BT46" s="87">
        <f ca="1">SUMIF($C$6:BS$6,BT$5,$C46:BS46)</f>
        <v>0</v>
      </c>
      <c r="BU46" s="87">
        <f ca="1">SUM(BT46-BS46)</f>
        <v>0</v>
      </c>
      <c r="BV46" s="22">
        <f ca="1">IF(BU46=0,0,IF(BS46=0,1,BU46/BS46))</f>
        <v>0</v>
      </c>
      <c r="BW46" s="87">
        <f>+DI46</f>
        <v>0</v>
      </c>
      <c r="BX46" s="87">
        <f ca="1">OFFSET(DI46,0,14,1,1)</f>
        <v>0</v>
      </c>
      <c r="BY46" s="87">
        <f ca="1">SUM(BX46-BW46)</f>
        <v>0</v>
      </c>
      <c r="BZ46" s="22">
        <f ca="1">IF(BY46=0,0,IF(BW46=0,1,BY46/BW46))</f>
        <v>0</v>
      </c>
      <c r="CA46" s="87">
        <f>SUMIF($C$6:BZ$6,CA$5,$C46:BZ46)</f>
        <v>0</v>
      </c>
      <c r="CB46" s="87">
        <f ca="1">SUMIF($C$6:CA$6,CB$5,$C46:CA46)</f>
        <v>0</v>
      </c>
      <c r="CC46" s="87">
        <f ca="1">SUM(CB46-CA46)</f>
        <v>0</v>
      </c>
      <c r="CD46" s="22">
        <f ca="1">IF(CC46=0,0,IF(CA46=0,1,CC46/CA46))</f>
        <v>0</v>
      </c>
      <c r="CE46" s="87">
        <f>+DJ46</f>
        <v>0</v>
      </c>
      <c r="CF46" s="87">
        <f ca="1">OFFSET(DJ46,0,14,1,1)</f>
        <v>0</v>
      </c>
      <c r="CG46" s="87">
        <f ca="1">SUM(CF46-CE46)</f>
        <v>0</v>
      </c>
      <c r="CH46" s="22">
        <f ca="1">IF(CG46=0,0,IF(CE46=0,1,CG46/CE46))</f>
        <v>0</v>
      </c>
      <c r="CI46" s="87">
        <f>SUMIF($C$6:CH$6,CI$5,$C46:CH46)</f>
        <v>0</v>
      </c>
      <c r="CJ46" s="87">
        <f ca="1">SUMIF($C$6:CI$6,CJ$5,$C46:CI46)</f>
        <v>0</v>
      </c>
      <c r="CK46" s="87">
        <f ca="1">SUM(CJ46-CI46)</f>
        <v>0</v>
      </c>
      <c r="CL46" s="22">
        <f ca="1">IF(CK46=0,0,IF(CI46=0,1,CK46/CI46))</f>
        <v>0</v>
      </c>
      <c r="CM46" s="87">
        <f>+DK46</f>
        <v>0</v>
      </c>
      <c r="CN46" s="87">
        <f ca="1">OFFSET(DK46,0,14,1,1)</f>
        <v>0</v>
      </c>
      <c r="CO46" s="87">
        <f ca="1">SUM(CN46-CM46)</f>
        <v>0</v>
      </c>
      <c r="CP46" s="22">
        <f ca="1">IF(CO46=0,0,IF(CM46=0,1,CO46/CM46))</f>
        <v>0</v>
      </c>
      <c r="CQ46" s="87">
        <f>SUMIF($C$6:CP$6,CQ$5,$C46:CP46)</f>
        <v>0</v>
      </c>
      <c r="CR46" s="87">
        <f ca="1">SUMIF($C$6:CQ$6,CR$5,$C46:CQ46)</f>
        <v>0</v>
      </c>
      <c r="CS46" s="87">
        <f ca="1">SUM(CR46-CQ46)</f>
        <v>0</v>
      </c>
      <c r="CT46" s="22">
        <f ca="1">IF(CS46=0,0,IF(CQ46=0,1,CS46/CQ46))</f>
        <v>0</v>
      </c>
      <c r="CW46" s="12" t="s">
        <v>17</v>
      </c>
      <c r="CX46" s="81" t="s">
        <v>8</v>
      </c>
      <c r="CY46" s="16"/>
      <c r="CZ46" s="88">
        <f>SUMIF(TIBA!$A$101:$A$111,'2014-2015'!CZ$7,TIBA!D$101:D$111)</f>
        <v>0</v>
      </c>
      <c r="DA46" s="88">
        <f>SUMIF(TIBA!$A$101:$A$111,'2014-2015'!DA$7,TIBA!E$101:E$111)</f>
        <v>0</v>
      </c>
      <c r="DB46" s="88">
        <f>SUMIF(TIBA!$A$101:$A$111,'2014-2015'!DB$7,TIBA!F$101:F$111)</f>
        <v>0</v>
      </c>
      <c r="DC46" s="88">
        <f>SUMIF(TIBA!$A$101:$A$111,'2014-2015'!DC$7,TIBA!G$101:G$111)</f>
        <v>0</v>
      </c>
      <c r="DD46" s="88">
        <f>SUMIF(TIBA!$A$101:$A$111,'2014-2015'!DD$7,TIBA!H$101:H$111)</f>
        <v>0</v>
      </c>
      <c r="DE46" s="88">
        <f>SUMIF(TIBA!$A$101:$A$111,'2014-2015'!DE$7,TIBA!I$101:I$111)</f>
        <v>0</v>
      </c>
      <c r="DF46" s="88">
        <f>SUMIF(TIBA!$A$101:$A$111,'2014-2015'!DF$7,TIBA!J$101:J$111)</f>
        <v>0</v>
      </c>
      <c r="DG46" s="88">
        <f>SUMIF(TIBA!$A$101:$A$111,'2014-2015'!DG$7,TIBA!K$101:K$111)</f>
        <v>0</v>
      </c>
      <c r="DH46" s="88">
        <f>SUMIF(TIBA!$A$101:$A$111,'2014-2015'!DH$7,TIBA!L$101:L$111)</f>
        <v>0</v>
      </c>
      <c r="DI46" s="88">
        <f>SUMIF(TIBA!$A$101:$A$111,'2014-2015'!DI$7,TIBA!M$101:M$111)</f>
        <v>0</v>
      </c>
      <c r="DJ46" s="88">
        <f>SUMIF(TIBA!$A$101:$A$111,'2014-2015'!DJ$7,TIBA!N$101:N$111)</f>
        <v>0</v>
      </c>
      <c r="DK46" s="88">
        <f>SUMIF(TIBA!$A$101:$A$111,'2014-2015'!DK$7,TIBA!O$101:O$111)</f>
        <v>0</v>
      </c>
      <c r="DN46" s="88">
        <f>SUMIF(TIBA!$A$101:$A$111,'2014-2015'!DN$7,TIBA!D$101:D$111)</f>
        <v>0</v>
      </c>
      <c r="DO46" s="88">
        <f>SUMIF(TIBA!$A$101:$A$111,'2014-2015'!DO$7,TIBA!E$101:E$111)</f>
        <v>0</v>
      </c>
      <c r="DP46" s="88">
        <f>SUMIF(TIBA!$A$101:$A$111,'2014-2015'!DP$7,TIBA!F$101:F$111)</f>
        <v>0</v>
      </c>
      <c r="DQ46" s="88">
        <f>SUMIF(TIBA!$A$101:$A$111,'2014-2015'!DQ$7,TIBA!G$101:G$111)</f>
        <v>0</v>
      </c>
      <c r="DR46" s="88">
        <f>SUMIF(TIBA!$A$101:$A$111,'2014-2015'!DR$7,TIBA!H$101:H$111)</f>
        <v>0</v>
      </c>
      <c r="DS46" s="88">
        <f>SUMIF(TIBA!$A$101:$A$111,'2014-2015'!DS$7,TIBA!I$101:I$111)</f>
        <v>0</v>
      </c>
      <c r="DT46" s="88">
        <f>SUMIF(TIBA!$A$101:$A$111,'2014-2015'!DT$7,TIBA!J$101:J$111)</f>
        <v>0</v>
      </c>
      <c r="DU46" s="88">
        <f>SUMIF(TIBA!$A$101:$A$111,'2014-2015'!DU$7,TIBA!K$101:K$111)</f>
        <v>0</v>
      </c>
      <c r="DV46" s="88">
        <f>SUMIF(TIBA!$A$101:$A$111,'2014-2015'!DV$7,TIBA!L$101:L$111)</f>
        <v>0</v>
      </c>
      <c r="DW46" s="88">
        <f>SUMIF(TIBA!$A$101:$A$111,'2014-2015'!DW$7,TIBA!M$101:M$111)</f>
        <v>0</v>
      </c>
      <c r="DX46" s="88">
        <f>SUMIF(TIBA!$A$101:$A$111,'2014-2015'!DX$7,TIBA!N$101:N$111)</f>
        <v>0</v>
      </c>
      <c r="DY46" s="88">
        <f>SUMIF(TIBA!$A$101:$A$111,'2014-2015'!DY$7,TIBA!O$101:O$111)</f>
        <v>0</v>
      </c>
      <c r="DZ46"/>
    </row>
    <row r="47" spans="1:130" s="16" customFormat="1" ht="15.6">
      <c r="A47" s="90"/>
      <c r="B47" s="27" t="s">
        <v>9</v>
      </c>
      <c r="C47" s="14">
        <f>+SUM(C44:C46)</f>
        <v>107166</v>
      </c>
      <c r="D47" s="103">
        <f ca="1">+SUM(D44:D46)</f>
        <v>109530</v>
      </c>
      <c r="E47" s="14">
        <f ca="1">SUM(E44:E46)</f>
        <v>2364</v>
      </c>
      <c r="F47" s="15">
        <f ca="1">IF(E47=0,0,IF(C47=0,1,E47/C47))</f>
        <v>2.2059235205195676E-2</v>
      </c>
      <c r="G47" s="14">
        <f>SUM(G44:G46)</f>
        <v>107166</v>
      </c>
      <c r="H47" s="103">
        <f ca="1">SUM(H44:H46)</f>
        <v>109530</v>
      </c>
      <c r="I47" s="14">
        <f ca="1">SUM(I44:I46)</f>
        <v>2364</v>
      </c>
      <c r="J47" s="15">
        <f ca="1">IF(I47=0,0,IF(G47=0,1,I47/G47))</f>
        <v>2.2059235205195676E-2</v>
      </c>
      <c r="K47" s="14">
        <f>+SUM(K44:K46)</f>
        <v>104634</v>
      </c>
      <c r="L47" s="103">
        <f ca="1">+SUM(L44:L46)</f>
        <v>99916</v>
      </c>
      <c r="M47" s="14">
        <f ca="1">SUM(M44:M46)</f>
        <v>-4718</v>
      </c>
      <c r="N47" s="15">
        <f ca="1">IF(M47=0,0,IF(K47=0,1,M47/K47))</f>
        <v>-4.5090505954087583E-2</v>
      </c>
      <c r="O47" s="14">
        <f>SUM(O44:O46)</f>
        <v>211800</v>
      </c>
      <c r="P47" s="103">
        <f ca="1">SUM(P44:P46)</f>
        <v>209446</v>
      </c>
      <c r="Q47" s="14">
        <f ca="1">SUM(Q44:Q46)</f>
        <v>-2354</v>
      </c>
      <c r="R47" s="15">
        <f ca="1">IF(Q47=0,0,IF(O47=0,1,Q47/O47))</f>
        <v>-1.1114258734655335E-2</v>
      </c>
      <c r="S47" s="14">
        <f>+SUM(S44:S46)</f>
        <v>140802</v>
      </c>
      <c r="T47" s="103">
        <f ca="1">+SUM(T44:T46)</f>
        <v>138017</v>
      </c>
      <c r="U47" s="14">
        <f ca="1">SUM(U44:U46)</f>
        <v>-2785</v>
      </c>
      <c r="V47" s="15">
        <f ca="1">IF(U47=0,0,IF(S47=0,1,U47/S47))</f>
        <v>-1.9779548585957585E-2</v>
      </c>
      <c r="W47" s="14">
        <f>SUM(W44:W46)</f>
        <v>352602</v>
      </c>
      <c r="X47" s="103">
        <f ca="1">SUM(X44:X46)</f>
        <v>347463</v>
      </c>
      <c r="Y47" s="14">
        <f ca="1">SUM(Y44:Y46)</f>
        <v>-5139</v>
      </c>
      <c r="Z47" s="15">
        <f ca="1">IF(Y47=0,0,IF(W47=0,1,Y47/W47))</f>
        <v>-1.4574506100362448E-2</v>
      </c>
      <c r="AA47" s="14">
        <f>+SUM(AA44:AA46)</f>
        <v>160409</v>
      </c>
      <c r="AB47" s="103">
        <f ca="1">+SUM(AB44:AB46)</f>
        <v>161670</v>
      </c>
      <c r="AC47" s="14">
        <f ca="1">SUM(AC44:AC46)</f>
        <v>1261</v>
      </c>
      <c r="AD47" s="15">
        <f ca="1">IF(AC47=0,0,IF(AA47=0,1,AC47/AA47))</f>
        <v>7.861154922728774E-3</v>
      </c>
      <c r="AE47" s="14">
        <f>SUM(AE44:AE46)</f>
        <v>513011</v>
      </c>
      <c r="AF47" s="103">
        <f ca="1">SUM(AF44:AF46)</f>
        <v>509133</v>
      </c>
      <c r="AG47" s="14">
        <f ca="1">SUM(AG44:AG46)</f>
        <v>-3878</v>
      </c>
      <c r="AH47" s="15">
        <f ca="1">IF(AG47=0,0,IF(AE47=0,1,AG47/AE47))</f>
        <v>-7.5592921009491028E-3</v>
      </c>
      <c r="AI47" s="14">
        <f>+SUM(AI44:AI46)</f>
        <v>185568</v>
      </c>
      <c r="AJ47" s="103">
        <f ca="1">+SUM(AJ44:AJ46)</f>
        <v>187577</v>
      </c>
      <c r="AK47" s="14">
        <f ca="1">SUM(AK44:AK46)</f>
        <v>2009</v>
      </c>
      <c r="AL47" s="15">
        <f ca="1">IF(AK47=0,0,IF(AI47=0,1,AK47/AI47))</f>
        <v>1.0826220037937576E-2</v>
      </c>
      <c r="AM47" s="14">
        <f>SUM(AM44:AM46)</f>
        <v>698579</v>
      </c>
      <c r="AN47" s="103">
        <f ca="1">SUM(AN44:AN46)</f>
        <v>696710</v>
      </c>
      <c r="AO47" s="14">
        <f ca="1">SUM(AO44:AO46)</f>
        <v>-1869</v>
      </c>
      <c r="AP47" s="15">
        <f ca="1">IF(AO47=0,0,IF(AM47=0,1,AO47/AM47))</f>
        <v>-2.6754311251841237E-3</v>
      </c>
      <c r="AQ47" s="14">
        <f>+SUM(AQ44:AQ46)</f>
        <v>198276</v>
      </c>
      <c r="AR47" s="103">
        <f ca="1">+SUM(AR44:AR46)</f>
        <v>197432</v>
      </c>
      <c r="AS47" s="14">
        <f ca="1">SUM(AS44:AS46)</f>
        <v>-844</v>
      </c>
      <c r="AT47" s="15">
        <f ca="1">IF(AS47=0,0,IF(AQ47=0,1,AS47/AQ47))</f>
        <v>-4.2566926909963889E-3</v>
      </c>
      <c r="AU47" s="14">
        <f>SUM(AU44:AU46)</f>
        <v>896855</v>
      </c>
      <c r="AV47" s="103">
        <f ca="1">SUM(AV44:AV46)</f>
        <v>894142</v>
      </c>
      <c r="AW47" s="14">
        <f ca="1">SUM(AW44:AW46)</f>
        <v>-2713</v>
      </c>
      <c r="AX47" s="15">
        <f ca="1">IF(AW47=0,0,IF(AU47=0,1,AW47/AU47))</f>
        <v>-3.0250151919764064E-3</v>
      </c>
      <c r="AY47" s="14">
        <f>+SUM(AY44:AY46)</f>
        <v>262838</v>
      </c>
      <c r="AZ47" s="103">
        <f ca="1">+SUM(AZ44:AZ46)</f>
        <v>259989</v>
      </c>
      <c r="BA47" s="14">
        <f ca="1">SUM(BA44:BA46)</f>
        <v>-2849</v>
      </c>
      <c r="BB47" s="15">
        <f ca="1">IF(BA47=0,0,IF(AY47=0,1,BA47/AY47))</f>
        <v>-1.0839376345886059E-2</v>
      </c>
      <c r="BC47" s="14">
        <f>SUM(BC44:BC46)</f>
        <v>1159693</v>
      </c>
      <c r="BD47" s="103">
        <f ca="1">SUM(BD44:BD46)</f>
        <v>1154131</v>
      </c>
      <c r="BE47" s="14">
        <f ca="1">SUM(BE44:BE46)</f>
        <v>-5562</v>
      </c>
      <c r="BF47" s="15">
        <f ca="1">IF(BE47=0,0,IF(BC47=0,1,BE47/BC47))</f>
        <v>-4.7960968980583652E-3</v>
      </c>
      <c r="BG47" s="14">
        <f>+SUM(BG44:BG46)</f>
        <v>287915</v>
      </c>
      <c r="BH47" s="103">
        <f ca="1">+SUM(BH44:BH46)</f>
        <v>253369</v>
      </c>
      <c r="BI47" s="14">
        <f ca="1">SUM(BI44:BI46)</f>
        <v>-34546</v>
      </c>
      <c r="BJ47" s="15">
        <f ca="1">IF(BI47=0,0,IF(BG47=0,1,BI47/BG47))</f>
        <v>-0.11998680166021222</v>
      </c>
      <c r="BK47" s="14">
        <f>SUM(BK44:BK46)</f>
        <v>1447608</v>
      </c>
      <c r="BL47" s="103">
        <f ca="1">SUM(BL44:BL46)</f>
        <v>1407500</v>
      </c>
      <c r="BM47" s="14">
        <f ca="1">SUM(BM44:BM46)</f>
        <v>-40108</v>
      </c>
      <c r="BN47" s="15">
        <f ca="1">IF(BM47=0,0,IF(BK47=0,1,BM47/BK47))</f>
        <v>-2.7706395654072097E-2</v>
      </c>
      <c r="BO47" s="14">
        <f>+SUM(BO44:BO46)</f>
        <v>179391</v>
      </c>
      <c r="BP47" s="103">
        <f ca="1">+SUM(BP44:BP46)</f>
        <v>182175</v>
      </c>
      <c r="BQ47" s="14">
        <f ca="1">SUM(BQ44:BQ46)</f>
        <v>2784</v>
      </c>
      <c r="BR47" s="15">
        <f ca="1">IF(BQ47=0,0,IF(BO47=0,1,BQ47/BO47))</f>
        <v>1.551917320266903E-2</v>
      </c>
      <c r="BS47" s="14">
        <f>SUM(BS44:BS46)</f>
        <v>1626999</v>
      </c>
      <c r="BT47" s="103">
        <f ca="1">SUM(BT44:BT46)</f>
        <v>1589675</v>
      </c>
      <c r="BU47" s="14">
        <f ca="1">SUM(BU44:BU46)</f>
        <v>-37324</v>
      </c>
      <c r="BV47" s="15">
        <f ca="1">IF(BU47=0,0,IF(BS47=0,1,BU47/BS47))</f>
        <v>-2.2940395169265625E-2</v>
      </c>
      <c r="BW47" s="14">
        <f>+SUM(BW44:BW46)</f>
        <v>175214</v>
      </c>
      <c r="BX47" s="103">
        <f ca="1">+SUM(BX44:BX46)</f>
        <v>163501</v>
      </c>
      <c r="BY47" s="14">
        <f ca="1">SUM(BY44:BY46)</f>
        <v>-11713</v>
      </c>
      <c r="BZ47" s="15">
        <f ca="1">IF(BY47=0,0,IF(BW47=0,1,BY47/BW47))</f>
        <v>-6.6849680961567001E-2</v>
      </c>
      <c r="CA47" s="14">
        <f>SUM(CA44:CA46)</f>
        <v>1802213</v>
      </c>
      <c r="CB47" s="103">
        <f ca="1">SUM(CB44:CB46)</f>
        <v>1753176</v>
      </c>
      <c r="CC47" s="14">
        <f ca="1">SUM(CC44:CC46)</f>
        <v>-49037</v>
      </c>
      <c r="CD47" s="15">
        <f ca="1">IF(CC47=0,0,IF(CA47=0,1,CC47/CA47))</f>
        <v>-2.7209325423798409E-2</v>
      </c>
      <c r="CE47" s="14">
        <f>+SUM(CE44:CE46)</f>
        <v>148289</v>
      </c>
      <c r="CF47" s="103">
        <f ca="1">+SUM(CF44:CF46)</f>
        <v>137460</v>
      </c>
      <c r="CG47" s="14">
        <f ca="1">SUM(CG44:CG46)</f>
        <v>-10829</v>
      </c>
      <c r="CH47" s="15">
        <f ca="1">IF(CG47=0,0,IF(CE47=0,1,CG47/CE47))</f>
        <v>-7.3026320226045091E-2</v>
      </c>
      <c r="CI47" s="14">
        <f>SUM(CI44:CI46)</f>
        <v>1950502</v>
      </c>
      <c r="CJ47" s="103">
        <f ca="1">SUM(CJ44:CJ46)</f>
        <v>1890636</v>
      </c>
      <c r="CK47" s="14">
        <f ca="1">SUM(CK44:CK46)</f>
        <v>-59866</v>
      </c>
      <c r="CL47" s="15">
        <f ca="1">IF(CK47=0,0,IF(CI47=0,1,CK47/CI47))</f>
        <v>-3.0692611440541973E-2</v>
      </c>
      <c r="CM47" s="14">
        <f>+SUM(CM44:CM46)</f>
        <v>129480</v>
      </c>
      <c r="CN47" s="103">
        <f ca="1">+SUM(CN44:CN46)</f>
        <v>124089</v>
      </c>
      <c r="CO47" s="14">
        <f ca="1">SUM(CO44:CO46)</f>
        <v>-5391</v>
      </c>
      <c r="CP47" s="15">
        <f ca="1">IF(CO47=0,0,IF(CM47=0,1,CO47/CM47))</f>
        <v>-4.1635773864689529E-2</v>
      </c>
      <c r="CQ47" s="14">
        <f>SUM(CQ44:CQ46)</f>
        <v>2079982</v>
      </c>
      <c r="CR47" s="103">
        <f ca="1">SUM(CR44:CR46)</f>
        <v>2014725</v>
      </c>
      <c r="CS47" s="14">
        <f ca="1">SUM(CS44:CS46)</f>
        <v>-65257</v>
      </c>
      <c r="CT47" s="15">
        <f ca="1">IF(CS47=0,0,IF(CQ47=0,1,CS47/CQ47))</f>
        <v>-3.1373829196598819E-2</v>
      </c>
      <c r="CW47" s="12"/>
      <c r="CX47" s="12"/>
      <c r="CZ47" s="89"/>
      <c r="DA47" s="89"/>
      <c r="DB47" s="89"/>
      <c r="DC47" s="89"/>
      <c r="DD47" s="89"/>
      <c r="DE47" s="89"/>
      <c r="DF47" s="89"/>
      <c r="DG47" s="89"/>
      <c r="DH47" s="89"/>
      <c r="DI47" s="89"/>
      <c r="DJ47" s="89"/>
      <c r="DK47" s="89"/>
      <c r="DL47" s="12"/>
      <c r="DM47" s="12"/>
      <c r="DN47" s="89"/>
      <c r="DO47" s="89"/>
      <c r="DP47" s="89"/>
      <c r="DQ47" s="89"/>
      <c r="DR47" s="89"/>
      <c r="DS47" s="89"/>
      <c r="DT47" s="89"/>
      <c r="DU47" s="89"/>
      <c r="DV47" s="89"/>
      <c r="DW47" s="89"/>
      <c r="DX47" s="89"/>
      <c r="DY47" s="89"/>
      <c r="DZ47"/>
    </row>
    <row r="48" spans="1:130" s="12" customFormat="1" ht="15.6">
      <c r="A48" s="91"/>
      <c r="B48" s="28"/>
      <c r="C48" s="9"/>
      <c r="D48" s="9"/>
      <c r="E48" s="10"/>
      <c r="F48" s="11"/>
      <c r="G48" s="9"/>
      <c r="H48" s="9"/>
      <c r="I48" s="10"/>
      <c r="J48" s="11"/>
      <c r="K48" s="9"/>
      <c r="L48" s="9"/>
      <c r="M48" s="10"/>
      <c r="N48" s="11"/>
      <c r="O48" s="9"/>
      <c r="P48" s="9"/>
      <c r="Q48" s="10"/>
      <c r="R48" s="11"/>
      <c r="S48" s="9"/>
      <c r="T48" s="9"/>
      <c r="U48" s="10"/>
      <c r="V48" s="11"/>
      <c r="W48" s="9"/>
      <c r="X48" s="9"/>
      <c r="Y48" s="10"/>
      <c r="Z48" s="11"/>
      <c r="AA48" s="9"/>
      <c r="AB48" s="9"/>
      <c r="AC48" s="10"/>
      <c r="AD48" s="11"/>
      <c r="AE48" s="9"/>
      <c r="AF48" s="9"/>
      <c r="AG48" s="10"/>
      <c r="AH48" s="11"/>
      <c r="AI48" s="9"/>
      <c r="AJ48" s="9"/>
      <c r="AK48" s="10"/>
      <c r="AL48" s="11"/>
      <c r="AM48" s="9"/>
      <c r="AN48" s="9"/>
      <c r="AO48" s="10"/>
      <c r="AP48" s="11"/>
      <c r="AQ48" s="9"/>
      <c r="AR48" s="9"/>
      <c r="AS48" s="10"/>
      <c r="AT48" s="11"/>
      <c r="AU48" s="9"/>
      <c r="AV48" s="9"/>
      <c r="AW48" s="10"/>
      <c r="AX48" s="11"/>
      <c r="AY48" s="9"/>
      <c r="AZ48" s="9"/>
      <c r="BA48" s="10"/>
      <c r="BB48" s="11"/>
      <c r="BC48" s="9"/>
      <c r="BD48" s="9"/>
      <c r="BE48" s="10"/>
      <c r="BF48" s="11"/>
      <c r="BG48" s="9"/>
      <c r="BH48" s="9"/>
      <c r="BI48" s="10"/>
      <c r="BJ48" s="11"/>
      <c r="BK48" s="9"/>
      <c r="BL48" s="9"/>
      <c r="BM48" s="10"/>
      <c r="BN48" s="11"/>
      <c r="BO48" s="9"/>
      <c r="BP48" s="9"/>
      <c r="BQ48" s="10"/>
      <c r="BR48" s="11"/>
      <c r="BS48" s="9"/>
      <c r="BT48" s="9"/>
      <c r="BU48" s="10"/>
      <c r="BV48" s="11"/>
      <c r="BW48" s="9"/>
      <c r="BX48" s="9"/>
      <c r="BY48" s="10"/>
      <c r="BZ48" s="11"/>
      <c r="CA48" s="9"/>
      <c r="CB48" s="9"/>
      <c r="CC48" s="10"/>
      <c r="CD48" s="11"/>
      <c r="CE48" s="9"/>
      <c r="CF48" s="9"/>
      <c r="CG48" s="10"/>
      <c r="CH48" s="11"/>
      <c r="CI48" s="9"/>
      <c r="CJ48" s="9"/>
      <c r="CK48" s="10"/>
      <c r="CL48" s="11"/>
      <c r="CM48" s="9"/>
      <c r="CN48" s="9"/>
      <c r="CO48" s="10"/>
      <c r="CP48" s="11"/>
      <c r="CQ48" s="9"/>
      <c r="CR48" s="9"/>
      <c r="CS48" s="10"/>
      <c r="CT48" s="11"/>
      <c r="CY48" s="16"/>
      <c r="CZ48" s="89"/>
      <c r="DA48" s="89"/>
      <c r="DB48" s="89"/>
      <c r="DC48" s="89"/>
      <c r="DD48" s="89"/>
      <c r="DE48" s="89"/>
      <c r="DF48" s="89"/>
      <c r="DG48" s="89"/>
      <c r="DH48" s="89"/>
      <c r="DI48" s="89"/>
      <c r="DJ48" s="89"/>
      <c r="DK48" s="89"/>
      <c r="DN48" s="89"/>
      <c r="DO48" s="89"/>
      <c r="DP48" s="89"/>
      <c r="DQ48" s="89"/>
      <c r="DR48" s="89"/>
      <c r="DS48" s="89"/>
      <c r="DT48" s="89"/>
      <c r="DU48" s="89"/>
      <c r="DV48" s="89"/>
      <c r="DW48" s="89"/>
      <c r="DX48" s="89"/>
      <c r="DY48" s="89"/>
      <c r="DZ48"/>
    </row>
    <row r="49" spans="1:130" s="12" customFormat="1" ht="15" customHeight="1">
      <c r="A49" s="99"/>
      <c r="B49" s="31" t="s">
        <v>6</v>
      </c>
      <c r="C49" s="87">
        <f>+CZ49</f>
        <v>165717</v>
      </c>
      <c r="D49" s="87">
        <f ca="1">OFFSET(CZ49,0,14,1,1)</f>
        <v>154893</v>
      </c>
      <c r="E49" s="21">
        <f ca="1">SUM(D49-C49)</f>
        <v>-10824</v>
      </c>
      <c r="F49" s="22">
        <f ca="1">IF(E49=0,0,IF(C49=0,1,E49/C49))</f>
        <v>-6.5316171545466067E-2</v>
      </c>
      <c r="G49" s="21">
        <f>SUMIF($C$6:F$6,G$5,$C49:F49)</f>
        <v>165717</v>
      </c>
      <c r="H49" s="87">
        <f ca="1">SUMIF($C$6:G$6,H$5,$C49:G49)</f>
        <v>154893</v>
      </c>
      <c r="I49" s="21">
        <f ca="1">SUM(H49-G49)</f>
        <v>-10824</v>
      </c>
      <c r="J49" s="22">
        <f ca="1">IF(I49=0,0,IF(G49=0,1,I49/G49))</f>
        <v>-6.5316171545466067E-2</v>
      </c>
      <c r="K49" s="21">
        <f>+DA49</f>
        <v>158456</v>
      </c>
      <c r="L49" s="87">
        <f ca="1">OFFSET(DA49,0,14,1,1)</f>
        <v>133537</v>
      </c>
      <c r="M49" s="21">
        <f ca="1">SUM(L49-K49)</f>
        <v>-24919</v>
      </c>
      <c r="N49" s="22">
        <f ca="1">IF(M49=0,0,IF(K49=0,1,M49/K49))</f>
        <v>-0.15726132175493512</v>
      </c>
      <c r="O49" s="21">
        <f>SUMIF($C$6:N$6,O$5,$C49:N49)</f>
        <v>324173</v>
      </c>
      <c r="P49" s="87">
        <f ca="1">SUMIF($C$6:O$6,P$5,$C49:O49)</f>
        <v>288430</v>
      </c>
      <c r="Q49" s="21">
        <f ca="1">SUM(P49-O49)</f>
        <v>-35743</v>
      </c>
      <c r="R49" s="22">
        <f ca="1">IF(Q49=0,0,IF(O49=0,1,Q49/O49))</f>
        <v>-0.11025902835831485</v>
      </c>
      <c r="S49" s="21">
        <f>+DB49</f>
        <v>210660</v>
      </c>
      <c r="T49" s="87">
        <f ca="1">OFFSET(DB49,0,14,1,1)</f>
        <v>184665</v>
      </c>
      <c r="U49" s="21">
        <f ca="1">SUM(T49-S49)</f>
        <v>-25995</v>
      </c>
      <c r="V49" s="22">
        <f ca="1">IF(U49=0,0,IF(S49=0,1,U49/S49))</f>
        <v>-0.12339789233836514</v>
      </c>
      <c r="W49" s="21">
        <f>SUMIF($C$6:V$6,W$5,$C49:V49)</f>
        <v>534833</v>
      </c>
      <c r="X49" s="87">
        <f ca="1">SUMIF($C$6:W$6,X$5,$C49:W49)</f>
        <v>473095</v>
      </c>
      <c r="Y49" s="21">
        <f ca="1">SUM(X49-W49)</f>
        <v>-61738</v>
      </c>
      <c r="Z49" s="22">
        <f ca="1">IF(Y49=0,0,IF(W49=0,1,Y49/W49))</f>
        <v>-0.11543416356133597</v>
      </c>
      <c r="AA49" s="21">
        <f>+DC49</f>
        <v>223555</v>
      </c>
      <c r="AB49" s="87">
        <f ca="1">OFFSET(DC49,0,14,1,1)</f>
        <v>191551</v>
      </c>
      <c r="AC49" s="21">
        <f ca="1">SUM(AB49-AA49)</f>
        <v>-32004</v>
      </c>
      <c r="AD49" s="22">
        <f ca="1">IF(AC49=0,0,IF(AA49=0,1,AC49/AA49))</f>
        <v>-0.14315940148956632</v>
      </c>
      <c r="AE49" s="21">
        <f>SUMIF($C$6:AD$6,AE$5,$C49:AD49)</f>
        <v>758388</v>
      </c>
      <c r="AF49" s="87">
        <f ca="1">SUMIF($C$6:AE$6,AF$5,$C49:AE49)</f>
        <v>664646</v>
      </c>
      <c r="AG49" s="21">
        <f ca="1">SUM(AF49-AE49)</f>
        <v>-93742</v>
      </c>
      <c r="AH49" s="22">
        <f ca="1">IF(AG49=0,0,IF(AE49=0,1,AG49/AE49))</f>
        <v>-0.12360691361150229</v>
      </c>
      <c r="AI49" s="21">
        <f>+DD49</f>
        <v>248866</v>
      </c>
      <c r="AJ49" s="87">
        <f ca="1">OFFSET(DD49,0,14,1,1)</f>
        <v>227801</v>
      </c>
      <c r="AK49" s="21">
        <f ca="1">SUM(AJ49-AI49)</f>
        <v>-21065</v>
      </c>
      <c r="AL49" s="22">
        <f ca="1">IF(AK49=0,0,IF(AI49=0,1,AK49/AI49))</f>
        <v>-8.4643944934221629E-2</v>
      </c>
      <c r="AM49" s="21">
        <f>SUMIF($C$6:AL$6,AM$5,$C49:AL49)</f>
        <v>1007254</v>
      </c>
      <c r="AN49" s="87">
        <f ca="1">SUMIF($C$6:AM$6,AN$5,$C49:AM49)</f>
        <v>892447</v>
      </c>
      <c r="AO49" s="21">
        <f ca="1">SUM(AN49-AM49)</f>
        <v>-114807</v>
      </c>
      <c r="AP49" s="22">
        <f ca="1">IF(AO49=0,0,IF(AM49=0,1,AO49/AM49))</f>
        <v>-0.11398018771829152</v>
      </c>
      <c r="AQ49" s="21">
        <f>+DE49</f>
        <v>249092</v>
      </c>
      <c r="AR49" s="87">
        <f ca="1">OFFSET(DE49,0,14,1,1)</f>
        <v>224989</v>
      </c>
      <c r="AS49" s="21">
        <f ca="1">SUM(AR49-AQ49)</f>
        <v>-24103</v>
      </c>
      <c r="AT49" s="22">
        <f ca="1">IF(AS49=0,0,IF(AQ49=0,1,AS49/AQ49))</f>
        <v>-9.6763444831628478E-2</v>
      </c>
      <c r="AU49" s="21">
        <f>SUMIF($C$6:AT$6,AU$5,$C49:AT49)</f>
        <v>1256346</v>
      </c>
      <c r="AV49" s="87">
        <f ca="1">SUMIF($C$6:AU$6,AV$5,$C49:AU49)</f>
        <v>1117436</v>
      </c>
      <c r="AW49" s="21">
        <f ca="1">SUM(AV49-AU49)</f>
        <v>-138910</v>
      </c>
      <c r="AX49" s="22">
        <f ca="1">IF(AW49=0,0,IF(AU49=0,1,AW49/AU49))</f>
        <v>-0.11056667510383286</v>
      </c>
      <c r="AY49" s="21">
        <f>+DF49</f>
        <v>286257</v>
      </c>
      <c r="AZ49" s="87">
        <f ca="1">OFFSET(DF49,0,14,1,1)</f>
        <v>275422</v>
      </c>
      <c r="BA49" s="21">
        <f ca="1">SUM(AZ49-AY49)</f>
        <v>-10835</v>
      </c>
      <c r="BB49" s="22">
        <f ca="1">IF(BA49=0,0,IF(AY49=0,1,BA49/AY49))</f>
        <v>-3.7850602780019352E-2</v>
      </c>
      <c r="BC49" s="21">
        <f>SUMIF($C$6:BB$6,BC$5,$C49:BB49)</f>
        <v>1542603</v>
      </c>
      <c r="BD49" s="87">
        <f ca="1">SUMIF($C$6:BC$6,BD$5,$C49:BC49)</f>
        <v>1392858</v>
      </c>
      <c r="BE49" s="21">
        <f ca="1">SUM(BD49-BC49)</f>
        <v>-149745</v>
      </c>
      <c r="BF49" s="22">
        <f ca="1">IF(BE49=0,0,IF(BC49=0,1,BE49/BC49))</f>
        <v>-9.7072934513935213E-2</v>
      </c>
      <c r="BG49" s="21">
        <f>+DG49</f>
        <v>316711</v>
      </c>
      <c r="BH49" s="87">
        <f ca="1">OFFSET(DG49,0,14,1,1)</f>
        <v>282830</v>
      </c>
      <c r="BI49" s="21">
        <f ca="1">SUM(BH49-BG49)</f>
        <v>-33881</v>
      </c>
      <c r="BJ49" s="22">
        <f ca="1">IF(BI49=0,0,IF(BG49=0,1,BI49/BG49))</f>
        <v>-0.10697765470728834</v>
      </c>
      <c r="BK49" s="21">
        <f>SUMIF($C$6:BJ$6,BK$5,$C49:BJ49)</f>
        <v>1859314</v>
      </c>
      <c r="BL49" s="87">
        <f ca="1">SUMIF($C$6:BK$6,BL$5,$C49:BK49)</f>
        <v>1675688</v>
      </c>
      <c r="BM49" s="21">
        <f ca="1">SUM(BL49-BK49)</f>
        <v>-183626</v>
      </c>
      <c r="BN49" s="22">
        <f ca="1">IF(BM49=0,0,IF(BK49=0,1,BM49/BK49))</f>
        <v>-9.8760080330702618E-2</v>
      </c>
      <c r="BO49" s="21">
        <f>+DH49</f>
        <v>235775</v>
      </c>
      <c r="BP49" s="87">
        <f ca="1">OFFSET(DH49,0,14,1,1)</f>
        <v>215316</v>
      </c>
      <c r="BQ49" s="21">
        <f ca="1">SUM(BP49-BO49)</f>
        <v>-20459</v>
      </c>
      <c r="BR49" s="22">
        <f ca="1">IF(BQ49=0,0,IF(BO49=0,1,BQ49/BO49))</f>
        <v>-8.6773406849750823E-2</v>
      </c>
      <c r="BS49" s="21">
        <f>SUMIF($C$6:BR$6,BS$5,$C49:BR49)</f>
        <v>2095089</v>
      </c>
      <c r="BT49" s="87">
        <f ca="1">SUMIF($C$6:BS$6,BT$5,$C49:BS49)</f>
        <v>1891004</v>
      </c>
      <c r="BU49" s="21">
        <f ca="1">SUM(BT49-BS49)</f>
        <v>-204085</v>
      </c>
      <c r="BV49" s="22">
        <f ca="1">IF(BU49=0,0,IF(BS49=0,1,BU49/BS49))</f>
        <v>-9.7411136233353332E-2</v>
      </c>
      <c r="BW49" s="21">
        <f>+DI49</f>
        <v>234540</v>
      </c>
      <c r="BX49" s="87">
        <f ca="1">OFFSET(DI49,0,14,1,1)</f>
        <v>202295</v>
      </c>
      <c r="BY49" s="21">
        <f ca="1">SUM(BX49-BW49)</f>
        <v>-32245</v>
      </c>
      <c r="BZ49" s="22">
        <f ca="1">IF(BY49=0,0,IF(BW49=0,1,BY49/BW49))</f>
        <v>-0.13748187942355247</v>
      </c>
      <c r="CA49" s="21">
        <f>SUMIF($C$6:BZ$6,CA$5,$C49:BZ49)</f>
        <v>2329629</v>
      </c>
      <c r="CB49" s="87">
        <f ca="1">SUMIF($C$6:CA$6,CB$5,$C49:CA49)</f>
        <v>2093299</v>
      </c>
      <c r="CC49" s="21">
        <f ca="1">SUM(CB49-CA49)</f>
        <v>-236330</v>
      </c>
      <c r="CD49" s="22">
        <f ca="1">IF(CC49=0,0,IF(CA49=0,1,CC49/CA49))</f>
        <v>-0.10144533743355702</v>
      </c>
      <c r="CE49" s="21">
        <f>+DJ49</f>
        <v>203026</v>
      </c>
      <c r="CF49" s="87">
        <f ca="1">OFFSET(DJ49,0,14,1,1)</f>
        <v>186615</v>
      </c>
      <c r="CG49" s="21">
        <f ca="1">SUM(CF49-CE49)</f>
        <v>-16411</v>
      </c>
      <c r="CH49" s="22">
        <f ca="1">IF(CG49=0,0,IF(CE49=0,1,CG49/CE49))</f>
        <v>-8.0832011663530781E-2</v>
      </c>
      <c r="CI49" s="21">
        <f>SUMIF($C$6:CH$6,CI$5,$C49:CH49)</f>
        <v>2532655</v>
      </c>
      <c r="CJ49" s="87">
        <f ca="1">SUMIF($C$6:CI$6,CJ$5,$C49:CI49)</f>
        <v>2279914</v>
      </c>
      <c r="CK49" s="21">
        <f ca="1">SUM(CJ49-CI49)</f>
        <v>-252741</v>
      </c>
      <c r="CL49" s="22">
        <f ca="1">IF(CK49=0,0,IF(CI49=0,1,CK49/CI49))</f>
        <v>-9.9792905073924396E-2</v>
      </c>
      <c r="CM49" s="21">
        <f>+DK49</f>
        <v>209818</v>
      </c>
      <c r="CN49" s="87">
        <f ca="1">OFFSET(DK49,0,14,1,1)</f>
        <v>182279</v>
      </c>
      <c r="CO49" s="21">
        <f ca="1">SUM(CN49-CM49)</f>
        <v>-27539</v>
      </c>
      <c r="CP49" s="22">
        <f ca="1">IF(CO49=0,0,IF(CM49=0,1,CO49/CM49))</f>
        <v>-0.13125184683868876</v>
      </c>
      <c r="CQ49" s="21">
        <f>SUMIF($C$6:CP$6,CQ$5,$C49:CP49)</f>
        <v>2742473</v>
      </c>
      <c r="CR49" s="87">
        <f ca="1">SUMIF($C$6:CQ$6,CR$5,$C49:CQ49)</f>
        <v>2462193</v>
      </c>
      <c r="CS49" s="21">
        <f ca="1">SUM(CR49-CQ49)</f>
        <v>-280280</v>
      </c>
      <c r="CT49" s="22">
        <f ca="1">IF(CS49=0,0,IF(CQ49=0,1,CS49/CQ49))</f>
        <v>-0.10219972995176252</v>
      </c>
      <c r="CW49" s="12" t="s">
        <v>12</v>
      </c>
      <c r="CX49" s="81" t="s">
        <v>6</v>
      </c>
      <c r="CZ49" s="88">
        <f>SUMIF(LQB!$A$73:$A$83,'2014-2015'!CZ$7,LQB!D$73:D$83)</f>
        <v>165717</v>
      </c>
      <c r="DA49" s="88">
        <f>SUMIF(LQB!$A$73:$A$83,'2014-2015'!DA$7,LQB!E$73:E$83)</f>
        <v>158456</v>
      </c>
      <c r="DB49" s="88">
        <f>SUMIF(LQB!$A$73:$A$83,'2014-2015'!DB$7,LQB!F$73:F$83)</f>
        <v>210660</v>
      </c>
      <c r="DC49" s="88">
        <f>SUMIF(LQB!$A$73:$A$83,'2014-2015'!DC$7,LQB!G$73:G$83)</f>
        <v>223555</v>
      </c>
      <c r="DD49" s="88">
        <f>SUMIF(LQB!$A$73:$A$83,'2014-2015'!DD$7,LQB!H$73:H$83)</f>
        <v>248866</v>
      </c>
      <c r="DE49" s="88">
        <f>SUMIF(LQB!$A$73:$A$83,'2014-2015'!DE$7,LQB!I$73:I$83)</f>
        <v>249092</v>
      </c>
      <c r="DF49" s="88">
        <f>SUMIF(LQB!$A$73:$A$83,'2014-2015'!DF$7,LQB!J$73:J$83)</f>
        <v>286257</v>
      </c>
      <c r="DG49" s="88">
        <f>SUMIF(LQB!$A$73:$A$83,'2014-2015'!DG$7,LQB!K$73:K$83)</f>
        <v>316711</v>
      </c>
      <c r="DH49" s="88">
        <f>SUMIF(LQB!$A$73:$A$83,'2014-2015'!DH$7,LQB!L$73:L$83)</f>
        <v>235775</v>
      </c>
      <c r="DI49" s="88">
        <f>SUMIF(LQB!$A$73:$A$83,'2014-2015'!DI$7,LQB!M$73:M$83)</f>
        <v>234540</v>
      </c>
      <c r="DJ49" s="88">
        <f>SUMIF(LQB!$A$73:$A$83,'2014-2015'!DJ$7,LQB!N$73:N$83)</f>
        <v>203026</v>
      </c>
      <c r="DK49" s="88">
        <f>SUMIF(LQB!$A$73:$A$83,'2014-2015'!DK$7,LQB!O$73:O$83)</f>
        <v>209818</v>
      </c>
      <c r="DN49" s="88">
        <f>SUMIF(LQB!$A$73:$A$83,'2014-2015'!DN$7,LQB!D$73:D$83)</f>
        <v>154893</v>
      </c>
      <c r="DO49" s="88">
        <f>SUMIF(LQB!$A$73:$A$83,'2014-2015'!DO$7,LQB!E$73:E$83)</f>
        <v>133537</v>
      </c>
      <c r="DP49" s="88">
        <f>SUMIF(LQB!$A$73:$A$83,'2014-2015'!DP$7,LQB!F$73:F$83)</f>
        <v>184665</v>
      </c>
      <c r="DQ49" s="88">
        <f>SUMIF(LQB!$A$73:$A$83,'2014-2015'!DQ$7,LQB!G$73:G$83)</f>
        <v>191551</v>
      </c>
      <c r="DR49" s="88">
        <f>SUMIF(LQB!$A$73:$A$83,'2014-2015'!DR$7,LQB!H$73:H$83)</f>
        <v>227801</v>
      </c>
      <c r="DS49" s="88">
        <f>SUMIF(LQB!$A$73:$A$83,'2014-2015'!DS$7,LQB!I$73:I$83)</f>
        <v>224989</v>
      </c>
      <c r="DT49" s="88">
        <f>SUMIF(LQB!$A$73:$A$83,'2014-2015'!DT$7,LQB!J$73:J$83)</f>
        <v>275422</v>
      </c>
      <c r="DU49" s="88">
        <f>SUMIF(LQB!$A$73:$A$83,'2014-2015'!DU$7,LQB!K$73:K$83)</f>
        <v>282830</v>
      </c>
      <c r="DV49" s="88">
        <f>SUMIF(LQB!$A$73:$A$83,'2014-2015'!DV$7,LQB!L$73:L$83)</f>
        <v>215316</v>
      </c>
      <c r="DW49" s="88">
        <f>SUMIF(LQB!$A$73:$A$83,'2014-2015'!DW$7,LQB!M$73:M$83)</f>
        <v>202295</v>
      </c>
      <c r="DX49" s="88">
        <f>SUMIF(LQB!$A$73:$A$83,'2014-2015'!DX$7,LQB!N$73:N$83)</f>
        <v>186615</v>
      </c>
      <c r="DY49" s="88">
        <f>SUMIF(LQB!$A$73:$A$83,'2014-2015'!DY$7,LQB!O$73:O$83)</f>
        <v>182279</v>
      </c>
      <c r="DZ49"/>
    </row>
    <row r="50" spans="1:130" s="12" customFormat="1" ht="15.75" customHeight="1">
      <c r="A50" s="101" t="str">
        <f>+CW51</f>
        <v>Lewiston-Queenston Bridge</v>
      </c>
      <c r="B50" s="29" t="s">
        <v>7</v>
      </c>
      <c r="C50" s="87">
        <f>+CZ50</f>
        <v>55648</v>
      </c>
      <c r="D50" s="87">
        <f ca="1">OFFSET(CZ50,0,14,1,1)</f>
        <v>55740</v>
      </c>
      <c r="E50" s="21">
        <f ca="1">SUM(D50-C50)</f>
        <v>92</v>
      </c>
      <c r="F50" s="22">
        <f ca="1">IF(E50=0,0,IF(C50=0,1,E50/C50))</f>
        <v>1.6532489936745256E-3</v>
      </c>
      <c r="G50" s="21">
        <f>SUMIF($C$6:F$6,G$5,$C50:F50)</f>
        <v>55648</v>
      </c>
      <c r="H50" s="87">
        <f ca="1">SUMIF($C$6:G$6,H$5,$C50:G50)</f>
        <v>55740</v>
      </c>
      <c r="I50" s="21">
        <f ca="1">SUM(H50-G50)</f>
        <v>92</v>
      </c>
      <c r="J50" s="22">
        <f ca="1">IF(I50=0,0,IF(G50=0,1,I50/G50))</f>
        <v>1.6532489936745256E-3</v>
      </c>
      <c r="K50" s="21">
        <f>+DA50</f>
        <v>52664</v>
      </c>
      <c r="L50" s="87">
        <f ca="1">OFFSET(DA50,0,14,1,1)</f>
        <v>51718</v>
      </c>
      <c r="M50" s="21">
        <f ca="1">SUM(L50-K50)</f>
        <v>-946</v>
      </c>
      <c r="N50" s="22">
        <f ca="1">IF(M50=0,0,IF(K50=0,1,M50/K50))</f>
        <v>-1.7962934832143399E-2</v>
      </c>
      <c r="O50" s="21">
        <f>SUMIF($C$6:N$6,O$5,$C50:N50)</f>
        <v>108312</v>
      </c>
      <c r="P50" s="87">
        <f ca="1">SUMIF($C$6:O$6,P$5,$C50:O50)</f>
        <v>107458</v>
      </c>
      <c r="Q50" s="21">
        <f ca="1">SUM(P50-O50)</f>
        <v>-854</v>
      </c>
      <c r="R50" s="22">
        <f ca="1">IF(Q50=0,0,IF(O50=0,1,Q50/O50))</f>
        <v>-7.8846295885959088E-3</v>
      </c>
      <c r="S50" s="21">
        <f>+DB50</f>
        <v>58434</v>
      </c>
      <c r="T50" s="87">
        <f ca="1">OFFSET(DB50,0,14,1,1)</f>
        <v>62110</v>
      </c>
      <c r="U50" s="21">
        <f ca="1">SUM(T50-S50)</f>
        <v>3676</v>
      </c>
      <c r="V50" s="22">
        <f ca="1">IF(U50=0,0,IF(S50=0,1,U50/S50))</f>
        <v>6.2908580620871415E-2</v>
      </c>
      <c r="W50" s="21">
        <f>SUMIF($C$6:V$6,W$5,$C50:V50)</f>
        <v>166746</v>
      </c>
      <c r="X50" s="87">
        <f ca="1">SUMIF($C$6:W$6,X$5,$C50:W50)</f>
        <v>169568</v>
      </c>
      <c r="Y50" s="21">
        <f ca="1">SUM(X50-W50)</f>
        <v>2822</v>
      </c>
      <c r="Z50" s="22">
        <f ca="1">IF(Y50=0,0,IF(W50=0,1,Y50/W50))</f>
        <v>1.692394420255958E-2</v>
      </c>
      <c r="AA50" s="21">
        <f>+DC50</f>
        <v>60906</v>
      </c>
      <c r="AB50" s="87">
        <f ca="1">OFFSET(DC50,0,14,1,1)</f>
        <v>62786</v>
      </c>
      <c r="AC50" s="21">
        <f ca="1">SUM(AB50-AA50)</f>
        <v>1880</v>
      </c>
      <c r="AD50" s="22">
        <f ca="1">IF(AC50=0,0,IF(AA50=0,1,AC50/AA50))</f>
        <v>3.0867238038945258E-2</v>
      </c>
      <c r="AE50" s="21">
        <f>SUMIF($C$6:AD$6,AE$5,$C50:AD50)</f>
        <v>227652</v>
      </c>
      <c r="AF50" s="87">
        <f ca="1">SUMIF($C$6:AE$6,AF$5,$C50:AE50)</f>
        <v>232354</v>
      </c>
      <c r="AG50" s="21">
        <f ca="1">SUM(AF50-AE50)</f>
        <v>4702</v>
      </c>
      <c r="AH50" s="22">
        <f ca="1">IF(AG50=0,0,IF(AE50=0,1,AG50/AE50))</f>
        <v>2.0654332050673834E-2</v>
      </c>
      <c r="AI50" s="21">
        <f>+DD50</f>
        <v>64200</v>
      </c>
      <c r="AJ50" s="87">
        <f ca="1">OFFSET(DD50,0,14,1,1)</f>
        <v>63648</v>
      </c>
      <c r="AK50" s="21">
        <f ca="1">SUM(AJ50-AI50)</f>
        <v>-552</v>
      </c>
      <c r="AL50" s="22">
        <f ca="1">IF(AK50=0,0,IF(AI50=0,1,AK50/AI50))</f>
        <v>-8.5981308411214961E-3</v>
      </c>
      <c r="AM50" s="21">
        <f>SUMIF($C$6:AL$6,AM$5,$C50:AL50)</f>
        <v>291852</v>
      </c>
      <c r="AN50" s="87">
        <f ca="1">SUMIF($C$6:AM$6,AN$5,$C50:AM50)</f>
        <v>296002</v>
      </c>
      <c r="AO50" s="21">
        <f ca="1">SUM(AN50-AM50)</f>
        <v>4150</v>
      </c>
      <c r="AP50" s="22">
        <f ca="1">IF(AO50=0,0,IF(AM50=0,1,AO50/AM50))</f>
        <v>1.4219535929169578E-2</v>
      </c>
      <c r="AQ50" s="21">
        <f>+DE50</f>
        <v>61082</v>
      </c>
      <c r="AR50" s="87">
        <f ca="1">OFFSET(DE50,0,14,1,1)</f>
        <v>63284</v>
      </c>
      <c r="AS50" s="21">
        <f ca="1">SUM(AR50-AQ50)</f>
        <v>2202</v>
      </c>
      <c r="AT50" s="22">
        <f ca="1">IF(AS50=0,0,IF(AQ50=0,1,AS50/AQ50))</f>
        <v>3.604990013424577E-2</v>
      </c>
      <c r="AU50" s="21">
        <f>SUMIF($C$6:AT$6,AU$5,$C50:AT50)</f>
        <v>352934</v>
      </c>
      <c r="AV50" s="87">
        <f ca="1">SUMIF($C$6:AU$6,AV$5,$C50:AU50)</f>
        <v>359286</v>
      </c>
      <c r="AW50" s="21">
        <f ca="1">SUM(AV50-AU50)</f>
        <v>6352</v>
      </c>
      <c r="AX50" s="22">
        <f ca="1">IF(AW50=0,0,IF(AU50=0,1,AW50/AU50))</f>
        <v>1.7997699286552159E-2</v>
      </c>
      <c r="AY50" s="21">
        <f>+DF50</f>
        <v>62128</v>
      </c>
      <c r="AZ50" s="87">
        <f ca="1">OFFSET(DF50,0,14,1,1)</f>
        <v>61492</v>
      </c>
      <c r="BA50" s="21">
        <f ca="1">SUM(AZ50-AY50)</f>
        <v>-636</v>
      </c>
      <c r="BB50" s="22">
        <f ca="1">IF(BA50=0,0,IF(AY50=0,1,BA50/AY50))</f>
        <v>-1.0236930208601596E-2</v>
      </c>
      <c r="BC50" s="21">
        <f>SUMIF($C$6:BB$6,BC$5,$C50:BB50)</f>
        <v>415062</v>
      </c>
      <c r="BD50" s="87">
        <f ca="1">SUMIF($C$6:BC$6,BD$5,$C50:BC50)</f>
        <v>420778</v>
      </c>
      <c r="BE50" s="21">
        <f ca="1">SUM(BD50-BC50)</f>
        <v>5716</v>
      </c>
      <c r="BF50" s="22">
        <f ca="1">IF(BE50=0,0,IF(BC50=0,1,BE50/BC50))</f>
        <v>1.3771436556466263E-2</v>
      </c>
      <c r="BG50" s="21">
        <f>+DG50</f>
        <v>59872</v>
      </c>
      <c r="BH50" s="87">
        <f ca="1">OFFSET(DG50,0,14,1,1)</f>
        <v>60980</v>
      </c>
      <c r="BI50" s="21">
        <f ca="1">SUM(BH50-BG50)</f>
        <v>1108</v>
      </c>
      <c r="BJ50" s="22">
        <f ca="1">IF(BI50=0,0,IF(BG50=0,1,BI50/BG50))</f>
        <v>1.8506146445750934E-2</v>
      </c>
      <c r="BK50" s="21">
        <f>SUMIF($C$6:BJ$6,BK$5,$C50:BJ50)</f>
        <v>474934</v>
      </c>
      <c r="BL50" s="87">
        <f ca="1">SUMIF($C$6:BK$6,BL$5,$C50:BK50)</f>
        <v>481758</v>
      </c>
      <c r="BM50" s="21">
        <f ca="1">SUM(BL50-BK50)</f>
        <v>6824</v>
      </c>
      <c r="BN50" s="22">
        <f ca="1">IF(BM50=0,0,IF(BK50=0,1,BM50/BK50))</f>
        <v>1.4368312228646507E-2</v>
      </c>
      <c r="BO50" s="21">
        <f>+DH50</f>
        <v>62092</v>
      </c>
      <c r="BP50" s="87">
        <f ca="1">OFFSET(DH50,0,14,1,1)</f>
        <v>62396</v>
      </c>
      <c r="BQ50" s="21">
        <f ca="1">SUM(BP50-BO50)</f>
        <v>304</v>
      </c>
      <c r="BR50" s="22">
        <f ca="1">IF(BQ50=0,0,IF(BO50=0,1,BQ50/BO50))</f>
        <v>4.8959608323133411E-3</v>
      </c>
      <c r="BS50" s="21">
        <f>SUMIF($C$6:BR$6,BS$5,$C50:BR50)</f>
        <v>537026</v>
      </c>
      <c r="BT50" s="87">
        <f ca="1">SUMIF($C$6:BS$6,BT$5,$C50:BS50)</f>
        <v>544154</v>
      </c>
      <c r="BU50" s="21">
        <f ca="1">SUM(BT50-BS50)</f>
        <v>7128</v>
      </c>
      <c r="BV50" s="22">
        <f ca="1">IF(BU50=0,0,IF(BS50=0,1,BU50/BS50))</f>
        <v>1.3273100371304183E-2</v>
      </c>
      <c r="BW50" s="21">
        <f>+DI50</f>
        <v>66078</v>
      </c>
      <c r="BX50" s="87">
        <f ca="1">OFFSET(DI50,0,14,1,1)</f>
        <v>62938</v>
      </c>
      <c r="BY50" s="21">
        <f ca="1">SUM(BX50-BW50)</f>
        <v>-3140</v>
      </c>
      <c r="BZ50" s="22">
        <f ca="1">IF(BY50=0,0,IF(BW50=0,1,BY50/BW50))</f>
        <v>-4.751959805078846E-2</v>
      </c>
      <c r="CA50" s="21">
        <f>SUMIF($C$6:BZ$6,CA$5,$C50:BZ50)</f>
        <v>603104</v>
      </c>
      <c r="CB50" s="87">
        <f ca="1">SUMIF($C$6:CA$6,CB$5,$C50:CA50)</f>
        <v>607092</v>
      </c>
      <c r="CC50" s="21">
        <f ca="1">SUM(CB50-CA50)</f>
        <v>3988</v>
      </c>
      <c r="CD50" s="22">
        <f ca="1">IF(CC50=0,0,IF(CA50=0,1,CC50/CA50))</f>
        <v>6.6124582161617229E-3</v>
      </c>
      <c r="CE50" s="21">
        <f>+DJ50</f>
        <v>59804</v>
      </c>
      <c r="CF50" s="87">
        <f ca="1">OFFSET(DJ50,0,14,1,1)</f>
        <v>58792</v>
      </c>
      <c r="CG50" s="21">
        <f ca="1">SUM(CF50-CE50)</f>
        <v>-1012</v>
      </c>
      <c r="CH50" s="22">
        <f ca="1">IF(CG50=0,0,IF(CE50=0,1,CG50/CE50))</f>
        <v>-1.6921945020399974E-2</v>
      </c>
      <c r="CI50" s="21">
        <f>SUMIF($C$6:CH$6,CI$5,$C50:CH50)</f>
        <v>662908</v>
      </c>
      <c r="CJ50" s="87">
        <f ca="1">SUMIF($C$6:CI$6,CJ$5,$C50:CI50)</f>
        <v>665884</v>
      </c>
      <c r="CK50" s="21">
        <f ca="1">SUM(CJ50-CI50)</f>
        <v>2976</v>
      </c>
      <c r="CL50" s="22">
        <f ca="1">IF(CK50=0,0,IF(CI50=0,1,CK50/CI50))</f>
        <v>4.4893107339178291E-3</v>
      </c>
      <c r="CM50" s="21">
        <f>+DK50</f>
        <v>57680</v>
      </c>
      <c r="CN50" s="87">
        <f ca="1">OFFSET(DK50,0,14,1,1)</f>
        <v>57860</v>
      </c>
      <c r="CO50" s="21">
        <f ca="1">SUM(CN50-CM50)</f>
        <v>180</v>
      </c>
      <c r="CP50" s="22">
        <f ca="1">IF(CO50=0,0,IF(CM50=0,1,CO50/CM50))</f>
        <v>3.1206657420249652E-3</v>
      </c>
      <c r="CQ50" s="21">
        <f>SUMIF($C$6:CP$6,CQ$5,$C50:CP50)</f>
        <v>720588</v>
      </c>
      <c r="CR50" s="87">
        <f ca="1">SUMIF($C$6:CQ$6,CR$5,$C50:CQ50)</f>
        <v>723744</v>
      </c>
      <c r="CS50" s="21">
        <f ca="1">SUM(CR50-CQ50)</f>
        <v>3156</v>
      </c>
      <c r="CT50" s="22">
        <f ca="1">IF(CS50=0,0,IF(CQ50=0,1,CS50/CQ50))</f>
        <v>4.379756532165398E-3</v>
      </c>
      <c r="CW50" s="12" t="s">
        <v>12</v>
      </c>
      <c r="CX50" s="81" t="s">
        <v>7</v>
      </c>
      <c r="CY50" s="16"/>
      <c r="CZ50" s="88">
        <f>SUMIF(LQB!$A$87:$A$97,'2014-2015'!CZ$7,LQB!D$87:D$97)</f>
        <v>55648</v>
      </c>
      <c r="DA50" s="88">
        <f>SUMIF(LQB!$A$87:$A$97,'2014-2015'!DA$7,LQB!E$87:E$97)</f>
        <v>52664</v>
      </c>
      <c r="DB50" s="88">
        <f>SUMIF(LQB!$A$87:$A$97,'2014-2015'!DB$7,LQB!F$87:F$97)</f>
        <v>58434</v>
      </c>
      <c r="DC50" s="88">
        <f>SUMIF(LQB!$A$87:$A$97,'2014-2015'!DC$7,LQB!G$87:G$97)</f>
        <v>60906</v>
      </c>
      <c r="DD50" s="88">
        <f>SUMIF(LQB!$A$87:$A$97,'2014-2015'!DD$7,LQB!H$87:H$97)</f>
        <v>64200</v>
      </c>
      <c r="DE50" s="88">
        <f>SUMIF(LQB!$A$87:$A$97,'2014-2015'!DE$7,LQB!I$87:I$97)</f>
        <v>61082</v>
      </c>
      <c r="DF50" s="88">
        <f>SUMIF(LQB!$A$87:$A$97,'2014-2015'!DF$7,LQB!J$87:J$97)</f>
        <v>62128</v>
      </c>
      <c r="DG50" s="88">
        <f>SUMIF(LQB!$A$87:$A$97,'2014-2015'!DG$7,LQB!K$87:K$97)</f>
        <v>59872</v>
      </c>
      <c r="DH50" s="88">
        <f>SUMIF(LQB!$A$87:$A$97,'2014-2015'!DH$7,LQB!L$87:L$97)</f>
        <v>62092</v>
      </c>
      <c r="DI50" s="88">
        <f>SUMIF(LQB!$A$87:$A$97,'2014-2015'!DI$7,LQB!M$87:M$97)</f>
        <v>66078</v>
      </c>
      <c r="DJ50" s="88">
        <f>SUMIF(LQB!$A$87:$A$97,'2014-2015'!DJ$7,LQB!N$87:N$97)</f>
        <v>59804</v>
      </c>
      <c r="DK50" s="88">
        <f>SUMIF(LQB!$A$87:$A$97,'2014-2015'!DK$7,LQB!O$87:O$97)</f>
        <v>57680</v>
      </c>
      <c r="DN50" s="88">
        <f>SUMIF(LQB!$A$87:$A$97,'2014-2015'!DN$7,LQB!D$87:D$97)</f>
        <v>55740</v>
      </c>
      <c r="DO50" s="88">
        <f>SUMIF(LQB!$A$87:$A$97,'2014-2015'!DO$7,LQB!E$87:E$97)</f>
        <v>51718</v>
      </c>
      <c r="DP50" s="88">
        <f>SUMIF(LQB!$A$87:$A$97,'2014-2015'!DP$7,LQB!F$87:F$97)</f>
        <v>62110</v>
      </c>
      <c r="DQ50" s="88">
        <f>SUMIF(LQB!$A$87:$A$97,'2014-2015'!DQ$7,LQB!G$87:G$97)</f>
        <v>62786</v>
      </c>
      <c r="DR50" s="88">
        <f>SUMIF(LQB!$A$87:$A$97,'2014-2015'!DR$7,LQB!H$87:H$97)</f>
        <v>63648</v>
      </c>
      <c r="DS50" s="88">
        <f>SUMIF(LQB!$A$87:$A$97,'2014-2015'!DS$7,LQB!I$87:I$97)</f>
        <v>63284</v>
      </c>
      <c r="DT50" s="88">
        <f>SUMIF(LQB!$A$87:$A$97,'2014-2015'!DT$7,LQB!J$87:J$97)</f>
        <v>61492</v>
      </c>
      <c r="DU50" s="88">
        <f>SUMIF(LQB!$A$87:$A$97,'2014-2015'!DU$7,LQB!K$87:K$97)</f>
        <v>60980</v>
      </c>
      <c r="DV50" s="88">
        <f>SUMIF(LQB!$A$87:$A$97,'2014-2015'!DV$7,LQB!L$87:L$97)</f>
        <v>62396</v>
      </c>
      <c r="DW50" s="88">
        <f>SUMIF(LQB!$A$87:$A$97,'2014-2015'!DW$7,LQB!M$87:M$97)</f>
        <v>62938</v>
      </c>
      <c r="DX50" s="88">
        <f>SUMIF(LQB!$A$87:$A$97,'2014-2015'!DX$7,LQB!N$87:N$97)</f>
        <v>58792</v>
      </c>
      <c r="DY50" s="88">
        <f>SUMIF(LQB!$A$87:$A$97,'2014-2015'!DY$7,LQB!O$87:O$97)</f>
        <v>57860</v>
      </c>
      <c r="DZ50"/>
    </row>
    <row r="51" spans="1:130" s="12" customFormat="1" ht="15.6">
      <c r="A51" s="100"/>
      <c r="B51" s="29" t="s">
        <v>8</v>
      </c>
      <c r="C51" s="87">
        <f>+CZ51</f>
        <v>314</v>
      </c>
      <c r="D51" s="87">
        <f ca="1">OFFSET(CZ51,0,14,1,1)</f>
        <v>300</v>
      </c>
      <c r="E51" s="87">
        <f ca="1">SUM(D51-C51)</f>
        <v>-14</v>
      </c>
      <c r="F51" s="22">
        <f ca="1">IF(E51=0,0,IF(C51=0,1,E51/C51))</f>
        <v>-4.4585987261146494E-2</v>
      </c>
      <c r="G51" s="87">
        <f>SUMIF($C$6:F$6,G$5,$C51:F51)</f>
        <v>314</v>
      </c>
      <c r="H51" s="87">
        <f ca="1">SUMIF($C$6:G$6,H$5,$C51:G51)</f>
        <v>300</v>
      </c>
      <c r="I51" s="87">
        <f ca="1">SUM(H51-G51)</f>
        <v>-14</v>
      </c>
      <c r="J51" s="22">
        <f ca="1">IF(I51=0,0,IF(G51=0,1,I51/G51))</f>
        <v>-4.4585987261146494E-2</v>
      </c>
      <c r="K51" s="87">
        <f>+DA51</f>
        <v>344</v>
      </c>
      <c r="L51" s="87">
        <f ca="1">OFFSET(DA51,0,14,1,1)</f>
        <v>302</v>
      </c>
      <c r="M51" s="87">
        <f ca="1">SUM(L51-K51)</f>
        <v>-42</v>
      </c>
      <c r="N51" s="22">
        <f ca="1">IF(M51=0,0,IF(K51=0,1,M51/K51))</f>
        <v>-0.12209302325581395</v>
      </c>
      <c r="O51" s="87">
        <f>SUMIF($C$6:N$6,O$5,$C51:N51)</f>
        <v>658</v>
      </c>
      <c r="P51" s="87">
        <f ca="1">SUMIF($C$6:O$6,P$5,$C51:O51)</f>
        <v>602</v>
      </c>
      <c r="Q51" s="87">
        <f ca="1">SUM(P51-O51)</f>
        <v>-56</v>
      </c>
      <c r="R51" s="22">
        <f ca="1">IF(Q51=0,0,IF(O51=0,1,Q51/O51))</f>
        <v>-8.5106382978723402E-2</v>
      </c>
      <c r="S51" s="87">
        <f>+DB51</f>
        <v>386</v>
      </c>
      <c r="T51" s="87">
        <f ca="1">OFFSET(DB51,0,14,1,1)</f>
        <v>512</v>
      </c>
      <c r="U51" s="87">
        <f ca="1">SUM(T51-S51)</f>
        <v>126</v>
      </c>
      <c r="V51" s="22">
        <f ca="1">IF(U51=0,0,IF(S51=0,1,U51/S51))</f>
        <v>0.32642487046632124</v>
      </c>
      <c r="W51" s="87">
        <f>SUMIF($C$6:V$6,W$5,$C51:V51)</f>
        <v>1044</v>
      </c>
      <c r="X51" s="87">
        <f ca="1">SUMIF($C$6:W$6,X$5,$C51:W51)</f>
        <v>1114</v>
      </c>
      <c r="Y51" s="87">
        <f ca="1">SUM(X51-W51)</f>
        <v>70</v>
      </c>
      <c r="Z51" s="22">
        <f ca="1">IF(Y51=0,0,IF(W51=0,1,Y51/W51))</f>
        <v>6.7049808429118771E-2</v>
      </c>
      <c r="AA51" s="87">
        <f>+DC51</f>
        <v>772</v>
      </c>
      <c r="AB51" s="87">
        <f ca="1">OFFSET(DC51,0,14,1,1)</f>
        <v>658</v>
      </c>
      <c r="AC51" s="87">
        <f ca="1">SUM(AB51-AA51)</f>
        <v>-114</v>
      </c>
      <c r="AD51" s="22">
        <f ca="1">IF(AC51=0,0,IF(AA51=0,1,AC51/AA51))</f>
        <v>-0.14766839378238342</v>
      </c>
      <c r="AE51" s="87">
        <f>SUMIF($C$6:AD$6,AE$5,$C51:AD51)</f>
        <v>1816</v>
      </c>
      <c r="AF51" s="87">
        <f ca="1">SUMIF($C$6:AE$6,AF$5,$C51:AE51)</f>
        <v>1772</v>
      </c>
      <c r="AG51" s="87">
        <f ca="1">SUM(AF51-AE51)</f>
        <v>-44</v>
      </c>
      <c r="AH51" s="22">
        <f ca="1">IF(AG51=0,0,IF(AE51=0,1,AG51/AE51))</f>
        <v>-2.4229074889867842E-2</v>
      </c>
      <c r="AI51" s="87">
        <f>+DD51</f>
        <v>852</v>
      </c>
      <c r="AJ51" s="87">
        <f ca="1">OFFSET(DD51,0,14,1,1)</f>
        <v>964</v>
      </c>
      <c r="AK51" s="87">
        <f ca="1">SUM(AJ51-AI51)</f>
        <v>112</v>
      </c>
      <c r="AL51" s="22">
        <f ca="1">IF(AK51=0,0,IF(AI51=0,1,AK51/AI51))</f>
        <v>0.13145539906103287</v>
      </c>
      <c r="AM51" s="87">
        <f>SUMIF($C$6:AL$6,AM$5,$C51:AL51)</f>
        <v>2668</v>
      </c>
      <c r="AN51" s="87">
        <f ca="1">SUMIF($C$6:AM$6,AN$5,$C51:AM51)</f>
        <v>2736</v>
      </c>
      <c r="AO51" s="87">
        <f ca="1">SUM(AN51-AM51)</f>
        <v>68</v>
      </c>
      <c r="AP51" s="22">
        <f ca="1">IF(AO51=0,0,IF(AM51=0,1,AO51/AM51))</f>
        <v>2.5487256371814093E-2</v>
      </c>
      <c r="AQ51" s="87">
        <f>+DE51</f>
        <v>642</v>
      </c>
      <c r="AR51" s="87">
        <f ca="1">OFFSET(DE51,0,14,1,1)</f>
        <v>750</v>
      </c>
      <c r="AS51" s="87">
        <f ca="1">SUM(AR51-AQ51)</f>
        <v>108</v>
      </c>
      <c r="AT51" s="22">
        <f ca="1">IF(AS51=0,0,IF(AQ51=0,1,AS51/AQ51))</f>
        <v>0.16822429906542055</v>
      </c>
      <c r="AU51" s="87">
        <f>SUMIF($C$6:AT$6,AU$5,$C51:AT51)</f>
        <v>3310</v>
      </c>
      <c r="AV51" s="87">
        <f ca="1">SUMIF($C$6:AU$6,AV$5,$C51:AU51)</f>
        <v>3486</v>
      </c>
      <c r="AW51" s="87">
        <f ca="1">SUM(AV51-AU51)</f>
        <v>176</v>
      </c>
      <c r="AX51" s="22">
        <f ca="1">IF(AW51=0,0,IF(AU51=0,1,AW51/AU51))</f>
        <v>5.3172205438066465E-2</v>
      </c>
      <c r="AY51" s="87">
        <f>+DF51</f>
        <v>1052</v>
      </c>
      <c r="AZ51" s="87">
        <f ca="1">OFFSET(DF51,0,14,1,1)</f>
        <v>996</v>
      </c>
      <c r="BA51" s="87">
        <f ca="1">SUM(AZ51-AY51)</f>
        <v>-56</v>
      </c>
      <c r="BB51" s="22">
        <f ca="1">IF(BA51=0,0,IF(AY51=0,1,BA51/AY51))</f>
        <v>-5.3231939163498096E-2</v>
      </c>
      <c r="BC51" s="87">
        <f>SUMIF($C$6:BB$6,BC$5,$C51:BB51)</f>
        <v>4362</v>
      </c>
      <c r="BD51" s="87">
        <f ca="1">SUMIF($C$6:BC$6,BD$5,$C51:BC51)</f>
        <v>4482</v>
      </c>
      <c r="BE51" s="87">
        <f ca="1">SUM(BD51-BC51)</f>
        <v>120</v>
      </c>
      <c r="BF51" s="22">
        <f ca="1">IF(BE51=0,0,IF(BC51=0,1,BE51/BC51))</f>
        <v>2.7510316368638238E-2</v>
      </c>
      <c r="BG51" s="87">
        <f>+DG51</f>
        <v>1170</v>
      </c>
      <c r="BH51" s="87">
        <f ca="1">OFFSET(DG51,0,14,1,1)</f>
        <v>816</v>
      </c>
      <c r="BI51" s="87">
        <f ca="1">SUM(BH51-BG51)</f>
        <v>-354</v>
      </c>
      <c r="BJ51" s="22">
        <f ca="1">IF(BI51=0,0,IF(BG51=0,1,BI51/BG51))</f>
        <v>-0.30256410256410254</v>
      </c>
      <c r="BK51" s="87">
        <f>SUMIF($C$6:BJ$6,BK$5,$C51:BJ51)</f>
        <v>5532</v>
      </c>
      <c r="BL51" s="87">
        <f ca="1">SUMIF($C$6:BK$6,BL$5,$C51:BK51)</f>
        <v>5298</v>
      </c>
      <c r="BM51" s="87">
        <f ca="1">SUM(BL51-BK51)</f>
        <v>-234</v>
      </c>
      <c r="BN51" s="22">
        <f ca="1">IF(BM51=0,0,IF(BK51=0,1,BM51/BK51))</f>
        <v>-4.2299349240780909E-2</v>
      </c>
      <c r="BO51" s="87">
        <f>+DH51</f>
        <v>862</v>
      </c>
      <c r="BP51" s="87">
        <f ca="1">OFFSET(DH51,0,14,1,1)</f>
        <v>798</v>
      </c>
      <c r="BQ51" s="87">
        <f ca="1">SUM(BP51-BO51)</f>
        <v>-64</v>
      </c>
      <c r="BR51" s="22">
        <f ca="1">IF(BQ51=0,0,IF(BO51=0,1,BQ51/BO51))</f>
        <v>-7.4245939675174011E-2</v>
      </c>
      <c r="BS51" s="87">
        <f>SUMIF($C$6:BR$6,BS$5,$C51:BR51)</f>
        <v>6394</v>
      </c>
      <c r="BT51" s="87">
        <f ca="1">SUMIF($C$6:BS$6,BT$5,$C51:BS51)</f>
        <v>6096</v>
      </c>
      <c r="BU51" s="87">
        <f ca="1">SUM(BT51-BS51)</f>
        <v>-298</v>
      </c>
      <c r="BV51" s="22">
        <f ca="1">IF(BU51=0,0,IF(BS51=0,1,BU51/BS51))</f>
        <v>-4.6606193306224585E-2</v>
      </c>
      <c r="BW51" s="87">
        <f>+DI51</f>
        <v>830</v>
      </c>
      <c r="BX51" s="87">
        <f ca="1">OFFSET(DI51,0,14,1,1)</f>
        <v>768</v>
      </c>
      <c r="BY51" s="87">
        <f ca="1">SUM(BX51-BW51)</f>
        <v>-62</v>
      </c>
      <c r="BZ51" s="22">
        <f ca="1">IF(BY51=0,0,IF(BW51=0,1,BY51/BW51))</f>
        <v>-7.4698795180722893E-2</v>
      </c>
      <c r="CA51" s="87">
        <f>SUMIF($C$6:BZ$6,CA$5,$C51:BZ51)</f>
        <v>7224</v>
      </c>
      <c r="CB51" s="87">
        <f ca="1">SUMIF($C$6:CA$6,CB$5,$C51:CA51)</f>
        <v>6864</v>
      </c>
      <c r="CC51" s="87">
        <f ca="1">SUM(CB51-CA51)</f>
        <v>-360</v>
      </c>
      <c r="CD51" s="22">
        <f ca="1">IF(CC51=0,0,IF(CA51=0,1,CC51/CA51))</f>
        <v>-4.9833887043189369E-2</v>
      </c>
      <c r="CE51" s="87">
        <f>+DJ51</f>
        <v>618</v>
      </c>
      <c r="CF51" s="87">
        <f ca="1">OFFSET(DJ51,0,14,1,1)</f>
        <v>628</v>
      </c>
      <c r="CG51" s="87">
        <f ca="1">SUM(CF51-CE51)</f>
        <v>10</v>
      </c>
      <c r="CH51" s="22">
        <f ca="1">IF(CG51=0,0,IF(CE51=0,1,CG51/CE51))</f>
        <v>1.6181229773462782E-2</v>
      </c>
      <c r="CI51" s="87">
        <f>SUMIF($C$6:CH$6,CI$5,$C51:CH51)</f>
        <v>7842</v>
      </c>
      <c r="CJ51" s="87">
        <f ca="1">SUMIF($C$6:CI$6,CJ$5,$C51:CI51)</f>
        <v>7492</v>
      </c>
      <c r="CK51" s="87">
        <f ca="1">SUM(CJ51-CI51)</f>
        <v>-350</v>
      </c>
      <c r="CL51" s="22">
        <f ca="1">IF(CK51=0,0,IF(CI51=0,1,CK51/CI51))</f>
        <v>-4.4631471563376691E-2</v>
      </c>
      <c r="CM51" s="87">
        <f>+DK51</f>
        <v>490</v>
      </c>
      <c r="CN51" s="87">
        <f ca="1">OFFSET(DK51,0,14,1,1)</f>
        <v>424</v>
      </c>
      <c r="CO51" s="87">
        <f ca="1">SUM(CN51-CM51)</f>
        <v>-66</v>
      </c>
      <c r="CP51" s="22">
        <f ca="1">IF(CO51=0,0,IF(CM51=0,1,CO51/CM51))</f>
        <v>-0.13469387755102041</v>
      </c>
      <c r="CQ51" s="87">
        <f>SUMIF($C$6:CP$6,CQ$5,$C51:CP51)</f>
        <v>8332</v>
      </c>
      <c r="CR51" s="87">
        <f ca="1">SUMIF($C$6:CQ$6,CR$5,$C51:CQ51)</f>
        <v>7916</v>
      </c>
      <c r="CS51" s="87">
        <f ca="1">SUM(CR51-CQ51)</f>
        <v>-416</v>
      </c>
      <c r="CT51" s="22">
        <f ca="1">IF(CS51=0,0,IF(CQ51=0,1,CS51/CQ51))</f>
        <v>-4.9927988478156507E-2</v>
      </c>
      <c r="CW51" s="12" t="s">
        <v>12</v>
      </c>
      <c r="CX51" s="81" t="s">
        <v>8</v>
      </c>
      <c r="CY51" s="16"/>
      <c r="CZ51" s="88">
        <f>SUMIF(LQB!$A$101:$A$111,'2014-2015'!CZ$7,LQB!D$101:D$111)</f>
        <v>314</v>
      </c>
      <c r="DA51" s="88">
        <f>SUMIF(LQB!$A$101:$A$111,'2014-2015'!DA$7,LQB!E$101:E$111)</f>
        <v>344</v>
      </c>
      <c r="DB51" s="88">
        <f>SUMIF(LQB!$A$101:$A$111,'2014-2015'!DB$7,LQB!F$101:F$111)</f>
        <v>386</v>
      </c>
      <c r="DC51" s="88">
        <f>SUMIF(LQB!$A$101:$A$111,'2014-2015'!DC$7,LQB!G$101:G$111)</f>
        <v>772</v>
      </c>
      <c r="DD51" s="88">
        <f>SUMIF(LQB!$A$101:$A$111,'2014-2015'!DD$7,LQB!H$101:H$111)</f>
        <v>852</v>
      </c>
      <c r="DE51" s="88">
        <f>SUMIF(LQB!$A$101:$A$111,'2014-2015'!DE$7,LQB!I$101:I$111)</f>
        <v>642</v>
      </c>
      <c r="DF51" s="88">
        <f>SUMIF(LQB!$A$101:$A$111,'2014-2015'!DF$7,LQB!J$101:J$111)</f>
        <v>1052</v>
      </c>
      <c r="DG51" s="88">
        <f>SUMIF(LQB!$A$101:$A$111,'2014-2015'!DG$7,LQB!K$101:K$111)</f>
        <v>1170</v>
      </c>
      <c r="DH51" s="88">
        <f>SUMIF(LQB!$A$101:$A$111,'2014-2015'!DH$7,LQB!L$101:L$111)</f>
        <v>862</v>
      </c>
      <c r="DI51" s="88">
        <f>SUMIF(LQB!$A$101:$A$111,'2014-2015'!DI$7,LQB!M$101:M$111)</f>
        <v>830</v>
      </c>
      <c r="DJ51" s="88">
        <f>SUMIF(LQB!$A$101:$A$111,'2014-2015'!DJ$7,LQB!N$101:N$111)</f>
        <v>618</v>
      </c>
      <c r="DK51" s="88">
        <f>SUMIF(LQB!$A$101:$A$111,'2014-2015'!DK$7,LQB!O$101:O$111)</f>
        <v>490</v>
      </c>
      <c r="DN51" s="88">
        <f>SUMIF(LQB!$A$101:$A$111,'2014-2015'!DN$7,LQB!D$101:D$111)</f>
        <v>300</v>
      </c>
      <c r="DO51" s="88">
        <f>SUMIF(LQB!$A$101:$A$111,'2014-2015'!DO$7,LQB!E$101:E$111)</f>
        <v>302</v>
      </c>
      <c r="DP51" s="88">
        <f>SUMIF(LQB!$A$101:$A$111,'2014-2015'!DP$7,LQB!F$101:F$111)</f>
        <v>512</v>
      </c>
      <c r="DQ51" s="88">
        <f>SUMIF(LQB!$A$101:$A$111,'2014-2015'!DQ$7,LQB!G$101:G$111)</f>
        <v>658</v>
      </c>
      <c r="DR51" s="88">
        <f>SUMIF(LQB!$A$101:$A$111,'2014-2015'!DR$7,LQB!H$101:H$111)</f>
        <v>964</v>
      </c>
      <c r="DS51" s="88">
        <f>SUMIF(LQB!$A$101:$A$111,'2014-2015'!DS$7,LQB!I$101:I$111)</f>
        <v>750</v>
      </c>
      <c r="DT51" s="88">
        <f>SUMIF(LQB!$A$101:$A$111,'2014-2015'!DT$7,LQB!J$101:J$111)</f>
        <v>996</v>
      </c>
      <c r="DU51" s="88">
        <f>SUMIF(LQB!$A$101:$A$111,'2014-2015'!DU$7,LQB!K$101:K$111)</f>
        <v>816</v>
      </c>
      <c r="DV51" s="88">
        <f>SUMIF(LQB!$A$101:$A$111,'2014-2015'!DV$7,LQB!L$101:L$111)</f>
        <v>798</v>
      </c>
      <c r="DW51" s="88">
        <f>SUMIF(LQB!$A$101:$A$111,'2014-2015'!DW$7,LQB!M$101:M$111)</f>
        <v>768</v>
      </c>
      <c r="DX51" s="88">
        <f>SUMIF(LQB!$A$101:$A$111,'2014-2015'!DX$7,LQB!N$101:N$111)</f>
        <v>628</v>
      </c>
      <c r="DY51" s="88">
        <f>SUMIF(LQB!$A$101:$A$111,'2014-2015'!DY$7,LQB!O$101:O$111)</f>
        <v>424</v>
      </c>
      <c r="DZ51"/>
    </row>
    <row r="52" spans="1:130" s="16" customFormat="1" ht="15.6">
      <c r="A52" s="90"/>
      <c r="B52" s="27" t="s">
        <v>9</v>
      </c>
      <c r="C52" s="14">
        <f>+SUM(C49:C51)</f>
        <v>221679</v>
      </c>
      <c r="D52" s="103">
        <f ca="1">+SUM(D49:D51)</f>
        <v>210933</v>
      </c>
      <c r="E52" s="14">
        <f ca="1">SUM(E49:E51)</f>
        <v>-10746</v>
      </c>
      <c r="F52" s="15">
        <f ca="1">IF(E52=0,0,IF(C52=0,1,E52/C52))</f>
        <v>-4.8475498355730583E-2</v>
      </c>
      <c r="G52" s="14">
        <f>SUM(G49:G51)</f>
        <v>221679</v>
      </c>
      <c r="H52" s="103">
        <f ca="1">SUM(H49:H51)</f>
        <v>210933</v>
      </c>
      <c r="I52" s="14">
        <f ca="1">SUM(I49:I51)</f>
        <v>-10746</v>
      </c>
      <c r="J52" s="15">
        <f ca="1">IF(I52=0,0,IF(G52=0,1,I52/G52))</f>
        <v>-4.8475498355730583E-2</v>
      </c>
      <c r="K52" s="14">
        <f>+SUM(K49:K51)</f>
        <v>211464</v>
      </c>
      <c r="L52" s="103">
        <f ca="1">+SUM(L49:L51)</f>
        <v>185557</v>
      </c>
      <c r="M52" s="14">
        <f ca="1">SUM(M49:M51)</f>
        <v>-25907</v>
      </c>
      <c r="N52" s="15">
        <f ca="1">IF(M52=0,0,IF(K52=0,1,M52/K52))</f>
        <v>-0.12251257897325313</v>
      </c>
      <c r="O52" s="14">
        <f>SUM(O49:O51)</f>
        <v>433143</v>
      </c>
      <c r="P52" s="103">
        <f ca="1">SUM(P49:P51)</f>
        <v>396490</v>
      </c>
      <c r="Q52" s="14">
        <f ca="1">SUM(Q49:Q51)</f>
        <v>-36653</v>
      </c>
      <c r="R52" s="15">
        <f ca="1">IF(Q52=0,0,IF(O52=0,1,Q52/O52))</f>
        <v>-8.4621014307053335E-2</v>
      </c>
      <c r="S52" s="14">
        <f>+SUM(S49:S51)</f>
        <v>269480</v>
      </c>
      <c r="T52" s="103">
        <f ca="1">+SUM(T49:T51)</f>
        <v>247287</v>
      </c>
      <c r="U52" s="14">
        <f ca="1">SUM(U49:U51)</f>
        <v>-22193</v>
      </c>
      <c r="V52" s="15">
        <f ca="1">IF(U52=0,0,IF(S52=0,1,U52/S52))</f>
        <v>-8.235490574439662E-2</v>
      </c>
      <c r="W52" s="14">
        <f>SUM(W49:W51)</f>
        <v>702623</v>
      </c>
      <c r="X52" s="103">
        <f ca="1">SUM(X49:X51)</f>
        <v>643777</v>
      </c>
      <c r="Y52" s="14">
        <f ca="1">SUM(Y49:Y51)</f>
        <v>-58846</v>
      </c>
      <c r="Z52" s="15">
        <f ca="1">IF(Y52=0,0,IF(W52=0,1,Y52/W52))</f>
        <v>-8.3751884011767336E-2</v>
      </c>
      <c r="AA52" s="14">
        <f>+SUM(AA49:AA51)</f>
        <v>285233</v>
      </c>
      <c r="AB52" s="103">
        <f ca="1">+SUM(AB49:AB51)</f>
        <v>254995</v>
      </c>
      <c r="AC52" s="14">
        <f ca="1">SUM(AC49:AC51)</f>
        <v>-30238</v>
      </c>
      <c r="AD52" s="15">
        <f ca="1">IF(AC52=0,0,IF(AA52=0,1,AC52/AA52))</f>
        <v>-0.10601157650061528</v>
      </c>
      <c r="AE52" s="14">
        <f>SUM(AE49:AE51)</f>
        <v>987856</v>
      </c>
      <c r="AF52" s="103">
        <f ca="1">SUM(AF49:AF51)</f>
        <v>898772</v>
      </c>
      <c r="AG52" s="14">
        <f ca="1">SUM(AG49:AG51)</f>
        <v>-89084</v>
      </c>
      <c r="AH52" s="15">
        <f ca="1">IF(AG52=0,0,IF(AE52=0,1,AG52/AE52))</f>
        <v>-9.0179135420547119E-2</v>
      </c>
      <c r="AI52" s="14">
        <f>+SUM(AI49:AI51)</f>
        <v>313918</v>
      </c>
      <c r="AJ52" s="103">
        <f ca="1">+SUM(AJ49:AJ51)</f>
        <v>292413</v>
      </c>
      <c r="AK52" s="14">
        <f ca="1">SUM(AK49:AK51)</f>
        <v>-21505</v>
      </c>
      <c r="AL52" s="15">
        <f ca="1">IF(AK52=0,0,IF(AI52=0,1,AK52/AI52))</f>
        <v>-6.8505151026701239E-2</v>
      </c>
      <c r="AM52" s="14">
        <f>SUM(AM49:AM51)</f>
        <v>1301774</v>
      </c>
      <c r="AN52" s="103">
        <f ca="1">SUM(AN49:AN51)</f>
        <v>1191185</v>
      </c>
      <c r="AO52" s="14">
        <f ca="1">SUM(AO49:AO51)</f>
        <v>-110589</v>
      </c>
      <c r="AP52" s="15">
        <f ca="1">IF(AO52=0,0,IF(AM52=0,1,AO52/AM52))</f>
        <v>-8.4952534003598174E-2</v>
      </c>
      <c r="AQ52" s="14">
        <f>+SUM(AQ49:AQ51)</f>
        <v>310816</v>
      </c>
      <c r="AR52" s="103">
        <f ca="1">+SUM(AR49:AR51)</f>
        <v>289023</v>
      </c>
      <c r="AS52" s="14">
        <f ca="1">SUM(AS49:AS51)</f>
        <v>-21793</v>
      </c>
      <c r="AT52" s="15">
        <f ca="1">IF(AS52=0,0,IF(AQ52=0,1,AS52/AQ52))</f>
        <v>-7.0115438072686095E-2</v>
      </c>
      <c r="AU52" s="14">
        <f>SUM(AU49:AU51)</f>
        <v>1612590</v>
      </c>
      <c r="AV52" s="103">
        <f ca="1">SUM(AV49:AV51)</f>
        <v>1480208</v>
      </c>
      <c r="AW52" s="14">
        <f ca="1">SUM(AW49:AW51)</f>
        <v>-132382</v>
      </c>
      <c r="AX52" s="15">
        <f ca="1">IF(AW52=0,0,IF(AU52=0,1,AW52/AU52))</f>
        <v>-8.2092782418345639E-2</v>
      </c>
      <c r="AY52" s="14">
        <f>+SUM(AY49:AY51)</f>
        <v>349437</v>
      </c>
      <c r="AZ52" s="103">
        <f ca="1">+SUM(AZ49:AZ51)</f>
        <v>337910</v>
      </c>
      <c r="BA52" s="14">
        <f ca="1">SUM(BA49:BA51)</f>
        <v>-11527</v>
      </c>
      <c r="BB52" s="15">
        <f ca="1">IF(BA52=0,0,IF(AY52=0,1,BA52/AY52))</f>
        <v>-3.2987348220136964E-2</v>
      </c>
      <c r="BC52" s="14">
        <f>SUM(BC49:BC51)</f>
        <v>1962027</v>
      </c>
      <c r="BD52" s="103">
        <f ca="1">SUM(BD49:BD51)</f>
        <v>1818118</v>
      </c>
      <c r="BE52" s="14">
        <f ca="1">SUM(BE49:BE51)</f>
        <v>-143909</v>
      </c>
      <c r="BF52" s="15">
        <f ca="1">IF(BE52=0,0,IF(BC52=0,1,BE52/BC52))</f>
        <v>-7.3347104805387489E-2</v>
      </c>
      <c r="BG52" s="14">
        <f>+SUM(BG49:BG51)</f>
        <v>377753</v>
      </c>
      <c r="BH52" s="103">
        <f ca="1">+SUM(BH49:BH51)</f>
        <v>344626</v>
      </c>
      <c r="BI52" s="14">
        <f ca="1">SUM(BI49:BI51)</f>
        <v>-33127</v>
      </c>
      <c r="BJ52" s="15">
        <f ca="1">IF(BI52=0,0,IF(BG52=0,1,BI52/BG52))</f>
        <v>-8.769486939878704E-2</v>
      </c>
      <c r="BK52" s="14">
        <f>SUM(BK49:BK51)</f>
        <v>2339780</v>
      </c>
      <c r="BL52" s="103">
        <f ca="1">SUM(BL49:BL51)</f>
        <v>2162744</v>
      </c>
      <c r="BM52" s="14">
        <f ca="1">SUM(BM49:BM51)</f>
        <v>-177036</v>
      </c>
      <c r="BN52" s="15">
        <f ca="1">IF(BM52=0,0,IF(BK52=0,1,BM52/BK52))</f>
        <v>-7.5663523921052411E-2</v>
      </c>
      <c r="BO52" s="14">
        <f>+SUM(BO49:BO51)</f>
        <v>298729</v>
      </c>
      <c r="BP52" s="103">
        <f ca="1">+SUM(BP49:BP51)</f>
        <v>278510</v>
      </c>
      <c r="BQ52" s="14">
        <f ca="1">SUM(BQ49:BQ51)</f>
        <v>-20219</v>
      </c>
      <c r="BR52" s="15">
        <f ca="1">IF(BQ52=0,0,IF(BO52=0,1,BQ52/BO52))</f>
        <v>-6.7683418750774119E-2</v>
      </c>
      <c r="BS52" s="14">
        <f>SUM(BS49:BS51)</f>
        <v>2638509</v>
      </c>
      <c r="BT52" s="103">
        <f ca="1">SUM(BT49:BT51)</f>
        <v>2441254</v>
      </c>
      <c r="BU52" s="14">
        <f ca="1">SUM(BU49:BU51)</f>
        <v>-197255</v>
      </c>
      <c r="BV52" s="15">
        <f ca="1">IF(BU52=0,0,IF(BS52=0,1,BU52/BS52))</f>
        <v>-7.476002545376953E-2</v>
      </c>
      <c r="BW52" s="14">
        <f>+SUM(BW49:BW51)</f>
        <v>301448</v>
      </c>
      <c r="BX52" s="103">
        <f ca="1">+SUM(BX49:BX51)</f>
        <v>266001</v>
      </c>
      <c r="BY52" s="14">
        <f ca="1">SUM(BY49:BY51)</f>
        <v>-35447</v>
      </c>
      <c r="BZ52" s="15">
        <f ca="1">IF(BY52=0,0,IF(BW52=0,1,BY52/BW52))</f>
        <v>-0.11758910326159072</v>
      </c>
      <c r="CA52" s="14">
        <f>SUM(CA49:CA51)</f>
        <v>2939957</v>
      </c>
      <c r="CB52" s="103">
        <f ca="1">SUM(CB49:CB51)</f>
        <v>2707255</v>
      </c>
      <c r="CC52" s="14">
        <f ca="1">SUM(CC49:CC51)</f>
        <v>-232702</v>
      </c>
      <c r="CD52" s="15">
        <f ca="1">IF(CC52=0,0,IF(CA52=0,1,CC52/CA52))</f>
        <v>-7.9151497794015355E-2</v>
      </c>
      <c r="CE52" s="14">
        <f>+SUM(CE49:CE51)</f>
        <v>263448</v>
      </c>
      <c r="CF52" s="103">
        <f ca="1">+SUM(CF49:CF51)</f>
        <v>246035</v>
      </c>
      <c r="CG52" s="14">
        <f ca="1">SUM(CG49:CG51)</f>
        <v>-17413</v>
      </c>
      <c r="CH52" s="15">
        <f ca="1">IF(CG52=0,0,IF(CE52=0,1,CG52/CE52))</f>
        <v>-6.6096535179617985E-2</v>
      </c>
      <c r="CI52" s="14">
        <f>SUM(CI49:CI51)</f>
        <v>3203405</v>
      </c>
      <c r="CJ52" s="103">
        <f ca="1">SUM(CJ49:CJ51)</f>
        <v>2953290</v>
      </c>
      <c r="CK52" s="14">
        <f ca="1">SUM(CK49:CK51)</f>
        <v>-250115</v>
      </c>
      <c r="CL52" s="15">
        <f ca="1">IF(CK52=0,0,IF(CI52=0,1,CK52/CI52))</f>
        <v>-7.8077857779456541E-2</v>
      </c>
      <c r="CM52" s="14">
        <f>+SUM(CM49:CM51)</f>
        <v>267988</v>
      </c>
      <c r="CN52" s="103">
        <f ca="1">+SUM(CN49:CN51)</f>
        <v>240563</v>
      </c>
      <c r="CO52" s="14">
        <f ca="1">SUM(CO49:CO51)</f>
        <v>-27425</v>
      </c>
      <c r="CP52" s="15">
        <f ca="1">IF(CO52=0,0,IF(CM52=0,1,CO52/CM52))</f>
        <v>-0.10233667179127423</v>
      </c>
      <c r="CQ52" s="14">
        <f>SUM(CQ49:CQ51)</f>
        <v>3471393</v>
      </c>
      <c r="CR52" s="103">
        <f ca="1">SUM(CR49:CR51)</f>
        <v>3193853</v>
      </c>
      <c r="CS52" s="14">
        <f ca="1">SUM(CS49:CS51)</f>
        <v>-277540</v>
      </c>
      <c r="CT52" s="15">
        <f ca="1">IF(CS52=0,0,IF(CQ52=0,1,CS52/CQ52))</f>
        <v>-7.9950613485710198E-2</v>
      </c>
      <c r="CW52" s="12"/>
      <c r="CX52" s="12"/>
      <c r="CZ52" s="89"/>
      <c r="DA52" s="89"/>
      <c r="DB52" s="89"/>
      <c r="DC52" s="89"/>
      <c r="DD52" s="89"/>
      <c r="DE52" s="89"/>
      <c r="DF52" s="89"/>
      <c r="DG52" s="89"/>
      <c r="DH52" s="89"/>
      <c r="DI52" s="89"/>
      <c r="DJ52" s="89"/>
      <c r="DK52" s="89"/>
      <c r="DL52" s="12"/>
      <c r="DM52" s="12"/>
      <c r="DN52" s="89"/>
      <c r="DO52" s="89"/>
      <c r="DP52" s="89"/>
      <c r="DQ52" s="89"/>
      <c r="DR52" s="89"/>
      <c r="DS52" s="89"/>
      <c r="DT52" s="89"/>
      <c r="DU52" s="89"/>
      <c r="DV52" s="89"/>
      <c r="DW52" s="89"/>
      <c r="DX52" s="89"/>
      <c r="DY52" s="89"/>
      <c r="DZ52"/>
    </row>
    <row r="53" spans="1:130" s="12" customFormat="1" ht="15.6">
      <c r="A53" s="91"/>
      <c r="B53" s="28"/>
      <c r="C53" s="9"/>
      <c r="D53" s="9"/>
      <c r="E53" s="10"/>
      <c r="F53" s="11"/>
      <c r="G53" s="9"/>
      <c r="H53" s="9"/>
      <c r="I53" s="10"/>
      <c r="J53" s="11"/>
      <c r="K53" s="9"/>
      <c r="L53" s="9"/>
      <c r="M53" s="10"/>
      <c r="N53" s="11"/>
      <c r="O53" s="9"/>
      <c r="P53" s="9"/>
      <c r="Q53" s="10"/>
      <c r="R53" s="11"/>
      <c r="S53" s="9"/>
      <c r="T53" s="9"/>
      <c r="U53" s="10"/>
      <c r="V53" s="11"/>
      <c r="W53" s="9"/>
      <c r="X53" s="9"/>
      <c r="Y53" s="10"/>
      <c r="Z53" s="11"/>
      <c r="AA53" s="9"/>
      <c r="AB53" s="9"/>
      <c r="AC53" s="10"/>
      <c r="AD53" s="11"/>
      <c r="AE53" s="9"/>
      <c r="AF53" s="9"/>
      <c r="AG53" s="10"/>
      <c r="AH53" s="11"/>
      <c r="AI53" s="9"/>
      <c r="AJ53" s="9"/>
      <c r="AK53" s="10"/>
      <c r="AL53" s="11"/>
      <c r="AM53" s="9"/>
      <c r="AN53" s="9"/>
      <c r="AO53" s="10"/>
      <c r="AP53" s="11"/>
      <c r="AQ53" s="9"/>
      <c r="AR53" s="9"/>
      <c r="AS53" s="10"/>
      <c r="AT53" s="11"/>
      <c r="AU53" s="9"/>
      <c r="AV53" s="9"/>
      <c r="AW53" s="10"/>
      <c r="AX53" s="11"/>
      <c r="AY53" s="9"/>
      <c r="AZ53" s="9"/>
      <c r="BA53" s="10"/>
      <c r="BB53" s="11"/>
      <c r="BC53" s="9"/>
      <c r="BD53" s="9"/>
      <c r="BE53" s="10"/>
      <c r="BF53" s="11"/>
      <c r="BG53" s="9"/>
      <c r="BH53" s="9"/>
      <c r="BI53" s="10"/>
      <c r="BJ53" s="11"/>
      <c r="BK53" s="9"/>
      <c r="BL53" s="9"/>
      <c r="BM53" s="10"/>
      <c r="BN53" s="11"/>
      <c r="BO53" s="9"/>
      <c r="BP53" s="9"/>
      <c r="BQ53" s="10"/>
      <c r="BR53" s="11"/>
      <c r="BS53" s="9"/>
      <c r="BT53" s="9"/>
      <c r="BU53" s="10"/>
      <c r="BV53" s="11"/>
      <c r="BW53" s="9"/>
      <c r="BX53" s="9"/>
      <c r="BY53" s="10"/>
      <c r="BZ53" s="11"/>
      <c r="CA53" s="9"/>
      <c r="CB53" s="9"/>
      <c r="CC53" s="10"/>
      <c r="CD53" s="11"/>
      <c r="CE53" s="9"/>
      <c r="CF53" s="9"/>
      <c r="CG53" s="10"/>
      <c r="CH53" s="11"/>
      <c r="CI53" s="9"/>
      <c r="CJ53" s="9"/>
      <c r="CK53" s="10"/>
      <c r="CL53" s="11"/>
      <c r="CM53" s="9"/>
      <c r="CN53" s="9"/>
      <c r="CO53" s="10"/>
      <c r="CP53" s="11"/>
      <c r="CQ53" s="9"/>
      <c r="CR53" s="9"/>
      <c r="CS53" s="10"/>
      <c r="CT53" s="11"/>
      <c r="CY53" s="16"/>
      <c r="CZ53" s="89"/>
      <c r="DA53" s="89"/>
      <c r="DB53" s="89"/>
      <c r="DC53" s="89"/>
      <c r="DD53" s="89"/>
      <c r="DE53" s="89"/>
      <c r="DF53" s="89"/>
      <c r="DG53" s="89"/>
      <c r="DH53" s="89"/>
      <c r="DI53" s="89"/>
      <c r="DJ53" s="89"/>
      <c r="DK53" s="89"/>
      <c r="DN53" s="89"/>
      <c r="DO53" s="89"/>
      <c r="DP53" s="89"/>
      <c r="DQ53" s="89"/>
      <c r="DR53" s="89"/>
      <c r="DS53" s="89"/>
      <c r="DT53" s="89"/>
      <c r="DU53" s="89"/>
      <c r="DV53" s="89"/>
      <c r="DW53" s="89"/>
      <c r="DX53" s="89"/>
      <c r="DY53" s="89"/>
      <c r="DZ53"/>
    </row>
    <row r="54" spans="1:130" s="12" customFormat="1" ht="15" customHeight="1">
      <c r="A54" s="99"/>
      <c r="B54" s="31" t="s">
        <v>6</v>
      </c>
      <c r="C54" s="87">
        <f>+CZ54</f>
        <v>182762</v>
      </c>
      <c r="D54" s="87">
        <f ca="1">OFFSET(CZ54,0,14,1,1)</f>
        <v>158355</v>
      </c>
      <c r="E54" s="21">
        <f ca="1">SUM(D54-C54)</f>
        <v>-24407</v>
      </c>
      <c r="F54" s="22">
        <f ca="1">IF(E54=0,0,IF(C54=0,1,E54/C54))</f>
        <v>-0.13354526652148696</v>
      </c>
      <c r="G54" s="21">
        <f>SUMIF($C$6:F$6,G$5,$C54:F54)</f>
        <v>182762</v>
      </c>
      <c r="H54" s="87">
        <f ca="1">SUMIF($C$6:G$6,H$5,$C54:G54)</f>
        <v>158355</v>
      </c>
      <c r="I54" s="21">
        <f ca="1">SUM(H54-G54)</f>
        <v>-24407</v>
      </c>
      <c r="J54" s="22">
        <f ca="1">IF(I54=0,0,IF(G54=0,1,I54/G54))</f>
        <v>-0.13354526652148696</v>
      </c>
      <c r="K54" s="21">
        <f>+DA54</f>
        <v>185729</v>
      </c>
      <c r="L54" s="87">
        <f ca="1">OFFSET(DA54,0,14,1,1)</f>
        <v>141839</v>
      </c>
      <c r="M54" s="21">
        <f ca="1">SUM(L54-K54)</f>
        <v>-43890</v>
      </c>
      <c r="N54" s="22">
        <f ca="1">IF(M54=0,0,IF(K54=0,1,M54/K54))</f>
        <v>-0.23631204604558254</v>
      </c>
      <c r="O54" s="21">
        <f>SUMIF($C$6:N$6,O$5,$C54:N54)</f>
        <v>368491</v>
      </c>
      <c r="P54" s="87">
        <f ca="1">SUMIF($C$6:O$6,P$5,$C54:O54)</f>
        <v>300194</v>
      </c>
      <c r="Q54" s="21">
        <f ca="1">SUM(P54-O54)</f>
        <v>-68297</v>
      </c>
      <c r="R54" s="22">
        <f ca="1">IF(Q54=0,0,IF(O54=0,1,Q54/O54))</f>
        <v>-0.18534238285331256</v>
      </c>
      <c r="S54" s="21">
        <f>+DB54</f>
        <v>229638</v>
      </c>
      <c r="T54" s="87">
        <f ca="1">OFFSET(DB54,0,14,1,1)</f>
        <v>186559</v>
      </c>
      <c r="U54" s="21">
        <f ca="1">SUM(T54-S54)</f>
        <v>-43079</v>
      </c>
      <c r="V54" s="22">
        <f ca="1">IF(U54=0,0,IF(S54=0,1,U54/S54))</f>
        <v>-0.18759525862444368</v>
      </c>
      <c r="W54" s="21">
        <f>SUMIF($C$6:V$6,W$5,$C54:V54)</f>
        <v>598129</v>
      </c>
      <c r="X54" s="87">
        <f ca="1">SUMIF($C$6:W$6,X$5,$C54:W54)</f>
        <v>486753</v>
      </c>
      <c r="Y54" s="21">
        <f ca="1">SUM(X54-W54)</f>
        <v>-111376</v>
      </c>
      <c r="Z54" s="22">
        <f ca="1">IF(Y54=0,0,IF(W54=0,1,Y54/W54))</f>
        <v>-0.18620732316941663</v>
      </c>
      <c r="AA54" s="21">
        <f>+DC54</f>
        <v>249218</v>
      </c>
      <c r="AB54" s="87">
        <f ca="1">OFFSET(DC54,0,14,1,1)</f>
        <v>201365</v>
      </c>
      <c r="AC54" s="21">
        <f ca="1">SUM(AB54-AA54)</f>
        <v>-47853</v>
      </c>
      <c r="AD54" s="22">
        <f ca="1">IF(AC54=0,0,IF(AA54=0,1,AC54/AA54))</f>
        <v>-0.19201261546116252</v>
      </c>
      <c r="AE54" s="21">
        <f>SUMIF($C$6:AD$6,AE$5,$C54:AD54)</f>
        <v>847347</v>
      </c>
      <c r="AF54" s="87">
        <f ca="1">SUMIF($C$6:AE$6,AF$5,$C54:AE54)</f>
        <v>688118</v>
      </c>
      <c r="AG54" s="21">
        <f ca="1">SUM(AF54-AE54)</f>
        <v>-159229</v>
      </c>
      <c r="AH54" s="22">
        <f ca="1">IF(AG54=0,0,IF(AE54=0,1,AG54/AE54))</f>
        <v>-0.18791475039151612</v>
      </c>
      <c r="AI54" s="21">
        <f>+DD54</f>
        <v>278100</v>
      </c>
      <c r="AJ54" s="87">
        <f ca="1">OFFSET(DD54,0,14,1,1)</f>
        <v>237878</v>
      </c>
      <c r="AK54" s="21">
        <f ca="1">SUM(AJ54-AI54)</f>
        <v>-40222</v>
      </c>
      <c r="AL54" s="22">
        <f ca="1">IF(AK54=0,0,IF(AI54=0,1,AK54/AI54))</f>
        <v>-0.1446314275440489</v>
      </c>
      <c r="AM54" s="21">
        <f>SUMIF($C$6:AL$6,AM$5,$C54:AL54)</f>
        <v>1125447</v>
      </c>
      <c r="AN54" s="87">
        <f ca="1">SUMIF($C$6:AM$6,AN$5,$C54:AM54)</f>
        <v>925996</v>
      </c>
      <c r="AO54" s="21">
        <f ca="1">SUM(AN54-AM54)</f>
        <v>-199451</v>
      </c>
      <c r="AP54" s="22">
        <f ca="1">IF(AO54=0,0,IF(AM54=0,1,AO54/AM54))</f>
        <v>-0.17721936261769769</v>
      </c>
      <c r="AQ54" s="21">
        <f>+DE54</f>
        <v>289739</v>
      </c>
      <c r="AR54" s="87">
        <f ca="1">OFFSET(DE54,0,14,1,1)</f>
        <v>252028</v>
      </c>
      <c r="AS54" s="21">
        <f ca="1">SUM(AR54-AQ54)</f>
        <v>-37711</v>
      </c>
      <c r="AT54" s="22">
        <f ca="1">IF(AS54=0,0,IF(AQ54=0,1,AS54/AQ54))</f>
        <v>-0.13015507059802098</v>
      </c>
      <c r="AU54" s="21">
        <f>SUMIF($C$6:AT$6,AU$5,$C54:AT54)</f>
        <v>1415186</v>
      </c>
      <c r="AV54" s="87">
        <f ca="1">SUMIF($C$6:AU$6,AV$5,$C54:AU54)</f>
        <v>1178024</v>
      </c>
      <c r="AW54" s="21">
        <f ca="1">SUM(AV54-AU54)</f>
        <v>-237162</v>
      </c>
      <c r="AX54" s="22">
        <f ca="1">IF(AW54=0,0,IF(AU54=0,1,AW54/AU54))</f>
        <v>-0.16758362504999344</v>
      </c>
      <c r="AY54" s="21">
        <f>+DF54</f>
        <v>343804</v>
      </c>
      <c r="AZ54" s="87">
        <f ca="1">OFFSET(DF54,0,14,1,1)</f>
        <v>309469</v>
      </c>
      <c r="BA54" s="21">
        <f ca="1">SUM(AZ54-AY54)</f>
        <v>-34335</v>
      </c>
      <c r="BB54" s="22">
        <f ca="1">IF(BA54=0,0,IF(AY54=0,1,BA54/AY54))</f>
        <v>-9.9867948016893346E-2</v>
      </c>
      <c r="BC54" s="21">
        <f>SUMIF($C$6:BB$6,BC$5,$C54:BB54)</f>
        <v>1758990</v>
      </c>
      <c r="BD54" s="87">
        <f ca="1">SUMIF($C$6:BC$6,BD$5,$C54:BC54)</f>
        <v>1487493</v>
      </c>
      <c r="BE54" s="21">
        <f ca="1">SUM(BD54-BC54)</f>
        <v>-271497</v>
      </c>
      <c r="BF54" s="22">
        <f ca="1">IF(BE54=0,0,IF(BC54=0,1,BE54/BC54))</f>
        <v>-0.15434823392969829</v>
      </c>
      <c r="BG54" s="21">
        <f>+DG54</f>
        <v>372456</v>
      </c>
      <c r="BH54" s="87">
        <f ca="1">OFFSET(DG54,0,14,1,1)</f>
        <v>311361</v>
      </c>
      <c r="BI54" s="21">
        <f ca="1">SUM(BH54-BG54)</f>
        <v>-61095</v>
      </c>
      <c r="BJ54" s="22">
        <f ca="1">IF(BI54=0,0,IF(BG54=0,1,BI54/BG54))</f>
        <v>-0.16403279850505831</v>
      </c>
      <c r="BK54" s="21">
        <f>SUMIF($C$6:BJ$6,BK$5,$C54:BJ54)</f>
        <v>2131446</v>
      </c>
      <c r="BL54" s="87">
        <f ca="1">SUMIF($C$6:BK$6,BL$5,$C54:BK54)</f>
        <v>1798854</v>
      </c>
      <c r="BM54" s="21">
        <f ca="1">SUM(BL54-BK54)</f>
        <v>-332592</v>
      </c>
      <c r="BN54" s="22">
        <f ca="1">IF(BM54=0,0,IF(BK54=0,1,BM54/BK54))</f>
        <v>-0.15604054712153159</v>
      </c>
      <c r="BO54" s="21">
        <f>+DH54</f>
        <v>276818</v>
      </c>
      <c r="BP54" s="87">
        <f ca="1">OFFSET(DH54,0,14,1,1)</f>
        <v>225052</v>
      </c>
      <c r="BQ54" s="21">
        <f ca="1">SUM(BP54-BO54)</f>
        <v>-51766</v>
      </c>
      <c r="BR54" s="22">
        <f ca="1">IF(BQ54=0,0,IF(BO54=0,1,BQ54/BO54))</f>
        <v>-0.18700373530623007</v>
      </c>
      <c r="BS54" s="21">
        <f>SUMIF($C$6:BR$6,BS$5,$C54:BR54)</f>
        <v>2408264</v>
      </c>
      <c r="BT54" s="87">
        <f ca="1">SUMIF($C$6:BS$6,BT$5,$C54:BS54)</f>
        <v>2023906</v>
      </c>
      <c r="BU54" s="21">
        <f ca="1">SUM(BT54-BS54)</f>
        <v>-384358</v>
      </c>
      <c r="BV54" s="22">
        <f ca="1">IF(BU54=0,0,IF(BS54=0,1,BU54/BS54))</f>
        <v>-0.15959961200267081</v>
      </c>
      <c r="BW54" s="21">
        <f>+DI54</f>
        <v>260422</v>
      </c>
      <c r="BX54" s="87">
        <f ca="1">OFFSET(DI54,0,14,1,1)</f>
        <v>207249</v>
      </c>
      <c r="BY54" s="21">
        <f ca="1">SUM(BX54-BW54)</f>
        <v>-53173</v>
      </c>
      <c r="BZ54" s="22">
        <f ca="1">IF(BY54=0,0,IF(BW54=0,1,BY54/BW54))</f>
        <v>-0.20418013839076576</v>
      </c>
      <c r="CA54" s="21">
        <f>SUMIF($C$6:BZ$6,CA$5,$C54:BZ54)</f>
        <v>2668686</v>
      </c>
      <c r="CB54" s="87">
        <f ca="1">SUMIF($C$6:CA$6,CB$5,$C54:CA54)</f>
        <v>2231155</v>
      </c>
      <c r="CC54" s="21">
        <f ca="1">SUM(CB54-CA54)</f>
        <v>-437531</v>
      </c>
      <c r="CD54" s="22">
        <f ca="1">IF(CC54=0,0,IF(CA54=0,1,CC54/CA54))</f>
        <v>-0.16394997388227764</v>
      </c>
      <c r="CE54" s="21">
        <f>+DJ54</f>
        <v>203180</v>
      </c>
      <c r="CF54" s="87">
        <f ca="1">OFFSET(DJ54,0,14,1,1)</f>
        <v>170883</v>
      </c>
      <c r="CG54" s="21">
        <f ca="1">SUM(CF54-CE54)</f>
        <v>-32297</v>
      </c>
      <c r="CH54" s="22">
        <f ca="1">IF(CG54=0,0,IF(CE54=0,1,CG54/CE54))</f>
        <v>-0.15895757456442564</v>
      </c>
      <c r="CI54" s="21">
        <f>SUMIF($C$6:CH$6,CI$5,$C54:CH54)</f>
        <v>2871866</v>
      </c>
      <c r="CJ54" s="87">
        <f ca="1">SUMIF($C$6:CI$6,CJ$5,$C54:CI54)</f>
        <v>2402038</v>
      </c>
      <c r="CK54" s="21">
        <f ca="1">SUM(CJ54-CI54)</f>
        <v>-469828</v>
      </c>
      <c r="CL54" s="22">
        <f ca="1">IF(CK54=0,0,IF(CI54=0,1,CK54/CI54))</f>
        <v>-0.16359676948715574</v>
      </c>
      <c r="CM54" s="21">
        <f>+DK54</f>
        <v>211148</v>
      </c>
      <c r="CN54" s="87">
        <f ca="1">OFFSET(DK54,0,14,1,1)</f>
        <v>169301</v>
      </c>
      <c r="CO54" s="21">
        <f ca="1">SUM(CN54-CM54)</f>
        <v>-41847</v>
      </c>
      <c r="CP54" s="22">
        <f ca="1">IF(CO54=0,0,IF(CM54=0,1,CO54/CM54))</f>
        <v>-0.19818800083353855</v>
      </c>
      <c r="CQ54" s="21">
        <f>SUMIF($C$6:CP$6,CQ$5,$C54:CP54)</f>
        <v>3083014</v>
      </c>
      <c r="CR54" s="87">
        <f ca="1">SUMIF($C$6:CQ$6,CR$5,$C54:CQ54)</f>
        <v>2571339</v>
      </c>
      <c r="CS54" s="21">
        <f ca="1">SUM(CR54-CQ54)</f>
        <v>-511675</v>
      </c>
      <c r="CT54" s="22">
        <f ca="1">IF(CS54=0,0,IF(CQ54=0,1,CS54/CQ54))</f>
        <v>-0.16596583732671988</v>
      </c>
      <c r="CW54" s="12" t="s">
        <v>15</v>
      </c>
      <c r="CX54" s="81" t="s">
        <v>6</v>
      </c>
      <c r="CZ54" s="88">
        <f>SUMIF(RBW!$A$73:$A$83,'2014-2015'!CZ$7,RBW!D$73:D$83)</f>
        <v>182762</v>
      </c>
      <c r="DA54" s="88">
        <f>SUMIF(RBW!$A$73:$A$83,'2014-2015'!DA$7,RBW!E$73:E$83)</f>
        <v>185729</v>
      </c>
      <c r="DB54" s="88">
        <f>SUMIF(RBW!$A$73:$A$83,'2014-2015'!DB$7,RBW!F$73:F$83)</f>
        <v>229638</v>
      </c>
      <c r="DC54" s="88">
        <f>SUMIF(RBW!$A$73:$A$83,'2014-2015'!DC$7,RBW!G$73:G$83)</f>
        <v>249218</v>
      </c>
      <c r="DD54" s="88">
        <f>SUMIF(RBW!$A$73:$A$83,'2014-2015'!DD$7,RBW!H$73:H$83)</f>
        <v>278100</v>
      </c>
      <c r="DE54" s="88">
        <f>SUMIF(RBW!$A$73:$A$83,'2014-2015'!DE$7,RBW!I$73:I$83)</f>
        <v>289739</v>
      </c>
      <c r="DF54" s="88">
        <f>SUMIF(RBW!$A$73:$A$83,'2014-2015'!DF$7,RBW!J$73:J$83)</f>
        <v>343804</v>
      </c>
      <c r="DG54" s="88">
        <f>SUMIF(RBW!$A$73:$A$83,'2014-2015'!DG$7,RBW!K$73:K$83)</f>
        <v>372456</v>
      </c>
      <c r="DH54" s="88">
        <f>SUMIF(RBW!$A$73:$A$83,'2014-2015'!DH$7,RBW!L$73:L$83)</f>
        <v>276818</v>
      </c>
      <c r="DI54" s="88">
        <f>SUMIF(RBW!$A$73:$A$83,'2014-2015'!DI$7,RBW!M$73:M$83)</f>
        <v>260422</v>
      </c>
      <c r="DJ54" s="88">
        <f>SUMIF(RBW!$A$73:$A$83,'2014-2015'!DJ$7,RBW!N$73:N$83)</f>
        <v>203180</v>
      </c>
      <c r="DK54" s="88">
        <f>SUMIF(RBW!$A$73:$A$83,'2014-2015'!DK$7,RBW!O$73:O$83)</f>
        <v>211148</v>
      </c>
      <c r="DN54" s="88">
        <f>SUMIF(RBW!$A$73:$A$83,'2014-2015'!DN$7,RBW!D$73:D$83)</f>
        <v>158355</v>
      </c>
      <c r="DO54" s="88">
        <f>SUMIF(RBW!$A$73:$A$83,'2014-2015'!DO$7,RBW!E$73:E$83)</f>
        <v>141839</v>
      </c>
      <c r="DP54" s="88">
        <f>SUMIF(RBW!$A$73:$A$83,'2014-2015'!DP$7,RBW!F$73:F$83)</f>
        <v>186559</v>
      </c>
      <c r="DQ54" s="88">
        <f>SUMIF(RBW!$A$73:$A$83,'2014-2015'!DQ$7,RBW!G$73:G$83)</f>
        <v>201365</v>
      </c>
      <c r="DR54" s="88">
        <f>SUMIF(RBW!$A$73:$A$83,'2014-2015'!DR$7,RBW!H$73:H$83)</f>
        <v>237878</v>
      </c>
      <c r="DS54" s="88">
        <f>SUMIF(RBW!$A$73:$A$83,'2014-2015'!DS$7,RBW!I$73:I$83)</f>
        <v>252028</v>
      </c>
      <c r="DT54" s="88">
        <f>SUMIF(RBW!$A$73:$A$83,'2014-2015'!DT$7,RBW!J$73:J$83)</f>
        <v>309469</v>
      </c>
      <c r="DU54" s="88">
        <f>SUMIF(RBW!$A$73:$A$83,'2014-2015'!DU$7,RBW!K$73:K$83)</f>
        <v>311361</v>
      </c>
      <c r="DV54" s="88">
        <f>SUMIF(RBW!$A$73:$A$83,'2014-2015'!DV$7,RBW!L$73:L$83)</f>
        <v>225052</v>
      </c>
      <c r="DW54" s="88">
        <f>SUMIF(RBW!$A$73:$A$83,'2014-2015'!DW$7,RBW!M$73:M$83)</f>
        <v>207249</v>
      </c>
      <c r="DX54" s="88">
        <f>SUMIF(RBW!$A$73:$A$83,'2014-2015'!DX$7,RBW!N$73:N$83)</f>
        <v>170883</v>
      </c>
      <c r="DY54" s="88">
        <f>SUMIF(RBW!$A$73:$A$83,'2014-2015'!DY$7,RBW!O$73:O$83)</f>
        <v>169301</v>
      </c>
      <c r="DZ54"/>
    </row>
    <row r="55" spans="1:130" s="12" customFormat="1" ht="15.75" customHeight="1">
      <c r="A55" s="101" t="str">
        <f>+CW56</f>
        <v>Rainbow Bridge</v>
      </c>
      <c r="B55" s="29" t="s">
        <v>7</v>
      </c>
      <c r="C55" s="87">
        <f>+CZ55</f>
        <v>2</v>
      </c>
      <c r="D55" s="87">
        <f ca="1">OFFSET(CZ55,0,14,1,1)</f>
        <v>10</v>
      </c>
      <c r="E55" s="21">
        <f ca="1">SUM(D55-C55)</f>
        <v>8</v>
      </c>
      <c r="F55" s="22">
        <f ca="1">IF(E55=0,0,IF(C55=0,1,E55/C55))</f>
        <v>4</v>
      </c>
      <c r="G55" s="21">
        <f>SUMIF($C$6:F$6,G$5,$C55:F55)</f>
        <v>2</v>
      </c>
      <c r="H55" s="87">
        <f ca="1">SUMIF($C$6:G$6,H$5,$C55:G55)</f>
        <v>10</v>
      </c>
      <c r="I55" s="21">
        <f ca="1">SUM(H55-G55)</f>
        <v>8</v>
      </c>
      <c r="J55" s="22">
        <f ca="1">IF(I55=0,0,IF(G55=0,1,I55/G55))</f>
        <v>4</v>
      </c>
      <c r="K55" s="21">
        <f>+DA55</f>
        <v>5</v>
      </c>
      <c r="L55" s="87">
        <f ca="1">OFFSET(DA55,0,14,1,1)</f>
        <v>7</v>
      </c>
      <c r="M55" s="21">
        <f ca="1">SUM(L55-K55)</f>
        <v>2</v>
      </c>
      <c r="N55" s="22">
        <f ca="1">IF(M55=0,0,IF(K55=0,1,M55/K55))</f>
        <v>0.4</v>
      </c>
      <c r="O55" s="21">
        <f>SUMIF($C$6:N$6,O$5,$C55:N55)</f>
        <v>7</v>
      </c>
      <c r="P55" s="87">
        <f ca="1">SUMIF($C$6:O$6,P$5,$C55:O55)</f>
        <v>17</v>
      </c>
      <c r="Q55" s="21">
        <f ca="1">SUM(P55-O55)</f>
        <v>10</v>
      </c>
      <c r="R55" s="22">
        <f ca="1">IF(Q55=0,0,IF(O55=0,1,Q55/O55))</f>
        <v>1.4285714285714286</v>
      </c>
      <c r="S55" s="21">
        <f>+DB55</f>
        <v>7</v>
      </c>
      <c r="T55" s="87">
        <f ca="1">OFFSET(DB55,0,14,1,1)</f>
        <v>10</v>
      </c>
      <c r="U55" s="21">
        <f ca="1">SUM(T55-S55)</f>
        <v>3</v>
      </c>
      <c r="V55" s="22">
        <f ca="1">IF(U55=0,0,IF(S55=0,1,U55/S55))</f>
        <v>0.42857142857142855</v>
      </c>
      <c r="W55" s="21">
        <f>SUMIF($C$6:V$6,W$5,$C55:V55)</f>
        <v>14</v>
      </c>
      <c r="X55" s="87">
        <f ca="1">SUMIF($C$6:W$6,X$5,$C55:W55)</f>
        <v>27</v>
      </c>
      <c r="Y55" s="21">
        <f ca="1">SUM(X55-W55)</f>
        <v>13</v>
      </c>
      <c r="Z55" s="22">
        <f ca="1">IF(Y55=0,0,IF(W55=0,1,Y55/W55))</f>
        <v>0.9285714285714286</v>
      </c>
      <c r="AA55" s="21">
        <f>+DC55</f>
        <v>17</v>
      </c>
      <c r="AB55" s="87">
        <f ca="1">OFFSET(DC55,0,14,1,1)</f>
        <v>27</v>
      </c>
      <c r="AC55" s="21">
        <f ca="1">SUM(AB55-AA55)</f>
        <v>10</v>
      </c>
      <c r="AD55" s="22">
        <f ca="1">IF(AC55=0,0,IF(AA55=0,1,AC55/AA55))</f>
        <v>0.58823529411764708</v>
      </c>
      <c r="AE55" s="21">
        <f>SUMIF($C$6:AD$6,AE$5,$C55:AD55)</f>
        <v>31</v>
      </c>
      <c r="AF55" s="87">
        <f ca="1">SUMIF($C$6:AE$6,AF$5,$C55:AE55)</f>
        <v>54</v>
      </c>
      <c r="AG55" s="21">
        <f ca="1">SUM(AF55-AE55)</f>
        <v>23</v>
      </c>
      <c r="AH55" s="22">
        <f ca="1">IF(AG55=0,0,IF(AE55=0,1,AG55/AE55))</f>
        <v>0.74193548387096775</v>
      </c>
      <c r="AI55" s="21">
        <f>+DD55</f>
        <v>7</v>
      </c>
      <c r="AJ55" s="87">
        <f ca="1">OFFSET(DD55,0,14,1,1)</f>
        <v>31</v>
      </c>
      <c r="AK55" s="21">
        <f ca="1">SUM(AJ55-AI55)</f>
        <v>24</v>
      </c>
      <c r="AL55" s="22">
        <f ca="1">IF(AK55=0,0,IF(AI55=0,1,AK55/AI55))</f>
        <v>3.4285714285714284</v>
      </c>
      <c r="AM55" s="21">
        <f>SUMIF($C$6:AL$6,AM$5,$C55:AL55)</f>
        <v>38</v>
      </c>
      <c r="AN55" s="87">
        <f ca="1">SUMIF($C$6:AM$6,AN$5,$C55:AM55)</f>
        <v>85</v>
      </c>
      <c r="AO55" s="21">
        <f ca="1">SUM(AN55-AM55)</f>
        <v>47</v>
      </c>
      <c r="AP55" s="22">
        <f ca="1">IF(AO55=0,0,IF(AM55=0,1,AO55/AM55))</f>
        <v>1.236842105263158</v>
      </c>
      <c r="AQ55" s="21">
        <f>+DE55</f>
        <v>8</v>
      </c>
      <c r="AR55" s="87">
        <f ca="1">OFFSET(DE55,0,14,1,1)</f>
        <v>133</v>
      </c>
      <c r="AS55" s="21">
        <f ca="1">SUM(AR55-AQ55)</f>
        <v>125</v>
      </c>
      <c r="AT55" s="22">
        <f ca="1">IF(AS55=0,0,IF(AQ55=0,1,AS55/AQ55))</f>
        <v>15.625</v>
      </c>
      <c r="AU55" s="21">
        <f>SUMIF($C$6:AT$6,AU$5,$C55:AT55)</f>
        <v>46</v>
      </c>
      <c r="AV55" s="87">
        <f ca="1">SUMIF($C$6:AU$6,AV$5,$C55:AU55)</f>
        <v>218</v>
      </c>
      <c r="AW55" s="21">
        <f ca="1">SUM(AV55-AU55)</f>
        <v>172</v>
      </c>
      <c r="AX55" s="22">
        <f ca="1">IF(AW55=0,0,IF(AU55=0,1,AW55/AU55))</f>
        <v>3.7391304347826089</v>
      </c>
      <c r="AY55" s="21">
        <f>+DF55</f>
        <v>8</v>
      </c>
      <c r="AZ55" s="87">
        <f ca="1">OFFSET(DF55,0,14,1,1)</f>
        <v>107</v>
      </c>
      <c r="BA55" s="21">
        <f ca="1">SUM(AZ55-AY55)</f>
        <v>99</v>
      </c>
      <c r="BB55" s="22">
        <f ca="1">IF(BA55=0,0,IF(AY55=0,1,BA55/AY55))</f>
        <v>12.375</v>
      </c>
      <c r="BC55" s="21">
        <f>SUMIF($C$6:BB$6,BC$5,$C55:BB55)</f>
        <v>54</v>
      </c>
      <c r="BD55" s="87">
        <f ca="1">SUMIF($C$6:BC$6,BD$5,$C55:BC55)</f>
        <v>325</v>
      </c>
      <c r="BE55" s="21">
        <f ca="1">SUM(BD55-BC55)</f>
        <v>271</v>
      </c>
      <c r="BF55" s="22">
        <f ca="1">IF(BE55=0,0,IF(BC55=0,1,BE55/BC55))</f>
        <v>5.0185185185185182</v>
      </c>
      <c r="BG55" s="21">
        <f>+DG55</f>
        <v>31</v>
      </c>
      <c r="BH55" s="87">
        <f ca="1">OFFSET(DG55,0,14,1,1)</f>
        <v>49</v>
      </c>
      <c r="BI55" s="21">
        <f ca="1">SUM(BH55-BG55)</f>
        <v>18</v>
      </c>
      <c r="BJ55" s="22">
        <f ca="1">IF(BI55=0,0,IF(BG55=0,1,BI55/BG55))</f>
        <v>0.58064516129032262</v>
      </c>
      <c r="BK55" s="21">
        <f>SUMIF($C$6:BJ$6,BK$5,$C55:BJ55)</f>
        <v>85</v>
      </c>
      <c r="BL55" s="87">
        <f ca="1">SUMIF($C$6:BK$6,BL$5,$C55:BK55)</f>
        <v>374</v>
      </c>
      <c r="BM55" s="21">
        <f ca="1">SUM(BL55-BK55)</f>
        <v>289</v>
      </c>
      <c r="BN55" s="22">
        <f ca="1">IF(BM55=0,0,IF(BK55=0,1,BM55/BK55))</f>
        <v>3.4</v>
      </c>
      <c r="BO55" s="21">
        <f>+DH55</f>
        <v>39</v>
      </c>
      <c r="BP55" s="87">
        <f ca="1">OFFSET(DH55,0,14,1,1)</f>
        <v>31</v>
      </c>
      <c r="BQ55" s="21">
        <f ca="1">SUM(BP55-BO55)</f>
        <v>-8</v>
      </c>
      <c r="BR55" s="22">
        <f ca="1">IF(BQ55=0,0,IF(BO55=0,1,BQ55/BO55))</f>
        <v>-0.20512820512820512</v>
      </c>
      <c r="BS55" s="21">
        <f>SUMIF($C$6:BR$6,BS$5,$C55:BR55)</f>
        <v>124</v>
      </c>
      <c r="BT55" s="87">
        <f ca="1">SUMIF($C$6:BS$6,BT$5,$C55:BS55)</f>
        <v>405</v>
      </c>
      <c r="BU55" s="21">
        <f ca="1">SUM(BT55-BS55)</f>
        <v>281</v>
      </c>
      <c r="BV55" s="22">
        <f ca="1">IF(BU55=0,0,IF(BS55=0,1,BU55/BS55))</f>
        <v>2.2661290322580645</v>
      </c>
      <c r="BW55" s="21">
        <f>+DI55</f>
        <v>33</v>
      </c>
      <c r="BX55" s="87">
        <f ca="1">OFFSET(DI55,0,14,1,1)</f>
        <v>20</v>
      </c>
      <c r="BY55" s="21">
        <f ca="1">SUM(BX55-BW55)</f>
        <v>-13</v>
      </c>
      <c r="BZ55" s="22">
        <f ca="1">IF(BY55=0,0,IF(BW55=0,1,BY55/BW55))</f>
        <v>-0.39393939393939392</v>
      </c>
      <c r="CA55" s="21">
        <f>SUMIF($C$6:BZ$6,CA$5,$C55:BZ55)</f>
        <v>157</v>
      </c>
      <c r="CB55" s="87">
        <f ca="1">SUMIF($C$6:CA$6,CB$5,$C55:CA55)</f>
        <v>425</v>
      </c>
      <c r="CC55" s="21">
        <f ca="1">SUM(CB55-CA55)</f>
        <v>268</v>
      </c>
      <c r="CD55" s="22">
        <f ca="1">IF(CC55=0,0,IF(CA55=0,1,CC55/CA55))</f>
        <v>1.7070063694267517</v>
      </c>
      <c r="CE55" s="21">
        <f>+DJ55</f>
        <v>17</v>
      </c>
      <c r="CF55" s="87">
        <f ca="1">OFFSET(DJ55,0,14,1,1)</f>
        <v>5</v>
      </c>
      <c r="CG55" s="21">
        <f ca="1">SUM(CF55-CE55)</f>
        <v>-12</v>
      </c>
      <c r="CH55" s="22">
        <f ca="1">IF(CG55=0,0,IF(CE55=0,1,CG55/CE55))</f>
        <v>-0.70588235294117652</v>
      </c>
      <c r="CI55" s="21">
        <f>SUMIF($C$6:CH$6,CI$5,$C55:CH55)</f>
        <v>174</v>
      </c>
      <c r="CJ55" s="87">
        <f ca="1">SUMIF($C$6:CI$6,CJ$5,$C55:CI55)</f>
        <v>430</v>
      </c>
      <c r="CK55" s="21">
        <f ca="1">SUM(CJ55-CI55)</f>
        <v>256</v>
      </c>
      <c r="CL55" s="22">
        <f ca="1">IF(CK55=0,0,IF(CI55=0,1,CK55/CI55))</f>
        <v>1.4712643678160919</v>
      </c>
      <c r="CM55" s="21">
        <f>+DK55</f>
        <v>12</v>
      </c>
      <c r="CN55" s="87">
        <f ca="1">OFFSET(DK55,0,14,1,1)</f>
        <v>9</v>
      </c>
      <c r="CO55" s="21">
        <f ca="1">SUM(CN55-CM55)</f>
        <v>-3</v>
      </c>
      <c r="CP55" s="22">
        <f ca="1">IF(CO55=0,0,IF(CM55=0,1,CO55/CM55))</f>
        <v>-0.25</v>
      </c>
      <c r="CQ55" s="21">
        <f>SUMIF($C$6:CP$6,CQ$5,$C55:CP55)</f>
        <v>186</v>
      </c>
      <c r="CR55" s="87">
        <f ca="1">SUMIF($C$6:CQ$6,CR$5,$C55:CQ55)</f>
        <v>439</v>
      </c>
      <c r="CS55" s="21">
        <f ca="1">SUM(CR55-CQ55)</f>
        <v>253</v>
      </c>
      <c r="CT55" s="22">
        <f ca="1">IF(CS55=0,0,IF(CQ55=0,1,CS55/CQ55))</f>
        <v>1.3602150537634408</v>
      </c>
      <c r="CW55" s="12" t="s">
        <v>15</v>
      </c>
      <c r="CX55" s="81" t="s">
        <v>7</v>
      </c>
      <c r="CY55" s="16"/>
      <c r="CZ55" s="88">
        <f>SUMIF(RBW!$A$87:$A$97,'2014-2015'!CZ$7,RBW!D$87:D$97)</f>
        <v>2</v>
      </c>
      <c r="DA55" s="88">
        <f>SUMIF(RBW!$A$87:$A$97,'2014-2015'!DA$7,RBW!E$87:E$97)</f>
        <v>5</v>
      </c>
      <c r="DB55" s="88">
        <f>SUMIF(RBW!$A$87:$A$97,'2014-2015'!DB$7,RBW!F$87:F$97)</f>
        <v>7</v>
      </c>
      <c r="DC55" s="88">
        <f>SUMIF(RBW!$A$87:$A$97,'2014-2015'!DC$7,RBW!G$87:G$97)</f>
        <v>17</v>
      </c>
      <c r="DD55" s="88">
        <f>SUMIF(RBW!$A$87:$A$97,'2014-2015'!DD$7,RBW!H$87:H$97)</f>
        <v>7</v>
      </c>
      <c r="DE55" s="88">
        <f>SUMIF(RBW!$A$87:$A$97,'2014-2015'!DE$7,RBW!I$87:I$97)</f>
        <v>8</v>
      </c>
      <c r="DF55" s="88">
        <f>SUMIF(RBW!$A$87:$A$97,'2014-2015'!DF$7,RBW!J$87:J$97)</f>
        <v>8</v>
      </c>
      <c r="DG55" s="88">
        <f>SUMIF(RBW!$A$87:$A$97,'2014-2015'!DG$7,RBW!K$87:K$97)</f>
        <v>31</v>
      </c>
      <c r="DH55" s="88">
        <f>SUMIF(RBW!$A$87:$A$97,'2014-2015'!DH$7,RBW!L$87:L$97)</f>
        <v>39</v>
      </c>
      <c r="DI55" s="88">
        <f>SUMIF(RBW!$A$87:$A$97,'2014-2015'!DI$7,RBW!M$87:M$97)</f>
        <v>33</v>
      </c>
      <c r="DJ55" s="88">
        <f>SUMIF(RBW!$A$87:$A$97,'2014-2015'!DJ$7,RBW!N$87:N$97)</f>
        <v>17</v>
      </c>
      <c r="DK55" s="88">
        <f>SUMIF(RBW!$A$87:$A$97,'2014-2015'!DK$7,RBW!O$87:O$97)</f>
        <v>12</v>
      </c>
      <c r="DN55" s="88">
        <f>SUMIF(RBW!$A$87:$A$97,'2014-2015'!DN$7,RBW!D$87:D$97)</f>
        <v>10</v>
      </c>
      <c r="DO55" s="88">
        <f>SUMIF(RBW!$A$87:$A$97,'2014-2015'!DO$7,RBW!E$87:E$97)</f>
        <v>7</v>
      </c>
      <c r="DP55" s="88">
        <f>SUMIF(RBW!$A$87:$A$97,'2014-2015'!DP$7,RBW!F$87:F$97)</f>
        <v>10</v>
      </c>
      <c r="DQ55" s="88">
        <f>SUMIF(RBW!$A$87:$A$97,'2014-2015'!DQ$7,RBW!G$87:G$97)</f>
        <v>27</v>
      </c>
      <c r="DR55" s="88">
        <f>SUMIF(RBW!$A$87:$A$97,'2014-2015'!DR$7,RBW!H$87:H$97)</f>
        <v>31</v>
      </c>
      <c r="DS55" s="88">
        <f>SUMIF(RBW!$A$87:$A$97,'2014-2015'!DS$7,RBW!I$87:I$97)</f>
        <v>133</v>
      </c>
      <c r="DT55" s="88">
        <f>SUMIF(RBW!$A$87:$A$97,'2014-2015'!DT$7,RBW!J$87:J$97)</f>
        <v>107</v>
      </c>
      <c r="DU55" s="88">
        <f>SUMIF(RBW!$A$87:$A$97,'2014-2015'!DU$7,RBW!K$87:K$97)</f>
        <v>49</v>
      </c>
      <c r="DV55" s="88">
        <f>SUMIF(RBW!$A$87:$A$97,'2014-2015'!DV$7,RBW!L$87:L$97)</f>
        <v>31</v>
      </c>
      <c r="DW55" s="88">
        <f>SUMIF(RBW!$A$87:$A$97,'2014-2015'!DW$7,RBW!M$87:M$97)</f>
        <v>20</v>
      </c>
      <c r="DX55" s="88">
        <f>SUMIF(RBW!$A$87:$A$97,'2014-2015'!DX$7,RBW!N$87:N$97)</f>
        <v>5</v>
      </c>
      <c r="DY55" s="88">
        <f>SUMIF(RBW!$A$87:$A$97,'2014-2015'!DY$7,RBW!O$87:O$97)</f>
        <v>9</v>
      </c>
      <c r="DZ55"/>
    </row>
    <row r="56" spans="1:130" s="12" customFormat="1" ht="15.6">
      <c r="A56" s="100"/>
      <c r="B56" s="29" t="s">
        <v>8</v>
      </c>
      <c r="C56" s="87">
        <f>+CZ56</f>
        <v>602</v>
      </c>
      <c r="D56" s="87">
        <f ca="1">OFFSET(CZ56,0,14,1,1)</f>
        <v>430</v>
      </c>
      <c r="E56" s="87">
        <f ca="1">SUM(D56-C56)</f>
        <v>-172</v>
      </c>
      <c r="F56" s="22">
        <f ca="1">IF(E56=0,0,IF(C56=0,1,E56/C56))</f>
        <v>-0.2857142857142857</v>
      </c>
      <c r="G56" s="87">
        <f>SUMIF($C$6:F$6,G$5,$C56:F56)</f>
        <v>602</v>
      </c>
      <c r="H56" s="87">
        <f ca="1">SUMIF($C$6:G$6,H$5,$C56:G56)</f>
        <v>430</v>
      </c>
      <c r="I56" s="87">
        <f ca="1">SUM(H56-G56)</f>
        <v>-172</v>
      </c>
      <c r="J56" s="22">
        <f ca="1">IF(I56=0,0,IF(G56=0,1,I56/G56))</f>
        <v>-0.2857142857142857</v>
      </c>
      <c r="K56" s="87">
        <f>+DA56</f>
        <v>588</v>
      </c>
      <c r="L56" s="87">
        <f ca="1">OFFSET(DA56,0,14,1,1)</f>
        <v>346</v>
      </c>
      <c r="M56" s="87">
        <f ca="1">SUM(L56-K56)</f>
        <v>-242</v>
      </c>
      <c r="N56" s="22">
        <f ca="1">IF(M56=0,0,IF(K56=0,1,M56/K56))</f>
        <v>-0.41156462585034015</v>
      </c>
      <c r="O56" s="87">
        <f>SUMIF($C$6:N$6,O$5,$C56:N56)</f>
        <v>1190</v>
      </c>
      <c r="P56" s="87">
        <f ca="1">SUMIF($C$6:O$6,P$5,$C56:O56)</f>
        <v>776</v>
      </c>
      <c r="Q56" s="87">
        <f ca="1">SUM(P56-O56)</f>
        <v>-414</v>
      </c>
      <c r="R56" s="22">
        <f ca="1">IF(Q56=0,0,IF(O56=0,1,Q56/O56))</f>
        <v>-0.34789915966386553</v>
      </c>
      <c r="S56" s="87">
        <f>+DB56</f>
        <v>836</v>
      </c>
      <c r="T56" s="87">
        <f ca="1">OFFSET(DB56,0,14,1,1)</f>
        <v>620</v>
      </c>
      <c r="U56" s="87">
        <f ca="1">SUM(T56-S56)</f>
        <v>-216</v>
      </c>
      <c r="V56" s="22">
        <f ca="1">IF(U56=0,0,IF(S56=0,1,U56/S56))</f>
        <v>-0.25837320574162681</v>
      </c>
      <c r="W56" s="87">
        <f>SUMIF($C$6:V$6,W$5,$C56:V56)</f>
        <v>2026</v>
      </c>
      <c r="X56" s="87">
        <f ca="1">SUMIF($C$6:W$6,X$5,$C56:W56)</f>
        <v>1396</v>
      </c>
      <c r="Y56" s="87">
        <f ca="1">SUM(X56-W56)</f>
        <v>-630</v>
      </c>
      <c r="Z56" s="22">
        <f ca="1">IF(Y56=0,0,IF(W56=0,1,Y56/W56))</f>
        <v>-0.31095755182625862</v>
      </c>
      <c r="AA56" s="87">
        <f>+DC56</f>
        <v>1584</v>
      </c>
      <c r="AB56" s="87">
        <f ca="1">OFFSET(DC56,0,14,1,1)</f>
        <v>1184</v>
      </c>
      <c r="AC56" s="87">
        <f ca="1">SUM(AB56-AA56)</f>
        <v>-400</v>
      </c>
      <c r="AD56" s="22">
        <f ca="1">IF(AC56=0,0,IF(AA56=0,1,AC56/AA56))</f>
        <v>-0.25252525252525254</v>
      </c>
      <c r="AE56" s="87">
        <f>SUMIF($C$6:AD$6,AE$5,$C56:AD56)</f>
        <v>3610</v>
      </c>
      <c r="AF56" s="87">
        <f ca="1">SUMIF($C$6:AE$6,AF$5,$C56:AE56)</f>
        <v>2580</v>
      </c>
      <c r="AG56" s="87">
        <f ca="1">SUM(AF56-AE56)</f>
        <v>-1030</v>
      </c>
      <c r="AH56" s="22">
        <f ca="1">IF(AG56=0,0,IF(AE56=0,1,AG56/AE56))</f>
        <v>-0.2853185595567867</v>
      </c>
      <c r="AI56" s="87">
        <f>+DD56</f>
        <v>2922</v>
      </c>
      <c r="AJ56" s="87">
        <f ca="1">OFFSET(DD56,0,14,1,1)</f>
        <v>2432</v>
      </c>
      <c r="AK56" s="87">
        <f ca="1">SUM(AJ56-AI56)</f>
        <v>-490</v>
      </c>
      <c r="AL56" s="22">
        <f ca="1">IF(AK56=0,0,IF(AI56=0,1,AK56/AI56))</f>
        <v>-0.16769336071184121</v>
      </c>
      <c r="AM56" s="87">
        <f>SUMIF($C$6:AL$6,AM$5,$C56:AL56)</f>
        <v>6532</v>
      </c>
      <c r="AN56" s="87">
        <f ca="1">SUMIF($C$6:AM$6,AN$5,$C56:AM56)</f>
        <v>5012</v>
      </c>
      <c r="AO56" s="87">
        <f ca="1">SUM(AN56-AM56)</f>
        <v>-1520</v>
      </c>
      <c r="AP56" s="22">
        <f ca="1">IF(AO56=0,0,IF(AM56=0,1,AO56/AM56))</f>
        <v>-0.23270055113288426</v>
      </c>
      <c r="AQ56" s="87">
        <f>+DE56</f>
        <v>3370</v>
      </c>
      <c r="AR56" s="87">
        <f ca="1">OFFSET(DE56,0,14,1,1)</f>
        <v>2942</v>
      </c>
      <c r="AS56" s="87">
        <f ca="1">SUM(AR56-AQ56)</f>
        <v>-428</v>
      </c>
      <c r="AT56" s="22">
        <f ca="1">IF(AS56=0,0,IF(AQ56=0,1,AS56/AQ56))</f>
        <v>-0.12700296735905045</v>
      </c>
      <c r="AU56" s="87">
        <f>SUMIF($C$6:AT$6,AU$5,$C56:AT56)</f>
        <v>9902</v>
      </c>
      <c r="AV56" s="87">
        <f ca="1">SUMIF($C$6:AU$6,AV$5,$C56:AU56)</f>
        <v>7954</v>
      </c>
      <c r="AW56" s="87">
        <f ca="1">SUM(AV56-AU56)</f>
        <v>-1948</v>
      </c>
      <c r="AX56" s="22">
        <f ca="1">IF(AW56=0,0,IF(AU56=0,1,AW56/AU56))</f>
        <v>-0.19672793375075742</v>
      </c>
      <c r="AY56" s="87">
        <f>+DF56</f>
        <v>3412</v>
      </c>
      <c r="AZ56" s="87">
        <f ca="1">OFFSET(DF56,0,14,1,1)</f>
        <v>2950</v>
      </c>
      <c r="BA56" s="87">
        <f ca="1">SUM(AZ56-AY56)</f>
        <v>-462</v>
      </c>
      <c r="BB56" s="22">
        <f ca="1">IF(BA56=0,0,IF(AY56=0,1,BA56/AY56))</f>
        <v>-0.13540445486518171</v>
      </c>
      <c r="BC56" s="87">
        <f>SUMIF($C$6:BB$6,BC$5,$C56:BB56)</f>
        <v>13314</v>
      </c>
      <c r="BD56" s="87">
        <f ca="1">SUMIF($C$6:BC$6,BD$5,$C56:BC56)</f>
        <v>10904</v>
      </c>
      <c r="BE56" s="87">
        <f ca="1">SUM(BD56-BC56)</f>
        <v>-2410</v>
      </c>
      <c r="BF56" s="22">
        <f ca="1">IF(BE56=0,0,IF(BC56=0,1,BE56/BC56))</f>
        <v>-0.18101246807871413</v>
      </c>
      <c r="BG56" s="87">
        <f>+DG56</f>
        <v>4446</v>
      </c>
      <c r="BH56" s="87">
        <f ca="1">OFFSET(DG56,0,14,1,1)</f>
        <v>3049</v>
      </c>
      <c r="BI56" s="87">
        <f ca="1">SUM(BH56-BG56)</f>
        <v>-1397</v>
      </c>
      <c r="BJ56" s="22">
        <f ca="1">IF(BI56=0,0,IF(BG56=0,1,BI56/BG56))</f>
        <v>-0.31421502474134055</v>
      </c>
      <c r="BK56" s="87">
        <f>SUMIF($C$6:BJ$6,BK$5,$C56:BJ56)</f>
        <v>17760</v>
      </c>
      <c r="BL56" s="87">
        <f ca="1">SUMIF($C$6:BK$6,BL$5,$C56:BK56)</f>
        <v>13953</v>
      </c>
      <c r="BM56" s="87">
        <f ca="1">SUM(BL56-BK56)</f>
        <v>-3807</v>
      </c>
      <c r="BN56" s="22">
        <f ca="1">IF(BM56=0,0,IF(BK56=0,1,BM56/BK56))</f>
        <v>-0.2143581081081081</v>
      </c>
      <c r="BO56" s="87">
        <f>+DH56</f>
        <v>2798</v>
      </c>
      <c r="BP56" s="87">
        <f ca="1">OFFSET(DH56,0,14,1,1)</f>
        <v>2966</v>
      </c>
      <c r="BQ56" s="87">
        <f ca="1">SUM(BP56-BO56)</f>
        <v>168</v>
      </c>
      <c r="BR56" s="22">
        <f ca="1">IF(BQ56=0,0,IF(BO56=0,1,BQ56/BO56))</f>
        <v>6.0042887776983557E-2</v>
      </c>
      <c r="BS56" s="87">
        <f>SUMIF($C$6:BR$6,BS$5,$C56:BR56)</f>
        <v>20558</v>
      </c>
      <c r="BT56" s="87">
        <f ca="1">SUMIF($C$6:BS$6,BT$5,$C56:BS56)</f>
        <v>16919</v>
      </c>
      <c r="BU56" s="87">
        <f ca="1">SUM(BT56-BS56)</f>
        <v>-3639</v>
      </c>
      <c r="BV56" s="22">
        <f ca="1">IF(BU56=0,0,IF(BS56=0,1,BU56/BS56))</f>
        <v>-0.17701138243019748</v>
      </c>
      <c r="BW56" s="87">
        <f>+DI56</f>
        <v>2178</v>
      </c>
      <c r="BX56" s="87">
        <f ca="1">OFFSET(DI56,0,14,1,1)</f>
        <v>2488</v>
      </c>
      <c r="BY56" s="87">
        <f ca="1">SUM(BX56-BW56)</f>
        <v>310</v>
      </c>
      <c r="BZ56" s="22">
        <f ca="1">IF(BY56=0,0,IF(BW56=0,1,BY56/BW56))</f>
        <v>0.1423324150596878</v>
      </c>
      <c r="CA56" s="87">
        <f>SUMIF($C$6:BZ$6,CA$5,$C56:BZ56)</f>
        <v>22736</v>
      </c>
      <c r="CB56" s="87">
        <f ca="1">SUMIF($C$6:CA$6,CB$5,$C56:CA56)</f>
        <v>19407</v>
      </c>
      <c r="CC56" s="87">
        <f ca="1">SUM(CB56-CA56)</f>
        <v>-3329</v>
      </c>
      <c r="CD56" s="22">
        <f ca="1">IF(CC56=0,0,IF(CA56=0,1,CC56/CA56))</f>
        <v>-0.14641977480647431</v>
      </c>
      <c r="CE56" s="87">
        <f>+DJ56</f>
        <v>608</v>
      </c>
      <c r="CF56" s="87">
        <f ca="1">OFFSET(DJ56,0,14,1,1)</f>
        <v>796</v>
      </c>
      <c r="CG56" s="87">
        <f ca="1">SUM(CF56-CE56)</f>
        <v>188</v>
      </c>
      <c r="CH56" s="22">
        <f ca="1">IF(CG56=0,0,IF(CE56=0,1,CG56/CE56))</f>
        <v>0.30921052631578949</v>
      </c>
      <c r="CI56" s="87">
        <f>SUMIF($C$6:CH$6,CI$5,$C56:CH56)</f>
        <v>23344</v>
      </c>
      <c r="CJ56" s="87">
        <f ca="1">SUMIF($C$6:CI$6,CJ$5,$C56:CI56)</f>
        <v>20203</v>
      </c>
      <c r="CK56" s="87">
        <f ca="1">SUM(CJ56-CI56)</f>
        <v>-3141</v>
      </c>
      <c r="CL56" s="22">
        <f ca="1">IF(CK56=0,0,IF(CI56=0,1,CK56/CI56))</f>
        <v>-0.13455277587388623</v>
      </c>
      <c r="CM56" s="87">
        <f>+DK56</f>
        <v>624</v>
      </c>
      <c r="CN56" s="87">
        <f ca="1">OFFSET(DK56,0,14,1,1)</f>
        <v>624</v>
      </c>
      <c r="CO56" s="87">
        <f ca="1">SUM(CN56-CM56)</f>
        <v>0</v>
      </c>
      <c r="CP56" s="22">
        <f ca="1">IF(CO56=0,0,IF(CM56=0,1,CO56/CM56))</f>
        <v>0</v>
      </c>
      <c r="CQ56" s="87">
        <f>SUMIF($C$6:CP$6,CQ$5,$C56:CP56)</f>
        <v>23968</v>
      </c>
      <c r="CR56" s="87">
        <f ca="1">SUMIF($C$6:CQ$6,CR$5,$C56:CQ56)</f>
        <v>20827</v>
      </c>
      <c r="CS56" s="87">
        <f ca="1">SUM(CR56-CQ56)</f>
        <v>-3141</v>
      </c>
      <c r="CT56" s="22">
        <f ca="1">IF(CS56=0,0,IF(CQ56=0,1,CS56/CQ56))</f>
        <v>-0.13104973297730307</v>
      </c>
      <c r="CW56" s="12" t="s">
        <v>15</v>
      </c>
      <c r="CX56" s="81" t="s">
        <v>8</v>
      </c>
      <c r="CY56" s="16"/>
      <c r="CZ56" s="88">
        <f>SUMIF(RBW!$A$101:$A$111,'2014-2015'!CZ$7,RBW!D$101:D$111)</f>
        <v>602</v>
      </c>
      <c r="DA56" s="88">
        <f>SUMIF(RBW!$A$101:$A$111,'2014-2015'!DA$7,RBW!E$101:E$111)</f>
        <v>588</v>
      </c>
      <c r="DB56" s="88">
        <f>SUMIF(RBW!$A$101:$A$111,'2014-2015'!DB$7,RBW!F$101:F$111)</f>
        <v>836</v>
      </c>
      <c r="DC56" s="88">
        <f>SUMIF(RBW!$A$101:$A$111,'2014-2015'!DC$7,RBW!G$101:G$111)</f>
        <v>1584</v>
      </c>
      <c r="DD56" s="88">
        <f>SUMIF(RBW!$A$101:$A$111,'2014-2015'!DD$7,RBW!H$101:H$111)</f>
        <v>2922</v>
      </c>
      <c r="DE56" s="88">
        <f>SUMIF(RBW!$A$101:$A$111,'2014-2015'!DE$7,RBW!I$101:I$111)</f>
        <v>3370</v>
      </c>
      <c r="DF56" s="88">
        <f>SUMIF(RBW!$A$101:$A$111,'2014-2015'!DF$7,RBW!J$101:J$111)</f>
        <v>3412</v>
      </c>
      <c r="DG56" s="88">
        <f>SUMIF(RBW!$A$101:$A$111,'2014-2015'!DG$7,RBW!K$101:K$111)</f>
        <v>4446</v>
      </c>
      <c r="DH56" s="88">
        <f>SUMIF(RBW!$A$101:$A$111,'2014-2015'!DH$7,RBW!L$101:L$111)</f>
        <v>2798</v>
      </c>
      <c r="DI56" s="88">
        <f>SUMIF(RBW!$A$101:$A$111,'2014-2015'!DI$7,RBW!M$101:M$111)</f>
        <v>2178</v>
      </c>
      <c r="DJ56" s="88">
        <f>SUMIF(RBW!$A$101:$A$111,'2014-2015'!DJ$7,RBW!N$101:N$111)</f>
        <v>608</v>
      </c>
      <c r="DK56" s="88">
        <f>SUMIF(RBW!$A$101:$A$111,'2014-2015'!DK$7,RBW!O$101:O$111)</f>
        <v>624</v>
      </c>
      <c r="DN56" s="88">
        <f>SUMIF(RBW!$A$101:$A$111,'2014-2015'!DN$7,RBW!D$101:D$111)</f>
        <v>430</v>
      </c>
      <c r="DO56" s="88">
        <f>SUMIF(RBW!$A$101:$A$111,'2014-2015'!DO$7,RBW!E$101:E$111)</f>
        <v>346</v>
      </c>
      <c r="DP56" s="88">
        <f>SUMIF(RBW!$A$101:$A$111,'2014-2015'!DP$7,RBW!F$101:F$111)</f>
        <v>620</v>
      </c>
      <c r="DQ56" s="88">
        <f>SUMIF(RBW!$A$101:$A$111,'2014-2015'!DQ$7,RBW!G$101:G$111)</f>
        <v>1184</v>
      </c>
      <c r="DR56" s="88">
        <f>SUMIF(RBW!$A$101:$A$111,'2014-2015'!DR$7,RBW!H$101:H$111)</f>
        <v>2432</v>
      </c>
      <c r="DS56" s="88">
        <f>SUMIF(RBW!$A$101:$A$111,'2014-2015'!DS$7,RBW!I$101:I$111)</f>
        <v>2942</v>
      </c>
      <c r="DT56" s="88">
        <f>SUMIF(RBW!$A$101:$A$111,'2014-2015'!DT$7,RBW!J$101:J$111)</f>
        <v>2950</v>
      </c>
      <c r="DU56" s="88">
        <f>SUMIF(RBW!$A$101:$A$111,'2014-2015'!DU$7,RBW!K$101:K$111)</f>
        <v>3049</v>
      </c>
      <c r="DV56" s="88">
        <f>SUMIF(RBW!$A$101:$A$111,'2014-2015'!DV$7,RBW!L$101:L$111)</f>
        <v>2966</v>
      </c>
      <c r="DW56" s="88">
        <f>SUMIF(RBW!$A$101:$A$111,'2014-2015'!DW$7,RBW!M$101:M$111)</f>
        <v>2488</v>
      </c>
      <c r="DX56" s="88">
        <f>SUMIF(RBW!$A$101:$A$111,'2014-2015'!DX$7,RBW!N$101:N$111)</f>
        <v>796</v>
      </c>
      <c r="DY56" s="88">
        <f>SUMIF(RBW!$A$101:$A$111,'2014-2015'!DY$7,RBW!O$101:O$111)</f>
        <v>624</v>
      </c>
      <c r="DZ56"/>
    </row>
    <row r="57" spans="1:130" s="16" customFormat="1" ht="15.6">
      <c r="A57" s="90"/>
      <c r="B57" s="27" t="s">
        <v>9</v>
      </c>
      <c r="C57" s="14">
        <f>+SUM(C54:C56)</f>
        <v>183366</v>
      </c>
      <c r="D57" s="103">
        <f ca="1">+SUM(D54:D56)</f>
        <v>158795</v>
      </c>
      <c r="E57" s="14">
        <f ca="1">SUM(E54:E56)</f>
        <v>-24571</v>
      </c>
      <c r="F57" s="15">
        <f ca="1">IF(E57=0,0,IF(C57=0,1,E57/C57))</f>
        <v>-0.13399976004275602</v>
      </c>
      <c r="G57" s="14">
        <f>SUM(G54:G56)</f>
        <v>183366</v>
      </c>
      <c r="H57" s="103">
        <f ca="1">SUM(H54:H56)</f>
        <v>158795</v>
      </c>
      <c r="I57" s="14">
        <f ca="1">SUM(I54:I56)</f>
        <v>-24571</v>
      </c>
      <c r="J57" s="15">
        <f ca="1">IF(I57=0,0,IF(G57=0,1,I57/G57))</f>
        <v>-0.13399976004275602</v>
      </c>
      <c r="K57" s="14">
        <f>+SUM(K54:K56)</f>
        <v>186322</v>
      </c>
      <c r="L57" s="103">
        <f ca="1">+SUM(L54:L56)</f>
        <v>142192</v>
      </c>
      <c r="M57" s="14">
        <f ca="1">SUM(M54:M56)</f>
        <v>-44130</v>
      </c>
      <c r="N57" s="15">
        <f ca="1">IF(M57=0,0,IF(K57=0,1,M57/K57))</f>
        <v>-0.2368480372688142</v>
      </c>
      <c r="O57" s="14">
        <f>SUM(O54:O56)</f>
        <v>369688</v>
      </c>
      <c r="P57" s="103">
        <f ca="1">SUM(P54:P56)</f>
        <v>300987</v>
      </c>
      <c r="Q57" s="14">
        <f ca="1">SUM(Q54:Q56)</f>
        <v>-68701</v>
      </c>
      <c r="R57" s="15">
        <f ca="1">IF(Q57=0,0,IF(O57=0,1,Q57/O57))</f>
        <v>-0.18583508255610137</v>
      </c>
      <c r="S57" s="14">
        <f>+SUM(S54:S56)</f>
        <v>230481</v>
      </c>
      <c r="T57" s="103">
        <f ca="1">+SUM(T54:T56)</f>
        <v>187189</v>
      </c>
      <c r="U57" s="14">
        <f ca="1">SUM(U54:U56)</f>
        <v>-43292</v>
      </c>
      <c r="V57" s="15">
        <f ca="1">IF(U57=0,0,IF(S57=0,1,U57/S57))</f>
        <v>-0.18783327042142303</v>
      </c>
      <c r="W57" s="14">
        <f>SUM(W54:W56)</f>
        <v>600169</v>
      </c>
      <c r="X57" s="103">
        <f ca="1">SUM(X54:X56)</f>
        <v>488176</v>
      </c>
      <c r="Y57" s="14">
        <f ca="1">SUM(Y54:Y56)</f>
        <v>-111993</v>
      </c>
      <c r="Z57" s="15">
        <f ca="1">IF(Y57=0,0,IF(W57=0,1,Y57/W57))</f>
        <v>-0.18660244031264528</v>
      </c>
      <c r="AA57" s="14">
        <f>+SUM(AA54:AA56)</f>
        <v>250819</v>
      </c>
      <c r="AB57" s="103">
        <f ca="1">+SUM(AB54:AB56)</f>
        <v>202576</v>
      </c>
      <c r="AC57" s="14">
        <f ca="1">SUM(AC54:AC56)</f>
        <v>-48243</v>
      </c>
      <c r="AD57" s="15">
        <f ca="1">IF(AC57=0,0,IF(AA57=0,1,AC57/AA57))</f>
        <v>-0.19234188797499391</v>
      </c>
      <c r="AE57" s="14">
        <f>SUM(AE54:AE56)</f>
        <v>850988</v>
      </c>
      <c r="AF57" s="103">
        <f ca="1">SUM(AF54:AF56)</f>
        <v>690752</v>
      </c>
      <c r="AG57" s="14">
        <f ca="1">SUM(AG54:AG56)</f>
        <v>-160236</v>
      </c>
      <c r="AH57" s="15">
        <f ca="1">IF(AG57=0,0,IF(AE57=0,1,AG57/AE57))</f>
        <v>-0.18829407700226089</v>
      </c>
      <c r="AI57" s="14">
        <f>+SUM(AI54:AI56)</f>
        <v>281029</v>
      </c>
      <c r="AJ57" s="103">
        <f ca="1">+SUM(AJ54:AJ56)</f>
        <v>240341</v>
      </c>
      <c r="AK57" s="14">
        <f ca="1">SUM(AK54:AK56)</f>
        <v>-40688</v>
      </c>
      <c r="AL57" s="15">
        <f ca="1">IF(AK57=0,0,IF(AI57=0,1,AK57/AI57))</f>
        <v>-0.14478221108853534</v>
      </c>
      <c r="AM57" s="14">
        <f>SUM(AM54:AM56)</f>
        <v>1132017</v>
      </c>
      <c r="AN57" s="103">
        <f ca="1">SUM(AN54:AN56)</f>
        <v>931093</v>
      </c>
      <c r="AO57" s="14">
        <f ca="1">SUM(AO54:AO56)</f>
        <v>-200924</v>
      </c>
      <c r="AP57" s="15">
        <f ca="1">IF(AO57=0,0,IF(AM57=0,1,AO57/AM57))</f>
        <v>-0.17749203413022949</v>
      </c>
      <c r="AQ57" s="14">
        <f>+SUM(AQ54:AQ56)</f>
        <v>293117</v>
      </c>
      <c r="AR57" s="103">
        <f ca="1">+SUM(AR54:AR56)</f>
        <v>255103</v>
      </c>
      <c r="AS57" s="14">
        <f ca="1">SUM(AS54:AS56)</f>
        <v>-38014</v>
      </c>
      <c r="AT57" s="15">
        <f ca="1">IF(AS57=0,0,IF(AQ57=0,1,AS57/AQ57))</f>
        <v>-0.12968882732833648</v>
      </c>
      <c r="AU57" s="14">
        <f>SUM(AU54:AU56)</f>
        <v>1425134</v>
      </c>
      <c r="AV57" s="103">
        <f ca="1">SUM(AV54:AV56)</f>
        <v>1186196</v>
      </c>
      <c r="AW57" s="14">
        <f ca="1">SUM(AW54:AW56)</f>
        <v>-238938</v>
      </c>
      <c r="AX57" s="15">
        <f ca="1">IF(AW57=0,0,IF(AU57=0,1,AW57/AU57))</f>
        <v>-0.1676600235486628</v>
      </c>
      <c r="AY57" s="14">
        <f>+SUM(AY54:AY56)</f>
        <v>347224</v>
      </c>
      <c r="AZ57" s="103">
        <f ca="1">+SUM(AZ54:AZ56)</f>
        <v>312526</v>
      </c>
      <c r="BA57" s="14">
        <f ca="1">SUM(BA54:BA56)</f>
        <v>-34698</v>
      </c>
      <c r="BB57" s="15">
        <f ca="1">IF(BA57=0,0,IF(AY57=0,1,BA57/AY57))</f>
        <v>-9.9929728359790804E-2</v>
      </c>
      <c r="BC57" s="14">
        <f>SUM(BC54:BC56)</f>
        <v>1772358</v>
      </c>
      <c r="BD57" s="103">
        <f ca="1">SUM(BD54:BD56)</f>
        <v>1498722</v>
      </c>
      <c r="BE57" s="14">
        <f ca="1">SUM(BE54:BE56)</f>
        <v>-273636</v>
      </c>
      <c r="BF57" s="15">
        <f ca="1">IF(BE57=0,0,IF(BC57=0,1,BE57/BC57))</f>
        <v>-0.15439093004912099</v>
      </c>
      <c r="BG57" s="14">
        <f>+SUM(BG54:BG56)</f>
        <v>376933</v>
      </c>
      <c r="BH57" s="103">
        <f ca="1">+SUM(BH54:BH56)</f>
        <v>314459</v>
      </c>
      <c r="BI57" s="14">
        <f ca="1">SUM(BI54:BI56)</f>
        <v>-62474</v>
      </c>
      <c r="BJ57" s="15">
        <f ca="1">IF(BI57=0,0,IF(BG57=0,1,BI57/BG57))</f>
        <v>-0.1657429835010466</v>
      </c>
      <c r="BK57" s="14">
        <f>SUM(BK54:BK56)</f>
        <v>2149291</v>
      </c>
      <c r="BL57" s="103">
        <f ca="1">SUM(BL54:BL56)</f>
        <v>1813181</v>
      </c>
      <c r="BM57" s="14">
        <f ca="1">SUM(BM54:BM56)</f>
        <v>-336110</v>
      </c>
      <c r="BN57" s="15">
        <f ca="1">IF(BM57=0,0,IF(BK57=0,1,BM57/BK57))</f>
        <v>-0.15638180218499961</v>
      </c>
      <c r="BO57" s="14">
        <f>+SUM(BO54:BO56)</f>
        <v>279655</v>
      </c>
      <c r="BP57" s="103">
        <f ca="1">+SUM(BP54:BP56)</f>
        <v>228049</v>
      </c>
      <c r="BQ57" s="14">
        <f ca="1">SUM(BQ54:BQ56)</f>
        <v>-51606</v>
      </c>
      <c r="BR57" s="15">
        <f ca="1">IF(BQ57=0,0,IF(BO57=0,1,BQ57/BO57))</f>
        <v>-0.18453451574261143</v>
      </c>
      <c r="BS57" s="14">
        <f>SUM(BS54:BS56)</f>
        <v>2428946</v>
      </c>
      <c r="BT57" s="103">
        <f ca="1">SUM(BT54:BT56)</f>
        <v>2041230</v>
      </c>
      <c r="BU57" s="14">
        <f ca="1">SUM(BU54:BU56)</f>
        <v>-387716</v>
      </c>
      <c r="BV57" s="15">
        <f ca="1">IF(BU57=0,0,IF(BS57=0,1,BU57/BS57))</f>
        <v>-0.15962314518313706</v>
      </c>
      <c r="BW57" s="14">
        <f>+SUM(BW54:BW56)</f>
        <v>262633</v>
      </c>
      <c r="BX57" s="103">
        <f ca="1">+SUM(BX54:BX56)</f>
        <v>209757</v>
      </c>
      <c r="BY57" s="14">
        <f ca="1">SUM(BY54:BY56)</f>
        <v>-52876</v>
      </c>
      <c r="BZ57" s="15">
        <f ca="1">IF(BY57=0,0,IF(BW57=0,1,BY57/BW57))</f>
        <v>-0.20133037356310898</v>
      </c>
      <c r="CA57" s="14">
        <f>SUM(CA54:CA56)</f>
        <v>2691579</v>
      </c>
      <c r="CB57" s="103">
        <f ca="1">SUM(CB54:CB56)</f>
        <v>2250987</v>
      </c>
      <c r="CC57" s="14">
        <f ca="1">SUM(CC54:CC56)</f>
        <v>-440592</v>
      </c>
      <c r="CD57" s="15">
        <f ca="1">IF(CC57=0,0,IF(CA57=0,1,CC57/CA57))</f>
        <v>-0.16369276175806097</v>
      </c>
      <c r="CE57" s="14">
        <f>+SUM(CE54:CE56)</f>
        <v>203805</v>
      </c>
      <c r="CF57" s="103">
        <f ca="1">+SUM(CF54:CF56)</f>
        <v>171684</v>
      </c>
      <c r="CG57" s="14">
        <f ca="1">SUM(CG54:CG56)</f>
        <v>-32121</v>
      </c>
      <c r="CH57" s="15">
        <f ca="1">IF(CG57=0,0,IF(CE57=0,1,CG57/CE57))</f>
        <v>-0.15760653565908589</v>
      </c>
      <c r="CI57" s="14">
        <f>SUM(CI54:CI56)</f>
        <v>2895384</v>
      </c>
      <c r="CJ57" s="103">
        <f ca="1">SUM(CJ54:CJ56)</f>
        <v>2422671</v>
      </c>
      <c r="CK57" s="14">
        <f ca="1">SUM(CK54:CK56)</f>
        <v>-472713</v>
      </c>
      <c r="CL57" s="15">
        <f ca="1">IF(CK57=0,0,IF(CI57=0,1,CK57/CI57))</f>
        <v>-0.16326435457265773</v>
      </c>
      <c r="CM57" s="14">
        <f>+SUM(CM54:CM56)</f>
        <v>211784</v>
      </c>
      <c r="CN57" s="103">
        <f ca="1">+SUM(CN54:CN56)</f>
        <v>169934</v>
      </c>
      <c r="CO57" s="14">
        <f ca="1">SUM(CO54:CO56)</f>
        <v>-41850</v>
      </c>
      <c r="CP57" s="15">
        <f ca="1">IF(CO57=0,0,IF(CM57=0,1,CO57/CM57))</f>
        <v>-0.19760699580704869</v>
      </c>
      <c r="CQ57" s="14">
        <f>SUM(CQ54:CQ56)</f>
        <v>3107168</v>
      </c>
      <c r="CR57" s="103">
        <f ca="1">SUM(CR54:CR56)</f>
        <v>2592605</v>
      </c>
      <c r="CS57" s="14">
        <f ca="1">SUM(CS54:CS56)</f>
        <v>-514563</v>
      </c>
      <c r="CT57" s="15">
        <f ca="1">IF(CS57=0,0,IF(CQ57=0,1,CS57/CQ57))</f>
        <v>-0.16560514268942009</v>
      </c>
      <c r="CW57" s="12"/>
      <c r="CX57" s="12"/>
      <c r="CZ57" s="89"/>
      <c r="DA57" s="89"/>
      <c r="DB57" s="89"/>
      <c r="DC57" s="89"/>
      <c r="DD57" s="89"/>
      <c r="DE57" s="89"/>
      <c r="DF57" s="89"/>
      <c r="DG57" s="89"/>
      <c r="DH57" s="89"/>
      <c r="DI57" s="89"/>
      <c r="DJ57" s="89"/>
      <c r="DK57" s="89"/>
      <c r="DL57" s="12"/>
      <c r="DM57" s="12"/>
      <c r="DN57" s="89"/>
      <c r="DO57" s="89"/>
      <c r="DP57" s="89"/>
      <c r="DQ57" s="89"/>
      <c r="DR57" s="89"/>
      <c r="DS57" s="89"/>
      <c r="DT57" s="89"/>
      <c r="DU57" s="89"/>
      <c r="DV57" s="89"/>
      <c r="DW57" s="89"/>
      <c r="DX57" s="89"/>
      <c r="DY57" s="89"/>
      <c r="DZ57"/>
    </row>
    <row r="58" spans="1:130" s="12" customFormat="1" ht="15.6">
      <c r="A58" s="91"/>
      <c r="B58" s="28"/>
      <c r="C58" s="9"/>
      <c r="D58" s="9"/>
      <c r="E58" s="10"/>
      <c r="F58" s="11"/>
      <c r="G58" s="9"/>
      <c r="H58" s="9"/>
      <c r="I58" s="10"/>
      <c r="J58" s="11"/>
      <c r="K58" s="9"/>
      <c r="L58" s="9"/>
      <c r="M58" s="10"/>
      <c r="N58" s="11"/>
      <c r="O58" s="9"/>
      <c r="P58" s="9"/>
      <c r="Q58" s="10"/>
      <c r="R58" s="11"/>
      <c r="S58" s="9"/>
      <c r="T58" s="9"/>
      <c r="U58" s="10"/>
      <c r="V58" s="11"/>
      <c r="W58" s="9"/>
      <c r="X58" s="9"/>
      <c r="Y58" s="10"/>
      <c r="Z58" s="11"/>
      <c r="AA58" s="9"/>
      <c r="AB58" s="9"/>
      <c r="AC58" s="10"/>
      <c r="AD58" s="11"/>
      <c r="AE58" s="9"/>
      <c r="AF58" s="9"/>
      <c r="AG58" s="10"/>
      <c r="AH58" s="11"/>
      <c r="AI58" s="9"/>
      <c r="AJ58" s="9"/>
      <c r="AK58" s="10"/>
      <c r="AL58" s="11"/>
      <c r="AM58" s="9"/>
      <c r="AN58" s="9"/>
      <c r="AO58" s="10"/>
      <c r="AP58" s="11"/>
      <c r="AQ58" s="9"/>
      <c r="AR58" s="9"/>
      <c r="AS58" s="10"/>
      <c r="AT58" s="11"/>
      <c r="AU58" s="9"/>
      <c r="AV58" s="9"/>
      <c r="AW58" s="10"/>
      <c r="AX58" s="11"/>
      <c r="AY58" s="9"/>
      <c r="AZ58" s="9"/>
      <c r="BA58" s="10"/>
      <c r="BB58" s="11"/>
      <c r="BC58" s="9"/>
      <c r="BD58" s="9"/>
      <c r="BE58" s="10"/>
      <c r="BF58" s="11"/>
      <c r="BG58" s="9"/>
      <c r="BH58" s="9"/>
      <c r="BI58" s="10"/>
      <c r="BJ58" s="11"/>
      <c r="BK58" s="9"/>
      <c r="BL58" s="9"/>
      <c r="BM58" s="10"/>
      <c r="BN58" s="11"/>
      <c r="BO58" s="9"/>
      <c r="BP58" s="9"/>
      <c r="BQ58" s="10"/>
      <c r="BR58" s="11"/>
      <c r="BS58" s="9"/>
      <c r="BT58" s="9"/>
      <c r="BU58" s="10"/>
      <c r="BV58" s="11"/>
      <c r="BW58" s="9"/>
      <c r="BX58" s="9"/>
      <c r="BY58" s="10"/>
      <c r="BZ58" s="11"/>
      <c r="CA58" s="9"/>
      <c r="CB58" s="9"/>
      <c r="CC58" s="10"/>
      <c r="CD58" s="11"/>
      <c r="CE58" s="9"/>
      <c r="CF58" s="9"/>
      <c r="CG58" s="10"/>
      <c r="CH58" s="11"/>
      <c r="CI58" s="9"/>
      <c r="CJ58" s="9"/>
      <c r="CK58" s="10"/>
      <c r="CL58" s="11"/>
      <c r="CM58" s="9"/>
      <c r="CN58" s="9"/>
      <c r="CO58" s="10"/>
      <c r="CP58" s="11"/>
      <c r="CQ58" s="9"/>
      <c r="CR58" s="9"/>
      <c r="CS58" s="10"/>
      <c r="CT58" s="11"/>
      <c r="CY58" s="16"/>
      <c r="CZ58" s="89"/>
      <c r="DA58" s="89"/>
      <c r="DB58" s="89"/>
      <c r="DC58" s="89"/>
      <c r="DD58" s="89"/>
      <c r="DE58" s="89"/>
      <c r="DF58" s="89"/>
      <c r="DG58" s="89"/>
      <c r="DH58" s="89"/>
      <c r="DI58" s="89"/>
      <c r="DJ58" s="89"/>
      <c r="DK58" s="89"/>
      <c r="DN58" s="89"/>
      <c r="DO58" s="89"/>
      <c r="DP58" s="89"/>
      <c r="DQ58" s="89"/>
      <c r="DR58" s="89"/>
      <c r="DS58" s="89"/>
      <c r="DT58" s="89"/>
      <c r="DU58" s="89"/>
      <c r="DV58" s="89"/>
      <c r="DW58" s="89"/>
      <c r="DX58" s="89"/>
      <c r="DY58" s="89"/>
      <c r="DZ58"/>
    </row>
    <row r="59" spans="1:130" s="12" customFormat="1" ht="15" customHeight="1">
      <c r="A59" s="99"/>
      <c r="B59" s="31" t="s">
        <v>6</v>
      </c>
      <c r="C59" s="87">
        <f>+CZ59</f>
        <v>49327</v>
      </c>
      <c r="D59" s="87">
        <f ca="1">OFFSET(CZ59,0,14,1,1)</f>
        <v>40223</v>
      </c>
      <c r="E59" s="87">
        <f ca="1">SUM(D59-C59)</f>
        <v>-9104</v>
      </c>
      <c r="F59" s="22">
        <f ca="1">IF(E59=0,0,IF(C59=0,1,E59/C59))</f>
        <v>-0.18456423459768484</v>
      </c>
      <c r="G59" s="87">
        <f>SUMIF($C$6:F$6,G$5,$C59:F59)</f>
        <v>49327</v>
      </c>
      <c r="H59" s="87">
        <f ca="1">SUMIF($C$6:G$6,H$5,$C59:G59)</f>
        <v>40223</v>
      </c>
      <c r="I59" s="87">
        <f ca="1">SUM(H59-G59)</f>
        <v>-9104</v>
      </c>
      <c r="J59" s="22">
        <f ca="1">IF(I59=0,0,IF(G59=0,1,I59/G59))</f>
        <v>-0.18456423459768484</v>
      </c>
      <c r="K59" s="87">
        <f>+DA59</f>
        <v>46740</v>
      </c>
      <c r="L59" s="87">
        <f ca="1">OFFSET(DA59,0,14,1,1)</f>
        <v>33451</v>
      </c>
      <c r="M59" s="87">
        <f ca="1">SUM(L59-K59)</f>
        <v>-13289</v>
      </c>
      <c r="N59" s="22">
        <f ca="1">IF(M59=0,0,IF(K59=0,1,M59/K59))</f>
        <v>-0.28431750106974751</v>
      </c>
      <c r="O59" s="87">
        <f>SUMIF($C$6:N$6,O$5,$C59:N59)</f>
        <v>96067</v>
      </c>
      <c r="P59" s="87">
        <f ca="1">SUMIF($C$6:O$6,P$5,$C59:O59)</f>
        <v>73674</v>
      </c>
      <c r="Q59" s="87">
        <f ca="1">SUM(P59-O59)</f>
        <v>-22393</v>
      </c>
      <c r="R59" s="22">
        <f ca="1">IF(Q59=0,0,IF(O59=0,1,Q59/O59))</f>
        <v>-0.23309773387323429</v>
      </c>
      <c r="S59" s="87">
        <f>+DB59</f>
        <v>54923</v>
      </c>
      <c r="T59" s="87">
        <f ca="1">OFFSET(DB59,0,14,1,1)</f>
        <v>42240</v>
      </c>
      <c r="U59" s="87">
        <f ca="1">SUM(T59-S59)</f>
        <v>-12683</v>
      </c>
      <c r="V59" s="22">
        <f ca="1">IF(U59=0,0,IF(S59=0,1,U59/S59))</f>
        <v>-0.23092329260965352</v>
      </c>
      <c r="W59" s="87">
        <f>SUMIF($C$6:V$6,W$5,$C59:V59)</f>
        <v>150990</v>
      </c>
      <c r="X59" s="87">
        <f ca="1">SUMIF($C$6:W$6,X$5,$C59:W59)</f>
        <v>115914</v>
      </c>
      <c r="Y59" s="87">
        <f ca="1">SUM(X59-W59)</f>
        <v>-35076</v>
      </c>
      <c r="Z59" s="22">
        <f ca="1">IF(Y59=0,0,IF(W59=0,1,Y59/W59))</f>
        <v>-0.23230677528313134</v>
      </c>
      <c r="AA59" s="87">
        <f>+DC59</f>
        <v>62426</v>
      </c>
      <c r="AB59" s="87">
        <f ca="1">OFFSET(DC59,0,14,1,1)</f>
        <v>45247</v>
      </c>
      <c r="AC59" s="87">
        <f ca="1">SUM(AB59-AA59)</f>
        <v>-17179</v>
      </c>
      <c r="AD59" s="22">
        <f ca="1">IF(AC59=0,0,IF(AA59=0,1,AC59/AA59))</f>
        <v>-0.27518982475250697</v>
      </c>
      <c r="AE59" s="87">
        <f>SUMIF($C$6:AD$6,AE$5,$C59:AD59)</f>
        <v>213416</v>
      </c>
      <c r="AF59" s="87">
        <f ca="1">SUMIF($C$6:AE$6,AF$5,$C59:AE59)</f>
        <v>161161</v>
      </c>
      <c r="AG59" s="87">
        <f ca="1">SUM(AF59-AE59)</f>
        <v>-52255</v>
      </c>
      <c r="AH59" s="22">
        <f ca="1">IF(AG59=0,0,IF(AE59=0,1,AG59/AE59))</f>
        <v>-0.24485043295722908</v>
      </c>
      <c r="AI59" s="87">
        <f>+DD59</f>
        <v>67244</v>
      </c>
      <c r="AJ59" s="87">
        <f ca="1">OFFSET(DD59,0,14,1,1)</f>
        <v>52812</v>
      </c>
      <c r="AK59" s="87">
        <f ca="1">SUM(AJ59-AI59)</f>
        <v>-14432</v>
      </c>
      <c r="AL59" s="22">
        <f ca="1">IF(AK59=0,0,IF(AI59=0,1,AK59/AI59))</f>
        <v>-0.21462137885908036</v>
      </c>
      <c r="AM59" s="87">
        <f>SUMIF($C$6:AL$6,AM$5,$C59:AL59)</f>
        <v>280660</v>
      </c>
      <c r="AN59" s="87">
        <f ca="1">SUMIF($C$6:AM$6,AN$5,$C59:AM59)</f>
        <v>213973</v>
      </c>
      <c r="AO59" s="87">
        <f ca="1">SUM(AN59-AM59)</f>
        <v>-66687</v>
      </c>
      <c r="AP59" s="22">
        <f ca="1">IF(AO59=0,0,IF(AM59=0,1,AO59/AM59))</f>
        <v>-0.23760778165752156</v>
      </c>
      <c r="AQ59" s="87">
        <f>+DE59</f>
        <v>71927</v>
      </c>
      <c r="AR59" s="87">
        <f ca="1">OFFSET(DE59,0,14,1,1)</f>
        <v>53314</v>
      </c>
      <c r="AS59" s="87">
        <f ca="1">SUM(AR59-AQ59)</f>
        <v>-18613</v>
      </c>
      <c r="AT59" s="22">
        <f ca="1">IF(AS59=0,0,IF(AQ59=0,1,AS59/AQ59))</f>
        <v>-0.25877625926286374</v>
      </c>
      <c r="AU59" s="87">
        <f>SUMIF($C$6:AT$6,AU$5,$C59:AT59)</f>
        <v>352587</v>
      </c>
      <c r="AV59" s="87">
        <f ca="1">SUMIF($C$6:AU$6,AV$5,$C59:AU59)</f>
        <v>267287</v>
      </c>
      <c r="AW59" s="87">
        <f ca="1">SUM(AV59-AU59)</f>
        <v>-85300</v>
      </c>
      <c r="AX59" s="22">
        <f ca="1">IF(AW59=0,0,IF(AU59=0,1,AW59/AU59))</f>
        <v>-0.24192610618088586</v>
      </c>
      <c r="AY59" s="87">
        <f>+DF59</f>
        <v>78361</v>
      </c>
      <c r="AZ59" s="87">
        <f ca="1">OFFSET(DF59,0,14,1,1)</f>
        <v>59221</v>
      </c>
      <c r="BA59" s="87">
        <f ca="1">SUM(AZ59-AY59)</f>
        <v>-19140</v>
      </c>
      <c r="BB59" s="22">
        <f ca="1">IF(BA59=0,0,IF(AY59=0,1,BA59/AY59))</f>
        <v>-0.2442541570424063</v>
      </c>
      <c r="BC59" s="87">
        <f>SUMIF($C$6:BB$6,BC$5,$C59:BB59)</f>
        <v>430948</v>
      </c>
      <c r="BD59" s="87">
        <f ca="1">SUMIF($C$6:BC$6,BD$5,$C59:BC59)</f>
        <v>326508</v>
      </c>
      <c r="BE59" s="87">
        <f ca="1">SUM(BD59-BC59)</f>
        <v>-104440</v>
      </c>
      <c r="BF59" s="22">
        <f ca="1">IF(BE59=0,0,IF(BC59=0,1,BE59/BC59))</f>
        <v>-0.24234942498862971</v>
      </c>
      <c r="BG59" s="87">
        <f>+DG59</f>
        <v>84311</v>
      </c>
      <c r="BH59" s="87">
        <f ca="1">OFFSET(DG59,0,14,1,1)</f>
        <v>55603</v>
      </c>
      <c r="BI59" s="87">
        <f ca="1">SUM(BH59-BG59)</f>
        <v>-28708</v>
      </c>
      <c r="BJ59" s="22">
        <f ca="1">IF(BI59=0,0,IF(BG59=0,1,BI59/BG59))</f>
        <v>-0.34050123945867089</v>
      </c>
      <c r="BK59" s="87">
        <f>SUMIF($C$6:BJ$6,BK$5,$C59:BJ59)</f>
        <v>515259</v>
      </c>
      <c r="BL59" s="87">
        <f ca="1">SUMIF($C$6:BK$6,BL$5,$C59:BK59)</f>
        <v>382111</v>
      </c>
      <c r="BM59" s="87">
        <f ca="1">SUM(BL59-BK59)</f>
        <v>-133148</v>
      </c>
      <c r="BN59" s="22">
        <f ca="1">IF(BM59=0,0,IF(BK59=0,1,BM59/BK59))</f>
        <v>-0.25840984825107371</v>
      </c>
      <c r="BO59" s="87">
        <f>+DH59</f>
        <v>33324</v>
      </c>
      <c r="BP59" s="87">
        <f ca="1">OFFSET(DH59,0,14,1,1)</f>
        <v>46638</v>
      </c>
      <c r="BQ59" s="87">
        <f ca="1">SUM(BP59-BO59)</f>
        <v>13314</v>
      </c>
      <c r="BR59" s="22">
        <f ca="1">IF(BQ59=0,0,IF(BO59=0,1,BQ59/BO59))</f>
        <v>0.39953186892329851</v>
      </c>
      <c r="BS59" s="87">
        <f>SUMIF($C$6:BR$6,BS$5,$C59:BR59)</f>
        <v>548583</v>
      </c>
      <c r="BT59" s="87">
        <f ca="1">SUMIF($C$6:BS$6,BT$5,$C59:BS59)</f>
        <v>428749</v>
      </c>
      <c r="BU59" s="87">
        <f ca="1">SUM(BT59-BS59)</f>
        <v>-119834</v>
      </c>
      <c r="BV59" s="22">
        <f ca="1">IF(BU59=0,0,IF(BS59=0,1,BU59/BS59))</f>
        <v>-0.21844278805577277</v>
      </c>
      <c r="BW59" s="87">
        <f>+DI59</f>
        <v>52294</v>
      </c>
      <c r="BX59" s="87">
        <f ca="1">OFFSET(DI59,0,14,1,1)</f>
        <v>43509</v>
      </c>
      <c r="BY59" s="87">
        <f ca="1">SUM(BX59-BW59)</f>
        <v>-8785</v>
      </c>
      <c r="BZ59" s="22">
        <f ca="1">IF(BY59=0,0,IF(BW59=0,1,BY59/BW59))</f>
        <v>-0.16799250392014381</v>
      </c>
      <c r="CA59" s="87">
        <f>SUMIF($C$6:BZ$6,CA$5,$C59:BZ59)</f>
        <v>600877</v>
      </c>
      <c r="CB59" s="87">
        <f ca="1">SUMIF($C$6:CA$6,CB$5,$C59:CA59)</f>
        <v>472258</v>
      </c>
      <c r="CC59" s="87">
        <f ca="1">SUM(CB59-CA59)</f>
        <v>-128619</v>
      </c>
      <c r="CD59" s="22">
        <f ca="1">IF(CC59=0,0,IF(CA59=0,1,CC59/CA59))</f>
        <v>-0.21405212714082916</v>
      </c>
      <c r="CE59" s="87">
        <f>+DJ59</f>
        <v>50958</v>
      </c>
      <c r="CF59" s="87">
        <f ca="1">OFFSET(DJ59,0,14,1,1)</f>
        <v>40836</v>
      </c>
      <c r="CG59" s="87">
        <f ca="1">SUM(CF59-CE59)</f>
        <v>-10122</v>
      </c>
      <c r="CH59" s="22">
        <f ca="1">IF(CG59=0,0,IF(CE59=0,1,CG59/CE59))</f>
        <v>-0.19863416931590722</v>
      </c>
      <c r="CI59" s="87">
        <f>SUMIF($C$6:CH$6,CI$5,$C59:CH59)</f>
        <v>651835</v>
      </c>
      <c r="CJ59" s="87">
        <f ca="1">SUMIF($C$6:CI$6,CJ$5,$C59:CI59)</f>
        <v>513094</v>
      </c>
      <c r="CK59" s="87">
        <f ca="1">SUM(CJ59-CI59)</f>
        <v>-138741</v>
      </c>
      <c r="CL59" s="22">
        <f ca="1">IF(CK59=0,0,IF(CI59=0,1,CK59/CI59))</f>
        <v>-0.21284680939194736</v>
      </c>
      <c r="CM59" s="87">
        <f>+DK59</f>
        <v>54855</v>
      </c>
      <c r="CN59" s="87">
        <f ca="1">OFFSET(DK59,0,14,1,1)</f>
        <v>41891</v>
      </c>
      <c r="CO59" s="87">
        <f ca="1">SUM(CN59-CM59)</f>
        <v>-12964</v>
      </c>
      <c r="CP59" s="22">
        <f ca="1">IF(CO59=0,0,IF(CM59=0,1,CO59/CM59))</f>
        <v>-0.23633214839121319</v>
      </c>
      <c r="CQ59" s="87">
        <f>SUMIF($C$6:CP$6,CQ$5,$C59:CP59)</f>
        <v>706690</v>
      </c>
      <c r="CR59" s="87">
        <f ca="1">SUMIF($C$6:CQ$6,CR$5,$C59:CQ59)</f>
        <v>554985</v>
      </c>
      <c r="CS59" s="87">
        <f ca="1">SUM(CR59-CQ59)</f>
        <v>-151705</v>
      </c>
      <c r="CT59" s="22">
        <f ca="1">IF(CS59=0,0,IF(CQ59=0,1,CS59/CQ59))</f>
        <v>-0.21466979863872418</v>
      </c>
      <c r="CW59" s="12" t="s">
        <v>18</v>
      </c>
      <c r="CX59" s="81" t="s">
        <v>6</v>
      </c>
      <c r="CZ59" s="88">
        <f>SUMIF(WPB!$A$73:$A$83,'2014-2015'!CZ$7,WPB!D$73:D$83)</f>
        <v>49327</v>
      </c>
      <c r="DA59" s="88">
        <f>SUMIF(WPB!$A$73:$A$83,'2014-2015'!DA$7,WPB!E$73:E$83)</f>
        <v>46740</v>
      </c>
      <c r="DB59" s="88">
        <f>SUMIF(WPB!$A$73:$A$83,'2014-2015'!DB$7,WPB!F$73:F$83)</f>
        <v>54923</v>
      </c>
      <c r="DC59" s="88">
        <f>SUMIF(WPB!$A$73:$A$83,'2014-2015'!DC$7,WPB!G$73:G$83)</f>
        <v>62426</v>
      </c>
      <c r="DD59" s="88">
        <f>SUMIF(WPB!$A$73:$A$83,'2014-2015'!DD$7,WPB!H$73:H$83)</f>
        <v>67244</v>
      </c>
      <c r="DE59" s="88">
        <f>SUMIF(WPB!$A$73:$A$83,'2014-2015'!DE$7,WPB!I$73:I$83)</f>
        <v>71927</v>
      </c>
      <c r="DF59" s="88">
        <f>SUMIF(WPB!$A$73:$A$83,'2014-2015'!DF$7,WPB!J$73:J$83)</f>
        <v>78361</v>
      </c>
      <c r="DG59" s="88">
        <f>SUMIF(WPB!$A$73:$A$83,'2014-2015'!DG$7,WPB!K$73:K$83)</f>
        <v>84311</v>
      </c>
      <c r="DH59" s="88">
        <f>SUMIF(WPB!$A$73:$A$83,'2014-2015'!DH$7,WPB!L$73:L$83)</f>
        <v>33324</v>
      </c>
      <c r="DI59" s="88">
        <f>SUMIF(WPB!$A$73:$A$83,'2014-2015'!DI$7,WPB!M$73:M$83)</f>
        <v>52294</v>
      </c>
      <c r="DJ59" s="88">
        <f>SUMIF(WPB!$A$73:$A$83,'2014-2015'!DJ$7,WPB!N$73:N$83)</f>
        <v>50958</v>
      </c>
      <c r="DK59" s="88">
        <f>SUMIF(WPB!$A$73:$A$83,'2014-2015'!DK$7,WPB!O$73:O$83)</f>
        <v>54855</v>
      </c>
      <c r="DN59" s="88">
        <f>SUMIF(WPB!$A$73:$A$83,'2014-2015'!DN$7,WPB!D$73:D$83)</f>
        <v>40223</v>
      </c>
      <c r="DO59" s="88">
        <f>SUMIF(WPB!$A$73:$A$83,'2014-2015'!DO$7,WPB!E$73:E$83)</f>
        <v>33451</v>
      </c>
      <c r="DP59" s="88">
        <f>SUMIF(WPB!$A$73:$A$83,'2014-2015'!DP$7,WPB!F$73:F$83)</f>
        <v>42240</v>
      </c>
      <c r="DQ59" s="88">
        <f>SUMIF(WPB!$A$73:$A$83,'2014-2015'!DQ$7,WPB!G$73:G$83)</f>
        <v>45247</v>
      </c>
      <c r="DR59" s="88">
        <f>SUMIF(WPB!$A$73:$A$83,'2014-2015'!DR$7,WPB!H$73:H$83)</f>
        <v>52812</v>
      </c>
      <c r="DS59" s="88">
        <f>SUMIF(WPB!$A$73:$A$83,'2014-2015'!DS$7,WPB!I$73:I$83)</f>
        <v>53314</v>
      </c>
      <c r="DT59" s="88">
        <f>SUMIF(WPB!$A$73:$A$83,'2014-2015'!DT$7,WPB!J$73:J$83)</f>
        <v>59221</v>
      </c>
      <c r="DU59" s="88">
        <f>SUMIF(WPB!$A$73:$A$83,'2014-2015'!DU$7,WPB!K$73:K$83)</f>
        <v>55603</v>
      </c>
      <c r="DV59" s="88">
        <f>SUMIF(WPB!$A$73:$A$83,'2014-2015'!DV$7,WPB!L$73:L$83)</f>
        <v>46638</v>
      </c>
      <c r="DW59" s="88">
        <f>SUMIF(WPB!$A$73:$A$83,'2014-2015'!DW$7,WPB!M$73:M$83)</f>
        <v>43509</v>
      </c>
      <c r="DX59" s="88">
        <f>SUMIF(WPB!$A$73:$A$83,'2014-2015'!DX$7,WPB!N$73:N$83)</f>
        <v>40836</v>
      </c>
      <c r="DY59" s="88">
        <f>SUMIF(WPB!$A$73:$A$83,'2014-2015'!DY$7,WPB!O$73:O$83)</f>
        <v>41891</v>
      </c>
      <c r="DZ59"/>
    </row>
    <row r="60" spans="1:130" s="12" customFormat="1" ht="15.6">
      <c r="A60" s="101" t="str">
        <f>+CW61</f>
        <v>Whirlpool Rapids Bridge</v>
      </c>
      <c r="B60" s="29" t="s">
        <v>7</v>
      </c>
      <c r="C60" s="87">
        <f>+CZ60</f>
        <v>0</v>
      </c>
      <c r="D60" s="87">
        <f ca="1">OFFSET(CZ60,0,14,1,1)</f>
        <v>0</v>
      </c>
      <c r="E60" s="87">
        <f ca="1">SUM(D60-C60)</f>
        <v>0</v>
      </c>
      <c r="F60" s="22">
        <f ca="1">IF(E60=0,0,IF(C60=0,1,E60/C60))</f>
        <v>0</v>
      </c>
      <c r="G60" s="87">
        <f>SUMIF($C$6:F$6,G$5,$C60:F60)</f>
        <v>0</v>
      </c>
      <c r="H60" s="87">
        <f ca="1">SUMIF($C$6:G$6,H$5,$C60:G60)</f>
        <v>0</v>
      </c>
      <c r="I60" s="87">
        <f ca="1">SUM(H60-G60)</f>
        <v>0</v>
      </c>
      <c r="J60" s="22">
        <f ca="1">IF(I60=0,0,IF(G60=0,1,I60/G60))</f>
        <v>0</v>
      </c>
      <c r="K60" s="87">
        <f>+DA60</f>
        <v>0</v>
      </c>
      <c r="L60" s="87">
        <f ca="1">OFFSET(DA60,0,14,1,1)</f>
        <v>0</v>
      </c>
      <c r="M60" s="87">
        <f ca="1">SUM(L60-K60)</f>
        <v>0</v>
      </c>
      <c r="N60" s="22">
        <f ca="1">IF(M60=0,0,IF(K60=0,1,M60/K60))</f>
        <v>0</v>
      </c>
      <c r="O60" s="87">
        <f>SUMIF($C$6:N$6,O$5,$C60:N60)</f>
        <v>0</v>
      </c>
      <c r="P60" s="87">
        <f ca="1">SUMIF($C$6:O$6,P$5,$C60:O60)</f>
        <v>0</v>
      </c>
      <c r="Q60" s="87">
        <f ca="1">SUM(P60-O60)</f>
        <v>0</v>
      </c>
      <c r="R60" s="22">
        <f ca="1">IF(Q60=0,0,IF(O60=0,1,Q60/O60))</f>
        <v>0</v>
      </c>
      <c r="S60" s="87">
        <f>+DB60</f>
        <v>0</v>
      </c>
      <c r="T60" s="87">
        <f ca="1">OFFSET(DB60,0,14,1,1)</f>
        <v>0</v>
      </c>
      <c r="U60" s="87">
        <f ca="1">SUM(T60-S60)</f>
        <v>0</v>
      </c>
      <c r="V60" s="22">
        <f ca="1">IF(U60=0,0,IF(S60=0,1,U60/S60))</f>
        <v>0</v>
      </c>
      <c r="W60" s="87">
        <f>SUMIF($C$6:V$6,W$5,$C60:V60)</f>
        <v>0</v>
      </c>
      <c r="X60" s="87">
        <f ca="1">SUMIF($C$6:W$6,X$5,$C60:W60)</f>
        <v>0</v>
      </c>
      <c r="Y60" s="87">
        <f ca="1">SUM(X60-W60)</f>
        <v>0</v>
      </c>
      <c r="Z60" s="22">
        <f ca="1">IF(Y60=0,0,IF(W60=0,1,Y60/W60))</f>
        <v>0</v>
      </c>
      <c r="AA60" s="87">
        <f>+DC60</f>
        <v>0</v>
      </c>
      <c r="AB60" s="87">
        <f ca="1">OFFSET(DC60,0,14,1,1)</f>
        <v>0</v>
      </c>
      <c r="AC60" s="87">
        <f ca="1">SUM(AB60-AA60)</f>
        <v>0</v>
      </c>
      <c r="AD60" s="22">
        <f ca="1">IF(AC60=0,0,IF(AA60=0,1,AC60/AA60))</f>
        <v>0</v>
      </c>
      <c r="AE60" s="87">
        <f>SUMIF($C$6:AD$6,AE$5,$C60:AD60)</f>
        <v>0</v>
      </c>
      <c r="AF60" s="87">
        <f ca="1">SUMIF($C$6:AE$6,AF$5,$C60:AE60)</f>
        <v>0</v>
      </c>
      <c r="AG60" s="87">
        <f ca="1">SUM(AF60-AE60)</f>
        <v>0</v>
      </c>
      <c r="AH60" s="22">
        <f ca="1">IF(AG60=0,0,IF(AE60=0,1,AG60/AE60))</f>
        <v>0</v>
      </c>
      <c r="AI60" s="87">
        <f>+DD60</f>
        <v>0</v>
      </c>
      <c r="AJ60" s="87">
        <f ca="1">OFFSET(DD60,0,14,1,1)</f>
        <v>0</v>
      </c>
      <c r="AK60" s="87">
        <f ca="1">SUM(AJ60-AI60)</f>
        <v>0</v>
      </c>
      <c r="AL60" s="22">
        <f ca="1">IF(AK60=0,0,IF(AI60=0,1,AK60/AI60))</f>
        <v>0</v>
      </c>
      <c r="AM60" s="87">
        <f>SUMIF($C$6:AL$6,AM$5,$C60:AL60)</f>
        <v>0</v>
      </c>
      <c r="AN60" s="87">
        <f ca="1">SUMIF($C$6:AM$6,AN$5,$C60:AM60)</f>
        <v>0</v>
      </c>
      <c r="AO60" s="87">
        <f ca="1">SUM(AN60-AM60)</f>
        <v>0</v>
      </c>
      <c r="AP60" s="22">
        <f ca="1">IF(AO60=0,0,IF(AM60=0,1,AO60/AM60))</f>
        <v>0</v>
      </c>
      <c r="AQ60" s="87">
        <f>+DE60</f>
        <v>0</v>
      </c>
      <c r="AR60" s="87">
        <f ca="1">OFFSET(DE60,0,14,1,1)</f>
        <v>0</v>
      </c>
      <c r="AS60" s="87">
        <f ca="1">SUM(AR60-AQ60)</f>
        <v>0</v>
      </c>
      <c r="AT60" s="22">
        <f ca="1">IF(AS60=0,0,IF(AQ60=0,1,AS60/AQ60))</f>
        <v>0</v>
      </c>
      <c r="AU60" s="87">
        <f>SUMIF($C$6:AT$6,AU$5,$C60:AT60)</f>
        <v>0</v>
      </c>
      <c r="AV60" s="87">
        <f ca="1">SUMIF($C$6:AU$6,AV$5,$C60:AU60)</f>
        <v>0</v>
      </c>
      <c r="AW60" s="87">
        <f ca="1">SUM(AV60-AU60)</f>
        <v>0</v>
      </c>
      <c r="AX60" s="22">
        <f ca="1">IF(AW60=0,0,IF(AU60=0,1,AW60/AU60))</f>
        <v>0</v>
      </c>
      <c r="AY60" s="87">
        <f>+DF60</f>
        <v>0</v>
      </c>
      <c r="AZ60" s="87">
        <f ca="1">OFFSET(DF60,0,14,1,1)</f>
        <v>0</v>
      </c>
      <c r="BA60" s="87">
        <f ca="1">SUM(AZ60-AY60)</f>
        <v>0</v>
      </c>
      <c r="BB60" s="22">
        <f ca="1">IF(BA60=0,0,IF(AY60=0,1,BA60/AY60))</f>
        <v>0</v>
      </c>
      <c r="BC60" s="87">
        <f>SUMIF($C$6:BB$6,BC$5,$C60:BB60)</f>
        <v>0</v>
      </c>
      <c r="BD60" s="87">
        <f ca="1">SUMIF($C$6:BC$6,BD$5,$C60:BC60)</f>
        <v>0</v>
      </c>
      <c r="BE60" s="87">
        <f ca="1">SUM(BD60-BC60)</f>
        <v>0</v>
      </c>
      <c r="BF60" s="22">
        <f ca="1">IF(BE60=0,0,IF(BC60=0,1,BE60/BC60))</f>
        <v>0</v>
      </c>
      <c r="BG60" s="87">
        <f>+DG60</f>
        <v>0</v>
      </c>
      <c r="BH60" s="87">
        <f ca="1">OFFSET(DG60,0,14,1,1)</f>
        <v>0</v>
      </c>
      <c r="BI60" s="87">
        <f ca="1">SUM(BH60-BG60)</f>
        <v>0</v>
      </c>
      <c r="BJ60" s="22">
        <f ca="1">IF(BI60=0,0,IF(BG60=0,1,BI60/BG60))</f>
        <v>0</v>
      </c>
      <c r="BK60" s="87">
        <f>SUMIF($C$6:BJ$6,BK$5,$C60:BJ60)</f>
        <v>0</v>
      </c>
      <c r="BL60" s="87">
        <f ca="1">SUMIF($C$6:BK$6,BL$5,$C60:BK60)</f>
        <v>0</v>
      </c>
      <c r="BM60" s="87">
        <f ca="1">SUM(BL60-BK60)</f>
        <v>0</v>
      </c>
      <c r="BN60" s="22">
        <f ca="1">IF(BM60=0,0,IF(BK60=0,1,BM60/BK60))</f>
        <v>0</v>
      </c>
      <c r="BO60" s="87">
        <f>+DH60</f>
        <v>0</v>
      </c>
      <c r="BP60" s="87">
        <f ca="1">OFFSET(DH60,0,14,1,1)</f>
        <v>0</v>
      </c>
      <c r="BQ60" s="87">
        <f ca="1">SUM(BP60-BO60)</f>
        <v>0</v>
      </c>
      <c r="BR60" s="22">
        <f ca="1">IF(BQ60=0,0,IF(BO60=0,1,BQ60/BO60))</f>
        <v>0</v>
      </c>
      <c r="BS60" s="87">
        <f>SUMIF($C$6:BR$6,BS$5,$C60:BR60)</f>
        <v>0</v>
      </c>
      <c r="BT60" s="87">
        <f ca="1">SUMIF($C$6:BS$6,BT$5,$C60:BS60)</f>
        <v>0</v>
      </c>
      <c r="BU60" s="87">
        <f ca="1">SUM(BT60-BS60)</f>
        <v>0</v>
      </c>
      <c r="BV60" s="22">
        <f ca="1">IF(BU60=0,0,IF(BS60=0,1,BU60/BS60))</f>
        <v>0</v>
      </c>
      <c r="BW60" s="87">
        <f>+DI60</f>
        <v>0</v>
      </c>
      <c r="BX60" s="87">
        <f ca="1">OFFSET(DI60,0,14,1,1)</f>
        <v>0</v>
      </c>
      <c r="BY60" s="87">
        <f ca="1">SUM(BX60-BW60)</f>
        <v>0</v>
      </c>
      <c r="BZ60" s="22">
        <f ca="1">IF(BY60=0,0,IF(BW60=0,1,BY60/BW60))</f>
        <v>0</v>
      </c>
      <c r="CA60" s="87">
        <f>SUMIF($C$6:BZ$6,CA$5,$C60:BZ60)</f>
        <v>0</v>
      </c>
      <c r="CB60" s="87">
        <f ca="1">SUMIF($C$6:CA$6,CB$5,$C60:CA60)</f>
        <v>0</v>
      </c>
      <c r="CC60" s="87">
        <f ca="1">SUM(CB60-CA60)</f>
        <v>0</v>
      </c>
      <c r="CD60" s="22">
        <f ca="1">IF(CC60=0,0,IF(CA60=0,1,CC60/CA60))</f>
        <v>0</v>
      </c>
      <c r="CE60" s="87">
        <f>+DJ60</f>
        <v>0</v>
      </c>
      <c r="CF60" s="87">
        <f ca="1">OFFSET(DJ60,0,14,1,1)</f>
        <v>0</v>
      </c>
      <c r="CG60" s="87">
        <f ca="1">SUM(CF60-CE60)</f>
        <v>0</v>
      </c>
      <c r="CH60" s="22">
        <f ca="1">IF(CG60=0,0,IF(CE60=0,1,CG60/CE60))</f>
        <v>0</v>
      </c>
      <c r="CI60" s="87">
        <f>SUMIF($C$6:CH$6,CI$5,$C60:CH60)</f>
        <v>0</v>
      </c>
      <c r="CJ60" s="87">
        <f ca="1">SUMIF($C$6:CI$6,CJ$5,$C60:CI60)</f>
        <v>0</v>
      </c>
      <c r="CK60" s="87">
        <f ca="1">SUM(CJ60-CI60)</f>
        <v>0</v>
      </c>
      <c r="CL60" s="22">
        <f ca="1">IF(CK60=0,0,IF(CI60=0,1,CK60/CI60))</f>
        <v>0</v>
      </c>
      <c r="CM60" s="87">
        <f>+DK60</f>
        <v>0</v>
      </c>
      <c r="CN60" s="87">
        <f ca="1">OFFSET(DK60,0,14,1,1)</f>
        <v>0</v>
      </c>
      <c r="CO60" s="87">
        <f ca="1">SUM(CN60-CM60)</f>
        <v>0</v>
      </c>
      <c r="CP60" s="22">
        <f ca="1">IF(CO60=0,0,IF(CM60=0,1,CO60/CM60))</f>
        <v>0</v>
      </c>
      <c r="CQ60" s="87">
        <f>SUMIF($C$6:CP$6,CQ$5,$C60:CP60)</f>
        <v>0</v>
      </c>
      <c r="CR60" s="87">
        <f ca="1">SUMIF($C$6:CQ$6,CR$5,$C60:CQ60)</f>
        <v>0</v>
      </c>
      <c r="CS60" s="87">
        <f ca="1">SUM(CR60-CQ60)</f>
        <v>0</v>
      </c>
      <c r="CT60" s="22">
        <f ca="1">IF(CS60=0,0,IF(CQ60=0,1,CS60/CQ60))</f>
        <v>0</v>
      </c>
      <c r="CW60" s="12" t="s">
        <v>18</v>
      </c>
      <c r="CX60" s="81" t="s">
        <v>7</v>
      </c>
      <c r="CY60" s="16"/>
      <c r="CZ60" s="88">
        <f>SUMIF(WPB!$A$87:$A$97,'2014-2015'!CZ$7,WPB!D$87:D$97)</f>
        <v>0</v>
      </c>
      <c r="DA60" s="88">
        <f>SUMIF(WPB!$A$87:$A$97,'2014-2015'!DA$7,WPB!E$87:E$97)</f>
        <v>0</v>
      </c>
      <c r="DB60" s="88">
        <f>SUMIF(WPB!$A$87:$A$97,'2014-2015'!DB$7,WPB!F$87:F$97)</f>
        <v>0</v>
      </c>
      <c r="DC60" s="88">
        <f>SUMIF(WPB!$A$87:$A$97,'2014-2015'!DC$7,WPB!G$87:G$97)</f>
        <v>0</v>
      </c>
      <c r="DD60" s="88">
        <f>SUMIF(WPB!$A$87:$A$97,'2014-2015'!DD$7,WPB!H$87:H$97)</f>
        <v>0</v>
      </c>
      <c r="DE60" s="88">
        <f>SUMIF(WPB!$A$87:$A$97,'2014-2015'!DE$7,WPB!I$87:I$97)</f>
        <v>0</v>
      </c>
      <c r="DF60" s="88">
        <f>SUMIF(WPB!$A$87:$A$97,'2014-2015'!DF$7,WPB!J$87:J$97)</f>
        <v>0</v>
      </c>
      <c r="DG60" s="88">
        <f>SUMIF(WPB!$A$87:$A$97,'2014-2015'!DG$7,WPB!K$87:K$97)</f>
        <v>0</v>
      </c>
      <c r="DH60" s="88">
        <f>SUMIF(WPB!$A$87:$A$97,'2014-2015'!DH$7,WPB!L$87:L$97)</f>
        <v>0</v>
      </c>
      <c r="DI60" s="88">
        <f>SUMIF(WPB!$A$87:$A$97,'2014-2015'!DI$7,WPB!M$87:M$97)</f>
        <v>0</v>
      </c>
      <c r="DJ60" s="88">
        <f>SUMIF(WPB!$A$87:$A$97,'2014-2015'!DJ$7,WPB!N$87:N$97)</f>
        <v>0</v>
      </c>
      <c r="DK60" s="88">
        <f>SUMIF(WPB!$A$87:$A$97,'2014-2015'!DK$7,WPB!O$87:O$97)</f>
        <v>0</v>
      </c>
      <c r="DN60" s="88">
        <f>SUMIF(WPB!$A$87:$A$97,'2014-2015'!DN$7,WPB!D$87:D$97)</f>
        <v>0</v>
      </c>
      <c r="DO60" s="88">
        <f>SUMIF(WPB!$A$87:$A$97,'2014-2015'!DO$7,WPB!E$87:E$97)</f>
        <v>0</v>
      </c>
      <c r="DP60" s="88">
        <f>SUMIF(WPB!$A$87:$A$97,'2014-2015'!DP$7,WPB!F$87:F$97)</f>
        <v>0</v>
      </c>
      <c r="DQ60" s="88">
        <f>SUMIF(WPB!$A$87:$A$97,'2014-2015'!DQ$7,WPB!G$87:G$97)</f>
        <v>0</v>
      </c>
      <c r="DR60" s="88">
        <f>SUMIF(WPB!$A$87:$A$97,'2014-2015'!DR$7,WPB!H$87:H$97)</f>
        <v>0</v>
      </c>
      <c r="DS60" s="88">
        <f>SUMIF(WPB!$A$87:$A$97,'2014-2015'!DS$7,WPB!I$87:I$97)</f>
        <v>0</v>
      </c>
      <c r="DT60" s="88">
        <f>SUMIF(WPB!$A$87:$A$97,'2014-2015'!DT$7,WPB!J$87:J$97)</f>
        <v>0</v>
      </c>
      <c r="DU60" s="88">
        <f>SUMIF(WPB!$A$87:$A$97,'2014-2015'!DU$7,WPB!K$87:K$97)</f>
        <v>0</v>
      </c>
      <c r="DV60" s="88">
        <f>SUMIF(WPB!$A$87:$A$97,'2014-2015'!DV$7,WPB!L$87:L$97)</f>
        <v>0</v>
      </c>
      <c r="DW60" s="88">
        <f>SUMIF(WPB!$A$87:$A$97,'2014-2015'!DW$7,WPB!M$87:M$97)</f>
        <v>0</v>
      </c>
      <c r="DX60" s="88">
        <f>SUMIF(WPB!$A$87:$A$97,'2014-2015'!DX$7,WPB!N$87:N$97)</f>
        <v>0</v>
      </c>
      <c r="DY60" s="88">
        <f>SUMIF(WPB!$A$87:$A$97,'2014-2015'!DY$7,WPB!O$87:O$97)</f>
        <v>0</v>
      </c>
      <c r="DZ60"/>
    </row>
    <row r="61" spans="1:130" s="12" customFormat="1" ht="15.6">
      <c r="A61" s="100"/>
      <c r="B61" s="29" t="s">
        <v>8</v>
      </c>
      <c r="C61" s="87">
        <f>+CZ61</f>
        <v>0</v>
      </c>
      <c r="D61" s="87">
        <f ca="1">OFFSET(CZ61,0,14,1,1)</f>
        <v>0</v>
      </c>
      <c r="E61" s="87">
        <f ca="1">SUM(D61-C61)</f>
        <v>0</v>
      </c>
      <c r="F61" s="22">
        <f ca="1">IF(E61=0,0,IF(C61=0,1,E61/C61))</f>
        <v>0</v>
      </c>
      <c r="G61" s="87">
        <f>SUMIF($C$6:F$6,G$5,$C61:F61)</f>
        <v>0</v>
      </c>
      <c r="H61" s="87">
        <f ca="1">SUMIF($C$6:G$6,H$5,$C61:G61)</f>
        <v>0</v>
      </c>
      <c r="I61" s="87">
        <f ca="1">SUM(H61-G61)</f>
        <v>0</v>
      </c>
      <c r="J61" s="22">
        <f ca="1">IF(I61=0,0,IF(G61=0,1,I61/G61))</f>
        <v>0</v>
      </c>
      <c r="K61" s="87">
        <f>+DA61</f>
        <v>0</v>
      </c>
      <c r="L61" s="87">
        <f ca="1">OFFSET(DA61,0,14,1,1)</f>
        <v>0</v>
      </c>
      <c r="M61" s="87">
        <f ca="1">SUM(L61-K61)</f>
        <v>0</v>
      </c>
      <c r="N61" s="22">
        <f ca="1">IF(M61=0,0,IF(K61=0,1,M61/K61))</f>
        <v>0</v>
      </c>
      <c r="O61" s="87">
        <f>SUMIF($C$6:N$6,O$5,$C61:N61)</f>
        <v>0</v>
      </c>
      <c r="P61" s="87">
        <f ca="1">SUMIF($C$6:O$6,P$5,$C61:O61)</f>
        <v>0</v>
      </c>
      <c r="Q61" s="87">
        <f ca="1">SUM(P61-O61)</f>
        <v>0</v>
      </c>
      <c r="R61" s="22">
        <f ca="1">IF(Q61=0,0,IF(O61=0,1,Q61/O61))</f>
        <v>0</v>
      </c>
      <c r="S61" s="87">
        <f>+DB61</f>
        <v>0</v>
      </c>
      <c r="T61" s="87">
        <f ca="1">OFFSET(DB61,0,14,1,1)</f>
        <v>0</v>
      </c>
      <c r="U61" s="87">
        <f ca="1">SUM(T61-S61)</f>
        <v>0</v>
      </c>
      <c r="V61" s="22">
        <f ca="1">IF(U61=0,0,IF(S61=0,1,U61/S61))</f>
        <v>0</v>
      </c>
      <c r="W61" s="87">
        <f>SUMIF($C$6:V$6,W$5,$C61:V61)</f>
        <v>0</v>
      </c>
      <c r="X61" s="87">
        <f ca="1">SUMIF($C$6:W$6,X$5,$C61:W61)</f>
        <v>0</v>
      </c>
      <c r="Y61" s="87">
        <f ca="1">SUM(X61-W61)</f>
        <v>0</v>
      </c>
      <c r="Z61" s="22">
        <f ca="1">IF(Y61=0,0,IF(W61=0,1,Y61/W61))</f>
        <v>0</v>
      </c>
      <c r="AA61" s="87">
        <f>+DC61</f>
        <v>0</v>
      </c>
      <c r="AB61" s="87">
        <f ca="1">OFFSET(DC61,0,14,1,1)</f>
        <v>0</v>
      </c>
      <c r="AC61" s="87">
        <f ca="1">SUM(AB61-AA61)</f>
        <v>0</v>
      </c>
      <c r="AD61" s="22">
        <f ca="1">IF(AC61=0,0,IF(AA61=0,1,AC61/AA61))</f>
        <v>0</v>
      </c>
      <c r="AE61" s="87">
        <f>SUMIF($C$6:AD$6,AE$5,$C61:AD61)</f>
        <v>0</v>
      </c>
      <c r="AF61" s="87">
        <f ca="1">SUMIF($C$6:AE$6,AF$5,$C61:AE61)</f>
        <v>0</v>
      </c>
      <c r="AG61" s="87">
        <f ca="1">SUM(AF61-AE61)</f>
        <v>0</v>
      </c>
      <c r="AH61" s="22">
        <f ca="1">IF(AG61=0,0,IF(AE61=0,1,AG61/AE61))</f>
        <v>0</v>
      </c>
      <c r="AI61" s="87">
        <f>+DD61</f>
        <v>0</v>
      </c>
      <c r="AJ61" s="87">
        <f ca="1">OFFSET(DD61,0,14,1,1)</f>
        <v>0</v>
      </c>
      <c r="AK61" s="87">
        <f ca="1">SUM(AJ61-AI61)</f>
        <v>0</v>
      </c>
      <c r="AL61" s="22">
        <f ca="1">IF(AK61=0,0,IF(AI61=0,1,AK61/AI61))</f>
        <v>0</v>
      </c>
      <c r="AM61" s="87">
        <f>SUMIF($C$6:AL$6,AM$5,$C61:AL61)</f>
        <v>0</v>
      </c>
      <c r="AN61" s="87">
        <f ca="1">SUMIF($C$6:AM$6,AN$5,$C61:AM61)</f>
        <v>0</v>
      </c>
      <c r="AO61" s="87">
        <f ca="1">SUM(AN61-AM61)</f>
        <v>0</v>
      </c>
      <c r="AP61" s="22">
        <f ca="1">IF(AO61=0,0,IF(AM61=0,1,AO61/AM61))</f>
        <v>0</v>
      </c>
      <c r="AQ61" s="87">
        <f>+DE61</f>
        <v>0</v>
      </c>
      <c r="AR61" s="87">
        <f ca="1">OFFSET(DE61,0,14,1,1)</f>
        <v>0</v>
      </c>
      <c r="AS61" s="87">
        <f ca="1">SUM(AR61-AQ61)</f>
        <v>0</v>
      </c>
      <c r="AT61" s="22">
        <f ca="1">IF(AS61=0,0,IF(AQ61=0,1,AS61/AQ61))</f>
        <v>0</v>
      </c>
      <c r="AU61" s="87">
        <f>SUMIF($C$6:AT$6,AU$5,$C61:AT61)</f>
        <v>0</v>
      </c>
      <c r="AV61" s="87">
        <f ca="1">SUMIF($C$6:AU$6,AV$5,$C61:AU61)</f>
        <v>0</v>
      </c>
      <c r="AW61" s="87">
        <f ca="1">SUM(AV61-AU61)</f>
        <v>0</v>
      </c>
      <c r="AX61" s="22">
        <f ca="1">IF(AW61=0,0,IF(AU61=0,1,AW61/AU61))</f>
        <v>0</v>
      </c>
      <c r="AY61" s="87">
        <f>+DF61</f>
        <v>0</v>
      </c>
      <c r="AZ61" s="87">
        <f ca="1">OFFSET(DF61,0,14,1,1)</f>
        <v>0</v>
      </c>
      <c r="BA61" s="87">
        <f ca="1">SUM(AZ61-AY61)</f>
        <v>0</v>
      </c>
      <c r="BB61" s="22">
        <f ca="1">IF(BA61=0,0,IF(AY61=0,1,BA61/AY61))</f>
        <v>0</v>
      </c>
      <c r="BC61" s="87">
        <f>SUMIF($C$6:BB$6,BC$5,$C61:BB61)</f>
        <v>0</v>
      </c>
      <c r="BD61" s="87">
        <f ca="1">SUMIF($C$6:BC$6,BD$5,$C61:BC61)</f>
        <v>0</v>
      </c>
      <c r="BE61" s="87">
        <f ca="1">SUM(BD61-BC61)</f>
        <v>0</v>
      </c>
      <c r="BF61" s="22">
        <f ca="1">IF(BE61=0,0,IF(BC61=0,1,BE61/BC61))</f>
        <v>0</v>
      </c>
      <c r="BG61" s="87">
        <f>+DG61</f>
        <v>0</v>
      </c>
      <c r="BH61" s="87">
        <f ca="1">OFFSET(DG61,0,14,1,1)</f>
        <v>0</v>
      </c>
      <c r="BI61" s="87">
        <f ca="1">SUM(BH61-BG61)</f>
        <v>0</v>
      </c>
      <c r="BJ61" s="22">
        <f ca="1">IF(BI61=0,0,IF(BG61=0,1,BI61/BG61))</f>
        <v>0</v>
      </c>
      <c r="BK61" s="87">
        <f>SUMIF($C$6:BJ$6,BK$5,$C61:BJ61)</f>
        <v>0</v>
      </c>
      <c r="BL61" s="87">
        <f ca="1">SUMIF($C$6:BK$6,BL$5,$C61:BK61)</f>
        <v>0</v>
      </c>
      <c r="BM61" s="87">
        <f ca="1">SUM(BL61-BK61)</f>
        <v>0</v>
      </c>
      <c r="BN61" s="22">
        <f ca="1">IF(BM61=0,0,IF(BK61=0,1,BM61/BK61))</f>
        <v>0</v>
      </c>
      <c r="BO61" s="87">
        <f>+DH61</f>
        <v>0</v>
      </c>
      <c r="BP61" s="87">
        <f ca="1">OFFSET(DH61,0,14,1,1)</f>
        <v>0</v>
      </c>
      <c r="BQ61" s="87">
        <f ca="1">SUM(BP61-BO61)</f>
        <v>0</v>
      </c>
      <c r="BR61" s="22">
        <f ca="1">IF(BQ61=0,0,IF(BO61=0,1,BQ61/BO61))</f>
        <v>0</v>
      </c>
      <c r="BS61" s="87">
        <f>SUMIF($C$6:BR$6,BS$5,$C61:BR61)</f>
        <v>0</v>
      </c>
      <c r="BT61" s="87">
        <f ca="1">SUMIF($C$6:BS$6,BT$5,$C61:BS61)</f>
        <v>0</v>
      </c>
      <c r="BU61" s="87">
        <f ca="1">SUM(BT61-BS61)</f>
        <v>0</v>
      </c>
      <c r="BV61" s="22">
        <f ca="1">IF(BU61=0,0,IF(BS61=0,1,BU61/BS61))</f>
        <v>0</v>
      </c>
      <c r="BW61" s="87">
        <f>+DI61</f>
        <v>0</v>
      </c>
      <c r="BX61" s="87">
        <f ca="1">OFFSET(DI61,0,14,1,1)</f>
        <v>0</v>
      </c>
      <c r="BY61" s="87">
        <f ca="1">SUM(BX61-BW61)</f>
        <v>0</v>
      </c>
      <c r="BZ61" s="22">
        <f ca="1">IF(BY61=0,0,IF(BW61=0,1,BY61/BW61))</f>
        <v>0</v>
      </c>
      <c r="CA61" s="87">
        <f>SUMIF($C$6:BZ$6,CA$5,$C61:BZ61)</f>
        <v>0</v>
      </c>
      <c r="CB61" s="87">
        <f ca="1">SUMIF($C$6:CA$6,CB$5,$C61:CA61)</f>
        <v>0</v>
      </c>
      <c r="CC61" s="87">
        <f ca="1">SUM(CB61-CA61)</f>
        <v>0</v>
      </c>
      <c r="CD61" s="22">
        <f ca="1">IF(CC61=0,0,IF(CA61=0,1,CC61/CA61))</f>
        <v>0</v>
      </c>
      <c r="CE61" s="87">
        <f>+DJ61</f>
        <v>0</v>
      </c>
      <c r="CF61" s="87">
        <f ca="1">OFFSET(DJ61,0,14,1,1)</f>
        <v>0</v>
      </c>
      <c r="CG61" s="87">
        <f ca="1">SUM(CF61-CE61)</f>
        <v>0</v>
      </c>
      <c r="CH61" s="22">
        <f ca="1">IF(CG61=0,0,IF(CE61=0,1,CG61/CE61))</f>
        <v>0</v>
      </c>
      <c r="CI61" s="87">
        <f>SUMIF($C$6:CH$6,CI$5,$C61:CH61)</f>
        <v>0</v>
      </c>
      <c r="CJ61" s="87">
        <f ca="1">SUMIF($C$6:CI$6,CJ$5,$C61:CI61)</f>
        <v>0</v>
      </c>
      <c r="CK61" s="87">
        <f ca="1">SUM(CJ61-CI61)</f>
        <v>0</v>
      </c>
      <c r="CL61" s="22">
        <f ca="1">IF(CK61=0,0,IF(CI61=0,1,CK61/CI61))</f>
        <v>0</v>
      </c>
      <c r="CM61" s="87">
        <f>+DK61</f>
        <v>0</v>
      </c>
      <c r="CN61" s="87">
        <f ca="1">OFFSET(DK61,0,14,1,1)</f>
        <v>0</v>
      </c>
      <c r="CO61" s="87">
        <f ca="1">SUM(CN61-CM61)</f>
        <v>0</v>
      </c>
      <c r="CP61" s="22">
        <f ca="1">IF(CO61=0,0,IF(CM61=0,1,CO61/CM61))</f>
        <v>0</v>
      </c>
      <c r="CQ61" s="87">
        <f>SUMIF($C$6:CP$6,CQ$5,$C61:CP61)</f>
        <v>0</v>
      </c>
      <c r="CR61" s="87">
        <f ca="1">SUMIF($C$6:CQ$6,CR$5,$C61:CQ61)</f>
        <v>0</v>
      </c>
      <c r="CS61" s="87">
        <f ca="1">SUM(CR61-CQ61)</f>
        <v>0</v>
      </c>
      <c r="CT61" s="22">
        <f ca="1">IF(CS61=0,0,IF(CQ61=0,1,CS61/CQ61))</f>
        <v>0</v>
      </c>
      <c r="CW61" s="12" t="s">
        <v>18</v>
      </c>
      <c r="CX61" s="81" t="s">
        <v>8</v>
      </c>
      <c r="CY61" s="16"/>
      <c r="CZ61" s="88">
        <f>SUMIF(WPB!$A$101:$A$111,'2014-2015'!CZ$7,WPB!D$101:D$111)</f>
        <v>0</v>
      </c>
      <c r="DA61" s="88">
        <f>SUMIF(WPB!$A$101:$A$111,'2014-2015'!DA$7,WPB!E$101:E$111)</f>
        <v>0</v>
      </c>
      <c r="DB61" s="88">
        <f>SUMIF(WPB!$A$101:$A$111,'2014-2015'!DB$7,WPB!F$101:F$111)</f>
        <v>0</v>
      </c>
      <c r="DC61" s="88">
        <f>SUMIF(WPB!$A$101:$A$111,'2014-2015'!DC$7,WPB!G$101:G$111)</f>
        <v>0</v>
      </c>
      <c r="DD61" s="88">
        <f>SUMIF(WPB!$A$101:$A$111,'2014-2015'!DD$7,WPB!H$101:H$111)</f>
        <v>0</v>
      </c>
      <c r="DE61" s="88">
        <f>SUMIF(WPB!$A$101:$A$111,'2014-2015'!DE$7,WPB!I$101:I$111)</f>
        <v>0</v>
      </c>
      <c r="DF61" s="88">
        <f>SUMIF(WPB!$A$101:$A$111,'2014-2015'!DF$7,WPB!J$101:J$111)</f>
        <v>0</v>
      </c>
      <c r="DG61" s="88">
        <f>SUMIF(WPB!$A$101:$A$111,'2014-2015'!DG$7,WPB!K$101:K$111)</f>
        <v>0</v>
      </c>
      <c r="DH61" s="88">
        <f>SUMIF(WPB!$A$101:$A$111,'2014-2015'!DH$7,WPB!L$101:L$111)</f>
        <v>0</v>
      </c>
      <c r="DI61" s="88">
        <f>SUMIF(WPB!$A$101:$A$111,'2014-2015'!DI$7,WPB!M$101:M$111)</f>
        <v>0</v>
      </c>
      <c r="DJ61" s="88">
        <f>SUMIF(WPB!$A$101:$A$111,'2014-2015'!DJ$7,WPB!N$101:N$111)</f>
        <v>0</v>
      </c>
      <c r="DK61" s="88">
        <f>SUMIF(WPB!$A$101:$A$111,'2014-2015'!DK$7,WPB!O$101:O$111)</f>
        <v>0</v>
      </c>
      <c r="DN61" s="88">
        <f>SUMIF(WPB!$A$101:$A$111,'2014-2015'!DN$7,WPB!D$101:D$111)</f>
        <v>0</v>
      </c>
      <c r="DO61" s="88">
        <f>SUMIF(WPB!$A$101:$A$111,'2014-2015'!DO$7,WPB!E$101:E$111)</f>
        <v>0</v>
      </c>
      <c r="DP61" s="88">
        <f>SUMIF(WPB!$A$101:$A$111,'2014-2015'!DP$7,WPB!F$101:F$111)</f>
        <v>0</v>
      </c>
      <c r="DQ61" s="88">
        <f>SUMIF(WPB!$A$101:$A$111,'2014-2015'!DQ$7,WPB!G$101:G$111)</f>
        <v>0</v>
      </c>
      <c r="DR61" s="88">
        <f>SUMIF(WPB!$A$101:$A$111,'2014-2015'!DR$7,WPB!H$101:H$111)</f>
        <v>0</v>
      </c>
      <c r="DS61" s="88">
        <f>SUMIF(WPB!$A$101:$A$111,'2014-2015'!DS$7,WPB!I$101:I$111)</f>
        <v>0</v>
      </c>
      <c r="DT61" s="88">
        <f>SUMIF(WPB!$A$101:$A$111,'2014-2015'!DT$7,WPB!J$101:J$111)</f>
        <v>0</v>
      </c>
      <c r="DU61" s="88">
        <f>SUMIF(WPB!$A$101:$A$111,'2014-2015'!DU$7,WPB!K$101:K$111)</f>
        <v>0</v>
      </c>
      <c r="DV61" s="88">
        <f>SUMIF(WPB!$A$101:$A$111,'2014-2015'!DV$7,WPB!L$101:L$111)</f>
        <v>0</v>
      </c>
      <c r="DW61" s="88">
        <f>SUMIF(WPB!$A$101:$A$111,'2014-2015'!DW$7,WPB!M$101:M$111)</f>
        <v>0</v>
      </c>
      <c r="DX61" s="88">
        <f>SUMIF(WPB!$A$101:$A$111,'2014-2015'!DX$7,WPB!N$101:N$111)</f>
        <v>0</v>
      </c>
      <c r="DY61" s="88">
        <f>SUMIF(WPB!$A$101:$A$111,'2014-2015'!DY$7,WPB!O$101:O$111)</f>
        <v>0</v>
      </c>
      <c r="DZ61"/>
    </row>
    <row r="62" spans="1:130" s="16" customFormat="1" ht="15.6">
      <c r="A62" s="90"/>
      <c r="B62" s="27" t="s">
        <v>9</v>
      </c>
      <c r="C62" s="14">
        <f>+SUM(C59:C61)</f>
        <v>49327</v>
      </c>
      <c r="D62" s="103">
        <f ca="1">+SUM(D59:D61)</f>
        <v>40223</v>
      </c>
      <c r="E62" s="14">
        <f ca="1">SUM(E59:E61)</f>
        <v>-9104</v>
      </c>
      <c r="F62" s="15">
        <f ca="1">IF(E62=0,0,IF(C62=0,1,E62/C62))</f>
        <v>-0.18456423459768484</v>
      </c>
      <c r="G62" s="14">
        <f>SUM(G59:G61)</f>
        <v>49327</v>
      </c>
      <c r="H62" s="103">
        <f ca="1">SUM(H59:H61)</f>
        <v>40223</v>
      </c>
      <c r="I62" s="14">
        <f ca="1">SUM(I59:I61)</f>
        <v>-9104</v>
      </c>
      <c r="J62" s="15">
        <f ca="1">IF(I62=0,0,IF(G62=0,1,I62/G62))</f>
        <v>-0.18456423459768484</v>
      </c>
      <c r="K62" s="14">
        <f>+SUM(K59:K61)</f>
        <v>46740</v>
      </c>
      <c r="L62" s="103">
        <f ca="1">+SUM(L59:L61)</f>
        <v>33451</v>
      </c>
      <c r="M62" s="14">
        <f ca="1">SUM(M59:M61)</f>
        <v>-13289</v>
      </c>
      <c r="N62" s="15">
        <f ca="1">IF(M62=0,0,IF(K62=0,1,M62/K62))</f>
        <v>-0.28431750106974751</v>
      </c>
      <c r="O62" s="14">
        <f>SUM(O59:O61)</f>
        <v>96067</v>
      </c>
      <c r="P62" s="103">
        <f ca="1">SUM(P59:P61)</f>
        <v>73674</v>
      </c>
      <c r="Q62" s="14">
        <f ca="1">SUM(Q59:Q61)</f>
        <v>-22393</v>
      </c>
      <c r="R62" s="15">
        <f ca="1">IF(Q62=0,0,IF(O62=0,1,Q62/O62))</f>
        <v>-0.23309773387323429</v>
      </c>
      <c r="S62" s="14">
        <f>+SUM(S59:S61)</f>
        <v>54923</v>
      </c>
      <c r="T62" s="103">
        <f ca="1">+SUM(T59:T61)</f>
        <v>42240</v>
      </c>
      <c r="U62" s="14">
        <f ca="1">SUM(U59:U61)</f>
        <v>-12683</v>
      </c>
      <c r="V62" s="15">
        <f ca="1">IF(U62=0,0,IF(S62=0,1,U62/S62))</f>
        <v>-0.23092329260965352</v>
      </c>
      <c r="W62" s="14">
        <f>SUM(W59:W61)</f>
        <v>150990</v>
      </c>
      <c r="X62" s="103">
        <f ca="1">SUM(X59:X61)</f>
        <v>115914</v>
      </c>
      <c r="Y62" s="14">
        <f ca="1">SUM(Y59:Y61)</f>
        <v>-35076</v>
      </c>
      <c r="Z62" s="15">
        <f ca="1">IF(Y62=0,0,IF(W62=0,1,Y62/W62))</f>
        <v>-0.23230677528313134</v>
      </c>
      <c r="AA62" s="14">
        <f>+SUM(AA59:AA61)</f>
        <v>62426</v>
      </c>
      <c r="AB62" s="103">
        <f ca="1">+SUM(AB59:AB61)</f>
        <v>45247</v>
      </c>
      <c r="AC62" s="14">
        <f ca="1">SUM(AC59:AC61)</f>
        <v>-17179</v>
      </c>
      <c r="AD62" s="15">
        <f ca="1">IF(AC62=0,0,IF(AA62=0,1,AC62/AA62))</f>
        <v>-0.27518982475250697</v>
      </c>
      <c r="AE62" s="14">
        <f>SUM(AE59:AE61)</f>
        <v>213416</v>
      </c>
      <c r="AF62" s="103">
        <f ca="1">SUM(AF59:AF61)</f>
        <v>161161</v>
      </c>
      <c r="AG62" s="14">
        <f ca="1">SUM(AG59:AG61)</f>
        <v>-52255</v>
      </c>
      <c r="AH62" s="15">
        <f ca="1">IF(AG62=0,0,IF(AE62=0,1,AG62/AE62))</f>
        <v>-0.24485043295722908</v>
      </c>
      <c r="AI62" s="14">
        <f>+SUM(AI59:AI61)</f>
        <v>67244</v>
      </c>
      <c r="AJ62" s="103">
        <f ca="1">+SUM(AJ59:AJ61)</f>
        <v>52812</v>
      </c>
      <c r="AK62" s="14">
        <f ca="1">SUM(AK59:AK61)</f>
        <v>-14432</v>
      </c>
      <c r="AL62" s="15">
        <f ca="1">IF(AK62=0,0,IF(AI62=0,1,AK62/AI62))</f>
        <v>-0.21462137885908036</v>
      </c>
      <c r="AM62" s="14">
        <f>SUM(AM59:AM61)</f>
        <v>280660</v>
      </c>
      <c r="AN62" s="103">
        <f ca="1">SUM(AN59:AN61)</f>
        <v>213973</v>
      </c>
      <c r="AO62" s="14">
        <f ca="1">SUM(AO59:AO61)</f>
        <v>-66687</v>
      </c>
      <c r="AP62" s="15">
        <f ca="1">IF(AO62=0,0,IF(AM62=0,1,AO62/AM62))</f>
        <v>-0.23760778165752156</v>
      </c>
      <c r="AQ62" s="14">
        <f>+SUM(AQ59:AQ61)</f>
        <v>71927</v>
      </c>
      <c r="AR62" s="103">
        <f ca="1">+SUM(AR59:AR61)</f>
        <v>53314</v>
      </c>
      <c r="AS62" s="14">
        <f ca="1">SUM(AS59:AS61)</f>
        <v>-18613</v>
      </c>
      <c r="AT62" s="15">
        <f ca="1">IF(AS62=0,0,IF(AQ62=0,1,AS62/AQ62))</f>
        <v>-0.25877625926286374</v>
      </c>
      <c r="AU62" s="14">
        <f>SUM(AU59:AU61)</f>
        <v>352587</v>
      </c>
      <c r="AV62" s="103">
        <f ca="1">SUM(AV59:AV61)</f>
        <v>267287</v>
      </c>
      <c r="AW62" s="14">
        <f ca="1">SUM(AW59:AW61)</f>
        <v>-85300</v>
      </c>
      <c r="AX62" s="15">
        <f ca="1">IF(AW62=0,0,IF(AU62=0,1,AW62/AU62))</f>
        <v>-0.24192610618088586</v>
      </c>
      <c r="AY62" s="14">
        <f>+SUM(AY59:AY61)</f>
        <v>78361</v>
      </c>
      <c r="AZ62" s="103">
        <f ca="1">+SUM(AZ59:AZ61)</f>
        <v>59221</v>
      </c>
      <c r="BA62" s="14">
        <f ca="1">SUM(BA59:BA61)</f>
        <v>-19140</v>
      </c>
      <c r="BB62" s="15">
        <f ca="1">IF(BA62=0,0,IF(AY62=0,1,BA62/AY62))</f>
        <v>-0.2442541570424063</v>
      </c>
      <c r="BC62" s="14">
        <f>SUM(BC59:BC61)</f>
        <v>430948</v>
      </c>
      <c r="BD62" s="103">
        <f ca="1">SUM(BD59:BD61)</f>
        <v>326508</v>
      </c>
      <c r="BE62" s="14">
        <f ca="1">SUM(BE59:BE61)</f>
        <v>-104440</v>
      </c>
      <c r="BF62" s="15">
        <f ca="1">IF(BE62=0,0,IF(BC62=0,1,BE62/BC62))</f>
        <v>-0.24234942498862971</v>
      </c>
      <c r="BG62" s="14">
        <f>+SUM(BG59:BG61)</f>
        <v>84311</v>
      </c>
      <c r="BH62" s="103">
        <f ca="1">+SUM(BH59:BH61)</f>
        <v>55603</v>
      </c>
      <c r="BI62" s="14">
        <f ca="1">SUM(BI59:BI61)</f>
        <v>-28708</v>
      </c>
      <c r="BJ62" s="15">
        <f ca="1">IF(BI62=0,0,IF(BG62=0,1,BI62/BG62))</f>
        <v>-0.34050123945867089</v>
      </c>
      <c r="BK62" s="14">
        <f>SUM(BK59:BK61)</f>
        <v>515259</v>
      </c>
      <c r="BL62" s="103">
        <f ca="1">SUM(BL59:BL61)</f>
        <v>382111</v>
      </c>
      <c r="BM62" s="14">
        <f ca="1">SUM(BM59:BM61)</f>
        <v>-133148</v>
      </c>
      <c r="BN62" s="15">
        <f ca="1">IF(BM62=0,0,IF(BK62=0,1,BM62/BK62))</f>
        <v>-0.25840984825107371</v>
      </c>
      <c r="BO62" s="14">
        <f>+SUM(BO59:BO61)</f>
        <v>33324</v>
      </c>
      <c r="BP62" s="103">
        <f ca="1">+SUM(BP59:BP61)</f>
        <v>46638</v>
      </c>
      <c r="BQ62" s="14">
        <f ca="1">SUM(BQ59:BQ61)</f>
        <v>13314</v>
      </c>
      <c r="BR62" s="15">
        <f ca="1">IF(BQ62=0,0,IF(BO62=0,1,BQ62/BO62))</f>
        <v>0.39953186892329851</v>
      </c>
      <c r="BS62" s="14">
        <f>SUM(BS59:BS61)</f>
        <v>548583</v>
      </c>
      <c r="BT62" s="103">
        <f ca="1">SUM(BT59:BT61)</f>
        <v>428749</v>
      </c>
      <c r="BU62" s="14">
        <f ca="1">SUM(BU59:BU61)</f>
        <v>-119834</v>
      </c>
      <c r="BV62" s="15">
        <f ca="1">IF(BU62=0,0,IF(BS62=0,1,BU62/BS62))</f>
        <v>-0.21844278805577277</v>
      </c>
      <c r="BW62" s="14">
        <f>+SUM(BW59:BW61)</f>
        <v>52294</v>
      </c>
      <c r="BX62" s="103">
        <f ca="1">+SUM(BX59:BX61)</f>
        <v>43509</v>
      </c>
      <c r="BY62" s="14">
        <f ca="1">SUM(BY59:BY61)</f>
        <v>-8785</v>
      </c>
      <c r="BZ62" s="15">
        <f ca="1">IF(BY62=0,0,IF(BW62=0,1,BY62/BW62))</f>
        <v>-0.16799250392014381</v>
      </c>
      <c r="CA62" s="14">
        <f>SUM(CA59:CA61)</f>
        <v>600877</v>
      </c>
      <c r="CB62" s="103">
        <f ca="1">SUM(CB59:CB61)</f>
        <v>472258</v>
      </c>
      <c r="CC62" s="14">
        <f ca="1">SUM(CC59:CC61)</f>
        <v>-128619</v>
      </c>
      <c r="CD62" s="15">
        <f ca="1">IF(CC62=0,0,IF(CA62=0,1,CC62/CA62))</f>
        <v>-0.21405212714082916</v>
      </c>
      <c r="CE62" s="14">
        <f>+SUM(CE59:CE61)</f>
        <v>50958</v>
      </c>
      <c r="CF62" s="103">
        <f ca="1">+SUM(CF59:CF61)</f>
        <v>40836</v>
      </c>
      <c r="CG62" s="14">
        <f ca="1">SUM(CG59:CG61)</f>
        <v>-10122</v>
      </c>
      <c r="CH62" s="15">
        <f ca="1">IF(CG62=0,0,IF(CE62=0,1,CG62/CE62))</f>
        <v>-0.19863416931590722</v>
      </c>
      <c r="CI62" s="14">
        <f>SUM(CI59:CI61)</f>
        <v>651835</v>
      </c>
      <c r="CJ62" s="103">
        <f ca="1">SUM(CJ59:CJ61)</f>
        <v>513094</v>
      </c>
      <c r="CK62" s="14">
        <f ca="1">SUM(CK59:CK61)</f>
        <v>-138741</v>
      </c>
      <c r="CL62" s="15">
        <f ca="1">IF(CK62=0,0,IF(CI62=0,1,CK62/CI62))</f>
        <v>-0.21284680939194736</v>
      </c>
      <c r="CM62" s="14">
        <f>+SUM(CM59:CM61)</f>
        <v>54855</v>
      </c>
      <c r="CN62" s="103">
        <f ca="1">+SUM(CN59:CN61)</f>
        <v>41891</v>
      </c>
      <c r="CO62" s="14">
        <f ca="1">SUM(CO59:CO61)</f>
        <v>-12964</v>
      </c>
      <c r="CP62" s="15">
        <f ca="1">IF(CO62=0,0,IF(CM62=0,1,CO62/CM62))</f>
        <v>-0.23633214839121319</v>
      </c>
      <c r="CQ62" s="14">
        <f>SUM(CQ59:CQ61)</f>
        <v>706690</v>
      </c>
      <c r="CR62" s="103">
        <f ca="1">SUM(CR59:CR61)</f>
        <v>554985</v>
      </c>
      <c r="CS62" s="14">
        <f ca="1">SUM(CS59:CS61)</f>
        <v>-151705</v>
      </c>
      <c r="CT62" s="15">
        <f ca="1">IF(CS62=0,0,IF(CQ62=0,1,CS62/CQ62))</f>
        <v>-0.21466979863872418</v>
      </c>
    </row>
    <row r="63" spans="1:130" s="12" customFormat="1">
      <c r="A63" s="91"/>
      <c r="B63" s="28"/>
      <c r="C63" s="9"/>
      <c r="D63" s="9"/>
      <c r="E63" s="10"/>
      <c r="F63" s="11"/>
      <c r="G63" s="9"/>
      <c r="H63" s="9"/>
      <c r="I63" s="10"/>
      <c r="J63" s="11"/>
      <c r="K63" s="9"/>
      <c r="L63" s="9"/>
      <c r="M63" s="10"/>
      <c r="N63" s="11"/>
      <c r="O63" s="9"/>
      <c r="P63" s="9"/>
      <c r="Q63" s="10"/>
      <c r="R63" s="11"/>
      <c r="S63" s="9"/>
      <c r="T63" s="9"/>
      <c r="U63" s="10"/>
      <c r="V63" s="11"/>
      <c r="W63" s="9"/>
      <c r="X63" s="9"/>
      <c r="Y63" s="10"/>
      <c r="Z63" s="11"/>
      <c r="AA63" s="9"/>
      <c r="AB63" s="9"/>
      <c r="AC63" s="10"/>
      <c r="AD63" s="11"/>
      <c r="AE63" s="9"/>
      <c r="AF63" s="9"/>
      <c r="AG63" s="10"/>
      <c r="AH63" s="11"/>
      <c r="AI63" s="9"/>
      <c r="AJ63" s="9"/>
      <c r="AK63" s="10"/>
      <c r="AL63" s="11"/>
      <c r="AM63" s="9"/>
      <c r="AN63" s="9"/>
      <c r="AO63" s="10"/>
      <c r="AP63" s="11"/>
      <c r="AQ63" s="9"/>
      <c r="AR63" s="9"/>
      <c r="AS63" s="10"/>
      <c r="AT63" s="11"/>
      <c r="AU63" s="9"/>
      <c r="AV63" s="9"/>
      <c r="AW63" s="10"/>
      <c r="AX63" s="11"/>
      <c r="AY63" s="9"/>
      <c r="AZ63" s="9"/>
      <c r="BA63" s="10"/>
      <c r="BB63" s="11"/>
      <c r="BC63" s="9"/>
      <c r="BD63" s="9"/>
      <c r="BE63" s="10"/>
      <c r="BF63" s="11"/>
      <c r="BG63" s="9"/>
      <c r="BH63" s="9"/>
      <c r="BI63" s="10"/>
      <c r="BJ63" s="11"/>
      <c r="BK63" s="9"/>
      <c r="BL63" s="9"/>
      <c r="BM63" s="10"/>
      <c r="BN63" s="11"/>
      <c r="BO63" s="9"/>
      <c r="BP63" s="9"/>
      <c r="BQ63" s="10"/>
      <c r="BR63" s="11"/>
      <c r="BS63" s="9"/>
      <c r="BT63" s="9"/>
      <c r="BU63" s="10"/>
      <c r="BV63" s="11"/>
      <c r="BW63" s="9"/>
      <c r="BX63" s="9"/>
      <c r="BY63" s="10"/>
      <c r="BZ63" s="11"/>
      <c r="CA63" s="9"/>
      <c r="CB63" s="9"/>
      <c r="CC63" s="10"/>
      <c r="CD63" s="11"/>
      <c r="CE63" s="9"/>
      <c r="CF63" s="9"/>
      <c r="CG63" s="10"/>
      <c r="CH63" s="11"/>
      <c r="CI63" s="9"/>
      <c r="CJ63" s="9"/>
      <c r="CK63" s="10"/>
      <c r="CL63" s="11"/>
      <c r="CM63" s="9"/>
      <c r="CN63" s="9"/>
      <c r="CO63" s="10"/>
      <c r="CP63" s="11"/>
      <c r="CQ63" s="9"/>
      <c r="CR63" s="9"/>
      <c r="CS63" s="10"/>
      <c r="CT63" s="11"/>
    </row>
    <row r="64" spans="1:130" s="12" customFormat="1">
      <c r="A64" s="93" t="s">
        <v>19</v>
      </c>
      <c r="B64" s="31" t="s">
        <v>6</v>
      </c>
      <c r="C64" s="21">
        <f t="shared" ref="C64:E66" si="2">SUMIF($B$9:$B$63,$B64,C$9:C$63)</f>
        <v>1957922</v>
      </c>
      <c r="D64" s="87">
        <f t="shared" ca="1" si="2"/>
        <v>1888018</v>
      </c>
      <c r="E64" s="21">
        <f t="shared" ca="1" si="2"/>
        <v>-69904</v>
      </c>
      <c r="F64" s="22">
        <f ca="1">IF(E64=0,0,IF(C64=0,1,E64/C64))</f>
        <v>-3.5703158757090424E-2</v>
      </c>
      <c r="G64" s="21">
        <f t="shared" ref="G64:I66" si="3">SUMIF($B$9:$B$63,$B64,G$9:G$63)</f>
        <v>1957922</v>
      </c>
      <c r="H64" s="87">
        <f t="shared" ca="1" si="3"/>
        <v>1888018</v>
      </c>
      <c r="I64" s="21">
        <f t="shared" ca="1" si="3"/>
        <v>-69904</v>
      </c>
      <c r="J64" s="22">
        <f ca="1">IF(I64=0,0,IF(G64=0,1,I64/G64))</f>
        <v>-3.5703158757090424E-2</v>
      </c>
      <c r="K64" s="21">
        <f t="shared" ref="K64:M66" si="4">SUMIF($B$9:$B$63,$B64,K$9:K$63)</f>
        <v>1868336</v>
      </c>
      <c r="L64" s="87">
        <f t="shared" ca="1" si="4"/>
        <v>1666121</v>
      </c>
      <c r="M64" s="21">
        <f t="shared" ca="1" si="4"/>
        <v>-202215</v>
      </c>
      <c r="N64" s="22">
        <f ca="1">IF(M64=0,0,IF(K64=0,1,M64/K64))</f>
        <v>-0.10823267335211653</v>
      </c>
      <c r="O64" s="21">
        <f t="shared" ref="O64:Q66" si="5">SUMIF($B$9:$B$63,$B64,O$9:O$63)</f>
        <v>3826258</v>
      </c>
      <c r="P64" s="87">
        <f t="shared" ca="1" si="5"/>
        <v>3554139</v>
      </c>
      <c r="Q64" s="21">
        <f t="shared" ca="1" si="5"/>
        <v>-272119</v>
      </c>
      <c r="R64" s="22">
        <f ca="1">IF(Q64=0,0,IF(O64=0,1,Q64/O64))</f>
        <v>-7.1118832028577272E-2</v>
      </c>
      <c r="S64" s="21">
        <f t="shared" ref="S64:U66" si="6">SUMIF($B$9:$B$63,$B64,S$9:S$63)</f>
        <v>2312128</v>
      </c>
      <c r="T64" s="87">
        <f t="shared" ca="1" si="6"/>
        <v>2129406</v>
      </c>
      <c r="U64" s="21">
        <f t="shared" ca="1" si="6"/>
        <v>-182722</v>
      </c>
      <c r="V64" s="22">
        <f ca="1">IF(U64=0,0,IF(S64=0,1,U64/S64))</f>
        <v>-7.9027631688211031E-2</v>
      </c>
      <c r="W64" s="21">
        <f t="shared" ref="W64:Y66" si="7">SUMIF($B$9:$B$63,$B64,W$9:W$63)</f>
        <v>6138386</v>
      </c>
      <c r="X64" s="87">
        <f t="shared" ca="1" si="7"/>
        <v>5683545</v>
      </c>
      <c r="Y64" s="21">
        <f t="shared" ca="1" si="7"/>
        <v>-454841</v>
      </c>
      <c r="Z64" s="22">
        <f ca="1">IF(Y64=0,0,IF(W64=0,1,Y64/W64))</f>
        <v>-7.4097816592179122E-2</v>
      </c>
      <c r="AA64" s="21">
        <f t="shared" ref="AA64:AC66" si="8">SUMIF($B$9:$B$63,$B64,AA$9:AA$63)</f>
        <v>2373010</v>
      </c>
      <c r="AB64" s="87">
        <f t="shared" ca="1" si="8"/>
        <v>2161853</v>
      </c>
      <c r="AC64" s="21">
        <f t="shared" ca="1" si="8"/>
        <v>-211157</v>
      </c>
      <c r="AD64" s="22">
        <f ca="1">IF(AC64=0,0,IF(AA64=0,1,AC64/AA64))</f>
        <v>-8.8982768719895827E-2</v>
      </c>
      <c r="AE64" s="21">
        <f t="shared" ref="AE64:AG66" si="9">SUMIF($B$9:$B$63,$B64,AE$9:AE$63)</f>
        <v>8511396</v>
      </c>
      <c r="AF64" s="87">
        <f t="shared" ca="1" si="9"/>
        <v>7845398</v>
      </c>
      <c r="AG64" s="21">
        <f t="shared" ca="1" si="9"/>
        <v>-665998</v>
      </c>
      <c r="AH64" s="22">
        <f ca="1">IF(AG64=0,0,IF(AE64=0,1,AG64/AE64))</f>
        <v>-7.8247798598490778E-2</v>
      </c>
      <c r="AI64" s="21">
        <f t="shared" ref="AI64:AK66" si="10">SUMIF($B$9:$B$63,$B64,AI$9:AI$63)</f>
        <v>2608463</v>
      </c>
      <c r="AJ64" s="87">
        <f t="shared" ca="1" si="10"/>
        <v>2440536</v>
      </c>
      <c r="AK64" s="21">
        <f t="shared" ca="1" si="10"/>
        <v>-167927</v>
      </c>
      <c r="AL64" s="22">
        <f ca="1">IF(AK64=0,0,IF(AI64=0,1,AK64/AI64))</f>
        <v>-6.4377758089725637E-2</v>
      </c>
      <c r="AM64" s="21">
        <f t="shared" ref="AM64:AO66" si="11">SUMIF($B$9:$B$63,$B64,AM$9:AM$63)</f>
        <v>11119859</v>
      </c>
      <c r="AN64" s="87">
        <f t="shared" ca="1" si="11"/>
        <v>10285934</v>
      </c>
      <c r="AO64" s="21">
        <f t="shared" ca="1" si="11"/>
        <v>-833925</v>
      </c>
      <c r="AP64" s="22">
        <f ca="1">IF(AO64=0,0,IF(AM64=0,1,AO64/AM64))</f>
        <v>-7.4994206311428946E-2</v>
      </c>
      <c r="AQ64" s="21">
        <f t="shared" ref="AQ64:AS66" si="12">SUMIF($B$9:$B$63,$B64,AQ$9:AQ$63)</f>
        <v>2689916</v>
      </c>
      <c r="AR64" s="87">
        <f t="shared" ca="1" si="12"/>
        <v>2488811</v>
      </c>
      <c r="AS64" s="21">
        <f t="shared" ca="1" si="12"/>
        <v>-201105</v>
      </c>
      <c r="AT64" s="22">
        <f ca="1">IF(AS64=0,0,IF(AQ64=0,1,AS64/AQ64))</f>
        <v>-7.4762557641205152E-2</v>
      </c>
      <c r="AU64" s="21">
        <f t="shared" ref="AU64:AW66" si="13">SUMIF($B$9:$B$63,$B64,AU$9:AU$63)</f>
        <v>13809775</v>
      </c>
      <c r="AV64" s="87">
        <f t="shared" ca="1" si="13"/>
        <v>12774745</v>
      </c>
      <c r="AW64" s="21">
        <f t="shared" ca="1" si="13"/>
        <v>-1035030</v>
      </c>
      <c r="AX64" s="22">
        <f ca="1">IF(AW64=0,0,IF(AU64=0,1,AW64/AU64))</f>
        <v>-7.4949084977850827E-2</v>
      </c>
      <c r="AY64" s="21">
        <f t="shared" ref="AY64:BA66" si="14">SUMIF($B$9:$B$63,$B64,AY$9:AY$63)</f>
        <v>3049965</v>
      </c>
      <c r="AZ64" s="87">
        <f t="shared" ca="1" si="14"/>
        <v>2897802</v>
      </c>
      <c r="BA64" s="21">
        <f t="shared" ca="1" si="14"/>
        <v>-152163</v>
      </c>
      <c r="BB64" s="22">
        <f ca="1">IF(BA64=0,0,IF(AY64=0,1,BA64/AY64))</f>
        <v>-4.9890080705844164E-2</v>
      </c>
      <c r="BC64" s="21">
        <f t="shared" ref="BC64:BE66" si="15">SUMIF($B$9:$B$63,$B64,BC$9:BC$63)</f>
        <v>16859740</v>
      </c>
      <c r="BD64" s="87">
        <f t="shared" ca="1" si="15"/>
        <v>15672547</v>
      </c>
      <c r="BE64" s="21">
        <f t="shared" ca="1" si="15"/>
        <v>-1187193</v>
      </c>
      <c r="BF64" s="22">
        <f ca="1">IF(BE64=0,0,IF(BC64=0,1,BE64/BC64))</f>
        <v>-7.0415854574269826E-2</v>
      </c>
      <c r="BG64" s="21">
        <f t="shared" ref="BG64:BI66" si="16">SUMIF($B$9:$B$63,$B64,BG$9:BG$63)</f>
        <v>3258514</v>
      </c>
      <c r="BH64" s="87">
        <f t="shared" ca="1" si="16"/>
        <v>2900227</v>
      </c>
      <c r="BI64" s="21">
        <f t="shared" ca="1" si="16"/>
        <v>-358287</v>
      </c>
      <c r="BJ64" s="22">
        <f ca="1">IF(BI64=0,0,IF(BG64=0,1,BI64/BG64))</f>
        <v>-0.10995410791544857</v>
      </c>
      <c r="BK64" s="21">
        <f t="shared" ref="BK64:BM66" si="17">SUMIF($B$9:$B$63,$B64,BK$9:BK$63)</f>
        <v>20118254</v>
      </c>
      <c r="BL64" s="87">
        <f t="shared" ca="1" si="17"/>
        <v>18572774</v>
      </c>
      <c r="BM64" s="21">
        <f t="shared" ca="1" si="17"/>
        <v>-1545480</v>
      </c>
      <c r="BN64" s="22">
        <f ca="1">IF(BM64=0,0,IF(BK64=0,1,BM64/BK64))</f>
        <v>-7.6819787641611445E-2</v>
      </c>
      <c r="BO64" s="21">
        <f t="shared" ref="BO64:BQ66" si="18">SUMIF($B$9:$B$63,$B64,BO$9:BO$63)</f>
        <v>2501050</v>
      </c>
      <c r="BP64" s="87">
        <f t="shared" ca="1" si="18"/>
        <v>2364622</v>
      </c>
      <c r="BQ64" s="21">
        <f t="shared" ca="1" si="18"/>
        <v>-136428</v>
      </c>
      <c r="BR64" s="22">
        <f ca="1">IF(BQ64=0,0,IF(BO64=0,1,BQ64/BO64))</f>
        <v>-5.4548289718318307E-2</v>
      </c>
      <c r="BS64" s="21">
        <f t="shared" ref="BS64:BU66" si="19">SUMIF($B$9:$B$63,$B64,BS$9:BS$63)</f>
        <v>22619304</v>
      </c>
      <c r="BT64" s="87">
        <f t="shared" ca="1" si="19"/>
        <v>20937396</v>
      </c>
      <c r="BU64" s="21">
        <f t="shared" ca="1" si="19"/>
        <v>-1681908</v>
      </c>
      <c r="BV64" s="22">
        <f ca="1">IF(BU64=0,0,IF(BS64=0,1,BU64/BS64))</f>
        <v>-7.4357195075498345E-2</v>
      </c>
      <c r="BW64" s="21">
        <f t="shared" ref="BW64:BY66" si="20">SUMIF($B$9:$B$63,$B64,BW$9:BW$63)</f>
        <v>2541622</v>
      </c>
      <c r="BX64" s="87">
        <f t="shared" ca="1" si="20"/>
        <v>2288833</v>
      </c>
      <c r="BY64" s="21">
        <f t="shared" ca="1" si="20"/>
        <v>-252789</v>
      </c>
      <c r="BZ64" s="22">
        <f ca="1">IF(BY64=0,0,IF(BW64=0,1,BY64/BW64))</f>
        <v>-9.9459715095321019E-2</v>
      </c>
      <c r="CA64" s="21">
        <f t="shared" ref="CA64:CC66" si="21">SUMIF($B$9:$B$63,$B64,CA$9:CA$63)</f>
        <v>25160926</v>
      </c>
      <c r="CB64" s="87">
        <f t="shared" ca="1" si="21"/>
        <v>23226229</v>
      </c>
      <c r="CC64" s="21">
        <f t="shared" ca="1" si="21"/>
        <v>-1934697</v>
      </c>
      <c r="CD64" s="22">
        <f ca="1">IF(CC64=0,0,IF(CA64=0,1,CC64/CA64))</f>
        <v>-7.689291721616287E-2</v>
      </c>
      <c r="CE64" s="21">
        <f t="shared" ref="CE64:CG66" si="22">SUMIF($B$9:$B$63,$B64,CE$9:CE$63)</f>
        <v>2216204</v>
      </c>
      <c r="CF64" s="87">
        <f t="shared" ca="1" si="22"/>
        <v>2046307</v>
      </c>
      <c r="CG64" s="21">
        <f t="shared" ca="1" si="22"/>
        <v>-169897</v>
      </c>
      <c r="CH64" s="22">
        <f ca="1">IF(CG64=0,0,IF(CE64=0,1,CG64/CE64))</f>
        <v>-7.6661264035260288E-2</v>
      </c>
      <c r="CI64" s="21">
        <f t="shared" ref="CI64:CK66" si="23">SUMIF($B$9:$B$63,$B64,CI$9:CI$63)</f>
        <v>27377130</v>
      </c>
      <c r="CJ64" s="87">
        <f t="shared" ca="1" si="23"/>
        <v>25272536</v>
      </c>
      <c r="CK64" s="21">
        <f t="shared" ca="1" si="23"/>
        <v>-2104594</v>
      </c>
      <c r="CL64" s="22">
        <f ca="1">IF(CK64=0,0,IF(CI64=0,1,CK64/CI64))</f>
        <v>-7.6874164676867154E-2</v>
      </c>
      <c r="CM64" s="21">
        <f t="shared" ref="CM64:CO66" si="24">SUMIF($B$9:$B$63,$B64,CM$9:CM$63)</f>
        <v>2282056</v>
      </c>
      <c r="CN64" s="87">
        <f t="shared" ca="1" si="24"/>
        <v>2041261</v>
      </c>
      <c r="CO64" s="21">
        <f t="shared" ca="1" si="24"/>
        <v>-240795</v>
      </c>
      <c r="CP64" s="22">
        <f ca="1">IF(CO64=0,0,IF(CM64=0,1,CO64/CM64))</f>
        <v>-0.10551669196549077</v>
      </c>
      <c r="CQ64" s="21">
        <f t="shared" ref="CQ64:CS66" si="25">SUMIF($B$9:$B$63,$B64,CQ$9:CQ$63)</f>
        <v>29659186</v>
      </c>
      <c r="CR64" s="87">
        <f t="shared" ca="1" si="25"/>
        <v>27313797</v>
      </c>
      <c r="CS64" s="21">
        <f t="shared" ca="1" si="25"/>
        <v>-2345389</v>
      </c>
      <c r="CT64" s="22">
        <f ca="1">IF(CS64=0,0,IF(CQ64=0,1,CS64/CQ64))</f>
        <v>-7.9077996274071721E-2</v>
      </c>
    </row>
    <row r="65" spans="1:98" s="12" customFormat="1">
      <c r="A65" s="94"/>
      <c r="B65" s="29" t="s">
        <v>7</v>
      </c>
      <c r="C65" s="21">
        <f t="shared" si="2"/>
        <v>517072</v>
      </c>
      <c r="D65" s="87">
        <f t="shared" ca="1" si="2"/>
        <v>528458</v>
      </c>
      <c r="E65" s="21">
        <f t="shared" ca="1" si="2"/>
        <v>11386</v>
      </c>
      <c r="F65" s="22">
        <f ca="1">IF(E65=0,0,IF(C65=0,1,E65/C65))</f>
        <v>2.2020144196552897E-2</v>
      </c>
      <c r="G65" s="21">
        <f t="shared" si="3"/>
        <v>517072</v>
      </c>
      <c r="H65" s="87">
        <f t="shared" ca="1" si="3"/>
        <v>528458</v>
      </c>
      <c r="I65" s="21">
        <f t="shared" ca="1" si="3"/>
        <v>11386</v>
      </c>
      <c r="J65" s="22">
        <f ca="1">IF(I65=0,0,IF(G65=0,1,I65/G65))</f>
        <v>2.2020144196552897E-2</v>
      </c>
      <c r="K65" s="21">
        <f t="shared" si="4"/>
        <v>503928</v>
      </c>
      <c r="L65" s="87">
        <f t="shared" ca="1" si="4"/>
        <v>496335</v>
      </c>
      <c r="M65" s="21">
        <f t="shared" ca="1" si="4"/>
        <v>-7593</v>
      </c>
      <c r="N65" s="22">
        <f ca="1">IF(M65=0,0,IF(K65=0,1,M65/K65))</f>
        <v>-1.5067628708863171E-2</v>
      </c>
      <c r="O65" s="21">
        <f t="shared" si="5"/>
        <v>1021000</v>
      </c>
      <c r="P65" s="87">
        <f t="shared" ca="1" si="5"/>
        <v>1024793</v>
      </c>
      <c r="Q65" s="21">
        <f t="shared" ca="1" si="5"/>
        <v>3793</v>
      </c>
      <c r="R65" s="22">
        <f ca="1">IF(Q65=0,0,IF(O65=0,1,Q65/O65))</f>
        <v>3.7149853085210577E-3</v>
      </c>
      <c r="S65" s="21">
        <f t="shared" si="6"/>
        <v>553988</v>
      </c>
      <c r="T65" s="87">
        <f t="shared" ca="1" si="6"/>
        <v>571473</v>
      </c>
      <c r="U65" s="21">
        <f t="shared" ca="1" si="6"/>
        <v>17485</v>
      </c>
      <c r="V65" s="22">
        <f ca="1">IF(U65=0,0,IF(S65=0,1,U65/S65))</f>
        <v>3.156205549578691E-2</v>
      </c>
      <c r="W65" s="21">
        <f t="shared" si="7"/>
        <v>1574988</v>
      </c>
      <c r="X65" s="87">
        <f t="shared" ca="1" si="7"/>
        <v>1596266</v>
      </c>
      <c r="Y65" s="21">
        <f t="shared" ca="1" si="7"/>
        <v>21278</v>
      </c>
      <c r="Z65" s="22">
        <f ca="1">IF(Y65=0,0,IF(W65=0,1,Y65/W65))</f>
        <v>1.3509944202749482E-2</v>
      </c>
      <c r="AA65" s="21">
        <f t="shared" si="8"/>
        <v>569125</v>
      </c>
      <c r="AB65" s="87">
        <f t="shared" ca="1" si="8"/>
        <v>558415</v>
      </c>
      <c r="AC65" s="21">
        <f t="shared" ca="1" si="8"/>
        <v>-10710</v>
      </c>
      <c r="AD65" s="22">
        <f ca="1">IF(AC65=0,0,IF(AA65=0,1,AC65/AA65))</f>
        <v>-1.8818361519877005E-2</v>
      </c>
      <c r="AE65" s="21">
        <f t="shared" si="9"/>
        <v>2144113</v>
      </c>
      <c r="AF65" s="87">
        <f t="shared" ca="1" si="9"/>
        <v>2154681</v>
      </c>
      <c r="AG65" s="21">
        <f t="shared" ca="1" si="9"/>
        <v>10568</v>
      </c>
      <c r="AH65" s="22">
        <f ca="1">IF(AG65=0,0,IF(AE65=0,1,AG65/AE65))</f>
        <v>4.9288447017484622E-3</v>
      </c>
      <c r="AI65" s="21">
        <f t="shared" si="10"/>
        <v>589559</v>
      </c>
      <c r="AJ65" s="87">
        <f t="shared" ca="1" si="10"/>
        <v>559288</v>
      </c>
      <c r="AK65" s="21">
        <f t="shared" ca="1" si="10"/>
        <v>-30271</v>
      </c>
      <c r="AL65" s="22">
        <f ca="1">IF(AK65=0,0,IF(AI65=0,1,AK65/AI65))</f>
        <v>-5.134515799097291E-2</v>
      </c>
      <c r="AM65" s="21">
        <f t="shared" si="11"/>
        <v>2733672</v>
      </c>
      <c r="AN65" s="87">
        <f t="shared" ca="1" si="11"/>
        <v>2713969</v>
      </c>
      <c r="AO65" s="21">
        <f t="shared" ca="1" si="11"/>
        <v>-19703</v>
      </c>
      <c r="AP65" s="22">
        <f ca="1">IF(AO65=0,0,IF(AM65=0,1,AO65/AM65))</f>
        <v>-7.2075216046402057E-3</v>
      </c>
      <c r="AQ65" s="21">
        <f t="shared" si="12"/>
        <v>579289</v>
      </c>
      <c r="AR65" s="87">
        <f t="shared" ca="1" si="12"/>
        <v>582797</v>
      </c>
      <c r="AS65" s="21">
        <f t="shared" ca="1" si="12"/>
        <v>3508</v>
      </c>
      <c r="AT65" s="22">
        <f ca="1">IF(AS65=0,0,IF(AQ65=0,1,AS65/AQ65))</f>
        <v>6.0556993141592536E-3</v>
      </c>
      <c r="AU65" s="21">
        <f t="shared" si="13"/>
        <v>3312961</v>
      </c>
      <c r="AV65" s="87">
        <f t="shared" ca="1" si="13"/>
        <v>3296766</v>
      </c>
      <c r="AW65" s="21">
        <f t="shared" ca="1" si="13"/>
        <v>-16195</v>
      </c>
      <c r="AX65" s="22">
        <f ca="1">IF(AW65=0,0,IF(AU65=0,1,AW65/AU65))</f>
        <v>-4.8883762893677284E-3</v>
      </c>
      <c r="AY65" s="21">
        <f t="shared" si="14"/>
        <v>561733</v>
      </c>
      <c r="AZ65" s="87">
        <f t="shared" ca="1" si="14"/>
        <v>542985</v>
      </c>
      <c r="BA65" s="21">
        <f t="shared" ca="1" si="14"/>
        <v>-18748</v>
      </c>
      <c r="BB65" s="22">
        <f ca="1">IF(BA65=0,0,IF(AY65=0,1,BA65/AY65))</f>
        <v>-3.3375286835560666E-2</v>
      </c>
      <c r="BC65" s="21">
        <f t="shared" si="15"/>
        <v>3874694</v>
      </c>
      <c r="BD65" s="87">
        <f t="shared" ca="1" si="15"/>
        <v>3839751</v>
      </c>
      <c r="BE65" s="21">
        <f t="shared" ca="1" si="15"/>
        <v>-34943</v>
      </c>
      <c r="BF65" s="22">
        <f ca="1">IF(BE65=0,0,IF(BC65=0,1,BE65/BC65))</f>
        <v>-9.018260538767706E-3</v>
      </c>
      <c r="BG65" s="21">
        <f t="shared" si="16"/>
        <v>547919</v>
      </c>
      <c r="BH65" s="87">
        <f t="shared" ca="1" si="16"/>
        <v>567421</v>
      </c>
      <c r="BI65" s="21">
        <f t="shared" ca="1" si="16"/>
        <v>19502</v>
      </c>
      <c r="BJ65" s="22">
        <f ca="1">IF(BI65=0,0,IF(BG65=0,1,BI65/BG65))</f>
        <v>3.5592852228157813E-2</v>
      </c>
      <c r="BK65" s="21">
        <f t="shared" si="17"/>
        <v>4422613</v>
      </c>
      <c r="BL65" s="87">
        <f t="shared" ca="1" si="17"/>
        <v>4407172</v>
      </c>
      <c r="BM65" s="21">
        <f t="shared" ca="1" si="17"/>
        <v>-15441</v>
      </c>
      <c r="BN65" s="22">
        <f ca="1">IF(BM65=0,0,IF(BK65=0,1,BM65/BK65))</f>
        <v>-3.4913748953390223E-3</v>
      </c>
      <c r="BO65" s="21">
        <f t="shared" si="18"/>
        <v>588938</v>
      </c>
      <c r="BP65" s="87">
        <f t="shared" ca="1" si="18"/>
        <v>582165</v>
      </c>
      <c r="BQ65" s="21">
        <f t="shared" ca="1" si="18"/>
        <v>-6773</v>
      </c>
      <c r="BR65" s="22">
        <f ca="1">IF(BQ65=0,0,IF(BO65=0,1,BQ65/BO65))</f>
        <v>-1.1500361667951466E-2</v>
      </c>
      <c r="BS65" s="21">
        <f t="shared" si="19"/>
        <v>5011551</v>
      </c>
      <c r="BT65" s="87">
        <f t="shared" ca="1" si="19"/>
        <v>4989337</v>
      </c>
      <c r="BU65" s="21">
        <f t="shared" ca="1" si="19"/>
        <v>-22214</v>
      </c>
      <c r="BV65" s="22">
        <f ca="1">IF(BU65=0,0,IF(BS65=0,1,BU65/BS65))</f>
        <v>-4.432559900118746E-3</v>
      </c>
      <c r="BW65" s="21">
        <f t="shared" si="20"/>
        <v>609205</v>
      </c>
      <c r="BX65" s="87">
        <f t="shared" ca="1" si="20"/>
        <v>601078</v>
      </c>
      <c r="BY65" s="21">
        <f t="shared" ca="1" si="20"/>
        <v>-8127</v>
      </c>
      <c r="BZ65" s="22">
        <f ca="1">IF(BY65=0,0,IF(BW65=0,1,BY65/BW65))</f>
        <v>-1.3340336996577508E-2</v>
      </c>
      <c r="CA65" s="21">
        <f t="shared" si="21"/>
        <v>5620756</v>
      </c>
      <c r="CB65" s="87">
        <f t="shared" ca="1" si="21"/>
        <v>5590415</v>
      </c>
      <c r="CC65" s="21">
        <f t="shared" ca="1" si="21"/>
        <v>-30341</v>
      </c>
      <c r="CD65" s="22">
        <f ca="1">IF(CC65=0,0,IF(CA65=0,1,CC65/CA65))</f>
        <v>-5.398028307935801E-3</v>
      </c>
      <c r="CE65" s="21">
        <f t="shared" si="22"/>
        <v>536917</v>
      </c>
      <c r="CF65" s="87">
        <f t="shared" ca="1" si="22"/>
        <v>566661</v>
      </c>
      <c r="CG65" s="21">
        <f t="shared" ca="1" si="22"/>
        <v>29744</v>
      </c>
      <c r="CH65" s="22">
        <f ca="1">IF(CG65=0,0,IF(CE65=0,1,CG65/CE65))</f>
        <v>5.5397761665210821E-2</v>
      </c>
      <c r="CI65" s="21">
        <f t="shared" si="23"/>
        <v>6157673</v>
      </c>
      <c r="CJ65" s="87">
        <f t="shared" ca="1" si="23"/>
        <v>6157076</v>
      </c>
      <c r="CK65" s="21">
        <f t="shared" ca="1" si="23"/>
        <v>-597</v>
      </c>
      <c r="CL65" s="22">
        <f ca="1">IF(CK65=0,0,IF(CI65=0,1,CK65/CI65))</f>
        <v>-9.695220905689536E-5</v>
      </c>
      <c r="CM65" s="21">
        <f t="shared" si="24"/>
        <v>521312</v>
      </c>
      <c r="CN65" s="87">
        <f t="shared" ca="1" si="24"/>
        <v>521376</v>
      </c>
      <c r="CO65" s="21">
        <f t="shared" ca="1" si="24"/>
        <v>64</v>
      </c>
      <c r="CP65" s="22">
        <f ca="1">IF(CO65=0,0,IF(CM65=0,1,CO65/CM65))</f>
        <v>1.2276717205819164E-4</v>
      </c>
      <c r="CQ65" s="21">
        <f t="shared" si="25"/>
        <v>6678985</v>
      </c>
      <c r="CR65" s="87">
        <f t="shared" ca="1" si="25"/>
        <v>6678452</v>
      </c>
      <c r="CS65" s="21">
        <f t="shared" ca="1" si="25"/>
        <v>-533</v>
      </c>
      <c r="CT65" s="22">
        <f ca="1">IF(CS65=0,0,IF(CQ65=0,1,CS65/CQ65))</f>
        <v>-7.9802544847757561E-5</v>
      </c>
    </row>
    <row r="66" spans="1:98" s="12" customFormat="1">
      <c r="A66" s="95"/>
      <c r="B66" s="29" t="s">
        <v>8</v>
      </c>
      <c r="C66" s="87">
        <f t="shared" si="2"/>
        <v>8297</v>
      </c>
      <c r="D66" s="87">
        <f t="shared" ca="1" si="2"/>
        <v>8029</v>
      </c>
      <c r="E66" s="87">
        <f t="shared" ca="1" si="2"/>
        <v>-268</v>
      </c>
      <c r="F66" s="22">
        <f ca="1">IF(E66=0,0,IF(C66=0,1,E66/C66))</f>
        <v>-3.2300831625888878E-2</v>
      </c>
      <c r="G66" s="87">
        <f t="shared" si="3"/>
        <v>8297</v>
      </c>
      <c r="H66" s="87">
        <f t="shared" ca="1" si="3"/>
        <v>8029</v>
      </c>
      <c r="I66" s="87">
        <f t="shared" ca="1" si="3"/>
        <v>-268</v>
      </c>
      <c r="J66" s="22">
        <f ca="1">IF(I66=0,0,IF(G66=0,1,I66/G66))</f>
        <v>-3.2300831625888878E-2</v>
      </c>
      <c r="K66" s="87">
        <f t="shared" si="4"/>
        <v>7530</v>
      </c>
      <c r="L66" s="87">
        <f t="shared" ca="1" si="4"/>
        <v>6902</v>
      </c>
      <c r="M66" s="87">
        <f t="shared" ca="1" si="4"/>
        <v>-628</v>
      </c>
      <c r="N66" s="22">
        <f ca="1">IF(M66=0,0,IF(K66=0,1,M66/K66))</f>
        <v>-8.3399734395750338E-2</v>
      </c>
      <c r="O66" s="87">
        <f t="shared" si="5"/>
        <v>15827</v>
      </c>
      <c r="P66" s="87">
        <f t="shared" ca="1" si="5"/>
        <v>14931</v>
      </c>
      <c r="Q66" s="87">
        <f t="shared" ca="1" si="5"/>
        <v>-896</v>
      </c>
      <c r="R66" s="22">
        <f ca="1">IF(Q66=0,0,IF(O66=0,1,Q66/O66))</f>
        <v>-5.6612118531623179E-2</v>
      </c>
      <c r="S66" s="87">
        <f t="shared" si="6"/>
        <v>8586</v>
      </c>
      <c r="T66" s="87">
        <f t="shared" ca="1" si="6"/>
        <v>8209</v>
      </c>
      <c r="U66" s="87">
        <f t="shared" ca="1" si="6"/>
        <v>-377</v>
      </c>
      <c r="V66" s="22">
        <f ca="1">IF(U66=0,0,IF(S66=0,1,U66/S66))</f>
        <v>-4.3908688562776611E-2</v>
      </c>
      <c r="W66" s="87">
        <f t="shared" si="7"/>
        <v>24413</v>
      </c>
      <c r="X66" s="87">
        <f t="shared" ca="1" si="7"/>
        <v>23140</v>
      </c>
      <c r="Y66" s="87">
        <f t="shared" ca="1" si="7"/>
        <v>-1273</v>
      </c>
      <c r="Z66" s="22">
        <f ca="1">IF(Y66=0,0,IF(W66=0,1,Y66/W66))</f>
        <v>-5.2144349322082499E-2</v>
      </c>
      <c r="AA66" s="87">
        <f t="shared" si="8"/>
        <v>9450</v>
      </c>
      <c r="AB66" s="87">
        <f t="shared" ca="1" si="8"/>
        <v>8746</v>
      </c>
      <c r="AC66" s="87">
        <f t="shared" ca="1" si="8"/>
        <v>-704</v>
      </c>
      <c r="AD66" s="22">
        <f ca="1">IF(AC66=0,0,IF(AA66=0,1,AC66/AA66))</f>
        <v>-7.4497354497354493E-2</v>
      </c>
      <c r="AE66" s="87">
        <f t="shared" si="9"/>
        <v>33863</v>
      </c>
      <c r="AF66" s="87">
        <f t="shared" ca="1" si="9"/>
        <v>31886</v>
      </c>
      <c r="AG66" s="87">
        <f t="shared" ca="1" si="9"/>
        <v>-1977</v>
      </c>
      <c r="AH66" s="22">
        <f ca="1">IF(AG66=0,0,IF(AE66=0,1,AG66/AE66))</f>
        <v>-5.8382305170835425E-2</v>
      </c>
      <c r="AI66" s="87">
        <f t="shared" si="10"/>
        <v>14329</v>
      </c>
      <c r="AJ66" s="87">
        <f t="shared" ca="1" si="10"/>
        <v>14068</v>
      </c>
      <c r="AK66" s="87">
        <f t="shared" ca="1" si="10"/>
        <v>-261</v>
      </c>
      <c r="AL66" s="22">
        <f ca="1">IF(AK66=0,0,IF(AI66=0,1,AK66/AI66))</f>
        <v>-1.8214809128341128E-2</v>
      </c>
      <c r="AM66" s="87">
        <f t="shared" si="11"/>
        <v>48192</v>
      </c>
      <c r="AN66" s="87">
        <f t="shared" ca="1" si="11"/>
        <v>45954</v>
      </c>
      <c r="AO66" s="87">
        <f t="shared" ca="1" si="11"/>
        <v>-2238</v>
      </c>
      <c r="AP66" s="22">
        <f ca="1">IF(AO66=0,0,IF(AM66=0,1,AO66/AM66))</f>
        <v>-4.6439243027888447E-2</v>
      </c>
      <c r="AQ66" s="87">
        <f t="shared" si="12"/>
        <v>17322</v>
      </c>
      <c r="AR66" s="87">
        <f t="shared" ca="1" si="12"/>
        <v>16488</v>
      </c>
      <c r="AS66" s="87">
        <f t="shared" ca="1" si="12"/>
        <v>-834</v>
      </c>
      <c r="AT66" s="22">
        <f ca="1">IF(AS66=0,0,IF(AQ66=0,1,AS66/AQ66))</f>
        <v>-4.814686525805334E-2</v>
      </c>
      <c r="AU66" s="87">
        <f t="shared" si="13"/>
        <v>65514</v>
      </c>
      <c r="AV66" s="87">
        <f t="shared" ca="1" si="13"/>
        <v>62442</v>
      </c>
      <c r="AW66" s="87">
        <f t="shared" ca="1" si="13"/>
        <v>-3072</v>
      </c>
      <c r="AX66" s="22">
        <f ca="1">IF(AW66=0,0,IF(AU66=0,1,AW66/AU66))</f>
        <v>-4.6890740910339776E-2</v>
      </c>
      <c r="AY66" s="87">
        <f t="shared" si="14"/>
        <v>19916</v>
      </c>
      <c r="AZ66" s="87">
        <f t="shared" ca="1" si="14"/>
        <v>20104</v>
      </c>
      <c r="BA66" s="87">
        <f t="shared" ca="1" si="14"/>
        <v>188</v>
      </c>
      <c r="BB66" s="22">
        <f ca="1">IF(BA66=0,0,IF(AY66=0,1,BA66/AY66))</f>
        <v>9.4396465153645318E-3</v>
      </c>
      <c r="BC66" s="87">
        <f t="shared" si="15"/>
        <v>85430</v>
      </c>
      <c r="BD66" s="87">
        <f t="shared" ca="1" si="15"/>
        <v>82546</v>
      </c>
      <c r="BE66" s="87">
        <f t="shared" ca="1" si="15"/>
        <v>-2884</v>
      </c>
      <c r="BF66" s="22">
        <f ca="1">IF(BE66=0,0,IF(BC66=0,1,BE66/BC66))</f>
        <v>-3.3758632798782627E-2</v>
      </c>
      <c r="BG66" s="87">
        <f t="shared" si="16"/>
        <v>23074</v>
      </c>
      <c r="BH66" s="87">
        <f t="shared" ca="1" si="16"/>
        <v>20433</v>
      </c>
      <c r="BI66" s="87">
        <f t="shared" ca="1" si="16"/>
        <v>-2641</v>
      </c>
      <c r="BJ66" s="22">
        <f ca="1">IF(BI66=0,0,IF(BG66=0,1,BI66/BG66))</f>
        <v>-0.1144578313253012</v>
      </c>
      <c r="BK66" s="87">
        <f t="shared" si="17"/>
        <v>108504</v>
      </c>
      <c r="BL66" s="87">
        <f t="shared" ca="1" si="17"/>
        <v>102979</v>
      </c>
      <c r="BM66" s="87">
        <f t="shared" ca="1" si="17"/>
        <v>-5525</v>
      </c>
      <c r="BN66" s="22">
        <f ca="1">IF(BM66=0,0,IF(BK66=0,1,BM66/BK66))</f>
        <v>-5.091978175919782E-2</v>
      </c>
      <c r="BO66" s="87">
        <f t="shared" si="18"/>
        <v>15899</v>
      </c>
      <c r="BP66" s="87">
        <f t="shared" ca="1" si="18"/>
        <v>17354</v>
      </c>
      <c r="BQ66" s="87">
        <f t="shared" ca="1" si="18"/>
        <v>1455</v>
      </c>
      <c r="BR66" s="22">
        <f ca="1">IF(BQ66=0,0,IF(BO66=0,1,BQ66/BO66))</f>
        <v>9.1515189634568214E-2</v>
      </c>
      <c r="BS66" s="87">
        <f t="shared" si="19"/>
        <v>124403</v>
      </c>
      <c r="BT66" s="87">
        <f t="shared" ca="1" si="19"/>
        <v>120333</v>
      </c>
      <c r="BU66" s="87">
        <f t="shared" ca="1" si="19"/>
        <v>-4070</v>
      </c>
      <c r="BV66" s="22">
        <f ca="1">IF(BU66=0,0,IF(BS66=0,1,BU66/BS66))</f>
        <v>-3.2716252823484962E-2</v>
      </c>
      <c r="BW66" s="87">
        <f t="shared" si="20"/>
        <v>12791</v>
      </c>
      <c r="BX66" s="87">
        <f t="shared" ca="1" si="20"/>
        <v>13381</v>
      </c>
      <c r="BY66" s="87">
        <f t="shared" ca="1" si="20"/>
        <v>590</v>
      </c>
      <c r="BZ66" s="22">
        <f ca="1">IF(BY66=0,0,IF(BW66=0,1,BY66/BW66))</f>
        <v>4.6126182472050657E-2</v>
      </c>
      <c r="CA66" s="87">
        <f t="shared" si="21"/>
        <v>137194</v>
      </c>
      <c r="CB66" s="87">
        <f t="shared" ca="1" si="21"/>
        <v>133714</v>
      </c>
      <c r="CC66" s="87">
        <f t="shared" ca="1" si="21"/>
        <v>-3480</v>
      </c>
      <c r="CD66" s="22">
        <f ca="1">IF(CC66=0,0,IF(CA66=0,1,CC66/CA66))</f>
        <v>-2.536554076708894E-2</v>
      </c>
      <c r="CE66" s="87">
        <f t="shared" si="22"/>
        <v>7200</v>
      </c>
      <c r="CF66" s="87">
        <f t="shared" ca="1" si="22"/>
        <v>8377</v>
      </c>
      <c r="CG66" s="87">
        <f t="shared" ca="1" si="22"/>
        <v>1177</v>
      </c>
      <c r="CH66" s="22">
        <f ca="1">IF(CG66=0,0,IF(CE66=0,1,CG66/CE66))</f>
        <v>0.16347222222222221</v>
      </c>
      <c r="CI66" s="87">
        <f t="shared" si="23"/>
        <v>144394</v>
      </c>
      <c r="CJ66" s="87">
        <f t="shared" ca="1" si="23"/>
        <v>142091</v>
      </c>
      <c r="CK66" s="87">
        <f t="shared" ca="1" si="23"/>
        <v>-2303</v>
      </c>
      <c r="CL66" s="22">
        <f ca="1">IF(CK66=0,0,IF(CI66=0,1,CK66/CI66))</f>
        <v>-1.5949416180727732E-2</v>
      </c>
      <c r="CM66" s="87">
        <f t="shared" si="24"/>
        <v>7491</v>
      </c>
      <c r="CN66" s="87">
        <f t="shared" ca="1" si="24"/>
        <v>7257</v>
      </c>
      <c r="CO66" s="87">
        <f t="shared" ca="1" si="24"/>
        <v>-234</v>
      </c>
      <c r="CP66" s="22">
        <f ca="1">IF(CO66=0,0,IF(CM66=0,1,CO66/CM66))</f>
        <v>-3.1237484981978373E-2</v>
      </c>
      <c r="CQ66" s="87">
        <f t="shared" si="25"/>
        <v>151885</v>
      </c>
      <c r="CR66" s="87">
        <f t="shared" ca="1" si="25"/>
        <v>149348</v>
      </c>
      <c r="CS66" s="87">
        <f t="shared" ca="1" si="25"/>
        <v>-2537</v>
      </c>
      <c r="CT66" s="22">
        <f ca="1">IF(CS66=0,0,IF(CQ66=0,1,CS66/CQ66))</f>
        <v>-1.6703426934852026E-2</v>
      </c>
    </row>
    <row r="67" spans="1:98" s="16" customFormat="1" ht="15.6">
      <c r="A67" s="7"/>
      <c r="B67" s="30" t="s">
        <v>20</v>
      </c>
      <c r="C67" s="14">
        <f>SUM(C64:C66)</f>
        <v>2483291</v>
      </c>
      <c r="D67" s="103">
        <f ca="1">SUM(D64:D66)</f>
        <v>2424505</v>
      </c>
      <c r="E67" s="14">
        <f ca="1">SUM(E64:E66)</f>
        <v>-58786</v>
      </c>
      <c r="F67" s="15">
        <f ca="1">IF(E67=0,0,IF(C67=0,1,E67/C67))</f>
        <v>-2.3672618311748401E-2</v>
      </c>
      <c r="G67" s="14">
        <f>SUM(G64:G66)</f>
        <v>2483291</v>
      </c>
      <c r="H67" s="103">
        <f ca="1">SUM(H64:H66)</f>
        <v>2424505</v>
      </c>
      <c r="I67" s="14">
        <f ca="1">SUM(I64:I66)</f>
        <v>-58786</v>
      </c>
      <c r="J67" s="15">
        <f ca="1">IF(I67=0,0,IF(G67=0,1,I67/G67))</f>
        <v>-2.3672618311748401E-2</v>
      </c>
      <c r="K67" s="14">
        <f>SUM(K64:K66)</f>
        <v>2379794</v>
      </c>
      <c r="L67" s="103">
        <f ca="1">SUM(L64:L66)</f>
        <v>2169358</v>
      </c>
      <c r="M67" s="14">
        <f ca="1">SUM(M64:M66)</f>
        <v>-210436</v>
      </c>
      <c r="N67" s="15">
        <f ca="1">IF(M67=0,0,IF(K67=0,1,M67/K67))</f>
        <v>-8.8426141086161245E-2</v>
      </c>
      <c r="O67" s="14">
        <f>SUM(O64:O66)</f>
        <v>4863085</v>
      </c>
      <c r="P67" s="102">
        <f ca="1">SUM(P64:P66)</f>
        <v>4593863</v>
      </c>
      <c r="Q67" s="14">
        <f ca="1">SUM(Q64:Q66)</f>
        <v>-269222</v>
      </c>
      <c r="R67" s="15">
        <f ca="1">IF(Q67=0,0,IF(O67=0,1,Q67/O67))</f>
        <v>-5.5360331970343929E-2</v>
      </c>
      <c r="S67" s="14">
        <f>SUM(S64:S66)</f>
        <v>2874702</v>
      </c>
      <c r="T67" s="102">
        <f ca="1">SUM(T64:T66)</f>
        <v>2709088</v>
      </c>
      <c r="U67" s="14">
        <f ca="1">SUM(U64:U66)</f>
        <v>-165614</v>
      </c>
      <c r="V67" s="15">
        <f ca="1">IF(U67=0,0,IF(S67=0,1,U67/S67))</f>
        <v>-5.761084105413361E-2</v>
      </c>
      <c r="W67" s="14">
        <f>SUM(W64:W66)</f>
        <v>7737787</v>
      </c>
      <c r="X67" s="102">
        <f ca="1">SUM(X64:X66)</f>
        <v>7302951</v>
      </c>
      <c r="Y67" s="14">
        <f ca="1">SUM(Y64:Y66)</f>
        <v>-434836</v>
      </c>
      <c r="Z67" s="15">
        <f ca="1">IF(Y67=0,0,IF(W67=0,1,Y67/W67))</f>
        <v>-5.6196429289149467E-2</v>
      </c>
      <c r="AA67" s="14">
        <f>SUM(AA64:AA66)</f>
        <v>2951585</v>
      </c>
      <c r="AB67" s="102">
        <f ca="1">SUM(AB64:AB66)</f>
        <v>2729014</v>
      </c>
      <c r="AC67" s="14">
        <f ca="1">SUM(AC64:AC66)</f>
        <v>-222571</v>
      </c>
      <c r="AD67" s="15">
        <f ca="1">IF(AC67=0,0,IF(AA67=0,1,AC67/AA67))</f>
        <v>-7.5407281172658075E-2</v>
      </c>
      <c r="AE67" s="14">
        <f>SUM(AE64:AE66)</f>
        <v>10689372</v>
      </c>
      <c r="AF67" s="102">
        <f ca="1">SUM(AF64:AF66)</f>
        <v>10031965</v>
      </c>
      <c r="AG67" s="14">
        <f ca="1">SUM(AG64:AG66)</f>
        <v>-657407</v>
      </c>
      <c r="AH67" s="15">
        <f ca="1">IF(AG67=0,0,IF(AE67=0,1,AG67/AE67))</f>
        <v>-6.1500993697291104E-2</v>
      </c>
      <c r="AI67" s="14">
        <f>SUM(AI64:AI66)</f>
        <v>3212351</v>
      </c>
      <c r="AJ67" s="102">
        <f ca="1">SUM(AJ64:AJ66)</f>
        <v>3013892</v>
      </c>
      <c r="AK67" s="14">
        <f ca="1">SUM(AK64:AK66)</f>
        <v>-198459</v>
      </c>
      <c r="AL67" s="15">
        <f ca="1">IF(AK67=0,0,IF(AI67=0,1,AK67/AI67))</f>
        <v>-6.1779986060053839E-2</v>
      </c>
      <c r="AM67" s="14">
        <f>SUM(AM64:AM66)</f>
        <v>13901723</v>
      </c>
      <c r="AN67" s="102">
        <f ca="1">SUM(AN64:AN66)</f>
        <v>13045857</v>
      </c>
      <c r="AO67" s="14">
        <f ca="1">SUM(AO64:AO66)</f>
        <v>-855866</v>
      </c>
      <c r="AP67" s="15">
        <f ca="1">IF(AO67=0,0,IF(AM67=0,1,AO67/AM67))</f>
        <v>-6.1565462065385705E-2</v>
      </c>
      <c r="AQ67" s="14">
        <f>SUM(AQ64:AQ66)</f>
        <v>3286527</v>
      </c>
      <c r="AR67" s="102">
        <f ca="1">SUM(AR64:AR66)</f>
        <v>3088096</v>
      </c>
      <c r="AS67" s="14">
        <f ca="1">SUM(AS64:AS66)</f>
        <v>-198431</v>
      </c>
      <c r="AT67" s="15">
        <f ca="1">IF(AS67=0,0,IF(AQ67=0,1,AS67/AQ67))</f>
        <v>-6.0377109331522301E-2</v>
      </c>
      <c r="AU67" s="14">
        <f>SUM(AU64:AU66)</f>
        <v>17188250</v>
      </c>
      <c r="AV67" s="102">
        <f ca="1">SUM(AV64:AV66)</f>
        <v>16133953</v>
      </c>
      <c r="AW67" s="14">
        <f ca="1">SUM(AW64:AW66)</f>
        <v>-1054297</v>
      </c>
      <c r="AX67" s="15">
        <f ca="1">IF(AW67=0,0,IF(AU67=0,1,AW67/AU67))</f>
        <v>-6.133823978590025E-2</v>
      </c>
      <c r="AY67" s="14">
        <f>SUM(AY64:AY66)</f>
        <v>3631614</v>
      </c>
      <c r="AZ67" s="102">
        <f ca="1">SUM(AZ64:AZ66)</f>
        <v>3460891</v>
      </c>
      <c r="BA67" s="14">
        <f ca="1">SUM(BA64:BA66)</f>
        <v>-170723</v>
      </c>
      <c r="BB67" s="15">
        <f ca="1">IF(BA67=0,0,IF(AY67=0,1,BA67/AY67))</f>
        <v>-4.7010227408529649E-2</v>
      </c>
      <c r="BC67" s="14">
        <f>SUM(BC64:BC66)</f>
        <v>20819864</v>
      </c>
      <c r="BD67" s="102">
        <f ca="1">SUM(BD64:BD66)</f>
        <v>19594844</v>
      </c>
      <c r="BE67" s="14">
        <f ca="1">SUM(BE64:BE66)</f>
        <v>-1225020</v>
      </c>
      <c r="BF67" s="15">
        <f ca="1">IF(BE67=0,0,IF(BC67=0,1,BE67/BC67))</f>
        <v>-5.8839001061678407E-2</v>
      </c>
      <c r="BG67" s="14">
        <f>SUM(BG64:BG66)</f>
        <v>3829507</v>
      </c>
      <c r="BH67" s="102">
        <f ca="1">SUM(BH64:BH66)</f>
        <v>3488081</v>
      </c>
      <c r="BI67" s="14">
        <f ca="1">SUM(BI64:BI66)</f>
        <v>-341426</v>
      </c>
      <c r="BJ67" s="15">
        <f ca="1">IF(BI67=0,0,IF(BG67=0,1,BI67/BG67))</f>
        <v>-8.9156646012136812E-2</v>
      </c>
      <c r="BK67" s="14">
        <f>SUM(BK64:BK66)</f>
        <v>24649371</v>
      </c>
      <c r="BL67" s="102">
        <f ca="1">SUM(BL64:BL66)</f>
        <v>23082925</v>
      </c>
      <c r="BM67" s="14">
        <f ca="1">SUM(BM64:BM66)</f>
        <v>-1566446</v>
      </c>
      <c r="BN67" s="15">
        <f ca="1">IF(BM67=0,0,IF(BK67=0,1,BM67/BK67))</f>
        <v>-6.3549126669398576E-2</v>
      </c>
      <c r="BO67" s="14">
        <f>SUM(BO64:BO66)</f>
        <v>3105887</v>
      </c>
      <c r="BP67" s="102">
        <f ca="1">SUM(BP64:BP66)</f>
        <v>2964141</v>
      </c>
      <c r="BQ67" s="14">
        <f ca="1">SUM(BQ64:BQ66)</f>
        <v>-141746</v>
      </c>
      <c r="BR67" s="15">
        <f ca="1">IF(BQ67=0,0,IF(BO67=0,1,BQ67/BO67))</f>
        <v>-4.5637848382764731E-2</v>
      </c>
      <c r="BS67" s="14">
        <f>SUM(BS64:BS66)</f>
        <v>27755258</v>
      </c>
      <c r="BT67" s="102">
        <f ca="1">SUM(BT64:BT66)</f>
        <v>26047066</v>
      </c>
      <c r="BU67" s="14">
        <f ca="1">SUM(BU64:BU66)</f>
        <v>-1708192</v>
      </c>
      <c r="BV67" s="15">
        <f ca="1">IF(BU67=0,0,IF(BS67=0,1,BU67/BS67))</f>
        <v>-6.154480711366473E-2</v>
      </c>
      <c r="BW67" s="14">
        <f>SUM(BW64:BW66)</f>
        <v>3163618</v>
      </c>
      <c r="BX67" s="102">
        <f ca="1">SUM(BX64:BX66)</f>
        <v>2903292</v>
      </c>
      <c r="BY67" s="14">
        <f ca="1">SUM(BY64:BY66)</f>
        <v>-260326</v>
      </c>
      <c r="BZ67" s="15">
        <f ca="1">IF(BY67=0,0,IF(BW67=0,1,BY67/BW67))</f>
        <v>-8.2287431668425198E-2</v>
      </c>
      <c r="CA67" s="14">
        <f>SUM(CA64:CA66)</f>
        <v>30918876</v>
      </c>
      <c r="CB67" s="102">
        <f ca="1">SUM(CB64:CB66)</f>
        <v>28950358</v>
      </c>
      <c r="CC67" s="14">
        <f ca="1">SUM(CC64:CC66)</f>
        <v>-1968518</v>
      </c>
      <c r="CD67" s="15">
        <f ca="1">IF(CC67=0,0,IF(CA67=0,1,CC67/CA67))</f>
        <v>-6.3667191524038588E-2</v>
      </c>
      <c r="CE67" s="14">
        <f>SUM(CE64:CE66)</f>
        <v>2760321</v>
      </c>
      <c r="CF67" s="103">
        <f ca="1">SUM(CF64:CF66)</f>
        <v>2621345</v>
      </c>
      <c r="CG67" s="14">
        <f ca="1">SUM(CG64:CG66)</f>
        <v>-138976</v>
      </c>
      <c r="CH67" s="15">
        <f ca="1">IF(CG67=0,0,IF(CE67=0,1,CG67/CE67))</f>
        <v>-5.03477675241394E-2</v>
      </c>
      <c r="CI67" s="14">
        <f>SUM(CI64:CI66)</f>
        <v>33679197</v>
      </c>
      <c r="CJ67" s="103">
        <f ca="1">SUM(CJ64:CJ66)</f>
        <v>31571703</v>
      </c>
      <c r="CK67" s="14">
        <f ca="1">SUM(CK64:CK66)</f>
        <v>-2107494</v>
      </c>
      <c r="CL67" s="15">
        <f ca="1">IF(CK67=0,0,IF(CI67=0,1,CK67/CI67))</f>
        <v>-6.257554180997843E-2</v>
      </c>
      <c r="CM67" s="14">
        <f>SUM(CM64:CM66)</f>
        <v>2810859</v>
      </c>
      <c r="CN67" s="103">
        <f ca="1">SUM(CN64:CN66)</f>
        <v>2569894</v>
      </c>
      <c r="CO67" s="14">
        <f ca="1">SUM(CO64:CO66)</f>
        <v>-240965</v>
      </c>
      <c r="CP67" s="15">
        <f ca="1">IF(CO67=0,0,IF(CM67=0,1,CO67/CM67))</f>
        <v>-8.5726462978043372E-2</v>
      </c>
      <c r="CQ67" s="14">
        <f>SUM(CQ64:CQ66)</f>
        <v>36490056</v>
      </c>
      <c r="CR67" s="103">
        <f ca="1">SUM(CR64:CR66)</f>
        <v>34141597</v>
      </c>
      <c r="CS67" s="14">
        <f ca="1">SUM(CS64:CS66)</f>
        <v>-2348459</v>
      </c>
      <c r="CT67" s="15">
        <f ca="1">IF(CS67=0,0,IF(CQ67=0,1,CS67/CQ67))</f>
        <v>-6.4358876292215067E-2</v>
      </c>
    </row>
    <row r="72" spans="1:98">
      <c r="CQ72" s="2"/>
    </row>
    <row r="121" spans="101:129">
      <c r="CW121" s="12"/>
      <c r="CX121" s="12"/>
      <c r="CY121" s="12"/>
      <c r="CZ121" s="12"/>
      <c r="DA121" s="12"/>
      <c r="DB121" s="12"/>
      <c r="DC121" s="12"/>
      <c r="DD121" s="12"/>
      <c r="DE121" s="12"/>
      <c r="DF121" s="12"/>
      <c r="DG121" s="12"/>
      <c r="DH121" s="12"/>
      <c r="DI121" s="12"/>
      <c r="DJ121" s="12"/>
      <c r="DK121" s="12"/>
      <c r="DL121" s="12"/>
      <c r="DM121" s="12"/>
      <c r="DN121" s="12"/>
      <c r="DO121" s="12"/>
      <c r="DP121" s="12"/>
      <c r="DQ121" s="12"/>
      <c r="DR121" s="12"/>
      <c r="DS121" s="12"/>
      <c r="DT121" s="12"/>
      <c r="DU121" s="12"/>
      <c r="DV121" s="12"/>
      <c r="DW121" s="12"/>
      <c r="DX121" s="12"/>
      <c r="DY121" s="12"/>
    </row>
    <row r="122" spans="101:129">
      <c r="CW122" s="12"/>
      <c r="CX122" s="12"/>
      <c r="CY122" s="12"/>
      <c r="CZ122" s="12"/>
      <c r="DA122" s="12"/>
      <c r="DB122" s="12"/>
      <c r="DC122" s="12"/>
      <c r="DD122" s="12"/>
      <c r="DE122" s="12"/>
      <c r="DF122" s="12"/>
      <c r="DG122" s="12"/>
      <c r="DH122" s="12"/>
      <c r="DI122" s="12"/>
      <c r="DJ122" s="12"/>
      <c r="DK122" s="12"/>
      <c r="DL122" s="12"/>
      <c r="DM122" s="12"/>
      <c r="DN122" s="12"/>
      <c r="DO122" s="12"/>
      <c r="DP122" s="12"/>
      <c r="DQ122" s="12"/>
      <c r="DR122" s="12"/>
      <c r="DS122" s="12"/>
      <c r="DT122" s="12"/>
      <c r="DU122" s="12"/>
      <c r="DV122" s="12"/>
      <c r="DW122" s="12"/>
      <c r="DX122" s="12"/>
      <c r="DY122" s="12"/>
    </row>
    <row r="123" spans="101:129" ht="15.6">
      <c r="CW123" s="12"/>
      <c r="CX123" s="12"/>
      <c r="CY123" s="16"/>
      <c r="CZ123" s="12"/>
      <c r="DA123" s="12"/>
      <c r="DB123" s="12"/>
      <c r="DC123" s="12"/>
      <c r="DD123" s="12"/>
      <c r="DE123" s="12"/>
      <c r="DF123" s="12"/>
      <c r="DG123" s="12"/>
      <c r="DH123" s="12"/>
      <c r="DI123" s="12"/>
      <c r="DJ123" s="12"/>
      <c r="DK123" s="12"/>
      <c r="DL123" s="12"/>
      <c r="DM123" s="12"/>
      <c r="DN123" s="12"/>
      <c r="DO123" s="12"/>
      <c r="DP123" s="12"/>
      <c r="DQ123" s="12"/>
      <c r="DR123" s="12"/>
      <c r="DS123" s="12"/>
      <c r="DT123" s="12"/>
      <c r="DU123" s="12"/>
      <c r="DV123" s="12"/>
      <c r="DW123" s="12"/>
      <c r="DX123" s="12"/>
      <c r="DY123" s="12"/>
    </row>
    <row r="124" spans="101:129" ht="15.6">
      <c r="CW124" s="12"/>
      <c r="CX124" s="12"/>
      <c r="CY124" s="16"/>
      <c r="CZ124" s="12"/>
      <c r="DA124" s="12"/>
      <c r="DB124" s="12"/>
      <c r="DC124" s="12"/>
      <c r="DD124" s="12"/>
      <c r="DE124" s="12"/>
      <c r="DF124" s="12"/>
      <c r="DG124" s="12"/>
      <c r="DH124" s="12"/>
      <c r="DI124" s="12"/>
      <c r="DJ124" s="12"/>
      <c r="DK124" s="12"/>
      <c r="DL124" s="12"/>
      <c r="DM124" s="12"/>
      <c r="DN124" s="12"/>
      <c r="DO124" s="12"/>
      <c r="DP124" s="12"/>
      <c r="DQ124" s="12"/>
      <c r="DR124" s="12"/>
      <c r="DS124" s="12"/>
      <c r="DT124" s="12"/>
      <c r="DU124" s="12"/>
      <c r="DV124" s="12"/>
      <c r="DW124" s="12"/>
      <c r="DX124" s="12"/>
      <c r="DY124" s="12"/>
    </row>
  </sheetData>
  <pageMargins left="0.75" right="0.75" top="1" bottom="1" header="0.5" footer="0.5"/>
  <pageSetup scale="63" fitToHeight="2" orientation="landscape" r:id="rId1"/>
  <headerFooter alignWithMargins="0"/>
  <rowBreaks count="3" manualBreakCount="3">
    <brk id="38" min="10" max="17" man="1"/>
    <brk id="47" min="42" max="49" man="1"/>
    <brk id="48" min="2" max="9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2"/>
  </sheetPr>
  <dimension ref="A1:AD62"/>
  <sheetViews>
    <sheetView zoomScale="70" zoomScaleNormal="70" workbookViewId="0">
      <selection activeCell="A5" sqref="A5"/>
    </sheetView>
  </sheetViews>
  <sheetFormatPr defaultColWidth="6.1796875" defaultRowHeight="15" customHeight="1"/>
  <cols>
    <col min="1" max="1" width="40.453125" style="32" customWidth="1"/>
    <col min="2" max="2" width="19.81640625" style="32" bestFit="1" customWidth="1"/>
    <col min="3" max="3" width="0.90625" style="49" customWidth="1"/>
    <col min="4" max="4" width="9.81640625" style="36" customWidth="1"/>
    <col min="5" max="16" width="9.81640625" style="49" customWidth="1"/>
    <col min="17" max="18" width="1.54296875" style="48" customWidth="1"/>
    <col min="19" max="19" width="9.81640625" style="36" customWidth="1"/>
    <col min="20" max="30" width="9.81640625" style="49" customWidth="1"/>
    <col min="31" max="16384" width="6.1796875" style="61"/>
  </cols>
  <sheetData>
    <row r="1" spans="1:30" ht="15" customHeight="1">
      <c r="A1" s="6" t="s">
        <v>45</v>
      </c>
      <c r="B1" s="50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S1" s="33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</row>
    <row r="2" spans="1:30" ht="15" customHeight="1">
      <c r="A2" s="6" t="s">
        <v>46</v>
      </c>
      <c r="B2" s="52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5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</row>
    <row r="3" spans="1:30" ht="15" customHeight="1">
      <c r="A3" s="6" t="s">
        <v>0</v>
      </c>
      <c r="B3" s="53"/>
    </row>
    <row r="4" spans="1:30" ht="15" customHeight="1">
      <c r="A4" s="75">
        <v>2016</v>
      </c>
      <c r="B4" s="52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5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</row>
    <row r="5" spans="1:30" ht="15" customHeight="1">
      <c r="A5" s="52"/>
      <c r="B5" s="52"/>
      <c r="D5" s="37"/>
      <c r="S5" s="37"/>
    </row>
    <row r="6" spans="1:30" ht="15" customHeight="1">
      <c r="A6" s="52"/>
      <c r="B6" s="52"/>
      <c r="D6" s="33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S6" s="33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</row>
    <row r="7" spans="1:30" ht="15" customHeight="1">
      <c r="A7" s="49"/>
      <c r="B7" s="54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</row>
    <row r="8" spans="1:30" ht="15" customHeight="1">
      <c r="D8" s="58" t="s">
        <v>61</v>
      </c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S8" s="58" t="s">
        <v>62</v>
      </c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</row>
    <row r="9" spans="1:30" ht="15" customHeight="1">
      <c r="A9" s="38" t="s">
        <v>59</v>
      </c>
      <c r="B9" s="39" t="s">
        <v>60</v>
      </c>
      <c r="C9" s="49" t="s">
        <v>33</v>
      </c>
      <c r="D9" s="40" t="s">
        <v>47</v>
      </c>
      <c r="E9" s="40" t="s">
        <v>48</v>
      </c>
      <c r="F9" s="40" t="s">
        <v>49</v>
      </c>
      <c r="G9" s="40" t="s">
        <v>50</v>
      </c>
      <c r="H9" s="40" t="s">
        <v>51</v>
      </c>
      <c r="I9" s="40" t="s">
        <v>52</v>
      </c>
      <c r="J9" s="40" t="s">
        <v>53</v>
      </c>
      <c r="K9" s="40" t="s">
        <v>54</v>
      </c>
      <c r="L9" s="40" t="s">
        <v>55</v>
      </c>
      <c r="M9" s="40" t="s">
        <v>56</v>
      </c>
      <c r="N9" s="40" t="s">
        <v>57</v>
      </c>
      <c r="O9" s="40" t="s">
        <v>58</v>
      </c>
      <c r="P9" s="41" t="s">
        <v>9</v>
      </c>
      <c r="Q9" s="48" t="s">
        <v>33</v>
      </c>
      <c r="R9" s="48" t="s">
        <v>33</v>
      </c>
      <c r="S9" s="40" t="s">
        <v>47</v>
      </c>
      <c r="T9" s="40" t="s">
        <v>48</v>
      </c>
      <c r="U9" s="40" t="s">
        <v>49</v>
      </c>
      <c r="V9" s="40" t="s">
        <v>50</v>
      </c>
      <c r="W9" s="40" t="s">
        <v>51</v>
      </c>
      <c r="X9" s="40" t="s">
        <v>52</v>
      </c>
      <c r="Y9" s="40" t="s">
        <v>53</v>
      </c>
      <c r="Z9" s="40" t="s">
        <v>54</v>
      </c>
      <c r="AA9" s="40" t="s">
        <v>55</v>
      </c>
      <c r="AB9" s="40" t="s">
        <v>56</v>
      </c>
      <c r="AC9" s="40" t="s">
        <v>57</v>
      </c>
      <c r="AD9" s="40" t="s">
        <v>58</v>
      </c>
    </row>
    <row r="10" spans="1:30" s="62" customFormat="1" ht="15" customHeight="1">
      <c r="A10" s="42"/>
      <c r="B10" s="43"/>
      <c r="C10" s="44"/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4"/>
      <c r="R10" s="44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</row>
    <row r="11" spans="1:30" s="55" customFormat="1" ht="15" customHeight="1">
      <c r="A11" s="74" t="s">
        <v>5</v>
      </c>
      <c r="B11" s="76" t="s">
        <v>6</v>
      </c>
      <c r="C11" s="46"/>
      <c r="D11" s="47">
        <f>+AMB!D$83</f>
        <v>323675</v>
      </c>
      <c r="E11" s="47">
        <f>+AMB!E$83</f>
        <v>310760</v>
      </c>
      <c r="F11" s="47">
        <f>+AMB!F$83</f>
        <v>350032</v>
      </c>
      <c r="G11" s="47">
        <f>+AMB!G$83</f>
        <v>349261</v>
      </c>
      <c r="H11" s="47">
        <f>+AMB!H$83</f>
        <v>365947</v>
      </c>
      <c r="I11" s="47">
        <f>+AMB!I$83</f>
        <v>363158</v>
      </c>
      <c r="J11" s="47">
        <f>+AMB!J$83</f>
        <v>382331</v>
      </c>
      <c r="K11" s="47">
        <f>+AMB!K$83</f>
        <v>397191</v>
      </c>
      <c r="L11" s="47">
        <f>+AMB!L$83</f>
        <v>347170</v>
      </c>
      <c r="M11" s="47">
        <f>+AMB!M$83</f>
        <v>359887</v>
      </c>
      <c r="N11" s="47">
        <f>+AMB!N$83</f>
        <v>331216</v>
      </c>
      <c r="O11" s="47">
        <f>+AMB!O$83</f>
        <v>322486</v>
      </c>
      <c r="P11" s="47">
        <f t="shared" ref="P11:P21" si="0">SUM(D11:O11)</f>
        <v>4203114</v>
      </c>
      <c r="Q11" s="59"/>
      <c r="R11" s="59"/>
      <c r="S11" s="47">
        <f>SUM($D11:D11)</f>
        <v>323675</v>
      </c>
      <c r="T11" s="47">
        <f>SUM($D11:E11)</f>
        <v>634435</v>
      </c>
      <c r="U11" s="47">
        <f>SUM($D11:F11)</f>
        <v>984467</v>
      </c>
      <c r="V11" s="47">
        <f>SUM($D11:G11)</f>
        <v>1333728</v>
      </c>
      <c r="W11" s="47">
        <f>SUM($D11:H11)</f>
        <v>1699675</v>
      </c>
      <c r="X11" s="47">
        <f>SUM($D11:I11)</f>
        <v>2062833</v>
      </c>
      <c r="Y11" s="47">
        <f>SUM($D11:J11)</f>
        <v>2445164</v>
      </c>
      <c r="Z11" s="47">
        <f>SUM($D11:K11)</f>
        <v>2842355</v>
      </c>
      <c r="AA11" s="47">
        <f>SUM($D11:L11)</f>
        <v>3189525</v>
      </c>
      <c r="AB11" s="47">
        <f>SUM($D11:M11)</f>
        <v>3549412</v>
      </c>
      <c r="AC11" s="47">
        <f>SUM($D11:N11)</f>
        <v>3880628</v>
      </c>
      <c r="AD11" s="47">
        <f>SUM($D11:O11)</f>
        <v>4203114</v>
      </c>
    </row>
    <row r="12" spans="1:30" s="55" customFormat="1" ht="15" customHeight="1">
      <c r="A12" s="74" t="s">
        <v>10</v>
      </c>
      <c r="B12" s="76" t="s">
        <v>6</v>
      </c>
      <c r="D12" s="47">
        <f>+BWB!D$83</f>
        <v>191852</v>
      </c>
      <c r="E12" s="47">
        <f>+BWB!E$83</f>
        <v>166074</v>
      </c>
      <c r="F12" s="47">
        <f>+BWB!F$83</f>
        <v>216384</v>
      </c>
      <c r="G12" s="47">
        <f>+BWB!G$83</f>
        <v>221257</v>
      </c>
      <c r="H12" s="47">
        <f>+BWB!H$83</f>
        <v>263478</v>
      </c>
      <c r="I12" s="47">
        <f>+BWB!I$83</f>
        <v>277288</v>
      </c>
      <c r="J12" s="47">
        <f>+BWB!J$83</f>
        <v>338169</v>
      </c>
      <c r="K12" s="47">
        <f>+BWB!K$83</f>
        <v>323805</v>
      </c>
      <c r="L12" s="47">
        <f>+BWB!L$83</f>
        <v>272289</v>
      </c>
      <c r="M12" s="47">
        <f>+BWB!M$83</f>
        <v>265063</v>
      </c>
      <c r="N12" s="47">
        <f>+BWB!N$83</f>
        <v>233055</v>
      </c>
      <c r="O12" s="47">
        <f>+BWB!O$83</f>
        <v>218241</v>
      </c>
      <c r="P12" s="47">
        <f t="shared" si="0"/>
        <v>2986955</v>
      </c>
      <c r="Q12" s="60"/>
      <c r="R12" s="60"/>
      <c r="S12" s="47">
        <f>SUM($D12:D12)</f>
        <v>191852</v>
      </c>
      <c r="T12" s="47">
        <f>SUM($D12:E12)</f>
        <v>357926</v>
      </c>
      <c r="U12" s="47">
        <f>SUM($D12:F12)</f>
        <v>574310</v>
      </c>
      <c r="V12" s="47">
        <f>SUM($D12:G12)</f>
        <v>795567</v>
      </c>
      <c r="W12" s="47">
        <f>SUM($D12:H12)</f>
        <v>1059045</v>
      </c>
      <c r="X12" s="47">
        <f>SUM($D12:I12)</f>
        <v>1336333</v>
      </c>
      <c r="Y12" s="47">
        <f>SUM($D12:J12)</f>
        <v>1674502</v>
      </c>
      <c r="Z12" s="47">
        <f>SUM($D12:K12)</f>
        <v>1998307</v>
      </c>
      <c r="AA12" s="47">
        <f>SUM($D12:L12)</f>
        <v>2270596</v>
      </c>
      <c r="AB12" s="47">
        <f>SUM($D12:M12)</f>
        <v>2535659</v>
      </c>
      <c r="AC12" s="47">
        <f>SUM($D12:N12)</f>
        <v>2768714</v>
      </c>
      <c r="AD12" s="47">
        <f>SUM($D12:O12)</f>
        <v>2986955</v>
      </c>
    </row>
    <row r="13" spans="1:30" s="55" customFormat="1" ht="15" customHeight="1">
      <c r="A13" s="74" t="s">
        <v>11</v>
      </c>
      <c r="B13" s="76" t="s">
        <v>6</v>
      </c>
      <c r="D13" s="47">
        <f>+DWT!D$83</f>
        <v>338503</v>
      </c>
      <c r="E13" s="47">
        <f>+DWT!E$83</f>
        <v>326188</v>
      </c>
      <c r="F13" s="47">
        <f>+DWT!F$83</f>
        <v>360059</v>
      </c>
      <c r="G13" s="47">
        <f>+DWT!G$83</f>
        <v>353857</v>
      </c>
      <c r="H13" s="47">
        <f>+DWT!H$83</f>
        <v>362811</v>
      </c>
      <c r="I13" s="47">
        <f>+DWT!I$83</f>
        <v>369729</v>
      </c>
      <c r="J13" s="47">
        <f>+DWT!J$83</f>
        <v>366586</v>
      </c>
      <c r="K13" s="47">
        <f>+DWT!K$83</f>
        <v>379174</v>
      </c>
      <c r="L13" s="47">
        <f>+DWT!L$83</f>
        <v>369011</v>
      </c>
      <c r="M13" s="47">
        <f>+DWT!M$83</f>
        <v>380768</v>
      </c>
      <c r="N13" s="47">
        <f>+DWT!N$83</f>
        <v>355280</v>
      </c>
      <c r="O13" s="47">
        <f>+DWT!O$83</f>
        <v>349213</v>
      </c>
      <c r="P13" s="47">
        <f t="shared" si="0"/>
        <v>4311179</v>
      </c>
      <c r="Q13" s="60"/>
      <c r="R13" s="60"/>
      <c r="S13" s="47">
        <f>SUM($D13:D13)</f>
        <v>338503</v>
      </c>
      <c r="T13" s="47">
        <f>SUM($D13:E13)</f>
        <v>664691</v>
      </c>
      <c r="U13" s="47">
        <f>SUM($D13:F13)</f>
        <v>1024750</v>
      </c>
      <c r="V13" s="47">
        <f>SUM($D13:G13)</f>
        <v>1378607</v>
      </c>
      <c r="W13" s="47">
        <f>SUM($D13:H13)</f>
        <v>1741418</v>
      </c>
      <c r="X13" s="47">
        <f>SUM($D13:I13)</f>
        <v>2111147</v>
      </c>
      <c r="Y13" s="47">
        <f>SUM($D13:J13)</f>
        <v>2477733</v>
      </c>
      <c r="Z13" s="47">
        <f>SUM($D13:K13)</f>
        <v>2856907</v>
      </c>
      <c r="AA13" s="47">
        <f>SUM($D13:L13)</f>
        <v>3225918</v>
      </c>
      <c r="AB13" s="47">
        <f>SUM($D13:M13)</f>
        <v>3606686</v>
      </c>
      <c r="AC13" s="47">
        <f>SUM($D13:N13)</f>
        <v>3961966</v>
      </c>
      <c r="AD13" s="47">
        <f>SUM($D13:O13)</f>
        <v>4311179</v>
      </c>
    </row>
    <row r="14" spans="1:30" s="55" customFormat="1" ht="15" customHeight="1">
      <c r="A14" s="74" t="s">
        <v>13</v>
      </c>
      <c r="B14" s="76" t="s">
        <v>6</v>
      </c>
      <c r="D14" s="47">
        <f>+OGB!D$83</f>
        <v>38327</v>
      </c>
      <c r="E14" s="47">
        <f>+OGB!E$83</f>
        <v>28886</v>
      </c>
      <c r="F14" s="47">
        <f>+OGB!F$83</f>
        <v>36138</v>
      </c>
      <c r="G14" s="47">
        <f>+OGB!G$83</f>
        <v>41146</v>
      </c>
      <c r="H14" s="47">
        <f>+OGB!H$83</f>
        <v>47247</v>
      </c>
      <c r="I14" s="47">
        <f>+OGB!I$83</f>
        <v>49552</v>
      </c>
      <c r="J14" s="47">
        <f>+OGB!J$83</f>
        <v>59176</v>
      </c>
      <c r="K14" s="47">
        <f>+OGB!K$83</f>
        <v>57800</v>
      </c>
      <c r="L14" s="47">
        <f>+OGB!L$83</f>
        <v>50566</v>
      </c>
      <c r="M14" s="47">
        <f>+OGB!M$83</f>
        <v>48993</v>
      </c>
      <c r="N14" s="47">
        <f>+OGB!N$83</f>
        <v>43977</v>
      </c>
      <c r="O14" s="47">
        <f>+OGB!O$83</f>
        <v>45717</v>
      </c>
      <c r="P14" s="47">
        <f t="shared" si="0"/>
        <v>547525</v>
      </c>
      <c r="Q14" s="60"/>
      <c r="R14" s="60"/>
      <c r="S14" s="47">
        <f>SUM($D14:D14)</f>
        <v>38327</v>
      </c>
      <c r="T14" s="47">
        <f>SUM($D14:E14)</f>
        <v>67213</v>
      </c>
      <c r="U14" s="47">
        <f>SUM($D14:F14)</f>
        <v>103351</v>
      </c>
      <c r="V14" s="47">
        <f>SUM($D14:G14)</f>
        <v>144497</v>
      </c>
      <c r="W14" s="47">
        <f>SUM($D14:H14)</f>
        <v>191744</v>
      </c>
      <c r="X14" s="47">
        <f>SUM($D14:I14)</f>
        <v>241296</v>
      </c>
      <c r="Y14" s="47">
        <f>SUM($D14:J14)</f>
        <v>300472</v>
      </c>
      <c r="Z14" s="47">
        <f>SUM($D14:K14)</f>
        <v>358272</v>
      </c>
      <c r="AA14" s="47">
        <f>SUM($D14:L14)</f>
        <v>408838</v>
      </c>
      <c r="AB14" s="47">
        <f>SUM($D14:M14)</f>
        <v>457831</v>
      </c>
      <c r="AC14" s="47">
        <f>SUM($D14:N14)</f>
        <v>501808</v>
      </c>
      <c r="AD14" s="47">
        <f>SUM($D14:O14)</f>
        <v>547525</v>
      </c>
    </row>
    <row r="15" spans="1:30" s="62" customFormat="1" ht="15" customHeight="1">
      <c r="A15" s="74" t="s">
        <v>14</v>
      </c>
      <c r="B15" s="76" t="s">
        <v>6</v>
      </c>
      <c r="C15" s="55"/>
      <c r="D15" s="47">
        <f>+PB!D$83</f>
        <v>253355</v>
      </c>
      <c r="E15" s="47">
        <f>+PB!E$83</f>
        <v>234874</v>
      </c>
      <c r="F15" s="47">
        <f>+PB!F$83</f>
        <v>311010</v>
      </c>
      <c r="G15" s="47">
        <f>+PB!G$83</f>
        <v>289380</v>
      </c>
      <c r="H15" s="47">
        <f>+PB!H$83</f>
        <v>346618</v>
      </c>
      <c r="I15" s="47">
        <f>+PB!I$83</f>
        <v>377094</v>
      </c>
      <c r="J15" s="47">
        <f>+PB!J$83</f>
        <v>489198</v>
      </c>
      <c r="K15" s="47">
        <f>+PB!K$83</f>
        <v>487466</v>
      </c>
      <c r="L15" s="47">
        <f>+PB!L$83</f>
        <v>370332</v>
      </c>
      <c r="M15" s="47">
        <f>+PB!M$83</f>
        <v>351894</v>
      </c>
      <c r="N15" s="47">
        <f>+PB!N$83</f>
        <v>293110</v>
      </c>
      <c r="O15" s="47">
        <f>+PB!O$83</f>
        <v>289338</v>
      </c>
      <c r="P15" s="47">
        <f t="shared" si="0"/>
        <v>4093669</v>
      </c>
      <c r="Q15" s="44"/>
      <c r="R15" s="44"/>
      <c r="S15" s="47">
        <f>SUM($D15:D15)</f>
        <v>253355</v>
      </c>
      <c r="T15" s="47">
        <f>SUM($D15:E15)</f>
        <v>488229</v>
      </c>
      <c r="U15" s="47">
        <f>SUM($D15:F15)</f>
        <v>799239</v>
      </c>
      <c r="V15" s="47">
        <f>SUM($D15:G15)</f>
        <v>1088619</v>
      </c>
      <c r="W15" s="47">
        <f>SUM($D15:H15)</f>
        <v>1435237</v>
      </c>
      <c r="X15" s="47">
        <f>SUM($D15:I15)</f>
        <v>1812331</v>
      </c>
      <c r="Y15" s="47">
        <f>SUM($D15:J15)</f>
        <v>2301529</v>
      </c>
      <c r="Z15" s="47">
        <f>SUM($D15:K15)</f>
        <v>2788995</v>
      </c>
      <c r="AA15" s="47">
        <f>SUM($D15:L15)</f>
        <v>3159327</v>
      </c>
      <c r="AB15" s="47">
        <f>SUM($D15:M15)</f>
        <v>3511221</v>
      </c>
      <c r="AC15" s="47">
        <f>SUM($D15:N15)</f>
        <v>3804331</v>
      </c>
      <c r="AD15" s="47">
        <f>SUM($D15:O15)</f>
        <v>4093669</v>
      </c>
    </row>
    <row r="16" spans="1:30" s="55" customFormat="1" ht="15" customHeight="1">
      <c r="A16" s="74" t="s">
        <v>78</v>
      </c>
      <c r="B16" s="76" t="s">
        <v>6</v>
      </c>
      <c r="D16" s="47">
        <f>+IBA!D$83</f>
        <v>89247</v>
      </c>
      <c r="E16" s="47">
        <f>+IBA!E$83</f>
        <v>80449</v>
      </c>
      <c r="F16" s="47">
        <f>+IBA!F$83</f>
        <v>97685</v>
      </c>
      <c r="G16" s="47">
        <f>+IBA!G$83</f>
        <v>98157</v>
      </c>
      <c r="H16" s="47">
        <f>+IBA!H$83</f>
        <v>111274</v>
      </c>
      <c r="I16" s="47">
        <f>+IBA!I$83</f>
        <v>119780</v>
      </c>
      <c r="J16" s="47">
        <f>+IBA!J$83</f>
        <v>139386</v>
      </c>
      <c r="K16" s="47">
        <f>+IBA!K$83</f>
        <v>136570</v>
      </c>
      <c r="L16" s="47">
        <f>+IBA!L$83</f>
        <v>123010</v>
      </c>
      <c r="M16" s="47">
        <f>+IBA!M$83</f>
        <v>113225</v>
      </c>
      <c r="N16" s="47">
        <f>+IBA!N$83</f>
        <v>94325</v>
      </c>
      <c r="O16" s="47">
        <f>+IBA!O$83</f>
        <v>94430</v>
      </c>
      <c r="P16" s="47">
        <f t="shared" si="0"/>
        <v>1297538</v>
      </c>
      <c r="Q16" s="59"/>
      <c r="R16" s="59"/>
      <c r="S16" s="47">
        <f>SUM($D16:D16)</f>
        <v>89247</v>
      </c>
      <c r="T16" s="47">
        <f>SUM($D16:E16)</f>
        <v>169696</v>
      </c>
      <c r="U16" s="47">
        <f>SUM($D16:F16)</f>
        <v>267381</v>
      </c>
      <c r="V16" s="47">
        <f>SUM($D16:G16)</f>
        <v>365538</v>
      </c>
      <c r="W16" s="47">
        <f>SUM($D16:H16)</f>
        <v>476812</v>
      </c>
      <c r="X16" s="47">
        <f>SUM($D16:I16)</f>
        <v>596592</v>
      </c>
      <c r="Y16" s="47">
        <f>SUM($D16:J16)</f>
        <v>735978</v>
      </c>
      <c r="Z16" s="47">
        <f>SUM($D16:K16)</f>
        <v>872548</v>
      </c>
      <c r="AA16" s="47">
        <f>SUM($D16:L16)</f>
        <v>995558</v>
      </c>
      <c r="AB16" s="47">
        <f>SUM($D16:M16)</f>
        <v>1108783</v>
      </c>
      <c r="AC16" s="47">
        <f>SUM($D16:N16)</f>
        <v>1203108</v>
      </c>
      <c r="AD16" s="47">
        <f>SUM($D16:O16)</f>
        <v>1297538</v>
      </c>
    </row>
    <row r="17" spans="1:30" s="55" customFormat="1" ht="15" customHeight="1">
      <c r="A17" s="74" t="s">
        <v>16</v>
      </c>
      <c r="B17" s="76" t="s">
        <v>6</v>
      </c>
      <c r="D17" s="47">
        <f>+SIBC!D$83</f>
        <v>168360</v>
      </c>
      <c r="E17" s="47">
        <f>+SIBC!E$83</f>
        <v>151503</v>
      </c>
      <c r="F17" s="47">
        <f>+SIBC!F$83</f>
        <v>177327</v>
      </c>
      <c r="G17" s="47">
        <f>+SIBC!G$83</f>
        <v>182673</v>
      </c>
      <c r="H17" s="47">
        <f>+SIBC!H$83</f>
        <v>195931</v>
      </c>
      <c r="I17" s="47">
        <f>+SIBC!I$83</f>
        <v>196844</v>
      </c>
      <c r="J17" s="47">
        <f>+SIBC!J$83</f>
        <v>198223</v>
      </c>
      <c r="K17" s="47">
        <f>+SIBC!K$83</f>
        <v>197538</v>
      </c>
      <c r="L17" s="47">
        <f>+SIBC!L$83</f>
        <v>191969</v>
      </c>
      <c r="M17" s="47">
        <f>+SIBC!M$83</f>
        <v>191303</v>
      </c>
      <c r="N17" s="47">
        <f>+SIBC!N$83</f>
        <v>180284</v>
      </c>
      <c r="O17" s="47">
        <f>+SIBC!O$83</f>
        <v>180878</v>
      </c>
      <c r="P17" s="47">
        <f t="shared" si="0"/>
        <v>2212833</v>
      </c>
      <c r="Q17" s="60"/>
      <c r="R17" s="60"/>
      <c r="S17" s="47">
        <f>SUM($D17:D17)</f>
        <v>168360</v>
      </c>
      <c r="T17" s="47">
        <f>SUM($D17:E17)</f>
        <v>319863</v>
      </c>
      <c r="U17" s="47">
        <f>SUM($D17:F17)</f>
        <v>497190</v>
      </c>
      <c r="V17" s="47">
        <f>SUM($D17:G17)</f>
        <v>679863</v>
      </c>
      <c r="W17" s="47">
        <f>SUM($D17:H17)</f>
        <v>875794</v>
      </c>
      <c r="X17" s="47">
        <f>SUM($D17:I17)</f>
        <v>1072638</v>
      </c>
      <c r="Y17" s="47">
        <f>SUM($D17:J17)</f>
        <v>1270861</v>
      </c>
      <c r="Z17" s="47">
        <f>SUM($D17:K17)</f>
        <v>1468399</v>
      </c>
      <c r="AA17" s="47">
        <f>SUM($D17:L17)</f>
        <v>1660368</v>
      </c>
      <c r="AB17" s="47">
        <f>SUM($D17:M17)</f>
        <v>1851671</v>
      </c>
      <c r="AC17" s="47">
        <f>SUM($D17:N17)</f>
        <v>2031955</v>
      </c>
      <c r="AD17" s="47">
        <f>SUM($D17:O17)</f>
        <v>2212833</v>
      </c>
    </row>
    <row r="18" spans="1:30" s="55" customFormat="1" ht="15" customHeight="1">
      <c r="A18" s="74" t="s">
        <v>17</v>
      </c>
      <c r="B18" s="76" t="s">
        <v>6</v>
      </c>
      <c r="D18" s="47">
        <f>+TIBA!D$83</f>
        <v>76902</v>
      </c>
      <c r="E18" s="47">
        <f>+TIBA!E$83</f>
        <v>69879</v>
      </c>
      <c r="F18" s="47">
        <f>+TIBA!F$83</f>
        <v>100207</v>
      </c>
      <c r="G18" s="47">
        <f>+TIBA!G$83</f>
        <v>113120</v>
      </c>
      <c r="H18" s="47">
        <f>+TIBA!H$83</f>
        <v>140303</v>
      </c>
      <c r="I18" s="47">
        <f>+TIBA!I$83</f>
        <v>156873</v>
      </c>
      <c r="J18" s="47">
        <f>+TIBA!J$83</f>
        <v>231118</v>
      </c>
      <c r="K18" s="47">
        <f>+TIBA!K$83</f>
        <v>219959</v>
      </c>
      <c r="L18" s="47">
        <f>+TIBA!L$83</f>
        <v>157786</v>
      </c>
      <c r="M18" s="47">
        <f>+TIBA!M$83</f>
        <v>136341</v>
      </c>
      <c r="N18" s="47">
        <f>+TIBA!N$83</f>
        <v>108519</v>
      </c>
      <c r="O18" s="47">
        <f>+TIBA!O$83</f>
        <v>94185</v>
      </c>
      <c r="P18" s="47">
        <f t="shared" si="0"/>
        <v>1605192</v>
      </c>
      <c r="Q18" s="60"/>
      <c r="R18" s="60"/>
      <c r="S18" s="47">
        <f>SUM($D18:D18)</f>
        <v>76902</v>
      </c>
      <c r="T18" s="47">
        <f>SUM($D18:E18)</f>
        <v>146781</v>
      </c>
      <c r="U18" s="47">
        <f>SUM($D18:F18)</f>
        <v>246988</v>
      </c>
      <c r="V18" s="47">
        <f>SUM($D18:G18)</f>
        <v>360108</v>
      </c>
      <c r="W18" s="47">
        <f>SUM($D18:H18)</f>
        <v>500411</v>
      </c>
      <c r="X18" s="47">
        <f>SUM($D18:I18)</f>
        <v>657284</v>
      </c>
      <c r="Y18" s="47">
        <f>SUM($D18:J18)</f>
        <v>888402</v>
      </c>
      <c r="Z18" s="47">
        <f>SUM($D18:K18)</f>
        <v>1108361</v>
      </c>
      <c r="AA18" s="47">
        <f>SUM($D18:L18)</f>
        <v>1266147</v>
      </c>
      <c r="AB18" s="47">
        <f>SUM($D18:M18)</f>
        <v>1402488</v>
      </c>
      <c r="AC18" s="47">
        <f>SUM($D18:N18)</f>
        <v>1511007</v>
      </c>
      <c r="AD18" s="47">
        <f>SUM($D18:O18)</f>
        <v>1605192</v>
      </c>
    </row>
    <row r="19" spans="1:30" s="55" customFormat="1" ht="15" customHeight="1">
      <c r="A19" s="74" t="s">
        <v>12</v>
      </c>
      <c r="B19" s="76" t="s">
        <v>6</v>
      </c>
      <c r="D19" s="47">
        <f>+LQB!D$83</f>
        <v>147822</v>
      </c>
      <c r="E19" s="47">
        <f>+LQB!E$83</f>
        <v>129431</v>
      </c>
      <c r="F19" s="47">
        <f>+LQB!F$83</f>
        <v>174354</v>
      </c>
      <c r="G19" s="47">
        <f>+LQB!G$83</f>
        <v>174231</v>
      </c>
      <c r="H19" s="47">
        <f>+LQB!H$83</f>
        <v>212009</v>
      </c>
      <c r="I19" s="47">
        <f>+LQB!I$83</f>
        <v>215215</v>
      </c>
      <c r="J19" s="47">
        <f>+LQB!J$83</f>
        <v>281104</v>
      </c>
      <c r="K19" s="47">
        <f>+LQB!K$83</f>
        <v>274001</v>
      </c>
      <c r="L19" s="47">
        <f>+LQB!L$83</f>
        <v>215812</v>
      </c>
      <c r="M19" s="47">
        <f>+LQB!M$83</f>
        <v>213641</v>
      </c>
      <c r="N19" s="47">
        <f>+LQB!N$83</f>
        <v>191742</v>
      </c>
      <c r="O19" s="47">
        <f>+LQB!O$83</f>
        <v>186960</v>
      </c>
      <c r="P19" s="47">
        <f t="shared" si="0"/>
        <v>2416322</v>
      </c>
      <c r="Q19" s="60"/>
      <c r="R19" s="60"/>
      <c r="S19" s="47">
        <f>SUM($D19:D19)</f>
        <v>147822</v>
      </c>
      <c r="T19" s="47">
        <f>SUM($D19:E19)</f>
        <v>277253</v>
      </c>
      <c r="U19" s="47">
        <f>SUM($D19:F19)</f>
        <v>451607</v>
      </c>
      <c r="V19" s="47">
        <f>SUM($D19:G19)</f>
        <v>625838</v>
      </c>
      <c r="W19" s="47">
        <f>SUM($D19:H19)</f>
        <v>837847</v>
      </c>
      <c r="X19" s="47">
        <f>SUM($D19:I19)</f>
        <v>1053062</v>
      </c>
      <c r="Y19" s="47">
        <f>SUM($D19:J19)</f>
        <v>1334166</v>
      </c>
      <c r="Z19" s="47">
        <f>SUM($D19:K19)</f>
        <v>1608167</v>
      </c>
      <c r="AA19" s="47">
        <f>SUM($D19:L19)</f>
        <v>1823979</v>
      </c>
      <c r="AB19" s="47">
        <f>SUM($D19:M19)</f>
        <v>2037620</v>
      </c>
      <c r="AC19" s="47">
        <f>SUM($D19:N19)</f>
        <v>2229362</v>
      </c>
      <c r="AD19" s="47">
        <f>SUM($D19:O19)</f>
        <v>2416322</v>
      </c>
    </row>
    <row r="20" spans="1:30" s="62" customFormat="1" ht="15" customHeight="1">
      <c r="A20" s="74" t="s">
        <v>15</v>
      </c>
      <c r="B20" s="76" t="s">
        <v>6</v>
      </c>
      <c r="C20" s="55"/>
      <c r="D20" s="47">
        <f>+RBW!D$83</f>
        <v>150927</v>
      </c>
      <c r="E20" s="47">
        <f>+RBW!E$83</f>
        <v>131149</v>
      </c>
      <c r="F20" s="47">
        <f>+RBW!F$83</f>
        <v>170228</v>
      </c>
      <c r="G20" s="47">
        <f>+RBW!G$83</f>
        <v>179979</v>
      </c>
      <c r="H20" s="47">
        <f>+RBW!H$83</f>
        <v>214117</v>
      </c>
      <c r="I20" s="47">
        <f>+RBW!I$83</f>
        <v>235459</v>
      </c>
      <c r="J20" s="47">
        <f>+RBW!J$83</f>
        <v>305236</v>
      </c>
      <c r="K20" s="47">
        <f>+RBW!K$83</f>
        <v>297261</v>
      </c>
      <c r="L20" s="47">
        <f>+RBW!L$83</f>
        <v>228535</v>
      </c>
      <c r="M20" s="47">
        <f>+RBW!M$83</f>
        <v>208885</v>
      </c>
      <c r="N20" s="47">
        <f>+RBW!N$83</f>
        <v>171436</v>
      </c>
      <c r="O20" s="47">
        <f>+RBW!O$83</f>
        <v>167994</v>
      </c>
      <c r="P20" s="47">
        <f t="shared" si="0"/>
        <v>2461206</v>
      </c>
      <c r="Q20" s="44"/>
      <c r="R20" s="44"/>
      <c r="S20" s="47">
        <f>SUM($D20:D20)</f>
        <v>150927</v>
      </c>
      <c r="T20" s="47">
        <f>SUM($D20:E20)</f>
        <v>282076</v>
      </c>
      <c r="U20" s="47">
        <f>SUM($D20:F20)</f>
        <v>452304</v>
      </c>
      <c r="V20" s="47">
        <f>SUM($D20:G20)</f>
        <v>632283</v>
      </c>
      <c r="W20" s="47">
        <f>SUM($D20:H20)</f>
        <v>846400</v>
      </c>
      <c r="X20" s="47">
        <f>SUM($D20:I20)</f>
        <v>1081859</v>
      </c>
      <c r="Y20" s="47">
        <f>SUM($D20:J20)</f>
        <v>1387095</v>
      </c>
      <c r="Z20" s="47">
        <f>SUM($D20:K20)</f>
        <v>1684356</v>
      </c>
      <c r="AA20" s="47">
        <f>SUM($D20:L20)</f>
        <v>1912891</v>
      </c>
      <c r="AB20" s="47">
        <f>SUM($D20:M20)</f>
        <v>2121776</v>
      </c>
      <c r="AC20" s="47">
        <f>SUM($D20:N20)</f>
        <v>2293212</v>
      </c>
      <c r="AD20" s="47">
        <f>SUM($D20:O20)</f>
        <v>2461206</v>
      </c>
    </row>
    <row r="21" spans="1:30" s="55" customFormat="1" ht="15" customHeight="1">
      <c r="A21" s="74" t="s">
        <v>18</v>
      </c>
      <c r="B21" s="76" t="s">
        <v>6</v>
      </c>
      <c r="D21" s="47">
        <f>+WPB!D$83</f>
        <v>33972</v>
      </c>
      <c r="E21" s="47">
        <f>+WPB!E$83</f>
        <v>28932</v>
      </c>
      <c r="F21" s="47">
        <f>+WPB!F$83</f>
        <v>34595</v>
      </c>
      <c r="G21" s="47">
        <f>+WPB!G$83</f>
        <v>38718</v>
      </c>
      <c r="H21" s="47">
        <f>+WPB!H$83</f>
        <v>43494</v>
      </c>
      <c r="I21" s="47">
        <f>+WPB!I$83</f>
        <v>46581</v>
      </c>
      <c r="J21" s="47">
        <f>+WPB!J$83</f>
        <v>55559</v>
      </c>
      <c r="K21" s="47">
        <f>+WPB!K$83</f>
        <v>55176</v>
      </c>
      <c r="L21" s="47">
        <f>+WPB!L$83</f>
        <v>47535</v>
      </c>
      <c r="M21" s="47">
        <f>+WPB!M$83</f>
        <v>45109</v>
      </c>
      <c r="N21" s="47">
        <f>+WPB!N$83</f>
        <v>41431</v>
      </c>
      <c r="O21" s="47">
        <f>+WPB!O$83</f>
        <v>41650</v>
      </c>
      <c r="P21" s="47">
        <f t="shared" si="0"/>
        <v>512752</v>
      </c>
      <c r="Q21" s="59"/>
      <c r="R21" s="59"/>
      <c r="S21" s="47">
        <f>SUM($D21:D21)</f>
        <v>33972</v>
      </c>
      <c r="T21" s="47">
        <f>SUM($D21:E21)</f>
        <v>62904</v>
      </c>
      <c r="U21" s="47">
        <f>SUM($D21:F21)</f>
        <v>97499</v>
      </c>
      <c r="V21" s="47">
        <f>SUM($D21:G21)</f>
        <v>136217</v>
      </c>
      <c r="W21" s="47">
        <f>SUM($D21:H21)</f>
        <v>179711</v>
      </c>
      <c r="X21" s="47">
        <f>SUM($D21:I21)</f>
        <v>226292</v>
      </c>
      <c r="Y21" s="47">
        <f>SUM($D21:J21)</f>
        <v>281851</v>
      </c>
      <c r="Z21" s="47">
        <f>SUM($D21:K21)</f>
        <v>337027</v>
      </c>
      <c r="AA21" s="47">
        <f>SUM($D21:L21)</f>
        <v>384562</v>
      </c>
      <c r="AB21" s="47">
        <f>SUM($D21:M21)</f>
        <v>429671</v>
      </c>
      <c r="AC21" s="47">
        <f>SUM($D21:N21)</f>
        <v>471102</v>
      </c>
      <c r="AD21" s="47">
        <f>SUM($D21:O21)</f>
        <v>512752</v>
      </c>
    </row>
    <row r="22" spans="1:30" s="55" customFormat="1" ht="15" customHeight="1">
      <c r="A22" s="74"/>
      <c r="B22" s="79" t="s">
        <v>9</v>
      </c>
      <c r="D22" s="56">
        <f t="shared" ref="D22:P22" si="1">SUM(D11:D21)</f>
        <v>1812942</v>
      </c>
      <c r="E22" s="56">
        <f t="shared" si="1"/>
        <v>1658125</v>
      </c>
      <c r="F22" s="56">
        <f t="shared" si="1"/>
        <v>2028019</v>
      </c>
      <c r="G22" s="56">
        <f t="shared" si="1"/>
        <v>2041779</v>
      </c>
      <c r="H22" s="56">
        <f t="shared" si="1"/>
        <v>2303229</v>
      </c>
      <c r="I22" s="56">
        <f t="shared" si="1"/>
        <v>2407573</v>
      </c>
      <c r="J22" s="56">
        <f t="shared" si="1"/>
        <v>2846086</v>
      </c>
      <c r="K22" s="56">
        <f t="shared" si="1"/>
        <v>2825941</v>
      </c>
      <c r="L22" s="56">
        <f t="shared" si="1"/>
        <v>2374015</v>
      </c>
      <c r="M22" s="56">
        <f t="shared" si="1"/>
        <v>2315109</v>
      </c>
      <c r="N22" s="56">
        <f t="shared" si="1"/>
        <v>2044375</v>
      </c>
      <c r="O22" s="56">
        <f t="shared" si="1"/>
        <v>1991092</v>
      </c>
      <c r="P22" s="56">
        <f t="shared" si="1"/>
        <v>26648285</v>
      </c>
      <c r="Q22" s="60"/>
      <c r="R22" s="60"/>
      <c r="S22" s="47">
        <f>SUM($D22:D22)</f>
        <v>1812942</v>
      </c>
      <c r="T22" s="47">
        <f>SUM($D22:E22)</f>
        <v>3471067</v>
      </c>
      <c r="U22" s="47">
        <f>SUM($D22:F22)</f>
        <v>5499086</v>
      </c>
      <c r="V22" s="47">
        <f>SUM($D22:G22)</f>
        <v>7540865</v>
      </c>
      <c r="W22" s="47">
        <f>SUM($D22:H22)</f>
        <v>9844094</v>
      </c>
      <c r="X22" s="47">
        <f>SUM($D22:I22)</f>
        <v>12251667</v>
      </c>
      <c r="Y22" s="47">
        <f>SUM($D22:J22)</f>
        <v>15097753</v>
      </c>
      <c r="Z22" s="47">
        <f>SUM($D22:K22)</f>
        <v>17923694</v>
      </c>
      <c r="AA22" s="47">
        <f>SUM($D22:L22)</f>
        <v>20297709</v>
      </c>
      <c r="AB22" s="47">
        <f>SUM($D22:M22)</f>
        <v>22612818</v>
      </c>
      <c r="AC22" s="47">
        <f>SUM($D22:N22)</f>
        <v>24657193</v>
      </c>
      <c r="AD22" s="47">
        <f>SUM($D22:O22)</f>
        <v>26648285</v>
      </c>
    </row>
    <row r="23" spans="1:30" s="62" customFormat="1" ht="15" customHeight="1">
      <c r="A23" s="42"/>
      <c r="B23" s="78"/>
      <c r="C23" s="44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4"/>
      <c r="R23" s="44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</row>
    <row r="24" spans="1:30" s="55" customFormat="1" ht="15" customHeight="1">
      <c r="A24" s="74" t="s">
        <v>5</v>
      </c>
      <c r="B24" s="76" t="s">
        <v>69</v>
      </c>
      <c r="C24" s="46"/>
      <c r="D24" s="47">
        <f>+AMB!D$97</f>
        <v>204600</v>
      </c>
      <c r="E24" s="47">
        <f>+AMB!E$97</f>
        <v>208595</v>
      </c>
      <c r="F24" s="47">
        <f>+AMB!F$97</f>
        <v>221208</v>
      </c>
      <c r="G24" s="47">
        <f>+AMB!G$97</f>
        <v>212053</v>
      </c>
      <c r="H24" s="47">
        <f>+AMB!H$97</f>
        <v>215987</v>
      </c>
      <c r="I24" s="47">
        <f>+AMB!I$97</f>
        <v>227995</v>
      </c>
      <c r="J24" s="47">
        <f>+AMB!J$97</f>
        <v>189518</v>
      </c>
      <c r="K24" s="47">
        <f>+AMB!K$97</f>
        <v>225723</v>
      </c>
      <c r="L24" s="47">
        <f>+AMB!L$97</f>
        <v>217805</v>
      </c>
      <c r="M24" s="47">
        <f>+AMB!M$97</f>
        <v>218700</v>
      </c>
      <c r="N24" s="47">
        <f>+AMB!N$97</f>
        <v>214862</v>
      </c>
      <c r="O24" s="47">
        <f>+AMB!O$97</f>
        <v>189931</v>
      </c>
      <c r="P24" s="47">
        <f t="shared" ref="P24:P34" si="2">SUM(D24:O24)</f>
        <v>2546977</v>
      </c>
      <c r="Q24" s="59"/>
      <c r="R24" s="59"/>
      <c r="S24" s="47">
        <f>SUM($D24:D24)</f>
        <v>204600</v>
      </c>
      <c r="T24" s="47">
        <f>SUM($D24:E24)</f>
        <v>413195</v>
      </c>
      <c r="U24" s="47">
        <f>SUM($D24:F24)</f>
        <v>634403</v>
      </c>
      <c r="V24" s="47">
        <f>SUM($D24:G24)</f>
        <v>846456</v>
      </c>
      <c r="W24" s="47">
        <f>SUM($D24:H24)</f>
        <v>1062443</v>
      </c>
      <c r="X24" s="47">
        <f>SUM($D24:I24)</f>
        <v>1290438</v>
      </c>
      <c r="Y24" s="47">
        <f>SUM($D24:J24)</f>
        <v>1479956</v>
      </c>
      <c r="Z24" s="47">
        <f>SUM($D24:K24)</f>
        <v>1705679</v>
      </c>
      <c r="AA24" s="47">
        <f>SUM($D24:L24)</f>
        <v>1923484</v>
      </c>
      <c r="AB24" s="47">
        <f>SUM($D24:M24)</f>
        <v>2142184</v>
      </c>
      <c r="AC24" s="47">
        <f>SUM($D24:N24)</f>
        <v>2357046</v>
      </c>
      <c r="AD24" s="47">
        <f>SUM($D24:O24)</f>
        <v>2546977</v>
      </c>
    </row>
    <row r="25" spans="1:30" s="55" customFormat="1" ht="15" customHeight="1">
      <c r="A25" s="74" t="s">
        <v>10</v>
      </c>
      <c r="B25" s="76" t="s">
        <v>69</v>
      </c>
      <c r="D25" s="47">
        <f>+BWB!D$97</f>
        <v>126932</v>
      </c>
      <c r="E25" s="47">
        <f>+BWB!E$97</f>
        <v>130663</v>
      </c>
      <c r="F25" s="47">
        <f>+BWB!F$97</f>
        <v>143808</v>
      </c>
      <c r="G25" s="47">
        <f>+BWB!G$97</f>
        <v>143194</v>
      </c>
      <c r="H25" s="47">
        <f>+BWB!H$97</f>
        <v>143313</v>
      </c>
      <c r="I25" s="47">
        <f>+BWB!I$97</f>
        <v>154028</v>
      </c>
      <c r="J25" s="47">
        <f>+BWB!J$97</f>
        <v>132233</v>
      </c>
      <c r="K25" s="47">
        <f>+BWB!K$97</f>
        <v>146679</v>
      </c>
      <c r="L25" s="47">
        <f>+BWB!L$97</f>
        <v>144474</v>
      </c>
      <c r="M25" s="47">
        <f>+BWB!M$97</f>
        <v>147152</v>
      </c>
      <c r="N25" s="47">
        <f>+BWB!N$97</f>
        <v>143491</v>
      </c>
      <c r="O25" s="47">
        <f>+BWB!O$97</f>
        <v>124271</v>
      </c>
      <c r="P25" s="47">
        <f t="shared" si="2"/>
        <v>1680238</v>
      </c>
      <c r="Q25" s="60"/>
      <c r="R25" s="60"/>
      <c r="S25" s="47">
        <f>SUM($D25:D25)</f>
        <v>126932</v>
      </c>
      <c r="T25" s="47">
        <f>SUM($D25:E25)</f>
        <v>257595</v>
      </c>
      <c r="U25" s="47">
        <f>SUM($D25:F25)</f>
        <v>401403</v>
      </c>
      <c r="V25" s="47">
        <f>SUM($D25:G25)</f>
        <v>544597</v>
      </c>
      <c r="W25" s="47">
        <f>SUM($D25:H25)</f>
        <v>687910</v>
      </c>
      <c r="X25" s="47">
        <f>SUM($D25:I25)</f>
        <v>841938</v>
      </c>
      <c r="Y25" s="47">
        <f>SUM($D25:J25)</f>
        <v>974171</v>
      </c>
      <c r="Z25" s="47">
        <f>SUM($D25:K25)</f>
        <v>1120850</v>
      </c>
      <c r="AA25" s="47">
        <f>SUM($D25:L25)</f>
        <v>1265324</v>
      </c>
      <c r="AB25" s="47">
        <f>SUM($D25:M25)</f>
        <v>1412476</v>
      </c>
      <c r="AC25" s="47">
        <f>SUM($D25:N25)</f>
        <v>1555967</v>
      </c>
      <c r="AD25" s="47">
        <f>SUM($D25:O25)</f>
        <v>1680238</v>
      </c>
    </row>
    <row r="26" spans="1:30" s="55" customFormat="1" ht="15" customHeight="1">
      <c r="A26" s="74" t="s">
        <v>11</v>
      </c>
      <c r="B26" s="76" t="s">
        <v>69</v>
      </c>
      <c r="D26" s="47">
        <f>+DWT!D$97</f>
        <v>1960</v>
      </c>
      <c r="E26" s="47">
        <f>+DWT!E$97</f>
        <v>2345</v>
      </c>
      <c r="F26" s="47">
        <f>+DWT!F$97</f>
        <v>2309</v>
      </c>
      <c r="G26" s="47">
        <f>+DWT!G$97</f>
        <v>2762</v>
      </c>
      <c r="H26" s="47">
        <f>+DWT!H$97</f>
        <v>2991</v>
      </c>
      <c r="I26" s="47">
        <f>+DWT!I$97</f>
        <v>3415</v>
      </c>
      <c r="J26" s="47">
        <f>+DWT!J$97</f>
        <v>2443</v>
      </c>
      <c r="K26" s="47">
        <f>+DWT!K$97</f>
        <v>2710</v>
      </c>
      <c r="L26" s="47">
        <f>+DWT!L$97</f>
        <v>3214</v>
      </c>
      <c r="M26" s="47">
        <f>+DWT!M$97</f>
        <v>3578</v>
      </c>
      <c r="N26" s="47">
        <f>+DWT!N$97</f>
        <v>3399</v>
      </c>
      <c r="O26" s="47">
        <f>+DWT!O$97</f>
        <v>3251</v>
      </c>
      <c r="P26" s="47">
        <f t="shared" si="2"/>
        <v>34377</v>
      </c>
      <c r="Q26" s="60"/>
      <c r="R26" s="60"/>
      <c r="S26" s="47">
        <f>SUM($D26:D26)</f>
        <v>1960</v>
      </c>
      <c r="T26" s="47">
        <f>SUM($D26:E26)</f>
        <v>4305</v>
      </c>
      <c r="U26" s="47">
        <f>SUM($D26:F26)</f>
        <v>6614</v>
      </c>
      <c r="V26" s="47">
        <f>SUM($D26:G26)</f>
        <v>9376</v>
      </c>
      <c r="W26" s="47">
        <f>SUM($D26:H26)</f>
        <v>12367</v>
      </c>
      <c r="X26" s="47">
        <f>SUM($D26:I26)</f>
        <v>15782</v>
      </c>
      <c r="Y26" s="47">
        <f>SUM($D26:J26)</f>
        <v>18225</v>
      </c>
      <c r="Z26" s="47">
        <f>SUM($D26:K26)</f>
        <v>20935</v>
      </c>
      <c r="AA26" s="47">
        <f>SUM($D26:L26)</f>
        <v>24149</v>
      </c>
      <c r="AB26" s="47">
        <f>SUM($D26:M26)</f>
        <v>27727</v>
      </c>
      <c r="AC26" s="47">
        <f>SUM($D26:N26)</f>
        <v>31126</v>
      </c>
      <c r="AD26" s="47">
        <f>SUM($D26:O26)</f>
        <v>34377</v>
      </c>
    </row>
    <row r="27" spans="1:30" s="55" customFormat="1" ht="15" customHeight="1">
      <c r="A27" s="74" t="s">
        <v>13</v>
      </c>
      <c r="B27" s="76" t="s">
        <v>69</v>
      </c>
      <c r="D27" s="47">
        <f>+OGB!D$97</f>
        <v>5676</v>
      </c>
      <c r="E27" s="47">
        <f>+OGB!E$97</f>
        <v>6261</v>
      </c>
      <c r="F27" s="47">
        <f>+OGB!F$97</f>
        <v>6521</v>
      </c>
      <c r="G27" s="47">
        <f>+OGB!G$97</f>
        <v>6474</v>
      </c>
      <c r="H27" s="47">
        <f>+OGB!H$97</f>
        <v>7013</v>
      </c>
      <c r="I27" s="47">
        <f>+OGB!I$97</f>
        <v>6936</v>
      </c>
      <c r="J27" s="47">
        <f>+OGB!J$97</f>
        <v>5534</v>
      </c>
      <c r="K27" s="47">
        <f>+OGB!K$97</f>
        <v>6551</v>
      </c>
      <c r="L27" s="47">
        <f>+OGB!L$97</f>
        <v>6671</v>
      </c>
      <c r="M27" s="47">
        <f>+OGB!M$97</f>
        <v>6513</v>
      </c>
      <c r="N27" s="47">
        <f>+OGB!N$97</f>
        <v>6243</v>
      </c>
      <c r="O27" s="47">
        <f>+OGB!O$97</f>
        <v>5788</v>
      </c>
      <c r="P27" s="47">
        <f t="shared" si="2"/>
        <v>76181</v>
      </c>
      <c r="Q27" s="60"/>
      <c r="R27" s="60"/>
      <c r="S27" s="47">
        <f>SUM($D27:D27)</f>
        <v>5676</v>
      </c>
      <c r="T27" s="47">
        <f>SUM($D27:E27)</f>
        <v>11937</v>
      </c>
      <c r="U27" s="47">
        <f>SUM($D27:F27)</f>
        <v>18458</v>
      </c>
      <c r="V27" s="47">
        <f>SUM($D27:G27)</f>
        <v>24932</v>
      </c>
      <c r="W27" s="47">
        <f>SUM($D27:H27)</f>
        <v>31945</v>
      </c>
      <c r="X27" s="47">
        <f>SUM($D27:I27)</f>
        <v>38881</v>
      </c>
      <c r="Y27" s="47">
        <f>SUM($D27:J27)</f>
        <v>44415</v>
      </c>
      <c r="Z27" s="47">
        <f>SUM($D27:K27)</f>
        <v>50966</v>
      </c>
      <c r="AA27" s="47">
        <f>SUM($D27:L27)</f>
        <v>57637</v>
      </c>
      <c r="AB27" s="47">
        <f>SUM($D27:M27)</f>
        <v>64150</v>
      </c>
      <c r="AC27" s="47">
        <f>SUM($D27:N27)</f>
        <v>70393</v>
      </c>
      <c r="AD27" s="47">
        <f>SUM($D27:O27)</f>
        <v>76181</v>
      </c>
    </row>
    <row r="28" spans="1:30" s="62" customFormat="1" ht="15" customHeight="1">
      <c r="A28" s="74" t="s">
        <v>14</v>
      </c>
      <c r="B28" s="76" t="s">
        <v>69</v>
      </c>
      <c r="C28" s="55"/>
      <c r="D28" s="47">
        <f>+PB!D$97</f>
        <v>96953</v>
      </c>
      <c r="E28" s="47">
        <f>+PB!E$97</f>
        <v>99731</v>
      </c>
      <c r="F28" s="47">
        <f>+PB!F$97</f>
        <v>109689</v>
      </c>
      <c r="G28" s="47">
        <f>+PB!G$97</f>
        <v>103360</v>
      </c>
      <c r="H28" s="47">
        <f>+PB!H$97</f>
        <v>103628</v>
      </c>
      <c r="I28" s="47">
        <f>+PB!I$97</f>
        <v>106237</v>
      </c>
      <c r="J28" s="47">
        <f>+PB!J$97</f>
        <v>95000</v>
      </c>
      <c r="K28" s="47">
        <f>+PB!K$97</f>
        <v>106554</v>
      </c>
      <c r="L28" s="47">
        <f>+PB!L$97</f>
        <v>101839</v>
      </c>
      <c r="M28" s="47">
        <f>+PB!M$97</f>
        <v>99970</v>
      </c>
      <c r="N28" s="47">
        <f>+PB!N$97</f>
        <v>100246</v>
      </c>
      <c r="O28" s="47">
        <f>+PB!O$97</f>
        <v>89061</v>
      </c>
      <c r="P28" s="47">
        <f t="shared" si="2"/>
        <v>1212268</v>
      </c>
      <c r="Q28" s="44"/>
      <c r="R28" s="44"/>
      <c r="S28" s="47">
        <f>SUM($D28:D28)</f>
        <v>96953</v>
      </c>
      <c r="T28" s="47">
        <f>SUM($D28:E28)</f>
        <v>196684</v>
      </c>
      <c r="U28" s="47">
        <f>SUM($D28:F28)</f>
        <v>306373</v>
      </c>
      <c r="V28" s="47">
        <f>SUM($D28:G28)</f>
        <v>409733</v>
      </c>
      <c r="W28" s="47">
        <f>SUM($D28:H28)</f>
        <v>513361</v>
      </c>
      <c r="X28" s="47">
        <f>SUM($D28:I28)</f>
        <v>619598</v>
      </c>
      <c r="Y28" s="47">
        <f>SUM($D28:J28)</f>
        <v>714598</v>
      </c>
      <c r="Z28" s="47">
        <f>SUM($D28:K28)</f>
        <v>821152</v>
      </c>
      <c r="AA28" s="47">
        <f>SUM($D28:L28)</f>
        <v>922991</v>
      </c>
      <c r="AB28" s="47">
        <f>SUM($D28:M28)</f>
        <v>1022961</v>
      </c>
      <c r="AC28" s="47">
        <f>SUM($D28:N28)</f>
        <v>1123207</v>
      </c>
      <c r="AD28" s="47">
        <f>SUM($D28:O28)</f>
        <v>1212268</v>
      </c>
    </row>
    <row r="29" spans="1:30" s="55" customFormat="1" ht="15" customHeight="1">
      <c r="A29" s="74" t="s">
        <v>78</v>
      </c>
      <c r="B29" s="76" t="s">
        <v>69</v>
      </c>
      <c r="D29" s="47">
        <f>+IBA!D$97</f>
        <v>7291</v>
      </c>
      <c r="E29" s="47">
        <f>+IBA!E$97</f>
        <v>7325</v>
      </c>
      <c r="F29" s="47">
        <f>+IBA!F$97</f>
        <v>8278</v>
      </c>
      <c r="G29" s="47">
        <f>+IBA!G$97</f>
        <v>7445</v>
      </c>
      <c r="H29" s="47">
        <f>+IBA!H$97</f>
        <v>7760</v>
      </c>
      <c r="I29" s="47">
        <f>+IBA!I$97</f>
        <v>7503</v>
      </c>
      <c r="J29" s="47">
        <f>+IBA!J$97</f>
        <v>7063</v>
      </c>
      <c r="K29" s="47">
        <f>+IBA!K$97</f>
        <v>7603</v>
      </c>
      <c r="L29" s="47">
        <f>+IBA!L$97</f>
        <v>6953</v>
      </c>
      <c r="M29" s="47">
        <f>+IBA!M$97</f>
        <v>7612</v>
      </c>
      <c r="N29" s="47">
        <f>+IBA!N$97</f>
        <v>8044</v>
      </c>
      <c r="O29" s="47">
        <f>+IBA!O$97</f>
        <v>6283</v>
      </c>
      <c r="P29" s="47">
        <f t="shared" si="2"/>
        <v>89160</v>
      </c>
      <c r="Q29" s="59"/>
      <c r="R29" s="59"/>
      <c r="S29" s="47">
        <f>SUM($D29:D29)</f>
        <v>7291</v>
      </c>
      <c r="T29" s="47">
        <f>SUM($D29:E29)</f>
        <v>14616</v>
      </c>
      <c r="U29" s="47">
        <f>SUM($D29:F29)</f>
        <v>22894</v>
      </c>
      <c r="V29" s="47">
        <f>SUM($D29:G29)</f>
        <v>30339</v>
      </c>
      <c r="W29" s="47">
        <f>SUM($D29:H29)</f>
        <v>38099</v>
      </c>
      <c r="X29" s="47">
        <f>SUM($D29:I29)</f>
        <v>45602</v>
      </c>
      <c r="Y29" s="47">
        <f>SUM($D29:J29)</f>
        <v>52665</v>
      </c>
      <c r="Z29" s="47">
        <f>SUM($D29:K29)</f>
        <v>60268</v>
      </c>
      <c r="AA29" s="47">
        <f>SUM($D29:L29)</f>
        <v>67221</v>
      </c>
      <c r="AB29" s="47">
        <f>SUM($D29:M29)</f>
        <v>74833</v>
      </c>
      <c r="AC29" s="47">
        <f>SUM($D29:N29)</f>
        <v>82877</v>
      </c>
      <c r="AD29" s="47">
        <f>SUM($D29:O29)</f>
        <v>89160</v>
      </c>
    </row>
    <row r="30" spans="1:30" s="55" customFormat="1" ht="15" customHeight="1">
      <c r="A30" s="74" t="s">
        <v>16</v>
      </c>
      <c r="B30" s="76" t="s">
        <v>69</v>
      </c>
      <c r="D30" s="47">
        <f>+SIBC!D$97</f>
        <v>4488</v>
      </c>
      <c r="E30" s="47">
        <f>+SIBC!E$97</f>
        <v>4446</v>
      </c>
      <c r="F30" s="47">
        <f>+SIBC!F$97</f>
        <v>4868</v>
      </c>
      <c r="G30" s="47">
        <f>+SIBC!G$97</f>
        <v>4815</v>
      </c>
      <c r="H30" s="47">
        <f>+SIBC!H$97</f>
        <v>6111</v>
      </c>
      <c r="I30" s="47">
        <f>+SIBC!I$97</f>
        <v>6726</v>
      </c>
      <c r="J30" s="47">
        <f>+SIBC!J$97</f>
        <v>5936</v>
      </c>
      <c r="K30" s="47">
        <f>+SIBC!K$97</f>
        <v>5990</v>
      </c>
      <c r="L30" s="47">
        <f>+SIBC!L$97</f>
        <v>6476</v>
      </c>
      <c r="M30" s="47">
        <f>+SIBC!M$97</f>
        <v>7110</v>
      </c>
      <c r="N30" s="47">
        <f>+SIBC!N$97</f>
        <v>5878</v>
      </c>
      <c r="O30" s="47">
        <f>+SIBC!O$97</f>
        <v>4985</v>
      </c>
      <c r="P30" s="47">
        <f t="shared" si="2"/>
        <v>67829</v>
      </c>
      <c r="Q30" s="60"/>
      <c r="R30" s="60"/>
      <c r="S30" s="47">
        <f>SUM($D30:D30)</f>
        <v>4488</v>
      </c>
      <c r="T30" s="47">
        <f>SUM($D30:E30)</f>
        <v>8934</v>
      </c>
      <c r="U30" s="47">
        <f>SUM($D30:F30)</f>
        <v>13802</v>
      </c>
      <c r="V30" s="47">
        <f>SUM($D30:G30)</f>
        <v>18617</v>
      </c>
      <c r="W30" s="47">
        <f>SUM($D30:H30)</f>
        <v>24728</v>
      </c>
      <c r="X30" s="47">
        <f>SUM($D30:I30)</f>
        <v>31454</v>
      </c>
      <c r="Y30" s="47">
        <f>SUM($D30:J30)</f>
        <v>37390</v>
      </c>
      <c r="Z30" s="47">
        <f>SUM($D30:K30)</f>
        <v>43380</v>
      </c>
      <c r="AA30" s="47">
        <f>SUM($D30:L30)</f>
        <v>49856</v>
      </c>
      <c r="AB30" s="47">
        <f>SUM($D30:M30)</f>
        <v>56966</v>
      </c>
      <c r="AC30" s="47">
        <f>SUM($D30:N30)</f>
        <v>62844</v>
      </c>
      <c r="AD30" s="47">
        <f>SUM($D30:O30)</f>
        <v>67829</v>
      </c>
    </row>
    <row r="31" spans="1:30" s="55" customFormat="1" ht="15" customHeight="1">
      <c r="A31" s="74" t="s">
        <v>17</v>
      </c>
      <c r="B31" s="76" t="s">
        <v>69</v>
      </c>
      <c r="D31" s="47">
        <f>+TIBA!D$97</f>
        <v>31663</v>
      </c>
      <c r="E31" s="47">
        <f>+TIBA!E$97</f>
        <v>32004</v>
      </c>
      <c r="F31" s="47">
        <f>+TIBA!F$97</f>
        <v>36209</v>
      </c>
      <c r="G31" s="47">
        <f>+TIBA!G$97</f>
        <v>34311</v>
      </c>
      <c r="H31" s="47">
        <f>+TIBA!H$97</f>
        <v>34776</v>
      </c>
      <c r="I31" s="47">
        <f>+TIBA!I$97</f>
        <v>34876</v>
      </c>
      <c r="J31" s="47">
        <f>+TIBA!J$97</f>
        <v>31114</v>
      </c>
      <c r="K31" s="47">
        <f>+TIBA!K$97</f>
        <v>33799</v>
      </c>
      <c r="L31" s="47">
        <f>+TIBA!L$97</f>
        <v>33403</v>
      </c>
      <c r="M31" s="47">
        <f>+TIBA!M$97</f>
        <v>33932</v>
      </c>
      <c r="N31" s="47">
        <f>+TIBA!N$97</f>
        <v>33858</v>
      </c>
      <c r="O31" s="47">
        <f>+TIBA!O$97</f>
        <v>28127</v>
      </c>
      <c r="P31" s="47">
        <f t="shared" si="2"/>
        <v>398072</v>
      </c>
      <c r="Q31" s="60"/>
      <c r="R31" s="60"/>
      <c r="S31" s="47">
        <f>SUM($D31:D31)</f>
        <v>31663</v>
      </c>
      <c r="T31" s="47">
        <f>SUM($D31:E31)</f>
        <v>63667</v>
      </c>
      <c r="U31" s="47">
        <f>SUM($D31:F31)</f>
        <v>99876</v>
      </c>
      <c r="V31" s="47">
        <f>SUM($D31:G31)</f>
        <v>134187</v>
      </c>
      <c r="W31" s="47">
        <f>SUM($D31:H31)</f>
        <v>168963</v>
      </c>
      <c r="X31" s="47">
        <f>SUM($D31:I31)</f>
        <v>203839</v>
      </c>
      <c r="Y31" s="47">
        <f>SUM($D31:J31)</f>
        <v>234953</v>
      </c>
      <c r="Z31" s="47">
        <f>SUM($D31:K31)</f>
        <v>268752</v>
      </c>
      <c r="AA31" s="47">
        <f>SUM($D31:L31)</f>
        <v>302155</v>
      </c>
      <c r="AB31" s="47">
        <f>SUM($D31:M31)</f>
        <v>336087</v>
      </c>
      <c r="AC31" s="47">
        <f>SUM($D31:N31)</f>
        <v>369945</v>
      </c>
      <c r="AD31" s="47">
        <f>SUM($D31:O31)</f>
        <v>398072</v>
      </c>
    </row>
    <row r="32" spans="1:30" s="55" customFormat="1" ht="15" customHeight="1">
      <c r="A32" s="74" t="s">
        <v>12</v>
      </c>
      <c r="B32" s="76" t="s">
        <v>69</v>
      </c>
      <c r="D32" s="47">
        <f>+LQB!D$97</f>
        <v>55812</v>
      </c>
      <c r="E32" s="47">
        <f>+LQB!E$97</f>
        <v>57310</v>
      </c>
      <c r="F32" s="47">
        <f>+LQB!F$97</f>
        <v>63846</v>
      </c>
      <c r="G32" s="47">
        <f>+LQB!G$97</f>
        <v>62858</v>
      </c>
      <c r="H32" s="47">
        <f>+LQB!H$97</f>
        <v>62950</v>
      </c>
      <c r="I32" s="47">
        <f>+LQB!I$97</f>
        <v>68114</v>
      </c>
      <c r="J32" s="47">
        <f>+LQB!J$97</f>
        <v>61234</v>
      </c>
      <c r="K32" s="47">
        <f>+LQB!K$97</f>
        <v>67492</v>
      </c>
      <c r="L32" s="47">
        <f>+LQB!L$97</f>
        <v>64826</v>
      </c>
      <c r="M32" s="47">
        <f>+LQB!M$97</f>
        <v>63620</v>
      </c>
      <c r="N32" s="47">
        <f>+LQB!N$97</f>
        <v>65316</v>
      </c>
      <c r="O32" s="47">
        <f>+LQB!O$97</f>
        <v>60364</v>
      </c>
      <c r="P32" s="47">
        <f t="shared" si="2"/>
        <v>753742</v>
      </c>
      <c r="Q32" s="60"/>
      <c r="R32" s="60"/>
      <c r="S32" s="47">
        <f>SUM($D32:D32)</f>
        <v>55812</v>
      </c>
      <c r="T32" s="47">
        <f>SUM($D32:E32)</f>
        <v>113122</v>
      </c>
      <c r="U32" s="47">
        <f>SUM($D32:F32)</f>
        <v>176968</v>
      </c>
      <c r="V32" s="47">
        <f>SUM($D32:G32)</f>
        <v>239826</v>
      </c>
      <c r="W32" s="47">
        <f>SUM($D32:H32)</f>
        <v>302776</v>
      </c>
      <c r="X32" s="47">
        <f>SUM($D32:I32)</f>
        <v>370890</v>
      </c>
      <c r="Y32" s="47">
        <f>SUM($D32:J32)</f>
        <v>432124</v>
      </c>
      <c r="Z32" s="47">
        <f>SUM($D32:K32)</f>
        <v>499616</v>
      </c>
      <c r="AA32" s="47">
        <f>SUM($D32:L32)</f>
        <v>564442</v>
      </c>
      <c r="AB32" s="47">
        <f>SUM($D32:M32)</f>
        <v>628062</v>
      </c>
      <c r="AC32" s="47">
        <f>SUM($D32:N32)</f>
        <v>693378</v>
      </c>
      <c r="AD32" s="47">
        <f>SUM($D32:O32)</f>
        <v>753742</v>
      </c>
    </row>
    <row r="33" spans="1:30" s="62" customFormat="1" ht="15" customHeight="1">
      <c r="A33" s="74" t="s">
        <v>15</v>
      </c>
      <c r="B33" s="76" t="s">
        <v>69</v>
      </c>
      <c r="C33" s="55"/>
      <c r="D33" s="47">
        <f>+RBW!D$97</f>
        <v>10</v>
      </c>
      <c r="E33" s="47">
        <f>+RBW!E$97</f>
        <v>11</v>
      </c>
      <c r="F33" s="47">
        <f>+RBW!F$97</f>
        <v>0</v>
      </c>
      <c r="G33" s="47">
        <f>+RBW!G$97</f>
        <v>0</v>
      </c>
      <c r="H33" s="47">
        <f>+RBW!H$97</f>
        <v>0</v>
      </c>
      <c r="I33" s="47">
        <f>+RBW!I$97</f>
        <v>0</v>
      </c>
      <c r="J33" s="47">
        <f>+RBW!J$97</f>
        <v>0</v>
      </c>
      <c r="K33" s="47">
        <f>+RBW!K$97</f>
        <v>0</v>
      </c>
      <c r="L33" s="47">
        <f>+RBW!L$97</f>
        <v>0</v>
      </c>
      <c r="M33" s="47">
        <f>+RBW!M$97</f>
        <v>0</v>
      </c>
      <c r="N33" s="47">
        <f>+RBW!N$97</f>
        <v>0</v>
      </c>
      <c r="O33" s="47">
        <f>+RBW!O$97</f>
        <v>0</v>
      </c>
      <c r="P33" s="47">
        <f t="shared" si="2"/>
        <v>21</v>
      </c>
      <c r="Q33" s="44"/>
      <c r="R33" s="44"/>
      <c r="S33" s="47">
        <f>SUM($D33:D33)</f>
        <v>10</v>
      </c>
      <c r="T33" s="47">
        <f>SUM($D33:E33)</f>
        <v>21</v>
      </c>
      <c r="U33" s="47">
        <f>SUM($D33:F33)</f>
        <v>21</v>
      </c>
      <c r="V33" s="47">
        <f>SUM($D33:G33)</f>
        <v>21</v>
      </c>
      <c r="W33" s="47">
        <f>SUM($D33:H33)</f>
        <v>21</v>
      </c>
      <c r="X33" s="47">
        <f>SUM($D33:I33)</f>
        <v>21</v>
      </c>
      <c r="Y33" s="47">
        <f>SUM($D33:J33)</f>
        <v>21</v>
      </c>
      <c r="Z33" s="47">
        <f>SUM($D33:K33)</f>
        <v>21</v>
      </c>
      <c r="AA33" s="47">
        <f>SUM($D33:L33)</f>
        <v>21</v>
      </c>
      <c r="AB33" s="47">
        <f>SUM($D33:M33)</f>
        <v>21</v>
      </c>
      <c r="AC33" s="47">
        <f>SUM($D33:N33)</f>
        <v>21</v>
      </c>
      <c r="AD33" s="47">
        <f>SUM($D33:O33)</f>
        <v>21</v>
      </c>
    </row>
    <row r="34" spans="1:30" s="55" customFormat="1" ht="15" customHeight="1">
      <c r="A34" s="74" t="s">
        <v>18</v>
      </c>
      <c r="B34" s="76" t="s">
        <v>69</v>
      </c>
      <c r="D34" s="47">
        <f>+WPB!D$97</f>
        <v>0</v>
      </c>
      <c r="E34" s="47">
        <f>+WPB!E$97</f>
        <v>0</v>
      </c>
      <c r="F34" s="47">
        <f>+WPB!F$97</f>
        <v>0</v>
      </c>
      <c r="G34" s="47">
        <f>+WPB!G$97</f>
        <v>0</v>
      </c>
      <c r="H34" s="47">
        <f>+WPB!H$97</f>
        <v>0</v>
      </c>
      <c r="I34" s="47">
        <f>+WPB!I$97</f>
        <v>0</v>
      </c>
      <c r="J34" s="47">
        <f>+WPB!J$97</f>
        <v>0</v>
      </c>
      <c r="K34" s="47">
        <f>+WPB!K$97</f>
        <v>0</v>
      </c>
      <c r="L34" s="47">
        <f>+WPB!L$97</f>
        <v>0</v>
      </c>
      <c r="M34" s="47">
        <f>+WPB!M$97</f>
        <v>0</v>
      </c>
      <c r="N34" s="47">
        <f>+WPB!N$97</f>
        <v>0</v>
      </c>
      <c r="O34" s="47">
        <f>+WPB!O$97</f>
        <v>0</v>
      </c>
      <c r="P34" s="47">
        <f t="shared" si="2"/>
        <v>0</v>
      </c>
      <c r="Q34" s="59"/>
      <c r="R34" s="59"/>
      <c r="S34" s="47">
        <f>SUM($D34:D34)</f>
        <v>0</v>
      </c>
      <c r="T34" s="47">
        <f>SUM($D34:E34)</f>
        <v>0</v>
      </c>
      <c r="U34" s="47">
        <f>SUM($D34:F34)</f>
        <v>0</v>
      </c>
      <c r="V34" s="47">
        <f>SUM($D34:G34)</f>
        <v>0</v>
      </c>
      <c r="W34" s="47">
        <f>SUM($D34:H34)</f>
        <v>0</v>
      </c>
      <c r="X34" s="47">
        <f>SUM($D34:I34)</f>
        <v>0</v>
      </c>
      <c r="Y34" s="47">
        <f>SUM($D34:J34)</f>
        <v>0</v>
      </c>
      <c r="Z34" s="47">
        <f>SUM($D34:K34)</f>
        <v>0</v>
      </c>
      <c r="AA34" s="47">
        <f>SUM($D34:L34)</f>
        <v>0</v>
      </c>
      <c r="AB34" s="47">
        <f>SUM($D34:M34)</f>
        <v>0</v>
      </c>
      <c r="AC34" s="47">
        <f>SUM($D34:N34)</f>
        <v>0</v>
      </c>
      <c r="AD34" s="47">
        <f>SUM($D34:O34)</f>
        <v>0</v>
      </c>
    </row>
    <row r="35" spans="1:30" s="55" customFormat="1" ht="15" customHeight="1">
      <c r="A35" s="74"/>
      <c r="B35" s="79" t="s">
        <v>9</v>
      </c>
      <c r="D35" s="56">
        <f t="shared" ref="D35:P35" si="3">SUM(D24:D34)</f>
        <v>535385</v>
      </c>
      <c r="E35" s="56">
        <f t="shared" si="3"/>
        <v>548691</v>
      </c>
      <c r="F35" s="56">
        <f t="shared" si="3"/>
        <v>596736</v>
      </c>
      <c r="G35" s="56">
        <f t="shared" si="3"/>
        <v>577272</v>
      </c>
      <c r="H35" s="56">
        <f t="shared" si="3"/>
        <v>584529</v>
      </c>
      <c r="I35" s="56">
        <f t="shared" si="3"/>
        <v>615830</v>
      </c>
      <c r="J35" s="56">
        <f t="shared" si="3"/>
        <v>530075</v>
      </c>
      <c r="K35" s="56">
        <f t="shared" si="3"/>
        <v>603101</v>
      </c>
      <c r="L35" s="56">
        <f t="shared" si="3"/>
        <v>585661</v>
      </c>
      <c r="M35" s="56">
        <f t="shared" si="3"/>
        <v>588187</v>
      </c>
      <c r="N35" s="56">
        <f t="shared" si="3"/>
        <v>581337</v>
      </c>
      <c r="O35" s="56">
        <f t="shared" si="3"/>
        <v>512061</v>
      </c>
      <c r="P35" s="56">
        <f t="shared" si="3"/>
        <v>6858865</v>
      </c>
      <c r="Q35" s="60"/>
      <c r="R35" s="60"/>
      <c r="S35" s="47">
        <f>SUM($D35:D35)</f>
        <v>535385</v>
      </c>
      <c r="T35" s="47">
        <f>SUM($D35:E35)</f>
        <v>1084076</v>
      </c>
      <c r="U35" s="47">
        <f>SUM($D35:F35)</f>
        <v>1680812</v>
      </c>
      <c r="V35" s="47">
        <f>SUM($D35:G35)</f>
        <v>2258084</v>
      </c>
      <c r="W35" s="47">
        <f>SUM($D35:H35)</f>
        <v>2842613</v>
      </c>
      <c r="X35" s="47">
        <f>SUM($D35:I35)</f>
        <v>3458443</v>
      </c>
      <c r="Y35" s="47">
        <f>SUM($D35:J35)</f>
        <v>3988518</v>
      </c>
      <c r="Z35" s="47">
        <f>SUM($D35:K35)</f>
        <v>4591619</v>
      </c>
      <c r="AA35" s="47">
        <f>SUM($D35:L35)</f>
        <v>5177280</v>
      </c>
      <c r="AB35" s="47">
        <f>SUM($D35:M35)</f>
        <v>5765467</v>
      </c>
      <c r="AC35" s="47">
        <f>SUM($D35:N35)</f>
        <v>6346804</v>
      </c>
      <c r="AD35" s="47">
        <f>SUM($D35:O35)</f>
        <v>6858865</v>
      </c>
    </row>
    <row r="36" spans="1:30" s="62" customFormat="1" ht="15" customHeight="1">
      <c r="A36" s="42"/>
      <c r="B36" s="78"/>
      <c r="C36" s="44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4"/>
      <c r="R36" s="44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</row>
    <row r="37" spans="1:30" s="55" customFormat="1" ht="15" customHeight="1">
      <c r="A37" s="74" t="s">
        <v>5</v>
      </c>
      <c r="B37" s="76" t="s">
        <v>8</v>
      </c>
      <c r="C37" s="46"/>
      <c r="D37" s="47">
        <f>+AMB!D$111</f>
        <v>0</v>
      </c>
      <c r="E37" s="47">
        <f>+AMB!E$111</f>
        <v>0</v>
      </c>
      <c r="F37" s="47">
        <f>+AMB!F$111</f>
        <v>0</v>
      </c>
      <c r="G37" s="47">
        <f>+AMB!G$111</f>
        <v>0</v>
      </c>
      <c r="H37" s="47">
        <f>+AMB!H$111</f>
        <v>0</v>
      </c>
      <c r="I37" s="47">
        <f>+AMB!I$111</f>
        <v>0</v>
      </c>
      <c r="J37" s="47">
        <f>+AMB!J$111</f>
        <v>0</v>
      </c>
      <c r="K37" s="47">
        <f>+AMB!K$111</f>
        <v>0</v>
      </c>
      <c r="L37" s="47">
        <f>+AMB!L$111</f>
        <v>0</v>
      </c>
      <c r="M37" s="47">
        <f>+AMB!M$111</f>
        <v>0</v>
      </c>
      <c r="N37" s="47">
        <f>+AMB!N$111</f>
        <v>0</v>
      </c>
      <c r="O37" s="47">
        <f>+AMB!O$111</f>
        <v>0</v>
      </c>
      <c r="P37" s="47">
        <f t="shared" ref="P37:P47" si="4">SUM(D37:O37)</f>
        <v>0</v>
      </c>
      <c r="Q37" s="59"/>
      <c r="R37" s="59"/>
      <c r="S37" s="47">
        <f>SUM($D37:D37)</f>
        <v>0</v>
      </c>
      <c r="T37" s="47">
        <f>SUM($D37:E37)</f>
        <v>0</v>
      </c>
      <c r="U37" s="47">
        <f>SUM($D37:F37)</f>
        <v>0</v>
      </c>
      <c r="V37" s="47">
        <f>SUM($D37:G37)</f>
        <v>0</v>
      </c>
      <c r="W37" s="47">
        <f>SUM($D37:H37)</f>
        <v>0</v>
      </c>
      <c r="X37" s="47">
        <f>SUM($D37:I37)</f>
        <v>0</v>
      </c>
      <c r="Y37" s="47">
        <f>SUM($D37:J37)</f>
        <v>0</v>
      </c>
      <c r="Z37" s="47">
        <f>SUM($D37:K37)</f>
        <v>0</v>
      </c>
      <c r="AA37" s="47">
        <f>SUM($D37:L37)</f>
        <v>0</v>
      </c>
      <c r="AB37" s="47">
        <f>SUM($D37:M37)</f>
        <v>0</v>
      </c>
      <c r="AC37" s="47">
        <f>SUM($D37:N37)</f>
        <v>0</v>
      </c>
      <c r="AD37" s="47">
        <f>SUM($D37:O37)</f>
        <v>0</v>
      </c>
    </row>
    <row r="38" spans="1:30" s="55" customFormat="1" ht="15" customHeight="1">
      <c r="A38" s="74" t="s">
        <v>10</v>
      </c>
      <c r="B38" s="76" t="s">
        <v>8</v>
      </c>
      <c r="D38" s="47">
        <f>+BWB!D$110</f>
        <v>297</v>
      </c>
      <c r="E38" s="47">
        <f>+BWB!E$110</f>
        <v>272</v>
      </c>
      <c r="F38" s="47">
        <f>+BWB!F$110</f>
        <v>282</v>
      </c>
      <c r="G38" s="47">
        <f>+BWB!G$110</f>
        <v>485</v>
      </c>
      <c r="H38" s="47">
        <f>+BWB!H$110</f>
        <v>604</v>
      </c>
      <c r="I38" s="47">
        <f>+BWB!I$110</f>
        <v>562</v>
      </c>
      <c r="J38" s="47">
        <f>+BWB!J$110</f>
        <v>580</v>
      </c>
      <c r="K38" s="47">
        <f>+BWB!K$110</f>
        <v>469</v>
      </c>
      <c r="L38" s="47">
        <f>+BWB!L$110</f>
        <v>518</v>
      </c>
      <c r="M38" s="47">
        <f>+BWB!M$110</f>
        <v>573</v>
      </c>
      <c r="N38" s="47">
        <f>+BWB!N$110</f>
        <v>500</v>
      </c>
      <c r="O38" s="47">
        <f>+BWB!O$110</f>
        <v>243</v>
      </c>
      <c r="P38" s="47">
        <f t="shared" si="4"/>
        <v>5385</v>
      </c>
      <c r="Q38" s="60"/>
      <c r="R38" s="60"/>
      <c r="S38" s="47">
        <f>SUM($D38:D38)</f>
        <v>297</v>
      </c>
      <c r="T38" s="47">
        <f>SUM($D38:E38)</f>
        <v>569</v>
      </c>
      <c r="U38" s="47">
        <f>SUM($D38:F38)</f>
        <v>851</v>
      </c>
      <c r="V38" s="47">
        <f>SUM($D38:G38)</f>
        <v>1336</v>
      </c>
      <c r="W38" s="47">
        <f>SUM($D38:H38)</f>
        <v>1940</v>
      </c>
      <c r="X38" s="47">
        <f>SUM($D38:I38)</f>
        <v>2502</v>
      </c>
      <c r="Y38" s="47">
        <f>SUM($D38:J38)</f>
        <v>3082</v>
      </c>
      <c r="Z38" s="47">
        <f>SUM($D38:K38)</f>
        <v>3551</v>
      </c>
      <c r="AA38" s="47">
        <f>SUM($D38:L38)</f>
        <v>4069</v>
      </c>
      <c r="AB38" s="47">
        <f>SUM($D38:M38)</f>
        <v>4642</v>
      </c>
      <c r="AC38" s="47">
        <f>SUM($D38:N38)</f>
        <v>5142</v>
      </c>
      <c r="AD38" s="47">
        <f>SUM($D38:O38)</f>
        <v>5385</v>
      </c>
    </row>
    <row r="39" spans="1:30" s="55" customFormat="1" ht="15" customHeight="1">
      <c r="A39" s="74" t="s">
        <v>11</v>
      </c>
      <c r="B39" s="76" t="s">
        <v>8</v>
      </c>
      <c r="D39" s="47">
        <f>+DWT!D$111</f>
        <v>3869</v>
      </c>
      <c r="E39" s="47">
        <f>+DWT!E$111</f>
        <v>3214</v>
      </c>
      <c r="F39" s="47">
        <f>+DWT!F$111</f>
        <v>3369</v>
      </c>
      <c r="G39" s="47">
        <f>+DWT!G$111</f>
        <v>3449</v>
      </c>
      <c r="H39" s="47">
        <f>+DWT!H$111</f>
        <v>3604</v>
      </c>
      <c r="I39" s="47">
        <f>+DWT!I$111</f>
        <v>4133</v>
      </c>
      <c r="J39" s="47">
        <f>+DWT!J$111</f>
        <v>3975</v>
      </c>
      <c r="K39" s="47">
        <f>+DWT!K$111</f>
        <v>4140</v>
      </c>
      <c r="L39" s="47">
        <f>+DWT!L$111</f>
        <v>3731</v>
      </c>
      <c r="M39" s="47">
        <f>+DWT!M$111</f>
        <v>3890</v>
      </c>
      <c r="N39" s="47">
        <f>+DWT!N$111</f>
        <v>3518</v>
      </c>
      <c r="O39" s="47">
        <f>+DWT!O$111</f>
        <v>3610</v>
      </c>
      <c r="P39" s="47">
        <f t="shared" si="4"/>
        <v>44502</v>
      </c>
      <c r="Q39" s="60"/>
      <c r="R39" s="60"/>
      <c r="S39" s="47">
        <f>SUM($D39:D39)</f>
        <v>3869</v>
      </c>
      <c r="T39" s="47">
        <f>SUM($D39:E39)</f>
        <v>7083</v>
      </c>
      <c r="U39" s="47">
        <f>SUM($D39:F39)</f>
        <v>10452</v>
      </c>
      <c r="V39" s="47">
        <f>SUM($D39:G39)</f>
        <v>13901</v>
      </c>
      <c r="W39" s="47">
        <f>SUM($D39:H39)</f>
        <v>17505</v>
      </c>
      <c r="X39" s="47">
        <f>SUM($D39:I39)</f>
        <v>21638</v>
      </c>
      <c r="Y39" s="47">
        <f>SUM($D39:J39)</f>
        <v>25613</v>
      </c>
      <c r="Z39" s="47">
        <f>SUM($D39:K39)</f>
        <v>29753</v>
      </c>
      <c r="AA39" s="47">
        <f>SUM($D39:L39)</f>
        <v>33484</v>
      </c>
      <c r="AB39" s="47">
        <f>SUM($D39:M39)</f>
        <v>37374</v>
      </c>
      <c r="AC39" s="47">
        <f>SUM($D39:N39)</f>
        <v>40892</v>
      </c>
      <c r="AD39" s="47">
        <f>SUM($D39:O39)</f>
        <v>44502</v>
      </c>
    </row>
    <row r="40" spans="1:30" s="55" customFormat="1" ht="15" customHeight="1">
      <c r="A40" s="74" t="s">
        <v>13</v>
      </c>
      <c r="B40" s="76" t="s">
        <v>8</v>
      </c>
      <c r="D40" s="47">
        <f>+OGB!D$111</f>
        <v>12</v>
      </c>
      <c r="E40" s="47">
        <f>+OGB!E$111</f>
        <v>26</v>
      </c>
      <c r="F40" s="47">
        <f>+OGB!F$111</f>
        <v>9</v>
      </c>
      <c r="G40" s="47">
        <f>+OGB!G$111</f>
        <v>14</v>
      </c>
      <c r="H40" s="47">
        <f>+OGB!H$111</f>
        <v>27</v>
      </c>
      <c r="I40" s="47">
        <f>+OGB!I$111</f>
        <v>34</v>
      </c>
      <c r="J40" s="47">
        <f>+OGB!J$111</f>
        <v>18</v>
      </c>
      <c r="K40" s="47">
        <f>+OGB!K$111</f>
        <v>28</v>
      </c>
      <c r="L40" s="47">
        <f>+OGB!L$111</f>
        <v>19</v>
      </c>
      <c r="M40" s="47">
        <f>+OGB!M$111</f>
        <v>20</v>
      </c>
      <c r="N40" s="47">
        <f>+OGB!N$111</f>
        <v>38</v>
      </c>
      <c r="O40" s="47">
        <f>+OGB!O$111</f>
        <v>20</v>
      </c>
      <c r="P40" s="47">
        <f t="shared" si="4"/>
        <v>265</v>
      </c>
      <c r="Q40" s="60"/>
      <c r="R40" s="60"/>
      <c r="S40" s="47">
        <f>SUM($D40:D40)</f>
        <v>12</v>
      </c>
      <c r="T40" s="47">
        <f>SUM($D40:E40)</f>
        <v>38</v>
      </c>
      <c r="U40" s="47">
        <f>SUM($D40:F40)</f>
        <v>47</v>
      </c>
      <c r="V40" s="47">
        <f>SUM($D40:G40)</f>
        <v>61</v>
      </c>
      <c r="W40" s="47">
        <f>SUM($D40:H40)</f>
        <v>88</v>
      </c>
      <c r="X40" s="47">
        <f>SUM($D40:I40)</f>
        <v>122</v>
      </c>
      <c r="Y40" s="47">
        <f>SUM($D40:J40)</f>
        <v>140</v>
      </c>
      <c r="Z40" s="47">
        <f>SUM($D40:K40)</f>
        <v>168</v>
      </c>
      <c r="AA40" s="47">
        <f>SUM($D40:L40)</f>
        <v>187</v>
      </c>
      <c r="AB40" s="47">
        <f>SUM($D40:M40)</f>
        <v>207</v>
      </c>
      <c r="AC40" s="47">
        <f>SUM($D40:N40)</f>
        <v>245</v>
      </c>
      <c r="AD40" s="47">
        <f>SUM($D40:O40)</f>
        <v>265</v>
      </c>
    </row>
    <row r="41" spans="1:30" s="62" customFormat="1" ht="15" customHeight="1">
      <c r="A41" s="74" t="s">
        <v>14</v>
      </c>
      <c r="B41" s="76" t="s">
        <v>8</v>
      </c>
      <c r="C41" s="55"/>
      <c r="D41" s="47">
        <f>+PB!D$111</f>
        <v>1930</v>
      </c>
      <c r="E41" s="47">
        <f>+PB!E$111</f>
        <v>1716</v>
      </c>
      <c r="F41" s="47">
        <f>+PB!F$111</f>
        <v>1750</v>
      </c>
      <c r="G41" s="47">
        <f>+PB!G$111</f>
        <v>1662</v>
      </c>
      <c r="H41" s="47">
        <f>+PB!H$111</f>
        <v>2028</v>
      </c>
      <c r="I41" s="47">
        <f>+PB!I$111</f>
        <v>2038</v>
      </c>
      <c r="J41" s="47">
        <f>+PB!J$111</f>
        <v>2402</v>
      </c>
      <c r="K41" s="47">
        <f>+PB!K$111</f>
        <v>2450</v>
      </c>
      <c r="L41" s="47">
        <f>+PB!L$111</f>
        <v>2248</v>
      </c>
      <c r="M41" s="47">
        <f>+PB!M$111</f>
        <v>2308</v>
      </c>
      <c r="N41" s="47">
        <f>+PB!N$111</f>
        <v>1874</v>
      </c>
      <c r="O41" s="47">
        <f>+PB!O$111</f>
        <v>1752</v>
      </c>
      <c r="P41" s="47">
        <f t="shared" si="4"/>
        <v>24158</v>
      </c>
      <c r="Q41" s="44"/>
      <c r="R41" s="44"/>
      <c r="S41" s="47">
        <f>SUM($D41:D41)</f>
        <v>1930</v>
      </c>
      <c r="T41" s="47">
        <f>SUM($D41:E41)</f>
        <v>3646</v>
      </c>
      <c r="U41" s="47">
        <f>SUM($D41:F41)</f>
        <v>5396</v>
      </c>
      <c r="V41" s="47">
        <f>SUM($D41:G41)</f>
        <v>7058</v>
      </c>
      <c r="W41" s="47">
        <f>SUM($D41:H41)</f>
        <v>9086</v>
      </c>
      <c r="X41" s="47">
        <f>SUM($D41:I41)</f>
        <v>11124</v>
      </c>
      <c r="Y41" s="47">
        <f>SUM($D41:J41)</f>
        <v>13526</v>
      </c>
      <c r="Z41" s="47">
        <f>SUM($D41:K41)</f>
        <v>15976</v>
      </c>
      <c r="AA41" s="47">
        <f>SUM($D41:L41)</f>
        <v>18224</v>
      </c>
      <c r="AB41" s="47">
        <f>SUM($D41:M41)</f>
        <v>20532</v>
      </c>
      <c r="AC41" s="47">
        <f>SUM($D41:N41)</f>
        <v>22406</v>
      </c>
      <c r="AD41" s="47">
        <f>SUM($D41:O41)</f>
        <v>24158</v>
      </c>
    </row>
    <row r="42" spans="1:30" s="55" customFormat="1" ht="15" customHeight="1">
      <c r="A42" s="74" t="s">
        <v>78</v>
      </c>
      <c r="B42" s="76" t="s">
        <v>8</v>
      </c>
      <c r="D42" s="47">
        <f>+IBA!D$111</f>
        <v>1141</v>
      </c>
      <c r="E42" s="47">
        <f>+IBA!E$111</f>
        <v>1509</v>
      </c>
      <c r="F42" s="47">
        <f>+IBA!F$111</f>
        <v>1235</v>
      </c>
      <c r="G42" s="47">
        <f>+IBA!G$111</f>
        <v>1846</v>
      </c>
      <c r="H42" s="47">
        <f>+IBA!H$111</f>
        <v>4716</v>
      </c>
      <c r="I42" s="47">
        <f>+IBA!I$111</f>
        <v>7131</v>
      </c>
      <c r="J42" s="47">
        <f>+IBA!J$111</f>
        <v>9612</v>
      </c>
      <c r="K42" s="47">
        <f>+IBA!K$111</f>
        <v>8316</v>
      </c>
      <c r="L42" s="47">
        <f>+IBA!L$111</f>
        <v>6936</v>
      </c>
      <c r="M42" s="47">
        <f>+IBA!M$111</f>
        <v>3400</v>
      </c>
      <c r="N42" s="47">
        <f>+IBA!N$111</f>
        <v>1666</v>
      </c>
      <c r="O42" s="47">
        <f>+IBA!O$111</f>
        <v>1555</v>
      </c>
      <c r="P42" s="47">
        <f t="shared" si="4"/>
        <v>49063</v>
      </c>
      <c r="Q42" s="59"/>
      <c r="R42" s="59"/>
      <c r="S42" s="47">
        <f>SUM($D42:D42)</f>
        <v>1141</v>
      </c>
      <c r="T42" s="47">
        <f>SUM($D42:E42)</f>
        <v>2650</v>
      </c>
      <c r="U42" s="47">
        <f>SUM($D42:F42)</f>
        <v>3885</v>
      </c>
      <c r="V42" s="47">
        <f>SUM($D42:G42)</f>
        <v>5731</v>
      </c>
      <c r="W42" s="47">
        <f>SUM($D42:H42)</f>
        <v>10447</v>
      </c>
      <c r="X42" s="47">
        <f>SUM($D42:I42)</f>
        <v>17578</v>
      </c>
      <c r="Y42" s="47">
        <f>SUM($D42:J42)</f>
        <v>27190</v>
      </c>
      <c r="Z42" s="47">
        <f>SUM($D42:K42)</f>
        <v>35506</v>
      </c>
      <c r="AA42" s="47">
        <f>SUM($D42:L42)</f>
        <v>42442</v>
      </c>
      <c r="AB42" s="47">
        <f>SUM($D42:M42)</f>
        <v>45842</v>
      </c>
      <c r="AC42" s="47">
        <f>SUM($D42:N42)</f>
        <v>47508</v>
      </c>
      <c r="AD42" s="47">
        <f>SUM($D42:O42)</f>
        <v>49063</v>
      </c>
    </row>
    <row r="43" spans="1:30" s="55" customFormat="1" ht="15" customHeight="1">
      <c r="A43" s="74" t="s">
        <v>16</v>
      </c>
      <c r="B43" s="76" t="s">
        <v>8</v>
      </c>
      <c r="D43" s="47">
        <f>+SIBC!D$111</f>
        <v>0</v>
      </c>
      <c r="E43" s="47">
        <f>+SIBC!E$111</f>
        <v>0</v>
      </c>
      <c r="F43" s="47">
        <f>+SIBC!F$111</f>
        <v>0</v>
      </c>
      <c r="G43" s="47">
        <f>+SIBC!G$111</f>
        <v>0</v>
      </c>
      <c r="H43" s="47">
        <f>+SIBC!H$111</f>
        <v>0</v>
      </c>
      <c r="I43" s="47">
        <f>+SIBC!I$111</f>
        <v>0</v>
      </c>
      <c r="J43" s="47">
        <f>+SIBC!J$111</f>
        <v>0</v>
      </c>
      <c r="K43" s="47">
        <f>+SIBC!K$111</f>
        <v>0</v>
      </c>
      <c r="L43" s="47">
        <f>+SIBC!L$111</f>
        <v>0</v>
      </c>
      <c r="M43" s="47">
        <f>+SIBC!M$111</f>
        <v>0</v>
      </c>
      <c r="N43" s="47">
        <f>+SIBC!N$111</f>
        <v>0</v>
      </c>
      <c r="O43" s="47">
        <f>+SIBC!O$111</f>
        <v>0</v>
      </c>
      <c r="P43" s="47">
        <f t="shared" si="4"/>
        <v>0</v>
      </c>
      <c r="Q43" s="60"/>
      <c r="R43" s="60"/>
      <c r="S43" s="47">
        <f>SUM($D43:D43)</f>
        <v>0</v>
      </c>
      <c r="T43" s="47">
        <f>SUM($D43:E43)</f>
        <v>0</v>
      </c>
      <c r="U43" s="47">
        <f>SUM($D43:F43)</f>
        <v>0</v>
      </c>
      <c r="V43" s="47">
        <f>SUM($D43:G43)</f>
        <v>0</v>
      </c>
      <c r="W43" s="47">
        <f>SUM($D43:H43)</f>
        <v>0</v>
      </c>
      <c r="X43" s="47">
        <f>SUM($D43:I43)</f>
        <v>0</v>
      </c>
      <c r="Y43" s="47">
        <f>SUM($D43:J43)</f>
        <v>0</v>
      </c>
      <c r="Z43" s="47">
        <f>SUM($D43:K43)</f>
        <v>0</v>
      </c>
      <c r="AA43" s="47">
        <f>SUM($D43:L43)</f>
        <v>0</v>
      </c>
      <c r="AB43" s="47">
        <f>SUM($D43:M43)</f>
        <v>0</v>
      </c>
      <c r="AC43" s="47">
        <f>SUM($D43:N43)</f>
        <v>0</v>
      </c>
      <c r="AD43" s="47">
        <f>SUM($D43:O43)</f>
        <v>0</v>
      </c>
    </row>
    <row r="44" spans="1:30" s="55" customFormat="1" ht="15" customHeight="1">
      <c r="A44" s="74" t="s">
        <v>17</v>
      </c>
      <c r="B44" s="76" t="s">
        <v>8</v>
      </c>
      <c r="D44" s="47">
        <f>+TIBA!D$111</f>
        <v>0</v>
      </c>
      <c r="E44" s="47">
        <f>+TIBA!E$111</f>
        <v>0</v>
      </c>
      <c r="F44" s="47">
        <f>+TIBA!F$111</f>
        <v>0</v>
      </c>
      <c r="G44" s="47">
        <f>+TIBA!G$111</f>
        <v>0</v>
      </c>
      <c r="H44" s="47">
        <f>+TIBA!H$111</f>
        <v>0</v>
      </c>
      <c r="I44" s="47">
        <f>+TIBA!I$111</f>
        <v>0</v>
      </c>
      <c r="J44" s="47">
        <f>+TIBA!J$111</f>
        <v>0</v>
      </c>
      <c r="K44" s="47">
        <f>+TIBA!K$111</f>
        <v>0</v>
      </c>
      <c r="L44" s="47">
        <f>+TIBA!L$111</f>
        <v>0</v>
      </c>
      <c r="M44" s="47">
        <f>+TIBA!M$111</f>
        <v>0</v>
      </c>
      <c r="N44" s="47">
        <f>+TIBA!N$111</f>
        <v>0</v>
      </c>
      <c r="O44" s="47">
        <f>+TIBA!O$111</f>
        <v>0</v>
      </c>
      <c r="P44" s="47">
        <f t="shared" si="4"/>
        <v>0</v>
      </c>
      <c r="Q44" s="60"/>
      <c r="R44" s="60"/>
      <c r="S44" s="47">
        <f>SUM($D44:D44)</f>
        <v>0</v>
      </c>
      <c r="T44" s="47">
        <f>SUM($D44:E44)</f>
        <v>0</v>
      </c>
      <c r="U44" s="47">
        <f>SUM($D44:F44)</f>
        <v>0</v>
      </c>
      <c r="V44" s="47">
        <f>SUM($D44:G44)</f>
        <v>0</v>
      </c>
      <c r="W44" s="47">
        <f>SUM($D44:H44)</f>
        <v>0</v>
      </c>
      <c r="X44" s="47">
        <f>SUM($D44:I44)</f>
        <v>0</v>
      </c>
      <c r="Y44" s="47">
        <f>SUM($D44:J44)</f>
        <v>0</v>
      </c>
      <c r="Z44" s="47">
        <f>SUM($D44:K44)</f>
        <v>0</v>
      </c>
      <c r="AA44" s="47">
        <f>SUM($D44:L44)</f>
        <v>0</v>
      </c>
      <c r="AB44" s="47">
        <f>SUM($D44:M44)</f>
        <v>0</v>
      </c>
      <c r="AC44" s="47">
        <f>SUM($D44:N44)</f>
        <v>0</v>
      </c>
      <c r="AD44" s="47">
        <f>SUM($D44:O44)</f>
        <v>0</v>
      </c>
    </row>
    <row r="45" spans="1:30" s="55" customFormat="1" ht="15" customHeight="1">
      <c r="A45" s="74" t="s">
        <v>12</v>
      </c>
      <c r="B45" s="76" t="s">
        <v>8</v>
      </c>
      <c r="D45" s="47">
        <f>+LQB!D$111</f>
        <v>284</v>
      </c>
      <c r="E45" s="47">
        <f>+LQB!E$111</f>
        <v>292</v>
      </c>
      <c r="F45" s="47">
        <f>+LQB!F$111</f>
        <v>480</v>
      </c>
      <c r="G45" s="47">
        <f>+LQB!G$111</f>
        <v>566</v>
      </c>
      <c r="H45" s="47">
        <f>+LQB!H$111</f>
        <v>810</v>
      </c>
      <c r="I45" s="47">
        <f>+LQB!I$111</f>
        <v>688</v>
      </c>
      <c r="J45" s="47">
        <f>+LQB!J$111</f>
        <v>958</v>
      </c>
      <c r="K45" s="47">
        <f>+LQB!K$111</f>
        <v>836</v>
      </c>
      <c r="L45" s="47">
        <f>+LQB!L$111</f>
        <v>764</v>
      </c>
      <c r="M45" s="47">
        <f>+LQB!M$111</f>
        <v>752</v>
      </c>
      <c r="N45" s="47">
        <f>+LQB!N$111</f>
        <v>548</v>
      </c>
      <c r="O45" s="47">
        <f>+LQB!O$111</f>
        <v>438</v>
      </c>
      <c r="P45" s="47">
        <f t="shared" si="4"/>
        <v>7416</v>
      </c>
      <c r="Q45" s="60"/>
      <c r="R45" s="60"/>
      <c r="S45" s="47">
        <f>SUM($D45:D45)</f>
        <v>284</v>
      </c>
      <c r="T45" s="47">
        <f>SUM($D45:E45)</f>
        <v>576</v>
      </c>
      <c r="U45" s="47">
        <f>SUM($D45:F45)</f>
        <v>1056</v>
      </c>
      <c r="V45" s="47">
        <f>SUM($D45:G45)</f>
        <v>1622</v>
      </c>
      <c r="W45" s="47">
        <f>SUM($D45:H45)</f>
        <v>2432</v>
      </c>
      <c r="X45" s="47">
        <f>SUM($D45:I45)</f>
        <v>3120</v>
      </c>
      <c r="Y45" s="47">
        <f>SUM($D45:J45)</f>
        <v>4078</v>
      </c>
      <c r="Z45" s="47">
        <f>SUM($D45:K45)</f>
        <v>4914</v>
      </c>
      <c r="AA45" s="47">
        <f>SUM($D45:L45)</f>
        <v>5678</v>
      </c>
      <c r="AB45" s="47">
        <f>SUM($D45:M45)</f>
        <v>6430</v>
      </c>
      <c r="AC45" s="47">
        <f>SUM($D45:N45)</f>
        <v>6978</v>
      </c>
      <c r="AD45" s="47">
        <f>SUM($D45:O45)</f>
        <v>7416</v>
      </c>
    </row>
    <row r="46" spans="1:30" s="62" customFormat="1" ht="15" customHeight="1">
      <c r="A46" s="74" t="s">
        <v>15</v>
      </c>
      <c r="B46" s="76" t="s">
        <v>8</v>
      </c>
      <c r="C46" s="55"/>
      <c r="D46" s="47">
        <f>+RBW!D$111</f>
        <v>384</v>
      </c>
      <c r="E46" s="47">
        <f>+RBW!E$111</f>
        <v>420</v>
      </c>
      <c r="F46" s="47">
        <f>+RBW!F$111</f>
        <v>598</v>
      </c>
      <c r="G46" s="47">
        <f>+RBW!G$111</f>
        <v>1238</v>
      </c>
      <c r="H46" s="47">
        <f>+RBW!H$111</f>
        <v>2506</v>
      </c>
      <c r="I46" s="47">
        <f>+RBW!I$111</f>
        <v>3082</v>
      </c>
      <c r="J46" s="47">
        <f>+RBW!J$111</f>
        <v>3128</v>
      </c>
      <c r="K46" s="47">
        <f>+RBW!K$111</f>
        <v>2968</v>
      </c>
      <c r="L46" s="47">
        <f>+RBW!L$111</f>
        <v>2976</v>
      </c>
      <c r="M46" s="47">
        <f>+RBW!M$111</f>
        <v>2558</v>
      </c>
      <c r="N46" s="47">
        <f>+RBW!N$111</f>
        <v>796</v>
      </c>
      <c r="O46" s="47">
        <f>+RBW!O$111</f>
        <v>734</v>
      </c>
      <c r="P46" s="47">
        <f t="shared" si="4"/>
        <v>21388</v>
      </c>
      <c r="Q46" s="44"/>
      <c r="R46" s="44"/>
      <c r="S46" s="47">
        <f>SUM($D46:D46)</f>
        <v>384</v>
      </c>
      <c r="T46" s="47">
        <f>SUM($D46:E46)</f>
        <v>804</v>
      </c>
      <c r="U46" s="47">
        <f>SUM($D46:F46)</f>
        <v>1402</v>
      </c>
      <c r="V46" s="47">
        <f>SUM($D46:G46)</f>
        <v>2640</v>
      </c>
      <c r="W46" s="47">
        <f>SUM($D46:H46)</f>
        <v>5146</v>
      </c>
      <c r="X46" s="47">
        <f>SUM($D46:I46)</f>
        <v>8228</v>
      </c>
      <c r="Y46" s="47">
        <f>SUM($D46:J46)</f>
        <v>11356</v>
      </c>
      <c r="Z46" s="47">
        <f>SUM($D46:K46)</f>
        <v>14324</v>
      </c>
      <c r="AA46" s="47">
        <f>SUM($D46:L46)</f>
        <v>17300</v>
      </c>
      <c r="AB46" s="47">
        <f>SUM($D46:M46)</f>
        <v>19858</v>
      </c>
      <c r="AC46" s="47">
        <f>SUM($D46:N46)</f>
        <v>20654</v>
      </c>
      <c r="AD46" s="47">
        <f>SUM($D46:O46)</f>
        <v>21388</v>
      </c>
    </row>
    <row r="47" spans="1:30" s="55" customFormat="1" ht="15" customHeight="1">
      <c r="A47" s="74" t="s">
        <v>18</v>
      </c>
      <c r="B47" s="76" t="s">
        <v>8</v>
      </c>
      <c r="D47" s="47">
        <f>+WPB!D$111</f>
        <v>0</v>
      </c>
      <c r="E47" s="47">
        <f>+WPB!E$111</f>
        <v>0</v>
      </c>
      <c r="F47" s="47">
        <f>+WPB!F$111</f>
        <v>0</v>
      </c>
      <c r="G47" s="47">
        <f>+WPB!G$111</f>
        <v>0</v>
      </c>
      <c r="H47" s="47">
        <f>+WPB!H$111</f>
        <v>0</v>
      </c>
      <c r="I47" s="47">
        <f>+WPB!I$111</f>
        <v>0</v>
      </c>
      <c r="J47" s="47">
        <f>+WPB!J$111</f>
        <v>0</v>
      </c>
      <c r="K47" s="47">
        <f>+WPB!K$111</f>
        <v>0</v>
      </c>
      <c r="L47" s="47">
        <f>+WPB!L$111</f>
        <v>0</v>
      </c>
      <c r="M47" s="47">
        <f>+WPB!M$111</f>
        <v>0</v>
      </c>
      <c r="N47" s="47">
        <f>+WPB!N$111</f>
        <v>0</v>
      </c>
      <c r="O47" s="47">
        <f>+WPB!O$111</f>
        <v>0</v>
      </c>
      <c r="P47" s="47">
        <f t="shared" si="4"/>
        <v>0</v>
      </c>
      <c r="Q47" s="59"/>
      <c r="R47" s="59"/>
      <c r="S47" s="47">
        <f>SUM($D47:D47)</f>
        <v>0</v>
      </c>
      <c r="T47" s="47">
        <f>SUM($D47:E47)</f>
        <v>0</v>
      </c>
      <c r="U47" s="47">
        <f>SUM($D47:F47)</f>
        <v>0</v>
      </c>
      <c r="V47" s="47">
        <f>SUM($D47:G47)</f>
        <v>0</v>
      </c>
      <c r="W47" s="47">
        <f>SUM($D47:H47)</f>
        <v>0</v>
      </c>
      <c r="X47" s="47">
        <f>SUM($D47:I47)</f>
        <v>0</v>
      </c>
      <c r="Y47" s="47">
        <f>SUM($D47:J47)</f>
        <v>0</v>
      </c>
      <c r="Z47" s="47">
        <f>SUM($D47:K47)</f>
        <v>0</v>
      </c>
      <c r="AA47" s="47">
        <f>SUM($D47:L47)</f>
        <v>0</v>
      </c>
      <c r="AB47" s="47">
        <f>SUM($D47:M47)</f>
        <v>0</v>
      </c>
      <c r="AC47" s="47">
        <f>SUM($D47:N47)</f>
        <v>0</v>
      </c>
      <c r="AD47" s="47">
        <f>SUM($D47:O47)</f>
        <v>0</v>
      </c>
    </row>
    <row r="48" spans="1:30" s="55" customFormat="1" ht="15" customHeight="1">
      <c r="A48" s="74"/>
      <c r="B48" s="79" t="s">
        <v>9</v>
      </c>
      <c r="D48" s="56">
        <f t="shared" ref="D48:P48" si="5">SUM(D37:D47)</f>
        <v>7917</v>
      </c>
      <c r="E48" s="56">
        <f t="shared" si="5"/>
        <v>7449</v>
      </c>
      <c r="F48" s="56">
        <f t="shared" si="5"/>
        <v>7723</v>
      </c>
      <c r="G48" s="56">
        <f t="shared" si="5"/>
        <v>9260</v>
      </c>
      <c r="H48" s="56">
        <f t="shared" si="5"/>
        <v>14295</v>
      </c>
      <c r="I48" s="56">
        <f t="shared" si="5"/>
        <v>17668</v>
      </c>
      <c r="J48" s="56">
        <f t="shared" si="5"/>
        <v>20673</v>
      </c>
      <c r="K48" s="56">
        <f t="shared" si="5"/>
        <v>19207</v>
      </c>
      <c r="L48" s="56">
        <f t="shared" si="5"/>
        <v>17192</v>
      </c>
      <c r="M48" s="56">
        <f t="shared" si="5"/>
        <v>13501</v>
      </c>
      <c r="N48" s="56">
        <f t="shared" si="5"/>
        <v>8940</v>
      </c>
      <c r="O48" s="56">
        <f t="shared" si="5"/>
        <v>8352</v>
      </c>
      <c r="P48" s="56">
        <f t="shared" si="5"/>
        <v>152177</v>
      </c>
      <c r="Q48" s="60"/>
      <c r="R48" s="60"/>
      <c r="S48" s="47">
        <f>SUM($D48:D48)</f>
        <v>7917</v>
      </c>
      <c r="T48" s="47">
        <f>SUM($D48:E48)</f>
        <v>15366</v>
      </c>
      <c r="U48" s="47">
        <f>SUM($D48:F48)</f>
        <v>23089</v>
      </c>
      <c r="V48" s="47">
        <f>SUM($D48:G48)</f>
        <v>32349</v>
      </c>
      <c r="W48" s="47">
        <f>SUM($D48:H48)</f>
        <v>46644</v>
      </c>
      <c r="X48" s="47">
        <f>SUM($D48:I48)</f>
        <v>64312</v>
      </c>
      <c r="Y48" s="47">
        <f>SUM($D48:J48)</f>
        <v>84985</v>
      </c>
      <c r="Z48" s="47">
        <f>SUM($D48:K48)</f>
        <v>104192</v>
      </c>
      <c r="AA48" s="47">
        <f>SUM($D48:L48)</f>
        <v>121384</v>
      </c>
      <c r="AB48" s="47">
        <f>SUM($D48:M48)</f>
        <v>134885</v>
      </c>
      <c r="AC48" s="47">
        <f>SUM($D48:N48)</f>
        <v>143825</v>
      </c>
      <c r="AD48" s="47">
        <f>SUM($D48:O48)</f>
        <v>152177</v>
      </c>
    </row>
    <row r="49" spans="1:30" s="62" customFormat="1" ht="15" customHeight="1">
      <c r="A49" s="42"/>
      <c r="B49" s="78"/>
      <c r="C49" s="44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4"/>
      <c r="R49" s="44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</row>
    <row r="50" spans="1:30" s="55" customFormat="1" ht="15" customHeight="1">
      <c r="A50" s="74" t="s">
        <v>5</v>
      </c>
      <c r="B50" s="77" t="s">
        <v>70</v>
      </c>
      <c r="C50" s="46"/>
      <c r="D50" s="47">
        <f t="shared" ref="D50:O60" si="6">SUM(D11+D24+D37)</f>
        <v>528275</v>
      </c>
      <c r="E50" s="47">
        <f t="shared" si="6"/>
        <v>519355</v>
      </c>
      <c r="F50" s="47">
        <f t="shared" si="6"/>
        <v>571240</v>
      </c>
      <c r="G50" s="47">
        <f t="shared" si="6"/>
        <v>561314</v>
      </c>
      <c r="H50" s="47">
        <f t="shared" si="6"/>
        <v>581934</v>
      </c>
      <c r="I50" s="47">
        <f t="shared" si="6"/>
        <v>591153</v>
      </c>
      <c r="J50" s="47">
        <f t="shared" si="6"/>
        <v>571849</v>
      </c>
      <c r="K50" s="47">
        <f t="shared" si="6"/>
        <v>622914</v>
      </c>
      <c r="L50" s="47">
        <f t="shared" si="6"/>
        <v>564975</v>
      </c>
      <c r="M50" s="47">
        <f t="shared" si="6"/>
        <v>578587</v>
      </c>
      <c r="N50" s="47">
        <f t="shared" si="6"/>
        <v>546078</v>
      </c>
      <c r="O50" s="47">
        <f t="shared" si="6"/>
        <v>512417</v>
      </c>
      <c r="P50" s="47">
        <f t="shared" ref="P50:P60" si="7">SUM(D50:O50)</f>
        <v>6750091</v>
      </c>
      <c r="Q50" s="59"/>
      <c r="R50" s="59"/>
      <c r="S50" s="47">
        <f>SUM($D50:D50)</f>
        <v>528275</v>
      </c>
      <c r="T50" s="47">
        <f>SUM($D50:E50)</f>
        <v>1047630</v>
      </c>
      <c r="U50" s="47">
        <f>SUM($D50:F50)</f>
        <v>1618870</v>
      </c>
      <c r="V50" s="47">
        <f>SUM($D50:G50)</f>
        <v>2180184</v>
      </c>
      <c r="W50" s="47">
        <f>SUM($D50:H50)</f>
        <v>2762118</v>
      </c>
      <c r="X50" s="47">
        <f>SUM($D50:I50)</f>
        <v>3353271</v>
      </c>
      <c r="Y50" s="47">
        <f>SUM($D50:J50)</f>
        <v>3925120</v>
      </c>
      <c r="Z50" s="47">
        <f>SUM($D50:K50)</f>
        <v>4548034</v>
      </c>
      <c r="AA50" s="47">
        <f>SUM($D50:L50)</f>
        <v>5113009</v>
      </c>
      <c r="AB50" s="47">
        <f>SUM($D50:M50)</f>
        <v>5691596</v>
      </c>
      <c r="AC50" s="47">
        <f>SUM($D50:N50)</f>
        <v>6237674</v>
      </c>
      <c r="AD50" s="47">
        <f>SUM($D50:O50)</f>
        <v>6750091</v>
      </c>
    </row>
    <row r="51" spans="1:30" s="55" customFormat="1" ht="15" customHeight="1">
      <c r="A51" s="74" t="s">
        <v>10</v>
      </c>
      <c r="B51" s="77" t="s">
        <v>70</v>
      </c>
      <c r="D51" s="47">
        <f t="shared" si="6"/>
        <v>319081</v>
      </c>
      <c r="E51" s="47">
        <f t="shared" si="6"/>
        <v>297009</v>
      </c>
      <c r="F51" s="47">
        <f t="shared" si="6"/>
        <v>360474</v>
      </c>
      <c r="G51" s="47">
        <f t="shared" si="6"/>
        <v>364936</v>
      </c>
      <c r="H51" s="47">
        <f t="shared" si="6"/>
        <v>407395</v>
      </c>
      <c r="I51" s="47">
        <f t="shared" si="6"/>
        <v>431878</v>
      </c>
      <c r="J51" s="47">
        <f t="shared" si="6"/>
        <v>470982</v>
      </c>
      <c r="K51" s="47">
        <f t="shared" si="6"/>
        <v>470953</v>
      </c>
      <c r="L51" s="47">
        <f t="shared" si="6"/>
        <v>417281</v>
      </c>
      <c r="M51" s="47">
        <f t="shared" si="6"/>
        <v>412788</v>
      </c>
      <c r="N51" s="47">
        <f t="shared" si="6"/>
        <v>377046</v>
      </c>
      <c r="O51" s="47">
        <f t="shared" si="6"/>
        <v>342755</v>
      </c>
      <c r="P51" s="47">
        <f t="shared" si="7"/>
        <v>4672578</v>
      </c>
      <c r="Q51" s="60"/>
      <c r="R51" s="60"/>
      <c r="S51" s="47">
        <f>SUM($D51:D51)</f>
        <v>319081</v>
      </c>
      <c r="T51" s="47">
        <f>SUM($D51:E51)</f>
        <v>616090</v>
      </c>
      <c r="U51" s="47">
        <f>SUM($D51:F51)</f>
        <v>976564</v>
      </c>
      <c r="V51" s="47">
        <f>SUM($D51:G51)</f>
        <v>1341500</v>
      </c>
      <c r="W51" s="47">
        <f>SUM($D51:H51)</f>
        <v>1748895</v>
      </c>
      <c r="X51" s="47">
        <f>SUM($D51:I51)</f>
        <v>2180773</v>
      </c>
      <c r="Y51" s="47">
        <f>SUM($D51:J51)</f>
        <v>2651755</v>
      </c>
      <c r="Z51" s="47">
        <f>SUM($D51:K51)</f>
        <v>3122708</v>
      </c>
      <c r="AA51" s="47">
        <f>SUM($D51:L51)</f>
        <v>3539989</v>
      </c>
      <c r="AB51" s="47">
        <f>SUM($D51:M51)</f>
        <v>3952777</v>
      </c>
      <c r="AC51" s="47">
        <f>SUM($D51:N51)</f>
        <v>4329823</v>
      </c>
      <c r="AD51" s="47">
        <f>SUM($D51:O51)</f>
        <v>4672578</v>
      </c>
    </row>
    <row r="52" spans="1:30" s="55" customFormat="1" ht="15" customHeight="1">
      <c r="A52" s="74" t="s">
        <v>11</v>
      </c>
      <c r="B52" s="77" t="s">
        <v>70</v>
      </c>
      <c r="D52" s="47">
        <f t="shared" si="6"/>
        <v>344332</v>
      </c>
      <c r="E52" s="47">
        <f t="shared" si="6"/>
        <v>331747</v>
      </c>
      <c r="F52" s="47">
        <f t="shared" si="6"/>
        <v>365737</v>
      </c>
      <c r="G52" s="47">
        <f t="shared" si="6"/>
        <v>360068</v>
      </c>
      <c r="H52" s="47">
        <f t="shared" si="6"/>
        <v>369406</v>
      </c>
      <c r="I52" s="47">
        <f t="shared" si="6"/>
        <v>377277</v>
      </c>
      <c r="J52" s="47">
        <f t="shared" si="6"/>
        <v>373004</v>
      </c>
      <c r="K52" s="47">
        <f t="shared" si="6"/>
        <v>386024</v>
      </c>
      <c r="L52" s="47">
        <f t="shared" si="6"/>
        <v>375956</v>
      </c>
      <c r="M52" s="47">
        <f t="shared" si="6"/>
        <v>388236</v>
      </c>
      <c r="N52" s="47">
        <f t="shared" si="6"/>
        <v>362197</v>
      </c>
      <c r="O52" s="47">
        <f t="shared" si="6"/>
        <v>356074</v>
      </c>
      <c r="P52" s="47">
        <f t="shared" si="7"/>
        <v>4390058</v>
      </c>
      <c r="Q52" s="60"/>
      <c r="R52" s="60"/>
      <c r="S52" s="47">
        <f>SUM($D52:D52)</f>
        <v>344332</v>
      </c>
      <c r="T52" s="47">
        <f>SUM($D52:E52)</f>
        <v>676079</v>
      </c>
      <c r="U52" s="47">
        <f>SUM($D52:F52)</f>
        <v>1041816</v>
      </c>
      <c r="V52" s="47">
        <f>SUM($D52:G52)</f>
        <v>1401884</v>
      </c>
      <c r="W52" s="47">
        <f>SUM($D52:H52)</f>
        <v>1771290</v>
      </c>
      <c r="X52" s="47">
        <f>SUM($D52:I52)</f>
        <v>2148567</v>
      </c>
      <c r="Y52" s="47">
        <f>SUM($D52:J52)</f>
        <v>2521571</v>
      </c>
      <c r="Z52" s="47">
        <f>SUM($D52:K52)</f>
        <v>2907595</v>
      </c>
      <c r="AA52" s="47">
        <f>SUM($D52:L52)</f>
        <v>3283551</v>
      </c>
      <c r="AB52" s="47">
        <f>SUM($D52:M52)</f>
        <v>3671787</v>
      </c>
      <c r="AC52" s="47">
        <f>SUM($D52:N52)</f>
        <v>4033984</v>
      </c>
      <c r="AD52" s="47">
        <f>SUM($D52:O52)</f>
        <v>4390058</v>
      </c>
    </row>
    <row r="53" spans="1:30" s="55" customFormat="1" ht="15" customHeight="1">
      <c r="A53" s="74" t="s">
        <v>13</v>
      </c>
      <c r="B53" s="77" t="s">
        <v>70</v>
      </c>
      <c r="D53" s="47">
        <f t="shared" si="6"/>
        <v>44015</v>
      </c>
      <c r="E53" s="47">
        <f t="shared" si="6"/>
        <v>35173</v>
      </c>
      <c r="F53" s="47">
        <f t="shared" si="6"/>
        <v>42668</v>
      </c>
      <c r="G53" s="47">
        <f t="shared" si="6"/>
        <v>47634</v>
      </c>
      <c r="H53" s="47">
        <f t="shared" si="6"/>
        <v>54287</v>
      </c>
      <c r="I53" s="47">
        <f t="shared" si="6"/>
        <v>56522</v>
      </c>
      <c r="J53" s="47">
        <f t="shared" si="6"/>
        <v>64728</v>
      </c>
      <c r="K53" s="47">
        <f t="shared" si="6"/>
        <v>64379</v>
      </c>
      <c r="L53" s="47">
        <f t="shared" si="6"/>
        <v>57256</v>
      </c>
      <c r="M53" s="47">
        <f t="shared" si="6"/>
        <v>55526</v>
      </c>
      <c r="N53" s="47">
        <f t="shared" si="6"/>
        <v>50258</v>
      </c>
      <c r="O53" s="47">
        <f t="shared" si="6"/>
        <v>51525</v>
      </c>
      <c r="P53" s="47">
        <f t="shared" si="7"/>
        <v>623971</v>
      </c>
      <c r="Q53" s="60"/>
      <c r="R53" s="60"/>
      <c r="S53" s="47">
        <f>SUM($D53:D53)</f>
        <v>44015</v>
      </c>
      <c r="T53" s="47">
        <f>SUM($D53:E53)</f>
        <v>79188</v>
      </c>
      <c r="U53" s="47">
        <f>SUM($D53:F53)</f>
        <v>121856</v>
      </c>
      <c r="V53" s="47">
        <f>SUM($D53:G53)</f>
        <v>169490</v>
      </c>
      <c r="W53" s="47">
        <f>SUM($D53:H53)</f>
        <v>223777</v>
      </c>
      <c r="X53" s="47">
        <f>SUM($D53:I53)</f>
        <v>280299</v>
      </c>
      <c r="Y53" s="47">
        <f>SUM($D53:J53)</f>
        <v>345027</v>
      </c>
      <c r="Z53" s="47">
        <f>SUM($D53:K53)</f>
        <v>409406</v>
      </c>
      <c r="AA53" s="47">
        <f>SUM($D53:L53)</f>
        <v>466662</v>
      </c>
      <c r="AB53" s="47">
        <f>SUM($D53:M53)</f>
        <v>522188</v>
      </c>
      <c r="AC53" s="47">
        <f>SUM($D53:N53)</f>
        <v>572446</v>
      </c>
      <c r="AD53" s="47">
        <f>SUM($D53:O53)</f>
        <v>623971</v>
      </c>
    </row>
    <row r="54" spans="1:30" s="62" customFormat="1" ht="15" customHeight="1">
      <c r="A54" s="74" t="s">
        <v>14</v>
      </c>
      <c r="B54" s="77" t="s">
        <v>70</v>
      </c>
      <c r="C54" s="55"/>
      <c r="D54" s="47">
        <f t="shared" si="6"/>
        <v>352238</v>
      </c>
      <c r="E54" s="47">
        <f t="shared" si="6"/>
        <v>336321</v>
      </c>
      <c r="F54" s="47">
        <f t="shared" si="6"/>
        <v>422449</v>
      </c>
      <c r="G54" s="47">
        <f t="shared" si="6"/>
        <v>394402</v>
      </c>
      <c r="H54" s="47">
        <f t="shared" si="6"/>
        <v>452274</v>
      </c>
      <c r="I54" s="47">
        <f t="shared" si="6"/>
        <v>485369</v>
      </c>
      <c r="J54" s="47">
        <f t="shared" si="6"/>
        <v>586600</v>
      </c>
      <c r="K54" s="47">
        <f t="shared" si="6"/>
        <v>596470</v>
      </c>
      <c r="L54" s="47">
        <f t="shared" si="6"/>
        <v>474419</v>
      </c>
      <c r="M54" s="47">
        <f t="shared" si="6"/>
        <v>454172</v>
      </c>
      <c r="N54" s="47">
        <f t="shared" si="6"/>
        <v>395230</v>
      </c>
      <c r="O54" s="47">
        <f t="shared" si="6"/>
        <v>380151</v>
      </c>
      <c r="P54" s="47">
        <f t="shared" si="7"/>
        <v>5330095</v>
      </c>
      <c r="Q54" s="44"/>
      <c r="R54" s="44"/>
      <c r="S54" s="47">
        <f>SUM($D54:D54)</f>
        <v>352238</v>
      </c>
      <c r="T54" s="47">
        <f>SUM($D54:E54)</f>
        <v>688559</v>
      </c>
      <c r="U54" s="47">
        <f>SUM($D54:F54)</f>
        <v>1111008</v>
      </c>
      <c r="V54" s="47">
        <f>SUM($D54:G54)</f>
        <v>1505410</v>
      </c>
      <c r="W54" s="47">
        <f>SUM($D54:H54)</f>
        <v>1957684</v>
      </c>
      <c r="X54" s="47">
        <f>SUM($D54:I54)</f>
        <v>2443053</v>
      </c>
      <c r="Y54" s="47">
        <f>SUM($D54:J54)</f>
        <v>3029653</v>
      </c>
      <c r="Z54" s="47">
        <f>SUM($D54:K54)</f>
        <v>3626123</v>
      </c>
      <c r="AA54" s="47">
        <f>SUM($D54:L54)</f>
        <v>4100542</v>
      </c>
      <c r="AB54" s="47">
        <f>SUM($D54:M54)</f>
        <v>4554714</v>
      </c>
      <c r="AC54" s="47">
        <f>SUM($D54:N54)</f>
        <v>4949944</v>
      </c>
      <c r="AD54" s="47">
        <f>SUM($D54:O54)</f>
        <v>5330095</v>
      </c>
    </row>
    <row r="55" spans="1:30" s="55" customFormat="1" ht="15" customHeight="1">
      <c r="A55" s="74" t="s">
        <v>78</v>
      </c>
      <c r="B55" s="77" t="s">
        <v>70</v>
      </c>
      <c r="D55" s="47">
        <f t="shared" si="6"/>
        <v>97679</v>
      </c>
      <c r="E55" s="47">
        <f t="shared" si="6"/>
        <v>89283</v>
      </c>
      <c r="F55" s="47">
        <f t="shared" si="6"/>
        <v>107198</v>
      </c>
      <c r="G55" s="47">
        <f t="shared" si="6"/>
        <v>107448</v>
      </c>
      <c r="H55" s="47">
        <f t="shared" si="6"/>
        <v>123750</v>
      </c>
      <c r="I55" s="47">
        <f t="shared" si="6"/>
        <v>134414</v>
      </c>
      <c r="J55" s="47">
        <f t="shared" si="6"/>
        <v>156061</v>
      </c>
      <c r="K55" s="47">
        <f t="shared" si="6"/>
        <v>152489</v>
      </c>
      <c r="L55" s="47">
        <f t="shared" si="6"/>
        <v>136899</v>
      </c>
      <c r="M55" s="47">
        <f t="shared" si="6"/>
        <v>124237</v>
      </c>
      <c r="N55" s="47">
        <f t="shared" si="6"/>
        <v>104035</v>
      </c>
      <c r="O55" s="47">
        <f t="shared" si="6"/>
        <v>102268</v>
      </c>
      <c r="P55" s="47">
        <f t="shared" si="7"/>
        <v>1435761</v>
      </c>
      <c r="Q55" s="59"/>
      <c r="R55" s="59"/>
      <c r="S55" s="47">
        <f>SUM($D55:D55)</f>
        <v>97679</v>
      </c>
      <c r="T55" s="47">
        <f>SUM($D55:E55)</f>
        <v>186962</v>
      </c>
      <c r="U55" s="47">
        <f>SUM($D55:F55)</f>
        <v>294160</v>
      </c>
      <c r="V55" s="47">
        <f>SUM($D55:G55)</f>
        <v>401608</v>
      </c>
      <c r="W55" s="47">
        <f>SUM($D55:H55)</f>
        <v>525358</v>
      </c>
      <c r="X55" s="47">
        <f>SUM($D55:I55)</f>
        <v>659772</v>
      </c>
      <c r="Y55" s="47">
        <f>SUM($D55:J55)</f>
        <v>815833</v>
      </c>
      <c r="Z55" s="47">
        <f>SUM($D55:K55)</f>
        <v>968322</v>
      </c>
      <c r="AA55" s="47">
        <f>SUM($D55:L55)</f>
        <v>1105221</v>
      </c>
      <c r="AB55" s="47">
        <f>SUM($D55:M55)</f>
        <v>1229458</v>
      </c>
      <c r="AC55" s="47">
        <f>SUM($D55:N55)</f>
        <v>1333493</v>
      </c>
      <c r="AD55" s="47">
        <f>SUM($D55:O55)</f>
        <v>1435761</v>
      </c>
    </row>
    <row r="56" spans="1:30" s="55" customFormat="1" ht="15" customHeight="1">
      <c r="A56" s="74" t="s">
        <v>16</v>
      </c>
      <c r="B56" s="77" t="s">
        <v>70</v>
      </c>
      <c r="D56" s="47">
        <f t="shared" si="6"/>
        <v>172848</v>
      </c>
      <c r="E56" s="47">
        <f t="shared" si="6"/>
        <v>155949</v>
      </c>
      <c r="F56" s="47">
        <f t="shared" si="6"/>
        <v>182195</v>
      </c>
      <c r="G56" s="47">
        <f t="shared" si="6"/>
        <v>187488</v>
      </c>
      <c r="H56" s="47">
        <f t="shared" si="6"/>
        <v>202042</v>
      </c>
      <c r="I56" s="47">
        <f t="shared" si="6"/>
        <v>203570</v>
      </c>
      <c r="J56" s="47">
        <f t="shared" si="6"/>
        <v>204159</v>
      </c>
      <c r="K56" s="47">
        <f t="shared" si="6"/>
        <v>203528</v>
      </c>
      <c r="L56" s="47">
        <f t="shared" si="6"/>
        <v>198445</v>
      </c>
      <c r="M56" s="47">
        <f t="shared" si="6"/>
        <v>198413</v>
      </c>
      <c r="N56" s="47">
        <f t="shared" si="6"/>
        <v>186162</v>
      </c>
      <c r="O56" s="47">
        <f t="shared" si="6"/>
        <v>185863</v>
      </c>
      <c r="P56" s="47">
        <f t="shared" si="7"/>
        <v>2280662</v>
      </c>
      <c r="Q56" s="60"/>
      <c r="R56" s="60"/>
      <c r="S56" s="47">
        <f>SUM($D56:D56)</f>
        <v>172848</v>
      </c>
      <c r="T56" s="47">
        <f>SUM($D56:E56)</f>
        <v>328797</v>
      </c>
      <c r="U56" s="47">
        <f>SUM($D56:F56)</f>
        <v>510992</v>
      </c>
      <c r="V56" s="47">
        <f>SUM($D56:G56)</f>
        <v>698480</v>
      </c>
      <c r="W56" s="47">
        <f>SUM($D56:H56)</f>
        <v>900522</v>
      </c>
      <c r="X56" s="47">
        <f>SUM($D56:I56)</f>
        <v>1104092</v>
      </c>
      <c r="Y56" s="47">
        <f>SUM($D56:J56)</f>
        <v>1308251</v>
      </c>
      <c r="Z56" s="47">
        <f>SUM($D56:K56)</f>
        <v>1511779</v>
      </c>
      <c r="AA56" s="47">
        <f>SUM($D56:L56)</f>
        <v>1710224</v>
      </c>
      <c r="AB56" s="47">
        <f>SUM($D56:M56)</f>
        <v>1908637</v>
      </c>
      <c r="AC56" s="47">
        <f>SUM($D56:N56)</f>
        <v>2094799</v>
      </c>
      <c r="AD56" s="47">
        <f>SUM($D56:O56)</f>
        <v>2280662</v>
      </c>
    </row>
    <row r="57" spans="1:30" s="55" customFormat="1" ht="15" customHeight="1">
      <c r="A57" s="74" t="s">
        <v>17</v>
      </c>
      <c r="B57" s="77" t="s">
        <v>70</v>
      </c>
      <c r="D57" s="47">
        <f t="shared" si="6"/>
        <v>108565</v>
      </c>
      <c r="E57" s="47">
        <f t="shared" si="6"/>
        <v>101883</v>
      </c>
      <c r="F57" s="47">
        <f t="shared" si="6"/>
        <v>136416</v>
      </c>
      <c r="G57" s="47">
        <f t="shared" si="6"/>
        <v>147431</v>
      </c>
      <c r="H57" s="47">
        <f t="shared" si="6"/>
        <v>175079</v>
      </c>
      <c r="I57" s="47">
        <f t="shared" si="6"/>
        <v>191749</v>
      </c>
      <c r="J57" s="47">
        <f t="shared" si="6"/>
        <v>262232</v>
      </c>
      <c r="K57" s="47">
        <f t="shared" si="6"/>
        <v>253758</v>
      </c>
      <c r="L57" s="47">
        <f t="shared" si="6"/>
        <v>191189</v>
      </c>
      <c r="M57" s="47">
        <f t="shared" si="6"/>
        <v>170273</v>
      </c>
      <c r="N57" s="47">
        <f t="shared" si="6"/>
        <v>142377</v>
      </c>
      <c r="O57" s="47">
        <f t="shared" si="6"/>
        <v>122312</v>
      </c>
      <c r="P57" s="47">
        <f t="shared" si="7"/>
        <v>2003264</v>
      </c>
      <c r="Q57" s="60"/>
      <c r="R57" s="60"/>
      <c r="S57" s="47">
        <f>SUM($D57:D57)</f>
        <v>108565</v>
      </c>
      <c r="T57" s="47">
        <f>SUM($D57:E57)</f>
        <v>210448</v>
      </c>
      <c r="U57" s="47">
        <f>SUM($D57:F57)</f>
        <v>346864</v>
      </c>
      <c r="V57" s="47">
        <f>SUM($D57:G57)</f>
        <v>494295</v>
      </c>
      <c r="W57" s="47">
        <f>SUM($D57:H57)</f>
        <v>669374</v>
      </c>
      <c r="X57" s="47">
        <f>SUM($D57:I57)</f>
        <v>861123</v>
      </c>
      <c r="Y57" s="47">
        <f>SUM($D57:J57)</f>
        <v>1123355</v>
      </c>
      <c r="Z57" s="47">
        <f>SUM($D57:K57)</f>
        <v>1377113</v>
      </c>
      <c r="AA57" s="47">
        <f>SUM($D57:L57)</f>
        <v>1568302</v>
      </c>
      <c r="AB57" s="47">
        <f>SUM($D57:M57)</f>
        <v>1738575</v>
      </c>
      <c r="AC57" s="47">
        <f>SUM($D57:N57)</f>
        <v>1880952</v>
      </c>
      <c r="AD57" s="47">
        <f>SUM($D57:O57)</f>
        <v>2003264</v>
      </c>
    </row>
    <row r="58" spans="1:30" s="55" customFormat="1" ht="15" customHeight="1">
      <c r="A58" s="74" t="s">
        <v>12</v>
      </c>
      <c r="B58" s="77" t="s">
        <v>70</v>
      </c>
      <c r="D58" s="47">
        <f t="shared" si="6"/>
        <v>203918</v>
      </c>
      <c r="E58" s="47">
        <f t="shared" si="6"/>
        <v>187033</v>
      </c>
      <c r="F58" s="47">
        <f t="shared" si="6"/>
        <v>238680</v>
      </c>
      <c r="G58" s="47">
        <f t="shared" si="6"/>
        <v>237655</v>
      </c>
      <c r="H58" s="47">
        <f t="shared" si="6"/>
        <v>275769</v>
      </c>
      <c r="I58" s="47">
        <f t="shared" si="6"/>
        <v>284017</v>
      </c>
      <c r="J58" s="47">
        <f t="shared" si="6"/>
        <v>343296</v>
      </c>
      <c r="K58" s="47">
        <f t="shared" si="6"/>
        <v>342329</v>
      </c>
      <c r="L58" s="47">
        <f t="shared" si="6"/>
        <v>281402</v>
      </c>
      <c r="M58" s="47">
        <f t="shared" si="6"/>
        <v>278013</v>
      </c>
      <c r="N58" s="47">
        <f t="shared" si="6"/>
        <v>257606</v>
      </c>
      <c r="O58" s="47">
        <f t="shared" si="6"/>
        <v>247762</v>
      </c>
      <c r="P58" s="47">
        <f t="shared" si="7"/>
        <v>3177480</v>
      </c>
      <c r="Q58" s="60"/>
      <c r="R58" s="60"/>
      <c r="S58" s="47">
        <f>SUM($D58:D58)</f>
        <v>203918</v>
      </c>
      <c r="T58" s="47">
        <f>SUM($D58:E58)</f>
        <v>390951</v>
      </c>
      <c r="U58" s="47">
        <f>SUM($D58:F58)</f>
        <v>629631</v>
      </c>
      <c r="V58" s="47">
        <f>SUM($D58:G58)</f>
        <v>867286</v>
      </c>
      <c r="W58" s="47">
        <f>SUM($D58:H58)</f>
        <v>1143055</v>
      </c>
      <c r="X58" s="47">
        <f>SUM($D58:I58)</f>
        <v>1427072</v>
      </c>
      <c r="Y58" s="47">
        <f>SUM($D58:J58)</f>
        <v>1770368</v>
      </c>
      <c r="Z58" s="47">
        <f>SUM($D58:K58)</f>
        <v>2112697</v>
      </c>
      <c r="AA58" s="47">
        <f>SUM($D58:L58)</f>
        <v>2394099</v>
      </c>
      <c r="AB58" s="47">
        <f>SUM($D58:M58)</f>
        <v>2672112</v>
      </c>
      <c r="AC58" s="47">
        <f>SUM($D58:N58)</f>
        <v>2929718</v>
      </c>
      <c r="AD58" s="47">
        <f>SUM($D58:O58)</f>
        <v>3177480</v>
      </c>
    </row>
    <row r="59" spans="1:30" s="62" customFormat="1" ht="15" customHeight="1">
      <c r="A59" s="74" t="s">
        <v>15</v>
      </c>
      <c r="B59" s="77" t="s">
        <v>70</v>
      </c>
      <c r="C59" s="55"/>
      <c r="D59" s="47">
        <f t="shared" si="6"/>
        <v>151321</v>
      </c>
      <c r="E59" s="47">
        <f t="shared" si="6"/>
        <v>131580</v>
      </c>
      <c r="F59" s="47">
        <f t="shared" si="6"/>
        <v>170826</v>
      </c>
      <c r="G59" s="47">
        <f t="shared" si="6"/>
        <v>181217</v>
      </c>
      <c r="H59" s="47">
        <f t="shared" si="6"/>
        <v>216623</v>
      </c>
      <c r="I59" s="47">
        <f t="shared" si="6"/>
        <v>238541</v>
      </c>
      <c r="J59" s="47">
        <f t="shared" si="6"/>
        <v>308364</v>
      </c>
      <c r="K59" s="47">
        <f t="shared" si="6"/>
        <v>300229</v>
      </c>
      <c r="L59" s="47">
        <f t="shared" si="6"/>
        <v>231511</v>
      </c>
      <c r="M59" s="47">
        <f t="shared" si="6"/>
        <v>211443</v>
      </c>
      <c r="N59" s="47">
        <f t="shared" si="6"/>
        <v>172232</v>
      </c>
      <c r="O59" s="47">
        <f t="shared" si="6"/>
        <v>168728</v>
      </c>
      <c r="P59" s="47">
        <f t="shared" si="7"/>
        <v>2482615</v>
      </c>
      <c r="Q59" s="44"/>
      <c r="R59" s="44"/>
      <c r="S59" s="47">
        <f>SUM($D59:D59)</f>
        <v>151321</v>
      </c>
      <c r="T59" s="47">
        <f>SUM($D59:E59)</f>
        <v>282901</v>
      </c>
      <c r="U59" s="47">
        <f>SUM($D59:F59)</f>
        <v>453727</v>
      </c>
      <c r="V59" s="47">
        <f>SUM($D59:G59)</f>
        <v>634944</v>
      </c>
      <c r="W59" s="47">
        <f>SUM($D59:H59)</f>
        <v>851567</v>
      </c>
      <c r="X59" s="47">
        <f>SUM($D59:I59)</f>
        <v>1090108</v>
      </c>
      <c r="Y59" s="47">
        <f>SUM($D59:J59)</f>
        <v>1398472</v>
      </c>
      <c r="Z59" s="47">
        <f>SUM($D59:K59)</f>
        <v>1698701</v>
      </c>
      <c r="AA59" s="47">
        <f>SUM($D59:L59)</f>
        <v>1930212</v>
      </c>
      <c r="AB59" s="47">
        <f>SUM($D59:M59)</f>
        <v>2141655</v>
      </c>
      <c r="AC59" s="47">
        <f>SUM($D59:N59)</f>
        <v>2313887</v>
      </c>
      <c r="AD59" s="47">
        <f>SUM($D59:O59)</f>
        <v>2482615</v>
      </c>
    </row>
    <row r="60" spans="1:30" s="55" customFormat="1" ht="15" customHeight="1">
      <c r="A60" s="74" t="s">
        <v>18</v>
      </c>
      <c r="B60" s="77" t="s">
        <v>70</v>
      </c>
      <c r="D60" s="47">
        <f t="shared" si="6"/>
        <v>33972</v>
      </c>
      <c r="E60" s="47">
        <f t="shared" si="6"/>
        <v>28932</v>
      </c>
      <c r="F60" s="47">
        <f t="shared" si="6"/>
        <v>34595</v>
      </c>
      <c r="G60" s="47">
        <f t="shared" si="6"/>
        <v>38718</v>
      </c>
      <c r="H60" s="47">
        <f t="shared" si="6"/>
        <v>43494</v>
      </c>
      <c r="I60" s="47">
        <f t="shared" si="6"/>
        <v>46581</v>
      </c>
      <c r="J60" s="47">
        <f t="shared" si="6"/>
        <v>55559</v>
      </c>
      <c r="K60" s="47">
        <f t="shared" si="6"/>
        <v>55176</v>
      </c>
      <c r="L60" s="47">
        <f t="shared" si="6"/>
        <v>47535</v>
      </c>
      <c r="M60" s="47">
        <f t="shared" si="6"/>
        <v>45109</v>
      </c>
      <c r="N60" s="47">
        <f t="shared" si="6"/>
        <v>41431</v>
      </c>
      <c r="O60" s="47">
        <f t="shared" si="6"/>
        <v>41650</v>
      </c>
      <c r="P60" s="47">
        <f t="shared" si="7"/>
        <v>512752</v>
      </c>
      <c r="Q60" s="59"/>
      <c r="R60" s="59"/>
      <c r="S60" s="47">
        <f>SUM($D60:D60)</f>
        <v>33972</v>
      </c>
      <c r="T60" s="47">
        <f>SUM($D60:E60)</f>
        <v>62904</v>
      </c>
      <c r="U60" s="47">
        <f>SUM($D60:F60)</f>
        <v>97499</v>
      </c>
      <c r="V60" s="47">
        <f>SUM($D60:G60)</f>
        <v>136217</v>
      </c>
      <c r="W60" s="47">
        <f>SUM($D60:H60)</f>
        <v>179711</v>
      </c>
      <c r="X60" s="47">
        <f>SUM($D60:I60)</f>
        <v>226292</v>
      </c>
      <c r="Y60" s="47">
        <f>SUM($D60:J60)</f>
        <v>281851</v>
      </c>
      <c r="Z60" s="47">
        <f>SUM($D60:K60)</f>
        <v>337027</v>
      </c>
      <c r="AA60" s="47">
        <f>SUM($D60:L60)</f>
        <v>384562</v>
      </c>
      <c r="AB60" s="47">
        <f>SUM($D60:M60)</f>
        <v>429671</v>
      </c>
      <c r="AC60" s="47">
        <f>SUM($D60:N60)</f>
        <v>471102</v>
      </c>
      <c r="AD60" s="47">
        <f>SUM($D60:O60)</f>
        <v>512752</v>
      </c>
    </row>
    <row r="61" spans="1:30" s="55" customFormat="1" ht="15" customHeight="1">
      <c r="A61" s="74"/>
      <c r="B61" s="79" t="s">
        <v>9</v>
      </c>
      <c r="D61" s="56">
        <f t="shared" ref="D61:P61" si="8">SUM(D50:D60)</f>
        <v>2356244</v>
      </c>
      <c r="E61" s="56">
        <f t="shared" si="8"/>
        <v>2214265</v>
      </c>
      <c r="F61" s="56">
        <f t="shared" si="8"/>
        <v>2632478</v>
      </c>
      <c r="G61" s="56">
        <f t="shared" si="8"/>
        <v>2628311</v>
      </c>
      <c r="H61" s="56">
        <f t="shared" si="8"/>
        <v>2902053</v>
      </c>
      <c r="I61" s="56">
        <f t="shared" si="8"/>
        <v>3041071</v>
      </c>
      <c r="J61" s="56">
        <f t="shared" si="8"/>
        <v>3396834</v>
      </c>
      <c r="K61" s="56">
        <f t="shared" si="8"/>
        <v>3448249</v>
      </c>
      <c r="L61" s="56">
        <f t="shared" si="8"/>
        <v>2976868</v>
      </c>
      <c r="M61" s="56">
        <f t="shared" si="8"/>
        <v>2916797</v>
      </c>
      <c r="N61" s="56">
        <f t="shared" si="8"/>
        <v>2634652</v>
      </c>
      <c r="O61" s="56">
        <f t="shared" si="8"/>
        <v>2511505</v>
      </c>
      <c r="P61" s="56">
        <f t="shared" si="8"/>
        <v>33659327</v>
      </c>
      <c r="Q61" s="60"/>
      <c r="R61" s="60"/>
      <c r="S61" s="47">
        <f>SUM($D61:D61)</f>
        <v>2356244</v>
      </c>
      <c r="T61" s="47">
        <f>SUM($D61:E61)</f>
        <v>4570509</v>
      </c>
      <c r="U61" s="47">
        <f>SUM($D61:F61)</f>
        <v>7202987</v>
      </c>
      <c r="V61" s="47">
        <f>SUM($D61:G61)</f>
        <v>9831298</v>
      </c>
      <c r="W61" s="47">
        <f>SUM($D61:H61)</f>
        <v>12733351</v>
      </c>
      <c r="X61" s="47">
        <f>SUM($D61:I61)</f>
        <v>15774422</v>
      </c>
      <c r="Y61" s="47">
        <f>SUM($D61:J61)</f>
        <v>19171256</v>
      </c>
      <c r="Z61" s="47">
        <f>SUM($D61:K61)</f>
        <v>22619505</v>
      </c>
      <c r="AA61" s="47">
        <f>SUM($D61:L61)</f>
        <v>25596373</v>
      </c>
      <c r="AB61" s="47">
        <f>SUM($D61:M61)</f>
        <v>28513170</v>
      </c>
      <c r="AC61" s="47">
        <f>SUM($D61:N61)</f>
        <v>31147822</v>
      </c>
      <c r="AD61" s="47">
        <f>SUM($D61:O61)</f>
        <v>33659327</v>
      </c>
    </row>
    <row r="62" spans="1:30" s="62" customFormat="1" ht="15" customHeight="1">
      <c r="A62" s="42"/>
      <c r="B62" s="43"/>
      <c r="C62" s="44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4"/>
      <c r="R62" s="44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</row>
  </sheetData>
  <sheetProtection sheet="1" objects="1" scenarios="1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DZ124"/>
  <sheetViews>
    <sheetView zoomScale="70" zoomScaleNormal="70" workbookViewId="0">
      <pane xSplit="2" ySplit="8" topLeftCell="C42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5"/>
  <cols>
    <col min="1" max="1" width="29.08984375" customWidth="1"/>
    <col min="2" max="2" width="15.6328125" customWidth="1"/>
    <col min="3" max="3" width="11.453125" bestFit="1" customWidth="1"/>
    <col min="4" max="4" width="16.90625" customWidth="1"/>
    <col min="5" max="5" width="10" customWidth="1"/>
    <col min="6" max="6" width="8.81640625" customWidth="1"/>
    <col min="7" max="7" width="14.90625" customWidth="1"/>
    <col min="8" max="8" width="17.1796875" customWidth="1"/>
    <col min="9" max="9" width="10" customWidth="1"/>
    <col min="10" max="10" width="8.81640625" customWidth="1"/>
    <col min="11" max="11" width="15" customWidth="1"/>
    <col min="12" max="12" width="16.453125" customWidth="1"/>
    <col min="13" max="13" width="15" customWidth="1"/>
    <col min="14" max="14" width="8.81640625" customWidth="1"/>
    <col min="15" max="15" width="15.90625" customWidth="1"/>
    <col min="16" max="16" width="20.08984375" customWidth="1"/>
    <col min="17" max="17" width="10" customWidth="1"/>
    <col min="18" max="18" width="8.81640625" customWidth="1"/>
    <col min="19" max="19" width="15.08984375" customWidth="1"/>
    <col min="20" max="20" width="14" customWidth="1"/>
    <col min="21" max="21" width="14.453125" customWidth="1"/>
    <col min="22" max="22" width="11.6328125" customWidth="1"/>
    <col min="23" max="23" width="13.36328125" customWidth="1"/>
    <col min="24" max="24" width="16.08984375" customWidth="1"/>
    <col min="25" max="25" width="14.453125" customWidth="1"/>
    <col min="26" max="26" width="12.08984375" customWidth="1"/>
    <col min="27" max="27" width="13.81640625" customWidth="1"/>
    <col min="28" max="28" width="16.08984375" customWidth="1"/>
    <col min="29" max="29" width="13.36328125" customWidth="1"/>
    <col min="30" max="30" width="11.6328125" customWidth="1"/>
    <col min="31" max="31" width="15.08984375" customWidth="1"/>
    <col min="32" max="32" width="15.90625" customWidth="1"/>
    <col min="33" max="33" width="11" customWidth="1"/>
    <col min="34" max="34" width="12.81640625" customWidth="1"/>
    <col min="35" max="35" width="14.90625" customWidth="1"/>
    <col min="36" max="36" width="16.36328125" customWidth="1"/>
    <col min="37" max="37" width="13" customWidth="1"/>
    <col min="38" max="38" width="11.54296875" customWidth="1"/>
    <col min="39" max="39" width="14" customWidth="1"/>
    <col min="40" max="40" width="16.453125" customWidth="1"/>
    <col min="41" max="41" width="16.1796875" customWidth="1"/>
    <col min="42" max="42" width="12.08984375" customWidth="1"/>
    <col min="43" max="43" width="14.08984375" customWidth="1"/>
    <col min="44" max="44" width="16.90625" customWidth="1"/>
    <col min="45" max="45" width="12.6328125" customWidth="1"/>
    <col min="46" max="46" width="12.36328125" customWidth="1"/>
    <col min="47" max="47" width="14.1796875" customWidth="1"/>
    <col min="48" max="48" width="17.90625" customWidth="1"/>
    <col min="49" max="49" width="11" customWidth="1"/>
    <col min="50" max="50" width="8.81640625" customWidth="1"/>
    <col min="51" max="51" width="14.453125" customWidth="1"/>
    <col min="52" max="52" width="16.81640625" customWidth="1"/>
    <col min="53" max="53" width="16.08984375" customWidth="1"/>
    <col min="54" max="54" width="14.6328125" customWidth="1"/>
    <col min="55" max="55" width="15.90625" customWidth="1"/>
    <col min="56" max="56" width="17.90625" customWidth="1"/>
    <col min="57" max="57" width="11.81640625" bestFit="1" customWidth="1"/>
    <col min="58" max="58" width="8.81640625" customWidth="1"/>
    <col min="59" max="59" width="16.36328125" customWidth="1"/>
    <col min="60" max="60" width="18.453125" customWidth="1"/>
    <col min="61" max="61" width="11.81640625" customWidth="1"/>
    <col min="62" max="62" width="11.36328125" customWidth="1"/>
    <col min="63" max="63" width="15.1796875" customWidth="1"/>
    <col min="64" max="64" width="15.6328125" customWidth="1"/>
    <col min="65" max="65" width="11.6328125" bestFit="1" customWidth="1"/>
    <col min="66" max="66" width="8.81640625" customWidth="1"/>
    <col min="67" max="67" width="14.6328125" customWidth="1"/>
    <col min="68" max="68" width="15.1796875" bestFit="1" customWidth="1"/>
    <col min="69" max="69" width="13.453125" customWidth="1"/>
    <col min="70" max="70" width="11.36328125" customWidth="1"/>
    <col min="71" max="71" width="12.90625" customWidth="1"/>
    <col min="72" max="72" width="15.6328125" customWidth="1"/>
    <col min="73" max="73" width="15.1796875" customWidth="1"/>
    <col min="74" max="74" width="8.81640625" customWidth="1"/>
    <col min="75" max="75" width="11.6328125" bestFit="1" customWidth="1"/>
    <col min="76" max="76" width="15.36328125" customWidth="1"/>
    <col min="77" max="77" width="12.453125" bestFit="1" customWidth="1"/>
    <col min="78" max="78" width="10.36328125" bestFit="1" customWidth="1"/>
    <col min="79" max="79" width="12.6328125" bestFit="1" customWidth="1"/>
    <col min="80" max="80" width="16.1796875" bestFit="1" customWidth="1"/>
    <col min="81" max="81" width="11.6328125" bestFit="1" customWidth="1"/>
    <col min="82" max="82" width="8.81640625" customWidth="1"/>
    <col min="83" max="83" width="13" customWidth="1"/>
    <col min="84" max="84" width="12.6328125" bestFit="1" customWidth="1"/>
    <col min="85" max="85" width="10.54296875" bestFit="1" customWidth="1"/>
    <col min="86" max="86" width="10.36328125" bestFit="1" customWidth="1"/>
    <col min="87" max="87" width="12.90625" bestFit="1" customWidth="1"/>
    <col min="88" max="88" width="14.36328125" bestFit="1" customWidth="1"/>
    <col min="89" max="89" width="13.36328125" bestFit="1" customWidth="1"/>
    <col min="90" max="90" width="8.81640625" customWidth="1"/>
    <col min="91" max="91" width="11.6328125" bestFit="1" customWidth="1"/>
    <col min="92" max="92" width="11.6328125" customWidth="1"/>
    <col min="93" max="93" width="12.08984375" bestFit="1" customWidth="1"/>
    <col min="94" max="94" width="10.36328125" bestFit="1" customWidth="1"/>
    <col min="95" max="95" width="12.6328125" bestFit="1" customWidth="1"/>
    <col min="96" max="96" width="13.54296875" customWidth="1"/>
    <col min="97" max="97" width="13.36328125" bestFit="1" customWidth="1"/>
    <col min="98" max="98" width="9.54296875" bestFit="1" customWidth="1"/>
    <col min="100" max="100" width="8.90625" customWidth="1"/>
    <col min="101" max="101" width="36.1796875" hidden="1" customWidth="1"/>
    <col min="102" max="102" width="14.36328125" hidden="1" customWidth="1"/>
    <col min="103" max="103" width="8.90625" hidden="1" customWidth="1"/>
    <col min="104" max="115" width="9" hidden="1" customWidth="1"/>
    <col min="116" max="117" width="1.453125" hidden="1" customWidth="1"/>
    <col min="118" max="129" width="9" hidden="1" customWidth="1"/>
  </cols>
  <sheetData>
    <row r="1" spans="1:130" ht="15.6">
      <c r="A1" s="6" t="s">
        <v>79</v>
      </c>
      <c r="AF1" s="2"/>
    </row>
    <row r="2" spans="1:130" ht="15.6">
      <c r="A2" s="6" t="s">
        <v>80</v>
      </c>
    </row>
    <row r="3" spans="1:130" ht="15.6">
      <c r="A3" s="6" t="s">
        <v>0</v>
      </c>
      <c r="AB3" s="2"/>
    </row>
    <row r="4" spans="1:130" ht="15.6">
      <c r="A4" s="6" t="str">
        <f>CONCATENATE(C8," - ",D8)</f>
        <v>2013 - 2014</v>
      </c>
      <c r="C4" s="3" t="s">
        <v>43</v>
      </c>
      <c r="D4" s="85"/>
      <c r="K4" s="3" t="s">
        <v>42</v>
      </c>
      <c r="S4" s="3" t="s">
        <v>23</v>
      </c>
      <c r="AA4" s="3" t="s">
        <v>24</v>
      </c>
      <c r="AI4" s="3" t="s">
        <v>41</v>
      </c>
      <c r="AQ4" s="3" t="s">
        <v>40</v>
      </c>
      <c r="AY4" s="3" t="s">
        <v>39</v>
      </c>
      <c r="BG4" s="3" t="s">
        <v>38</v>
      </c>
      <c r="BO4" s="3" t="s">
        <v>35</v>
      </c>
      <c r="BW4" s="3" t="s">
        <v>34</v>
      </c>
      <c r="CE4" s="3" t="s">
        <v>36</v>
      </c>
      <c r="CM4" s="3" t="s">
        <v>37</v>
      </c>
    </row>
    <row r="5" spans="1:130" ht="15.6" hidden="1">
      <c r="A5" s="6"/>
      <c r="C5" s="3"/>
      <c r="D5" s="85"/>
      <c r="G5" s="86" t="s">
        <v>75</v>
      </c>
      <c r="H5" s="86" t="s">
        <v>76</v>
      </c>
      <c r="K5" s="3"/>
      <c r="O5" s="86" t="s">
        <v>75</v>
      </c>
      <c r="P5" s="86" t="s">
        <v>76</v>
      </c>
      <c r="S5" s="3"/>
      <c r="W5" s="86" t="s">
        <v>75</v>
      </c>
      <c r="X5" s="86" t="s">
        <v>76</v>
      </c>
      <c r="AA5" s="3"/>
      <c r="AE5" s="86" t="s">
        <v>75</v>
      </c>
      <c r="AF5" s="86" t="s">
        <v>76</v>
      </c>
      <c r="AI5" s="3"/>
      <c r="AM5" s="86" t="s">
        <v>75</v>
      </c>
      <c r="AN5" s="86" t="s">
        <v>76</v>
      </c>
      <c r="AQ5" s="3"/>
      <c r="AU5" s="86" t="s">
        <v>75</v>
      </c>
      <c r="AV5" s="86" t="s">
        <v>76</v>
      </c>
      <c r="AY5" s="3"/>
      <c r="BC5" s="86" t="s">
        <v>75</v>
      </c>
      <c r="BD5" s="86" t="s">
        <v>76</v>
      </c>
      <c r="BG5" s="3"/>
      <c r="BK5" s="86" t="s">
        <v>75</v>
      </c>
      <c r="BL5" s="86" t="s">
        <v>76</v>
      </c>
      <c r="BO5" s="3"/>
      <c r="BS5" s="86" t="s">
        <v>75</v>
      </c>
      <c r="BT5" s="86" t="s">
        <v>76</v>
      </c>
      <c r="BW5" s="3"/>
      <c r="CA5" s="86" t="s">
        <v>75</v>
      </c>
      <c r="CB5" s="86" t="s">
        <v>76</v>
      </c>
      <c r="CE5" s="3"/>
      <c r="CI5" s="86" t="s">
        <v>75</v>
      </c>
      <c r="CJ5" s="86" t="s">
        <v>76</v>
      </c>
      <c r="CM5" s="3"/>
      <c r="CQ5" s="86" t="s">
        <v>75</v>
      </c>
      <c r="CR5" s="86" t="s">
        <v>76</v>
      </c>
    </row>
    <row r="6" spans="1:130" ht="15.6" hidden="1">
      <c r="A6" s="6"/>
      <c r="C6" s="86" t="s">
        <v>75</v>
      </c>
      <c r="D6" s="86" t="s">
        <v>76</v>
      </c>
      <c r="K6" s="86" t="s">
        <v>75</v>
      </c>
      <c r="L6" s="86" t="s">
        <v>76</v>
      </c>
      <c r="S6" s="86" t="s">
        <v>75</v>
      </c>
      <c r="T6" s="86" t="s">
        <v>76</v>
      </c>
      <c r="AA6" s="86" t="s">
        <v>75</v>
      </c>
      <c r="AB6" s="86" t="s">
        <v>76</v>
      </c>
      <c r="AI6" s="86" t="s">
        <v>75</v>
      </c>
      <c r="AJ6" s="86" t="s">
        <v>76</v>
      </c>
      <c r="AQ6" s="86" t="s">
        <v>75</v>
      </c>
      <c r="AR6" s="86" t="s">
        <v>76</v>
      </c>
      <c r="AY6" s="86" t="s">
        <v>75</v>
      </c>
      <c r="AZ6" s="86" t="s">
        <v>76</v>
      </c>
      <c r="BG6" s="86" t="s">
        <v>75</v>
      </c>
      <c r="BH6" s="86" t="s">
        <v>76</v>
      </c>
      <c r="BO6" s="86" t="s">
        <v>75</v>
      </c>
      <c r="BP6" s="86" t="s">
        <v>76</v>
      </c>
      <c r="BW6" s="86" t="s">
        <v>75</v>
      </c>
      <c r="BX6" s="86" t="s">
        <v>76</v>
      </c>
      <c r="CE6" s="86" t="s">
        <v>75</v>
      </c>
      <c r="CF6" s="86" t="s">
        <v>76</v>
      </c>
      <c r="CM6" s="86" t="s">
        <v>75</v>
      </c>
      <c r="CN6" s="86" t="s">
        <v>76</v>
      </c>
    </row>
    <row r="7" spans="1:130" ht="18">
      <c r="C7" s="4" t="s">
        <v>1</v>
      </c>
      <c r="D7" s="5"/>
      <c r="E7" s="1"/>
      <c r="F7" s="1"/>
      <c r="G7" s="17" t="s">
        <v>2</v>
      </c>
      <c r="H7" s="18"/>
      <c r="I7" s="1"/>
      <c r="J7" s="1"/>
      <c r="K7" s="4" t="s">
        <v>22</v>
      </c>
      <c r="L7" s="5"/>
      <c r="M7" s="1"/>
      <c r="N7" s="1"/>
      <c r="O7" s="17" t="s">
        <v>2</v>
      </c>
      <c r="P7" s="18"/>
      <c r="Q7" s="1"/>
      <c r="R7" s="1"/>
      <c r="S7" s="4" t="s">
        <v>23</v>
      </c>
      <c r="T7" s="5"/>
      <c r="U7" s="1"/>
      <c r="V7" s="1"/>
      <c r="W7" s="17" t="s">
        <v>2</v>
      </c>
      <c r="X7" s="18"/>
      <c r="Y7" s="1"/>
      <c r="Z7" s="1"/>
      <c r="AA7" s="4" t="s">
        <v>24</v>
      </c>
      <c r="AB7" s="5"/>
      <c r="AC7" s="1"/>
      <c r="AD7" s="1"/>
      <c r="AE7" s="17" t="s">
        <v>2</v>
      </c>
      <c r="AF7" s="18"/>
      <c r="AG7" s="1"/>
      <c r="AH7" s="1"/>
      <c r="AI7" s="4" t="s">
        <v>25</v>
      </c>
      <c r="AJ7" s="5"/>
      <c r="AK7" s="1"/>
      <c r="AL7" s="1"/>
      <c r="AM7" s="17" t="s">
        <v>2</v>
      </c>
      <c r="AN7" s="18"/>
      <c r="AO7" s="1"/>
      <c r="AP7" s="1"/>
      <c r="AQ7" s="4" t="s">
        <v>26</v>
      </c>
      <c r="AR7" s="5"/>
      <c r="AS7" s="1"/>
      <c r="AT7" s="1"/>
      <c r="AU7" s="17" t="s">
        <v>2</v>
      </c>
      <c r="AV7" s="18"/>
      <c r="AW7" s="1"/>
      <c r="AX7" s="1"/>
      <c r="AY7" s="4" t="s">
        <v>27</v>
      </c>
      <c r="AZ7" s="5"/>
      <c r="BA7" s="1"/>
      <c r="BB7" s="1"/>
      <c r="BC7" s="17" t="s">
        <v>2</v>
      </c>
      <c r="BD7" s="18"/>
      <c r="BE7" s="1"/>
      <c r="BF7" s="1"/>
      <c r="BG7" s="4" t="s">
        <v>28</v>
      </c>
      <c r="BH7" s="5"/>
      <c r="BI7" s="1"/>
      <c r="BJ7" s="1"/>
      <c r="BK7" s="17" t="s">
        <v>2</v>
      </c>
      <c r="BL7" s="18"/>
      <c r="BM7" s="1"/>
      <c r="BN7" s="1"/>
      <c r="BO7" s="4" t="s">
        <v>29</v>
      </c>
      <c r="BP7" s="5"/>
      <c r="BQ7" s="1"/>
      <c r="BR7" s="1"/>
      <c r="BS7" s="17" t="s">
        <v>2</v>
      </c>
      <c r="BT7" s="18"/>
      <c r="BU7" s="1"/>
      <c r="BV7" s="1"/>
      <c r="BW7" s="4" t="s">
        <v>30</v>
      </c>
      <c r="BX7" s="5"/>
      <c r="BY7" s="1"/>
      <c r="BZ7" s="1"/>
      <c r="CA7" s="17" t="s">
        <v>2</v>
      </c>
      <c r="CB7" s="18"/>
      <c r="CC7" s="1"/>
      <c r="CD7" s="1"/>
      <c r="CE7" s="4" t="s">
        <v>31</v>
      </c>
      <c r="CF7" s="5"/>
      <c r="CG7" s="1"/>
      <c r="CH7" s="1"/>
      <c r="CI7" s="17" t="s">
        <v>2</v>
      </c>
      <c r="CJ7" s="18"/>
      <c r="CK7" s="1"/>
      <c r="CL7" s="1"/>
      <c r="CM7" s="4" t="s">
        <v>32</v>
      </c>
      <c r="CN7" s="5"/>
      <c r="CO7" s="1"/>
      <c r="CP7" s="1"/>
      <c r="CQ7" s="17" t="s">
        <v>2</v>
      </c>
      <c r="CR7" s="18"/>
      <c r="CS7" s="1"/>
      <c r="CT7" s="1"/>
      <c r="CZ7" s="80">
        <f>+$C$8</f>
        <v>2013</v>
      </c>
      <c r="DA7" s="80">
        <f t="shared" ref="DA7:DK7" si="0">+CZ7</f>
        <v>2013</v>
      </c>
      <c r="DB7" s="80">
        <f t="shared" si="0"/>
        <v>2013</v>
      </c>
      <c r="DC7" s="80">
        <f t="shared" si="0"/>
        <v>2013</v>
      </c>
      <c r="DD7" s="80">
        <f t="shared" si="0"/>
        <v>2013</v>
      </c>
      <c r="DE7" s="80">
        <f t="shared" si="0"/>
        <v>2013</v>
      </c>
      <c r="DF7" s="80">
        <f t="shared" si="0"/>
        <v>2013</v>
      </c>
      <c r="DG7" s="80">
        <f t="shared" si="0"/>
        <v>2013</v>
      </c>
      <c r="DH7" s="80">
        <f t="shared" si="0"/>
        <v>2013</v>
      </c>
      <c r="DI7" s="80">
        <f t="shared" si="0"/>
        <v>2013</v>
      </c>
      <c r="DJ7" s="80">
        <f t="shared" si="0"/>
        <v>2013</v>
      </c>
      <c r="DK7" s="80">
        <f t="shared" si="0"/>
        <v>2013</v>
      </c>
      <c r="DL7" s="80"/>
      <c r="DM7" s="80"/>
      <c r="DN7" s="80">
        <f>+$D$8</f>
        <v>2014</v>
      </c>
      <c r="DO7" s="80">
        <f t="shared" ref="DO7:DY7" si="1">+DN7</f>
        <v>2014</v>
      </c>
      <c r="DP7" s="80">
        <f t="shared" si="1"/>
        <v>2014</v>
      </c>
      <c r="DQ7" s="80">
        <f t="shared" si="1"/>
        <v>2014</v>
      </c>
      <c r="DR7" s="80">
        <f t="shared" si="1"/>
        <v>2014</v>
      </c>
      <c r="DS7" s="80">
        <f t="shared" si="1"/>
        <v>2014</v>
      </c>
      <c r="DT7" s="80">
        <f t="shared" si="1"/>
        <v>2014</v>
      </c>
      <c r="DU7" s="80">
        <f t="shared" si="1"/>
        <v>2014</v>
      </c>
      <c r="DV7" s="80">
        <f t="shared" si="1"/>
        <v>2014</v>
      </c>
      <c r="DW7" s="80">
        <f t="shared" si="1"/>
        <v>2014</v>
      </c>
      <c r="DX7" s="80">
        <f t="shared" si="1"/>
        <v>2014</v>
      </c>
      <c r="DY7" s="80">
        <f t="shared" si="1"/>
        <v>2014</v>
      </c>
      <c r="DZ7" s="12"/>
    </row>
    <row r="8" spans="1:130" s="12" customFormat="1" ht="18.600000000000001" thickBot="1">
      <c r="A8" s="19" t="s">
        <v>21</v>
      </c>
      <c r="B8" s="20" t="s">
        <v>33</v>
      </c>
      <c r="C8" s="23">
        <v>2013</v>
      </c>
      <c r="D8" s="24">
        <v>2014</v>
      </c>
      <c r="E8" s="25" t="s">
        <v>3</v>
      </c>
      <c r="F8" s="26" t="s">
        <v>4</v>
      </c>
      <c r="G8" s="23">
        <f>+$C$8</f>
        <v>2013</v>
      </c>
      <c r="H8" s="24">
        <f>+$D$8</f>
        <v>2014</v>
      </c>
      <c r="I8" s="25" t="s">
        <v>3</v>
      </c>
      <c r="J8" s="26" t="s">
        <v>4</v>
      </c>
      <c r="K8" s="23">
        <f>+$C$8</f>
        <v>2013</v>
      </c>
      <c r="L8" s="24">
        <f>+$D$8</f>
        <v>2014</v>
      </c>
      <c r="M8" s="25" t="s">
        <v>3</v>
      </c>
      <c r="N8" s="26" t="s">
        <v>4</v>
      </c>
      <c r="O8" s="23">
        <f>+$C$8</f>
        <v>2013</v>
      </c>
      <c r="P8" s="24">
        <f>+$D$8</f>
        <v>2014</v>
      </c>
      <c r="Q8" s="25" t="s">
        <v>3</v>
      </c>
      <c r="R8" s="26" t="s">
        <v>4</v>
      </c>
      <c r="S8" s="23">
        <f>+$C$8</f>
        <v>2013</v>
      </c>
      <c r="T8" s="24">
        <f>+$D$8</f>
        <v>2014</v>
      </c>
      <c r="U8" s="25" t="s">
        <v>3</v>
      </c>
      <c r="V8" s="26" t="s">
        <v>4</v>
      </c>
      <c r="W8" s="23">
        <f>+$C$8</f>
        <v>2013</v>
      </c>
      <c r="X8" s="24">
        <f>+$D$8</f>
        <v>2014</v>
      </c>
      <c r="Y8" s="25" t="s">
        <v>3</v>
      </c>
      <c r="Z8" s="26" t="s">
        <v>4</v>
      </c>
      <c r="AA8" s="23">
        <f>+$C$8</f>
        <v>2013</v>
      </c>
      <c r="AB8" s="24">
        <f>+$D$8</f>
        <v>2014</v>
      </c>
      <c r="AC8" s="25" t="s">
        <v>3</v>
      </c>
      <c r="AD8" s="26" t="s">
        <v>4</v>
      </c>
      <c r="AE8" s="23">
        <f>+$C$8</f>
        <v>2013</v>
      </c>
      <c r="AF8" s="24">
        <f>+$D$8</f>
        <v>2014</v>
      </c>
      <c r="AG8" s="25" t="s">
        <v>3</v>
      </c>
      <c r="AH8" s="26" t="s">
        <v>4</v>
      </c>
      <c r="AI8" s="23">
        <f>+$C$8</f>
        <v>2013</v>
      </c>
      <c r="AJ8" s="24">
        <f>+$D$8</f>
        <v>2014</v>
      </c>
      <c r="AK8" s="25" t="s">
        <v>3</v>
      </c>
      <c r="AL8" s="26" t="s">
        <v>4</v>
      </c>
      <c r="AM8" s="23">
        <f>+$C$8</f>
        <v>2013</v>
      </c>
      <c r="AN8" s="24">
        <f>+$D$8</f>
        <v>2014</v>
      </c>
      <c r="AO8" s="25" t="s">
        <v>3</v>
      </c>
      <c r="AP8" s="26" t="s">
        <v>4</v>
      </c>
      <c r="AQ8" s="23">
        <f>+$C$8</f>
        <v>2013</v>
      </c>
      <c r="AR8" s="24">
        <f>+$D$8</f>
        <v>2014</v>
      </c>
      <c r="AS8" s="25" t="s">
        <v>3</v>
      </c>
      <c r="AT8" s="26" t="s">
        <v>4</v>
      </c>
      <c r="AU8" s="23">
        <f>+$C$8</f>
        <v>2013</v>
      </c>
      <c r="AV8" s="24">
        <f>+$D$8</f>
        <v>2014</v>
      </c>
      <c r="AW8" s="25" t="s">
        <v>3</v>
      </c>
      <c r="AX8" s="26" t="s">
        <v>4</v>
      </c>
      <c r="AY8" s="23">
        <f>+$C$8</f>
        <v>2013</v>
      </c>
      <c r="AZ8" s="24">
        <f>+$D$8</f>
        <v>2014</v>
      </c>
      <c r="BA8" s="25" t="s">
        <v>3</v>
      </c>
      <c r="BB8" s="26" t="s">
        <v>4</v>
      </c>
      <c r="BC8" s="23">
        <f>+$C$8</f>
        <v>2013</v>
      </c>
      <c r="BD8" s="24">
        <f>+$D$8</f>
        <v>2014</v>
      </c>
      <c r="BE8" s="25" t="s">
        <v>3</v>
      </c>
      <c r="BF8" s="26" t="s">
        <v>4</v>
      </c>
      <c r="BG8" s="23">
        <f>+$C$8</f>
        <v>2013</v>
      </c>
      <c r="BH8" s="24">
        <f>+$D$8</f>
        <v>2014</v>
      </c>
      <c r="BI8" s="25" t="s">
        <v>3</v>
      </c>
      <c r="BJ8" s="26" t="s">
        <v>4</v>
      </c>
      <c r="BK8" s="23">
        <f>+$C$8</f>
        <v>2013</v>
      </c>
      <c r="BL8" s="24">
        <f>+$D$8</f>
        <v>2014</v>
      </c>
      <c r="BM8" s="25" t="s">
        <v>3</v>
      </c>
      <c r="BN8" s="26" t="s">
        <v>4</v>
      </c>
      <c r="BO8" s="23">
        <f>+$C$8</f>
        <v>2013</v>
      </c>
      <c r="BP8" s="24">
        <f>+$D$8</f>
        <v>2014</v>
      </c>
      <c r="BQ8" s="25" t="s">
        <v>3</v>
      </c>
      <c r="BR8" s="26" t="s">
        <v>4</v>
      </c>
      <c r="BS8" s="23">
        <f>+$C$8</f>
        <v>2013</v>
      </c>
      <c r="BT8" s="24">
        <f>+$D$8</f>
        <v>2014</v>
      </c>
      <c r="BU8" s="25" t="s">
        <v>3</v>
      </c>
      <c r="BV8" s="26" t="s">
        <v>4</v>
      </c>
      <c r="BW8" s="23">
        <f>+$C$8</f>
        <v>2013</v>
      </c>
      <c r="BX8" s="24">
        <f>+$D$8</f>
        <v>2014</v>
      </c>
      <c r="BY8" s="25" t="s">
        <v>3</v>
      </c>
      <c r="BZ8" s="26" t="s">
        <v>4</v>
      </c>
      <c r="CA8" s="23">
        <f>+$C$8</f>
        <v>2013</v>
      </c>
      <c r="CB8" s="24">
        <f>+$D$8</f>
        <v>2014</v>
      </c>
      <c r="CC8" s="25" t="s">
        <v>3</v>
      </c>
      <c r="CD8" s="26" t="s">
        <v>4</v>
      </c>
      <c r="CE8" s="23">
        <f>+$C$8</f>
        <v>2013</v>
      </c>
      <c r="CF8" s="24">
        <f>+$D$8</f>
        <v>2014</v>
      </c>
      <c r="CG8" s="25" t="s">
        <v>3</v>
      </c>
      <c r="CH8" s="26" t="s">
        <v>4</v>
      </c>
      <c r="CI8" s="23">
        <f>+$C$8</f>
        <v>2013</v>
      </c>
      <c r="CJ8" s="24">
        <f>+$D$8</f>
        <v>2014</v>
      </c>
      <c r="CK8" s="25" t="s">
        <v>3</v>
      </c>
      <c r="CL8" s="26" t="s">
        <v>4</v>
      </c>
      <c r="CM8" s="23">
        <f>+$C$8</f>
        <v>2013</v>
      </c>
      <c r="CN8" s="24">
        <f>+$D$8</f>
        <v>2014</v>
      </c>
      <c r="CO8" s="25" t="s">
        <v>3</v>
      </c>
      <c r="CP8" s="26" t="s">
        <v>4</v>
      </c>
      <c r="CQ8" s="23">
        <f>+$C$8</f>
        <v>2013</v>
      </c>
      <c r="CR8" s="24">
        <f>+$D$8</f>
        <v>2014</v>
      </c>
      <c r="CS8" s="25" t="s">
        <v>3</v>
      </c>
      <c r="CT8" s="26" t="s">
        <v>4</v>
      </c>
      <c r="CZ8" s="12" t="s">
        <v>47</v>
      </c>
      <c r="DA8" s="12" t="s">
        <v>48</v>
      </c>
      <c r="DB8" s="12" t="s">
        <v>49</v>
      </c>
      <c r="DC8" s="12" t="s">
        <v>50</v>
      </c>
      <c r="DD8" s="12" t="s">
        <v>51</v>
      </c>
      <c r="DE8" s="12" t="s">
        <v>52</v>
      </c>
      <c r="DF8" s="12" t="s">
        <v>53</v>
      </c>
      <c r="DG8" s="12" t="s">
        <v>54</v>
      </c>
      <c r="DH8" s="12" t="s">
        <v>55</v>
      </c>
      <c r="DI8" s="12" t="s">
        <v>56</v>
      </c>
      <c r="DJ8" s="12" t="s">
        <v>57</v>
      </c>
      <c r="DK8" s="12" t="s">
        <v>58</v>
      </c>
      <c r="DL8" s="12" t="s">
        <v>33</v>
      </c>
      <c r="DM8" s="12" t="s">
        <v>33</v>
      </c>
      <c r="DN8" s="12" t="s">
        <v>47</v>
      </c>
      <c r="DO8" s="12" t="s">
        <v>48</v>
      </c>
      <c r="DP8" s="12" t="s">
        <v>49</v>
      </c>
      <c r="DQ8" s="12" t="s">
        <v>50</v>
      </c>
      <c r="DR8" s="12" t="s">
        <v>51</v>
      </c>
      <c r="DS8" s="12" t="s">
        <v>52</v>
      </c>
      <c r="DT8" s="12" t="s">
        <v>53</v>
      </c>
      <c r="DU8" s="12" t="s">
        <v>54</v>
      </c>
      <c r="DV8" s="12" t="s">
        <v>55</v>
      </c>
      <c r="DW8" s="12" t="s">
        <v>56</v>
      </c>
      <c r="DX8" s="12" t="s">
        <v>57</v>
      </c>
      <c r="DY8" s="12" t="s">
        <v>58</v>
      </c>
      <c r="DZ8" s="8"/>
    </row>
    <row r="9" spans="1:130" s="12" customFormat="1" ht="15" customHeight="1">
      <c r="A9" s="99"/>
      <c r="B9" s="31" t="s">
        <v>6</v>
      </c>
      <c r="C9" s="21">
        <f>+CZ9</f>
        <v>375332</v>
      </c>
      <c r="D9" s="87">
        <f ca="1">OFFSET(CZ9,0,14,1,1)</f>
        <v>349785</v>
      </c>
      <c r="E9" s="21">
        <f ca="1">SUM(D9-C9)</f>
        <v>-25547</v>
      </c>
      <c r="F9" s="22">
        <f ca="1">IF(E9=0,0,IF(C9=0,1,E9/C9))</f>
        <v>-6.8065073055321695E-2</v>
      </c>
      <c r="G9" s="21">
        <f>SUMIF($C$6:F$6,G$5,$C9:F9)</f>
        <v>375332</v>
      </c>
      <c r="H9" s="87">
        <f ca="1">SUMIF($C$6:G$6,H$5,$C9:G9)</f>
        <v>349785</v>
      </c>
      <c r="I9" s="21">
        <f ca="1">SUM(H9-G9)</f>
        <v>-25547</v>
      </c>
      <c r="J9" s="22">
        <f ca="1">IF(I9=0,0,IF(G9=0,1,I9/G9))</f>
        <v>-6.8065073055321695E-2</v>
      </c>
      <c r="K9" s="21">
        <f>+DA9</f>
        <v>348452</v>
      </c>
      <c r="L9" s="87">
        <f ca="1">OFFSET(DA9,0,14,1,1)</f>
        <v>328480</v>
      </c>
      <c r="M9" s="21">
        <f ca="1">SUM(L9-K9)</f>
        <v>-19972</v>
      </c>
      <c r="N9" s="22">
        <f ca="1">IF(M9=0,0,IF(K9=0,1,M9/K9))</f>
        <v>-5.7316359211598729E-2</v>
      </c>
      <c r="O9" s="21">
        <f>SUMIF($C$6:N$6,O$5,$C9:N9)</f>
        <v>723784</v>
      </c>
      <c r="P9" s="87">
        <f ca="1">SUMIF($C$6:O$6,P$5,$C9:O9)</f>
        <v>678265</v>
      </c>
      <c r="Q9" s="21">
        <f ca="1">SUM(P9-O9)</f>
        <v>-45519</v>
      </c>
      <c r="R9" s="22">
        <f ca="1">IF(Q9=0,0,IF(O9=0,1,Q9/O9))</f>
        <v>-6.2890309816188261E-2</v>
      </c>
      <c r="S9" s="21">
        <f>+DB9</f>
        <v>423471</v>
      </c>
      <c r="T9" s="87">
        <f ca="1">OFFSET(DB9,0,14,1,1)</f>
        <v>401206</v>
      </c>
      <c r="U9" s="21">
        <f ca="1">SUM(T9-S9)</f>
        <v>-22265</v>
      </c>
      <c r="V9" s="22">
        <f ca="1">IF(U9=0,0,IF(S9=0,1,U9/S9))</f>
        <v>-5.257739018728555E-2</v>
      </c>
      <c r="W9" s="21">
        <f>SUMIF($C$6:V$6,W$5,$C9:V9)</f>
        <v>1147255</v>
      </c>
      <c r="X9" s="87">
        <f ca="1">SUMIF($C$6:W$6,X$5,$C9:W9)</f>
        <v>1079471</v>
      </c>
      <c r="Y9" s="21">
        <f ca="1">SUM(X9-W9)</f>
        <v>-67784</v>
      </c>
      <c r="Z9" s="22">
        <f ca="1">IF(Y9=0,0,IF(W9=0,1,Y9/W9))</f>
        <v>-5.9083638772548387E-2</v>
      </c>
      <c r="AA9" s="21">
        <f>+DC9</f>
        <v>402766</v>
      </c>
      <c r="AB9" s="87">
        <f ca="1">OFFSET(DC9,0,14,1,1)</f>
        <v>383406</v>
      </c>
      <c r="AC9" s="21">
        <f ca="1">SUM(AB9-AA9)</f>
        <v>-19360</v>
      </c>
      <c r="AD9" s="22">
        <f ca="1">IF(AC9=0,0,IF(AA9=0,1,AC9/AA9))</f>
        <v>-4.8067612459840203E-2</v>
      </c>
      <c r="AE9" s="21">
        <f>SUMIF($C$6:AD$6,AE$5,$C9:AD9)</f>
        <v>1550021</v>
      </c>
      <c r="AF9" s="87">
        <f ca="1">SUMIF($C$6:AE$6,AF$5,$C9:AE9)</f>
        <v>1462877</v>
      </c>
      <c r="AG9" s="21">
        <f ca="1">SUM(AF9-AE9)</f>
        <v>-87144</v>
      </c>
      <c r="AH9" s="22">
        <f ca="1">IF(AG9=0,0,IF(AE9=0,1,AG9/AE9))</f>
        <v>-5.6221173777645593E-2</v>
      </c>
      <c r="AI9" s="21">
        <f>+DD9</f>
        <v>422777</v>
      </c>
      <c r="AJ9" s="87">
        <f ca="1">OFFSET(DD9,0,14,1,1)</f>
        <v>401466</v>
      </c>
      <c r="AK9" s="21">
        <f ca="1">SUM(AJ9-AI9)</f>
        <v>-21311</v>
      </c>
      <c r="AL9" s="22">
        <f ca="1">IF(AK9=0,0,IF(AI9=0,1,AK9/AI9))</f>
        <v>-5.0407188659742606E-2</v>
      </c>
      <c r="AM9" s="21">
        <f>SUMIF($C$6:AL$6,AM$5,$C9:AL9)</f>
        <v>1972798</v>
      </c>
      <c r="AN9" s="87">
        <f ca="1">SUMIF($C$6:AM$6,AN$5,$C9:AM9)</f>
        <v>1864343</v>
      </c>
      <c r="AO9" s="21">
        <f ca="1">SUM(AN9-AM9)</f>
        <v>-108455</v>
      </c>
      <c r="AP9" s="22">
        <f ca="1">IF(AO9=0,0,IF(AM9=0,1,AO9/AM9))</f>
        <v>-5.4975217939190933E-2</v>
      </c>
      <c r="AQ9" s="21">
        <f>+DE9</f>
        <v>417145</v>
      </c>
      <c r="AR9" s="87">
        <f ca="1">OFFSET(DE9,0,14,1,1)</f>
        <v>402246</v>
      </c>
      <c r="AS9" s="21">
        <f ca="1">SUM(AR9-AQ9)</f>
        <v>-14899</v>
      </c>
      <c r="AT9" s="22">
        <f ca="1">IF(AS9=0,0,IF(AQ9=0,1,AS9/AQ9))</f>
        <v>-3.5716597346246506E-2</v>
      </c>
      <c r="AU9" s="21">
        <f>SUMIF($C$6:AT$6,AU$5,$C9:AT9)</f>
        <v>2389943</v>
      </c>
      <c r="AV9" s="87">
        <f ca="1">SUMIF($C$6:AU$6,AV$5,$C9:AU9)</f>
        <v>2266589</v>
      </c>
      <c r="AW9" s="21">
        <f ca="1">SUM(AV9-AU9)</f>
        <v>-123354</v>
      </c>
      <c r="AX9" s="22">
        <f ca="1">IF(AW9=0,0,IF(AU9=0,1,AW9/AU9))</f>
        <v>-5.1613783257592333E-2</v>
      </c>
      <c r="AY9" s="21">
        <f>+DF9</f>
        <v>436972</v>
      </c>
      <c r="AZ9" s="87">
        <f ca="1">OFFSET(DF9,0,14,1,1)</f>
        <v>420906</v>
      </c>
      <c r="BA9" s="21">
        <f ca="1">SUM(AZ9-AY9)</f>
        <v>-16066</v>
      </c>
      <c r="BB9" s="22">
        <f ca="1">IF(BA9=0,0,IF(AY9=0,1,BA9/AY9))</f>
        <v>-3.676665781789222E-2</v>
      </c>
      <c r="BC9" s="21">
        <f>SUMIF($C$6:BB$6,BC$5,$C9:BB9)</f>
        <v>2826915</v>
      </c>
      <c r="BD9" s="87">
        <f ca="1">SUMIF($C$6:BC$6,BD$5,$C9:BC9)</f>
        <v>2687495</v>
      </c>
      <c r="BE9" s="21">
        <f ca="1">SUM(BD9-BC9)</f>
        <v>-139420</v>
      </c>
      <c r="BF9" s="22">
        <f ca="1">IF(BE9=0,0,IF(BC9=0,1,BE9/BC9))</f>
        <v>-4.931878036658336E-2</v>
      </c>
      <c r="BG9" s="21">
        <f>+DG9</f>
        <v>469696</v>
      </c>
      <c r="BH9" s="87">
        <f ca="1">OFFSET(DG9,0,14,1,1)</f>
        <v>450293</v>
      </c>
      <c r="BI9" s="21">
        <f ca="1">SUM(BH9-BG9)</f>
        <v>-19403</v>
      </c>
      <c r="BJ9" s="22">
        <f ca="1">IF(BI9=0,0,IF(BG9=0,1,BI9/BG9))</f>
        <v>-4.1309698187763998E-2</v>
      </c>
      <c r="BK9" s="21">
        <f>SUMIF($C$6:BJ$6,BK$5,$C9:BJ9)</f>
        <v>3296611</v>
      </c>
      <c r="BL9" s="87">
        <f ca="1">SUMIF($C$6:BK$6,BL$5,$C9:BK9)</f>
        <v>3137788</v>
      </c>
      <c r="BM9" s="21">
        <f ca="1">SUM(BL9-BK9)</f>
        <v>-158823</v>
      </c>
      <c r="BN9" s="22">
        <f ca="1">IF(BM9=0,0,IF(BK9=0,1,BM9/BK9))</f>
        <v>-4.8177658813854593E-2</v>
      </c>
      <c r="BO9" s="21">
        <f>+DH9</f>
        <v>399924</v>
      </c>
      <c r="BP9" s="87">
        <f ca="1">OFFSET(DH9,0,14,1,1)</f>
        <v>382147</v>
      </c>
      <c r="BQ9" s="21">
        <f ca="1">SUM(BP9-BO9)</f>
        <v>-17777</v>
      </c>
      <c r="BR9" s="22">
        <f ca="1">IF(BQ9=0,0,IF(BO9=0,1,BQ9/BO9))</f>
        <v>-4.4450945679679138E-2</v>
      </c>
      <c r="BS9" s="21">
        <f>SUMIF($C$6:BR$6,BS$5,$C9:BR9)</f>
        <v>3696535</v>
      </c>
      <c r="BT9" s="87">
        <f ca="1">SUMIF($C$6:BS$6,BT$5,$C9:BS9)</f>
        <v>3519935</v>
      </c>
      <c r="BU9" s="21">
        <f ca="1">SUM(BT9-BS9)</f>
        <v>-176600</v>
      </c>
      <c r="BV9" s="22">
        <f ca="1">IF(BU9=0,0,IF(BS9=0,1,BU9/BS9))</f>
        <v>-4.7774469875166876E-2</v>
      </c>
      <c r="BW9" s="21">
        <f>+DI9</f>
        <v>422852</v>
      </c>
      <c r="BX9" s="87">
        <f ca="1">OFFSET(DI9,0,14,1,1)</f>
        <v>414926</v>
      </c>
      <c r="BY9" s="21">
        <f ca="1">SUM(BX9-BW9)</f>
        <v>-7926</v>
      </c>
      <c r="BZ9" s="22">
        <f ca="1">IF(BY9=0,0,IF(BW9=0,1,BY9/BW9))</f>
        <v>-1.8744146888272965E-2</v>
      </c>
      <c r="CA9" s="21">
        <f>SUMIF($C$6:BZ$6,CA$5,$C9:BZ9)</f>
        <v>4119387</v>
      </c>
      <c r="CB9" s="87">
        <f ca="1">SUMIF($C$6:CA$6,CB$5,$C9:CA9)</f>
        <v>3934861</v>
      </c>
      <c r="CC9" s="21">
        <f ca="1">SUM(CB9-CA9)</f>
        <v>-184526</v>
      </c>
      <c r="CD9" s="22">
        <f ca="1">IF(CC9=0,0,IF(CA9=0,1,CC9/CA9))</f>
        <v>-4.4794528894711763E-2</v>
      </c>
      <c r="CE9" s="21">
        <f>+DJ9</f>
        <v>387116</v>
      </c>
      <c r="CF9" s="87">
        <f ca="1">OFFSET(DJ9,0,14,1,1)</f>
        <v>373537</v>
      </c>
      <c r="CG9" s="21">
        <f ca="1">SUM(CF9-CE9)</f>
        <v>-13579</v>
      </c>
      <c r="CH9" s="22">
        <f ca="1">IF(CG9=0,0,IF(CE9=0,1,CG9/CE9))</f>
        <v>-3.507734115872245E-2</v>
      </c>
      <c r="CI9" s="21">
        <f>SUMIF($C$6:CH$6,CI$5,$C9:CH9)</f>
        <v>4506503</v>
      </c>
      <c r="CJ9" s="87">
        <f ca="1">SUMIF($C$6:CI$6,CJ$5,$C9:CI9)</f>
        <v>4308398</v>
      </c>
      <c r="CK9" s="21">
        <f ca="1">SUM(CJ9-CI9)</f>
        <v>-198105</v>
      </c>
      <c r="CL9" s="22">
        <f ca="1">IF(CK9=0,0,IF(CI9=0,1,CK9/CI9))</f>
        <v>-4.3959806528476739E-2</v>
      </c>
      <c r="CM9" s="21">
        <f>+DK9</f>
        <v>389036</v>
      </c>
      <c r="CN9" s="87">
        <f ca="1">OFFSET(DK9,0,14,1,1)</f>
        <v>383585</v>
      </c>
      <c r="CO9" s="21">
        <f ca="1">SUM(CN9-CM9)</f>
        <v>-5451</v>
      </c>
      <c r="CP9" s="22">
        <f ca="1">IF(CO9=0,0,IF(CM9=0,1,CO9/CM9))</f>
        <v>-1.4011556771095734E-2</v>
      </c>
      <c r="CQ9" s="21">
        <f>SUMIF($C$6:CP$6,CQ$5,$C9:CP9)</f>
        <v>4895539</v>
      </c>
      <c r="CR9" s="87">
        <f ca="1">SUMIF($C$6:CQ$6,CR$5,$C9:CQ9)</f>
        <v>4691983</v>
      </c>
      <c r="CS9" s="21">
        <f ca="1">SUM(CR9-CQ9)</f>
        <v>-203556</v>
      </c>
      <c r="CT9" s="22">
        <f ca="1">IF(CS9=0,0,IF(CQ9=0,1,CS9/CQ9))</f>
        <v>-4.1579895492610722E-2</v>
      </c>
      <c r="CW9" s="12" t="s">
        <v>5</v>
      </c>
      <c r="CX9" s="82" t="s">
        <v>6</v>
      </c>
      <c r="CZ9" s="88">
        <f>SUMIF(AMB!$A$73:$A$83,'2013-2014'!CZ$7,AMB!D$73:D$83)</f>
        <v>375332</v>
      </c>
      <c r="DA9" s="88">
        <f>SUMIF(AMB!$A$73:$A$83,'2013-2014'!DA$7,AMB!E$73:E$83)</f>
        <v>348452</v>
      </c>
      <c r="DB9" s="88">
        <f>SUMIF(AMB!$A$73:$A$83,'2013-2014'!DB$7,AMB!F$73:F$83)</f>
        <v>423471</v>
      </c>
      <c r="DC9" s="88">
        <f>SUMIF(AMB!$A$73:$A$83,'2013-2014'!DC$7,AMB!G$73:G$83)</f>
        <v>402766</v>
      </c>
      <c r="DD9" s="88">
        <f>SUMIF(AMB!$A$73:$A$83,'2013-2014'!DD$7,AMB!H$73:H$83)</f>
        <v>422777</v>
      </c>
      <c r="DE9" s="88">
        <f>SUMIF(AMB!$A$73:$A$83,'2013-2014'!DE$7,AMB!I$73:I$83)</f>
        <v>417145</v>
      </c>
      <c r="DF9" s="88">
        <f>SUMIF(AMB!$A$73:$A$83,'2013-2014'!DF$7,AMB!J$73:J$83)</f>
        <v>436972</v>
      </c>
      <c r="DG9" s="88">
        <f>SUMIF(AMB!$A$73:$A$83,'2013-2014'!DG$7,AMB!K$73:K$83)</f>
        <v>469696</v>
      </c>
      <c r="DH9" s="88">
        <f>SUMIF(AMB!$A$73:$A$83,'2013-2014'!DH$7,AMB!L$73:L$83)</f>
        <v>399924</v>
      </c>
      <c r="DI9" s="88">
        <f>SUMIF(AMB!$A$73:$A$83,'2013-2014'!DI$7,AMB!M$73:M$83)</f>
        <v>422852</v>
      </c>
      <c r="DJ9" s="88">
        <f>SUMIF(AMB!$A$73:$A$83,'2013-2014'!DJ$7,AMB!N$73:N$83)</f>
        <v>387116</v>
      </c>
      <c r="DK9" s="88">
        <f>SUMIF(AMB!$A$73:$A$83,'2013-2014'!DK$7,AMB!O$73:O$83)</f>
        <v>389036</v>
      </c>
      <c r="DN9" s="88">
        <f>SUMIF(AMB!$A$73:$A$83,'2013-2014'!DN$7,AMB!D$73:D$83)</f>
        <v>349785</v>
      </c>
      <c r="DO9" s="88">
        <f>SUMIF(AMB!$A$73:$A$83,'2013-2014'!DO$7,AMB!E$73:E$83)</f>
        <v>328480</v>
      </c>
      <c r="DP9" s="88">
        <f>SUMIF(AMB!$A$73:$A$83,'2013-2014'!DP$7,AMB!F$73:F$83)</f>
        <v>401206</v>
      </c>
      <c r="DQ9" s="88">
        <f>SUMIF(AMB!$A$73:$A$83,'2013-2014'!DQ$7,AMB!G$73:G$83)</f>
        <v>383406</v>
      </c>
      <c r="DR9" s="88">
        <f>SUMIF(AMB!$A$73:$A$83,'2013-2014'!DR$7,AMB!H$73:H$83)</f>
        <v>401466</v>
      </c>
      <c r="DS9" s="88">
        <f>SUMIF(AMB!$A$73:$A$83,'2013-2014'!DS$7,AMB!I$73:I$83)</f>
        <v>402246</v>
      </c>
      <c r="DT9" s="88">
        <f>SUMIF(AMB!$A$73:$A$83,'2013-2014'!DT$7,AMB!J$73:J$83)</f>
        <v>420906</v>
      </c>
      <c r="DU9" s="88">
        <f>SUMIF(AMB!$A$73:$A$83,'2013-2014'!DU$7,AMB!K$73:K$83)</f>
        <v>450293</v>
      </c>
      <c r="DV9" s="88">
        <f>SUMIF(AMB!$A$73:$A$83,'2013-2014'!DV$7,AMB!L$73:L$83)</f>
        <v>382147</v>
      </c>
      <c r="DW9" s="88">
        <f>SUMIF(AMB!$A$73:$A$83,'2013-2014'!DW$7,AMB!M$73:M$83)</f>
        <v>414926</v>
      </c>
      <c r="DX9" s="88">
        <f>SUMIF(AMB!$A$73:$A$83,'2013-2014'!DX$7,AMB!N$73:N$83)</f>
        <v>373537</v>
      </c>
      <c r="DY9" s="88">
        <f>SUMIF(AMB!$A$73:$A$83,'2013-2014'!DY$7,AMB!O$73:O$83)</f>
        <v>383585</v>
      </c>
      <c r="DZ9"/>
    </row>
    <row r="10" spans="1:130" s="12" customFormat="1" ht="15.6">
      <c r="A10" s="101" t="str">
        <f>+CW11</f>
        <v>Ambassador Bridge</v>
      </c>
      <c r="B10" s="29" t="s">
        <v>7</v>
      </c>
      <c r="C10" s="21">
        <f>+CZ10</f>
        <v>185163</v>
      </c>
      <c r="D10" s="87">
        <f ca="1">OFFSET(CZ10,0,14,1,1)</f>
        <v>191499</v>
      </c>
      <c r="E10" s="21">
        <f ca="1">SUM(D10-C10)</f>
        <v>6336</v>
      </c>
      <c r="F10" s="22">
        <f ca="1">IF(E10=0,0,IF(C10=0,1,E10/C10))</f>
        <v>3.4218499376225273E-2</v>
      </c>
      <c r="G10" s="21">
        <f>SUMIF($C$6:F$6,G$5,$C10:F10)</f>
        <v>185163</v>
      </c>
      <c r="H10" s="87">
        <f ca="1">SUMIF($C$6:G$6,H$5,$C10:G10)</f>
        <v>191499</v>
      </c>
      <c r="I10" s="21">
        <f ca="1">SUM(H10-G10)</f>
        <v>6336</v>
      </c>
      <c r="J10" s="22">
        <f ca="1">IF(I10=0,0,IF(G10=0,1,I10/G10))</f>
        <v>3.4218499376225273E-2</v>
      </c>
      <c r="K10" s="21">
        <f>+DA10</f>
        <v>187096</v>
      </c>
      <c r="L10" s="87">
        <f ca="1">OFFSET(DA10,0,14,1,1)</f>
        <v>187984</v>
      </c>
      <c r="M10" s="21">
        <f ca="1">SUM(L10-K10)</f>
        <v>888</v>
      </c>
      <c r="N10" s="22">
        <f ca="1">IF(M10=0,0,IF(K10=0,1,M10/K10))</f>
        <v>4.7462265361098042E-3</v>
      </c>
      <c r="O10" s="21">
        <f>SUMIF($C$6:N$6,O$5,$C10:N10)</f>
        <v>372259</v>
      </c>
      <c r="P10" s="87">
        <f ca="1">SUMIF($C$6:O$6,P$5,$C10:O10)</f>
        <v>379483</v>
      </c>
      <c r="Q10" s="21">
        <f ca="1">SUM(P10-O10)</f>
        <v>7224</v>
      </c>
      <c r="R10" s="22">
        <f ca="1">IF(Q10=0,0,IF(O10=0,1,Q10/O10))</f>
        <v>1.9405843780808524E-2</v>
      </c>
      <c r="S10" s="21">
        <f>+DB10</f>
        <v>195836</v>
      </c>
      <c r="T10" s="87">
        <f ca="1">OFFSET(DB10,0,14,1,1)</f>
        <v>204513</v>
      </c>
      <c r="U10" s="21">
        <f ca="1">SUM(T10-S10)</f>
        <v>8677</v>
      </c>
      <c r="V10" s="22">
        <f ca="1">IF(U10=0,0,IF(S10=0,1,U10/S10))</f>
        <v>4.4307481770460996E-2</v>
      </c>
      <c r="W10" s="21">
        <f>SUMIF($C$6:V$6,W$5,$C10:V10)</f>
        <v>568095</v>
      </c>
      <c r="X10" s="87">
        <f ca="1">SUMIF($C$6:W$6,X$5,$C10:W10)</f>
        <v>583996</v>
      </c>
      <c r="Y10" s="21">
        <f ca="1">SUM(X10-W10)</f>
        <v>15901</v>
      </c>
      <c r="Z10" s="22">
        <f ca="1">IF(Y10=0,0,IF(W10=0,1,Y10/W10))</f>
        <v>2.7990036877634902E-2</v>
      </c>
      <c r="AA10" s="21">
        <f>+DC10</f>
        <v>206279</v>
      </c>
      <c r="AB10" s="87">
        <f ca="1">OFFSET(DC10,0,14,1,1)</f>
        <v>210122</v>
      </c>
      <c r="AC10" s="21">
        <f ca="1">SUM(AB10-AA10)</f>
        <v>3843</v>
      </c>
      <c r="AD10" s="22">
        <f ca="1">IF(AC10=0,0,IF(AA10=0,1,AC10/AA10))</f>
        <v>1.8630107766665537E-2</v>
      </c>
      <c r="AE10" s="21">
        <f>SUMIF($C$6:AD$6,AE$5,$C10:AD10)</f>
        <v>774374</v>
      </c>
      <c r="AF10" s="87">
        <f ca="1">SUMIF($C$6:AE$6,AF$5,$C10:AE10)</f>
        <v>794118</v>
      </c>
      <c r="AG10" s="21">
        <f ca="1">SUM(AF10-AE10)</f>
        <v>19744</v>
      </c>
      <c r="AH10" s="22">
        <f ca="1">IF(AG10=0,0,IF(AE10=0,1,AG10/AE10))</f>
        <v>2.549672380529305E-2</v>
      </c>
      <c r="AI10" s="21">
        <f>+DD10</f>
        <v>209964</v>
      </c>
      <c r="AJ10" s="87">
        <f ca="1">OFFSET(DD10,0,14,1,1)</f>
        <v>218998</v>
      </c>
      <c r="AK10" s="21">
        <f ca="1">SUM(AJ10-AI10)</f>
        <v>9034</v>
      </c>
      <c r="AL10" s="22">
        <f ca="1">IF(AK10=0,0,IF(AI10=0,1,AK10/AI10))</f>
        <v>4.302642357737517E-2</v>
      </c>
      <c r="AM10" s="21">
        <f>SUMIF($C$6:AL$6,AM$5,$C10:AL10)</f>
        <v>984338</v>
      </c>
      <c r="AN10" s="87">
        <f ca="1">SUMIF($C$6:AM$6,AN$5,$C10:AM10)</f>
        <v>1013116</v>
      </c>
      <c r="AO10" s="21">
        <f ca="1">SUM(AN10-AM10)</f>
        <v>28778</v>
      </c>
      <c r="AP10" s="22">
        <f ca="1">IF(AO10=0,0,IF(AM10=0,1,AO10/AM10))</f>
        <v>2.9235892549104067E-2</v>
      </c>
      <c r="AQ10" s="21">
        <f>+DE10</f>
        <v>202669</v>
      </c>
      <c r="AR10" s="87">
        <f ca="1">OFFSET(DE10,0,14,1,1)</f>
        <v>216264</v>
      </c>
      <c r="AS10" s="21">
        <f ca="1">SUM(AR10-AQ10)</f>
        <v>13595</v>
      </c>
      <c r="AT10" s="22">
        <f ca="1">IF(AS10=0,0,IF(AQ10=0,1,AS10/AQ10))</f>
        <v>6.7079819804706189E-2</v>
      </c>
      <c r="AU10" s="21">
        <f>SUMIF($C$6:AT$6,AU$5,$C10:AT10)</f>
        <v>1187007</v>
      </c>
      <c r="AV10" s="87">
        <f ca="1">SUMIF($C$6:AU$6,AV$5,$C10:AU10)</f>
        <v>1229380</v>
      </c>
      <c r="AW10" s="21">
        <f ca="1">SUM(AV10-AU10)</f>
        <v>42373</v>
      </c>
      <c r="AX10" s="22">
        <f ca="1">IF(AW10=0,0,IF(AU10=0,1,AW10/AU10))</f>
        <v>3.5697346350948227E-2</v>
      </c>
      <c r="AY10" s="21">
        <f>+DF10</f>
        <v>175258</v>
      </c>
      <c r="AZ10" s="87">
        <f ca="1">OFFSET(DF10,0,14,1,1)</f>
        <v>200836</v>
      </c>
      <c r="BA10" s="21">
        <f ca="1">SUM(AZ10-AY10)</f>
        <v>25578</v>
      </c>
      <c r="BB10" s="22">
        <f ca="1">IF(BA10=0,0,IF(AY10=0,1,BA10/AY10))</f>
        <v>0.14594483561378083</v>
      </c>
      <c r="BC10" s="21">
        <f>SUMIF($C$6:BB$6,BC$5,$C10:BB10)</f>
        <v>1362265</v>
      </c>
      <c r="BD10" s="87">
        <f ca="1">SUMIF($C$6:BC$6,BD$5,$C10:BC10)</f>
        <v>1430216</v>
      </c>
      <c r="BE10" s="21">
        <f ca="1">SUM(BD10-BC10)</f>
        <v>67951</v>
      </c>
      <c r="BF10" s="22">
        <f ca="1">IF(BE10=0,0,IF(BC10=0,1,BE10/BC10))</f>
        <v>4.9880896888637671E-2</v>
      </c>
      <c r="BG10" s="21">
        <f>+DG10</f>
        <v>202810</v>
      </c>
      <c r="BH10" s="87">
        <f ca="1">OFFSET(DG10,0,14,1,1)</f>
        <v>199712</v>
      </c>
      <c r="BI10" s="21">
        <f ca="1">SUM(BH10-BG10)</f>
        <v>-3098</v>
      </c>
      <c r="BJ10" s="22">
        <f ca="1">IF(BI10=0,0,IF(BG10=0,1,BI10/BG10))</f>
        <v>-1.5275380898377792E-2</v>
      </c>
      <c r="BK10" s="21">
        <f>SUMIF($C$6:BJ$6,BK$5,$C10:BJ10)</f>
        <v>1565075</v>
      </c>
      <c r="BL10" s="87">
        <f ca="1">SUMIF($C$6:BK$6,BL$5,$C10:BK10)</f>
        <v>1629928</v>
      </c>
      <c r="BM10" s="21">
        <f ca="1">SUM(BL10-BK10)</f>
        <v>64853</v>
      </c>
      <c r="BN10" s="22">
        <f ca="1">IF(BM10=0,0,IF(BK10=0,1,BM10/BK10))</f>
        <v>4.1437630784467196E-2</v>
      </c>
      <c r="BO10" s="21">
        <f>+DH10</f>
        <v>201559</v>
      </c>
      <c r="BP10" s="87">
        <f ca="1">OFFSET(DH10,0,14,1,1)</f>
        <v>216563</v>
      </c>
      <c r="BQ10" s="21">
        <f ca="1">SUM(BP10-BO10)</f>
        <v>15004</v>
      </c>
      <c r="BR10" s="22">
        <f ca="1">IF(BQ10=0,0,IF(BO10=0,1,BQ10/BO10))</f>
        <v>7.4439742209477119E-2</v>
      </c>
      <c r="BS10" s="21">
        <f>SUMIF($C$6:BR$6,BS$5,$C10:BR10)</f>
        <v>1766634</v>
      </c>
      <c r="BT10" s="87">
        <f ca="1">SUMIF($C$6:BS$6,BT$5,$C10:BS10)</f>
        <v>1846491</v>
      </c>
      <c r="BU10" s="21">
        <f ca="1">SUM(BT10-BS10)</f>
        <v>79857</v>
      </c>
      <c r="BV10" s="22">
        <f ca="1">IF(BU10=0,0,IF(BS10=0,1,BU10/BS10))</f>
        <v>4.5202911299114586E-2</v>
      </c>
      <c r="BW10" s="21">
        <f>+DI10</f>
        <v>213756</v>
      </c>
      <c r="BX10" s="87">
        <f ca="1">OFFSET(DI10,0,14,1,1)</f>
        <v>223988</v>
      </c>
      <c r="BY10" s="21">
        <f ca="1">SUM(BX10-BW10)</f>
        <v>10232</v>
      </c>
      <c r="BZ10" s="22">
        <f ca="1">IF(BY10=0,0,IF(BW10=0,1,BY10/BW10))</f>
        <v>4.7867662194277585E-2</v>
      </c>
      <c r="CA10" s="21">
        <f>SUMIF($C$6:BZ$6,CA$5,$C10:BZ10)</f>
        <v>1980390</v>
      </c>
      <c r="CB10" s="87">
        <f ca="1">SUMIF($C$6:CA$6,CB$5,$C10:CA10)</f>
        <v>2070479</v>
      </c>
      <c r="CC10" s="21">
        <f ca="1">SUM(CB10-CA10)</f>
        <v>90089</v>
      </c>
      <c r="CD10" s="22">
        <f ca="1">IF(CC10=0,0,IF(CA10=0,1,CC10/CA10))</f>
        <v>4.5490534692661545E-2</v>
      </c>
      <c r="CE10" s="21">
        <f>+DJ10</f>
        <v>201602</v>
      </c>
      <c r="CF10" s="87">
        <f ca="1">OFFSET(DJ10,0,14,1,1)</f>
        <v>208163</v>
      </c>
      <c r="CG10" s="21">
        <f ca="1">SUM(CF10-CE10)</f>
        <v>6561</v>
      </c>
      <c r="CH10" s="22">
        <f ca="1">IF(CG10=0,0,IF(CE10=0,1,CG10/CE10))</f>
        <v>3.254431999682543E-2</v>
      </c>
      <c r="CI10" s="21">
        <f>SUMIF($C$6:CH$6,CI$5,$C10:CH10)</f>
        <v>2181992</v>
      </c>
      <c r="CJ10" s="87">
        <f ca="1">SUMIF($C$6:CI$6,CJ$5,$C10:CI10)</f>
        <v>2278642</v>
      </c>
      <c r="CK10" s="21">
        <f ca="1">SUM(CJ10-CI10)</f>
        <v>96650</v>
      </c>
      <c r="CL10" s="22">
        <f ca="1">IF(CK10=0,0,IF(CI10=0,1,CK10/CI10))</f>
        <v>4.429438788043219E-2</v>
      </c>
      <c r="CM10" s="21">
        <f>+DK10</f>
        <v>169077</v>
      </c>
      <c r="CN10" s="87">
        <f ca="1">OFFSET(DK10,0,14,1,1)</f>
        <v>191557</v>
      </c>
      <c r="CO10" s="21">
        <f ca="1">SUM(CN10-CM10)</f>
        <v>22480</v>
      </c>
      <c r="CP10" s="22">
        <f ca="1">IF(CO10=0,0,IF(CM10=0,1,CO10/CM10))</f>
        <v>0.13295717335888382</v>
      </c>
      <c r="CQ10" s="21">
        <f>SUMIF($C$6:CP$6,CQ$5,$C10:CP10)</f>
        <v>2351069</v>
      </c>
      <c r="CR10" s="87">
        <f ca="1">SUMIF($C$6:CQ$6,CR$5,$C10:CQ10)</f>
        <v>2470199</v>
      </c>
      <c r="CS10" s="21">
        <f ca="1">SUM(CR10-CQ10)</f>
        <v>119130</v>
      </c>
      <c r="CT10" s="22">
        <f ca="1">IF(CS10=0,0,IF(CQ10=0,1,CS10/CQ10))</f>
        <v>5.0670567303639322E-2</v>
      </c>
      <c r="CW10" s="12" t="s">
        <v>5</v>
      </c>
      <c r="CX10" s="81" t="s">
        <v>7</v>
      </c>
      <c r="CY10" s="16"/>
      <c r="CZ10" s="88">
        <f>SUMIF(AMB!$A$87:$A$97,'2013-2014'!CZ$7,AMB!D$87:D$97)</f>
        <v>185163</v>
      </c>
      <c r="DA10" s="88">
        <f>SUMIF(AMB!$A$87:$A$97,'2013-2014'!DA$7,AMB!E$87:E$97)</f>
        <v>187096</v>
      </c>
      <c r="DB10" s="88">
        <f>SUMIF(AMB!$A$87:$A$97,'2013-2014'!DB$7,AMB!F$87:F$97)</f>
        <v>195836</v>
      </c>
      <c r="DC10" s="88">
        <f>SUMIF(AMB!$A$87:$A$97,'2013-2014'!DC$7,AMB!G$87:G$97)</f>
        <v>206279</v>
      </c>
      <c r="DD10" s="88">
        <f>SUMIF(AMB!$A$87:$A$97,'2013-2014'!DD$7,AMB!H$87:H$97)</f>
        <v>209964</v>
      </c>
      <c r="DE10" s="88">
        <f>SUMIF(AMB!$A$87:$A$97,'2013-2014'!DE$7,AMB!I$87:I$97)</f>
        <v>202669</v>
      </c>
      <c r="DF10" s="88">
        <f>SUMIF(AMB!$A$87:$A$97,'2013-2014'!DF$7,AMB!J$87:J$97)</f>
        <v>175258</v>
      </c>
      <c r="DG10" s="88">
        <f>SUMIF(AMB!$A$87:$A$97,'2013-2014'!DG$7,AMB!K$87:K$97)</f>
        <v>202810</v>
      </c>
      <c r="DH10" s="88">
        <f>SUMIF(AMB!$A$87:$A$97,'2013-2014'!DH$7,AMB!L$87:L$97)</f>
        <v>201559</v>
      </c>
      <c r="DI10" s="88">
        <f>SUMIF(AMB!$A$87:$A$97,'2013-2014'!DI$7,AMB!M$87:M$97)</f>
        <v>213756</v>
      </c>
      <c r="DJ10" s="88">
        <f>SUMIF(AMB!$A$87:$A$97,'2013-2014'!DJ$7,AMB!N$87:N$97)</f>
        <v>201602</v>
      </c>
      <c r="DK10" s="88">
        <f>SUMIF(AMB!$A$87:$A$97,'2013-2014'!DK$7,AMB!O$87:O$97)</f>
        <v>169077</v>
      </c>
      <c r="DN10" s="88">
        <f>SUMIF(AMB!$A$87:$A$97,'2013-2014'!DN$7,AMB!D$87:D$97)</f>
        <v>191499</v>
      </c>
      <c r="DO10" s="88">
        <f>SUMIF(AMB!$A$87:$A$97,'2013-2014'!DO$7,AMB!E$87:E$97)</f>
        <v>187984</v>
      </c>
      <c r="DP10" s="88">
        <f>SUMIF(AMB!$A$87:$A$97,'2013-2014'!DP$7,AMB!F$87:F$97)</f>
        <v>204513</v>
      </c>
      <c r="DQ10" s="88">
        <f>SUMIF(AMB!$A$87:$A$97,'2013-2014'!DQ$7,AMB!G$87:G$97)</f>
        <v>210122</v>
      </c>
      <c r="DR10" s="88">
        <f>SUMIF(AMB!$A$87:$A$97,'2013-2014'!DR$7,AMB!H$87:H$97)</f>
        <v>218998</v>
      </c>
      <c r="DS10" s="88">
        <f>SUMIF(AMB!$A$87:$A$97,'2013-2014'!DS$7,AMB!I$87:I$97)</f>
        <v>216264</v>
      </c>
      <c r="DT10" s="88">
        <f>SUMIF(AMB!$A$87:$A$97,'2013-2014'!DT$7,AMB!J$87:J$97)</f>
        <v>200836</v>
      </c>
      <c r="DU10" s="88">
        <f>SUMIF(AMB!$A$87:$A$97,'2013-2014'!DU$7,AMB!K$87:K$97)</f>
        <v>199712</v>
      </c>
      <c r="DV10" s="88">
        <f>SUMIF(AMB!$A$87:$A$97,'2013-2014'!DV$7,AMB!L$87:L$97)</f>
        <v>216563</v>
      </c>
      <c r="DW10" s="88">
        <f>SUMIF(AMB!$A$87:$A$97,'2013-2014'!DW$7,AMB!M$87:M$97)</f>
        <v>223988</v>
      </c>
      <c r="DX10" s="88">
        <f>SUMIF(AMB!$A$87:$A$97,'2013-2014'!DX$7,AMB!N$87:N$97)</f>
        <v>208163</v>
      </c>
      <c r="DY10" s="88">
        <f>SUMIF(AMB!$A$87:$A$97,'2013-2014'!DY$7,AMB!O$87:O$97)</f>
        <v>191557</v>
      </c>
      <c r="DZ10"/>
    </row>
    <row r="11" spans="1:130" s="12" customFormat="1" ht="15.6">
      <c r="A11" s="100"/>
      <c r="B11" s="29" t="s">
        <v>8</v>
      </c>
      <c r="C11" s="87">
        <f>+CZ11</f>
        <v>0</v>
      </c>
      <c r="D11" s="87">
        <f ca="1">OFFSET(CZ11,0,14,1,1)</f>
        <v>0</v>
      </c>
      <c r="E11" s="87">
        <f ca="1">SUM(D11-C11)</f>
        <v>0</v>
      </c>
      <c r="F11" s="22">
        <f ca="1">IF(E11=0,0,IF(C11=0,1,E11/C11))</f>
        <v>0</v>
      </c>
      <c r="G11" s="87">
        <f>SUMIF($C$6:F$6,G$5,$C11:F11)</f>
        <v>0</v>
      </c>
      <c r="H11" s="87">
        <f ca="1">SUMIF($C$6:G$6,H$5,$C11:G11)</f>
        <v>0</v>
      </c>
      <c r="I11" s="87">
        <f ca="1">SUM(H11-G11)</f>
        <v>0</v>
      </c>
      <c r="J11" s="22">
        <f ca="1">IF(I11=0,0,IF(G11=0,1,I11/G11))</f>
        <v>0</v>
      </c>
      <c r="K11" s="87">
        <f>+DA11</f>
        <v>0</v>
      </c>
      <c r="L11" s="87">
        <f ca="1">OFFSET(DA11,0,14,1,1)</f>
        <v>0</v>
      </c>
      <c r="M11" s="87">
        <f ca="1">SUM(L11-K11)</f>
        <v>0</v>
      </c>
      <c r="N11" s="22">
        <f ca="1">IF(M11=0,0,IF(K11=0,1,M11/K11))</f>
        <v>0</v>
      </c>
      <c r="O11" s="87">
        <f>SUMIF($C$6:N$6,O$5,$C11:N11)</f>
        <v>0</v>
      </c>
      <c r="P11" s="87">
        <f ca="1">SUMIF($C$6:O$6,P$5,$C11:O11)</f>
        <v>0</v>
      </c>
      <c r="Q11" s="87">
        <f ca="1">SUM(P11-O11)</f>
        <v>0</v>
      </c>
      <c r="R11" s="22">
        <f ca="1">IF(Q11=0,0,IF(O11=0,1,Q11/O11))</f>
        <v>0</v>
      </c>
      <c r="S11" s="87">
        <f>+DB11</f>
        <v>0</v>
      </c>
      <c r="T11" s="87">
        <f ca="1">OFFSET(DB11,0,14,1,1)</f>
        <v>0</v>
      </c>
      <c r="U11" s="87">
        <f ca="1">SUM(T11-S11)</f>
        <v>0</v>
      </c>
      <c r="V11" s="22">
        <f ca="1">IF(U11=0,0,IF(S11=0,1,U11/S11))</f>
        <v>0</v>
      </c>
      <c r="W11" s="87">
        <f>SUMIF($C$6:V$6,W$5,$C11:V11)</f>
        <v>0</v>
      </c>
      <c r="X11" s="87">
        <f ca="1">SUMIF($C$6:W$6,X$5,$C11:W11)</f>
        <v>0</v>
      </c>
      <c r="Y11" s="87">
        <f ca="1">SUM(X11-W11)</f>
        <v>0</v>
      </c>
      <c r="Z11" s="22">
        <f ca="1">IF(Y11=0,0,IF(W11=0,1,Y11/W11))</f>
        <v>0</v>
      </c>
      <c r="AA11" s="87">
        <f>+DC11</f>
        <v>0</v>
      </c>
      <c r="AB11" s="87">
        <f ca="1">OFFSET(DC11,0,14,1,1)</f>
        <v>0</v>
      </c>
      <c r="AC11" s="87">
        <f ca="1">SUM(AB11-AA11)</f>
        <v>0</v>
      </c>
      <c r="AD11" s="22">
        <f ca="1">IF(AC11=0,0,IF(AA11=0,1,AC11/AA11))</f>
        <v>0</v>
      </c>
      <c r="AE11" s="87">
        <f>SUMIF($C$6:AD$6,AE$5,$C11:AD11)</f>
        <v>0</v>
      </c>
      <c r="AF11" s="87">
        <f ca="1">SUMIF($C$6:AE$6,AF$5,$C11:AE11)</f>
        <v>0</v>
      </c>
      <c r="AG11" s="87">
        <f ca="1">SUM(AF11-AE11)</f>
        <v>0</v>
      </c>
      <c r="AH11" s="22">
        <f ca="1">IF(AG11=0,0,IF(AE11=0,1,AG11/AE11))</f>
        <v>0</v>
      </c>
      <c r="AI11" s="87">
        <f>+DD11</f>
        <v>0</v>
      </c>
      <c r="AJ11" s="87">
        <f ca="1">OFFSET(DD11,0,14,1,1)</f>
        <v>0</v>
      </c>
      <c r="AK11" s="87">
        <f ca="1">SUM(AJ11-AI11)</f>
        <v>0</v>
      </c>
      <c r="AL11" s="22">
        <f ca="1">IF(AK11=0,0,IF(AI11=0,1,AK11/AI11))</f>
        <v>0</v>
      </c>
      <c r="AM11" s="87">
        <f>SUMIF($C$6:AL$6,AM$5,$C11:AL11)</f>
        <v>0</v>
      </c>
      <c r="AN11" s="87">
        <f ca="1">SUMIF($C$6:AM$6,AN$5,$C11:AM11)</f>
        <v>0</v>
      </c>
      <c r="AO11" s="87">
        <f ca="1">SUM(AN11-AM11)</f>
        <v>0</v>
      </c>
      <c r="AP11" s="22">
        <f ca="1">IF(AO11=0,0,IF(AM11=0,1,AO11/AM11))</f>
        <v>0</v>
      </c>
      <c r="AQ11" s="87">
        <f>+DE11</f>
        <v>0</v>
      </c>
      <c r="AR11" s="87">
        <f ca="1">OFFSET(DE11,0,14,1,1)</f>
        <v>0</v>
      </c>
      <c r="AS11" s="87">
        <f ca="1">SUM(AR11-AQ11)</f>
        <v>0</v>
      </c>
      <c r="AT11" s="22">
        <f ca="1">IF(AS11=0,0,IF(AQ11=0,1,AS11/AQ11))</f>
        <v>0</v>
      </c>
      <c r="AU11" s="87">
        <f>SUMIF($C$6:AT$6,AU$5,$C11:AT11)</f>
        <v>0</v>
      </c>
      <c r="AV11" s="87">
        <f ca="1">SUMIF($C$6:AU$6,AV$5,$C11:AU11)</f>
        <v>0</v>
      </c>
      <c r="AW11" s="87">
        <f ca="1">SUM(AV11-AU11)</f>
        <v>0</v>
      </c>
      <c r="AX11" s="22">
        <f ca="1">IF(AW11=0,0,IF(AU11=0,1,AW11/AU11))</f>
        <v>0</v>
      </c>
      <c r="AY11" s="87">
        <f>+DF11</f>
        <v>0</v>
      </c>
      <c r="AZ11" s="87">
        <f ca="1">OFFSET(DF11,0,14,1,1)</f>
        <v>0</v>
      </c>
      <c r="BA11" s="87">
        <f ca="1">SUM(AZ11-AY11)</f>
        <v>0</v>
      </c>
      <c r="BB11" s="22">
        <f ca="1">IF(BA11=0,0,IF(AY11=0,1,BA11/AY11))</f>
        <v>0</v>
      </c>
      <c r="BC11" s="87">
        <f>SUMIF($C$6:BB$6,BC$5,$C11:BB11)</f>
        <v>0</v>
      </c>
      <c r="BD11" s="87">
        <f ca="1">SUMIF($C$6:BC$6,BD$5,$C11:BC11)</f>
        <v>0</v>
      </c>
      <c r="BE11" s="87">
        <f ca="1">SUM(BD11-BC11)</f>
        <v>0</v>
      </c>
      <c r="BF11" s="22">
        <f ca="1">IF(BE11=0,0,IF(BC11=0,1,BE11/BC11))</f>
        <v>0</v>
      </c>
      <c r="BG11" s="87">
        <f>+DG11</f>
        <v>0</v>
      </c>
      <c r="BH11" s="87">
        <f ca="1">OFFSET(DG11,0,14,1,1)</f>
        <v>0</v>
      </c>
      <c r="BI11" s="87">
        <f ca="1">SUM(BH11-BG11)</f>
        <v>0</v>
      </c>
      <c r="BJ11" s="22">
        <f ca="1">IF(BI11=0,0,IF(BG11=0,1,BI11/BG11))</f>
        <v>0</v>
      </c>
      <c r="BK11" s="87">
        <f>SUMIF($C$6:BJ$6,BK$5,$C11:BJ11)</f>
        <v>0</v>
      </c>
      <c r="BL11" s="87">
        <f ca="1">SUMIF($C$6:BK$6,BL$5,$C11:BK11)</f>
        <v>0</v>
      </c>
      <c r="BM11" s="87">
        <f ca="1">SUM(BL11-BK11)</f>
        <v>0</v>
      </c>
      <c r="BN11" s="22">
        <f ca="1">IF(BM11=0,0,IF(BK11=0,1,BM11/BK11))</f>
        <v>0</v>
      </c>
      <c r="BO11" s="87">
        <f>+DH11</f>
        <v>0</v>
      </c>
      <c r="BP11" s="87">
        <f ca="1">OFFSET(DH11,0,14,1,1)</f>
        <v>0</v>
      </c>
      <c r="BQ11" s="87">
        <f ca="1">SUM(BP11-BO11)</f>
        <v>0</v>
      </c>
      <c r="BR11" s="22">
        <f ca="1">IF(BQ11=0,0,IF(BO11=0,1,BQ11/BO11))</f>
        <v>0</v>
      </c>
      <c r="BS11" s="87">
        <f>SUMIF($C$6:BR$6,BS$5,$C11:BR11)</f>
        <v>0</v>
      </c>
      <c r="BT11" s="87">
        <f ca="1">SUMIF($C$6:BS$6,BT$5,$C11:BS11)</f>
        <v>0</v>
      </c>
      <c r="BU11" s="87">
        <f ca="1">SUM(BT11-BS11)</f>
        <v>0</v>
      </c>
      <c r="BV11" s="22">
        <f ca="1">IF(BU11=0,0,IF(BS11=0,1,BU11/BS11))</f>
        <v>0</v>
      </c>
      <c r="BW11" s="87">
        <f>+DI11</f>
        <v>0</v>
      </c>
      <c r="BX11" s="87">
        <f ca="1">OFFSET(DI11,0,14,1,1)</f>
        <v>0</v>
      </c>
      <c r="BY11" s="87">
        <f ca="1">SUM(BX11-BW11)</f>
        <v>0</v>
      </c>
      <c r="BZ11" s="22">
        <f ca="1">IF(BY11=0,0,IF(BW11=0,1,BY11/BW11))</f>
        <v>0</v>
      </c>
      <c r="CA11" s="87">
        <f>SUMIF($C$6:BZ$6,CA$5,$C11:BZ11)</f>
        <v>0</v>
      </c>
      <c r="CB11" s="87">
        <f ca="1">SUMIF($C$6:CA$6,CB$5,$C11:CA11)</f>
        <v>0</v>
      </c>
      <c r="CC11" s="87">
        <f ca="1">SUM(CB11-CA11)</f>
        <v>0</v>
      </c>
      <c r="CD11" s="22">
        <f ca="1">IF(CC11=0,0,IF(CA11=0,1,CC11/CA11))</f>
        <v>0</v>
      </c>
      <c r="CE11" s="87">
        <f>+DJ11</f>
        <v>0</v>
      </c>
      <c r="CF11" s="87">
        <f ca="1">OFFSET(DJ11,0,14,1,1)</f>
        <v>0</v>
      </c>
      <c r="CG11" s="87">
        <f ca="1">SUM(CF11-CE11)</f>
        <v>0</v>
      </c>
      <c r="CH11" s="22">
        <f ca="1">IF(CG11=0,0,IF(CE11=0,1,CG11/CE11))</f>
        <v>0</v>
      </c>
      <c r="CI11" s="87">
        <f>SUMIF($C$6:CH$6,CI$5,$C11:CH11)</f>
        <v>0</v>
      </c>
      <c r="CJ11" s="87">
        <f ca="1">SUMIF($C$6:CI$6,CJ$5,$C11:CI11)</f>
        <v>0</v>
      </c>
      <c r="CK11" s="87">
        <f ca="1">SUM(CJ11-CI11)</f>
        <v>0</v>
      </c>
      <c r="CL11" s="22">
        <f ca="1">IF(CK11=0,0,IF(CI11=0,1,CK11/CI11))</f>
        <v>0</v>
      </c>
      <c r="CM11" s="87">
        <f>+DK11</f>
        <v>0</v>
      </c>
      <c r="CN11" s="87">
        <f ca="1">OFFSET(DK11,0,14,1,1)</f>
        <v>0</v>
      </c>
      <c r="CO11" s="87">
        <f ca="1">SUM(CN11-CM11)</f>
        <v>0</v>
      </c>
      <c r="CP11" s="22">
        <f ca="1">IF(CO11=0,0,IF(CM11=0,1,CO11/CM11))</f>
        <v>0</v>
      </c>
      <c r="CQ11" s="87">
        <f>SUMIF($C$6:CP$6,CQ$5,$C11:CP11)</f>
        <v>0</v>
      </c>
      <c r="CR11" s="87">
        <f ca="1">SUMIF($C$6:CQ$6,CR$5,$C11:CQ11)</f>
        <v>0</v>
      </c>
      <c r="CS11" s="87">
        <f ca="1">SUM(CR11-CQ11)</f>
        <v>0</v>
      </c>
      <c r="CT11" s="22">
        <f ca="1">IF(CS11=0,0,IF(CQ11=0,1,CS11/CQ11))</f>
        <v>0</v>
      </c>
      <c r="CW11" s="12" t="s">
        <v>5</v>
      </c>
      <c r="CX11" s="81" t="s">
        <v>8</v>
      </c>
      <c r="CY11" s="16"/>
      <c r="CZ11" s="88">
        <f>SUMIF(AMB!$A$101:$A$111,'2013-2014'!CZ$7,AMB!D$101:D$111)</f>
        <v>0</v>
      </c>
      <c r="DA11" s="88">
        <f>SUMIF(AMB!$A$101:$A$111,'2013-2014'!DA$7,AMB!E$101:E$111)</f>
        <v>0</v>
      </c>
      <c r="DB11" s="88">
        <f>SUMIF(AMB!$A$101:$A$111,'2013-2014'!DB$7,AMB!F$101:F$111)</f>
        <v>0</v>
      </c>
      <c r="DC11" s="88">
        <f>SUMIF(AMB!$A$101:$A$111,'2013-2014'!DC$7,AMB!G$101:G$111)</f>
        <v>0</v>
      </c>
      <c r="DD11" s="88">
        <f>SUMIF(AMB!$A$101:$A$111,'2013-2014'!DD$7,AMB!H$101:H$111)</f>
        <v>0</v>
      </c>
      <c r="DE11" s="88">
        <f>SUMIF(AMB!$A$101:$A$111,'2013-2014'!DE$7,AMB!I$101:I$111)</f>
        <v>0</v>
      </c>
      <c r="DF11" s="88">
        <f>SUMIF(AMB!$A$101:$A$111,'2013-2014'!DF$7,AMB!J$101:J$111)</f>
        <v>0</v>
      </c>
      <c r="DG11" s="88">
        <f>SUMIF(AMB!$A$101:$A$111,'2013-2014'!DG$7,AMB!K$101:K$111)</f>
        <v>0</v>
      </c>
      <c r="DH11" s="88">
        <f>SUMIF(AMB!$A$101:$A$111,'2013-2014'!DH$7,AMB!L$101:L$111)</f>
        <v>0</v>
      </c>
      <c r="DI11" s="88">
        <f>SUMIF(AMB!$A$101:$A$111,'2013-2014'!DI$7,AMB!M$101:M$111)</f>
        <v>0</v>
      </c>
      <c r="DJ11" s="88">
        <f>SUMIF(AMB!$A$101:$A$111,'2013-2014'!DJ$7,AMB!N$101:N$111)</f>
        <v>0</v>
      </c>
      <c r="DK11" s="88">
        <f>SUMIF(AMB!$A$101:$A$111,'2013-2014'!DK$7,AMB!O$101:O$111)</f>
        <v>0</v>
      </c>
      <c r="DN11" s="88">
        <f>SUMIF(AMB!$A$101:$A$111,'2013-2014'!DN$7,AMB!D$101:D$111)</f>
        <v>0</v>
      </c>
      <c r="DO11" s="88">
        <f>SUMIF(AMB!$A$101:$A$111,'2013-2014'!DO$7,AMB!E$101:E$111)</f>
        <v>0</v>
      </c>
      <c r="DP11" s="88">
        <f>SUMIF(AMB!$A$101:$A$111,'2013-2014'!DP$7,AMB!F$101:F$111)</f>
        <v>0</v>
      </c>
      <c r="DQ11" s="88">
        <f>SUMIF(AMB!$A$101:$A$111,'2013-2014'!DQ$7,AMB!G$101:G$111)</f>
        <v>0</v>
      </c>
      <c r="DR11" s="88">
        <f>SUMIF(AMB!$A$101:$A$111,'2013-2014'!DR$7,AMB!H$101:H$111)</f>
        <v>0</v>
      </c>
      <c r="DS11" s="88">
        <f>SUMIF(AMB!$A$101:$A$111,'2013-2014'!DS$7,AMB!I$101:I$111)</f>
        <v>0</v>
      </c>
      <c r="DT11" s="88">
        <f>SUMIF(AMB!$A$101:$A$111,'2013-2014'!DT$7,AMB!J$101:J$111)</f>
        <v>0</v>
      </c>
      <c r="DU11" s="88">
        <f>SUMIF(AMB!$A$101:$A$111,'2013-2014'!DU$7,AMB!K$101:K$111)</f>
        <v>0</v>
      </c>
      <c r="DV11" s="88">
        <f>SUMIF(AMB!$A$101:$A$111,'2013-2014'!DV$7,AMB!L$101:L$111)</f>
        <v>0</v>
      </c>
      <c r="DW11" s="88">
        <f>SUMIF(AMB!$A$101:$A$111,'2013-2014'!DW$7,AMB!M$101:M$111)</f>
        <v>0</v>
      </c>
      <c r="DX11" s="88">
        <f>SUMIF(AMB!$A$101:$A$111,'2013-2014'!DX$7,AMB!N$101:N$111)</f>
        <v>0</v>
      </c>
      <c r="DY11" s="88">
        <f>SUMIF(AMB!$A$101:$A$111,'2013-2014'!DY$7,AMB!O$101:O$111)</f>
        <v>0</v>
      </c>
      <c r="DZ11"/>
    </row>
    <row r="12" spans="1:130" s="16" customFormat="1" ht="15.6">
      <c r="A12" s="90"/>
      <c r="B12" s="27" t="s">
        <v>9</v>
      </c>
      <c r="C12" s="14">
        <f>+SUM(C9:C11)</f>
        <v>560495</v>
      </c>
      <c r="D12" s="103">
        <f ca="1">+SUM(D9:D11)</f>
        <v>541284</v>
      </c>
      <c r="E12" s="14">
        <f ca="1">SUM(E9:E11)</f>
        <v>-19211</v>
      </c>
      <c r="F12" s="15">
        <f ca="1">IF(E12=0,0,IF(C12=0,1,E12/C12))</f>
        <v>-3.4275060437648865E-2</v>
      </c>
      <c r="G12" s="14">
        <f>SUM(G9:G11)</f>
        <v>560495</v>
      </c>
      <c r="H12" s="103">
        <f ca="1">SUM(H9:H11)</f>
        <v>541284</v>
      </c>
      <c r="I12" s="14">
        <f ca="1">SUM(I9:I11)</f>
        <v>-19211</v>
      </c>
      <c r="J12" s="15">
        <f ca="1">IF(I12=0,0,IF(G12=0,1,I12/G12))</f>
        <v>-3.4275060437648865E-2</v>
      </c>
      <c r="K12" s="14">
        <f>+SUM(K9:K11)</f>
        <v>535548</v>
      </c>
      <c r="L12" s="103">
        <f ca="1">+SUM(L9:L11)</f>
        <v>516464</v>
      </c>
      <c r="M12" s="14">
        <f ca="1">SUM(M9:M11)</f>
        <v>-19084</v>
      </c>
      <c r="N12" s="15">
        <f ca="1">IF(M12=0,0,IF(K12=0,1,M12/K12))</f>
        <v>-3.5634527624041172E-2</v>
      </c>
      <c r="O12" s="14">
        <f>SUM(O9:O11)</f>
        <v>1096043</v>
      </c>
      <c r="P12" s="103">
        <f ca="1">SUM(P9:P11)</f>
        <v>1057748</v>
      </c>
      <c r="Q12" s="14">
        <f ca="1">SUM(Q9:Q11)</f>
        <v>-38295</v>
      </c>
      <c r="R12" s="15">
        <f ca="1">IF(Q12=0,0,IF(O12=0,1,Q12/O12))</f>
        <v>-3.493932263606446E-2</v>
      </c>
      <c r="S12" s="14">
        <f>+SUM(S9:S11)</f>
        <v>619307</v>
      </c>
      <c r="T12" s="103">
        <f ca="1">+SUM(T9:T11)</f>
        <v>605719</v>
      </c>
      <c r="U12" s="14">
        <f ca="1">SUM(U9:U11)</f>
        <v>-13588</v>
      </c>
      <c r="V12" s="15">
        <f ca="1">IF(U12=0,0,IF(S12=0,1,U12/S12))</f>
        <v>-2.1940653020230676E-2</v>
      </c>
      <c r="W12" s="14">
        <f>SUM(W9:W11)</f>
        <v>1715350</v>
      </c>
      <c r="X12" s="103">
        <f ca="1">SUM(X9:X11)</f>
        <v>1663467</v>
      </c>
      <c r="Y12" s="14">
        <f ca="1">SUM(Y9:Y11)</f>
        <v>-51883</v>
      </c>
      <c r="Z12" s="15">
        <f ca="1">IF(Y12=0,0,IF(W12=0,1,Y12/W12))</f>
        <v>-3.0246305418719213E-2</v>
      </c>
      <c r="AA12" s="14">
        <f>+SUM(AA9:AA11)</f>
        <v>609045</v>
      </c>
      <c r="AB12" s="103">
        <f ca="1">+SUM(AB9:AB11)</f>
        <v>593528</v>
      </c>
      <c r="AC12" s="14">
        <f ca="1">SUM(AC9:AC11)</f>
        <v>-15517</v>
      </c>
      <c r="AD12" s="15">
        <f ca="1">IF(AC12=0,0,IF(AA12=0,1,AC12/AA12))</f>
        <v>-2.5477591967752792E-2</v>
      </c>
      <c r="AE12" s="14">
        <f>SUM(AE9:AE11)</f>
        <v>2324395</v>
      </c>
      <c r="AF12" s="103">
        <f ca="1">SUM(AF9:AF11)</f>
        <v>2256995</v>
      </c>
      <c r="AG12" s="14">
        <f ca="1">SUM(AG9:AG11)</f>
        <v>-67400</v>
      </c>
      <c r="AH12" s="15">
        <f ca="1">IF(AG12=0,0,IF(AE12=0,1,AG12/AE12))</f>
        <v>-2.8996792713802948E-2</v>
      </c>
      <c r="AI12" s="14">
        <f>+SUM(AI9:AI11)</f>
        <v>632741</v>
      </c>
      <c r="AJ12" s="103">
        <f ca="1">+SUM(AJ9:AJ11)</f>
        <v>620464</v>
      </c>
      <c r="AK12" s="14">
        <f ca="1">SUM(AK9:AK11)</f>
        <v>-12277</v>
      </c>
      <c r="AL12" s="15">
        <f ca="1">IF(AK12=0,0,IF(AI12=0,1,AK12/AI12))</f>
        <v>-1.9402883644334727E-2</v>
      </c>
      <c r="AM12" s="14">
        <f>SUM(AM9:AM11)</f>
        <v>2957136</v>
      </c>
      <c r="AN12" s="103">
        <f ca="1">SUM(AN9:AN11)</f>
        <v>2877459</v>
      </c>
      <c r="AO12" s="14">
        <f ca="1">SUM(AO9:AO11)</f>
        <v>-79677</v>
      </c>
      <c r="AP12" s="15">
        <f ca="1">IF(AO12=0,0,IF(AM12=0,1,AO12/AM12))</f>
        <v>-2.6943975522262079E-2</v>
      </c>
      <c r="AQ12" s="14">
        <f>+SUM(AQ9:AQ11)</f>
        <v>619814</v>
      </c>
      <c r="AR12" s="103">
        <f ca="1">+SUM(AR9:AR11)</f>
        <v>618510</v>
      </c>
      <c r="AS12" s="14">
        <f ca="1">SUM(AS9:AS11)</f>
        <v>-1304</v>
      </c>
      <c r="AT12" s="15">
        <f ca="1">IF(AS12=0,0,IF(AQ12=0,1,AS12/AQ12))</f>
        <v>-2.1038569635406751E-3</v>
      </c>
      <c r="AU12" s="14">
        <f>SUM(AU9:AU11)</f>
        <v>3576950</v>
      </c>
      <c r="AV12" s="103">
        <f ca="1">SUM(AV9:AV11)</f>
        <v>3495969</v>
      </c>
      <c r="AW12" s="14">
        <f ca="1">SUM(AW9:AW11)</f>
        <v>-80981</v>
      </c>
      <c r="AX12" s="15">
        <f ca="1">IF(AW12=0,0,IF(AU12=0,1,AW12/AU12))</f>
        <v>-2.2639679056179147E-2</v>
      </c>
      <c r="AY12" s="14">
        <f>+SUM(AY9:AY11)</f>
        <v>612230</v>
      </c>
      <c r="AZ12" s="103">
        <f ca="1">+SUM(AZ9:AZ11)</f>
        <v>621742</v>
      </c>
      <c r="BA12" s="14">
        <f ca="1">SUM(BA9:BA11)</f>
        <v>9512</v>
      </c>
      <c r="BB12" s="15">
        <f ca="1">IF(BA12=0,0,IF(AY12=0,1,BA12/AY12))</f>
        <v>1.5536644725021642E-2</v>
      </c>
      <c r="BC12" s="14">
        <f>SUM(BC9:BC11)</f>
        <v>4189180</v>
      </c>
      <c r="BD12" s="103">
        <f ca="1">SUM(BD9:BD11)</f>
        <v>4117711</v>
      </c>
      <c r="BE12" s="14">
        <f ca="1">SUM(BE9:BE11)</f>
        <v>-71469</v>
      </c>
      <c r="BF12" s="15">
        <f ca="1">IF(BE12=0,0,IF(BC12=0,1,BE12/BC12))</f>
        <v>-1.7060379358251495E-2</v>
      </c>
      <c r="BG12" s="14">
        <f>+SUM(BG9:BG11)</f>
        <v>672506</v>
      </c>
      <c r="BH12" s="103">
        <f ca="1">+SUM(BH9:BH11)</f>
        <v>650005</v>
      </c>
      <c r="BI12" s="14">
        <f ca="1">SUM(BI9:BI11)</f>
        <v>-22501</v>
      </c>
      <c r="BJ12" s="15">
        <f ca="1">IF(BI12=0,0,IF(BG12=0,1,BI12/BG12))</f>
        <v>-3.3458437545538629E-2</v>
      </c>
      <c r="BK12" s="14">
        <f>SUM(BK9:BK11)</f>
        <v>4861686</v>
      </c>
      <c r="BL12" s="103">
        <f ca="1">SUM(BL9:BL11)</f>
        <v>4767716</v>
      </c>
      <c r="BM12" s="14">
        <f ca="1">SUM(BM9:BM11)</f>
        <v>-93970</v>
      </c>
      <c r="BN12" s="15">
        <f ca="1">IF(BM12=0,0,IF(BK12=0,1,BM12/BK12))</f>
        <v>-1.9328685562991933E-2</v>
      </c>
      <c r="BO12" s="14">
        <f>+SUM(BO9:BO11)</f>
        <v>601483</v>
      </c>
      <c r="BP12" s="103">
        <f ca="1">+SUM(BP9:BP11)</f>
        <v>598710</v>
      </c>
      <c r="BQ12" s="14">
        <f ca="1">SUM(BQ9:BQ11)</f>
        <v>-2773</v>
      </c>
      <c r="BR12" s="15">
        <f ca="1">IF(BQ12=0,0,IF(BO12=0,1,BQ12/BO12))</f>
        <v>-4.6102716119990087E-3</v>
      </c>
      <c r="BS12" s="14">
        <f>SUM(BS9:BS11)</f>
        <v>5463169</v>
      </c>
      <c r="BT12" s="103">
        <f ca="1">SUM(BT9:BT11)</f>
        <v>5366426</v>
      </c>
      <c r="BU12" s="14">
        <f ca="1">SUM(BU9:BU11)</f>
        <v>-96743</v>
      </c>
      <c r="BV12" s="15">
        <f ca="1">IF(BU12=0,0,IF(BS12=0,1,BU12/BS12))</f>
        <v>-1.7708220265563814E-2</v>
      </c>
      <c r="BW12" s="14">
        <f>+SUM(BW9:BW11)</f>
        <v>636608</v>
      </c>
      <c r="BX12" s="103">
        <f ca="1">+SUM(BX9:BX11)</f>
        <v>638914</v>
      </c>
      <c r="BY12" s="14">
        <f ca="1">SUM(BY9:BY11)</f>
        <v>2306</v>
      </c>
      <c r="BZ12" s="15">
        <f ca="1">IF(BY12=0,0,IF(BW12=0,1,BY12/BW12))</f>
        <v>3.6223233135618781E-3</v>
      </c>
      <c r="CA12" s="14">
        <f>SUM(CA9:CA11)</f>
        <v>6099777</v>
      </c>
      <c r="CB12" s="103">
        <f ca="1">SUM(CB9:CB11)</f>
        <v>6005340</v>
      </c>
      <c r="CC12" s="14">
        <f ca="1">SUM(CC9:CC11)</f>
        <v>-94437</v>
      </c>
      <c r="CD12" s="15">
        <f ca="1">IF(CC12=0,0,IF(CA12=0,1,CC12/CA12))</f>
        <v>-1.5482041392660748E-2</v>
      </c>
      <c r="CE12" s="14">
        <f>+SUM(CE9:CE11)</f>
        <v>588718</v>
      </c>
      <c r="CF12" s="103">
        <f ca="1">+SUM(CF9:CF11)</f>
        <v>581700</v>
      </c>
      <c r="CG12" s="14">
        <f ca="1">SUM(CG9:CG11)</f>
        <v>-7018</v>
      </c>
      <c r="CH12" s="15">
        <f ca="1">IF(CG12=0,0,IF(CE12=0,1,CG12/CE12))</f>
        <v>-1.192081777693225E-2</v>
      </c>
      <c r="CI12" s="14">
        <f>SUM(CI9:CI11)</f>
        <v>6688495</v>
      </c>
      <c r="CJ12" s="103">
        <f ca="1">SUM(CJ9:CJ11)</f>
        <v>6587040</v>
      </c>
      <c r="CK12" s="14">
        <f ca="1">SUM(CK9:CK11)</f>
        <v>-101455</v>
      </c>
      <c r="CL12" s="15">
        <f ca="1">IF(CK12=0,0,IF(CI12=0,1,CK12/CI12))</f>
        <v>-1.5168584262976948E-2</v>
      </c>
      <c r="CM12" s="14">
        <f>+SUM(CM9:CM11)</f>
        <v>558113</v>
      </c>
      <c r="CN12" s="103">
        <f ca="1">+SUM(CN9:CN11)</f>
        <v>575142</v>
      </c>
      <c r="CO12" s="14">
        <f ca="1">SUM(CO9:CO11)</f>
        <v>17029</v>
      </c>
      <c r="CP12" s="15">
        <f ca="1">IF(CO12=0,0,IF(CM12=0,1,CO12/CM12))</f>
        <v>3.0511742245745932E-2</v>
      </c>
      <c r="CQ12" s="14">
        <f>SUM(CQ9:CQ11)</f>
        <v>7246608</v>
      </c>
      <c r="CR12" s="103">
        <f ca="1">SUM(CR9:CR11)</f>
        <v>7162182</v>
      </c>
      <c r="CS12" s="14">
        <f ca="1">SUM(CS9:CS11)</f>
        <v>-84426</v>
      </c>
      <c r="CT12" s="15">
        <f ca="1">IF(CS12=0,0,IF(CQ12=0,1,CS12/CQ12))</f>
        <v>-1.1650416305118202E-2</v>
      </c>
      <c r="CW12" s="12"/>
      <c r="CX12" s="12"/>
      <c r="CZ12" s="89"/>
      <c r="DA12" s="89"/>
      <c r="DB12" s="89"/>
      <c r="DC12" s="89"/>
      <c r="DD12" s="89"/>
      <c r="DE12" s="89"/>
      <c r="DF12" s="89"/>
      <c r="DG12" s="89"/>
      <c r="DH12" s="89"/>
      <c r="DI12" s="89"/>
      <c r="DJ12" s="89"/>
      <c r="DK12" s="89"/>
      <c r="DL12" s="12"/>
      <c r="DM12" s="12"/>
      <c r="DN12" s="89"/>
      <c r="DO12" s="89"/>
      <c r="DP12" s="89"/>
      <c r="DQ12" s="89"/>
      <c r="DR12" s="89"/>
      <c r="DS12" s="89"/>
      <c r="DT12" s="89"/>
      <c r="DU12" s="89"/>
      <c r="DV12" s="89"/>
      <c r="DW12" s="89"/>
      <c r="DX12" s="89"/>
      <c r="DY12" s="89"/>
      <c r="DZ12"/>
    </row>
    <row r="13" spans="1:130" s="12" customFormat="1" ht="15.6">
      <c r="A13" s="91"/>
      <c r="B13" s="28"/>
      <c r="C13" s="9"/>
      <c r="D13" s="9"/>
      <c r="E13" s="10"/>
      <c r="F13" s="11"/>
      <c r="G13" s="9"/>
      <c r="H13" s="9"/>
      <c r="I13" s="10"/>
      <c r="J13" s="11"/>
      <c r="K13" s="9"/>
      <c r="L13" s="9"/>
      <c r="M13" s="10"/>
      <c r="N13" s="11"/>
      <c r="O13" s="9"/>
      <c r="P13" s="9"/>
      <c r="Q13" s="10"/>
      <c r="R13" s="11"/>
      <c r="S13" s="9"/>
      <c r="T13" s="9"/>
      <c r="U13" s="10"/>
      <c r="V13" s="11"/>
      <c r="W13" s="9"/>
      <c r="X13" s="9"/>
      <c r="Y13" s="10"/>
      <c r="Z13" s="11"/>
      <c r="AA13" s="9"/>
      <c r="AB13" s="9"/>
      <c r="AC13" s="10"/>
      <c r="AD13" s="11"/>
      <c r="AE13" s="9"/>
      <c r="AF13" s="9"/>
      <c r="AG13" s="10"/>
      <c r="AH13" s="11"/>
      <c r="AI13" s="9"/>
      <c r="AJ13" s="9"/>
      <c r="AK13" s="10"/>
      <c r="AL13" s="11"/>
      <c r="AM13" s="9"/>
      <c r="AN13" s="9"/>
      <c r="AO13" s="10"/>
      <c r="AP13" s="11"/>
      <c r="AQ13" s="9"/>
      <c r="AR13" s="9"/>
      <c r="AS13" s="10"/>
      <c r="AT13" s="11"/>
      <c r="AU13" s="9"/>
      <c r="AV13" s="9"/>
      <c r="AW13" s="10"/>
      <c r="AX13" s="11"/>
      <c r="AY13" s="9"/>
      <c r="AZ13" s="9"/>
      <c r="BA13" s="10"/>
      <c r="BB13" s="11"/>
      <c r="BC13" s="9"/>
      <c r="BD13" s="9"/>
      <c r="BE13" s="10"/>
      <c r="BF13" s="11"/>
      <c r="BG13" s="9"/>
      <c r="BH13" s="9"/>
      <c r="BI13" s="10"/>
      <c r="BJ13" s="11"/>
      <c r="BK13" s="9"/>
      <c r="BL13" s="9"/>
      <c r="BM13" s="10"/>
      <c r="BN13" s="11"/>
      <c r="BO13" s="9"/>
      <c r="BP13" s="9"/>
      <c r="BQ13" s="10"/>
      <c r="BR13" s="11"/>
      <c r="BS13" s="9"/>
      <c r="BT13" s="9"/>
      <c r="BU13" s="10"/>
      <c r="BV13" s="11"/>
      <c r="BW13" s="9"/>
      <c r="BX13" s="9"/>
      <c r="BY13" s="10"/>
      <c r="BZ13" s="11"/>
      <c r="CA13" s="9"/>
      <c r="CB13" s="9"/>
      <c r="CC13" s="10"/>
      <c r="CD13" s="11"/>
      <c r="CE13" s="9"/>
      <c r="CF13" s="9"/>
      <c r="CG13" s="10"/>
      <c r="CH13" s="11"/>
      <c r="CI13" s="9"/>
      <c r="CJ13" s="9"/>
      <c r="CK13" s="10"/>
      <c r="CL13" s="11"/>
      <c r="CM13" s="9"/>
      <c r="CN13" s="9"/>
      <c r="CO13" s="10"/>
      <c r="CP13" s="11"/>
      <c r="CQ13" s="9"/>
      <c r="CR13" s="9"/>
      <c r="CS13" s="10"/>
      <c r="CT13" s="11"/>
      <c r="CY13" s="16"/>
      <c r="CZ13" s="89"/>
      <c r="DA13" s="89"/>
      <c r="DB13" s="89"/>
      <c r="DC13" s="89"/>
      <c r="DD13" s="89"/>
      <c r="DE13" s="89"/>
      <c r="DF13" s="89"/>
      <c r="DG13" s="89"/>
      <c r="DH13" s="89"/>
      <c r="DI13" s="89"/>
      <c r="DJ13" s="89"/>
      <c r="DK13" s="89"/>
      <c r="DN13" s="89"/>
      <c r="DO13" s="89"/>
      <c r="DP13" s="89"/>
      <c r="DQ13" s="89"/>
      <c r="DR13" s="89"/>
      <c r="DS13" s="89"/>
      <c r="DT13" s="89"/>
      <c r="DU13" s="89"/>
      <c r="DV13" s="89"/>
      <c r="DW13" s="89"/>
      <c r="DX13" s="89"/>
      <c r="DY13" s="89"/>
      <c r="DZ13"/>
    </row>
    <row r="14" spans="1:130" s="12" customFormat="1" ht="15" customHeight="1">
      <c r="A14" s="99"/>
      <c r="B14" s="31" t="s">
        <v>6</v>
      </c>
      <c r="C14" s="21">
        <f>+CZ14</f>
        <v>244896</v>
      </c>
      <c r="D14" s="87">
        <f ca="1">OFFSET(CZ14,0,14,1,1)</f>
        <v>237434</v>
      </c>
      <c r="E14" s="21">
        <f ca="1">SUM(D14-C14)</f>
        <v>-7462</v>
      </c>
      <c r="F14" s="22">
        <f ca="1">IF(E14=0,0,IF(C14=0,1,E14/C14))</f>
        <v>-3.0470077093950085E-2</v>
      </c>
      <c r="G14" s="21">
        <f>SUMIF($C$6:F$6,G$5,$C14:F14)</f>
        <v>244896</v>
      </c>
      <c r="H14" s="87">
        <f ca="1">SUMIF($C$6:G$6,H$5,$C14:G14)</f>
        <v>237434</v>
      </c>
      <c r="I14" s="21">
        <f ca="1">SUM(H14-G14)</f>
        <v>-7462</v>
      </c>
      <c r="J14" s="22">
        <f ca="1">IF(I14=0,0,IF(G14=0,1,I14/G14))</f>
        <v>-3.0470077093950085E-2</v>
      </c>
      <c r="K14" s="21">
        <f>+DA14</f>
        <v>224453</v>
      </c>
      <c r="L14" s="87">
        <f ca="1">OFFSET(DA14,0,14,1,1)</f>
        <v>216709</v>
      </c>
      <c r="M14" s="21">
        <f ca="1">SUM(L14-K14)</f>
        <v>-7744</v>
      </c>
      <c r="N14" s="22">
        <f ca="1">IF(M14=0,0,IF(K14=0,1,M14/K14))</f>
        <v>-3.4501655134928026E-2</v>
      </c>
      <c r="O14" s="21">
        <f>SUMIF($C$6:N$6,O$5,$C14:N14)</f>
        <v>469349</v>
      </c>
      <c r="P14" s="87">
        <f ca="1">SUMIF($C$6:O$6,P$5,$C14:O14)</f>
        <v>454143</v>
      </c>
      <c r="Q14" s="21">
        <f ca="1">SUM(P14-O14)</f>
        <v>-15206</v>
      </c>
      <c r="R14" s="22">
        <f ca="1">IF(Q14=0,0,IF(O14=0,1,Q14/O14))</f>
        <v>-3.239806625773145E-2</v>
      </c>
      <c r="S14" s="21">
        <f>+DB14</f>
        <v>298139</v>
      </c>
      <c r="T14" s="87">
        <f ca="1">OFFSET(DB14,0,14,1,1)</f>
        <v>274660</v>
      </c>
      <c r="U14" s="21">
        <f ca="1">SUM(T14-S14)</f>
        <v>-23479</v>
      </c>
      <c r="V14" s="22">
        <f ca="1">IF(U14=0,0,IF(S14=0,1,U14/S14))</f>
        <v>-7.8751857355126298E-2</v>
      </c>
      <c r="W14" s="21">
        <f>SUMIF($C$6:V$6,W$5,$C14:V14)</f>
        <v>767488</v>
      </c>
      <c r="X14" s="87">
        <f ca="1">SUMIF($C$6:W$6,X$5,$C14:W14)</f>
        <v>728803</v>
      </c>
      <c r="Y14" s="21">
        <f ca="1">SUM(X14-W14)</f>
        <v>-38685</v>
      </c>
      <c r="Z14" s="22">
        <f ca="1">IF(Y14=0,0,IF(W14=0,1,Y14/W14))</f>
        <v>-5.0404696881254173E-2</v>
      </c>
      <c r="AA14" s="21">
        <f>+DC14</f>
        <v>285930</v>
      </c>
      <c r="AB14" s="87">
        <f ca="1">OFFSET(DC14,0,14,1,1)</f>
        <v>295271</v>
      </c>
      <c r="AC14" s="21">
        <f ca="1">SUM(AB14-AA14)</f>
        <v>9341</v>
      </c>
      <c r="AD14" s="22">
        <f ca="1">IF(AC14=0,0,IF(AA14=0,1,AC14/AA14))</f>
        <v>3.2668835029552687E-2</v>
      </c>
      <c r="AE14" s="21">
        <f>SUMIF($C$6:AD$6,AE$5,$C14:AD14)</f>
        <v>1053418</v>
      </c>
      <c r="AF14" s="87">
        <f ca="1">SUMIF($C$6:AE$6,AF$5,$C14:AE14)</f>
        <v>1024074</v>
      </c>
      <c r="AG14" s="21">
        <f ca="1">SUM(AF14-AE14)</f>
        <v>-29344</v>
      </c>
      <c r="AH14" s="22">
        <f ca="1">IF(AG14=0,0,IF(AE14=0,1,AG14/AE14))</f>
        <v>-2.7855988790774413E-2</v>
      </c>
      <c r="AI14" s="21">
        <f>+DD14</f>
        <v>332718</v>
      </c>
      <c r="AJ14" s="87">
        <f ca="1">OFFSET(DD14,0,14,1,1)</f>
        <v>334651</v>
      </c>
      <c r="AK14" s="21">
        <f ca="1">SUM(AJ14-AI14)</f>
        <v>1933</v>
      </c>
      <c r="AL14" s="22">
        <f ca="1">IF(AK14=0,0,IF(AI14=0,1,AK14/AI14))</f>
        <v>5.8097247518919927E-3</v>
      </c>
      <c r="AM14" s="21">
        <f>SUMIF($C$6:AL$6,AM$5,$C14:AL14)</f>
        <v>1386136</v>
      </c>
      <c r="AN14" s="87">
        <f ca="1">SUMIF($C$6:AM$6,AN$5,$C14:AM14)</f>
        <v>1358725</v>
      </c>
      <c r="AO14" s="21">
        <f ca="1">SUM(AN14-AM14)</f>
        <v>-27411</v>
      </c>
      <c r="AP14" s="22">
        <f ca="1">IF(AO14=0,0,IF(AM14=0,1,AO14/AM14))</f>
        <v>-1.9775115861647052E-2</v>
      </c>
      <c r="AQ14" s="21">
        <f>+DE14</f>
        <v>346739</v>
      </c>
      <c r="AR14" s="87">
        <f ca="1">OFFSET(DE14,0,14,1,1)</f>
        <v>348785</v>
      </c>
      <c r="AS14" s="21">
        <f ca="1">SUM(AR14-AQ14)</f>
        <v>2046</v>
      </c>
      <c r="AT14" s="22">
        <f ca="1">IF(AS14=0,0,IF(AQ14=0,1,AS14/AQ14))</f>
        <v>5.9006918748684169E-3</v>
      </c>
      <c r="AU14" s="21">
        <f>SUMIF($C$6:AT$6,AU$5,$C14:AT14)</f>
        <v>1732875</v>
      </c>
      <c r="AV14" s="87">
        <f ca="1">SUMIF($C$6:AU$6,AV$5,$C14:AU14)</f>
        <v>1707510</v>
      </c>
      <c r="AW14" s="21">
        <f ca="1">SUM(AV14-AU14)</f>
        <v>-25365</v>
      </c>
      <c r="AX14" s="22">
        <f ca="1">IF(AW14=0,0,IF(AU14=0,1,AW14/AU14))</f>
        <v>-1.4637524345379788E-2</v>
      </c>
      <c r="AY14" s="21">
        <f>+DF14</f>
        <v>399785</v>
      </c>
      <c r="AZ14" s="87">
        <f ca="1">OFFSET(DF14,0,14,1,1)</f>
        <v>398463</v>
      </c>
      <c r="BA14" s="21">
        <f ca="1">SUM(AZ14-AY14)</f>
        <v>-1322</v>
      </c>
      <c r="BB14" s="22">
        <f ca="1">IF(BA14=0,0,IF(AY14=0,1,BA14/AY14))</f>
        <v>-3.3067773928486563E-3</v>
      </c>
      <c r="BC14" s="21">
        <f>SUMIF($C$6:BB$6,BC$5,$C14:BB14)</f>
        <v>2132660</v>
      </c>
      <c r="BD14" s="87">
        <f ca="1">SUMIF($C$6:BC$6,BD$5,$C14:BC14)</f>
        <v>2105973</v>
      </c>
      <c r="BE14" s="21">
        <f ca="1">SUM(BD14-BC14)</f>
        <v>-26687</v>
      </c>
      <c r="BF14" s="22">
        <f ca="1">IF(BE14=0,0,IF(BC14=0,1,BE14/BC14))</f>
        <v>-1.2513480817382986E-2</v>
      </c>
      <c r="BG14" s="21">
        <f>+DG14</f>
        <v>442625</v>
      </c>
      <c r="BH14" s="87">
        <f ca="1">OFFSET(DG14,0,14,1,1)</f>
        <v>429049</v>
      </c>
      <c r="BI14" s="21">
        <f ca="1">SUM(BH14-BG14)</f>
        <v>-13576</v>
      </c>
      <c r="BJ14" s="22">
        <f ca="1">IF(BI14=0,0,IF(BG14=0,1,BI14/BG14))</f>
        <v>-3.0671561705732844E-2</v>
      </c>
      <c r="BK14" s="21">
        <f>SUMIF($C$6:BJ$6,BK$5,$C14:BJ14)</f>
        <v>2575285</v>
      </c>
      <c r="BL14" s="87">
        <f ca="1">SUMIF($C$6:BK$6,BL$5,$C14:BK14)</f>
        <v>2535022</v>
      </c>
      <c r="BM14" s="21">
        <f ca="1">SUM(BL14-BK14)</f>
        <v>-40263</v>
      </c>
      <c r="BN14" s="22">
        <f ca="1">IF(BM14=0,0,IF(BK14=0,1,BM14/BK14))</f>
        <v>-1.5634386097072753E-2</v>
      </c>
      <c r="BO14" s="21">
        <f>+DH14</f>
        <v>332091</v>
      </c>
      <c r="BP14" s="87">
        <f ca="1">OFFSET(DH14,0,14,1,1)</f>
        <v>318381</v>
      </c>
      <c r="BQ14" s="21">
        <f ca="1">SUM(BP14-BO14)</f>
        <v>-13710</v>
      </c>
      <c r="BR14" s="22">
        <f ca="1">IF(BQ14=0,0,IF(BO14=0,1,BQ14/BO14))</f>
        <v>-4.1283864964723527E-2</v>
      </c>
      <c r="BS14" s="21">
        <f>SUMIF($C$6:BR$6,BS$5,$C14:BR14)</f>
        <v>2907376</v>
      </c>
      <c r="BT14" s="87">
        <f ca="1">SUMIF($C$6:BS$6,BT$5,$C14:BS14)</f>
        <v>2853403</v>
      </c>
      <c r="BU14" s="21">
        <f ca="1">SUM(BT14-BS14)</f>
        <v>-53973</v>
      </c>
      <c r="BV14" s="22">
        <f ca="1">IF(BU14=0,0,IF(BS14=0,1,BU14/BS14))</f>
        <v>-1.8564162323689817E-2</v>
      </c>
      <c r="BW14" s="21">
        <f>+DI14</f>
        <v>328904</v>
      </c>
      <c r="BX14" s="87">
        <f ca="1">OFFSET(DI14,0,14,1,1)</f>
        <v>322859</v>
      </c>
      <c r="BY14" s="21">
        <f ca="1">SUM(BX14-BW14)</f>
        <v>-6045</v>
      </c>
      <c r="BZ14" s="22">
        <f ca="1">IF(BY14=0,0,IF(BW14=0,1,BY14/BW14))</f>
        <v>-1.8379223116775714E-2</v>
      </c>
      <c r="CA14" s="21">
        <f>SUMIF($C$6:BZ$6,CA$5,$C14:BZ14)</f>
        <v>3236280</v>
      </c>
      <c r="CB14" s="87">
        <f ca="1">SUMIF($C$6:CA$6,CB$5,$C14:CA14)</f>
        <v>3176262</v>
      </c>
      <c r="CC14" s="21">
        <f ca="1">SUM(CB14-CA14)</f>
        <v>-60018</v>
      </c>
      <c r="CD14" s="22">
        <f ca="1">IF(CC14=0,0,IF(CA14=0,1,CC14/CA14))</f>
        <v>-1.8545366902740182E-2</v>
      </c>
      <c r="CE14" s="21">
        <f>+DJ14</f>
        <v>308940</v>
      </c>
      <c r="CF14" s="87">
        <f ca="1">OFFSET(DJ14,0,14,1,1)</f>
        <v>289175</v>
      </c>
      <c r="CG14" s="21">
        <f ca="1">SUM(CF14-CE14)</f>
        <v>-19765</v>
      </c>
      <c r="CH14" s="22">
        <f ca="1">IF(CG14=0,0,IF(CE14=0,1,CG14/CE14))</f>
        <v>-6.3976823978766098E-2</v>
      </c>
      <c r="CI14" s="21">
        <f>SUMIF($C$6:CH$6,CI$5,$C14:CH14)</f>
        <v>3545220</v>
      </c>
      <c r="CJ14" s="87">
        <f ca="1">SUMIF($C$6:CI$6,CJ$5,$C14:CI14)</f>
        <v>3465437</v>
      </c>
      <c r="CK14" s="21">
        <f ca="1">SUM(CJ14-CI14)</f>
        <v>-79783</v>
      </c>
      <c r="CL14" s="22">
        <f ca="1">IF(CK14=0,0,IF(CI14=0,1,CK14/CI14))</f>
        <v>-2.2504386187599076E-2</v>
      </c>
      <c r="CM14" s="21">
        <f>+DK14</f>
        <v>316327</v>
      </c>
      <c r="CN14" s="87">
        <f ca="1">OFFSET(DK14,0,14,1,1)</f>
        <v>297195</v>
      </c>
      <c r="CO14" s="21">
        <f ca="1">SUM(CN14-CM14)</f>
        <v>-19132</v>
      </c>
      <c r="CP14" s="22">
        <f ca="1">IF(CO14=0,0,IF(CM14=0,1,CO14/CM14))</f>
        <v>-6.0481716704549403E-2</v>
      </c>
      <c r="CQ14" s="21">
        <f>SUMIF($C$6:CP$6,CQ$5,$C14:CP14)</f>
        <v>3861547</v>
      </c>
      <c r="CR14" s="87">
        <f ca="1">SUMIF($C$6:CQ$6,CR$5,$C14:CQ14)</f>
        <v>3762632</v>
      </c>
      <c r="CS14" s="21">
        <f ca="1">SUM(CR14-CQ14)</f>
        <v>-98915</v>
      </c>
      <c r="CT14" s="22">
        <f ca="1">IF(CS14=0,0,IF(CQ14=0,1,CS14/CQ14))</f>
        <v>-2.5615381607423139E-2</v>
      </c>
      <c r="CW14" s="12" t="s">
        <v>10</v>
      </c>
      <c r="CX14" s="81" t="s">
        <v>6</v>
      </c>
      <c r="CZ14" s="88">
        <f>SUMIF(BWB!$A$73:$A$83,'2013-2014'!CZ$7,BWB!D$73:D$83)</f>
        <v>244896</v>
      </c>
      <c r="DA14" s="88">
        <f>SUMIF(BWB!$A$73:$A$83,'2013-2014'!DA$7,BWB!E$73:E$83)</f>
        <v>224453</v>
      </c>
      <c r="DB14" s="88">
        <f>SUMIF(BWB!$A$73:$A$83,'2013-2014'!DB$7,BWB!F$73:F$83)</f>
        <v>298139</v>
      </c>
      <c r="DC14" s="88">
        <f>SUMIF(BWB!$A$73:$A$83,'2013-2014'!DC$7,BWB!G$73:G$83)</f>
        <v>285930</v>
      </c>
      <c r="DD14" s="88">
        <f>SUMIF(BWB!$A$73:$A$83,'2013-2014'!DD$7,BWB!H$73:H$83)</f>
        <v>332718</v>
      </c>
      <c r="DE14" s="88">
        <f>SUMIF(BWB!$A$73:$A$83,'2013-2014'!DE$7,BWB!I$73:I$83)</f>
        <v>346739</v>
      </c>
      <c r="DF14" s="88">
        <f>SUMIF(BWB!$A$73:$A$83,'2013-2014'!DF$7,BWB!J$73:J$83)</f>
        <v>399785</v>
      </c>
      <c r="DG14" s="88">
        <f>SUMIF(BWB!$A$73:$A$83,'2013-2014'!DG$7,BWB!K$73:K$83)</f>
        <v>442625</v>
      </c>
      <c r="DH14" s="88">
        <f>SUMIF(BWB!$A$73:$A$83,'2013-2014'!DH$7,BWB!L$73:L$83)</f>
        <v>332091</v>
      </c>
      <c r="DI14" s="88">
        <f>SUMIF(BWB!$A$73:$A$83,'2013-2014'!DI$7,BWB!M$73:M$83)</f>
        <v>328904</v>
      </c>
      <c r="DJ14" s="88">
        <f>SUMIF(BWB!$A$73:$A$83,'2013-2014'!DJ$7,BWB!N$73:N$83)</f>
        <v>308940</v>
      </c>
      <c r="DK14" s="88">
        <f>SUMIF(BWB!$A$73:$A$83,'2013-2014'!DK$7,BWB!O$73:O$83)</f>
        <v>316327</v>
      </c>
      <c r="DN14" s="88">
        <f>SUMIF(BWB!$A$73:$A$83,'2013-2014'!DN$7,BWB!D$73:D$83)</f>
        <v>237434</v>
      </c>
      <c r="DO14" s="88">
        <f>SUMIF(BWB!$A$73:$A$83,'2013-2014'!DO$7,BWB!E$73:E$83)</f>
        <v>216709</v>
      </c>
      <c r="DP14" s="88">
        <f>SUMIF(BWB!$A$73:$A$83,'2013-2014'!DP$7,BWB!F$73:F$83)</f>
        <v>274660</v>
      </c>
      <c r="DQ14" s="88">
        <f>SUMIF(BWB!$A$73:$A$83,'2013-2014'!DQ$7,BWB!G$73:G$83)</f>
        <v>295271</v>
      </c>
      <c r="DR14" s="88">
        <f>SUMIF(BWB!$A$73:$A$83,'2013-2014'!DR$7,BWB!H$73:H$83)</f>
        <v>334651</v>
      </c>
      <c r="DS14" s="88">
        <f>SUMIF(BWB!$A$73:$A$83,'2013-2014'!DS$7,BWB!I$73:I$83)</f>
        <v>348785</v>
      </c>
      <c r="DT14" s="88">
        <f>SUMIF(BWB!$A$73:$A$83,'2013-2014'!DT$7,BWB!J$73:J$83)</f>
        <v>398463</v>
      </c>
      <c r="DU14" s="88">
        <f>SUMIF(BWB!$A$73:$A$83,'2013-2014'!DU$7,BWB!K$73:K$83)</f>
        <v>429049</v>
      </c>
      <c r="DV14" s="88">
        <f>SUMIF(BWB!$A$73:$A$83,'2013-2014'!DV$7,BWB!L$73:L$83)</f>
        <v>318381</v>
      </c>
      <c r="DW14" s="88">
        <f>SUMIF(BWB!$A$73:$A$83,'2013-2014'!DW$7,BWB!M$73:M$83)</f>
        <v>322859</v>
      </c>
      <c r="DX14" s="88">
        <f>SUMIF(BWB!$A$73:$A$83,'2013-2014'!DX$7,BWB!N$73:N$83)</f>
        <v>289175</v>
      </c>
      <c r="DY14" s="88">
        <f>SUMIF(BWB!$A$73:$A$83,'2013-2014'!DY$7,BWB!O$73:O$83)</f>
        <v>297195</v>
      </c>
      <c r="DZ14"/>
    </row>
    <row r="15" spans="1:130" s="12" customFormat="1" ht="15.6">
      <c r="A15" s="101" t="str">
        <f>+CW16</f>
        <v>Blue Water Bridge</v>
      </c>
      <c r="B15" s="29" t="s">
        <v>7</v>
      </c>
      <c r="C15" s="21">
        <f>+CZ15</f>
        <v>124995</v>
      </c>
      <c r="D15" s="87">
        <f ca="1">OFFSET(CZ15,0,14,1,1)</f>
        <v>117958</v>
      </c>
      <c r="E15" s="21">
        <f ca="1">SUM(D15-C15)</f>
        <v>-7037</v>
      </c>
      <c r="F15" s="22">
        <f ca="1">IF(E15=0,0,IF(C15=0,1,E15/C15))</f>
        <v>-5.6298251930077203E-2</v>
      </c>
      <c r="G15" s="21">
        <f>SUMIF($C$6:F$6,G$5,$C15:F15)</f>
        <v>124995</v>
      </c>
      <c r="H15" s="87">
        <f ca="1">SUMIF($C$6:G$6,H$5,$C15:G15)</f>
        <v>117958</v>
      </c>
      <c r="I15" s="21">
        <f ca="1">SUM(H15-G15)</f>
        <v>-7037</v>
      </c>
      <c r="J15" s="22">
        <f ca="1">IF(I15=0,0,IF(G15=0,1,I15/G15))</f>
        <v>-5.6298251930077203E-2</v>
      </c>
      <c r="K15" s="21">
        <f>+DA15</f>
        <v>112961</v>
      </c>
      <c r="L15" s="87">
        <f ca="1">OFFSET(DA15,0,14,1,1)</f>
        <v>115903</v>
      </c>
      <c r="M15" s="21">
        <f ca="1">SUM(L15-K15)</f>
        <v>2942</v>
      </c>
      <c r="N15" s="22">
        <f ca="1">IF(M15=0,0,IF(K15=0,1,M15/K15))</f>
        <v>2.6044387000823292E-2</v>
      </c>
      <c r="O15" s="21">
        <f>SUMIF($C$6:N$6,O$5,$C15:N15)</f>
        <v>237956</v>
      </c>
      <c r="P15" s="87">
        <f ca="1">SUMIF($C$6:O$6,P$5,$C15:O15)</f>
        <v>233861</v>
      </c>
      <c r="Q15" s="21">
        <f ca="1">SUM(P15-O15)</f>
        <v>-4095</v>
      </c>
      <c r="R15" s="22">
        <f ca="1">IF(Q15=0,0,IF(O15=0,1,Q15/O15))</f>
        <v>-1.7209063860545649E-2</v>
      </c>
      <c r="S15" s="21">
        <f>+DB15</f>
        <v>124301</v>
      </c>
      <c r="T15" s="87">
        <f ca="1">OFFSET(DB15,0,14,1,1)</f>
        <v>129662</v>
      </c>
      <c r="U15" s="21">
        <f ca="1">SUM(T15-S15)</f>
        <v>5361</v>
      </c>
      <c r="V15" s="22">
        <f ca="1">IF(U15=0,0,IF(S15=0,1,U15/S15))</f>
        <v>4.3129178365419428E-2</v>
      </c>
      <c r="W15" s="21">
        <f>SUMIF($C$6:V$6,W$5,$C15:V15)</f>
        <v>362257</v>
      </c>
      <c r="X15" s="87">
        <f ca="1">SUMIF($C$6:W$6,X$5,$C15:W15)</f>
        <v>363523</v>
      </c>
      <c r="Y15" s="21">
        <f ca="1">SUM(X15-W15)</f>
        <v>1266</v>
      </c>
      <c r="Z15" s="22">
        <f ca="1">IF(Y15=0,0,IF(W15=0,1,Y15/W15))</f>
        <v>3.494756485036866E-3</v>
      </c>
      <c r="AA15" s="21">
        <f>+DC15</f>
        <v>131383</v>
      </c>
      <c r="AB15" s="87">
        <f ca="1">OFFSET(DC15,0,14,1,1)</f>
        <v>132436</v>
      </c>
      <c r="AC15" s="21">
        <f ca="1">SUM(AB15-AA15)</f>
        <v>1053</v>
      </c>
      <c r="AD15" s="22">
        <f ca="1">IF(AC15=0,0,IF(AA15=0,1,AC15/AA15))</f>
        <v>8.014735544172381E-3</v>
      </c>
      <c r="AE15" s="21">
        <f>SUMIF($C$6:AD$6,AE$5,$C15:AD15)</f>
        <v>493640</v>
      </c>
      <c r="AF15" s="87">
        <f ca="1">SUMIF($C$6:AE$6,AF$5,$C15:AE15)</f>
        <v>495959</v>
      </c>
      <c r="AG15" s="21">
        <f ca="1">SUM(AF15-AE15)</f>
        <v>2319</v>
      </c>
      <c r="AH15" s="22">
        <f ca="1">IF(AG15=0,0,IF(AE15=0,1,AG15/AE15))</f>
        <v>4.6977554493152903E-3</v>
      </c>
      <c r="AI15" s="21">
        <f>+DD15</f>
        <v>138007</v>
      </c>
      <c r="AJ15" s="87">
        <f ca="1">OFFSET(DD15,0,14,1,1)</f>
        <v>138110</v>
      </c>
      <c r="AK15" s="21">
        <f ca="1">SUM(AJ15-AI15)</f>
        <v>103</v>
      </c>
      <c r="AL15" s="22">
        <f ca="1">IF(AK15=0,0,IF(AI15=0,1,AK15/AI15))</f>
        <v>7.4633895382118299E-4</v>
      </c>
      <c r="AM15" s="21">
        <f>SUMIF($C$6:AL$6,AM$5,$C15:AL15)</f>
        <v>631647</v>
      </c>
      <c r="AN15" s="87">
        <f ca="1">SUMIF($C$6:AM$6,AN$5,$C15:AM15)</f>
        <v>634069</v>
      </c>
      <c r="AO15" s="21">
        <f ca="1">SUM(AN15-AM15)</f>
        <v>2422</v>
      </c>
      <c r="AP15" s="22">
        <f ca="1">IF(AO15=0,0,IF(AM15=0,1,AO15/AM15))</f>
        <v>3.8344201745595247E-3</v>
      </c>
      <c r="AQ15" s="21">
        <f>+DE15</f>
        <v>133299</v>
      </c>
      <c r="AR15" s="87">
        <f ca="1">OFFSET(DE15,0,14,1,1)</f>
        <v>137861</v>
      </c>
      <c r="AS15" s="21">
        <f ca="1">SUM(AR15-AQ15)</f>
        <v>4562</v>
      </c>
      <c r="AT15" s="22">
        <f ca="1">IF(AS15=0,0,IF(AQ15=0,1,AS15/AQ15))</f>
        <v>3.4223812631752677E-2</v>
      </c>
      <c r="AU15" s="21">
        <f>SUMIF($C$6:AT$6,AU$5,$C15:AT15)</f>
        <v>764946</v>
      </c>
      <c r="AV15" s="87">
        <f ca="1">SUMIF($C$6:AU$6,AV$5,$C15:AU15)</f>
        <v>771930</v>
      </c>
      <c r="AW15" s="21">
        <f ca="1">SUM(AV15-AU15)</f>
        <v>6984</v>
      </c>
      <c r="AX15" s="22">
        <f ca="1">IF(AW15=0,0,IF(AU15=0,1,AW15/AU15))</f>
        <v>9.1300562392639482E-3</v>
      </c>
      <c r="AY15" s="21">
        <f>+DF15</f>
        <v>125182</v>
      </c>
      <c r="AZ15" s="87">
        <f ca="1">OFFSET(DF15,0,14,1,1)</f>
        <v>133809</v>
      </c>
      <c r="BA15" s="21">
        <f ca="1">SUM(AZ15-AY15)</f>
        <v>8627</v>
      </c>
      <c r="BB15" s="22">
        <f ca="1">IF(BA15=0,0,IF(AY15=0,1,BA15/AY15))</f>
        <v>6.8915658800786053E-2</v>
      </c>
      <c r="BC15" s="21">
        <f>SUMIF($C$6:BB$6,BC$5,$C15:BB15)</f>
        <v>890128</v>
      </c>
      <c r="BD15" s="87">
        <f ca="1">SUMIF($C$6:BC$6,BD$5,$C15:BC15)</f>
        <v>905739</v>
      </c>
      <c r="BE15" s="21">
        <f ca="1">SUM(BD15-BC15)</f>
        <v>15611</v>
      </c>
      <c r="BF15" s="22">
        <f ca="1">IF(BE15=0,0,IF(BC15=0,1,BE15/BC15))</f>
        <v>1.7537927129581365E-2</v>
      </c>
      <c r="BG15" s="21">
        <f>+DG15</f>
        <v>133476</v>
      </c>
      <c r="BH15" s="87">
        <f ca="1">OFFSET(DG15,0,14,1,1)</f>
        <v>132297</v>
      </c>
      <c r="BI15" s="21">
        <f ca="1">SUM(BH15-BG15)</f>
        <v>-1179</v>
      </c>
      <c r="BJ15" s="22">
        <f ca="1">IF(BI15=0,0,IF(BG15=0,1,BI15/BG15))</f>
        <v>-8.8330486379573862E-3</v>
      </c>
      <c r="BK15" s="21">
        <f>SUMIF($C$6:BJ$6,BK$5,$C15:BJ15)</f>
        <v>1023604</v>
      </c>
      <c r="BL15" s="87">
        <f ca="1">SUMIF($C$6:BK$6,BL$5,$C15:BK15)</f>
        <v>1038036</v>
      </c>
      <c r="BM15" s="21">
        <f ca="1">SUM(BL15-BK15)</f>
        <v>14432</v>
      </c>
      <c r="BN15" s="22">
        <f ca="1">IF(BM15=0,0,IF(BK15=0,1,BM15/BK15))</f>
        <v>1.4099202425938156E-2</v>
      </c>
      <c r="BO15" s="21">
        <f>+DH15</f>
        <v>129876</v>
      </c>
      <c r="BP15" s="87">
        <f ca="1">OFFSET(DH15,0,14,1,1)</f>
        <v>142304</v>
      </c>
      <c r="BQ15" s="21">
        <f ca="1">SUM(BP15-BO15)</f>
        <v>12428</v>
      </c>
      <c r="BR15" s="22">
        <f ca="1">IF(BQ15=0,0,IF(BO15=0,1,BQ15/BO15))</f>
        <v>9.5691274754381106E-2</v>
      </c>
      <c r="BS15" s="21">
        <f>SUMIF($C$6:BR$6,BS$5,$C15:BR15)</f>
        <v>1153480</v>
      </c>
      <c r="BT15" s="87">
        <f ca="1">SUMIF($C$6:BS$6,BT$5,$C15:BS15)</f>
        <v>1180340</v>
      </c>
      <c r="BU15" s="21">
        <f ca="1">SUM(BT15-BS15)</f>
        <v>26860</v>
      </c>
      <c r="BV15" s="22">
        <f ca="1">IF(BU15=0,0,IF(BS15=0,1,BU15/BS15))</f>
        <v>2.3286056108471755E-2</v>
      </c>
      <c r="BW15" s="21">
        <f>+DI15</f>
        <v>142597</v>
      </c>
      <c r="BX15" s="87">
        <f ca="1">OFFSET(DI15,0,14,1,1)</f>
        <v>148555</v>
      </c>
      <c r="BY15" s="21">
        <f ca="1">SUM(BX15-BW15)</f>
        <v>5958</v>
      </c>
      <c r="BZ15" s="22">
        <f ca="1">IF(BY15=0,0,IF(BW15=0,1,BY15/BW15))</f>
        <v>4.1782085177107513E-2</v>
      </c>
      <c r="CA15" s="21">
        <f>SUMIF($C$6:BZ$6,CA$5,$C15:BZ15)</f>
        <v>1296077</v>
      </c>
      <c r="CB15" s="87">
        <f ca="1">SUMIF($C$6:CA$6,CB$5,$C15:CA15)</f>
        <v>1328895</v>
      </c>
      <c r="CC15" s="21">
        <f ca="1">SUM(CB15-CA15)</f>
        <v>32818</v>
      </c>
      <c r="CD15" s="22">
        <f ca="1">IF(CC15=0,0,IF(CA15=0,1,CC15/CA15))</f>
        <v>2.5321026451360529E-2</v>
      </c>
      <c r="CE15" s="21">
        <f>+DJ15</f>
        <v>130402</v>
      </c>
      <c r="CF15" s="87">
        <f ca="1">OFFSET(DJ15,0,14,1,1)</f>
        <v>131993</v>
      </c>
      <c r="CG15" s="21">
        <f ca="1">SUM(CF15-CE15)</f>
        <v>1591</v>
      </c>
      <c r="CH15" s="22">
        <f ca="1">IF(CG15=0,0,IF(CE15=0,1,CG15/CE15))</f>
        <v>1.2200733117590221E-2</v>
      </c>
      <c r="CI15" s="21">
        <f>SUMIF($C$6:CH$6,CI$5,$C15:CH15)</f>
        <v>1426479</v>
      </c>
      <c r="CJ15" s="87">
        <f ca="1">SUMIF($C$6:CI$6,CJ$5,$C15:CI15)</f>
        <v>1460888</v>
      </c>
      <c r="CK15" s="21">
        <f ca="1">SUM(CJ15-CI15)</f>
        <v>34409</v>
      </c>
      <c r="CL15" s="22">
        <f ca="1">IF(CK15=0,0,IF(CI15=0,1,CK15/CI15))</f>
        <v>2.4121630952856649E-2</v>
      </c>
      <c r="CM15" s="21">
        <f>+DK15</f>
        <v>110472</v>
      </c>
      <c r="CN15" s="87">
        <f ca="1">OFFSET(DK15,0,14,1,1)</f>
        <v>125273</v>
      </c>
      <c r="CO15" s="21">
        <f ca="1">SUM(CN15-CM15)</f>
        <v>14801</v>
      </c>
      <c r="CP15" s="22">
        <f ca="1">IF(CO15=0,0,IF(CM15=0,1,CO15/CM15))</f>
        <v>0.13397965095227751</v>
      </c>
      <c r="CQ15" s="21">
        <f>SUMIF($C$6:CP$6,CQ$5,$C15:CP15)</f>
        <v>1536951</v>
      </c>
      <c r="CR15" s="87">
        <f ca="1">SUMIF($C$6:CQ$6,CR$5,$C15:CQ15)</f>
        <v>1586161</v>
      </c>
      <c r="CS15" s="21">
        <f ca="1">SUM(CR15-CQ15)</f>
        <v>49210</v>
      </c>
      <c r="CT15" s="22">
        <f ca="1">IF(CS15=0,0,IF(CQ15=0,1,CS15/CQ15))</f>
        <v>3.2017936811258134E-2</v>
      </c>
      <c r="CW15" s="12" t="s">
        <v>10</v>
      </c>
      <c r="CX15" s="81" t="s">
        <v>7</v>
      </c>
      <c r="CY15" s="16"/>
      <c r="CZ15" s="88">
        <f>SUMIF(BWB!$A$87:$A$97,'2013-2014'!CZ$7,BWB!D$87:D$97)</f>
        <v>124995</v>
      </c>
      <c r="DA15" s="88">
        <f>SUMIF(BWB!$A$87:$A$97,'2013-2014'!DA$7,BWB!E$87:E$97)</f>
        <v>112961</v>
      </c>
      <c r="DB15" s="88">
        <f>SUMIF(BWB!$A$87:$A$97,'2013-2014'!DB$7,BWB!F$87:F$97)</f>
        <v>124301</v>
      </c>
      <c r="DC15" s="88">
        <f>SUMIF(BWB!$A$87:$A$97,'2013-2014'!DC$7,BWB!G$87:G$97)</f>
        <v>131383</v>
      </c>
      <c r="DD15" s="88">
        <f>SUMIF(BWB!$A$87:$A$97,'2013-2014'!DD$7,BWB!H$87:H$97)</f>
        <v>138007</v>
      </c>
      <c r="DE15" s="88">
        <f>SUMIF(BWB!$A$87:$A$97,'2013-2014'!DE$7,BWB!I$87:I$97)</f>
        <v>133299</v>
      </c>
      <c r="DF15" s="88">
        <f>SUMIF(BWB!$A$87:$A$97,'2013-2014'!DF$7,BWB!J$87:J$97)</f>
        <v>125182</v>
      </c>
      <c r="DG15" s="88">
        <f>SUMIF(BWB!$A$87:$A$97,'2013-2014'!DG$7,BWB!K$87:K$97)</f>
        <v>133476</v>
      </c>
      <c r="DH15" s="88">
        <f>SUMIF(BWB!$A$87:$A$97,'2013-2014'!DH$7,BWB!L$87:L$97)</f>
        <v>129876</v>
      </c>
      <c r="DI15" s="88">
        <f>SUMIF(BWB!$A$87:$A$97,'2013-2014'!DI$7,BWB!M$87:M$97)</f>
        <v>142597</v>
      </c>
      <c r="DJ15" s="88">
        <f>SUMIF(BWB!$A$87:$A$97,'2013-2014'!DJ$7,BWB!N$87:N$97)</f>
        <v>130402</v>
      </c>
      <c r="DK15" s="88">
        <f>SUMIF(BWB!$A$87:$A$97,'2013-2014'!DK$7,BWB!O$87:O$97)</f>
        <v>110472</v>
      </c>
      <c r="DN15" s="88">
        <f>SUMIF(BWB!$A$87:$A$97,'2013-2014'!DN$7,BWB!D$87:D$97)</f>
        <v>117958</v>
      </c>
      <c r="DO15" s="88">
        <f>SUMIF(BWB!$A$87:$A$97,'2013-2014'!DO$7,BWB!E$87:E$97)</f>
        <v>115903</v>
      </c>
      <c r="DP15" s="88">
        <f>SUMIF(BWB!$A$87:$A$97,'2013-2014'!DP$7,BWB!F$87:F$97)</f>
        <v>129662</v>
      </c>
      <c r="DQ15" s="88">
        <f>SUMIF(BWB!$A$87:$A$97,'2013-2014'!DQ$7,BWB!G$87:G$97)</f>
        <v>132436</v>
      </c>
      <c r="DR15" s="88">
        <f>SUMIF(BWB!$A$87:$A$97,'2013-2014'!DR$7,BWB!H$87:H$97)</f>
        <v>138110</v>
      </c>
      <c r="DS15" s="88">
        <f>SUMIF(BWB!$A$87:$A$97,'2013-2014'!DS$7,BWB!I$87:I$97)</f>
        <v>137861</v>
      </c>
      <c r="DT15" s="88">
        <f>SUMIF(BWB!$A$87:$A$97,'2013-2014'!DT$7,BWB!J$87:J$97)</f>
        <v>133809</v>
      </c>
      <c r="DU15" s="88">
        <f>SUMIF(BWB!$A$87:$A$97,'2013-2014'!DU$7,BWB!K$87:K$97)</f>
        <v>132297</v>
      </c>
      <c r="DV15" s="88">
        <f>SUMIF(BWB!$A$87:$A$97,'2013-2014'!DV$7,BWB!L$87:L$97)</f>
        <v>142304</v>
      </c>
      <c r="DW15" s="88">
        <f>SUMIF(BWB!$A$87:$A$97,'2013-2014'!DW$7,BWB!M$87:M$97)</f>
        <v>148555</v>
      </c>
      <c r="DX15" s="88">
        <f>SUMIF(BWB!$A$87:$A$97,'2013-2014'!DX$7,BWB!N$87:N$97)</f>
        <v>131993</v>
      </c>
      <c r="DY15" s="88">
        <f>SUMIF(BWB!$A$87:$A$97,'2013-2014'!DY$7,BWB!O$87:O$97)</f>
        <v>125273</v>
      </c>
      <c r="DZ15"/>
    </row>
    <row r="16" spans="1:130" s="12" customFormat="1" ht="15.6">
      <c r="A16" s="100"/>
      <c r="B16" s="29" t="s">
        <v>8</v>
      </c>
      <c r="C16" s="87">
        <f>+CZ16</f>
        <v>344</v>
      </c>
      <c r="D16" s="87">
        <f ca="1">OFFSET(CZ16,0,14,1,1)</f>
        <v>364</v>
      </c>
      <c r="E16" s="87">
        <f ca="1">SUM(D16-C16)</f>
        <v>20</v>
      </c>
      <c r="F16" s="22">
        <f ca="1">IF(E16=0,0,IF(C16=0,1,E16/C16))</f>
        <v>5.8139534883720929E-2</v>
      </c>
      <c r="G16" s="87">
        <f>SUMIF($C$6:F$6,G$5,$C16:F16)</f>
        <v>344</v>
      </c>
      <c r="H16" s="87">
        <f ca="1">SUMIF($C$6:G$6,H$5,$C16:G16)</f>
        <v>364</v>
      </c>
      <c r="I16" s="87">
        <f ca="1">SUM(H16-G16)</f>
        <v>20</v>
      </c>
      <c r="J16" s="22">
        <f ca="1">IF(I16=0,0,IF(G16=0,1,I16/G16))</f>
        <v>5.8139534883720929E-2</v>
      </c>
      <c r="K16" s="87">
        <f>+DA16</f>
        <v>352</v>
      </c>
      <c r="L16" s="87">
        <f ca="1">OFFSET(DA16,0,14,1,1)</f>
        <v>300</v>
      </c>
      <c r="M16" s="87">
        <f ca="1">SUM(L16-K16)</f>
        <v>-52</v>
      </c>
      <c r="N16" s="22">
        <f ca="1">IF(M16=0,0,IF(K16=0,1,M16/K16))</f>
        <v>-0.14772727272727273</v>
      </c>
      <c r="O16" s="87">
        <f>SUMIF($C$6:N$6,O$5,$C16:N16)</f>
        <v>696</v>
      </c>
      <c r="P16" s="87">
        <f ca="1">SUMIF($C$6:O$6,P$5,$C16:O16)</f>
        <v>664</v>
      </c>
      <c r="Q16" s="87">
        <f ca="1">SUM(P16-O16)</f>
        <v>-32</v>
      </c>
      <c r="R16" s="22">
        <f ca="1">IF(Q16=0,0,IF(O16=0,1,Q16/O16))</f>
        <v>-4.5977011494252873E-2</v>
      </c>
      <c r="S16" s="87">
        <f>+DB16</f>
        <v>411</v>
      </c>
      <c r="T16" s="87">
        <f ca="1">OFFSET(DB16,0,14,1,1)</f>
        <v>403</v>
      </c>
      <c r="U16" s="87">
        <f ca="1">SUM(T16-S16)</f>
        <v>-8</v>
      </c>
      <c r="V16" s="22">
        <f ca="1">IF(U16=0,0,IF(S16=0,1,U16/S16))</f>
        <v>-1.9464720194647202E-2</v>
      </c>
      <c r="W16" s="87">
        <f>SUMIF($C$6:V$6,W$5,$C16:V16)</f>
        <v>1107</v>
      </c>
      <c r="X16" s="87">
        <f ca="1">SUMIF($C$6:W$6,X$5,$C16:W16)</f>
        <v>1067</v>
      </c>
      <c r="Y16" s="87">
        <f ca="1">SUM(X16-W16)</f>
        <v>-40</v>
      </c>
      <c r="Z16" s="22">
        <f ca="1">IF(Y16=0,0,IF(W16=0,1,Y16/W16))</f>
        <v>-3.6133694670280034E-2</v>
      </c>
      <c r="AA16" s="87">
        <f>+DC16</f>
        <v>538</v>
      </c>
      <c r="AB16" s="87">
        <f ca="1">OFFSET(DC16,0,14,1,1)</f>
        <v>458</v>
      </c>
      <c r="AC16" s="87">
        <f ca="1">SUM(AB16-AA16)</f>
        <v>-80</v>
      </c>
      <c r="AD16" s="22">
        <f ca="1">IF(AC16=0,0,IF(AA16=0,1,AC16/AA16))</f>
        <v>-0.14869888475836432</v>
      </c>
      <c r="AE16" s="87">
        <f>SUMIF($C$6:AD$6,AE$5,$C16:AD16)</f>
        <v>1645</v>
      </c>
      <c r="AF16" s="87">
        <f ca="1">SUMIF($C$6:AE$6,AF$5,$C16:AE16)</f>
        <v>1525</v>
      </c>
      <c r="AG16" s="87">
        <f ca="1">SUM(AF16-AE16)</f>
        <v>-120</v>
      </c>
      <c r="AH16" s="22">
        <f ca="1">IF(AG16=0,0,IF(AE16=0,1,AG16/AE16))</f>
        <v>-7.29483282674772E-2</v>
      </c>
      <c r="AI16" s="87">
        <f>+DD16</f>
        <v>785</v>
      </c>
      <c r="AJ16" s="87">
        <f ca="1">OFFSET(DD16,0,14,1,1)</f>
        <v>637</v>
      </c>
      <c r="AK16" s="87">
        <f ca="1">SUM(AJ16-AI16)</f>
        <v>-148</v>
      </c>
      <c r="AL16" s="22">
        <f ca="1">IF(AK16=0,0,IF(AI16=0,1,AK16/AI16))</f>
        <v>-0.18853503184713377</v>
      </c>
      <c r="AM16" s="87">
        <f>SUMIF($C$6:AL$6,AM$5,$C16:AL16)</f>
        <v>2430</v>
      </c>
      <c r="AN16" s="87">
        <f ca="1">SUMIF($C$6:AM$6,AN$5,$C16:AM16)</f>
        <v>2162</v>
      </c>
      <c r="AO16" s="87">
        <f ca="1">SUM(AN16-AM16)</f>
        <v>-268</v>
      </c>
      <c r="AP16" s="22">
        <f ca="1">IF(AO16=0,0,IF(AM16=0,1,AO16/AM16))</f>
        <v>-0.1102880658436214</v>
      </c>
      <c r="AQ16" s="87">
        <f>+DE16</f>
        <v>825</v>
      </c>
      <c r="AR16" s="87">
        <f ca="1">OFFSET(DE16,0,14,1,1)</f>
        <v>664</v>
      </c>
      <c r="AS16" s="87">
        <f ca="1">SUM(AR16-AQ16)</f>
        <v>-161</v>
      </c>
      <c r="AT16" s="22">
        <f ca="1">IF(AS16=0,0,IF(AQ16=0,1,AS16/AQ16))</f>
        <v>-0.19515151515151516</v>
      </c>
      <c r="AU16" s="87">
        <f>SUMIF($C$6:AT$6,AU$5,$C16:AT16)</f>
        <v>3255</v>
      </c>
      <c r="AV16" s="87">
        <f ca="1">SUMIF($C$6:AU$6,AV$5,$C16:AU16)</f>
        <v>2826</v>
      </c>
      <c r="AW16" s="87">
        <f ca="1">SUM(AV16-AU16)</f>
        <v>-429</v>
      </c>
      <c r="AX16" s="22">
        <f ca="1">IF(AW16=0,0,IF(AU16=0,1,AW16/AU16))</f>
        <v>-0.13179723502304147</v>
      </c>
      <c r="AY16" s="87">
        <f>+DF16</f>
        <v>539</v>
      </c>
      <c r="AZ16" s="87">
        <f ca="1">OFFSET(DF16,0,14,1,1)</f>
        <v>741</v>
      </c>
      <c r="BA16" s="87">
        <f ca="1">SUM(AZ16-AY16)</f>
        <v>202</v>
      </c>
      <c r="BB16" s="22">
        <f ca="1">IF(BA16=0,0,IF(AY16=0,1,BA16/AY16))</f>
        <v>0.37476808905380332</v>
      </c>
      <c r="BC16" s="87">
        <f>SUMIF($C$6:BB$6,BC$5,$C16:BB16)</f>
        <v>3794</v>
      </c>
      <c r="BD16" s="87">
        <f ca="1">SUMIF($C$6:BC$6,BD$5,$C16:BC16)</f>
        <v>3567</v>
      </c>
      <c r="BE16" s="87">
        <f ca="1">SUM(BD16-BC16)</f>
        <v>-227</v>
      </c>
      <c r="BF16" s="22">
        <f ca="1">IF(BE16=0,0,IF(BC16=0,1,BE16/BC16))</f>
        <v>-5.9831312598840274E-2</v>
      </c>
      <c r="BG16" s="87">
        <f>+DG16</f>
        <v>675</v>
      </c>
      <c r="BH16" s="87">
        <f ca="1">OFFSET(DG16,0,14,1,1)</f>
        <v>841</v>
      </c>
      <c r="BI16" s="87">
        <f ca="1">SUM(BH16-BG16)</f>
        <v>166</v>
      </c>
      <c r="BJ16" s="22">
        <f ca="1">IF(BI16=0,0,IF(BG16=0,1,BI16/BG16))</f>
        <v>0.24592592592592594</v>
      </c>
      <c r="BK16" s="87">
        <f>SUMIF($C$6:BJ$6,BK$5,$C16:BJ16)</f>
        <v>4469</v>
      </c>
      <c r="BL16" s="87">
        <f ca="1">SUMIF($C$6:BK$6,BL$5,$C16:BK16)</f>
        <v>4408</v>
      </c>
      <c r="BM16" s="87">
        <f ca="1">SUM(BL16-BK16)</f>
        <v>-61</v>
      </c>
      <c r="BN16" s="22">
        <f ca="1">IF(BM16=0,0,IF(BK16=0,1,BM16/BK16))</f>
        <v>-1.3649586037144775E-2</v>
      </c>
      <c r="BO16" s="87">
        <f>+DH16</f>
        <v>694</v>
      </c>
      <c r="BP16" s="87">
        <f ca="1">OFFSET(DH16,0,14,1,1)</f>
        <v>737</v>
      </c>
      <c r="BQ16" s="87">
        <f ca="1">SUM(BP16-BO16)</f>
        <v>43</v>
      </c>
      <c r="BR16" s="22">
        <f ca="1">IF(BQ16=0,0,IF(BO16=0,1,BQ16/BO16))</f>
        <v>6.1959654178674349E-2</v>
      </c>
      <c r="BS16" s="87">
        <f>SUMIF($C$6:BR$6,BS$5,$C16:BR16)</f>
        <v>5163</v>
      </c>
      <c r="BT16" s="87">
        <f ca="1">SUMIF($C$6:BS$6,BT$5,$C16:BS16)</f>
        <v>5145</v>
      </c>
      <c r="BU16" s="87">
        <f ca="1">SUM(BT16-BS16)</f>
        <v>-18</v>
      </c>
      <c r="BV16" s="22">
        <f ca="1">IF(BU16=0,0,IF(BS16=0,1,BU16/BS16))</f>
        <v>-3.4863451481696689E-3</v>
      </c>
      <c r="BW16" s="87">
        <f>+DI16</f>
        <v>611</v>
      </c>
      <c r="BX16" s="87">
        <f ca="1">OFFSET(DI16,0,14,1,1)</f>
        <v>710</v>
      </c>
      <c r="BY16" s="87">
        <f ca="1">SUM(BX16-BW16)</f>
        <v>99</v>
      </c>
      <c r="BZ16" s="22">
        <f ca="1">IF(BY16=0,0,IF(BW16=0,1,BY16/BW16))</f>
        <v>0.16202945990180032</v>
      </c>
      <c r="CA16" s="87">
        <f>SUMIF($C$6:BZ$6,CA$5,$C16:BZ16)</f>
        <v>5774</v>
      </c>
      <c r="CB16" s="87">
        <f ca="1">SUMIF($C$6:CA$6,CB$5,$C16:CA16)</f>
        <v>5855</v>
      </c>
      <c r="CC16" s="87">
        <f ca="1">SUM(CB16-CA16)</f>
        <v>81</v>
      </c>
      <c r="CD16" s="22">
        <f ca="1">IF(CC16=0,0,IF(CA16=0,1,CC16/CA16))</f>
        <v>1.4028403186698995E-2</v>
      </c>
      <c r="CE16" s="87">
        <f>+DJ16</f>
        <v>576</v>
      </c>
      <c r="CF16" s="87">
        <f ca="1">OFFSET(DJ16,0,14,1,1)</f>
        <v>663</v>
      </c>
      <c r="CG16" s="87">
        <f ca="1">SUM(CF16-CE16)</f>
        <v>87</v>
      </c>
      <c r="CH16" s="22">
        <f ca="1">IF(CG16=0,0,IF(CE16=0,1,CG16/CE16))</f>
        <v>0.15104166666666666</v>
      </c>
      <c r="CI16" s="87">
        <f>SUMIF($C$6:CH$6,CI$5,$C16:CH16)</f>
        <v>6350</v>
      </c>
      <c r="CJ16" s="87">
        <f ca="1">SUMIF($C$6:CI$6,CJ$5,$C16:CI16)</f>
        <v>6518</v>
      </c>
      <c r="CK16" s="87">
        <f ca="1">SUM(CJ16-CI16)</f>
        <v>168</v>
      </c>
      <c r="CL16" s="22">
        <f ca="1">IF(CK16=0,0,IF(CI16=0,1,CK16/CI16))</f>
        <v>2.6456692913385826E-2</v>
      </c>
      <c r="CM16" s="87">
        <f>+DK16</f>
        <v>360</v>
      </c>
      <c r="CN16" s="87">
        <f ca="1">OFFSET(DK16,0,14,1,1)</f>
        <v>353</v>
      </c>
      <c r="CO16" s="87">
        <f ca="1">SUM(CN16-CM16)</f>
        <v>-7</v>
      </c>
      <c r="CP16" s="22">
        <f ca="1">IF(CO16=0,0,IF(CM16=0,1,CO16/CM16))</f>
        <v>-1.9444444444444445E-2</v>
      </c>
      <c r="CQ16" s="87">
        <f>SUMIF($C$6:CP$6,CQ$5,$C16:CP16)</f>
        <v>6710</v>
      </c>
      <c r="CR16" s="87">
        <f ca="1">SUMIF($C$6:CQ$6,CR$5,$C16:CQ16)</f>
        <v>6871</v>
      </c>
      <c r="CS16" s="87">
        <f ca="1">SUM(CR16-CQ16)</f>
        <v>161</v>
      </c>
      <c r="CT16" s="22">
        <f ca="1">IF(CS16=0,0,IF(CQ16=0,1,CS16/CQ16))</f>
        <v>2.399403874813711E-2</v>
      </c>
      <c r="CW16" s="12" t="s">
        <v>10</v>
      </c>
      <c r="CX16" s="81" t="s">
        <v>8</v>
      </c>
      <c r="CY16" s="16"/>
      <c r="CZ16" s="88">
        <f>SUMIF(BWB!$A$100:$A$110,'2013-2014'!CZ$7,BWB!D$100:D$110)</f>
        <v>344</v>
      </c>
      <c r="DA16" s="88">
        <f>SUMIF(BWB!$A$100:$A$110,'2013-2014'!DA$7,BWB!E$100:E$110)</f>
        <v>352</v>
      </c>
      <c r="DB16" s="88">
        <f>SUMIF(BWB!$A$100:$A$110,'2013-2014'!DB$7,BWB!F$100:F$110)</f>
        <v>411</v>
      </c>
      <c r="DC16" s="88">
        <f>SUMIF(BWB!$A$100:$A$110,'2013-2014'!DC$7,BWB!G$100:G$110)</f>
        <v>538</v>
      </c>
      <c r="DD16" s="88">
        <f>SUMIF(BWB!$A$100:$A$110,'2013-2014'!DD$7,BWB!H$100:H$110)</f>
        <v>785</v>
      </c>
      <c r="DE16" s="88">
        <f>SUMIF(BWB!$A$100:$A$110,'2013-2014'!DE$7,BWB!I$100:I$110)</f>
        <v>825</v>
      </c>
      <c r="DF16" s="88">
        <f>SUMIF(BWB!$A$100:$A$110,'2013-2014'!DF$7,BWB!J$100:J$110)</f>
        <v>539</v>
      </c>
      <c r="DG16" s="88">
        <f>SUMIF(BWB!$A$100:$A$110,'2013-2014'!DG$7,BWB!K$100:K$110)</f>
        <v>675</v>
      </c>
      <c r="DH16" s="88">
        <f>SUMIF(BWB!$A$100:$A$110,'2013-2014'!DH$7,BWB!L$100:L$110)</f>
        <v>694</v>
      </c>
      <c r="DI16" s="88">
        <f>SUMIF(BWB!$A$100:$A$110,'2013-2014'!DI$7,BWB!M$100:M$110)</f>
        <v>611</v>
      </c>
      <c r="DJ16" s="88">
        <f>SUMIF(BWB!$A$100:$A$110,'2013-2014'!DJ$7,BWB!N$100:N$110)</f>
        <v>576</v>
      </c>
      <c r="DK16" s="88">
        <f>SUMIF(BWB!$A$100:$A$110,'2013-2014'!DK$7,BWB!O$100:O$110)</f>
        <v>360</v>
      </c>
      <c r="DN16" s="88">
        <f>SUMIF(BWB!$A$100:$A$110,'2013-2014'!DN$7,BWB!D$100:D$110)</f>
        <v>364</v>
      </c>
      <c r="DO16" s="88">
        <f>SUMIF(BWB!$A$100:$A$110,'2013-2014'!DO$7,BWB!E$100:E$110)</f>
        <v>300</v>
      </c>
      <c r="DP16" s="88">
        <f>SUMIF(BWB!$A$100:$A$110,'2013-2014'!DP$7,BWB!F$100:F$110)</f>
        <v>403</v>
      </c>
      <c r="DQ16" s="88">
        <f>SUMIF(BWB!$A$100:$A$110,'2013-2014'!DQ$7,BWB!G$100:G$110)</f>
        <v>458</v>
      </c>
      <c r="DR16" s="88">
        <f>SUMIF(BWB!$A$100:$A$110,'2013-2014'!DR$7,BWB!H$100:H$110)</f>
        <v>637</v>
      </c>
      <c r="DS16" s="88">
        <f>SUMIF(BWB!$A$100:$A$110,'2013-2014'!DS$7,BWB!I$100:I$110)</f>
        <v>664</v>
      </c>
      <c r="DT16" s="88">
        <f>SUMIF(BWB!$A$100:$A$110,'2013-2014'!DT$7,BWB!J$100:J$110)</f>
        <v>741</v>
      </c>
      <c r="DU16" s="88">
        <f>SUMIF(BWB!$A$100:$A$110,'2013-2014'!DU$7,BWB!K$100:K$110)</f>
        <v>841</v>
      </c>
      <c r="DV16" s="88">
        <f>SUMIF(BWB!$A$100:$A$110,'2013-2014'!DV$7,BWB!L$100:L$110)</f>
        <v>737</v>
      </c>
      <c r="DW16" s="88">
        <f>SUMIF(BWB!$A$100:$A$110,'2013-2014'!DW$7,BWB!M$100:M$110)</f>
        <v>710</v>
      </c>
      <c r="DX16" s="88">
        <f>SUMIF(BWB!$A$100:$A$110,'2013-2014'!DX$7,BWB!N$100:N$110)</f>
        <v>663</v>
      </c>
      <c r="DY16" s="88">
        <f>SUMIF(BWB!$A$100:$A$110,'2013-2014'!DY$7,BWB!O$100:O$110)</f>
        <v>353</v>
      </c>
      <c r="DZ16"/>
    </row>
    <row r="17" spans="1:130" s="16" customFormat="1" ht="15.6">
      <c r="A17" s="90"/>
      <c r="B17" s="27" t="s">
        <v>9</v>
      </c>
      <c r="C17" s="14">
        <f>+SUM(C14:C16)</f>
        <v>370235</v>
      </c>
      <c r="D17" s="103">
        <f ca="1">+SUM(D14:D16)</f>
        <v>355756</v>
      </c>
      <c r="E17" s="14">
        <f ca="1">SUM(E14:E16)</f>
        <v>-14479</v>
      </c>
      <c r="F17" s="15">
        <f ca="1">IF(E17=0,0,IF(C17=0,1,E17/C17))</f>
        <v>-3.9107593825543234E-2</v>
      </c>
      <c r="G17" s="14">
        <f>SUM(G14:G16)</f>
        <v>370235</v>
      </c>
      <c r="H17" s="103">
        <f ca="1">SUM(H14:H16)</f>
        <v>355756</v>
      </c>
      <c r="I17" s="14">
        <f ca="1">SUM(I14:I16)</f>
        <v>-14479</v>
      </c>
      <c r="J17" s="15">
        <f ca="1">IF(I17=0,0,IF(G17=0,1,I17/G17))</f>
        <v>-3.9107593825543234E-2</v>
      </c>
      <c r="K17" s="14">
        <f>+SUM(K14:K16)</f>
        <v>337766</v>
      </c>
      <c r="L17" s="103">
        <f ca="1">+SUM(L14:L16)</f>
        <v>332912</v>
      </c>
      <c r="M17" s="14">
        <f ca="1">SUM(M14:M16)</f>
        <v>-4854</v>
      </c>
      <c r="N17" s="15">
        <f ca="1">IF(M17=0,0,IF(K17=0,1,M17/K17))</f>
        <v>-1.4370895827288715E-2</v>
      </c>
      <c r="O17" s="14">
        <f>SUM(O14:O16)</f>
        <v>708001</v>
      </c>
      <c r="P17" s="103">
        <f ca="1">SUM(P14:P16)</f>
        <v>688668</v>
      </c>
      <c r="Q17" s="14">
        <f ca="1">SUM(Q14:Q16)</f>
        <v>-19333</v>
      </c>
      <c r="R17" s="15">
        <f ca="1">IF(Q17=0,0,IF(O17=0,1,Q17/O17))</f>
        <v>-2.7306458606696882E-2</v>
      </c>
      <c r="S17" s="14">
        <f>+SUM(S14:S16)</f>
        <v>422851</v>
      </c>
      <c r="T17" s="103">
        <f ca="1">+SUM(T14:T16)</f>
        <v>404725</v>
      </c>
      <c r="U17" s="14">
        <f ca="1">SUM(U14:U16)</f>
        <v>-18126</v>
      </c>
      <c r="V17" s="15">
        <f ca="1">IF(U17=0,0,IF(S17=0,1,U17/S17))</f>
        <v>-4.2866163258452744E-2</v>
      </c>
      <c r="W17" s="14">
        <f>SUM(W14:W16)</f>
        <v>1130852</v>
      </c>
      <c r="X17" s="103">
        <f ca="1">SUM(X14:X16)</f>
        <v>1093393</v>
      </c>
      <c r="Y17" s="14">
        <f ca="1">SUM(Y14:Y16)</f>
        <v>-37459</v>
      </c>
      <c r="Z17" s="15">
        <f ca="1">IF(Y17=0,0,IF(W17=0,1,Y17/W17))</f>
        <v>-3.3124582173440907E-2</v>
      </c>
      <c r="AA17" s="14">
        <f>+SUM(AA14:AA16)</f>
        <v>417851</v>
      </c>
      <c r="AB17" s="103">
        <f ca="1">+SUM(AB14:AB16)</f>
        <v>428165</v>
      </c>
      <c r="AC17" s="14">
        <f ca="1">SUM(AC14:AC16)</f>
        <v>10314</v>
      </c>
      <c r="AD17" s="15">
        <f ca="1">IF(AC17=0,0,IF(AA17=0,1,AC17/AA17))</f>
        <v>2.4683439790738806E-2</v>
      </c>
      <c r="AE17" s="14">
        <f>SUM(AE14:AE16)</f>
        <v>1548703</v>
      </c>
      <c r="AF17" s="103">
        <f ca="1">SUM(AF14:AF16)</f>
        <v>1521558</v>
      </c>
      <c r="AG17" s="14">
        <f ca="1">SUM(AG14:AG16)</f>
        <v>-27145</v>
      </c>
      <c r="AH17" s="15">
        <f ca="1">IF(AG17=0,0,IF(AE17=0,1,AG17/AE17))</f>
        <v>-1.7527569843927466E-2</v>
      </c>
      <c r="AI17" s="14">
        <f>+SUM(AI14:AI16)</f>
        <v>471510</v>
      </c>
      <c r="AJ17" s="103">
        <f ca="1">+SUM(AJ14:AJ16)</f>
        <v>473398</v>
      </c>
      <c r="AK17" s="14">
        <f ca="1">SUM(AK14:AK16)</f>
        <v>1888</v>
      </c>
      <c r="AL17" s="15">
        <f ca="1">IF(AK17=0,0,IF(AI17=0,1,AK17/AI17))</f>
        <v>4.0041568577548724E-3</v>
      </c>
      <c r="AM17" s="14">
        <f>SUM(AM14:AM16)</f>
        <v>2020213</v>
      </c>
      <c r="AN17" s="103">
        <f ca="1">SUM(AN14:AN16)</f>
        <v>1994956</v>
      </c>
      <c r="AO17" s="14">
        <f ca="1">SUM(AO14:AO16)</f>
        <v>-25257</v>
      </c>
      <c r="AP17" s="15">
        <f ca="1">IF(AO17=0,0,IF(AM17=0,1,AO17/AM17))</f>
        <v>-1.2502147050830779E-2</v>
      </c>
      <c r="AQ17" s="14">
        <f>+SUM(AQ14:AQ16)</f>
        <v>480863</v>
      </c>
      <c r="AR17" s="103">
        <f ca="1">+SUM(AR14:AR16)</f>
        <v>487310</v>
      </c>
      <c r="AS17" s="14">
        <f ca="1">SUM(AS14:AS16)</f>
        <v>6447</v>
      </c>
      <c r="AT17" s="15">
        <f ca="1">IF(AS17=0,0,IF(AQ17=0,1,AS17/AQ17))</f>
        <v>1.3407145070425465E-2</v>
      </c>
      <c r="AU17" s="14">
        <f>SUM(AU14:AU16)</f>
        <v>2501076</v>
      </c>
      <c r="AV17" s="103">
        <f ca="1">SUM(AV14:AV16)</f>
        <v>2482266</v>
      </c>
      <c r="AW17" s="14">
        <f ca="1">SUM(AW14:AW16)</f>
        <v>-18810</v>
      </c>
      <c r="AX17" s="15">
        <f ca="1">IF(AW17=0,0,IF(AU17=0,1,AW17/AU17))</f>
        <v>-7.5207630635774365E-3</v>
      </c>
      <c r="AY17" s="14">
        <f>+SUM(AY14:AY16)</f>
        <v>525506</v>
      </c>
      <c r="AZ17" s="103">
        <f ca="1">+SUM(AZ14:AZ16)</f>
        <v>533013</v>
      </c>
      <c r="BA17" s="14">
        <f ca="1">SUM(BA14:BA16)</f>
        <v>7507</v>
      </c>
      <c r="BB17" s="15">
        <f ca="1">IF(BA17=0,0,IF(AY17=0,1,BA17/AY17))</f>
        <v>1.4285279330778335E-2</v>
      </c>
      <c r="BC17" s="14">
        <f>SUM(BC14:BC16)</f>
        <v>3026582</v>
      </c>
      <c r="BD17" s="103">
        <f ca="1">SUM(BD14:BD16)</f>
        <v>3015279</v>
      </c>
      <c r="BE17" s="14">
        <f ca="1">SUM(BE14:BE16)</f>
        <v>-11303</v>
      </c>
      <c r="BF17" s="15">
        <f ca="1">IF(BE17=0,0,IF(BC17=0,1,BE17/BC17))</f>
        <v>-3.7345758350508925E-3</v>
      </c>
      <c r="BG17" s="14">
        <f>+SUM(BG14:BG16)</f>
        <v>576776</v>
      </c>
      <c r="BH17" s="103">
        <f ca="1">+SUM(BH14:BH16)</f>
        <v>562187</v>
      </c>
      <c r="BI17" s="14">
        <f ca="1">SUM(BI14:BI16)</f>
        <v>-14589</v>
      </c>
      <c r="BJ17" s="15">
        <f ca="1">IF(BI17=0,0,IF(BG17=0,1,BI17/BG17))</f>
        <v>-2.5294048296045604E-2</v>
      </c>
      <c r="BK17" s="14">
        <f>SUM(BK14:BK16)</f>
        <v>3603358</v>
      </c>
      <c r="BL17" s="103">
        <f ca="1">SUM(BL14:BL16)</f>
        <v>3577466</v>
      </c>
      <c r="BM17" s="14">
        <f ca="1">SUM(BM14:BM16)</f>
        <v>-25892</v>
      </c>
      <c r="BN17" s="15">
        <f ca="1">IF(BM17=0,0,IF(BK17=0,1,BM17/BK17))</f>
        <v>-7.1855197290971364E-3</v>
      </c>
      <c r="BO17" s="14">
        <f>+SUM(BO14:BO16)</f>
        <v>462661</v>
      </c>
      <c r="BP17" s="103">
        <f ca="1">+SUM(BP14:BP16)</f>
        <v>461422</v>
      </c>
      <c r="BQ17" s="14">
        <f ca="1">SUM(BQ14:BQ16)</f>
        <v>-1239</v>
      </c>
      <c r="BR17" s="15">
        <f ca="1">IF(BQ17=0,0,IF(BO17=0,1,BQ17/BO17))</f>
        <v>-2.6779866900387109E-3</v>
      </c>
      <c r="BS17" s="14">
        <f>SUM(BS14:BS16)</f>
        <v>4066019</v>
      </c>
      <c r="BT17" s="103">
        <f ca="1">SUM(BT14:BT16)</f>
        <v>4038888</v>
      </c>
      <c r="BU17" s="14">
        <f ca="1">SUM(BU14:BU16)</f>
        <v>-27131</v>
      </c>
      <c r="BV17" s="15">
        <f ca="1">IF(BU17=0,0,IF(BS17=0,1,BU17/BS17))</f>
        <v>-6.6726200738363491E-3</v>
      </c>
      <c r="BW17" s="14">
        <f>+SUM(BW14:BW16)</f>
        <v>472112</v>
      </c>
      <c r="BX17" s="103">
        <f ca="1">+SUM(BX14:BX16)</f>
        <v>472124</v>
      </c>
      <c r="BY17" s="14">
        <f ca="1">SUM(BY14:BY16)</f>
        <v>12</v>
      </c>
      <c r="BZ17" s="15">
        <f ca="1">IF(BY17=0,0,IF(BW17=0,1,BY17/BW17))</f>
        <v>2.5417697495509542E-5</v>
      </c>
      <c r="CA17" s="14">
        <f>SUM(CA14:CA16)</f>
        <v>4538131</v>
      </c>
      <c r="CB17" s="103">
        <f ca="1">SUM(CB14:CB16)</f>
        <v>4511012</v>
      </c>
      <c r="CC17" s="14">
        <f ca="1">SUM(CC14:CC16)</f>
        <v>-27119</v>
      </c>
      <c r="CD17" s="15">
        <f ca="1">IF(CC17=0,0,IF(CA17=0,1,CC17/CA17))</f>
        <v>-5.9758081024985834E-3</v>
      </c>
      <c r="CE17" s="14">
        <f>+SUM(CE14:CE16)</f>
        <v>439918</v>
      </c>
      <c r="CF17" s="103">
        <f ca="1">+SUM(CF14:CF16)</f>
        <v>421831</v>
      </c>
      <c r="CG17" s="14">
        <f ca="1">SUM(CG14:CG16)</f>
        <v>-18087</v>
      </c>
      <c r="CH17" s="15">
        <f ca="1">IF(CG17=0,0,IF(CE17=0,1,CG17/CE17))</f>
        <v>-4.1114480425897555E-2</v>
      </c>
      <c r="CI17" s="14">
        <f>SUM(CI14:CI16)</f>
        <v>4978049</v>
      </c>
      <c r="CJ17" s="103">
        <f ca="1">SUM(CJ14:CJ16)</f>
        <v>4932843</v>
      </c>
      <c r="CK17" s="14">
        <f ca="1">SUM(CK14:CK16)</f>
        <v>-45206</v>
      </c>
      <c r="CL17" s="15">
        <f ca="1">IF(CK17=0,0,IF(CI17=0,1,CK17/CI17))</f>
        <v>-9.0810677034316046E-3</v>
      </c>
      <c r="CM17" s="14">
        <f>+SUM(CM14:CM16)</f>
        <v>427159</v>
      </c>
      <c r="CN17" s="103">
        <f ca="1">+SUM(CN14:CN16)</f>
        <v>422821</v>
      </c>
      <c r="CO17" s="14">
        <f ca="1">SUM(CO14:CO16)</f>
        <v>-4338</v>
      </c>
      <c r="CP17" s="15">
        <f ca="1">IF(CO17=0,0,IF(CM17=0,1,CO17/CM17))</f>
        <v>-1.0155469040802136E-2</v>
      </c>
      <c r="CQ17" s="14">
        <f>SUM(CQ14:CQ16)</f>
        <v>5405208</v>
      </c>
      <c r="CR17" s="103">
        <f ca="1">SUM(CR14:CR16)</f>
        <v>5355664</v>
      </c>
      <c r="CS17" s="14">
        <f ca="1">SUM(CS14:CS16)</f>
        <v>-49544</v>
      </c>
      <c r="CT17" s="15">
        <f ca="1">IF(CS17=0,0,IF(CQ17=0,1,CS17/CQ17))</f>
        <v>-9.1659747413975565E-3</v>
      </c>
      <c r="CW17" s="12"/>
      <c r="CX17" s="12"/>
      <c r="CZ17" s="89"/>
      <c r="DA17" s="89"/>
      <c r="DB17" s="89"/>
      <c r="DC17" s="89"/>
      <c r="DD17" s="89"/>
      <c r="DE17" s="89"/>
      <c r="DF17" s="89"/>
      <c r="DG17" s="89"/>
      <c r="DH17" s="89"/>
      <c r="DI17" s="89"/>
      <c r="DJ17" s="89"/>
      <c r="DK17" s="89"/>
      <c r="DL17" s="12"/>
      <c r="DM17" s="12"/>
      <c r="DN17" s="89"/>
      <c r="DO17" s="89"/>
      <c r="DP17" s="89"/>
      <c r="DQ17" s="89"/>
      <c r="DR17" s="89"/>
      <c r="DS17" s="89"/>
      <c r="DT17" s="89"/>
      <c r="DU17" s="89"/>
      <c r="DV17" s="89"/>
      <c r="DW17" s="89"/>
      <c r="DX17" s="89"/>
      <c r="DY17" s="89"/>
      <c r="DZ17"/>
    </row>
    <row r="18" spans="1:130" s="12" customFormat="1" ht="15.6">
      <c r="A18" s="91"/>
      <c r="B18" s="28"/>
      <c r="C18" s="9"/>
      <c r="D18" s="9"/>
      <c r="E18" s="10"/>
      <c r="F18" s="11"/>
      <c r="G18" s="9"/>
      <c r="H18" s="9"/>
      <c r="I18" s="10"/>
      <c r="J18" s="11"/>
      <c r="K18" s="9"/>
      <c r="L18" s="9"/>
      <c r="M18" s="10"/>
      <c r="N18" s="11"/>
      <c r="O18" s="9"/>
      <c r="P18" s="9"/>
      <c r="Q18" s="10"/>
      <c r="R18" s="11"/>
      <c r="S18" s="9"/>
      <c r="T18" s="9"/>
      <c r="U18" s="10"/>
      <c r="V18" s="11"/>
      <c r="W18" s="9"/>
      <c r="X18" s="9"/>
      <c r="Y18" s="10"/>
      <c r="Z18" s="11"/>
      <c r="AA18" s="9"/>
      <c r="AB18" s="9"/>
      <c r="AC18" s="10"/>
      <c r="AD18" s="11"/>
      <c r="AE18" s="9"/>
      <c r="AF18" s="9"/>
      <c r="AG18" s="10"/>
      <c r="AH18" s="11"/>
      <c r="AI18" s="9"/>
      <c r="AJ18" s="9"/>
      <c r="AK18" s="10"/>
      <c r="AL18" s="11"/>
      <c r="AM18" s="9"/>
      <c r="AN18" s="9"/>
      <c r="AO18" s="10"/>
      <c r="AP18" s="11"/>
      <c r="AQ18" s="9"/>
      <c r="AR18" s="9"/>
      <c r="AS18" s="10"/>
      <c r="AT18" s="11"/>
      <c r="AU18" s="9"/>
      <c r="AV18" s="9"/>
      <c r="AW18" s="10"/>
      <c r="AX18" s="11"/>
      <c r="AY18" s="9"/>
      <c r="AZ18" s="9"/>
      <c r="BA18" s="10"/>
      <c r="BB18" s="11"/>
      <c r="BC18" s="9"/>
      <c r="BD18" s="9"/>
      <c r="BE18" s="10"/>
      <c r="BF18" s="11"/>
      <c r="BG18" s="9"/>
      <c r="BH18" s="9"/>
      <c r="BI18" s="10"/>
      <c r="BJ18" s="11"/>
      <c r="BK18" s="9"/>
      <c r="BL18" s="9"/>
      <c r="BM18" s="10"/>
      <c r="BN18" s="11"/>
      <c r="BO18" s="9"/>
      <c r="BP18" s="9"/>
      <c r="BQ18" s="10"/>
      <c r="BR18" s="11"/>
      <c r="BS18" s="9"/>
      <c r="BT18" s="9"/>
      <c r="BU18" s="10"/>
      <c r="BV18" s="11"/>
      <c r="BW18" s="9"/>
      <c r="BX18" s="9"/>
      <c r="BY18" s="10"/>
      <c r="BZ18" s="11"/>
      <c r="CA18" s="9"/>
      <c r="CB18" s="9"/>
      <c r="CC18" s="10"/>
      <c r="CD18" s="11"/>
      <c r="CE18" s="9"/>
      <c r="CF18" s="9"/>
      <c r="CG18" s="10"/>
      <c r="CH18" s="11"/>
      <c r="CI18" s="9"/>
      <c r="CJ18" s="9"/>
      <c r="CK18" s="10"/>
      <c r="CL18" s="11"/>
      <c r="CM18" s="9"/>
      <c r="CN18" s="9"/>
      <c r="CO18" s="10"/>
      <c r="CP18" s="11"/>
      <c r="CQ18" s="9"/>
      <c r="CR18" s="9"/>
      <c r="CS18" s="10"/>
      <c r="CT18" s="11"/>
      <c r="CY18" s="16"/>
      <c r="CZ18" s="89"/>
      <c r="DA18" s="89"/>
      <c r="DB18" s="89"/>
      <c r="DC18" s="89"/>
      <c r="DD18" s="89"/>
      <c r="DE18" s="89"/>
      <c r="DF18" s="89"/>
      <c r="DG18" s="89"/>
      <c r="DH18" s="89"/>
      <c r="DI18" s="89"/>
      <c r="DJ18" s="89"/>
      <c r="DK18" s="89"/>
      <c r="DN18" s="89"/>
      <c r="DO18" s="89"/>
      <c r="DP18" s="89"/>
      <c r="DQ18" s="89"/>
      <c r="DR18" s="89"/>
      <c r="DS18" s="89"/>
      <c r="DT18" s="89"/>
      <c r="DU18" s="89"/>
      <c r="DV18" s="89"/>
      <c r="DW18" s="89"/>
      <c r="DX18" s="89"/>
      <c r="DY18" s="89"/>
      <c r="DZ18"/>
    </row>
    <row r="19" spans="1:130" s="12" customFormat="1" ht="15" customHeight="1">
      <c r="A19" s="99"/>
      <c r="B19" s="31" t="s">
        <v>6</v>
      </c>
      <c r="C19" s="21">
        <f>+CZ19</f>
        <v>311437</v>
      </c>
      <c r="D19" s="87">
        <f ca="1">OFFSET(CZ19,0,14,1,1)</f>
        <v>286184</v>
      </c>
      <c r="E19" s="21">
        <f ca="1">SUM(D19-C19)</f>
        <v>-25253</v>
      </c>
      <c r="F19" s="22">
        <f ca="1">IF(E19=0,0,IF(C19=0,1,E19/C19))</f>
        <v>-8.1085420165234054E-2</v>
      </c>
      <c r="G19" s="21">
        <f>SUMIF($C$6:F$6,G$5,$C19:F19)</f>
        <v>311437</v>
      </c>
      <c r="H19" s="87">
        <f ca="1">SUMIF($C$6:G$6,H$5,$C19:G19)</f>
        <v>286184</v>
      </c>
      <c r="I19" s="21">
        <f ca="1">SUM(H19-G19)</f>
        <v>-25253</v>
      </c>
      <c r="J19" s="22">
        <f ca="1">IF(I19=0,0,IF(G19=0,1,I19/G19))</f>
        <v>-8.1085420165234054E-2</v>
      </c>
      <c r="K19" s="21">
        <f>+DA19</f>
        <v>278379</v>
      </c>
      <c r="L19" s="87">
        <f ca="1">OFFSET(DA19,0,14,1,1)</f>
        <v>270598</v>
      </c>
      <c r="M19" s="21">
        <f ca="1">SUM(L19-K19)</f>
        <v>-7781</v>
      </c>
      <c r="N19" s="22">
        <f ca="1">IF(M19=0,0,IF(K19=0,1,M19/K19))</f>
        <v>-2.795110263346014E-2</v>
      </c>
      <c r="O19" s="21">
        <f>SUMIF($C$6:N$6,O$5,$C19:N19)</f>
        <v>589816</v>
      </c>
      <c r="P19" s="87">
        <f ca="1">SUMIF($C$6:O$6,P$5,$C19:O19)</f>
        <v>556782</v>
      </c>
      <c r="Q19" s="21">
        <f ca="1">SUM(P19-O19)</f>
        <v>-33034</v>
      </c>
      <c r="R19" s="22">
        <f ca="1">IF(Q19=0,0,IF(O19=0,1,Q19/O19))</f>
        <v>-5.6007297190988375E-2</v>
      </c>
      <c r="S19" s="21">
        <f>+DB19</f>
        <v>325477</v>
      </c>
      <c r="T19" s="87">
        <f ca="1">OFFSET(DB19,0,14,1,1)</f>
        <v>320395</v>
      </c>
      <c r="U19" s="21">
        <f ca="1">SUM(T19-S19)</f>
        <v>-5082</v>
      </c>
      <c r="V19" s="22">
        <f ca="1">IF(U19=0,0,IF(S19=0,1,U19/S19))</f>
        <v>-1.5614006519661912E-2</v>
      </c>
      <c r="W19" s="21">
        <f>SUMIF($C$6:V$6,W$5,$C19:V19)</f>
        <v>915293</v>
      </c>
      <c r="X19" s="87">
        <f ca="1">SUMIF($C$6:W$6,X$5,$C19:W19)</f>
        <v>877177</v>
      </c>
      <c r="Y19" s="21">
        <f ca="1">SUM(X19-W19)</f>
        <v>-38116</v>
      </c>
      <c r="Z19" s="22">
        <f ca="1">IF(Y19=0,0,IF(W19=0,1,Y19/W19))</f>
        <v>-4.1643495580103856E-2</v>
      </c>
      <c r="AA19" s="21">
        <f>+DC19</f>
        <v>321989</v>
      </c>
      <c r="AB19" s="87">
        <f ca="1">OFFSET(DC19,0,14,1,1)</f>
        <v>322532</v>
      </c>
      <c r="AC19" s="21">
        <f ca="1">SUM(AB19-AA19)</f>
        <v>543</v>
      </c>
      <c r="AD19" s="22">
        <f ca="1">IF(AC19=0,0,IF(AA19=0,1,AC19/AA19))</f>
        <v>1.6863930134259244E-3</v>
      </c>
      <c r="AE19" s="21">
        <f>SUMIF($C$6:AD$6,AE$5,$C19:AD19)</f>
        <v>1237282</v>
      </c>
      <c r="AF19" s="87">
        <f ca="1">SUMIF($C$6:AE$6,AF$5,$C19:AE19)</f>
        <v>1199709</v>
      </c>
      <c r="AG19" s="21">
        <f ca="1">SUM(AF19-AE19)</f>
        <v>-37573</v>
      </c>
      <c r="AH19" s="22">
        <f ca="1">IF(AG19=0,0,IF(AE19=0,1,AG19/AE19))</f>
        <v>-3.0367369766956927E-2</v>
      </c>
      <c r="AI19" s="21">
        <f>+DD19</f>
        <v>337880</v>
      </c>
      <c r="AJ19" s="87">
        <f ca="1">OFFSET(DD19,0,14,1,1)</f>
        <v>329552</v>
      </c>
      <c r="AK19" s="21">
        <f ca="1">SUM(AJ19-AI19)</f>
        <v>-8328</v>
      </c>
      <c r="AL19" s="22">
        <f ca="1">IF(AK19=0,0,IF(AI19=0,1,AK19/AI19))</f>
        <v>-2.4647803954066533E-2</v>
      </c>
      <c r="AM19" s="21">
        <f>SUMIF($C$6:AL$6,AM$5,$C19:AL19)</f>
        <v>1575162</v>
      </c>
      <c r="AN19" s="87">
        <f ca="1">SUMIF($C$6:AM$6,AN$5,$C19:AM19)</f>
        <v>1529261</v>
      </c>
      <c r="AO19" s="21">
        <f ca="1">SUM(AN19-AM19)</f>
        <v>-45901</v>
      </c>
      <c r="AP19" s="22">
        <f ca="1">IF(AO19=0,0,IF(AM19=0,1,AO19/AM19))</f>
        <v>-2.9140494755460072E-2</v>
      </c>
      <c r="AQ19" s="21">
        <f>+DE19</f>
        <v>323713</v>
      </c>
      <c r="AR19" s="87">
        <f ca="1">OFFSET(DE19,0,14,1,1)</f>
        <v>323136</v>
      </c>
      <c r="AS19" s="21">
        <f ca="1">SUM(AR19-AQ19)</f>
        <v>-577</v>
      </c>
      <c r="AT19" s="22">
        <f ca="1">IF(AS19=0,0,IF(AQ19=0,1,AS19/AQ19))</f>
        <v>-1.782443090021099E-3</v>
      </c>
      <c r="AU19" s="21">
        <f>SUMIF($C$6:AT$6,AU$5,$C19:AT19)</f>
        <v>1898875</v>
      </c>
      <c r="AV19" s="87">
        <f ca="1">SUMIF($C$6:AU$6,AV$5,$C19:AU19)</f>
        <v>1852397</v>
      </c>
      <c r="AW19" s="21">
        <f ca="1">SUM(AV19-AU19)</f>
        <v>-46478</v>
      </c>
      <c r="AX19" s="22">
        <f ca="1">IF(AW19=0,0,IF(AU19=0,1,AW19/AU19))</f>
        <v>-2.4476597985649398E-2</v>
      </c>
      <c r="AY19" s="21">
        <f>+DF19</f>
        <v>333155</v>
      </c>
      <c r="AZ19" s="87">
        <f ca="1">OFFSET(DF19,0,14,1,1)</f>
        <v>333692</v>
      </c>
      <c r="BA19" s="21">
        <f ca="1">SUM(AZ19-AY19)</f>
        <v>537</v>
      </c>
      <c r="BB19" s="22">
        <f ca="1">IF(BA19=0,0,IF(AY19=0,1,BA19/AY19))</f>
        <v>1.6118623463553001E-3</v>
      </c>
      <c r="BC19" s="21">
        <f>SUMIF($C$6:BB$6,BC$5,$C19:BB19)</f>
        <v>2232030</v>
      </c>
      <c r="BD19" s="87">
        <f ca="1">SUMIF($C$6:BC$6,BD$5,$C19:BC19)</f>
        <v>2186089</v>
      </c>
      <c r="BE19" s="21">
        <f ca="1">SUM(BD19-BC19)</f>
        <v>-45941</v>
      </c>
      <c r="BF19" s="22">
        <f ca="1">IF(BE19=0,0,IF(BC19=0,1,BE19/BC19))</f>
        <v>-2.0582608656693681E-2</v>
      </c>
      <c r="BG19" s="21">
        <f>+DG19</f>
        <v>354985</v>
      </c>
      <c r="BH19" s="87">
        <f ca="1">OFFSET(DG19,0,14,1,1)</f>
        <v>344852</v>
      </c>
      <c r="BI19" s="21">
        <f ca="1">SUM(BH19-BG19)</f>
        <v>-10133</v>
      </c>
      <c r="BJ19" s="22">
        <f ca="1">IF(BI19=0,0,IF(BG19=0,1,BI19/BG19))</f>
        <v>-2.8544868093018014E-2</v>
      </c>
      <c r="BK19" s="21">
        <f>SUMIF($C$6:BJ$6,BK$5,$C19:BJ19)</f>
        <v>2587015</v>
      </c>
      <c r="BL19" s="87">
        <f ca="1">SUMIF($C$6:BK$6,BL$5,$C19:BK19)</f>
        <v>2530941</v>
      </c>
      <c r="BM19" s="21">
        <f ca="1">SUM(BL19-BK19)</f>
        <v>-56074</v>
      </c>
      <c r="BN19" s="22">
        <f ca="1">IF(BM19=0,0,IF(BK19=0,1,BM19/BK19))</f>
        <v>-2.1675173897329546E-2</v>
      </c>
      <c r="BO19" s="21">
        <f>+DH19</f>
        <v>325000</v>
      </c>
      <c r="BP19" s="87">
        <f ca="1">OFFSET(DH19,0,14,1,1)</f>
        <v>321899</v>
      </c>
      <c r="BQ19" s="21">
        <f ca="1">SUM(BP19-BO19)</f>
        <v>-3101</v>
      </c>
      <c r="BR19" s="22">
        <f ca="1">IF(BQ19=0,0,IF(BO19=0,1,BQ19/BO19))</f>
        <v>-9.5415384615384607E-3</v>
      </c>
      <c r="BS19" s="21">
        <f>SUMIF($C$6:BR$6,BS$5,$C19:BR19)</f>
        <v>2912015</v>
      </c>
      <c r="BT19" s="87">
        <f ca="1">SUMIF($C$6:BS$6,BT$5,$C19:BS19)</f>
        <v>2852840</v>
      </c>
      <c r="BU19" s="21">
        <f ca="1">SUM(BT19-BS19)</f>
        <v>-59175</v>
      </c>
      <c r="BV19" s="22">
        <f ca="1">IF(BU19=0,0,IF(BS19=0,1,BU19/BS19))</f>
        <v>-2.0320980489454896E-2</v>
      </c>
      <c r="BW19" s="21">
        <f>+DI19</f>
        <v>344558</v>
      </c>
      <c r="BX19" s="87">
        <f ca="1">OFFSET(DI19,0,14,1,1)</f>
        <v>337522</v>
      </c>
      <c r="BY19" s="21">
        <f ca="1">SUM(BX19-BW19)</f>
        <v>-7036</v>
      </c>
      <c r="BZ19" s="22">
        <f ca="1">IF(BY19=0,0,IF(BW19=0,1,BY19/BW19))</f>
        <v>-2.0420364641076393E-2</v>
      </c>
      <c r="CA19" s="21">
        <f>SUMIF($C$6:BZ$6,CA$5,$C19:BZ19)</f>
        <v>3256573</v>
      </c>
      <c r="CB19" s="87">
        <f ca="1">SUMIF($C$6:CA$6,CB$5,$C19:CA19)</f>
        <v>3190362</v>
      </c>
      <c r="CC19" s="21">
        <f ca="1">SUM(CB19-CA19)</f>
        <v>-66211</v>
      </c>
      <c r="CD19" s="22">
        <f ca="1">IF(CC19=0,0,IF(CA19=0,1,CC19/CA19))</f>
        <v>-2.033149571650935E-2</v>
      </c>
      <c r="CE19" s="21">
        <f>+DJ19</f>
        <v>325225</v>
      </c>
      <c r="CF19" s="87">
        <f ca="1">OFFSET(DJ19,0,14,1,1)</f>
        <v>316268</v>
      </c>
      <c r="CG19" s="21">
        <f ca="1">SUM(CF19-CE19)</f>
        <v>-8957</v>
      </c>
      <c r="CH19" s="22">
        <f ca="1">IF(CG19=0,0,IF(CE19=0,1,CG19/CE19))</f>
        <v>-2.7540933200092245E-2</v>
      </c>
      <c r="CI19" s="21">
        <f>SUMIF($C$6:CH$6,CI$5,$C19:CH19)</f>
        <v>3581798</v>
      </c>
      <c r="CJ19" s="87">
        <f ca="1">SUMIF($C$6:CI$6,CJ$5,$C19:CI19)</f>
        <v>3506630</v>
      </c>
      <c r="CK19" s="21">
        <f ca="1">SUM(CJ19-CI19)</f>
        <v>-75168</v>
      </c>
      <c r="CL19" s="22">
        <f ca="1">IF(CK19=0,0,IF(CI19=0,1,CK19/CI19))</f>
        <v>-2.0986108094314643E-2</v>
      </c>
      <c r="CM19" s="21">
        <f>+DK19</f>
        <v>324789</v>
      </c>
      <c r="CN19" s="87">
        <f ca="1">OFFSET(DK19,0,14,1,1)</f>
        <v>327791</v>
      </c>
      <c r="CO19" s="21">
        <f ca="1">SUM(CN19-CM19)</f>
        <v>3002</v>
      </c>
      <c r="CP19" s="22">
        <f ca="1">IF(CO19=0,0,IF(CM19=0,1,CO19/CM19))</f>
        <v>9.242923867495513E-3</v>
      </c>
      <c r="CQ19" s="21">
        <f>SUMIF($C$6:CP$6,CQ$5,$C19:CP19)</f>
        <v>3906587</v>
      </c>
      <c r="CR19" s="87">
        <f ca="1">SUMIF($C$6:CQ$6,CR$5,$C19:CQ19)</f>
        <v>3834421</v>
      </c>
      <c r="CS19" s="21">
        <f ca="1">SUM(CR19-CQ19)</f>
        <v>-72166</v>
      </c>
      <c r="CT19" s="22">
        <f ca="1">IF(CS19=0,0,IF(CQ19=0,1,CS19/CQ19))</f>
        <v>-1.8472902305772275E-2</v>
      </c>
      <c r="CW19" s="12" t="s">
        <v>11</v>
      </c>
      <c r="CX19" s="81" t="s">
        <v>6</v>
      </c>
      <c r="CZ19" s="88">
        <f>SUMIF(DWT!$A$73:$A$83,'2013-2014'!CZ$7,DWT!D$73:D$83)</f>
        <v>311437</v>
      </c>
      <c r="DA19" s="88">
        <f>SUMIF(DWT!$A$73:$A$83,'2013-2014'!DA$7,DWT!E$73:E$83)</f>
        <v>278379</v>
      </c>
      <c r="DB19" s="88">
        <f>SUMIF(DWT!$A$73:$A$83,'2013-2014'!DB$7,DWT!F$73:F$83)</f>
        <v>325477</v>
      </c>
      <c r="DC19" s="88">
        <f>SUMIF(DWT!$A$73:$A$83,'2013-2014'!DC$7,DWT!G$73:G$83)</f>
        <v>321989</v>
      </c>
      <c r="DD19" s="88">
        <f>SUMIF(DWT!$A$73:$A$83,'2013-2014'!DD$7,DWT!H$73:H$83)</f>
        <v>337880</v>
      </c>
      <c r="DE19" s="88">
        <f>SUMIF(DWT!$A$73:$A$83,'2013-2014'!DE$7,DWT!I$73:I$83)</f>
        <v>323713</v>
      </c>
      <c r="DF19" s="88">
        <f>SUMIF(DWT!$A$73:$A$83,'2013-2014'!DF$7,DWT!J$73:J$83)</f>
        <v>333155</v>
      </c>
      <c r="DG19" s="88">
        <f>SUMIF(DWT!$A$73:$A$83,'2013-2014'!DG$7,DWT!K$73:K$83)</f>
        <v>354985</v>
      </c>
      <c r="DH19" s="88">
        <f>SUMIF(DWT!$A$73:$A$83,'2013-2014'!DH$7,DWT!L$73:L$83)</f>
        <v>325000</v>
      </c>
      <c r="DI19" s="88">
        <f>SUMIF(DWT!$A$73:$A$83,'2013-2014'!DI$7,DWT!M$73:M$83)</f>
        <v>344558</v>
      </c>
      <c r="DJ19" s="88">
        <f>SUMIF(DWT!$A$73:$A$83,'2013-2014'!DJ$7,DWT!N$73:N$83)</f>
        <v>325225</v>
      </c>
      <c r="DK19" s="88">
        <f>SUMIF(DWT!$A$73:$A$83,'2013-2014'!DK$7,DWT!O$73:O$83)</f>
        <v>324789</v>
      </c>
      <c r="DN19" s="88">
        <f>SUMIF(DWT!$A$73:$A$83,'2013-2014'!DN$7,DWT!D$73:D$83)</f>
        <v>286184</v>
      </c>
      <c r="DO19" s="88">
        <f>SUMIF(DWT!$A$73:$A$83,'2013-2014'!DO$7,DWT!E$73:E$83)</f>
        <v>270598</v>
      </c>
      <c r="DP19" s="88">
        <f>SUMIF(DWT!$A$73:$A$83,'2013-2014'!DP$7,DWT!F$73:F$83)</f>
        <v>320395</v>
      </c>
      <c r="DQ19" s="88">
        <f>SUMIF(DWT!$A$73:$A$83,'2013-2014'!DQ$7,DWT!G$73:G$83)</f>
        <v>322532</v>
      </c>
      <c r="DR19" s="88">
        <f>SUMIF(DWT!$A$73:$A$83,'2013-2014'!DR$7,DWT!H$73:H$83)</f>
        <v>329552</v>
      </c>
      <c r="DS19" s="88">
        <f>SUMIF(DWT!$A$73:$A$83,'2013-2014'!DS$7,DWT!I$73:I$83)</f>
        <v>323136</v>
      </c>
      <c r="DT19" s="88">
        <f>SUMIF(DWT!$A$73:$A$83,'2013-2014'!DT$7,DWT!J$73:J$83)</f>
        <v>333692</v>
      </c>
      <c r="DU19" s="88">
        <f>SUMIF(DWT!$A$73:$A$83,'2013-2014'!DU$7,DWT!K$73:K$83)</f>
        <v>344852</v>
      </c>
      <c r="DV19" s="88">
        <f>SUMIF(DWT!$A$73:$A$83,'2013-2014'!DV$7,DWT!L$73:L$83)</f>
        <v>321899</v>
      </c>
      <c r="DW19" s="88">
        <f>SUMIF(DWT!$A$73:$A$83,'2013-2014'!DW$7,DWT!M$73:M$83)</f>
        <v>337522</v>
      </c>
      <c r="DX19" s="88">
        <f>SUMIF(DWT!$A$73:$A$83,'2013-2014'!DX$7,DWT!N$73:N$83)</f>
        <v>316268</v>
      </c>
      <c r="DY19" s="88">
        <f>SUMIF(DWT!$A$73:$A$83,'2013-2014'!DY$7,DWT!O$73:O$83)</f>
        <v>327791</v>
      </c>
      <c r="DZ19"/>
    </row>
    <row r="20" spans="1:130" s="12" customFormat="1" ht="15.6">
      <c r="A20" s="101" t="str">
        <f>+CW21</f>
        <v>Detroit-Windsor Tunnel</v>
      </c>
      <c r="B20" s="29" t="s">
        <v>7</v>
      </c>
      <c r="C20" s="21">
        <f>+CZ20</f>
        <v>2400</v>
      </c>
      <c r="D20" s="87">
        <f ca="1">OFFSET(CZ20,0,14,1,1)</f>
        <v>2312</v>
      </c>
      <c r="E20" s="21">
        <f ca="1">SUM(D20-C20)</f>
        <v>-88</v>
      </c>
      <c r="F20" s="22">
        <f ca="1">IF(E20=0,0,IF(C20=0,1,E20/C20))</f>
        <v>-3.6666666666666667E-2</v>
      </c>
      <c r="G20" s="21">
        <f>SUMIF($C$6:F$6,G$5,$C20:F20)</f>
        <v>2400</v>
      </c>
      <c r="H20" s="87">
        <f ca="1">SUMIF($C$6:G$6,H$5,$C20:G20)</f>
        <v>2312</v>
      </c>
      <c r="I20" s="21">
        <f ca="1">SUM(H20-G20)</f>
        <v>-88</v>
      </c>
      <c r="J20" s="22">
        <f ca="1">IF(I20=0,0,IF(G20=0,1,I20/G20))</f>
        <v>-3.6666666666666667E-2</v>
      </c>
      <c r="K20" s="21">
        <f>+DA20</f>
        <v>2390</v>
      </c>
      <c r="L20" s="87">
        <f ca="1">OFFSET(DA20,0,14,1,1)</f>
        <v>2435</v>
      </c>
      <c r="M20" s="21">
        <f ca="1">SUM(L20-K20)</f>
        <v>45</v>
      </c>
      <c r="N20" s="22">
        <f ca="1">IF(M20=0,0,IF(K20=0,1,M20/K20))</f>
        <v>1.8828451882845189E-2</v>
      </c>
      <c r="O20" s="21">
        <f>SUMIF($C$6:N$6,O$5,$C20:N20)</f>
        <v>4790</v>
      </c>
      <c r="P20" s="87">
        <f ca="1">SUMIF($C$6:O$6,P$5,$C20:O20)</f>
        <v>4747</v>
      </c>
      <c r="Q20" s="21">
        <f ca="1">SUM(P20-O20)</f>
        <v>-43</v>
      </c>
      <c r="R20" s="22">
        <f ca="1">IF(Q20=0,0,IF(O20=0,1,Q20/O20))</f>
        <v>-8.9770354906054273E-3</v>
      </c>
      <c r="S20" s="21">
        <f>+DB20</f>
        <v>2117</v>
      </c>
      <c r="T20" s="87">
        <f ca="1">OFFSET(DB20,0,14,1,1)</f>
        <v>2963</v>
      </c>
      <c r="U20" s="21">
        <f ca="1">SUM(T20-S20)</f>
        <v>846</v>
      </c>
      <c r="V20" s="22">
        <f ca="1">IF(U20=0,0,IF(S20=0,1,U20/S20))</f>
        <v>0.39962210675484178</v>
      </c>
      <c r="W20" s="21">
        <f>SUMIF($C$6:V$6,W$5,$C20:V20)</f>
        <v>6907</v>
      </c>
      <c r="X20" s="87">
        <f ca="1">SUMIF($C$6:W$6,X$5,$C20:W20)</f>
        <v>7710</v>
      </c>
      <c r="Y20" s="21">
        <f ca="1">SUM(X20-W20)</f>
        <v>803</v>
      </c>
      <c r="Z20" s="22">
        <f ca="1">IF(Y20=0,0,IF(W20=0,1,Y20/W20))</f>
        <v>0.11625886781525988</v>
      </c>
      <c r="AA20" s="21">
        <f>+DC20</f>
        <v>2701</v>
      </c>
      <c r="AB20" s="87">
        <f ca="1">OFFSET(DC20,0,14,1,1)</f>
        <v>2835</v>
      </c>
      <c r="AC20" s="21">
        <f ca="1">SUM(AB20-AA20)</f>
        <v>134</v>
      </c>
      <c r="AD20" s="22">
        <f ca="1">IF(AC20=0,0,IF(AA20=0,1,AC20/AA20))</f>
        <v>4.9611255090707143E-2</v>
      </c>
      <c r="AE20" s="21">
        <f>SUMIF($C$6:AD$6,AE$5,$C20:AD20)</f>
        <v>9608</v>
      </c>
      <c r="AF20" s="87">
        <f ca="1">SUMIF($C$6:AE$6,AF$5,$C20:AE20)</f>
        <v>10545</v>
      </c>
      <c r="AG20" s="21">
        <f ca="1">SUM(AF20-AE20)</f>
        <v>937</v>
      </c>
      <c r="AH20" s="22">
        <f ca="1">IF(AG20=0,0,IF(AE20=0,1,AG20/AE20))</f>
        <v>9.7522897585345547E-2</v>
      </c>
      <c r="AI20" s="21">
        <f>+DD20</f>
        <v>2915</v>
      </c>
      <c r="AJ20" s="87">
        <f ca="1">OFFSET(DD20,0,14,1,1)</f>
        <v>2934</v>
      </c>
      <c r="AK20" s="21">
        <f ca="1">SUM(AJ20-AI20)</f>
        <v>19</v>
      </c>
      <c r="AL20" s="22">
        <f ca="1">IF(AK20=0,0,IF(AI20=0,1,AK20/AI20))</f>
        <v>6.5180102915951971E-3</v>
      </c>
      <c r="AM20" s="21">
        <f>SUMIF($C$6:AL$6,AM$5,$C20:AL20)</f>
        <v>12523</v>
      </c>
      <c r="AN20" s="87">
        <f ca="1">SUMIF($C$6:AM$6,AN$5,$C20:AM20)</f>
        <v>13479</v>
      </c>
      <c r="AO20" s="21">
        <f ca="1">SUM(AN20-AM20)</f>
        <v>956</v>
      </c>
      <c r="AP20" s="22">
        <f ca="1">IF(AO20=0,0,IF(AM20=0,1,AO20/AM20))</f>
        <v>7.6339535255130556E-2</v>
      </c>
      <c r="AQ20" s="21">
        <f>+DE20</f>
        <v>2610</v>
      </c>
      <c r="AR20" s="87">
        <f ca="1">OFFSET(DE20,0,14,1,1)</f>
        <v>2693</v>
      </c>
      <c r="AS20" s="21">
        <f ca="1">SUM(AR20-AQ20)</f>
        <v>83</v>
      </c>
      <c r="AT20" s="22">
        <f ca="1">IF(AS20=0,0,IF(AQ20=0,1,AS20/AQ20))</f>
        <v>3.1800766283524906E-2</v>
      </c>
      <c r="AU20" s="21">
        <f>SUMIF($C$6:AT$6,AU$5,$C20:AT20)</f>
        <v>15133</v>
      </c>
      <c r="AV20" s="87">
        <f ca="1">SUMIF($C$6:AU$6,AV$5,$C20:AU20)</f>
        <v>16172</v>
      </c>
      <c r="AW20" s="21">
        <f ca="1">SUM(AV20-AU20)</f>
        <v>1039</v>
      </c>
      <c r="AX20" s="22">
        <f ca="1">IF(AW20=0,0,IF(AU20=0,1,AW20/AU20))</f>
        <v>6.8657899953743481E-2</v>
      </c>
      <c r="AY20" s="21">
        <f>+DF20</f>
        <v>2544</v>
      </c>
      <c r="AZ20" s="87">
        <f ca="1">OFFSET(DF20,0,14,1,1)</f>
        <v>2196</v>
      </c>
      <c r="BA20" s="21">
        <f ca="1">SUM(AZ20-AY20)</f>
        <v>-348</v>
      </c>
      <c r="BB20" s="22">
        <f ca="1">IF(BA20=0,0,IF(AY20=0,1,BA20/AY20))</f>
        <v>-0.13679245283018868</v>
      </c>
      <c r="BC20" s="21">
        <f>SUMIF($C$6:BB$6,BC$5,$C20:BB20)</f>
        <v>17677</v>
      </c>
      <c r="BD20" s="87">
        <f ca="1">SUMIF($C$6:BC$6,BD$5,$C20:BC20)</f>
        <v>18368</v>
      </c>
      <c r="BE20" s="21">
        <f ca="1">SUM(BD20-BC20)</f>
        <v>691</v>
      </c>
      <c r="BF20" s="22">
        <f ca="1">IF(BE20=0,0,IF(BC20=0,1,BE20/BC20))</f>
        <v>3.9090343384058382E-2</v>
      </c>
      <c r="BG20" s="21">
        <f>+DG20</f>
        <v>2689</v>
      </c>
      <c r="BH20" s="87">
        <f ca="1">OFFSET(DG20,0,14,1,1)</f>
        <v>1895</v>
      </c>
      <c r="BI20" s="21">
        <f ca="1">SUM(BH20-BG20)</f>
        <v>-794</v>
      </c>
      <c r="BJ20" s="22">
        <f ca="1">IF(BI20=0,0,IF(BG20=0,1,BI20/BG20))</f>
        <v>-0.29527705466716253</v>
      </c>
      <c r="BK20" s="21">
        <f>SUMIF($C$6:BJ$6,BK$5,$C20:BJ20)</f>
        <v>20366</v>
      </c>
      <c r="BL20" s="87">
        <f ca="1">SUMIF($C$6:BK$6,BL$5,$C20:BK20)</f>
        <v>20263</v>
      </c>
      <c r="BM20" s="21">
        <f ca="1">SUM(BL20-BK20)</f>
        <v>-103</v>
      </c>
      <c r="BN20" s="22">
        <f ca="1">IF(BM20=0,0,IF(BK20=0,1,BM20/BK20))</f>
        <v>-5.0574486889914567E-3</v>
      </c>
      <c r="BO20" s="21">
        <f>+DH20</f>
        <v>2468</v>
      </c>
      <c r="BP20" s="87">
        <f ca="1">OFFSET(DH20,0,14,1,1)</f>
        <v>2209</v>
      </c>
      <c r="BQ20" s="21">
        <f ca="1">SUM(BP20-BO20)</f>
        <v>-259</v>
      </c>
      <c r="BR20" s="22">
        <f ca="1">IF(BQ20=0,0,IF(BO20=0,1,BQ20/BO20))</f>
        <v>-0.10494327390599675</v>
      </c>
      <c r="BS20" s="21">
        <f>SUMIF($C$6:BR$6,BS$5,$C20:BR20)</f>
        <v>22834</v>
      </c>
      <c r="BT20" s="87">
        <f ca="1">SUMIF($C$6:BS$6,BT$5,$C20:BS20)</f>
        <v>22472</v>
      </c>
      <c r="BU20" s="21">
        <f ca="1">SUM(BT20-BS20)</f>
        <v>-362</v>
      </c>
      <c r="BV20" s="22">
        <f ca="1">IF(BU20=0,0,IF(BS20=0,1,BU20/BS20))</f>
        <v>-1.5853551721117631E-2</v>
      </c>
      <c r="BW20" s="21">
        <f>+DI20</f>
        <v>2746</v>
      </c>
      <c r="BX20" s="87">
        <f ca="1">OFFSET(DI20,0,14,1,1)</f>
        <v>2409</v>
      </c>
      <c r="BY20" s="21">
        <f ca="1">SUM(BX20-BW20)</f>
        <v>-337</v>
      </c>
      <c r="BZ20" s="22">
        <f ca="1">IF(BY20=0,0,IF(BW20=0,1,BY20/BW20))</f>
        <v>-0.12272396212672979</v>
      </c>
      <c r="CA20" s="21">
        <f>SUMIF($C$6:BZ$6,CA$5,$C20:BZ20)</f>
        <v>25580</v>
      </c>
      <c r="CB20" s="87">
        <f ca="1">SUMIF($C$6:CA$6,CB$5,$C20:CA20)</f>
        <v>24881</v>
      </c>
      <c r="CC20" s="21">
        <f ca="1">SUM(CB20-CA20)</f>
        <v>-699</v>
      </c>
      <c r="CD20" s="22">
        <f ca="1">IF(CC20=0,0,IF(CA20=0,1,CC20/CA20))</f>
        <v>-2.7326035965598124E-2</v>
      </c>
      <c r="CE20" s="21">
        <f>+DJ20</f>
        <v>2420</v>
      </c>
      <c r="CF20" s="87">
        <f ca="1">OFFSET(DJ20,0,14,1,1)</f>
        <v>3531</v>
      </c>
      <c r="CG20" s="21">
        <f ca="1">SUM(CF20-CE20)</f>
        <v>1111</v>
      </c>
      <c r="CH20" s="22">
        <f ca="1">IF(CG20=0,0,IF(CE20=0,1,CG20/CE20))</f>
        <v>0.45909090909090911</v>
      </c>
      <c r="CI20" s="21">
        <f>SUMIF($C$6:CH$6,CI$5,$C20:CH20)</f>
        <v>28000</v>
      </c>
      <c r="CJ20" s="87">
        <f ca="1">SUMIF($C$6:CI$6,CJ$5,$C20:CI20)</f>
        <v>28412</v>
      </c>
      <c r="CK20" s="21">
        <f ca="1">SUM(CJ20-CI20)</f>
        <v>412</v>
      </c>
      <c r="CL20" s="22">
        <f ca="1">IF(CK20=0,0,IF(CI20=0,1,CK20/CI20))</f>
        <v>1.4714285714285714E-2</v>
      </c>
      <c r="CM20" s="21">
        <f>+DK20</f>
        <v>2097</v>
      </c>
      <c r="CN20" s="87">
        <f ca="1">OFFSET(DK20,0,14,1,1)</f>
        <v>2029</v>
      </c>
      <c r="CO20" s="21">
        <f ca="1">SUM(CN20-CM20)</f>
        <v>-68</v>
      </c>
      <c r="CP20" s="22">
        <f ca="1">IF(CO20=0,0,IF(CM20=0,1,CO20/CM20))</f>
        <v>-3.2427277062470193E-2</v>
      </c>
      <c r="CQ20" s="21">
        <f>SUMIF($C$6:CP$6,CQ$5,$C20:CP20)</f>
        <v>30097</v>
      </c>
      <c r="CR20" s="87">
        <f ca="1">SUMIF($C$6:CQ$6,CR$5,$C20:CQ20)</f>
        <v>30441</v>
      </c>
      <c r="CS20" s="21">
        <f ca="1">SUM(CR20-CQ20)</f>
        <v>344</v>
      </c>
      <c r="CT20" s="22">
        <f ca="1">IF(CS20=0,0,IF(CQ20=0,1,CS20/CQ20))</f>
        <v>1.142971060238562E-2</v>
      </c>
      <c r="CW20" s="12" t="s">
        <v>11</v>
      </c>
      <c r="CX20" s="81" t="s">
        <v>7</v>
      </c>
      <c r="CY20" s="16"/>
      <c r="CZ20" s="88">
        <f>SUMIF(DWT!$A$87:$A$97,'2013-2014'!CZ$7,DWT!D$87:D$97)</f>
        <v>2400</v>
      </c>
      <c r="DA20" s="88">
        <f>SUMIF(DWT!$A$87:$A$97,'2013-2014'!DA$7,DWT!E$87:E$97)</f>
        <v>2390</v>
      </c>
      <c r="DB20" s="88">
        <f>SUMIF(DWT!$A$87:$A$97,'2013-2014'!DB$7,DWT!F$87:F$97)</f>
        <v>2117</v>
      </c>
      <c r="DC20" s="88">
        <f>SUMIF(DWT!$A$87:$A$97,'2013-2014'!DC$7,DWT!G$87:G$97)</f>
        <v>2701</v>
      </c>
      <c r="DD20" s="88">
        <f>SUMIF(DWT!$A$87:$A$97,'2013-2014'!DD$7,DWT!H$87:H$97)</f>
        <v>2915</v>
      </c>
      <c r="DE20" s="88">
        <f>SUMIF(DWT!$A$87:$A$97,'2013-2014'!DE$7,DWT!I$87:I$97)</f>
        <v>2610</v>
      </c>
      <c r="DF20" s="88">
        <f>SUMIF(DWT!$A$87:$A$97,'2013-2014'!DF$7,DWT!J$87:J$97)</f>
        <v>2544</v>
      </c>
      <c r="DG20" s="88">
        <f>SUMIF(DWT!$A$87:$A$97,'2013-2014'!DG$7,DWT!K$87:K$97)</f>
        <v>2689</v>
      </c>
      <c r="DH20" s="88">
        <f>SUMIF(DWT!$A$87:$A$97,'2013-2014'!DH$7,DWT!L$87:L$97)</f>
        <v>2468</v>
      </c>
      <c r="DI20" s="88">
        <f>SUMIF(DWT!$A$87:$A$97,'2013-2014'!DI$7,DWT!M$87:M$97)</f>
        <v>2746</v>
      </c>
      <c r="DJ20" s="88">
        <f>SUMIF(DWT!$A$87:$A$97,'2013-2014'!DJ$7,DWT!N$87:N$97)</f>
        <v>2420</v>
      </c>
      <c r="DK20" s="88">
        <f>SUMIF(DWT!$A$87:$A$97,'2013-2014'!DK$7,DWT!O$87:O$97)</f>
        <v>2097</v>
      </c>
      <c r="DN20" s="88">
        <f>SUMIF(DWT!$A$87:$A$97,'2013-2014'!DN$7,DWT!D$87:D$97)</f>
        <v>2312</v>
      </c>
      <c r="DO20" s="88">
        <f>SUMIF(DWT!$A$87:$A$97,'2013-2014'!DO$7,DWT!E$87:E$97)</f>
        <v>2435</v>
      </c>
      <c r="DP20" s="88">
        <f>SUMIF(DWT!$A$87:$A$97,'2013-2014'!DP$7,DWT!F$87:F$97)</f>
        <v>2963</v>
      </c>
      <c r="DQ20" s="88">
        <f>SUMIF(DWT!$A$87:$A$97,'2013-2014'!DQ$7,DWT!G$87:G$97)</f>
        <v>2835</v>
      </c>
      <c r="DR20" s="88">
        <f>SUMIF(DWT!$A$87:$A$97,'2013-2014'!DR$7,DWT!H$87:H$97)</f>
        <v>2934</v>
      </c>
      <c r="DS20" s="88">
        <f>SUMIF(DWT!$A$87:$A$97,'2013-2014'!DS$7,DWT!I$87:I$97)</f>
        <v>2693</v>
      </c>
      <c r="DT20" s="88">
        <f>SUMIF(DWT!$A$87:$A$97,'2013-2014'!DT$7,DWT!J$87:J$97)</f>
        <v>2196</v>
      </c>
      <c r="DU20" s="88">
        <f>SUMIF(DWT!$A$87:$A$97,'2013-2014'!DU$7,DWT!K$87:K$97)</f>
        <v>1895</v>
      </c>
      <c r="DV20" s="88">
        <f>SUMIF(DWT!$A$87:$A$97,'2013-2014'!DV$7,DWT!L$87:L$97)</f>
        <v>2209</v>
      </c>
      <c r="DW20" s="88">
        <f>SUMIF(DWT!$A$87:$A$97,'2013-2014'!DW$7,DWT!M$87:M$97)</f>
        <v>2409</v>
      </c>
      <c r="DX20" s="88">
        <f>SUMIF(DWT!$A$87:$A$97,'2013-2014'!DX$7,DWT!N$87:N$97)</f>
        <v>3531</v>
      </c>
      <c r="DY20" s="88">
        <f>SUMIF(DWT!$A$87:$A$97,'2013-2014'!DY$7,DWT!O$87:O$97)</f>
        <v>2029</v>
      </c>
      <c r="DZ20"/>
    </row>
    <row r="21" spans="1:130" s="12" customFormat="1" ht="15.6">
      <c r="A21" s="100"/>
      <c r="B21" s="29" t="s">
        <v>8</v>
      </c>
      <c r="C21" s="87">
        <f>+CZ21</f>
        <v>4132</v>
      </c>
      <c r="D21" s="87">
        <f ca="1">OFFSET(CZ21,0,14,1,1)</f>
        <v>3909</v>
      </c>
      <c r="E21" s="87">
        <f ca="1">SUM(D21-C21)</f>
        <v>-223</v>
      </c>
      <c r="F21" s="22">
        <f ca="1">IF(E21=0,0,IF(C21=0,1,E21/C21))</f>
        <v>-5.3969022265246851E-2</v>
      </c>
      <c r="G21" s="87">
        <f>SUMIF($C$6:F$6,G$5,$C21:F21)</f>
        <v>4132</v>
      </c>
      <c r="H21" s="87">
        <f ca="1">SUMIF($C$6:G$6,H$5,$C21:G21)</f>
        <v>3909</v>
      </c>
      <c r="I21" s="87">
        <f ca="1">SUM(H21-G21)</f>
        <v>-223</v>
      </c>
      <c r="J21" s="22">
        <f ca="1">IF(I21=0,0,IF(G21=0,1,I21/G21))</f>
        <v>-5.3969022265246851E-2</v>
      </c>
      <c r="K21" s="87">
        <f>+DA21</f>
        <v>3477</v>
      </c>
      <c r="L21" s="87">
        <f ca="1">OFFSET(DA21,0,14,1,1)</f>
        <v>3021</v>
      </c>
      <c r="M21" s="87">
        <f ca="1">SUM(L21-K21)</f>
        <v>-456</v>
      </c>
      <c r="N21" s="22">
        <f ca="1">IF(M21=0,0,IF(K21=0,1,M21/K21))</f>
        <v>-0.13114754098360656</v>
      </c>
      <c r="O21" s="87">
        <f>SUMIF($C$6:N$6,O$5,$C21:N21)</f>
        <v>7609</v>
      </c>
      <c r="P21" s="87">
        <f ca="1">SUMIF($C$6:O$6,P$5,$C21:O21)</f>
        <v>6930</v>
      </c>
      <c r="Q21" s="87">
        <f ca="1">SUM(P21-O21)</f>
        <v>-679</v>
      </c>
      <c r="R21" s="22">
        <f ca="1">IF(Q21=0,0,IF(O21=0,1,Q21/O21))</f>
        <v>-8.9236430542778286E-2</v>
      </c>
      <c r="S21" s="87">
        <f>+DB21</f>
        <v>3633</v>
      </c>
      <c r="T21" s="87">
        <f ca="1">OFFSET(DB21,0,14,1,1)</f>
        <v>3656</v>
      </c>
      <c r="U21" s="87">
        <f ca="1">SUM(T21-S21)</f>
        <v>23</v>
      </c>
      <c r="V21" s="22">
        <f ca="1">IF(U21=0,0,IF(S21=0,1,U21/S21))</f>
        <v>6.3308560418387011E-3</v>
      </c>
      <c r="W21" s="87">
        <f>SUMIF($C$6:V$6,W$5,$C21:V21)</f>
        <v>11242</v>
      </c>
      <c r="X21" s="87">
        <f ca="1">SUMIF($C$6:W$6,X$5,$C21:W21)</f>
        <v>10586</v>
      </c>
      <c r="Y21" s="87">
        <f ca="1">SUM(X21-W21)</f>
        <v>-656</v>
      </c>
      <c r="Z21" s="22">
        <f ca="1">IF(Y21=0,0,IF(W21=0,1,Y21/W21))</f>
        <v>-5.8352606297811777E-2</v>
      </c>
      <c r="AA21" s="87">
        <f>+DC21</f>
        <v>3604</v>
      </c>
      <c r="AB21" s="87">
        <f ca="1">OFFSET(DC21,0,14,1,1)</f>
        <v>3431</v>
      </c>
      <c r="AC21" s="87">
        <f ca="1">SUM(AB21-AA21)</f>
        <v>-173</v>
      </c>
      <c r="AD21" s="22">
        <f ca="1">IF(AC21=0,0,IF(AA21=0,1,AC21/AA21))</f>
        <v>-4.8002219755826858E-2</v>
      </c>
      <c r="AE21" s="87">
        <f>SUMIF($C$6:AD$6,AE$5,$C21:AD21)</f>
        <v>14846</v>
      </c>
      <c r="AF21" s="87">
        <f ca="1">SUMIF($C$6:AE$6,AF$5,$C21:AE21)</f>
        <v>14017</v>
      </c>
      <c r="AG21" s="87">
        <f ca="1">SUM(AF21-AE21)</f>
        <v>-829</v>
      </c>
      <c r="AH21" s="22">
        <f ca="1">IF(AG21=0,0,IF(AE21=0,1,AG21/AE21))</f>
        <v>-5.5839956890744981E-2</v>
      </c>
      <c r="AI21" s="87">
        <f>+DD21</f>
        <v>2701</v>
      </c>
      <c r="AJ21" s="87">
        <f ca="1">OFFSET(DD21,0,14,1,1)</f>
        <v>3783</v>
      </c>
      <c r="AK21" s="87">
        <f ca="1">SUM(AJ21-AI21)</f>
        <v>1082</v>
      </c>
      <c r="AL21" s="22">
        <f ca="1">IF(AK21=0,0,IF(AI21=0,1,AK21/AI21))</f>
        <v>0.40059237319511293</v>
      </c>
      <c r="AM21" s="87">
        <f>SUMIF($C$6:AL$6,AM$5,$C21:AL21)</f>
        <v>17547</v>
      </c>
      <c r="AN21" s="87">
        <f ca="1">SUMIF($C$6:AM$6,AN$5,$C21:AM21)</f>
        <v>17800</v>
      </c>
      <c r="AO21" s="87">
        <f ca="1">SUM(AN21-AM21)</f>
        <v>253</v>
      </c>
      <c r="AP21" s="22">
        <f ca="1">IF(AO21=0,0,IF(AM21=0,1,AO21/AM21))</f>
        <v>1.4418419102980567E-2</v>
      </c>
      <c r="AQ21" s="87">
        <f>+DE21</f>
        <v>2936</v>
      </c>
      <c r="AR21" s="87">
        <f ca="1">OFFSET(DE21,0,14,1,1)</f>
        <v>3901</v>
      </c>
      <c r="AS21" s="87">
        <f ca="1">SUM(AR21-AQ21)</f>
        <v>965</v>
      </c>
      <c r="AT21" s="22">
        <f ca="1">IF(AS21=0,0,IF(AQ21=0,1,AS21/AQ21))</f>
        <v>0.3286784741144414</v>
      </c>
      <c r="AU21" s="87">
        <f>SUMIF($C$6:AT$6,AU$5,$C21:AT21)</f>
        <v>20483</v>
      </c>
      <c r="AV21" s="87">
        <f ca="1">SUMIF($C$6:AU$6,AV$5,$C21:AU21)</f>
        <v>21701</v>
      </c>
      <c r="AW21" s="87">
        <f ca="1">SUM(AV21-AU21)</f>
        <v>1218</v>
      </c>
      <c r="AX21" s="22">
        <f ca="1">IF(AW21=0,0,IF(AU21=0,1,AW21/AU21))</f>
        <v>5.9463945711077479E-2</v>
      </c>
      <c r="AY21" s="87">
        <f>+DF21</f>
        <v>3823</v>
      </c>
      <c r="AZ21" s="87">
        <f ca="1">OFFSET(DF21,0,14,1,1)</f>
        <v>3836</v>
      </c>
      <c r="BA21" s="87">
        <f ca="1">SUM(AZ21-AY21)</f>
        <v>13</v>
      </c>
      <c r="BB21" s="22">
        <f ca="1">IF(BA21=0,0,IF(AY21=0,1,BA21/AY21))</f>
        <v>3.4004708344232276E-3</v>
      </c>
      <c r="BC21" s="87">
        <f>SUMIF($C$6:BB$6,BC$5,$C21:BB21)</f>
        <v>24306</v>
      </c>
      <c r="BD21" s="87">
        <f ca="1">SUMIF($C$6:BC$6,BD$5,$C21:BC21)</f>
        <v>25537</v>
      </c>
      <c r="BE21" s="87">
        <f ca="1">SUM(BD21-BC21)</f>
        <v>1231</v>
      </c>
      <c r="BF21" s="22">
        <f ca="1">IF(BE21=0,0,IF(BC21=0,1,BE21/BC21))</f>
        <v>5.0645931045832301E-2</v>
      </c>
      <c r="BG21" s="87">
        <f>+DG21</f>
        <v>4501</v>
      </c>
      <c r="BH21" s="87">
        <f ca="1">OFFSET(DG21,0,14,1,1)</f>
        <v>4182</v>
      </c>
      <c r="BI21" s="87">
        <f ca="1">SUM(BH21-BG21)</f>
        <v>-319</v>
      </c>
      <c r="BJ21" s="22">
        <f ca="1">IF(BI21=0,0,IF(BG21=0,1,BI21/BG21))</f>
        <v>-7.087313930237725E-2</v>
      </c>
      <c r="BK21" s="87">
        <f>SUMIF($C$6:BJ$6,BK$5,$C21:BJ21)</f>
        <v>28807</v>
      </c>
      <c r="BL21" s="87">
        <f ca="1">SUMIF($C$6:BK$6,BL$5,$C21:BK21)</f>
        <v>29719</v>
      </c>
      <c r="BM21" s="87">
        <f ca="1">SUM(BL21-BK21)</f>
        <v>912</v>
      </c>
      <c r="BN21" s="22">
        <f ca="1">IF(BM21=0,0,IF(BK21=0,1,BM21/BK21))</f>
        <v>3.1658971777692925E-2</v>
      </c>
      <c r="BO21" s="87">
        <f>+DH21</f>
        <v>3791</v>
      </c>
      <c r="BP21" s="87">
        <f ca="1">OFFSET(DH21,0,14,1,1)</f>
        <v>3721</v>
      </c>
      <c r="BQ21" s="87">
        <f ca="1">SUM(BP21-BO21)</f>
        <v>-70</v>
      </c>
      <c r="BR21" s="22">
        <f ca="1">IF(BQ21=0,0,IF(BO21=0,1,BQ21/BO21))</f>
        <v>-1.8464785017145872E-2</v>
      </c>
      <c r="BS21" s="87">
        <f>SUMIF($C$6:BR$6,BS$5,$C21:BR21)</f>
        <v>32598</v>
      </c>
      <c r="BT21" s="87">
        <f ca="1">SUMIF($C$6:BS$6,BT$5,$C21:BS21)</f>
        <v>33440</v>
      </c>
      <c r="BU21" s="87">
        <f ca="1">SUM(BT21-BS21)</f>
        <v>842</v>
      </c>
      <c r="BV21" s="22">
        <f ca="1">IF(BU21=0,0,IF(BS21=0,1,BU21/BS21))</f>
        <v>2.5829805509540463E-2</v>
      </c>
      <c r="BW21" s="87">
        <f>+DI21</f>
        <v>3792</v>
      </c>
      <c r="BX21" s="87">
        <f ca="1">OFFSET(DI21,0,14,1,1)</f>
        <v>3749</v>
      </c>
      <c r="BY21" s="87">
        <f ca="1">SUM(BX21-BW21)</f>
        <v>-43</v>
      </c>
      <c r="BZ21" s="22">
        <f ca="1">IF(BY21=0,0,IF(BW21=0,1,BY21/BW21))</f>
        <v>-1.1339662447257384E-2</v>
      </c>
      <c r="CA21" s="87">
        <f>SUMIF($C$6:BZ$6,CA$5,$C21:BZ21)</f>
        <v>36390</v>
      </c>
      <c r="CB21" s="87">
        <f ca="1">SUMIF($C$6:CA$6,CB$5,$C21:CA21)</f>
        <v>37189</v>
      </c>
      <c r="CC21" s="87">
        <f ca="1">SUM(CB21-CA21)</f>
        <v>799</v>
      </c>
      <c r="CD21" s="22">
        <f ca="1">IF(CC21=0,0,IF(CA21=0,1,CC21/CA21))</f>
        <v>2.195658147842814E-2</v>
      </c>
      <c r="CE21" s="87">
        <f>+DJ21</f>
        <v>3635</v>
      </c>
      <c r="CF21" s="87">
        <f ca="1">OFFSET(DJ21,0,14,1,1)</f>
        <v>2063</v>
      </c>
      <c r="CG21" s="87">
        <f ca="1">SUM(CF21-CE21)</f>
        <v>-1572</v>
      </c>
      <c r="CH21" s="22">
        <f ca="1">IF(CG21=0,0,IF(CE21=0,1,CG21/CE21))</f>
        <v>-0.43246217331499315</v>
      </c>
      <c r="CI21" s="87">
        <f>SUMIF($C$6:CH$6,CI$5,$C21:CH21)</f>
        <v>40025</v>
      </c>
      <c r="CJ21" s="87">
        <f ca="1">SUMIF($C$6:CI$6,CJ$5,$C21:CI21)</f>
        <v>39252</v>
      </c>
      <c r="CK21" s="87">
        <f ca="1">SUM(CJ21-CI21)</f>
        <v>-773</v>
      </c>
      <c r="CL21" s="22">
        <f ca="1">IF(CK21=0,0,IF(CI21=0,1,CK21/CI21))</f>
        <v>-1.9312929419113053E-2</v>
      </c>
      <c r="CM21" s="87">
        <f>+DK21</f>
        <v>3485</v>
      </c>
      <c r="CN21" s="87">
        <f ca="1">OFFSET(DK21,0,14,1,1)</f>
        <v>3279</v>
      </c>
      <c r="CO21" s="87">
        <f ca="1">SUM(CN21-CM21)</f>
        <v>-206</v>
      </c>
      <c r="CP21" s="22">
        <f ca="1">IF(CO21=0,0,IF(CM21=0,1,CO21/CM21))</f>
        <v>-5.9110473457675755E-2</v>
      </c>
      <c r="CQ21" s="87">
        <f>SUMIF($C$6:CP$6,CQ$5,$C21:CP21)</f>
        <v>43510</v>
      </c>
      <c r="CR21" s="87">
        <f ca="1">SUMIF($C$6:CQ$6,CR$5,$C21:CQ21)</f>
        <v>42531</v>
      </c>
      <c r="CS21" s="87">
        <f ca="1">SUM(CR21-CQ21)</f>
        <v>-979</v>
      </c>
      <c r="CT21" s="22">
        <f ca="1">IF(CS21=0,0,IF(CQ21=0,1,CS21/CQ21))</f>
        <v>-2.2500574580556192E-2</v>
      </c>
      <c r="CW21" s="12" t="s">
        <v>11</v>
      </c>
      <c r="CX21" s="81" t="s">
        <v>8</v>
      </c>
      <c r="CY21" s="16"/>
      <c r="CZ21" s="88">
        <f>SUMIF(DWT!$A$101:$A$111,'2013-2014'!CZ$7,DWT!D$101:D$111)</f>
        <v>4132</v>
      </c>
      <c r="DA21" s="88">
        <f>SUMIF(DWT!$A$101:$A$111,'2013-2014'!DA$7,DWT!E$101:E$111)</f>
        <v>3477</v>
      </c>
      <c r="DB21" s="88">
        <f>SUMIF(DWT!$A$101:$A$111,'2013-2014'!DB$7,DWT!F$101:F$111)</f>
        <v>3633</v>
      </c>
      <c r="DC21" s="88">
        <f>SUMIF(DWT!$A$101:$A$111,'2013-2014'!DC$7,DWT!G$101:G$111)</f>
        <v>3604</v>
      </c>
      <c r="DD21" s="88">
        <f>SUMIF(DWT!$A$101:$A$111,'2013-2014'!DD$7,DWT!H$101:H$111)</f>
        <v>2701</v>
      </c>
      <c r="DE21" s="88">
        <f>SUMIF(DWT!$A$101:$A$111,'2013-2014'!DE$7,DWT!I$101:I$111)</f>
        <v>2936</v>
      </c>
      <c r="DF21" s="88">
        <f>SUMIF(DWT!$A$101:$A$111,'2013-2014'!DF$7,DWT!J$101:J$111)</f>
        <v>3823</v>
      </c>
      <c r="DG21" s="88">
        <f>SUMIF(DWT!$A$101:$A$111,'2013-2014'!DG$7,DWT!K$101:K$111)</f>
        <v>4501</v>
      </c>
      <c r="DH21" s="88">
        <f>SUMIF(DWT!$A$101:$A$111,'2013-2014'!DH$7,DWT!L$101:L$111)</f>
        <v>3791</v>
      </c>
      <c r="DI21" s="88">
        <f>SUMIF(DWT!$A$101:$A$111,'2013-2014'!DI$7,DWT!M$101:M$111)</f>
        <v>3792</v>
      </c>
      <c r="DJ21" s="88">
        <f>SUMIF(DWT!$A$101:$A$111,'2013-2014'!DJ$7,DWT!N$101:N$111)</f>
        <v>3635</v>
      </c>
      <c r="DK21" s="88">
        <f>SUMIF(DWT!$A$101:$A$111,'2013-2014'!DK$7,DWT!O$101:O$111)</f>
        <v>3485</v>
      </c>
      <c r="DN21" s="88">
        <f>SUMIF(DWT!$A$101:$A$111,'2013-2014'!DN$7,DWT!D$101:D$111)</f>
        <v>3909</v>
      </c>
      <c r="DO21" s="88">
        <f>SUMIF(DWT!$A$101:$A$111,'2013-2014'!DO$7,DWT!E$101:E$111)</f>
        <v>3021</v>
      </c>
      <c r="DP21" s="88">
        <f>SUMIF(DWT!$A$101:$A$111,'2013-2014'!DP$7,DWT!F$101:F$111)</f>
        <v>3656</v>
      </c>
      <c r="DQ21" s="88">
        <f>SUMIF(DWT!$A$101:$A$111,'2013-2014'!DQ$7,DWT!G$101:G$111)</f>
        <v>3431</v>
      </c>
      <c r="DR21" s="88">
        <f>SUMIF(DWT!$A$101:$A$111,'2013-2014'!DR$7,DWT!H$101:H$111)</f>
        <v>3783</v>
      </c>
      <c r="DS21" s="88">
        <f>SUMIF(DWT!$A$101:$A$111,'2013-2014'!DS$7,DWT!I$101:I$111)</f>
        <v>3901</v>
      </c>
      <c r="DT21" s="88">
        <f>SUMIF(DWT!$A$101:$A$111,'2013-2014'!DT$7,DWT!J$101:J$111)</f>
        <v>3836</v>
      </c>
      <c r="DU21" s="88">
        <f>SUMIF(DWT!$A$101:$A$111,'2013-2014'!DU$7,DWT!K$101:K$111)</f>
        <v>4182</v>
      </c>
      <c r="DV21" s="88">
        <f>SUMIF(DWT!$A$101:$A$111,'2013-2014'!DV$7,DWT!L$101:L$111)</f>
        <v>3721</v>
      </c>
      <c r="DW21" s="88">
        <f>SUMIF(DWT!$A$101:$A$111,'2013-2014'!DW$7,DWT!M$101:M$111)</f>
        <v>3749</v>
      </c>
      <c r="DX21" s="88">
        <f>SUMIF(DWT!$A$101:$A$111,'2013-2014'!DX$7,DWT!N$101:N$111)</f>
        <v>2063</v>
      </c>
      <c r="DY21" s="88">
        <f>SUMIF(DWT!$A$101:$A$111,'2013-2014'!DY$7,DWT!O$101:O$111)</f>
        <v>3279</v>
      </c>
      <c r="DZ21"/>
    </row>
    <row r="22" spans="1:130" s="16" customFormat="1" ht="15.6">
      <c r="A22" s="90"/>
      <c r="B22" s="27" t="s">
        <v>9</v>
      </c>
      <c r="C22" s="14">
        <f>+SUM(C19:C21)</f>
        <v>317969</v>
      </c>
      <c r="D22" s="103">
        <f ca="1">+SUM(D19:D21)</f>
        <v>292405</v>
      </c>
      <c r="E22" s="14">
        <f ca="1">SUM(E19:E21)</f>
        <v>-25564</v>
      </c>
      <c r="F22" s="15">
        <f ca="1">IF(E22=0,0,IF(C22=0,1,E22/C22))</f>
        <v>-8.0397774625828297E-2</v>
      </c>
      <c r="G22" s="14">
        <f>SUM(G19:G21)</f>
        <v>317969</v>
      </c>
      <c r="H22" s="103">
        <f ca="1">SUM(H19:H21)</f>
        <v>292405</v>
      </c>
      <c r="I22" s="14">
        <f ca="1">SUM(I19:I21)</f>
        <v>-25564</v>
      </c>
      <c r="J22" s="15">
        <f ca="1">IF(I22=0,0,IF(G22=0,1,I22/G22))</f>
        <v>-8.0397774625828297E-2</v>
      </c>
      <c r="K22" s="14">
        <f>+SUM(K19:K21)</f>
        <v>284246</v>
      </c>
      <c r="L22" s="103">
        <f ca="1">+SUM(L19:L21)</f>
        <v>276054</v>
      </c>
      <c r="M22" s="14">
        <f ca="1">SUM(M19:M21)</f>
        <v>-8192</v>
      </c>
      <c r="N22" s="15">
        <f ca="1">IF(M22=0,0,IF(K22=0,1,M22/K22))</f>
        <v>-2.8820106527444538E-2</v>
      </c>
      <c r="O22" s="14">
        <f>SUM(O19:O21)</f>
        <v>602215</v>
      </c>
      <c r="P22" s="103">
        <f ca="1">SUM(P19:P21)</f>
        <v>568459</v>
      </c>
      <c r="Q22" s="14">
        <f ca="1">SUM(Q19:Q21)</f>
        <v>-33756</v>
      </c>
      <c r="R22" s="15">
        <f ca="1">IF(Q22=0,0,IF(O22=0,1,Q22/O22))</f>
        <v>-5.6053070747158408E-2</v>
      </c>
      <c r="S22" s="14">
        <f>+SUM(S19:S21)</f>
        <v>331227</v>
      </c>
      <c r="T22" s="103">
        <f ca="1">+SUM(T19:T21)</f>
        <v>327014</v>
      </c>
      <c r="U22" s="14">
        <f ca="1">SUM(U19:U21)</f>
        <v>-4213</v>
      </c>
      <c r="V22" s="15">
        <f ca="1">IF(U22=0,0,IF(S22=0,1,U22/S22))</f>
        <v>-1.2719373722552812E-2</v>
      </c>
      <c r="W22" s="14">
        <f>SUM(W19:W21)</f>
        <v>933442</v>
      </c>
      <c r="X22" s="103">
        <f ca="1">SUM(X19:X21)</f>
        <v>895473</v>
      </c>
      <c r="Y22" s="14">
        <f ca="1">SUM(Y19:Y21)</f>
        <v>-37969</v>
      </c>
      <c r="Z22" s="15">
        <f ca="1">IF(Y22=0,0,IF(W22=0,1,Y22/W22))</f>
        <v>-4.0676335540933452E-2</v>
      </c>
      <c r="AA22" s="14">
        <f>+SUM(AA19:AA21)</f>
        <v>328294</v>
      </c>
      <c r="AB22" s="103">
        <f ca="1">+SUM(AB19:AB21)</f>
        <v>328798</v>
      </c>
      <c r="AC22" s="14">
        <f ca="1">SUM(AC19:AC21)</f>
        <v>504</v>
      </c>
      <c r="AD22" s="15">
        <f ca="1">IF(AC22=0,0,IF(AA22=0,1,AC22/AA22))</f>
        <v>1.5352092941083298E-3</v>
      </c>
      <c r="AE22" s="14">
        <f>SUM(AE19:AE21)</f>
        <v>1261736</v>
      </c>
      <c r="AF22" s="103">
        <f ca="1">SUM(AF19:AF21)</f>
        <v>1224271</v>
      </c>
      <c r="AG22" s="14">
        <f ca="1">SUM(AG19:AG21)</f>
        <v>-37465</v>
      </c>
      <c r="AH22" s="15">
        <f ca="1">IF(AG22=0,0,IF(AE22=0,1,AG22/AE22))</f>
        <v>-2.969321633051605E-2</v>
      </c>
      <c r="AI22" s="14">
        <f>+SUM(AI19:AI21)</f>
        <v>343496</v>
      </c>
      <c r="AJ22" s="103">
        <f ca="1">+SUM(AJ19:AJ21)</f>
        <v>336269</v>
      </c>
      <c r="AK22" s="14">
        <f ca="1">SUM(AK19:AK21)</f>
        <v>-7227</v>
      </c>
      <c r="AL22" s="15">
        <f ca="1">IF(AK22=0,0,IF(AI22=0,1,AK22/AI22))</f>
        <v>-2.1039546312038568E-2</v>
      </c>
      <c r="AM22" s="14">
        <f>SUM(AM19:AM21)</f>
        <v>1605232</v>
      </c>
      <c r="AN22" s="103">
        <f ca="1">SUM(AN19:AN21)</f>
        <v>1560540</v>
      </c>
      <c r="AO22" s="14">
        <f ca="1">SUM(AO19:AO21)</f>
        <v>-44692</v>
      </c>
      <c r="AP22" s="15">
        <f ca="1">IF(AO22=0,0,IF(AM22=0,1,AO22/AM22))</f>
        <v>-2.7841458430930856E-2</v>
      </c>
      <c r="AQ22" s="14">
        <f>+SUM(AQ19:AQ21)</f>
        <v>329259</v>
      </c>
      <c r="AR22" s="103">
        <f ca="1">+SUM(AR19:AR21)</f>
        <v>329730</v>
      </c>
      <c r="AS22" s="14">
        <f ca="1">SUM(AS19:AS21)</f>
        <v>471</v>
      </c>
      <c r="AT22" s="15">
        <f ca="1">IF(AS22=0,0,IF(AQ22=0,1,AS22/AQ22))</f>
        <v>1.4304848159048043E-3</v>
      </c>
      <c r="AU22" s="14">
        <f>SUM(AU19:AU21)</f>
        <v>1934491</v>
      </c>
      <c r="AV22" s="103">
        <f ca="1">SUM(AV19:AV21)</f>
        <v>1890270</v>
      </c>
      <c r="AW22" s="14">
        <f ca="1">SUM(AW19:AW21)</f>
        <v>-44221</v>
      </c>
      <c r="AX22" s="15">
        <f ca="1">IF(AW22=0,0,IF(AU22=0,1,AW22/AU22))</f>
        <v>-2.2859243077377977E-2</v>
      </c>
      <c r="AY22" s="14">
        <f>+SUM(AY19:AY21)</f>
        <v>339522</v>
      </c>
      <c r="AZ22" s="103">
        <f ca="1">+SUM(AZ19:AZ21)</f>
        <v>339724</v>
      </c>
      <c r="BA22" s="14">
        <f ca="1">SUM(BA19:BA21)</f>
        <v>202</v>
      </c>
      <c r="BB22" s="15">
        <f ca="1">IF(BA22=0,0,IF(AY22=0,1,BA22/AY22))</f>
        <v>5.9495408250422651E-4</v>
      </c>
      <c r="BC22" s="14">
        <f>SUM(BC19:BC21)</f>
        <v>2274013</v>
      </c>
      <c r="BD22" s="103">
        <f ca="1">SUM(BD19:BD21)</f>
        <v>2229994</v>
      </c>
      <c r="BE22" s="14">
        <f ca="1">SUM(BE19:BE21)</f>
        <v>-44019</v>
      </c>
      <c r="BF22" s="15">
        <f ca="1">IF(BE22=0,0,IF(BC22=0,1,BE22/BC22))</f>
        <v>-1.9357409126508952E-2</v>
      </c>
      <c r="BG22" s="14">
        <f>+SUM(BG19:BG21)</f>
        <v>362175</v>
      </c>
      <c r="BH22" s="103">
        <f ca="1">+SUM(BH19:BH21)</f>
        <v>350929</v>
      </c>
      <c r="BI22" s="14">
        <f ca="1">SUM(BI19:BI21)</f>
        <v>-11246</v>
      </c>
      <c r="BJ22" s="15">
        <f ca="1">IF(BI22=0,0,IF(BG22=0,1,BI22/BG22))</f>
        <v>-3.1051287361082348E-2</v>
      </c>
      <c r="BK22" s="14">
        <f>SUM(BK19:BK21)</f>
        <v>2636188</v>
      </c>
      <c r="BL22" s="103">
        <f ca="1">SUM(BL19:BL21)</f>
        <v>2580923</v>
      </c>
      <c r="BM22" s="14">
        <f ca="1">SUM(BM19:BM21)</f>
        <v>-55265</v>
      </c>
      <c r="BN22" s="15">
        <f ca="1">IF(BM22=0,0,IF(BK22=0,1,BM22/BK22))</f>
        <v>-2.0963982841891399E-2</v>
      </c>
      <c r="BO22" s="14">
        <f>+SUM(BO19:BO21)</f>
        <v>331259</v>
      </c>
      <c r="BP22" s="103">
        <f ca="1">+SUM(BP19:BP21)</f>
        <v>327829</v>
      </c>
      <c r="BQ22" s="14">
        <f ca="1">SUM(BQ19:BQ21)</f>
        <v>-3430</v>
      </c>
      <c r="BR22" s="15">
        <f ca="1">IF(BQ22=0,0,IF(BO22=0,1,BQ22/BO22))</f>
        <v>-1.0354435653069049E-2</v>
      </c>
      <c r="BS22" s="14">
        <f>SUM(BS19:BS21)</f>
        <v>2967447</v>
      </c>
      <c r="BT22" s="103">
        <f ca="1">SUM(BT19:BT21)</f>
        <v>2908752</v>
      </c>
      <c r="BU22" s="14">
        <f ca="1">SUM(BU19:BU21)</f>
        <v>-58695</v>
      </c>
      <c r="BV22" s="15">
        <f ca="1">IF(BU22=0,0,IF(BS22=0,1,BU22/BS22))</f>
        <v>-1.9779628751583431E-2</v>
      </c>
      <c r="BW22" s="14">
        <f>+SUM(BW19:BW21)</f>
        <v>351096</v>
      </c>
      <c r="BX22" s="103">
        <f ca="1">+SUM(BX19:BX21)</f>
        <v>343680</v>
      </c>
      <c r="BY22" s="14">
        <f ca="1">SUM(BY19:BY21)</f>
        <v>-7416</v>
      </c>
      <c r="BZ22" s="15">
        <f ca="1">IF(BY22=0,0,IF(BW22=0,1,BY22/BW22))</f>
        <v>-2.1122428053865609E-2</v>
      </c>
      <c r="CA22" s="14">
        <f>SUM(CA19:CA21)</f>
        <v>3318543</v>
      </c>
      <c r="CB22" s="103">
        <f ca="1">SUM(CB19:CB21)</f>
        <v>3252432</v>
      </c>
      <c r="CC22" s="14">
        <f ca="1">SUM(CC19:CC21)</f>
        <v>-66111</v>
      </c>
      <c r="CD22" s="15">
        <f ca="1">IF(CC22=0,0,IF(CA22=0,1,CC22/CA22))</f>
        <v>-1.9921694550891763E-2</v>
      </c>
      <c r="CE22" s="14">
        <f>+SUM(CE19:CE21)</f>
        <v>331280</v>
      </c>
      <c r="CF22" s="103">
        <f ca="1">+SUM(CF19:CF21)</f>
        <v>321862</v>
      </c>
      <c r="CG22" s="14">
        <f ca="1">SUM(CG19:CG21)</f>
        <v>-9418</v>
      </c>
      <c r="CH22" s="15">
        <f ca="1">IF(CG22=0,0,IF(CE22=0,1,CG22/CE22))</f>
        <v>-2.8429123400144894E-2</v>
      </c>
      <c r="CI22" s="14">
        <f>SUM(CI19:CI21)</f>
        <v>3649823</v>
      </c>
      <c r="CJ22" s="103">
        <f ca="1">SUM(CJ19:CJ21)</f>
        <v>3574294</v>
      </c>
      <c r="CK22" s="14">
        <f ca="1">SUM(CK19:CK21)</f>
        <v>-75529</v>
      </c>
      <c r="CL22" s="15">
        <f ca="1">IF(CK22=0,0,IF(CI22=0,1,CK22/CI22))</f>
        <v>-2.0693880223780714E-2</v>
      </c>
      <c r="CM22" s="14">
        <f>+SUM(CM19:CM21)</f>
        <v>330371</v>
      </c>
      <c r="CN22" s="103">
        <f ca="1">+SUM(CN19:CN21)</f>
        <v>333099</v>
      </c>
      <c r="CO22" s="14">
        <f ca="1">SUM(CO19:CO21)</f>
        <v>2728</v>
      </c>
      <c r="CP22" s="15">
        <f ca="1">IF(CO22=0,0,IF(CM22=0,1,CO22/CM22))</f>
        <v>8.2573833659734062E-3</v>
      </c>
      <c r="CQ22" s="14">
        <f>SUM(CQ19:CQ21)</f>
        <v>3980194</v>
      </c>
      <c r="CR22" s="103">
        <f ca="1">SUM(CR19:CR21)</f>
        <v>3907393</v>
      </c>
      <c r="CS22" s="14">
        <f ca="1">SUM(CS19:CS21)</f>
        <v>-72801</v>
      </c>
      <c r="CT22" s="15">
        <f ca="1">IF(CS22=0,0,IF(CQ22=0,1,CS22/CQ22))</f>
        <v>-1.8290816980277846E-2</v>
      </c>
      <c r="CW22" s="12"/>
      <c r="CX22" s="12"/>
      <c r="CZ22" s="89"/>
      <c r="DA22" s="89"/>
      <c r="DB22" s="89"/>
      <c r="DC22" s="89"/>
      <c r="DD22" s="89"/>
      <c r="DE22" s="89"/>
      <c r="DF22" s="89"/>
      <c r="DG22" s="89"/>
      <c r="DH22" s="89"/>
      <c r="DI22" s="89"/>
      <c r="DJ22" s="89"/>
      <c r="DK22" s="89"/>
      <c r="DL22" s="12"/>
      <c r="DM22" s="12"/>
      <c r="DN22" s="89"/>
      <c r="DO22" s="89"/>
      <c r="DP22" s="89"/>
      <c r="DQ22" s="89"/>
      <c r="DR22" s="89"/>
      <c r="DS22" s="89"/>
      <c r="DT22" s="89"/>
      <c r="DU22" s="89"/>
      <c r="DV22" s="89"/>
      <c r="DW22" s="89"/>
      <c r="DX22" s="89"/>
      <c r="DY22" s="89"/>
      <c r="DZ22"/>
    </row>
    <row r="23" spans="1:130" s="12" customFormat="1" ht="15.6">
      <c r="A23" s="91"/>
      <c r="B23" s="28"/>
      <c r="C23" s="9"/>
      <c r="D23" s="9"/>
      <c r="E23" s="10"/>
      <c r="F23" s="11"/>
      <c r="G23" s="9"/>
      <c r="H23" s="9"/>
      <c r="I23" s="10"/>
      <c r="J23" s="11"/>
      <c r="K23" s="9"/>
      <c r="L23" s="9"/>
      <c r="M23" s="10"/>
      <c r="N23" s="11"/>
      <c r="O23" s="9"/>
      <c r="P23" s="9"/>
      <c r="Q23" s="10"/>
      <c r="R23" s="11"/>
      <c r="S23" s="9"/>
      <c r="T23" s="9"/>
      <c r="U23" s="10"/>
      <c r="V23" s="11"/>
      <c r="W23" s="9"/>
      <c r="X23" s="9"/>
      <c r="Y23" s="10"/>
      <c r="Z23" s="11"/>
      <c r="AA23" s="9"/>
      <c r="AB23" s="9"/>
      <c r="AC23" s="10"/>
      <c r="AD23" s="11"/>
      <c r="AE23" s="9"/>
      <c r="AF23" s="9"/>
      <c r="AG23" s="10"/>
      <c r="AH23" s="11"/>
      <c r="AI23" s="9"/>
      <c r="AJ23" s="9"/>
      <c r="AK23" s="10"/>
      <c r="AL23" s="11"/>
      <c r="AM23" s="9"/>
      <c r="AN23" s="9"/>
      <c r="AO23" s="10"/>
      <c r="AP23" s="11"/>
      <c r="AQ23" s="9"/>
      <c r="AR23" s="9"/>
      <c r="AS23" s="10"/>
      <c r="AT23" s="11"/>
      <c r="AU23" s="9"/>
      <c r="AV23" s="9"/>
      <c r="AW23" s="10"/>
      <c r="AX23" s="11"/>
      <c r="AY23" s="9"/>
      <c r="AZ23" s="9"/>
      <c r="BA23" s="10"/>
      <c r="BB23" s="11"/>
      <c r="BC23" s="9"/>
      <c r="BD23" s="9"/>
      <c r="BE23" s="10"/>
      <c r="BF23" s="11"/>
      <c r="BG23" s="9"/>
      <c r="BH23" s="9"/>
      <c r="BI23" s="10"/>
      <c r="BJ23" s="11"/>
      <c r="BK23" s="9"/>
      <c r="BL23" s="9"/>
      <c r="BM23" s="10"/>
      <c r="BN23" s="11"/>
      <c r="BO23" s="9"/>
      <c r="BP23" s="9"/>
      <c r="BQ23" s="10"/>
      <c r="BR23" s="11"/>
      <c r="BS23" s="9"/>
      <c r="BT23" s="9"/>
      <c r="BU23" s="10"/>
      <c r="BV23" s="11"/>
      <c r="BW23" s="9"/>
      <c r="BX23" s="9"/>
      <c r="BY23" s="10"/>
      <c r="BZ23" s="11"/>
      <c r="CA23" s="9"/>
      <c r="CB23" s="9"/>
      <c r="CC23" s="10"/>
      <c r="CD23" s="11"/>
      <c r="CE23" s="9"/>
      <c r="CF23" s="9"/>
      <c r="CG23" s="10"/>
      <c r="CH23" s="11"/>
      <c r="CI23" s="9"/>
      <c r="CJ23" s="9"/>
      <c r="CK23" s="10"/>
      <c r="CL23" s="11"/>
      <c r="CM23" s="9"/>
      <c r="CN23" s="9"/>
      <c r="CO23" s="10"/>
      <c r="CP23" s="11"/>
      <c r="CQ23" s="9"/>
      <c r="CR23" s="9"/>
      <c r="CS23" s="10"/>
      <c r="CT23" s="11"/>
      <c r="CY23" s="16"/>
      <c r="CZ23" s="89"/>
      <c r="DA23" s="89"/>
      <c r="DB23" s="89"/>
      <c r="DC23" s="89"/>
      <c r="DD23" s="89"/>
      <c r="DE23" s="89"/>
      <c r="DF23" s="89"/>
      <c r="DG23" s="89"/>
      <c r="DH23" s="89"/>
      <c r="DI23" s="89"/>
      <c r="DJ23" s="89"/>
      <c r="DK23" s="89"/>
      <c r="DN23" s="89"/>
      <c r="DO23" s="89"/>
      <c r="DP23" s="89"/>
      <c r="DQ23" s="89"/>
      <c r="DR23" s="89"/>
      <c r="DS23" s="89"/>
      <c r="DT23" s="89"/>
      <c r="DU23" s="89"/>
      <c r="DV23" s="89"/>
      <c r="DW23" s="89"/>
      <c r="DX23" s="89"/>
      <c r="DY23" s="89"/>
      <c r="DZ23"/>
    </row>
    <row r="24" spans="1:130" s="12" customFormat="1" ht="15" customHeight="1">
      <c r="A24" s="99"/>
      <c r="B24" s="31" t="s">
        <v>6</v>
      </c>
      <c r="C24" s="21">
        <f>+CZ24</f>
        <v>47312</v>
      </c>
      <c r="D24" s="87">
        <f ca="1">OFFSET(CZ24,0,14,1,1)</f>
        <v>44950</v>
      </c>
      <c r="E24" s="21">
        <f ca="1">SUM(D24-C24)</f>
        <v>-2362</v>
      </c>
      <c r="F24" s="22">
        <f ca="1">IF(E24=0,0,IF(C24=0,1,E24/C24))</f>
        <v>-4.9923909367602298E-2</v>
      </c>
      <c r="G24" s="21">
        <f>SUMIF($C$6:F$6,G$5,$C24:F24)</f>
        <v>47312</v>
      </c>
      <c r="H24" s="87">
        <f ca="1">SUMIF($C$6:G$6,H$5,$C24:G24)</f>
        <v>44950</v>
      </c>
      <c r="I24" s="21">
        <f ca="1">SUM(H24-G24)</f>
        <v>-2362</v>
      </c>
      <c r="J24" s="22">
        <f ca="1">IF(I24=0,0,IF(G24=0,1,I24/G24))</f>
        <v>-4.9923909367602298E-2</v>
      </c>
      <c r="K24" s="21">
        <f>+DA24</f>
        <v>45480</v>
      </c>
      <c r="L24" s="87">
        <f ca="1">OFFSET(DA24,0,14,1,1)</f>
        <v>40605</v>
      </c>
      <c r="M24" s="21">
        <f ca="1">SUM(L24-K24)</f>
        <v>-4875</v>
      </c>
      <c r="N24" s="22">
        <f ca="1">IF(M24=0,0,IF(K24=0,1,M24/K24))</f>
        <v>-0.10718997361477572</v>
      </c>
      <c r="O24" s="21">
        <f>SUMIF($C$6:N$6,O$5,$C24:N24)</f>
        <v>92792</v>
      </c>
      <c r="P24" s="87">
        <f ca="1">SUMIF($C$6:O$6,P$5,$C24:O24)</f>
        <v>85555</v>
      </c>
      <c r="Q24" s="21">
        <f ca="1">SUM(P24-O24)</f>
        <v>-7237</v>
      </c>
      <c r="R24" s="22">
        <f ca="1">IF(Q24=0,0,IF(O24=0,1,Q24/O24))</f>
        <v>-7.7991637210104325E-2</v>
      </c>
      <c r="S24" s="21">
        <f>+DB24</f>
        <v>58487</v>
      </c>
      <c r="T24" s="87">
        <f ca="1">OFFSET(DB24,0,14,1,1)</f>
        <v>52288</v>
      </c>
      <c r="U24" s="21">
        <f ca="1">SUM(T24-S24)</f>
        <v>-6199</v>
      </c>
      <c r="V24" s="22">
        <f ca="1">IF(U24=0,0,IF(S24=0,1,U24/S24))</f>
        <v>-0.10598936515806931</v>
      </c>
      <c r="W24" s="21">
        <f>SUMIF($C$6:V$6,W$5,$C24:V24)</f>
        <v>151279</v>
      </c>
      <c r="X24" s="87">
        <f ca="1">SUMIF($C$6:W$6,X$5,$C24:W24)</f>
        <v>137843</v>
      </c>
      <c r="Y24" s="21">
        <f ca="1">SUM(X24-W24)</f>
        <v>-13436</v>
      </c>
      <c r="Z24" s="22">
        <f ca="1">IF(Y24=0,0,IF(W24=0,1,Y24/W24))</f>
        <v>-8.8816028662273019E-2</v>
      </c>
      <c r="AA24" s="21">
        <f>+DC24</f>
        <v>61162</v>
      </c>
      <c r="AB24" s="87">
        <f ca="1">OFFSET(DC24,0,14,1,1)</f>
        <v>53818</v>
      </c>
      <c r="AC24" s="21">
        <f ca="1">SUM(AB24-AA24)</f>
        <v>-7344</v>
      </c>
      <c r="AD24" s="22">
        <f ca="1">IF(AC24=0,0,IF(AA24=0,1,AC24/AA24))</f>
        <v>-0.12007455609692293</v>
      </c>
      <c r="AE24" s="21">
        <f>SUMIF($C$6:AD$6,AE$5,$C24:AD24)</f>
        <v>212441</v>
      </c>
      <c r="AF24" s="87">
        <f ca="1">SUMIF($C$6:AE$6,AF$5,$C24:AE24)</f>
        <v>191661</v>
      </c>
      <c r="AG24" s="21">
        <f ca="1">SUM(AF24-AE24)</f>
        <v>-20780</v>
      </c>
      <c r="AH24" s="22">
        <f ca="1">IF(AG24=0,0,IF(AE24=0,1,AG24/AE24))</f>
        <v>-9.7815393450416815E-2</v>
      </c>
      <c r="AI24" s="21">
        <f>+DD24</f>
        <v>67434</v>
      </c>
      <c r="AJ24" s="87">
        <f ca="1">OFFSET(DD24,0,14,1,1)</f>
        <v>64158</v>
      </c>
      <c r="AK24" s="21">
        <f ca="1">SUM(AJ24-AI24)</f>
        <v>-3276</v>
      </c>
      <c r="AL24" s="22">
        <f ca="1">IF(AK24=0,0,IF(AI24=0,1,AK24/AI24))</f>
        <v>-4.8580834593825076E-2</v>
      </c>
      <c r="AM24" s="21">
        <f>SUMIF($C$6:AL$6,AM$5,$C24:AL24)</f>
        <v>279875</v>
      </c>
      <c r="AN24" s="87">
        <f ca="1">SUMIF($C$6:AM$6,AN$5,$C24:AM24)</f>
        <v>255819</v>
      </c>
      <c r="AO24" s="21">
        <f ca="1">SUM(AN24-AM24)</f>
        <v>-24056</v>
      </c>
      <c r="AP24" s="22">
        <f ca="1">IF(AO24=0,0,IF(AM24=0,1,AO24/AM24))</f>
        <v>-8.5952657436355509E-2</v>
      </c>
      <c r="AQ24" s="21">
        <f>+DE24</f>
        <v>69387</v>
      </c>
      <c r="AR24" s="87">
        <f ca="1">OFFSET(DE24,0,14,1,1)</f>
        <v>65083</v>
      </c>
      <c r="AS24" s="21">
        <f ca="1">SUM(AR24-AQ24)</f>
        <v>-4304</v>
      </c>
      <c r="AT24" s="22">
        <f ca="1">IF(AS24=0,0,IF(AQ24=0,1,AS24/AQ24))</f>
        <v>-6.2028910314612246E-2</v>
      </c>
      <c r="AU24" s="21">
        <f>SUMIF($C$6:AT$6,AU$5,$C24:AT24)</f>
        <v>349262</v>
      </c>
      <c r="AV24" s="87">
        <f ca="1">SUMIF($C$6:AU$6,AV$5,$C24:AU24)</f>
        <v>320902</v>
      </c>
      <c r="AW24" s="21">
        <f ca="1">SUM(AV24-AU24)</f>
        <v>-28360</v>
      </c>
      <c r="AX24" s="22">
        <f ca="1">IF(AW24=0,0,IF(AU24=0,1,AW24/AU24))</f>
        <v>-8.1199786979402278E-2</v>
      </c>
      <c r="AY24" s="21">
        <f>+DF24</f>
        <v>77000</v>
      </c>
      <c r="AZ24" s="87">
        <f ca="1">OFFSET(DF24,0,14,1,1)</f>
        <v>74239</v>
      </c>
      <c r="BA24" s="21">
        <f ca="1">SUM(AZ24-AY24)</f>
        <v>-2761</v>
      </c>
      <c r="BB24" s="22">
        <f ca="1">IF(BA24=0,0,IF(AY24=0,1,BA24/AY24))</f>
        <v>-3.5857142857142858E-2</v>
      </c>
      <c r="BC24" s="21">
        <f>SUMIF($C$6:BB$6,BC$5,$C24:BB24)</f>
        <v>426262</v>
      </c>
      <c r="BD24" s="87">
        <f ca="1">SUMIF($C$6:BC$6,BD$5,$C24:BC24)</f>
        <v>395141</v>
      </c>
      <c r="BE24" s="21">
        <f ca="1">SUM(BD24-BC24)</f>
        <v>-31121</v>
      </c>
      <c r="BF24" s="22">
        <f ca="1">IF(BE24=0,0,IF(BC24=0,1,BE24/BC24))</f>
        <v>-7.3009088307191355E-2</v>
      </c>
      <c r="BG24" s="21">
        <f>+DG24</f>
        <v>85399</v>
      </c>
      <c r="BH24" s="87">
        <f ca="1">OFFSET(DG24,0,14,1,1)</f>
        <v>79520</v>
      </c>
      <c r="BI24" s="21">
        <f ca="1">SUM(BH24-BG24)</f>
        <v>-5879</v>
      </c>
      <c r="BJ24" s="22">
        <f ca="1">IF(BI24=0,0,IF(BG24=0,1,BI24/BG24))</f>
        <v>-6.8841555521727424E-2</v>
      </c>
      <c r="BK24" s="21">
        <f>SUMIF($C$6:BJ$6,BK$5,$C24:BJ24)</f>
        <v>511661</v>
      </c>
      <c r="BL24" s="87">
        <f ca="1">SUMIF($C$6:BK$6,BL$5,$C24:BK24)</f>
        <v>474661</v>
      </c>
      <c r="BM24" s="21">
        <f ca="1">SUM(BL24-BK24)</f>
        <v>-37000</v>
      </c>
      <c r="BN24" s="22">
        <f ca="1">IF(BM24=0,0,IF(BK24=0,1,BM24/BK24))</f>
        <v>-7.2313504449234942E-2</v>
      </c>
      <c r="BO24" s="21">
        <f>+DH24</f>
        <v>67103</v>
      </c>
      <c r="BP24" s="87">
        <f ca="1">OFFSET(DH24,0,14,1,1)</f>
        <v>59618</v>
      </c>
      <c r="BQ24" s="21">
        <f ca="1">SUM(BP24-BO24)</f>
        <v>-7485</v>
      </c>
      <c r="BR24" s="22">
        <f ca="1">IF(BQ24=0,0,IF(BO24=0,1,BQ24/BO24))</f>
        <v>-0.11154493837831393</v>
      </c>
      <c r="BS24" s="21">
        <f>SUMIF($C$6:BR$6,BS$5,$C24:BR24)</f>
        <v>578764</v>
      </c>
      <c r="BT24" s="87">
        <f ca="1">SUMIF($C$6:BS$6,BT$5,$C24:BS24)</f>
        <v>534279</v>
      </c>
      <c r="BU24" s="21">
        <f ca="1">SUM(BT24-BS24)</f>
        <v>-44485</v>
      </c>
      <c r="BV24" s="22">
        <f ca="1">IF(BU24=0,0,IF(BS24=0,1,BU24/BS24))</f>
        <v>-7.6862071587037201E-2</v>
      </c>
      <c r="BW24" s="21">
        <f>+DI24</f>
        <v>64730</v>
      </c>
      <c r="BX24" s="87">
        <f ca="1">OFFSET(DI24,0,14,1,1)</f>
        <v>59146</v>
      </c>
      <c r="BY24" s="21">
        <f ca="1">SUM(BX24-BW24)</f>
        <v>-5584</v>
      </c>
      <c r="BZ24" s="22">
        <f ca="1">IF(BY24=0,0,IF(BW24=0,1,BY24/BW24))</f>
        <v>-8.6266028116792834E-2</v>
      </c>
      <c r="CA24" s="21">
        <f>SUMIF($C$6:BZ$6,CA$5,$C24:BZ24)</f>
        <v>643494</v>
      </c>
      <c r="CB24" s="87">
        <f ca="1">SUMIF($C$6:CA$6,CB$5,$C24:CA24)</f>
        <v>593425</v>
      </c>
      <c r="CC24" s="21">
        <f ca="1">SUM(CB24-CA24)</f>
        <v>-50069</v>
      </c>
      <c r="CD24" s="22">
        <f ca="1">IF(CC24=0,0,IF(CA24=0,1,CC24/CA24))</f>
        <v>-7.7808029290094394E-2</v>
      </c>
      <c r="CE24" s="21">
        <f>+DJ24</f>
        <v>62140</v>
      </c>
      <c r="CF24" s="87">
        <f ca="1">OFFSET(DJ24,0,14,1,1)</f>
        <v>55332</v>
      </c>
      <c r="CG24" s="21">
        <f ca="1">SUM(CF24-CE24)</f>
        <v>-6808</v>
      </c>
      <c r="CH24" s="22">
        <f ca="1">IF(CG24=0,0,IF(CE24=0,1,CG24/CE24))</f>
        <v>-0.10955906018667524</v>
      </c>
      <c r="CI24" s="21">
        <f>SUMIF($C$6:CH$6,CI$5,$C24:CH24)</f>
        <v>705634</v>
      </c>
      <c r="CJ24" s="87">
        <f ca="1">SUMIF($C$6:CI$6,CJ$5,$C24:CI24)</f>
        <v>648757</v>
      </c>
      <c r="CK24" s="21">
        <f ca="1">SUM(CJ24-CI24)</f>
        <v>-56877</v>
      </c>
      <c r="CL24" s="22">
        <f ca="1">IF(CK24=0,0,IF(CI24=0,1,CK24/CI24))</f>
        <v>-8.0604109212424571E-2</v>
      </c>
      <c r="CM24" s="21">
        <f>+DK24</f>
        <v>58757</v>
      </c>
      <c r="CN24" s="87">
        <f ca="1">OFFSET(DK24,0,14,1,1)</f>
        <v>55407</v>
      </c>
      <c r="CO24" s="21">
        <f ca="1">SUM(CN24-CM24)</f>
        <v>-3350</v>
      </c>
      <c r="CP24" s="22">
        <f ca="1">IF(CO24=0,0,IF(CM24=0,1,CO24/CM24))</f>
        <v>-5.7014483380703578E-2</v>
      </c>
      <c r="CQ24" s="21">
        <f>SUMIF($C$6:CP$6,CQ$5,$C24:CP24)</f>
        <v>764391</v>
      </c>
      <c r="CR24" s="87">
        <f ca="1">SUMIF($C$6:CQ$6,CR$5,$C24:CQ24)</f>
        <v>704164</v>
      </c>
      <c r="CS24" s="21">
        <f ca="1">SUM(CR24-CQ24)</f>
        <v>-60227</v>
      </c>
      <c r="CT24" s="22">
        <f ca="1">IF(CS24=0,0,IF(CQ24=0,1,CS24/CQ24))</f>
        <v>-7.8790828254126491E-2</v>
      </c>
      <c r="CW24" s="12" t="s">
        <v>13</v>
      </c>
      <c r="CX24" s="81" t="s">
        <v>6</v>
      </c>
      <c r="CZ24" s="88">
        <f>SUMIF(OGB!$A$73:$A$83,'2013-2014'!CZ$7,OGB!D$73:D$83)</f>
        <v>47312</v>
      </c>
      <c r="DA24" s="88">
        <f>SUMIF(OGB!$A$73:$A$83,'2013-2014'!DA$7,OGB!E$73:E$83)</f>
        <v>45480</v>
      </c>
      <c r="DB24" s="88">
        <f>SUMIF(OGB!$A$73:$A$83,'2013-2014'!DB$7,OGB!F$73:F$83)</f>
        <v>58487</v>
      </c>
      <c r="DC24" s="88">
        <f>SUMIF(OGB!$A$73:$A$83,'2013-2014'!DC$7,OGB!G$73:G$83)</f>
        <v>61162</v>
      </c>
      <c r="DD24" s="88">
        <f>SUMIF(OGB!$A$73:$A$83,'2013-2014'!DD$7,OGB!H$73:H$83)</f>
        <v>67434</v>
      </c>
      <c r="DE24" s="88">
        <f>SUMIF(OGB!$A$73:$A$83,'2013-2014'!DE$7,OGB!I$73:I$83)</f>
        <v>69387</v>
      </c>
      <c r="DF24" s="88">
        <f>SUMIF(OGB!$A$73:$A$83,'2013-2014'!DF$7,OGB!J$73:J$83)</f>
        <v>77000</v>
      </c>
      <c r="DG24" s="88">
        <f>SUMIF(OGB!$A$73:$A$83,'2013-2014'!DG$7,OGB!K$73:K$83)</f>
        <v>85399</v>
      </c>
      <c r="DH24" s="88">
        <f>SUMIF(OGB!$A$73:$A$83,'2013-2014'!DH$7,OGB!L$73:L$83)</f>
        <v>67103</v>
      </c>
      <c r="DI24" s="88">
        <f>SUMIF(OGB!$A$73:$A$83,'2013-2014'!DI$7,OGB!M$73:M$83)</f>
        <v>64730</v>
      </c>
      <c r="DJ24" s="88">
        <f>SUMIF(OGB!$A$73:$A$83,'2013-2014'!DJ$7,OGB!N$73:N$83)</f>
        <v>62140</v>
      </c>
      <c r="DK24" s="88">
        <f>SUMIF(OGB!$A$73:$A$83,'2013-2014'!DK$7,OGB!O$73:O$83)</f>
        <v>58757</v>
      </c>
      <c r="DN24" s="88">
        <f>SUMIF(OGB!$A$73:$A$83,'2013-2014'!DN$7,OGB!D$73:D$83)</f>
        <v>44950</v>
      </c>
      <c r="DO24" s="88">
        <f>SUMIF(OGB!$A$73:$A$83,'2013-2014'!DO$7,OGB!E$73:E$83)</f>
        <v>40605</v>
      </c>
      <c r="DP24" s="88">
        <f>SUMIF(OGB!$A$73:$A$83,'2013-2014'!DP$7,OGB!F$73:F$83)</f>
        <v>52288</v>
      </c>
      <c r="DQ24" s="88">
        <f>SUMIF(OGB!$A$73:$A$83,'2013-2014'!DQ$7,OGB!G$73:G$83)</f>
        <v>53818</v>
      </c>
      <c r="DR24" s="88">
        <f>SUMIF(OGB!$A$73:$A$83,'2013-2014'!DR$7,OGB!H$73:H$83)</f>
        <v>64158</v>
      </c>
      <c r="DS24" s="88">
        <f>SUMIF(OGB!$A$73:$A$83,'2013-2014'!DS$7,OGB!I$73:I$83)</f>
        <v>65083</v>
      </c>
      <c r="DT24" s="88">
        <f>SUMIF(OGB!$A$73:$A$83,'2013-2014'!DT$7,OGB!J$73:J$83)</f>
        <v>74239</v>
      </c>
      <c r="DU24" s="88">
        <f>SUMIF(OGB!$A$73:$A$83,'2013-2014'!DU$7,OGB!K$73:K$83)</f>
        <v>79520</v>
      </c>
      <c r="DV24" s="88">
        <f>SUMIF(OGB!$A$73:$A$83,'2013-2014'!DV$7,OGB!L$73:L$83)</f>
        <v>59618</v>
      </c>
      <c r="DW24" s="88">
        <f>SUMIF(OGB!$A$73:$A$83,'2013-2014'!DW$7,OGB!M$73:M$83)</f>
        <v>59146</v>
      </c>
      <c r="DX24" s="88">
        <f>SUMIF(OGB!$A$73:$A$83,'2013-2014'!DX$7,OGB!N$73:N$83)</f>
        <v>55332</v>
      </c>
      <c r="DY24" s="88">
        <f>SUMIF(OGB!$A$73:$A$83,'2013-2014'!DY$7,OGB!O$73:O$83)</f>
        <v>55407</v>
      </c>
      <c r="DZ24"/>
    </row>
    <row r="25" spans="1:130" s="12" customFormat="1" ht="15.6">
      <c r="A25" s="101" t="str">
        <f>+CW26</f>
        <v>Ogdensburg Bridge</v>
      </c>
      <c r="B25" s="29" t="s">
        <v>7</v>
      </c>
      <c r="C25" s="21">
        <f>+CZ25</f>
        <v>6430</v>
      </c>
      <c r="D25" s="87">
        <f ca="1">OFFSET(CZ25,0,14,1,1)</f>
        <v>6444</v>
      </c>
      <c r="E25" s="21">
        <f ca="1">SUM(D25-C25)</f>
        <v>14</v>
      </c>
      <c r="F25" s="22">
        <f ca="1">IF(E25=0,0,IF(C25=0,1,E25/C25))</f>
        <v>2.1772939346811821E-3</v>
      </c>
      <c r="G25" s="21">
        <f>SUMIF($C$6:F$6,G$5,$C25:F25)</f>
        <v>6430</v>
      </c>
      <c r="H25" s="87">
        <f ca="1">SUMIF($C$6:G$6,H$5,$C25:G25)</f>
        <v>6444</v>
      </c>
      <c r="I25" s="21">
        <f ca="1">SUM(H25-G25)</f>
        <v>14</v>
      </c>
      <c r="J25" s="22">
        <f ca="1">IF(I25=0,0,IF(G25=0,1,I25/G25))</f>
        <v>2.1772939346811821E-3</v>
      </c>
      <c r="K25" s="21">
        <f>+DA25</f>
        <v>5811</v>
      </c>
      <c r="L25" s="87">
        <f ca="1">OFFSET(DA25,0,14,1,1)</f>
        <v>5965</v>
      </c>
      <c r="M25" s="21">
        <f ca="1">SUM(L25-K25)</f>
        <v>154</v>
      </c>
      <c r="N25" s="22">
        <f ca="1">IF(M25=0,0,IF(K25=0,1,M25/K25))</f>
        <v>2.6501462743073481E-2</v>
      </c>
      <c r="O25" s="21">
        <f>SUMIF($C$6:N$6,O$5,$C25:N25)</f>
        <v>12241</v>
      </c>
      <c r="P25" s="87">
        <f ca="1">SUMIF($C$6:O$6,P$5,$C25:O25)</f>
        <v>12409</v>
      </c>
      <c r="Q25" s="21">
        <f ca="1">SUM(P25-O25)</f>
        <v>168</v>
      </c>
      <c r="R25" s="22">
        <f ca="1">IF(Q25=0,0,IF(O25=0,1,Q25/O25))</f>
        <v>1.3724368924107508E-2</v>
      </c>
      <c r="S25" s="21">
        <f>+DB25</f>
        <v>5757</v>
      </c>
      <c r="T25" s="87">
        <f ca="1">OFFSET(DB25,0,14,1,1)</f>
        <v>6051</v>
      </c>
      <c r="U25" s="21">
        <f ca="1">SUM(T25-S25)</f>
        <v>294</v>
      </c>
      <c r="V25" s="22">
        <f ca="1">IF(U25=0,0,IF(S25=0,1,U25/S25))</f>
        <v>5.1068264721208963E-2</v>
      </c>
      <c r="W25" s="21">
        <f>SUMIF($C$6:V$6,W$5,$C25:V25)</f>
        <v>17998</v>
      </c>
      <c r="X25" s="87">
        <f ca="1">SUMIF($C$6:W$6,X$5,$C25:W25)</f>
        <v>18460</v>
      </c>
      <c r="Y25" s="21">
        <f ca="1">SUM(X25-W25)</f>
        <v>462</v>
      </c>
      <c r="Z25" s="22">
        <f ca="1">IF(Y25=0,0,IF(W25=0,1,Y25/W25))</f>
        <v>2.5669518835426158E-2</v>
      </c>
      <c r="AA25" s="21">
        <f>+DC25</f>
        <v>5866</v>
      </c>
      <c r="AB25" s="87">
        <f ca="1">OFFSET(DC25,0,14,1,1)</f>
        <v>6506</v>
      </c>
      <c r="AC25" s="21">
        <f ca="1">SUM(AB25-AA25)</f>
        <v>640</v>
      </c>
      <c r="AD25" s="22">
        <f ca="1">IF(AC25=0,0,IF(AA25=0,1,AC25/AA25))</f>
        <v>0.10910330719399931</v>
      </c>
      <c r="AE25" s="21">
        <f>SUMIF($C$6:AD$6,AE$5,$C25:AD25)</f>
        <v>23864</v>
      </c>
      <c r="AF25" s="87">
        <f ca="1">SUMIF($C$6:AE$6,AF$5,$C25:AE25)</f>
        <v>24966</v>
      </c>
      <c r="AG25" s="21">
        <f ca="1">SUM(AF25-AE25)</f>
        <v>1102</v>
      </c>
      <c r="AH25" s="22">
        <f ca="1">IF(AG25=0,0,IF(AE25=0,1,AG25/AE25))</f>
        <v>4.6178343949044583E-2</v>
      </c>
      <c r="AI25" s="21">
        <f>+DD25</f>
        <v>6314</v>
      </c>
      <c r="AJ25" s="87">
        <f ca="1">OFFSET(DD25,0,14,1,1)</f>
        <v>6568</v>
      </c>
      <c r="AK25" s="21">
        <f ca="1">SUM(AJ25-AI25)</f>
        <v>254</v>
      </c>
      <c r="AL25" s="22">
        <f ca="1">IF(AK25=0,0,IF(AI25=0,1,AK25/AI25))</f>
        <v>4.0228064618308523E-2</v>
      </c>
      <c r="AM25" s="21">
        <f>SUMIF($C$6:AL$6,AM$5,$C25:AL25)</f>
        <v>30178</v>
      </c>
      <c r="AN25" s="87">
        <f ca="1">SUMIF($C$6:AM$6,AN$5,$C25:AM25)</f>
        <v>31534</v>
      </c>
      <c r="AO25" s="21">
        <f ca="1">SUM(AN25-AM25)</f>
        <v>1356</v>
      </c>
      <c r="AP25" s="22">
        <f ca="1">IF(AO25=0,0,IF(AM25=0,1,AO25/AM25))</f>
        <v>4.4933395188547949E-2</v>
      </c>
      <c r="AQ25" s="21">
        <f>+DE25</f>
        <v>5708</v>
      </c>
      <c r="AR25" s="87">
        <f ca="1">OFFSET(DE25,0,14,1,1)</f>
        <v>6628</v>
      </c>
      <c r="AS25" s="21">
        <f ca="1">SUM(AR25-AQ25)</f>
        <v>920</v>
      </c>
      <c r="AT25" s="22">
        <f ca="1">IF(AS25=0,0,IF(AQ25=0,1,AS25/AQ25))</f>
        <v>0.16117729502452699</v>
      </c>
      <c r="AU25" s="21">
        <f>SUMIF($C$6:AT$6,AU$5,$C25:AT25)</f>
        <v>35886</v>
      </c>
      <c r="AV25" s="87">
        <f ca="1">SUMIF($C$6:AU$6,AV$5,$C25:AU25)</f>
        <v>38162</v>
      </c>
      <c r="AW25" s="21">
        <f ca="1">SUM(AV25-AU25)</f>
        <v>2276</v>
      </c>
      <c r="AX25" s="22">
        <f ca="1">IF(AW25=0,0,IF(AU25=0,1,AW25/AU25))</f>
        <v>6.342306191829683E-2</v>
      </c>
      <c r="AY25" s="21">
        <f>+DF25</f>
        <v>6107</v>
      </c>
      <c r="AZ25" s="87">
        <f ca="1">OFFSET(DF25,0,14,1,1)</f>
        <v>6775</v>
      </c>
      <c r="BA25" s="21">
        <f ca="1">SUM(AZ25-AY25)</f>
        <v>668</v>
      </c>
      <c r="BB25" s="22">
        <f ca="1">IF(BA25=0,0,IF(AY25=0,1,BA25/AY25))</f>
        <v>0.10938267561814312</v>
      </c>
      <c r="BC25" s="21">
        <f>SUMIF($C$6:BB$6,BC$5,$C25:BB25)</f>
        <v>41993</v>
      </c>
      <c r="BD25" s="87">
        <f ca="1">SUMIF($C$6:BC$6,BD$5,$C25:BC25)</f>
        <v>44937</v>
      </c>
      <c r="BE25" s="21">
        <f ca="1">SUM(BD25-BC25)</f>
        <v>2944</v>
      </c>
      <c r="BF25" s="22">
        <f ca="1">IF(BE25=0,0,IF(BC25=0,1,BE25/BC25))</f>
        <v>7.0106922582335154E-2</v>
      </c>
      <c r="BG25" s="21">
        <f>+DG25</f>
        <v>6178</v>
      </c>
      <c r="BH25" s="87">
        <f ca="1">OFFSET(DG25,0,14,1,1)</f>
        <v>6492</v>
      </c>
      <c r="BI25" s="21">
        <f ca="1">SUM(BH25-BG25)</f>
        <v>314</v>
      </c>
      <c r="BJ25" s="22">
        <f ca="1">IF(BI25=0,0,IF(BG25=0,1,BI25/BG25))</f>
        <v>5.0825509873745546E-2</v>
      </c>
      <c r="BK25" s="21">
        <f>SUMIF($C$6:BJ$6,BK$5,$C25:BJ25)</f>
        <v>48171</v>
      </c>
      <c r="BL25" s="87">
        <f ca="1">SUMIF($C$6:BK$6,BL$5,$C25:BK25)</f>
        <v>51429</v>
      </c>
      <c r="BM25" s="21">
        <f ca="1">SUM(BL25-BK25)</f>
        <v>3258</v>
      </c>
      <c r="BN25" s="22">
        <f ca="1">IF(BM25=0,0,IF(BK25=0,1,BM25/BK25))</f>
        <v>6.7634053683751638E-2</v>
      </c>
      <c r="BO25" s="21">
        <f>+DH25</f>
        <v>5989</v>
      </c>
      <c r="BP25" s="87">
        <f ca="1">OFFSET(DH25,0,14,1,1)</f>
        <v>6611</v>
      </c>
      <c r="BQ25" s="21">
        <f ca="1">SUM(BP25-BO25)</f>
        <v>622</v>
      </c>
      <c r="BR25" s="22">
        <f ca="1">IF(BQ25=0,0,IF(BO25=0,1,BQ25/BO25))</f>
        <v>0.10385707129737853</v>
      </c>
      <c r="BS25" s="21">
        <f>SUMIF($C$6:BR$6,BS$5,$C25:BR25)</f>
        <v>54160</v>
      </c>
      <c r="BT25" s="87">
        <f ca="1">SUMIF($C$6:BS$6,BT$5,$C25:BS25)</f>
        <v>58040</v>
      </c>
      <c r="BU25" s="21">
        <f ca="1">SUM(BT25-BS25)</f>
        <v>3880</v>
      </c>
      <c r="BV25" s="22">
        <f ca="1">IF(BU25=0,0,IF(BS25=0,1,BU25/BS25))</f>
        <v>7.1639586410635156E-2</v>
      </c>
      <c r="BW25" s="21">
        <f>+DI25</f>
        <v>6451</v>
      </c>
      <c r="BX25" s="87">
        <f ca="1">OFFSET(DI25,0,14,1,1)</f>
        <v>6660</v>
      </c>
      <c r="BY25" s="21">
        <f ca="1">SUM(BX25-BW25)</f>
        <v>209</v>
      </c>
      <c r="BZ25" s="22">
        <f ca="1">IF(BY25=0,0,IF(BW25=0,1,BY25/BW25))</f>
        <v>3.2398077817392651E-2</v>
      </c>
      <c r="CA25" s="21">
        <f>SUMIF($C$6:BZ$6,CA$5,$C25:BZ25)</f>
        <v>60611</v>
      </c>
      <c r="CB25" s="87">
        <f ca="1">SUMIF($C$6:CA$6,CB$5,$C25:CA25)</f>
        <v>64700</v>
      </c>
      <c r="CC25" s="21">
        <f ca="1">SUM(CB25-CA25)</f>
        <v>4089</v>
      </c>
      <c r="CD25" s="22">
        <f ca="1">IF(CC25=0,0,IF(CA25=0,1,CC25/CA25))</f>
        <v>6.746300176535612E-2</v>
      </c>
      <c r="CE25" s="21">
        <f>+DJ25</f>
        <v>5894</v>
      </c>
      <c r="CF25" s="87">
        <f ca="1">OFFSET(DJ25,0,14,1,1)</f>
        <v>5540</v>
      </c>
      <c r="CG25" s="21">
        <f ca="1">SUM(CF25-CE25)</f>
        <v>-354</v>
      </c>
      <c r="CH25" s="22">
        <f ca="1">IF(CG25=0,0,IF(CE25=0,1,CG25/CE25))</f>
        <v>-6.0061079063454363E-2</v>
      </c>
      <c r="CI25" s="21">
        <f>SUMIF($C$6:CH$6,CI$5,$C25:CH25)</f>
        <v>66505</v>
      </c>
      <c r="CJ25" s="87">
        <f ca="1">SUMIF($C$6:CI$6,CJ$5,$C25:CI25)</f>
        <v>70240</v>
      </c>
      <c r="CK25" s="21">
        <f ca="1">SUM(CJ25-CI25)</f>
        <v>3735</v>
      </c>
      <c r="CL25" s="22">
        <f ca="1">IF(CK25=0,0,IF(CI25=0,1,CK25/CI25))</f>
        <v>5.6161190887903167E-2</v>
      </c>
      <c r="CM25" s="21">
        <f>+DK25</f>
        <v>5645</v>
      </c>
      <c r="CN25" s="87">
        <f ca="1">OFFSET(DK25,0,14,1,1)</f>
        <v>5836</v>
      </c>
      <c r="CO25" s="21">
        <f ca="1">SUM(CN25-CM25)</f>
        <v>191</v>
      </c>
      <c r="CP25" s="22">
        <f ca="1">IF(CO25=0,0,IF(CM25=0,1,CO25/CM25))</f>
        <v>3.3835252435783877E-2</v>
      </c>
      <c r="CQ25" s="21">
        <f>SUMIF($C$6:CP$6,CQ$5,$C25:CP25)</f>
        <v>72150</v>
      </c>
      <c r="CR25" s="87">
        <f ca="1">SUMIF($C$6:CQ$6,CR$5,$C25:CQ25)</f>
        <v>76076</v>
      </c>
      <c r="CS25" s="21">
        <f ca="1">SUM(CR25-CQ25)</f>
        <v>3926</v>
      </c>
      <c r="CT25" s="22">
        <f ca="1">IF(CS25=0,0,IF(CQ25=0,1,CS25/CQ25))</f>
        <v>5.4414414414414414E-2</v>
      </c>
      <c r="CW25" s="12" t="s">
        <v>13</v>
      </c>
      <c r="CX25" s="81" t="s">
        <v>7</v>
      </c>
      <c r="CY25" s="16"/>
      <c r="CZ25" s="88">
        <f>SUMIF(OGB!$A$87:$A$97,'2013-2014'!CZ$7,OGB!D$87:D$97)</f>
        <v>6430</v>
      </c>
      <c r="DA25" s="88">
        <f>SUMIF(OGB!$A$87:$A$97,'2013-2014'!DA$7,OGB!E$87:E$97)</f>
        <v>5811</v>
      </c>
      <c r="DB25" s="88">
        <f>SUMIF(OGB!$A$87:$A$97,'2013-2014'!DB$7,OGB!F$87:F$97)</f>
        <v>5757</v>
      </c>
      <c r="DC25" s="88">
        <f>SUMIF(OGB!$A$87:$A$97,'2013-2014'!DC$7,OGB!G$87:G$97)</f>
        <v>5866</v>
      </c>
      <c r="DD25" s="88">
        <f>SUMIF(OGB!$A$87:$A$97,'2013-2014'!DD$7,OGB!H$87:H$97)</f>
        <v>6314</v>
      </c>
      <c r="DE25" s="88">
        <f>SUMIF(OGB!$A$87:$A$97,'2013-2014'!DE$7,OGB!I$87:I$97)</f>
        <v>5708</v>
      </c>
      <c r="DF25" s="88">
        <f>SUMIF(OGB!$A$87:$A$97,'2013-2014'!DF$7,OGB!J$87:J$97)</f>
        <v>6107</v>
      </c>
      <c r="DG25" s="88">
        <f>SUMIF(OGB!$A$87:$A$97,'2013-2014'!DG$7,OGB!K$87:K$97)</f>
        <v>6178</v>
      </c>
      <c r="DH25" s="88">
        <f>SUMIF(OGB!$A$87:$A$97,'2013-2014'!DH$7,OGB!L$87:L$97)</f>
        <v>5989</v>
      </c>
      <c r="DI25" s="88">
        <f>SUMIF(OGB!$A$87:$A$97,'2013-2014'!DI$7,OGB!M$87:M$97)</f>
        <v>6451</v>
      </c>
      <c r="DJ25" s="88">
        <f>SUMIF(OGB!$A$87:$A$97,'2013-2014'!DJ$7,OGB!N$87:N$97)</f>
        <v>5894</v>
      </c>
      <c r="DK25" s="88">
        <f>SUMIF(OGB!$A$87:$A$97,'2013-2014'!DK$7,OGB!O$87:O$97)</f>
        <v>5645</v>
      </c>
      <c r="DN25" s="88">
        <f>SUMIF(OGB!$A$87:$A$97,'2013-2014'!DN$7,OGB!D$87:D$97)</f>
        <v>6444</v>
      </c>
      <c r="DO25" s="88">
        <f>SUMIF(OGB!$A$87:$A$97,'2013-2014'!DO$7,OGB!E$87:E$97)</f>
        <v>5965</v>
      </c>
      <c r="DP25" s="88">
        <f>SUMIF(OGB!$A$87:$A$97,'2013-2014'!DP$7,OGB!F$87:F$97)</f>
        <v>6051</v>
      </c>
      <c r="DQ25" s="88">
        <f>SUMIF(OGB!$A$87:$A$97,'2013-2014'!DQ$7,OGB!G$87:G$97)</f>
        <v>6506</v>
      </c>
      <c r="DR25" s="88">
        <f>SUMIF(OGB!$A$87:$A$97,'2013-2014'!DR$7,OGB!H$87:H$97)</f>
        <v>6568</v>
      </c>
      <c r="DS25" s="88">
        <f>SUMIF(OGB!$A$87:$A$97,'2013-2014'!DS$7,OGB!I$87:I$97)</f>
        <v>6628</v>
      </c>
      <c r="DT25" s="88">
        <f>SUMIF(OGB!$A$87:$A$97,'2013-2014'!DT$7,OGB!J$87:J$97)</f>
        <v>6775</v>
      </c>
      <c r="DU25" s="88">
        <f>SUMIF(OGB!$A$87:$A$97,'2013-2014'!DU$7,OGB!K$87:K$97)</f>
        <v>6492</v>
      </c>
      <c r="DV25" s="88">
        <f>SUMIF(OGB!$A$87:$A$97,'2013-2014'!DV$7,OGB!L$87:L$97)</f>
        <v>6611</v>
      </c>
      <c r="DW25" s="88">
        <f>SUMIF(OGB!$A$87:$A$97,'2013-2014'!DW$7,OGB!M$87:M$97)</f>
        <v>6660</v>
      </c>
      <c r="DX25" s="88">
        <f>SUMIF(OGB!$A$87:$A$97,'2013-2014'!DX$7,OGB!N$87:N$97)</f>
        <v>5540</v>
      </c>
      <c r="DY25" s="88">
        <f>SUMIF(OGB!$A$87:$A$97,'2013-2014'!DY$7,OGB!O$87:O$97)</f>
        <v>5836</v>
      </c>
      <c r="DZ25"/>
    </row>
    <row r="26" spans="1:130" s="12" customFormat="1" ht="15.6">
      <c r="A26" s="100"/>
      <c r="B26" s="29" t="s">
        <v>8</v>
      </c>
      <c r="C26" s="87">
        <f>+CZ26</f>
        <v>22</v>
      </c>
      <c r="D26" s="87">
        <f ca="1">OFFSET(CZ26,0,14,1,1)</f>
        <v>24</v>
      </c>
      <c r="E26" s="87">
        <f ca="1">SUM(D26-C26)</f>
        <v>2</v>
      </c>
      <c r="F26" s="22">
        <f ca="1">IF(E26=0,0,IF(C26=0,1,E26/C26))</f>
        <v>9.0909090909090912E-2</v>
      </c>
      <c r="G26" s="87">
        <f>SUMIF($C$6:F$6,G$5,$C26:F26)</f>
        <v>22</v>
      </c>
      <c r="H26" s="87">
        <f ca="1">SUMIF($C$6:G$6,H$5,$C26:G26)</f>
        <v>24</v>
      </c>
      <c r="I26" s="87">
        <f ca="1">SUM(H26-G26)</f>
        <v>2</v>
      </c>
      <c r="J26" s="22">
        <f ca="1">IF(I26=0,0,IF(G26=0,1,I26/G26))</f>
        <v>9.0909090909090912E-2</v>
      </c>
      <c r="K26" s="87">
        <f>+DA26</f>
        <v>33</v>
      </c>
      <c r="L26" s="87">
        <f ca="1">OFFSET(DA26,0,14,1,1)</f>
        <v>32</v>
      </c>
      <c r="M26" s="87">
        <f ca="1">SUM(L26-K26)</f>
        <v>-1</v>
      </c>
      <c r="N26" s="22">
        <f ca="1">IF(M26=0,0,IF(K26=0,1,M26/K26))</f>
        <v>-3.0303030303030304E-2</v>
      </c>
      <c r="O26" s="87">
        <f>SUMIF($C$6:N$6,O$5,$C26:N26)</f>
        <v>55</v>
      </c>
      <c r="P26" s="87">
        <f ca="1">SUMIF($C$6:O$6,P$5,$C26:O26)</f>
        <v>56</v>
      </c>
      <c r="Q26" s="87">
        <f ca="1">SUM(P26-O26)</f>
        <v>1</v>
      </c>
      <c r="R26" s="22">
        <f ca="1">IF(Q26=0,0,IF(O26=0,1,Q26/O26))</f>
        <v>1.8181818181818181E-2</v>
      </c>
      <c r="S26" s="87">
        <f>+DB26</f>
        <v>5</v>
      </c>
      <c r="T26" s="87">
        <f ca="1">OFFSET(DB26,0,14,1,1)</f>
        <v>10</v>
      </c>
      <c r="U26" s="87">
        <f ca="1">SUM(T26-S26)</f>
        <v>5</v>
      </c>
      <c r="V26" s="22">
        <f ca="1">IF(U26=0,0,IF(S26=0,1,U26/S26))</f>
        <v>1</v>
      </c>
      <c r="W26" s="87">
        <f>SUMIF($C$6:V$6,W$5,$C26:V26)</f>
        <v>60</v>
      </c>
      <c r="X26" s="87">
        <f ca="1">SUMIF($C$6:W$6,X$5,$C26:W26)</f>
        <v>66</v>
      </c>
      <c r="Y26" s="87">
        <f ca="1">SUM(X26-W26)</f>
        <v>6</v>
      </c>
      <c r="Z26" s="22">
        <f ca="1">IF(Y26=0,0,IF(W26=0,1,Y26/W26))</f>
        <v>0.1</v>
      </c>
      <c r="AA26" s="87">
        <f>+DC26</f>
        <v>23</v>
      </c>
      <c r="AB26" s="87">
        <f ca="1">OFFSET(DC26,0,14,1,1)</f>
        <v>15</v>
      </c>
      <c r="AC26" s="87">
        <f ca="1">SUM(AB26-AA26)</f>
        <v>-8</v>
      </c>
      <c r="AD26" s="22">
        <f ca="1">IF(AC26=0,0,IF(AA26=0,1,AC26/AA26))</f>
        <v>-0.34782608695652173</v>
      </c>
      <c r="AE26" s="87">
        <f>SUMIF($C$6:AD$6,AE$5,$C26:AD26)</f>
        <v>83</v>
      </c>
      <c r="AF26" s="87">
        <f ca="1">SUMIF($C$6:AE$6,AF$5,$C26:AE26)</f>
        <v>81</v>
      </c>
      <c r="AG26" s="87">
        <f ca="1">SUM(AF26-AE26)</f>
        <v>-2</v>
      </c>
      <c r="AH26" s="22">
        <f ca="1">IF(AG26=0,0,IF(AE26=0,1,AG26/AE26))</f>
        <v>-2.4096385542168676E-2</v>
      </c>
      <c r="AI26" s="87">
        <f>+DD26</f>
        <v>23</v>
      </c>
      <c r="AJ26" s="87">
        <f ca="1">OFFSET(DD26,0,14,1,1)</f>
        <v>46</v>
      </c>
      <c r="AK26" s="87">
        <f ca="1">SUM(AJ26-AI26)</f>
        <v>23</v>
      </c>
      <c r="AL26" s="22">
        <f ca="1">IF(AK26=0,0,IF(AI26=0,1,AK26/AI26))</f>
        <v>1</v>
      </c>
      <c r="AM26" s="87">
        <f>SUMIF($C$6:AL$6,AM$5,$C26:AL26)</f>
        <v>106</v>
      </c>
      <c r="AN26" s="87">
        <f ca="1">SUMIF($C$6:AM$6,AN$5,$C26:AM26)</f>
        <v>127</v>
      </c>
      <c r="AO26" s="87">
        <f ca="1">SUM(AN26-AM26)</f>
        <v>21</v>
      </c>
      <c r="AP26" s="22">
        <f ca="1">IF(AO26=0,0,IF(AM26=0,1,AO26/AM26))</f>
        <v>0.19811320754716982</v>
      </c>
      <c r="AQ26" s="87">
        <f>+DE26</f>
        <v>47</v>
      </c>
      <c r="AR26" s="87">
        <f ca="1">OFFSET(DE26,0,14,1,1)</f>
        <v>55</v>
      </c>
      <c r="AS26" s="87">
        <f ca="1">SUM(AR26-AQ26)</f>
        <v>8</v>
      </c>
      <c r="AT26" s="22">
        <f ca="1">IF(AS26=0,0,IF(AQ26=0,1,AS26/AQ26))</f>
        <v>0.1702127659574468</v>
      </c>
      <c r="AU26" s="87">
        <f>SUMIF($C$6:AT$6,AU$5,$C26:AT26)</f>
        <v>153</v>
      </c>
      <c r="AV26" s="87">
        <f ca="1">SUMIF($C$6:AU$6,AV$5,$C26:AU26)</f>
        <v>182</v>
      </c>
      <c r="AW26" s="87">
        <f ca="1">SUM(AV26-AU26)</f>
        <v>29</v>
      </c>
      <c r="AX26" s="22">
        <f ca="1">IF(AW26=0,0,IF(AU26=0,1,AW26/AU26))</f>
        <v>0.18954248366013071</v>
      </c>
      <c r="AY26" s="87">
        <f>+DF26</f>
        <v>10</v>
      </c>
      <c r="AZ26" s="87">
        <f ca="1">OFFSET(DF26,0,14,1,1)</f>
        <v>39</v>
      </c>
      <c r="BA26" s="87">
        <f ca="1">SUM(AZ26-AY26)</f>
        <v>29</v>
      </c>
      <c r="BB26" s="22">
        <f ca="1">IF(BA26=0,0,IF(AY26=0,1,BA26/AY26))</f>
        <v>2.9</v>
      </c>
      <c r="BC26" s="87">
        <f>SUMIF($C$6:BB$6,BC$5,$C26:BB26)</f>
        <v>163</v>
      </c>
      <c r="BD26" s="87">
        <f ca="1">SUMIF($C$6:BC$6,BD$5,$C26:BC26)</f>
        <v>221</v>
      </c>
      <c r="BE26" s="87">
        <f ca="1">SUM(BD26-BC26)</f>
        <v>58</v>
      </c>
      <c r="BF26" s="22">
        <f ca="1">IF(BE26=0,0,IF(BC26=0,1,BE26/BC26))</f>
        <v>0.35582822085889571</v>
      </c>
      <c r="BG26" s="87">
        <f>+DG26</f>
        <v>25</v>
      </c>
      <c r="BH26" s="87">
        <f ca="1">OFFSET(DG26,0,14,1,1)</f>
        <v>28</v>
      </c>
      <c r="BI26" s="87">
        <f ca="1">SUM(BH26-BG26)</f>
        <v>3</v>
      </c>
      <c r="BJ26" s="22">
        <f ca="1">IF(BI26=0,0,IF(BG26=0,1,BI26/BG26))</f>
        <v>0.12</v>
      </c>
      <c r="BK26" s="87">
        <f>SUMIF($C$6:BJ$6,BK$5,$C26:BJ26)</f>
        <v>188</v>
      </c>
      <c r="BL26" s="87">
        <f ca="1">SUMIF($C$6:BK$6,BL$5,$C26:BK26)</f>
        <v>249</v>
      </c>
      <c r="BM26" s="87">
        <f ca="1">SUM(BL26-BK26)</f>
        <v>61</v>
      </c>
      <c r="BN26" s="22">
        <f ca="1">IF(BM26=0,0,IF(BK26=0,1,BM26/BK26))</f>
        <v>0.32446808510638298</v>
      </c>
      <c r="BO26" s="87">
        <f>+DH26</f>
        <v>8</v>
      </c>
      <c r="BP26" s="87">
        <f ca="1">OFFSET(DH26,0,14,1,1)</f>
        <v>5</v>
      </c>
      <c r="BQ26" s="87">
        <f ca="1">SUM(BP26-BO26)</f>
        <v>-3</v>
      </c>
      <c r="BR26" s="22">
        <f ca="1">IF(BQ26=0,0,IF(BO26=0,1,BQ26/BO26))</f>
        <v>-0.375</v>
      </c>
      <c r="BS26" s="87">
        <f>SUMIF($C$6:BR$6,BS$5,$C26:BR26)</f>
        <v>196</v>
      </c>
      <c r="BT26" s="87">
        <f ca="1">SUMIF($C$6:BS$6,BT$5,$C26:BS26)</f>
        <v>254</v>
      </c>
      <c r="BU26" s="87">
        <f ca="1">SUM(BT26-BS26)</f>
        <v>58</v>
      </c>
      <c r="BV26" s="22">
        <f ca="1">IF(BU26=0,0,IF(BS26=0,1,BU26/BS26))</f>
        <v>0.29591836734693877</v>
      </c>
      <c r="BW26" s="87">
        <f>+DI26</f>
        <v>28</v>
      </c>
      <c r="BX26" s="87">
        <f ca="1">OFFSET(DI26,0,14,1,1)</f>
        <v>32</v>
      </c>
      <c r="BY26" s="87">
        <f ca="1">SUM(BX26-BW26)</f>
        <v>4</v>
      </c>
      <c r="BZ26" s="22">
        <f ca="1">IF(BY26=0,0,IF(BW26=0,1,BY26/BW26))</f>
        <v>0.14285714285714285</v>
      </c>
      <c r="CA26" s="87">
        <f>SUMIF($C$6:BZ$6,CA$5,$C26:BZ26)</f>
        <v>224</v>
      </c>
      <c r="CB26" s="87">
        <f ca="1">SUMIF($C$6:CA$6,CB$5,$C26:CA26)</f>
        <v>286</v>
      </c>
      <c r="CC26" s="87">
        <f ca="1">SUM(CB26-CA26)</f>
        <v>62</v>
      </c>
      <c r="CD26" s="22">
        <f ca="1">IF(CC26=0,0,IF(CA26=0,1,CC26/CA26))</f>
        <v>0.2767857142857143</v>
      </c>
      <c r="CE26" s="87">
        <f>+DJ26</f>
        <v>14</v>
      </c>
      <c r="CF26" s="87">
        <f ca="1">OFFSET(DJ26,0,14,1,1)</f>
        <v>51</v>
      </c>
      <c r="CG26" s="87">
        <f ca="1">SUM(CF26-CE26)</f>
        <v>37</v>
      </c>
      <c r="CH26" s="22">
        <f ca="1">IF(CG26=0,0,IF(CE26=0,1,CG26/CE26))</f>
        <v>2.6428571428571428</v>
      </c>
      <c r="CI26" s="87">
        <f>SUMIF($C$6:CH$6,CI$5,$C26:CH26)</f>
        <v>238</v>
      </c>
      <c r="CJ26" s="87">
        <f ca="1">SUMIF($C$6:CI$6,CJ$5,$C26:CI26)</f>
        <v>337</v>
      </c>
      <c r="CK26" s="87">
        <f ca="1">SUM(CJ26-CI26)</f>
        <v>99</v>
      </c>
      <c r="CL26" s="22">
        <f ca="1">IF(CK26=0,0,IF(CI26=0,1,CK26/CI26))</f>
        <v>0.41596638655462187</v>
      </c>
      <c r="CM26" s="87">
        <f>+DK26</f>
        <v>24</v>
      </c>
      <c r="CN26" s="87">
        <f ca="1">OFFSET(DK26,0,14,1,1)</f>
        <v>26</v>
      </c>
      <c r="CO26" s="87">
        <f ca="1">SUM(CN26-CM26)</f>
        <v>2</v>
      </c>
      <c r="CP26" s="22">
        <f ca="1">IF(CO26=0,0,IF(CM26=0,1,CO26/CM26))</f>
        <v>8.3333333333333329E-2</v>
      </c>
      <c r="CQ26" s="87">
        <f>SUMIF($C$6:CP$6,CQ$5,$C26:CP26)</f>
        <v>262</v>
      </c>
      <c r="CR26" s="87">
        <f ca="1">SUMIF($C$6:CQ$6,CR$5,$C26:CQ26)</f>
        <v>363</v>
      </c>
      <c r="CS26" s="87">
        <f ca="1">SUM(CR26-CQ26)</f>
        <v>101</v>
      </c>
      <c r="CT26" s="22">
        <f ca="1">IF(CS26=0,0,IF(CQ26=0,1,CS26/CQ26))</f>
        <v>0.38549618320610685</v>
      </c>
      <c r="CW26" s="12" t="s">
        <v>13</v>
      </c>
      <c r="CX26" s="81" t="s">
        <v>8</v>
      </c>
      <c r="CY26" s="16"/>
      <c r="CZ26" s="88">
        <f>SUMIF(OGB!$A$101:$A$111,'2013-2014'!CZ$7,OGB!D$101:D$111)</f>
        <v>22</v>
      </c>
      <c r="DA26" s="88">
        <f>SUMIF(OGB!$A$101:$A$111,'2013-2014'!DA$7,OGB!E$101:E$111)</f>
        <v>33</v>
      </c>
      <c r="DB26" s="88">
        <f>SUMIF(OGB!$A$101:$A$111,'2013-2014'!DB$7,OGB!F$101:F$111)</f>
        <v>5</v>
      </c>
      <c r="DC26" s="88">
        <f>SUMIF(OGB!$A$101:$A$111,'2013-2014'!DC$7,OGB!G$101:G$111)</f>
        <v>23</v>
      </c>
      <c r="DD26" s="88">
        <f>SUMIF(OGB!$A$101:$A$111,'2013-2014'!DD$7,OGB!H$101:H$111)</f>
        <v>23</v>
      </c>
      <c r="DE26" s="88">
        <f>SUMIF(OGB!$A$101:$A$111,'2013-2014'!DE$7,OGB!I$101:I$111)</f>
        <v>47</v>
      </c>
      <c r="DF26" s="88">
        <f>SUMIF(OGB!$A$101:$A$111,'2013-2014'!DF$7,OGB!J$101:J$111)</f>
        <v>10</v>
      </c>
      <c r="DG26" s="88">
        <f>SUMIF(OGB!$A$101:$A$111,'2013-2014'!DG$7,OGB!K$101:K$111)</f>
        <v>25</v>
      </c>
      <c r="DH26" s="88">
        <f>SUMIF(OGB!$A$101:$A$111,'2013-2014'!DH$7,OGB!L$101:L$111)</f>
        <v>8</v>
      </c>
      <c r="DI26" s="88">
        <f>SUMIF(OGB!$A$101:$A$111,'2013-2014'!DI$7,OGB!M$101:M$111)</f>
        <v>28</v>
      </c>
      <c r="DJ26" s="88">
        <f>SUMIF(OGB!$A$101:$A$111,'2013-2014'!DJ$7,OGB!N$101:N$111)</f>
        <v>14</v>
      </c>
      <c r="DK26" s="88">
        <f>SUMIF(OGB!$A$101:$A$111,'2013-2014'!DK$7,OGB!O$101:O$111)</f>
        <v>24</v>
      </c>
      <c r="DN26" s="88">
        <f>SUMIF(OGB!$A$101:$A$111,'2013-2014'!DN$7,OGB!D$101:D$111)</f>
        <v>24</v>
      </c>
      <c r="DO26" s="88">
        <f>SUMIF(OGB!$A$101:$A$111,'2013-2014'!DO$7,OGB!E$101:E$111)</f>
        <v>32</v>
      </c>
      <c r="DP26" s="88">
        <f>SUMIF(OGB!$A$101:$A$111,'2013-2014'!DP$7,OGB!F$101:F$111)</f>
        <v>10</v>
      </c>
      <c r="DQ26" s="88">
        <f>SUMIF(OGB!$A$101:$A$111,'2013-2014'!DQ$7,OGB!G$101:G$111)</f>
        <v>15</v>
      </c>
      <c r="DR26" s="88">
        <f>SUMIF(OGB!$A$101:$A$111,'2013-2014'!DR$7,OGB!H$101:H$111)</f>
        <v>46</v>
      </c>
      <c r="DS26" s="88">
        <f>SUMIF(OGB!$A$101:$A$111,'2013-2014'!DS$7,OGB!I$101:I$111)</f>
        <v>55</v>
      </c>
      <c r="DT26" s="88">
        <f>SUMIF(OGB!$A$101:$A$111,'2013-2014'!DT$7,OGB!J$101:J$111)</f>
        <v>39</v>
      </c>
      <c r="DU26" s="88">
        <f>SUMIF(OGB!$A$101:$A$111,'2013-2014'!DU$7,OGB!K$101:K$111)</f>
        <v>28</v>
      </c>
      <c r="DV26" s="88">
        <f>SUMIF(OGB!$A$101:$A$111,'2013-2014'!DV$7,OGB!L$101:L$111)</f>
        <v>5</v>
      </c>
      <c r="DW26" s="88">
        <f>SUMIF(OGB!$A$101:$A$111,'2013-2014'!DW$7,OGB!M$101:M$111)</f>
        <v>32</v>
      </c>
      <c r="DX26" s="88">
        <f>SUMIF(OGB!$A$101:$A$111,'2013-2014'!DX$7,OGB!N$101:N$111)</f>
        <v>51</v>
      </c>
      <c r="DY26" s="88">
        <f>SUMIF(OGB!$A$101:$A$111,'2013-2014'!DY$7,OGB!O$101:O$111)</f>
        <v>26</v>
      </c>
      <c r="DZ26"/>
    </row>
    <row r="27" spans="1:130" s="16" customFormat="1" ht="15.6">
      <c r="A27" s="90"/>
      <c r="B27" s="27" t="s">
        <v>9</v>
      </c>
      <c r="C27" s="14">
        <f>+SUM(C24:C26)</f>
        <v>53764</v>
      </c>
      <c r="D27" s="103">
        <f ca="1">+SUM(D24:D26)</f>
        <v>51418</v>
      </c>
      <c r="E27" s="14">
        <f ca="1">SUM(E24:E26)</f>
        <v>-2346</v>
      </c>
      <c r="F27" s="15">
        <f ca="1">IF(E27=0,0,IF(C27=0,1,E27/C27))</f>
        <v>-4.3635146194479578E-2</v>
      </c>
      <c r="G27" s="14">
        <f>SUM(G24:G26)</f>
        <v>53764</v>
      </c>
      <c r="H27" s="103">
        <f ca="1">SUM(H24:H26)</f>
        <v>51418</v>
      </c>
      <c r="I27" s="14">
        <f ca="1">SUM(I24:I26)</f>
        <v>-2346</v>
      </c>
      <c r="J27" s="15">
        <f ca="1">IF(I27=0,0,IF(G27=0,1,I27/G27))</f>
        <v>-4.3635146194479578E-2</v>
      </c>
      <c r="K27" s="14">
        <f>+SUM(K24:K26)</f>
        <v>51324</v>
      </c>
      <c r="L27" s="103">
        <f ca="1">+SUM(L24:L26)</f>
        <v>46602</v>
      </c>
      <c r="M27" s="14">
        <f ca="1">SUM(M24:M26)</f>
        <v>-4722</v>
      </c>
      <c r="N27" s="15">
        <f ca="1">IF(M27=0,0,IF(K27=0,1,M27/K27))</f>
        <v>-9.2003740939911149E-2</v>
      </c>
      <c r="O27" s="14">
        <f>SUM(O24:O26)</f>
        <v>105088</v>
      </c>
      <c r="P27" s="103">
        <f ca="1">SUM(P24:P26)</f>
        <v>98020</v>
      </c>
      <c r="Q27" s="14">
        <f ca="1">SUM(Q24:Q26)</f>
        <v>-7068</v>
      </c>
      <c r="R27" s="15">
        <f ca="1">IF(Q27=0,0,IF(O27=0,1,Q27/O27))</f>
        <v>-6.7257917174177825E-2</v>
      </c>
      <c r="S27" s="14">
        <f>+SUM(S24:S26)</f>
        <v>64249</v>
      </c>
      <c r="T27" s="103">
        <f ca="1">+SUM(T24:T26)</f>
        <v>58349</v>
      </c>
      <c r="U27" s="14">
        <f ca="1">SUM(U24:U26)</f>
        <v>-5900</v>
      </c>
      <c r="V27" s="15">
        <f ca="1">IF(U27=0,0,IF(S27=0,1,U27/S27))</f>
        <v>-9.1830223038490866E-2</v>
      </c>
      <c r="W27" s="14">
        <f>SUM(W24:W26)</f>
        <v>169337</v>
      </c>
      <c r="X27" s="103">
        <f ca="1">SUM(X24:X26)</f>
        <v>156369</v>
      </c>
      <c r="Y27" s="14">
        <f ca="1">SUM(Y24:Y26)</f>
        <v>-12968</v>
      </c>
      <c r="Z27" s="15">
        <f ca="1">IF(Y27=0,0,IF(W27=0,1,Y27/W27))</f>
        <v>-7.658101891494476E-2</v>
      </c>
      <c r="AA27" s="14">
        <f>+SUM(AA24:AA26)</f>
        <v>67051</v>
      </c>
      <c r="AB27" s="103">
        <f ca="1">+SUM(AB24:AB26)</f>
        <v>60339</v>
      </c>
      <c r="AC27" s="14">
        <f ca="1">SUM(AC24:AC26)</f>
        <v>-6712</v>
      </c>
      <c r="AD27" s="15">
        <f ca="1">IF(AC27=0,0,IF(AA27=0,1,AC27/AA27))</f>
        <v>-0.10010290674262874</v>
      </c>
      <c r="AE27" s="14">
        <f>SUM(AE24:AE26)</f>
        <v>236388</v>
      </c>
      <c r="AF27" s="103">
        <f ca="1">SUM(AF24:AF26)</f>
        <v>216708</v>
      </c>
      <c r="AG27" s="14">
        <f ca="1">SUM(AG24:AG26)</f>
        <v>-19680</v>
      </c>
      <c r="AH27" s="15">
        <f ca="1">IF(AG27=0,0,IF(AE27=0,1,AG27/AE27))</f>
        <v>-8.3252957002893549E-2</v>
      </c>
      <c r="AI27" s="14">
        <f>+SUM(AI24:AI26)</f>
        <v>73771</v>
      </c>
      <c r="AJ27" s="103">
        <f ca="1">+SUM(AJ24:AJ26)</f>
        <v>70772</v>
      </c>
      <c r="AK27" s="14">
        <f ca="1">SUM(AK24:AK26)</f>
        <v>-2999</v>
      </c>
      <c r="AL27" s="15">
        <f ca="1">IF(AK27=0,0,IF(AI27=0,1,AK27/AI27))</f>
        <v>-4.0652831058274934E-2</v>
      </c>
      <c r="AM27" s="14">
        <f>SUM(AM24:AM26)</f>
        <v>310159</v>
      </c>
      <c r="AN27" s="103">
        <f ca="1">SUM(AN24:AN26)</f>
        <v>287480</v>
      </c>
      <c r="AO27" s="14">
        <f ca="1">SUM(AO24:AO26)</f>
        <v>-22679</v>
      </c>
      <c r="AP27" s="15">
        <f ca="1">IF(AO27=0,0,IF(AM27=0,1,AO27/AM27))</f>
        <v>-7.3120560744650329E-2</v>
      </c>
      <c r="AQ27" s="14">
        <f>+SUM(AQ24:AQ26)</f>
        <v>75142</v>
      </c>
      <c r="AR27" s="103">
        <f ca="1">+SUM(AR24:AR26)</f>
        <v>71766</v>
      </c>
      <c r="AS27" s="14">
        <f ca="1">SUM(AS24:AS26)</f>
        <v>-3376</v>
      </c>
      <c r="AT27" s="15">
        <f ca="1">IF(AS27=0,0,IF(AQ27=0,1,AS27/AQ27))</f>
        <v>-4.4928269143754494E-2</v>
      </c>
      <c r="AU27" s="14">
        <f>SUM(AU24:AU26)</f>
        <v>385301</v>
      </c>
      <c r="AV27" s="103">
        <f ca="1">SUM(AV24:AV26)</f>
        <v>359246</v>
      </c>
      <c r="AW27" s="14">
        <f ca="1">SUM(AW24:AW26)</f>
        <v>-26055</v>
      </c>
      <c r="AX27" s="15">
        <f ca="1">IF(AW27=0,0,IF(AU27=0,1,AW27/AU27))</f>
        <v>-6.7622456209560838E-2</v>
      </c>
      <c r="AY27" s="14">
        <f>+SUM(AY24:AY26)</f>
        <v>83117</v>
      </c>
      <c r="AZ27" s="103">
        <f ca="1">+SUM(AZ24:AZ26)</f>
        <v>81053</v>
      </c>
      <c r="BA27" s="14">
        <f ca="1">SUM(BA24:BA26)</f>
        <v>-2064</v>
      </c>
      <c r="BB27" s="15">
        <f ca="1">IF(BA27=0,0,IF(AY27=0,1,BA27/AY27))</f>
        <v>-2.4832465079345983E-2</v>
      </c>
      <c r="BC27" s="14">
        <f>SUM(BC24:BC26)</f>
        <v>468418</v>
      </c>
      <c r="BD27" s="103">
        <f ca="1">SUM(BD24:BD26)</f>
        <v>440299</v>
      </c>
      <c r="BE27" s="14">
        <f ca="1">SUM(BE24:BE26)</f>
        <v>-28119</v>
      </c>
      <c r="BF27" s="15">
        <f ca="1">IF(BE27=0,0,IF(BC27=0,1,BE27/BC27))</f>
        <v>-6.0029717047594244E-2</v>
      </c>
      <c r="BG27" s="14">
        <f>+SUM(BG24:BG26)</f>
        <v>91602</v>
      </c>
      <c r="BH27" s="103">
        <f ca="1">+SUM(BH24:BH26)</f>
        <v>86040</v>
      </c>
      <c r="BI27" s="14">
        <f ca="1">SUM(BI24:BI26)</f>
        <v>-5562</v>
      </c>
      <c r="BJ27" s="15">
        <f ca="1">IF(BI27=0,0,IF(BG27=0,1,BI27/BG27))</f>
        <v>-6.0719198270780116E-2</v>
      </c>
      <c r="BK27" s="14">
        <f>SUM(BK24:BK26)</f>
        <v>560020</v>
      </c>
      <c r="BL27" s="103">
        <f ca="1">SUM(BL24:BL26)</f>
        <v>526339</v>
      </c>
      <c r="BM27" s="14">
        <f ca="1">SUM(BM24:BM26)</f>
        <v>-33681</v>
      </c>
      <c r="BN27" s="15">
        <f ca="1">IF(BM27=0,0,IF(BK27=0,1,BM27/BK27))</f>
        <v>-6.0142494910896037E-2</v>
      </c>
      <c r="BO27" s="14">
        <f>+SUM(BO24:BO26)</f>
        <v>73100</v>
      </c>
      <c r="BP27" s="103">
        <f ca="1">+SUM(BP24:BP26)</f>
        <v>66234</v>
      </c>
      <c r="BQ27" s="14">
        <f ca="1">SUM(BQ24:BQ26)</f>
        <v>-6866</v>
      </c>
      <c r="BR27" s="15">
        <f ca="1">IF(BQ27=0,0,IF(BO27=0,1,BQ27/BO27))</f>
        <v>-9.392612859097127E-2</v>
      </c>
      <c r="BS27" s="14">
        <f>SUM(BS24:BS26)</f>
        <v>633120</v>
      </c>
      <c r="BT27" s="103">
        <f ca="1">SUM(BT24:BT26)</f>
        <v>592573</v>
      </c>
      <c r="BU27" s="14">
        <f ca="1">SUM(BU24:BU26)</f>
        <v>-40547</v>
      </c>
      <c r="BV27" s="15">
        <f ca="1">IF(BU27=0,0,IF(BS27=0,1,BU27/BS27))</f>
        <v>-6.404315137730604E-2</v>
      </c>
      <c r="BW27" s="14">
        <f>+SUM(BW24:BW26)</f>
        <v>71209</v>
      </c>
      <c r="BX27" s="103">
        <f ca="1">+SUM(BX24:BX26)</f>
        <v>65838</v>
      </c>
      <c r="BY27" s="14">
        <f ca="1">SUM(BY24:BY26)</f>
        <v>-5371</v>
      </c>
      <c r="BZ27" s="15">
        <f ca="1">IF(BY27=0,0,IF(BW27=0,1,BY27/BW27))</f>
        <v>-7.542585909084526E-2</v>
      </c>
      <c r="CA27" s="14">
        <f>SUM(CA24:CA26)</f>
        <v>704329</v>
      </c>
      <c r="CB27" s="103">
        <f ca="1">SUM(CB24:CB26)</f>
        <v>658411</v>
      </c>
      <c r="CC27" s="14">
        <f ca="1">SUM(CC24:CC26)</f>
        <v>-45918</v>
      </c>
      <c r="CD27" s="15">
        <f ca="1">IF(CC27=0,0,IF(CA27=0,1,CC27/CA27))</f>
        <v>-6.5193964752267755E-2</v>
      </c>
      <c r="CE27" s="14">
        <f>+SUM(CE24:CE26)</f>
        <v>68048</v>
      </c>
      <c r="CF27" s="103">
        <f ca="1">+SUM(CF24:CF26)</f>
        <v>60923</v>
      </c>
      <c r="CG27" s="14">
        <f ca="1">SUM(CG24:CG26)</f>
        <v>-7125</v>
      </c>
      <c r="CH27" s="15">
        <f ca="1">IF(CG27=0,0,IF(CE27=0,1,CG27/CE27))</f>
        <v>-0.10470550199858923</v>
      </c>
      <c r="CI27" s="14">
        <f>SUM(CI24:CI26)</f>
        <v>772377</v>
      </c>
      <c r="CJ27" s="103">
        <f ca="1">SUM(CJ24:CJ26)</f>
        <v>719334</v>
      </c>
      <c r="CK27" s="14">
        <f ca="1">SUM(CK24:CK26)</f>
        <v>-53043</v>
      </c>
      <c r="CL27" s="15">
        <f ca="1">IF(CK27=0,0,IF(CI27=0,1,CK27/CI27))</f>
        <v>-6.8675012332060636E-2</v>
      </c>
      <c r="CM27" s="14">
        <f>+SUM(CM24:CM26)</f>
        <v>64426</v>
      </c>
      <c r="CN27" s="103">
        <f ca="1">+SUM(CN24:CN26)</f>
        <v>61269</v>
      </c>
      <c r="CO27" s="14">
        <f ca="1">SUM(CO24:CO26)</f>
        <v>-3157</v>
      </c>
      <c r="CP27" s="15">
        <f ca="1">IF(CO27=0,0,IF(CM27=0,1,CO27/CM27))</f>
        <v>-4.9001955732157827E-2</v>
      </c>
      <c r="CQ27" s="14">
        <f>SUM(CQ24:CQ26)</f>
        <v>836803</v>
      </c>
      <c r="CR27" s="103">
        <f ca="1">SUM(CR24:CR26)</f>
        <v>780603</v>
      </c>
      <c r="CS27" s="14">
        <f ca="1">SUM(CS24:CS26)</f>
        <v>-56200</v>
      </c>
      <c r="CT27" s="15">
        <f ca="1">IF(CS27=0,0,IF(CQ27=0,1,CS27/CQ27))</f>
        <v>-6.7160371078975573E-2</v>
      </c>
      <c r="CW27" s="12"/>
      <c r="CX27" s="12"/>
      <c r="CZ27" s="89"/>
      <c r="DA27" s="89"/>
      <c r="DB27" s="89"/>
      <c r="DC27" s="89"/>
      <c r="DD27" s="89"/>
      <c r="DE27" s="89"/>
      <c r="DF27" s="89"/>
      <c r="DG27" s="89"/>
      <c r="DH27" s="89"/>
      <c r="DI27" s="89"/>
      <c r="DJ27" s="89"/>
      <c r="DK27" s="89"/>
      <c r="DL27" s="12"/>
      <c r="DM27" s="12"/>
      <c r="DN27" s="89"/>
      <c r="DO27" s="89"/>
      <c r="DP27" s="89"/>
      <c r="DQ27" s="89"/>
      <c r="DR27" s="89"/>
      <c r="DS27" s="89"/>
      <c r="DT27" s="89"/>
      <c r="DU27" s="89"/>
      <c r="DV27" s="89"/>
      <c r="DW27" s="89"/>
      <c r="DX27" s="89"/>
      <c r="DY27" s="89"/>
      <c r="DZ27"/>
    </row>
    <row r="28" spans="1:130" s="12" customFormat="1" ht="15.6">
      <c r="A28" s="91"/>
      <c r="B28" s="28"/>
      <c r="C28" s="9"/>
      <c r="D28" s="9"/>
      <c r="E28" s="10"/>
      <c r="F28" s="11"/>
      <c r="G28" s="9"/>
      <c r="H28" s="9"/>
      <c r="I28" s="10"/>
      <c r="J28" s="11"/>
      <c r="K28" s="9"/>
      <c r="L28" s="9"/>
      <c r="M28" s="10"/>
      <c r="N28" s="11"/>
      <c r="O28" s="9"/>
      <c r="P28" s="9"/>
      <c r="Q28" s="10"/>
      <c r="R28" s="11"/>
      <c r="S28" s="9"/>
      <c r="T28" s="9"/>
      <c r="U28" s="10"/>
      <c r="V28" s="11"/>
      <c r="W28" s="9"/>
      <c r="X28" s="9"/>
      <c r="Y28" s="10"/>
      <c r="Z28" s="11"/>
      <c r="AA28" s="9"/>
      <c r="AB28" s="9"/>
      <c r="AC28" s="10"/>
      <c r="AD28" s="11"/>
      <c r="AE28" s="9"/>
      <c r="AF28" s="9"/>
      <c r="AG28" s="10"/>
      <c r="AH28" s="11"/>
      <c r="AI28" s="9"/>
      <c r="AJ28" s="9"/>
      <c r="AK28" s="10"/>
      <c r="AL28" s="11"/>
      <c r="AM28" s="9"/>
      <c r="AN28" s="9"/>
      <c r="AO28" s="10"/>
      <c r="AP28" s="11"/>
      <c r="AQ28" s="9"/>
      <c r="AR28" s="9"/>
      <c r="AS28" s="10"/>
      <c r="AT28" s="11"/>
      <c r="AU28" s="9"/>
      <c r="AV28" s="9"/>
      <c r="AW28" s="10"/>
      <c r="AX28" s="11"/>
      <c r="AY28" s="9"/>
      <c r="AZ28" s="9"/>
      <c r="BA28" s="10"/>
      <c r="BB28" s="11"/>
      <c r="BC28" s="9"/>
      <c r="BD28" s="9"/>
      <c r="BE28" s="10"/>
      <c r="BF28" s="11"/>
      <c r="BG28" s="9"/>
      <c r="BH28" s="9"/>
      <c r="BI28" s="10"/>
      <c r="BJ28" s="11"/>
      <c r="BK28" s="9"/>
      <c r="BL28" s="9"/>
      <c r="BM28" s="10"/>
      <c r="BN28" s="11"/>
      <c r="BO28" s="9"/>
      <c r="BP28" s="9"/>
      <c r="BQ28" s="10"/>
      <c r="BR28" s="11"/>
      <c r="BS28" s="9"/>
      <c r="BT28" s="9"/>
      <c r="BU28" s="10"/>
      <c r="BV28" s="11"/>
      <c r="BW28" s="9"/>
      <c r="BX28" s="9"/>
      <c r="BY28" s="10"/>
      <c r="BZ28" s="11"/>
      <c r="CA28" s="9"/>
      <c r="CB28" s="9"/>
      <c r="CC28" s="10"/>
      <c r="CD28" s="11"/>
      <c r="CE28" s="9"/>
      <c r="CF28" s="9"/>
      <c r="CG28" s="10"/>
      <c r="CH28" s="11"/>
      <c r="CI28" s="9"/>
      <c r="CJ28" s="9"/>
      <c r="CK28" s="10"/>
      <c r="CL28" s="11"/>
      <c r="CM28" s="9"/>
      <c r="CN28" s="9"/>
      <c r="CO28" s="10"/>
      <c r="CP28" s="11"/>
      <c r="CQ28" s="9"/>
      <c r="CR28" s="9"/>
      <c r="CS28" s="10"/>
      <c r="CT28" s="11"/>
      <c r="CY28" s="16"/>
      <c r="CZ28" s="89"/>
      <c r="DA28" s="89"/>
      <c r="DB28" s="89"/>
      <c r="DC28" s="89"/>
      <c r="DD28" s="89"/>
      <c r="DE28" s="89"/>
      <c r="DF28" s="89"/>
      <c r="DG28" s="89"/>
      <c r="DH28" s="89"/>
      <c r="DI28" s="89"/>
      <c r="DJ28" s="89"/>
      <c r="DK28" s="89"/>
      <c r="DN28" s="89"/>
      <c r="DO28" s="89"/>
      <c r="DP28" s="89"/>
      <c r="DQ28" s="89"/>
      <c r="DR28" s="89"/>
      <c r="DS28" s="89"/>
      <c r="DT28" s="89"/>
      <c r="DU28" s="89"/>
      <c r="DV28" s="89"/>
      <c r="DW28" s="89"/>
      <c r="DX28" s="89"/>
      <c r="DY28" s="89"/>
      <c r="DZ28"/>
    </row>
    <row r="29" spans="1:130" s="12" customFormat="1" ht="15" customHeight="1">
      <c r="A29" s="99"/>
      <c r="B29" s="31" t="s">
        <v>6</v>
      </c>
      <c r="C29" s="21">
        <f>+CZ29</f>
        <v>295667</v>
      </c>
      <c r="D29" s="87">
        <f ca="1">OFFSET(CZ29,0,14,1,1)</f>
        <v>267431</v>
      </c>
      <c r="E29" s="21">
        <f ca="1">SUM(D29-C29)</f>
        <v>-28236</v>
      </c>
      <c r="F29" s="22">
        <f ca="1">IF(E29=0,0,IF(C29=0,1,E29/C29))</f>
        <v>-9.549932863660808E-2</v>
      </c>
      <c r="G29" s="21">
        <f>SUMIF($C$6:F$6,G$5,$C29:F29)</f>
        <v>295667</v>
      </c>
      <c r="H29" s="87">
        <f ca="1">SUMIF($C$6:G$6,H$5,$C29:G29)</f>
        <v>267431</v>
      </c>
      <c r="I29" s="21">
        <f ca="1">SUM(H29-G29)</f>
        <v>-28236</v>
      </c>
      <c r="J29" s="22">
        <f ca="1">IF(I29=0,0,IF(G29=0,1,I29/G29))</f>
        <v>-9.549932863660808E-2</v>
      </c>
      <c r="K29" s="21">
        <f>+DA29</f>
        <v>289035</v>
      </c>
      <c r="L29" s="87">
        <f ca="1">OFFSET(DA29,0,14,1,1)</f>
        <v>267120</v>
      </c>
      <c r="M29" s="21">
        <f ca="1">SUM(L29-K29)</f>
        <v>-21915</v>
      </c>
      <c r="N29" s="22">
        <f ca="1">IF(M29=0,0,IF(K29=0,1,M29/K29))</f>
        <v>-7.582126732056671E-2</v>
      </c>
      <c r="O29" s="21">
        <f>SUMIF($C$6:N$6,O$5,$C29:N29)</f>
        <v>584702</v>
      </c>
      <c r="P29" s="87">
        <f ca="1">SUMIF($C$6:O$6,P$5,$C29:O29)</f>
        <v>534551</v>
      </c>
      <c r="Q29" s="21">
        <f ca="1">SUM(P29-O29)</f>
        <v>-50151</v>
      </c>
      <c r="R29" s="22">
        <f ca="1">IF(Q29=0,0,IF(O29=0,1,Q29/O29))</f>
        <v>-8.5771897479399756E-2</v>
      </c>
      <c r="S29" s="21">
        <f>+DB29</f>
        <v>380499</v>
      </c>
      <c r="T29" s="87">
        <f ca="1">OFFSET(DB29,0,14,1,1)</f>
        <v>336106</v>
      </c>
      <c r="U29" s="21">
        <f ca="1">SUM(T29-S29)</f>
        <v>-44393</v>
      </c>
      <c r="V29" s="22">
        <f ca="1">IF(U29=0,0,IF(S29=0,1,U29/S29))</f>
        <v>-0.11667047745197753</v>
      </c>
      <c r="W29" s="21">
        <f>SUMIF($C$6:V$6,W$5,$C29:V29)</f>
        <v>965201</v>
      </c>
      <c r="X29" s="87">
        <f ca="1">SUMIF($C$6:W$6,X$5,$C29:W29)</f>
        <v>870657</v>
      </c>
      <c r="Y29" s="21">
        <f ca="1">SUM(X29-W29)</f>
        <v>-94544</v>
      </c>
      <c r="Z29" s="22">
        <f ca="1">IF(Y29=0,0,IF(W29=0,1,Y29/W29))</f>
        <v>-9.7952654421203461E-2</v>
      </c>
      <c r="AA29" s="21">
        <f>+DC29</f>
        <v>351690</v>
      </c>
      <c r="AB29" s="87">
        <f ca="1">OFFSET(DC29,0,14,1,1)</f>
        <v>332507</v>
      </c>
      <c r="AC29" s="21">
        <f ca="1">SUM(AB29-AA29)</f>
        <v>-19183</v>
      </c>
      <c r="AD29" s="22">
        <f ca="1">IF(AC29=0,0,IF(AA29=0,1,AC29/AA29))</f>
        <v>-5.4545196053342432E-2</v>
      </c>
      <c r="AE29" s="21">
        <f>SUMIF($C$6:AD$6,AE$5,$C29:AD29)</f>
        <v>1316891</v>
      </c>
      <c r="AF29" s="87">
        <f ca="1">SUMIF($C$6:AE$6,AF$5,$C29:AE29)</f>
        <v>1203164</v>
      </c>
      <c r="AG29" s="21">
        <f ca="1">SUM(AF29-AE29)</f>
        <v>-113727</v>
      </c>
      <c r="AH29" s="22">
        <f ca="1">IF(AG29=0,0,IF(AE29=0,1,AG29/AE29))</f>
        <v>-8.6360222675984574E-2</v>
      </c>
      <c r="AI29" s="21">
        <f>+DD29</f>
        <v>397072</v>
      </c>
      <c r="AJ29" s="87">
        <f ca="1">OFFSET(DD29,0,14,1,1)</f>
        <v>374066</v>
      </c>
      <c r="AK29" s="21">
        <f ca="1">SUM(AJ29-AI29)</f>
        <v>-23006</v>
      </c>
      <c r="AL29" s="22">
        <f ca="1">IF(AK29=0,0,IF(AI29=0,1,AK29/AI29))</f>
        <v>-5.7939114316798969E-2</v>
      </c>
      <c r="AM29" s="21">
        <f>SUMIF($C$6:AL$6,AM$5,$C29:AL29)</f>
        <v>1713963</v>
      </c>
      <c r="AN29" s="87">
        <f ca="1">SUMIF($C$6:AM$6,AN$5,$C29:AM29)</f>
        <v>1577230</v>
      </c>
      <c r="AO29" s="21">
        <f ca="1">SUM(AN29-AM29)</f>
        <v>-136733</v>
      </c>
      <c r="AP29" s="22">
        <f ca="1">IF(AO29=0,0,IF(AM29=0,1,AO29/AM29))</f>
        <v>-7.9775934486333716E-2</v>
      </c>
      <c r="AQ29" s="21">
        <f>+DE29</f>
        <v>422120</v>
      </c>
      <c r="AR29" s="87">
        <f ca="1">OFFSET(DE29,0,14,1,1)</f>
        <v>402330</v>
      </c>
      <c r="AS29" s="21">
        <f ca="1">SUM(AR29-AQ29)</f>
        <v>-19790</v>
      </c>
      <c r="AT29" s="22">
        <f ca="1">IF(AS29=0,0,IF(AQ29=0,1,AS29/AQ29))</f>
        <v>-4.6882403108120911E-2</v>
      </c>
      <c r="AU29" s="21">
        <f>SUMIF($C$6:AT$6,AU$5,$C29:AT29)</f>
        <v>2136083</v>
      </c>
      <c r="AV29" s="87">
        <f ca="1">SUMIF($C$6:AU$6,AV$5,$C29:AU29)</f>
        <v>1979560</v>
      </c>
      <c r="AW29" s="21">
        <f ca="1">SUM(AV29-AU29)</f>
        <v>-156523</v>
      </c>
      <c r="AX29" s="22">
        <f ca="1">IF(AW29=0,0,IF(AU29=0,1,AW29/AU29))</f>
        <v>-7.327571072846889E-2</v>
      </c>
      <c r="AY29" s="21">
        <f>+DF29</f>
        <v>516685</v>
      </c>
      <c r="AZ29" s="87">
        <f ca="1">OFFSET(DF29,0,14,1,1)</f>
        <v>484673</v>
      </c>
      <c r="BA29" s="21">
        <f ca="1">SUM(AZ29-AY29)</f>
        <v>-32012</v>
      </c>
      <c r="BB29" s="22">
        <f ca="1">IF(BA29=0,0,IF(AY29=0,1,BA29/AY29))</f>
        <v>-6.1956511220569596E-2</v>
      </c>
      <c r="BC29" s="21">
        <f>SUMIF($C$6:BB$6,BC$5,$C29:BB29)</f>
        <v>2652768</v>
      </c>
      <c r="BD29" s="87">
        <f ca="1">SUMIF($C$6:BC$6,BD$5,$C29:BC29)</f>
        <v>2464233</v>
      </c>
      <c r="BE29" s="21">
        <f ca="1">SUM(BD29-BC29)</f>
        <v>-188535</v>
      </c>
      <c r="BF29" s="22">
        <f ca="1">IF(BE29=0,0,IF(BC29=0,1,BE29/BC29))</f>
        <v>-7.1071047298519888E-2</v>
      </c>
      <c r="BG29" s="21">
        <f>+DG29</f>
        <v>543071</v>
      </c>
      <c r="BH29" s="87">
        <f ca="1">OFFSET(DG29,0,14,1,1)</f>
        <v>528038</v>
      </c>
      <c r="BI29" s="21">
        <f ca="1">SUM(BH29-BG29)</f>
        <v>-15033</v>
      </c>
      <c r="BJ29" s="22">
        <f ca="1">IF(BI29=0,0,IF(BG29=0,1,BI29/BG29))</f>
        <v>-2.7681463381399485E-2</v>
      </c>
      <c r="BK29" s="21">
        <f>SUMIF($C$6:BJ$6,BK$5,$C29:BJ29)</f>
        <v>3195839</v>
      </c>
      <c r="BL29" s="87">
        <f ca="1">SUMIF($C$6:BK$6,BL$5,$C29:BK29)</f>
        <v>2992271</v>
      </c>
      <c r="BM29" s="21">
        <f ca="1">SUM(BL29-BK29)</f>
        <v>-203568</v>
      </c>
      <c r="BN29" s="22">
        <f ca="1">IF(BM29=0,0,IF(BK29=0,1,BM29/BK29))</f>
        <v>-6.3697827080775968E-2</v>
      </c>
      <c r="BO29" s="21">
        <f>+DH29</f>
        <v>393697</v>
      </c>
      <c r="BP29" s="87">
        <f ca="1">OFFSET(DH29,0,14,1,1)</f>
        <v>365665</v>
      </c>
      <c r="BQ29" s="21">
        <f ca="1">SUM(BP29-BO29)</f>
        <v>-28032</v>
      </c>
      <c r="BR29" s="22">
        <f ca="1">IF(BQ29=0,0,IF(BO29=0,1,BQ29/BO29))</f>
        <v>-7.1201964962902944E-2</v>
      </c>
      <c r="BS29" s="21">
        <f>SUMIF($C$6:BR$6,BS$5,$C29:BR29)</f>
        <v>3589536</v>
      </c>
      <c r="BT29" s="87">
        <f ca="1">SUMIF($C$6:BS$6,BT$5,$C29:BS29)</f>
        <v>3357936</v>
      </c>
      <c r="BU29" s="21">
        <f ca="1">SUM(BT29-BS29)</f>
        <v>-231600</v>
      </c>
      <c r="BV29" s="22">
        <f ca="1">IF(BU29=0,0,IF(BS29=0,1,BU29/BS29))</f>
        <v>-6.452087400711401E-2</v>
      </c>
      <c r="BW29" s="21">
        <f>+DI29</f>
        <v>380348</v>
      </c>
      <c r="BX29" s="87">
        <f ca="1">OFFSET(DI29,0,14,1,1)</f>
        <v>369940</v>
      </c>
      <c r="BY29" s="21">
        <f ca="1">SUM(BX29-BW29)</f>
        <v>-10408</v>
      </c>
      <c r="BZ29" s="22">
        <f ca="1">IF(BY29=0,0,IF(BW29=0,1,BY29/BW29))</f>
        <v>-2.7364413642243419E-2</v>
      </c>
      <c r="CA29" s="21">
        <f>SUMIF($C$6:BZ$6,CA$5,$C29:BZ29)</f>
        <v>3969884</v>
      </c>
      <c r="CB29" s="87">
        <f ca="1">SUMIF($C$6:CA$6,CB$5,$C29:CA29)</f>
        <v>3727876</v>
      </c>
      <c r="CC29" s="21">
        <f ca="1">SUM(CB29-CA29)</f>
        <v>-242008</v>
      </c>
      <c r="CD29" s="22">
        <f ca="1">IF(CC29=0,0,IF(CA29=0,1,CC29/CA29))</f>
        <v>-6.0960975182146382E-2</v>
      </c>
      <c r="CE29" s="21">
        <f>+DJ29</f>
        <v>349160</v>
      </c>
      <c r="CF29" s="87">
        <f ca="1">OFFSET(DJ29,0,14,1,1)</f>
        <v>293694</v>
      </c>
      <c r="CG29" s="21">
        <f ca="1">SUM(CF29-CE29)</f>
        <v>-55466</v>
      </c>
      <c r="CH29" s="22">
        <f ca="1">IF(CG29=0,0,IF(CE29=0,1,CG29/CE29))</f>
        <v>-0.15885553900790469</v>
      </c>
      <c r="CI29" s="21">
        <f>SUMIF($C$6:CH$6,CI$5,$C29:CH29)</f>
        <v>4319044</v>
      </c>
      <c r="CJ29" s="87">
        <f ca="1">SUMIF($C$6:CI$6,CJ$5,$C29:CI29)</f>
        <v>4021570</v>
      </c>
      <c r="CK29" s="21">
        <f ca="1">SUM(CJ29-CI29)</f>
        <v>-297474</v>
      </c>
      <c r="CL29" s="22">
        <f ca="1">IF(CK29=0,0,IF(CI29=0,1,CK29/CI29))</f>
        <v>-6.8874963996662222E-2</v>
      </c>
      <c r="CM29" s="21">
        <f>+DK29</f>
        <v>334590</v>
      </c>
      <c r="CN29" s="87">
        <f ca="1">OFFSET(DK29,0,14,1,1)</f>
        <v>318768</v>
      </c>
      <c r="CO29" s="21">
        <f ca="1">SUM(CN29-CM29)</f>
        <v>-15822</v>
      </c>
      <c r="CP29" s="22">
        <f ca="1">IF(CO29=0,0,IF(CM29=0,1,CO29/CM29))</f>
        <v>-4.7287725275710568E-2</v>
      </c>
      <c r="CQ29" s="21">
        <f>SUMIF($C$6:CP$6,CQ$5,$C29:CP29)</f>
        <v>4653634</v>
      </c>
      <c r="CR29" s="87">
        <f ca="1">SUMIF($C$6:CQ$6,CR$5,$C29:CQ29)</f>
        <v>4340338</v>
      </c>
      <c r="CS29" s="21">
        <f ca="1">SUM(CR29-CQ29)</f>
        <v>-313296</v>
      </c>
      <c r="CT29" s="22">
        <f ca="1">IF(CS29=0,0,IF(CQ29=0,1,CS29/CQ29))</f>
        <v>-6.7322870685576047E-2</v>
      </c>
      <c r="CW29" s="12" t="s">
        <v>14</v>
      </c>
      <c r="CX29" s="81" t="s">
        <v>6</v>
      </c>
      <c r="CZ29" s="88">
        <f>SUMIF(PB!$A$73:$A$83,'2013-2014'!CZ$7,PB!D$73:D$83)</f>
        <v>295667</v>
      </c>
      <c r="DA29" s="88">
        <f>SUMIF(PB!$A$73:$A$83,'2013-2014'!DA$7,PB!E$73:E$83)</f>
        <v>289035</v>
      </c>
      <c r="DB29" s="88">
        <f>SUMIF(PB!$A$73:$A$83,'2013-2014'!DB$7,PB!F$73:F$83)</f>
        <v>380499</v>
      </c>
      <c r="DC29" s="88">
        <f>SUMIF(PB!$A$73:$A$83,'2013-2014'!DC$7,PB!G$73:G$83)</f>
        <v>351690</v>
      </c>
      <c r="DD29" s="88">
        <f>SUMIF(PB!$A$73:$A$83,'2013-2014'!DD$7,PB!H$73:H$83)</f>
        <v>397072</v>
      </c>
      <c r="DE29" s="88">
        <f>SUMIF(PB!$A$73:$A$83,'2013-2014'!DE$7,PB!I$73:I$83)</f>
        <v>422120</v>
      </c>
      <c r="DF29" s="88">
        <f>SUMIF(PB!$A$73:$A$83,'2013-2014'!DF$7,PB!J$73:J$83)</f>
        <v>516685</v>
      </c>
      <c r="DG29" s="88">
        <f>SUMIF(PB!$A$73:$A$83,'2013-2014'!DG$7,PB!K$73:K$83)</f>
        <v>543071</v>
      </c>
      <c r="DH29" s="88">
        <f>SUMIF(PB!$A$73:$A$83,'2013-2014'!DH$7,PB!L$73:L$83)</f>
        <v>393697</v>
      </c>
      <c r="DI29" s="88">
        <f>SUMIF(PB!$A$73:$A$83,'2013-2014'!DI$7,PB!M$73:M$83)</f>
        <v>380348</v>
      </c>
      <c r="DJ29" s="88">
        <f>SUMIF(PB!$A$73:$A$83,'2013-2014'!DJ$7,PB!N$73:N$83)</f>
        <v>349160</v>
      </c>
      <c r="DK29" s="88">
        <f>SUMIF(PB!$A$73:$A$83,'2013-2014'!DK$7,PB!O$73:O$83)</f>
        <v>334590</v>
      </c>
      <c r="DN29" s="88">
        <f>SUMIF(PB!$A$73:$A$83,'2013-2014'!DN$7,PB!D$73:D$83)</f>
        <v>267431</v>
      </c>
      <c r="DO29" s="88">
        <f>SUMIF(PB!$A$73:$A$83,'2013-2014'!DO$7,PB!E$73:E$83)</f>
        <v>267120</v>
      </c>
      <c r="DP29" s="88">
        <f>SUMIF(PB!$A$73:$A$83,'2013-2014'!DP$7,PB!F$73:F$83)</f>
        <v>336106</v>
      </c>
      <c r="DQ29" s="88">
        <f>SUMIF(PB!$A$73:$A$83,'2013-2014'!DQ$7,PB!G$73:G$83)</f>
        <v>332507</v>
      </c>
      <c r="DR29" s="88">
        <f>SUMIF(PB!$A$73:$A$83,'2013-2014'!DR$7,PB!H$73:H$83)</f>
        <v>374066</v>
      </c>
      <c r="DS29" s="88">
        <f>SUMIF(PB!$A$73:$A$83,'2013-2014'!DS$7,PB!I$73:I$83)</f>
        <v>402330</v>
      </c>
      <c r="DT29" s="88">
        <f>SUMIF(PB!$A$73:$A$83,'2013-2014'!DT$7,PB!J$73:J$83)</f>
        <v>484673</v>
      </c>
      <c r="DU29" s="88">
        <f>SUMIF(PB!$A$73:$A$83,'2013-2014'!DU$7,PB!K$73:K$83)</f>
        <v>528038</v>
      </c>
      <c r="DV29" s="88">
        <f>SUMIF(PB!$A$73:$A$83,'2013-2014'!DV$7,PB!L$73:L$83)</f>
        <v>365665</v>
      </c>
      <c r="DW29" s="88">
        <f>SUMIF(PB!$A$73:$A$83,'2013-2014'!DW$7,PB!M$73:M$83)</f>
        <v>369940</v>
      </c>
      <c r="DX29" s="88">
        <f>SUMIF(PB!$A$73:$A$83,'2013-2014'!DX$7,PB!N$73:N$83)</f>
        <v>293694</v>
      </c>
      <c r="DY29" s="88">
        <f>SUMIF(PB!$A$73:$A$83,'2013-2014'!DY$7,PB!O$73:O$83)</f>
        <v>318768</v>
      </c>
      <c r="DZ29"/>
    </row>
    <row r="30" spans="1:130" s="12" customFormat="1" ht="15.6">
      <c r="A30" s="101" t="str">
        <f>+CW31</f>
        <v>Peace Bridge</v>
      </c>
      <c r="B30" s="29" t="s">
        <v>7</v>
      </c>
      <c r="C30" s="21">
        <f>+CZ30</f>
        <v>105017</v>
      </c>
      <c r="D30" s="87">
        <f ca="1">OFFSET(CZ30,0,14,1,1)</f>
        <v>101216</v>
      </c>
      <c r="E30" s="21">
        <f ca="1">SUM(D30-C30)</f>
        <v>-3801</v>
      </c>
      <c r="F30" s="22">
        <f ca="1">IF(E30=0,0,IF(C30=0,1,E30/C30))</f>
        <v>-3.619413999638154E-2</v>
      </c>
      <c r="G30" s="21">
        <f>SUMIF($C$6:F$6,G$5,$C30:F30)</f>
        <v>105017</v>
      </c>
      <c r="H30" s="87">
        <f ca="1">SUMIF($C$6:G$6,H$5,$C30:G30)</f>
        <v>101216</v>
      </c>
      <c r="I30" s="21">
        <f ca="1">SUM(H30-G30)</f>
        <v>-3801</v>
      </c>
      <c r="J30" s="22">
        <f ca="1">IF(I30=0,0,IF(G30=0,1,I30/G30))</f>
        <v>-3.619413999638154E-2</v>
      </c>
      <c r="K30" s="21">
        <f>+DA30</f>
        <v>95975</v>
      </c>
      <c r="L30" s="87">
        <f ca="1">OFFSET(DA30,0,14,1,1)</f>
        <v>96407</v>
      </c>
      <c r="M30" s="21">
        <f ca="1">SUM(L30-K30)</f>
        <v>432</v>
      </c>
      <c r="N30" s="22">
        <f ca="1">IF(M30=0,0,IF(K30=0,1,M30/K30))</f>
        <v>4.5011721802552746E-3</v>
      </c>
      <c r="O30" s="21">
        <f>SUMIF($C$6:N$6,O$5,$C30:N30)</f>
        <v>200992</v>
      </c>
      <c r="P30" s="87">
        <f ca="1">SUMIF($C$6:O$6,P$5,$C30:O30)</f>
        <v>197623</v>
      </c>
      <c r="Q30" s="21">
        <f ca="1">SUM(P30-O30)</f>
        <v>-3369</v>
      </c>
      <c r="R30" s="22">
        <f ca="1">IF(Q30=0,0,IF(O30=0,1,Q30/O30))</f>
        <v>-1.6761861168603724E-2</v>
      </c>
      <c r="S30" s="21">
        <f>+DB30</f>
        <v>100338</v>
      </c>
      <c r="T30" s="87">
        <f ca="1">OFFSET(DB30,0,14,1,1)</f>
        <v>104736</v>
      </c>
      <c r="U30" s="21">
        <f ca="1">SUM(T30-S30)</f>
        <v>4398</v>
      </c>
      <c r="V30" s="22">
        <f ca="1">IF(U30=0,0,IF(S30=0,1,U30/S30))</f>
        <v>4.3831848352568321E-2</v>
      </c>
      <c r="W30" s="21">
        <f>SUMIF($C$6:V$6,W$5,$C30:V30)</f>
        <v>301330</v>
      </c>
      <c r="X30" s="87">
        <f ca="1">SUMIF($C$6:W$6,X$5,$C30:W30)</f>
        <v>302359</v>
      </c>
      <c r="Y30" s="21">
        <f ca="1">SUM(X30-W30)</f>
        <v>1029</v>
      </c>
      <c r="Z30" s="22">
        <f ca="1">IF(Y30=0,0,IF(W30=0,1,Y30/W30))</f>
        <v>3.4148607838582284E-3</v>
      </c>
      <c r="AA30" s="21">
        <f>+DC30</f>
        <v>108155</v>
      </c>
      <c r="AB30" s="87">
        <f ca="1">OFFSET(DC30,0,14,1,1)</f>
        <v>108482</v>
      </c>
      <c r="AC30" s="21">
        <f ca="1">SUM(AB30-AA30)</f>
        <v>327</v>
      </c>
      <c r="AD30" s="22">
        <f ca="1">IF(AC30=0,0,IF(AA30=0,1,AC30/AA30))</f>
        <v>3.0234385835144007E-3</v>
      </c>
      <c r="AE30" s="21">
        <f>SUMIF($C$6:AD$6,AE$5,$C30:AD30)</f>
        <v>409485</v>
      </c>
      <c r="AF30" s="87">
        <f ca="1">SUMIF($C$6:AE$6,AF$5,$C30:AE30)</f>
        <v>410841</v>
      </c>
      <c r="AG30" s="21">
        <f ca="1">SUM(AF30-AE30)</f>
        <v>1356</v>
      </c>
      <c r="AH30" s="22">
        <f ca="1">IF(AG30=0,0,IF(AE30=0,1,AG30/AE30))</f>
        <v>3.3114766108648668E-3</v>
      </c>
      <c r="AI30" s="21">
        <f>+DD30</f>
        <v>111783</v>
      </c>
      <c r="AJ30" s="87">
        <f ca="1">OFFSET(DD30,0,14,1,1)</f>
        <v>110771</v>
      </c>
      <c r="AK30" s="21">
        <f ca="1">SUM(AJ30-AI30)</f>
        <v>-1012</v>
      </c>
      <c r="AL30" s="22">
        <f ca="1">IF(AK30=0,0,IF(AI30=0,1,AK30/AI30))</f>
        <v>-9.053254967213261E-3</v>
      </c>
      <c r="AM30" s="21">
        <f>SUMIF($C$6:AL$6,AM$5,$C30:AL30)</f>
        <v>521268</v>
      </c>
      <c r="AN30" s="87">
        <f ca="1">SUMIF($C$6:AM$6,AN$5,$C30:AM30)</f>
        <v>521612</v>
      </c>
      <c r="AO30" s="21">
        <f ca="1">SUM(AN30-AM30)</f>
        <v>344</v>
      </c>
      <c r="AP30" s="22">
        <f ca="1">IF(AO30=0,0,IF(AM30=0,1,AO30/AM30))</f>
        <v>6.5992924944558264E-4</v>
      </c>
      <c r="AQ30" s="21">
        <f>+DE30</f>
        <v>103836</v>
      </c>
      <c r="AR30" s="87">
        <f ca="1">OFFSET(DE30,0,14,1,1)</f>
        <v>108827</v>
      </c>
      <c r="AS30" s="21">
        <f ca="1">SUM(AR30-AQ30)</f>
        <v>4991</v>
      </c>
      <c r="AT30" s="22">
        <f ca="1">IF(AS30=0,0,IF(AQ30=0,1,AS30/AQ30))</f>
        <v>4.806618128587388E-2</v>
      </c>
      <c r="AU30" s="21">
        <f>SUMIF($C$6:AT$6,AU$5,$C30:AT30)</f>
        <v>625104</v>
      </c>
      <c r="AV30" s="87">
        <f ca="1">SUMIF($C$6:AU$6,AV$5,$C30:AU30)</f>
        <v>630439</v>
      </c>
      <c r="AW30" s="21">
        <f ca="1">SUM(AV30-AU30)</f>
        <v>5335</v>
      </c>
      <c r="AX30" s="22">
        <f ca="1">IF(AW30=0,0,IF(AU30=0,1,AW30/AU30))</f>
        <v>8.53457984591364E-3</v>
      </c>
      <c r="AY30" s="21">
        <f>+DF30</f>
        <v>104510</v>
      </c>
      <c r="AZ30" s="87">
        <f ca="1">OFFSET(DF30,0,14,1,1)</f>
        <v>108709</v>
      </c>
      <c r="BA30" s="21">
        <f ca="1">SUM(AZ30-AY30)</f>
        <v>4199</v>
      </c>
      <c r="BB30" s="22">
        <f ca="1">IF(BA30=0,0,IF(AY30=0,1,BA30/AY30))</f>
        <v>4.0177973399674674E-2</v>
      </c>
      <c r="BC30" s="21">
        <f>SUMIF($C$6:BB$6,BC$5,$C30:BB30)</f>
        <v>729614</v>
      </c>
      <c r="BD30" s="87">
        <f ca="1">SUMIF($C$6:BC$6,BD$5,$C30:BC30)</f>
        <v>739148</v>
      </c>
      <c r="BE30" s="21">
        <f ca="1">SUM(BD30-BC30)</f>
        <v>9534</v>
      </c>
      <c r="BF30" s="22">
        <f ca="1">IF(BE30=0,0,IF(BC30=0,1,BE30/BC30))</f>
        <v>1.306718346961544E-2</v>
      </c>
      <c r="BG30" s="21">
        <f>+DG30</f>
        <v>106640</v>
      </c>
      <c r="BH30" s="87">
        <f ca="1">OFFSET(DG30,0,14,1,1)</f>
        <v>103272</v>
      </c>
      <c r="BI30" s="21">
        <f ca="1">SUM(BH30-BG30)</f>
        <v>-3368</v>
      </c>
      <c r="BJ30" s="22">
        <f ca="1">IF(BI30=0,0,IF(BG30=0,1,BI30/BG30))</f>
        <v>-3.1582895723930984E-2</v>
      </c>
      <c r="BK30" s="21">
        <f>SUMIF($C$6:BJ$6,BK$5,$C30:BJ30)</f>
        <v>836254</v>
      </c>
      <c r="BL30" s="87">
        <f ca="1">SUMIF($C$6:BK$6,BL$5,$C30:BK30)</f>
        <v>842420</v>
      </c>
      <c r="BM30" s="21">
        <f ca="1">SUM(BL30-BK30)</f>
        <v>6166</v>
      </c>
      <c r="BN30" s="22">
        <f ca="1">IF(BM30=0,0,IF(BK30=0,1,BM30/BK30))</f>
        <v>7.3733578553884342E-3</v>
      </c>
      <c r="BO30" s="21">
        <f>+DH30</f>
        <v>103978</v>
      </c>
      <c r="BP30" s="87">
        <f ca="1">OFFSET(DH30,0,14,1,1)</f>
        <v>111534</v>
      </c>
      <c r="BQ30" s="21">
        <f ca="1">SUM(BP30-BO30)</f>
        <v>7556</v>
      </c>
      <c r="BR30" s="22">
        <f ca="1">IF(BQ30=0,0,IF(BO30=0,1,BQ30/BO30))</f>
        <v>7.2669218488526421E-2</v>
      </c>
      <c r="BS30" s="21">
        <f>SUMIF($C$6:BR$6,BS$5,$C30:BR30)</f>
        <v>940232</v>
      </c>
      <c r="BT30" s="87">
        <f ca="1">SUMIF($C$6:BS$6,BT$5,$C30:BS30)</f>
        <v>953954</v>
      </c>
      <c r="BU30" s="21">
        <f ca="1">SUM(BT30-BS30)</f>
        <v>13722</v>
      </c>
      <c r="BV30" s="22">
        <f ca="1">IF(BU30=0,0,IF(BS30=0,1,BU30/BS30))</f>
        <v>1.4594270350296522E-2</v>
      </c>
      <c r="BW30" s="21">
        <f>+DI30</f>
        <v>112642</v>
      </c>
      <c r="BX30" s="87">
        <f ca="1">OFFSET(DI30,0,14,1,1)</f>
        <v>112616</v>
      </c>
      <c r="BY30" s="21">
        <f ca="1">SUM(BX30-BW30)</f>
        <v>-26</v>
      </c>
      <c r="BZ30" s="22">
        <f ca="1">IF(BY30=0,0,IF(BW30=0,1,BY30/BW30))</f>
        <v>-2.3081976527405409E-4</v>
      </c>
      <c r="CA30" s="21">
        <f>SUMIF($C$6:BZ$6,CA$5,$C30:BZ30)</f>
        <v>1052874</v>
      </c>
      <c r="CB30" s="87">
        <f ca="1">SUMIF($C$6:CA$6,CB$5,$C30:CA30)</f>
        <v>1066570</v>
      </c>
      <c r="CC30" s="21">
        <f ca="1">SUM(CB30-CA30)</f>
        <v>13696</v>
      </c>
      <c r="CD30" s="22">
        <f ca="1">IF(CC30=0,0,IF(CA30=0,1,CC30/CA30))</f>
        <v>1.3008204210570305E-2</v>
      </c>
      <c r="CE30" s="21">
        <f>+DJ30</f>
        <v>100459</v>
      </c>
      <c r="CF30" s="87">
        <f ca="1">OFFSET(DJ30,0,14,1,1)</f>
        <v>84688</v>
      </c>
      <c r="CG30" s="21">
        <f ca="1">SUM(CF30-CE30)</f>
        <v>-15771</v>
      </c>
      <c r="CH30" s="22">
        <f ca="1">IF(CG30=0,0,IF(CE30=0,1,CG30/CE30))</f>
        <v>-0.15698941856876936</v>
      </c>
      <c r="CI30" s="21">
        <f>SUMIF($C$6:CH$6,CI$5,$C30:CH30)</f>
        <v>1153333</v>
      </c>
      <c r="CJ30" s="87">
        <f ca="1">SUMIF($C$6:CI$6,CJ$5,$C30:CI30)</f>
        <v>1151258</v>
      </c>
      <c r="CK30" s="21">
        <f ca="1">SUM(CJ30-CI30)</f>
        <v>-2075</v>
      </c>
      <c r="CL30" s="22">
        <f ca="1">IF(CK30=0,0,IF(CI30=0,1,CK30/CI30))</f>
        <v>-1.7991334679576497E-3</v>
      </c>
      <c r="CM30" s="21">
        <f>+DK30</f>
        <v>91405</v>
      </c>
      <c r="CN30" s="87">
        <f ca="1">OFFSET(DK30,0,14,1,1)</f>
        <v>99147</v>
      </c>
      <c r="CO30" s="21">
        <f ca="1">SUM(CN30-CM30)</f>
        <v>7742</v>
      </c>
      <c r="CP30" s="22">
        <f ca="1">IF(CO30=0,0,IF(CM30=0,1,CO30/CM30))</f>
        <v>8.4699961708878072E-2</v>
      </c>
      <c r="CQ30" s="21">
        <f>SUMIF($C$6:CP$6,CQ$5,$C30:CP30)</f>
        <v>1244738</v>
      </c>
      <c r="CR30" s="87">
        <f ca="1">SUMIF($C$6:CQ$6,CR$5,$C30:CQ30)</f>
        <v>1250405</v>
      </c>
      <c r="CS30" s="21">
        <f ca="1">SUM(CR30-CQ30)</f>
        <v>5667</v>
      </c>
      <c r="CT30" s="22">
        <f ca="1">IF(CS30=0,0,IF(CQ30=0,1,CS30/CQ30))</f>
        <v>4.5527653208948388E-3</v>
      </c>
      <c r="CW30" s="12" t="s">
        <v>14</v>
      </c>
      <c r="CX30" s="81" t="s">
        <v>7</v>
      </c>
      <c r="CY30" s="16"/>
      <c r="CZ30" s="88">
        <f>SUMIF(PB!$A$87:$A$97,'2013-2014'!CZ$7,PB!D$87:D$97)</f>
        <v>105017</v>
      </c>
      <c r="DA30" s="88">
        <f>SUMIF(PB!$A$87:$A$97,'2013-2014'!DA$7,PB!E$87:E$97)</f>
        <v>95975</v>
      </c>
      <c r="DB30" s="88">
        <f>SUMIF(PB!$A$87:$A$97,'2013-2014'!DB$7,PB!F$87:F$97)</f>
        <v>100338</v>
      </c>
      <c r="DC30" s="88">
        <f>SUMIF(PB!$A$87:$A$97,'2013-2014'!DC$7,PB!G$87:G$97)</f>
        <v>108155</v>
      </c>
      <c r="DD30" s="88">
        <f>SUMIF(PB!$A$87:$A$97,'2013-2014'!DD$7,PB!H$87:H$97)</f>
        <v>111783</v>
      </c>
      <c r="DE30" s="88">
        <f>SUMIF(PB!$A$87:$A$97,'2013-2014'!DE$7,PB!I$87:I$97)</f>
        <v>103836</v>
      </c>
      <c r="DF30" s="88">
        <f>SUMIF(PB!$A$87:$A$97,'2013-2014'!DF$7,PB!J$87:J$97)</f>
        <v>104510</v>
      </c>
      <c r="DG30" s="88">
        <f>SUMIF(PB!$A$87:$A$97,'2013-2014'!DG$7,PB!K$87:K$97)</f>
        <v>106640</v>
      </c>
      <c r="DH30" s="88">
        <f>SUMIF(PB!$A$87:$A$97,'2013-2014'!DH$7,PB!L$87:L$97)</f>
        <v>103978</v>
      </c>
      <c r="DI30" s="88">
        <f>SUMIF(PB!$A$87:$A$97,'2013-2014'!DI$7,PB!M$87:M$97)</f>
        <v>112642</v>
      </c>
      <c r="DJ30" s="88">
        <f>SUMIF(PB!$A$87:$A$97,'2013-2014'!DJ$7,PB!N$87:N$97)</f>
        <v>100459</v>
      </c>
      <c r="DK30" s="88">
        <f>SUMIF(PB!$A$87:$A$97,'2013-2014'!DK$7,PB!O$87:O$97)</f>
        <v>91405</v>
      </c>
      <c r="DN30" s="88">
        <f>SUMIF(PB!$A$87:$A$97,'2013-2014'!DN$7,PB!D$87:D$97)</f>
        <v>101216</v>
      </c>
      <c r="DO30" s="88">
        <f>SUMIF(PB!$A$87:$A$97,'2013-2014'!DO$7,PB!E$87:E$97)</f>
        <v>96407</v>
      </c>
      <c r="DP30" s="88">
        <f>SUMIF(PB!$A$87:$A$97,'2013-2014'!DP$7,PB!F$87:F$97)</f>
        <v>104736</v>
      </c>
      <c r="DQ30" s="88">
        <f>SUMIF(PB!$A$87:$A$97,'2013-2014'!DQ$7,PB!G$87:G$97)</f>
        <v>108482</v>
      </c>
      <c r="DR30" s="88">
        <f>SUMIF(PB!$A$87:$A$97,'2013-2014'!DR$7,PB!H$87:H$97)</f>
        <v>110771</v>
      </c>
      <c r="DS30" s="88">
        <f>SUMIF(PB!$A$87:$A$97,'2013-2014'!DS$7,PB!I$87:I$97)</f>
        <v>108827</v>
      </c>
      <c r="DT30" s="88">
        <f>SUMIF(PB!$A$87:$A$97,'2013-2014'!DT$7,PB!J$87:J$97)</f>
        <v>108709</v>
      </c>
      <c r="DU30" s="88">
        <f>SUMIF(PB!$A$87:$A$97,'2013-2014'!DU$7,PB!K$87:K$97)</f>
        <v>103272</v>
      </c>
      <c r="DV30" s="88">
        <f>SUMIF(PB!$A$87:$A$97,'2013-2014'!DV$7,PB!L$87:L$97)</f>
        <v>111534</v>
      </c>
      <c r="DW30" s="88">
        <f>SUMIF(PB!$A$87:$A$97,'2013-2014'!DW$7,PB!M$87:M$97)</f>
        <v>112616</v>
      </c>
      <c r="DX30" s="88">
        <f>SUMIF(PB!$A$87:$A$97,'2013-2014'!DX$7,PB!N$87:N$97)</f>
        <v>84688</v>
      </c>
      <c r="DY30" s="88">
        <f>SUMIF(PB!$A$87:$A$97,'2013-2014'!DY$7,PB!O$87:O$97)</f>
        <v>99147</v>
      </c>
      <c r="DZ30"/>
    </row>
    <row r="31" spans="1:130" s="12" customFormat="1" ht="15.6">
      <c r="A31" s="100"/>
      <c r="B31" s="29" t="s">
        <v>8</v>
      </c>
      <c r="C31" s="87">
        <f>+CZ31</f>
        <v>2220</v>
      </c>
      <c r="D31" s="87">
        <f ca="1">OFFSET(CZ31,0,14,1,1)</f>
        <v>2086</v>
      </c>
      <c r="E31" s="87">
        <f ca="1">SUM(D31-C31)</f>
        <v>-134</v>
      </c>
      <c r="F31" s="22">
        <f ca="1">IF(E31=0,0,IF(C31=0,1,E31/C31))</f>
        <v>-6.0360360360360361E-2</v>
      </c>
      <c r="G31" s="87">
        <f>SUMIF($C$6:F$6,G$5,$C31:F31)</f>
        <v>2220</v>
      </c>
      <c r="H31" s="87">
        <f ca="1">SUMIF($C$6:G$6,H$5,$C31:G31)</f>
        <v>2086</v>
      </c>
      <c r="I31" s="87">
        <f ca="1">SUM(H31-G31)</f>
        <v>-134</v>
      </c>
      <c r="J31" s="22">
        <f ca="1">IF(I31=0,0,IF(G31=0,1,I31/G31))</f>
        <v>-6.0360360360360361E-2</v>
      </c>
      <c r="K31" s="87">
        <f>+DA31</f>
        <v>2204</v>
      </c>
      <c r="L31" s="87">
        <f ca="1">OFFSET(DA31,0,14,1,1)</f>
        <v>2052</v>
      </c>
      <c r="M31" s="87">
        <f ca="1">SUM(L31-K31)</f>
        <v>-152</v>
      </c>
      <c r="N31" s="22">
        <f ca="1">IF(M31=0,0,IF(K31=0,1,M31/K31))</f>
        <v>-6.8965517241379309E-2</v>
      </c>
      <c r="O31" s="87">
        <f>SUMIF($C$6:N$6,O$5,$C31:N31)</f>
        <v>4424</v>
      </c>
      <c r="P31" s="87">
        <f ca="1">SUMIF($C$6:O$6,P$5,$C31:O31)</f>
        <v>4138</v>
      </c>
      <c r="Q31" s="87">
        <f ca="1">SUM(P31-O31)</f>
        <v>-286</v>
      </c>
      <c r="R31" s="22">
        <f ca="1">IF(Q31=0,0,IF(O31=0,1,Q31/O31))</f>
        <v>-6.4647377938517173E-2</v>
      </c>
      <c r="S31" s="87">
        <f>+DB31</f>
        <v>2332</v>
      </c>
      <c r="T31" s="87">
        <f ca="1">OFFSET(DB31,0,14,1,1)</f>
        <v>2114</v>
      </c>
      <c r="U31" s="87">
        <f ca="1">SUM(T31-S31)</f>
        <v>-218</v>
      </c>
      <c r="V31" s="22">
        <f ca="1">IF(U31=0,0,IF(S31=0,1,U31/S31))</f>
        <v>-9.3481989708404808E-2</v>
      </c>
      <c r="W31" s="87">
        <f>SUMIF($C$6:V$6,W$5,$C31:V31)</f>
        <v>6756</v>
      </c>
      <c r="X31" s="87">
        <f ca="1">SUMIF($C$6:W$6,X$5,$C31:W31)</f>
        <v>6252</v>
      </c>
      <c r="Y31" s="87">
        <f ca="1">SUM(X31-W31)</f>
        <v>-504</v>
      </c>
      <c r="Z31" s="22">
        <f ca="1">IF(Y31=0,0,IF(W31=0,1,Y31/W31))</f>
        <v>-7.460035523978685E-2</v>
      </c>
      <c r="AA31" s="87">
        <f>+DC31</f>
        <v>2372</v>
      </c>
      <c r="AB31" s="87">
        <f ca="1">OFFSET(DC31,0,14,1,1)</f>
        <v>2132</v>
      </c>
      <c r="AC31" s="87">
        <f ca="1">SUM(AB31-AA31)</f>
        <v>-240</v>
      </c>
      <c r="AD31" s="22">
        <f ca="1">IF(AC31=0,0,IF(AA31=0,1,AC31/AA31))</f>
        <v>-0.10118043844856661</v>
      </c>
      <c r="AE31" s="87">
        <f>SUMIF($C$6:AD$6,AE$5,$C31:AD31)</f>
        <v>9128</v>
      </c>
      <c r="AF31" s="87">
        <f ca="1">SUMIF($C$6:AE$6,AF$5,$C31:AE31)</f>
        <v>8384</v>
      </c>
      <c r="AG31" s="87">
        <f ca="1">SUM(AF31-AE31)</f>
        <v>-744</v>
      </c>
      <c r="AH31" s="22">
        <f ca="1">IF(AG31=0,0,IF(AE31=0,1,AG31/AE31))</f>
        <v>-8.1507449605609114E-2</v>
      </c>
      <c r="AI31" s="87">
        <f>+DD31</f>
        <v>2466</v>
      </c>
      <c r="AJ31" s="87">
        <f ca="1">OFFSET(DD31,0,14,1,1)</f>
        <v>2452</v>
      </c>
      <c r="AK31" s="87">
        <f ca="1">SUM(AJ31-AI31)</f>
        <v>-14</v>
      </c>
      <c r="AL31" s="22">
        <f ca="1">IF(AK31=0,0,IF(AI31=0,1,AK31/AI31))</f>
        <v>-5.6772100567721003E-3</v>
      </c>
      <c r="AM31" s="87">
        <f>SUMIF($C$6:AL$6,AM$5,$C31:AL31)</f>
        <v>11594</v>
      </c>
      <c r="AN31" s="87">
        <f ca="1">SUMIF($C$6:AM$6,AN$5,$C31:AM31)</f>
        <v>10836</v>
      </c>
      <c r="AO31" s="87">
        <f ca="1">SUM(AN31-AM31)</f>
        <v>-758</v>
      </c>
      <c r="AP31" s="22">
        <f ca="1">IF(AO31=0,0,IF(AM31=0,1,AO31/AM31))</f>
        <v>-6.5378644126272215E-2</v>
      </c>
      <c r="AQ31" s="87">
        <f>+DE31</f>
        <v>2290</v>
      </c>
      <c r="AR31" s="87">
        <f ca="1">OFFSET(DE31,0,14,1,1)</f>
        <v>2066</v>
      </c>
      <c r="AS31" s="87">
        <f ca="1">SUM(AR31-AQ31)</f>
        <v>-224</v>
      </c>
      <c r="AT31" s="22">
        <f ca="1">IF(AS31=0,0,IF(AQ31=0,1,AS31/AQ31))</f>
        <v>-9.7816593886462883E-2</v>
      </c>
      <c r="AU31" s="87">
        <f>SUMIF($C$6:AT$6,AU$5,$C31:AT31)</f>
        <v>13884</v>
      </c>
      <c r="AV31" s="87">
        <f ca="1">SUMIF($C$6:AU$6,AV$5,$C31:AU31)</f>
        <v>12902</v>
      </c>
      <c r="AW31" s="87">
        <f ca="1">SUM(AV31-AU31)</f>
        <v>-982</v>
      </c>
      <c r="AX31" s="22">
        <f ca="1">IF(AW31=0,0,IF(AU31=0,1,AW31/AU31))</f>
        <v>-7.0728896571593203E-2</v>
      </c>
      <c r="AY31" s="87">
        <f>+DF31</f>
        <v>2666</v>
      </c>
      <c r="AZ31" s="87">
        <f ca="1">OFFSET(DF31,0,14,1,1)</f>
        <v>2534</v>
      </c>
      <c r="BA31" s="87">
        <f ca="1">SUM(AZ31-AY31)</f>
        <v>-132</v>
      </c>
      <c r="BB31" s="22">
        <f ca="1">IF(BA31=0,0,IF(AY31=0,1,BA31/AY31))</f>
        <v>-4.9512378094523628E-2</v>
      </c>
      <c r="BC31" s="87">
        <f>SUMIF($C$6:BB$6,BC$5,$C31:BB31)</f>
        <v>16550</v>
      </c>
      <c r="BD31" s="87">
        <f ca="1">SUMIF($C$6:BC$6,BD$5,$C31:BC31)</f>
        <v>15436</v>
      </c>
      <c r="BE31" s="87">
        <f ca="1">SUM(BD31-BC31)</f>
        <v>-1114</v>
      </c>
      <c r="BF31" s="22">
        <f ca="1">IF(BE31=0,0,IF(BC31=0,1,BE31/BC31))</f>
        <v>-6.7311178247734138E-2</v>
      </c>
      <c r="BG31" s="87">
        <f>+DG31</f>
        <v>2816</v>
      </c>
      <c r="BH31" s="87">
        <f ca="1">OFFSET(DG31,0,14,1,1)</f>
        <v>2708</v>
      </c>
      <c r="BI31" s="87">
        <f ca="1">SUM(BH31-BG31)</f>
        <v>-108</v>
      </c>
      <c r="BJ31" s="22">
        <f ca="1">IF(BI31=0,0,IF(BG31=0,1,BI31/BG31))</f>
        <v>-3.8352272727272728E-2</v>
      </c>
      <c r="BK31" s="87">
        <f>SUMIF($C$6:BJ$6,BK$5,$C31:BJ31)</f>
        <v>19366</v>
      </c>
      <c r="BL31" s="87">
        <f ca="1">SUMIF($C$6:BK$6,BL$5,$C31:BK31)</f>
        <v>18144</v>
      </c>
      <c r="BM31" s="87">
        <f ca="1">SUM(BL31-BK31)</f>
        <v>-1222</v>
      </c>
      <c r="BN31" s="22">
        <f ca="1">IF(BM31=0,0,IF(BK31=0,1,BM31/BK31))</f>
        <v>-6.3100278839202731E-2</v>
      </c>
      <c r="BO31" s="87">
        <f>+DH31</f>
        <v>2840</v>
      </c>
      <c r="BP31" s="87">
        <f ca="1">OFFSET(DH31,0,14,1,1)</f>
        <v>2334</v>
      </c>
      <c r="BQ31" s="87">
        <f ca="1">SUM(BP31-BO31)</f>
        <v>-506</v>
      </c>
      <c r="BR31" s="22">
        <f ca="1">IF(BQ31=0,0,IF(BO31=0,1,BQ31/BO31))</f>
        <v>-0.17816901408450705</v>
      </c>
      <c r="BS31" s="87">
        <f>SUMIF($C$6:BR$6,BS$5,$C31:BR31)</f>
        <v>22206</v>
      </c>
      <c r="BT31" s="87">
        <f ca="1">SUMIF($C$6:BS$6,BT$5,$C31:BS31)</f>
        <v>20478</v>
      </c>
      <c r="BU31" s="87">
        <f ca="1">SUM(BT31-BS31)</f>
        <v>-1728</v>
      </c>
      <c r="BV31" s="22">
        <f ca="1">IF(BU31=0,0,IF(BS31=0,1,BU31/BS31))</f>
        <v>-7.7816806268576066E-2</v>
      </c>
      <c r="BW31" s="87">
        <f>+DI31</f>
        <v>2670</v>
      </c>
      <c r="BX31" s="87">
        <f ca="1">OFFSET(DI31,0,14,1,1)</f>
        <v>2536</v>
      </c>
      <c r="BY31" s="87">
        <f ca="1">SUM(BX31-BW31)</f>
        <v>-134</v>
      </c>
      <c r="BZ31" s="22">
        <f ca="1">IF(BY31=0,0,IF(BW31=0,1,BY31/BW31))</f>
        <v>-5.0187265917602995E-2</v>
      </c>
      <c r="CA31" s="87">
        <f>SUMIF($C$6:BZ$6,CA$5,$C31:BZ31)</f>
        <v>24876</v>
      </c>
      <c r="CB31" s="87">
        <f ca="1">SUMIF($C$6:CA$6,CB$5,$C31:CA31)</f>
        <v>23014</v>
      </c>
      <c r="CC31" s="87">
        <f ca="1">SUM(CB31-CA31)</f>
        <v>-1862</v>
      </c>
      <c r="CD31" s="22">
        <f ca="1">IF(CC31=0,0,IF(CA31=0,1,CC31/CA31))</f>
        <v>-7.4851262260813636E-2</v>
      </c>
      <c r="CE31" s="87">
        <f>+DJ31</f>
        <v>2420</v>
      </c>
      <c r="CF31" s="87">
        <f ca="1">OFFSET(DJ31,0,14,1,1)</f>
        <v>2172</v>
      </c>
      <c r="CG31" s="87">
        <f ca="1">SUM(CF31-CE31)</f>
        <v>-248</v>
      </c>
      <c r="CH31" s="22">
        <f ca="1">IF(CG31=0,0,IF(CE31=0,1,CG31/CE31))</f>
        <v>-0.10247933884297521</v>
      </c>
      <c r="CI31" s="87">
        <f>SUMIF($C$6:CH$6,CI$5,$C31:CH31)</f>
        <v>27296</v>
      </c>
      <c r="CJ31" s="87">
        <f ca="1">SUMIF($C$6:CI$6,CJ$5,$C31:CI31)</f>
        <v>25186</v>
      </c>
      <c r="CK31" s="87">
        <f ca="1">SUM(CJ31-CI31)</f>
        <v>-2110</v>
      </c>
      <c r="CL31" s="22">
        <f ca="1">IF(CK31=0,0,IF(CI31=0,1,CK31/CI31))</f>
        <v>-7.7300703399765539E-2</v>
      </c>
      <c r="CM31" s="87">
        <f>+DK31</f>
        <v>2218</v>
      </c>
      <c r="CN31" s="87">
        <f ca="1">OFFSET(DK31,0,14,1,1)</f>
        <v>2054</v>
      </c>
      <c r="CO31" s="87">
        <f ca="1">SUM(CN31-CM31)</f>
        <v>-164</v>
      </c>
      <c r="CP31" s="22">
        <f ca="1">IF(CO31=0,0,IF(CM31=0,1,CO31/CM31))</f>
        <v>-7.3940486925157797E-2</v>
      </c>
      <c r="CQ31" s="87">
        <f>SUMIF($C$6:CP$6,CQ$5,$C31:CP31)</f>
        <v>29514</v>
      </c>
      <c r="CR31" s="87">
        <f ca="1">SUMIF($C$6:CQ$6,CR$5,$C31:CQ31)</f>
        <v>27240</v>
      </c>
      <c r="CS31" s="87">
        <f ca="1">SUM(CR31-CQ31)</f>
        <v>-2274</v>
      </c>
      <c r="CT31" s="22">
        <f ca="1">IF(CS31=0,0,IF(CQ31=0,1,CS31/CQ31))</f>
        <v>-7.7048180524496843E-2</v>
      </c>
      <c r="CW31" s="12" t="s">
        <v>14</v>
      </c>
      <c r="CX31" s="81" t="s">
        <v>8</v>
      </c>
      <c r="CY31" s="16"/>
      <c r="CZ31" s="88">
        <f>SUMIF(PB!$A$101:$A$111,'2013-2014'!CZ$7,PB!D$101:D$111)</f>
        <v>2220</v>
      </c>
      <c r="DA31" s="88">
        <f>SUMIF(PB!$A$101:$A$111,'2013-2014'!DA$7,PB!E$101:E$111)</f>
        <v>2204</v>
      </c>
      <c r="DB31" s="88">
        <f>SUMIF(PB!$A$101:$A$111,'2013-2014'!DB$7,PB!F$101:F$111)</f>
        <v>2332</v>
      </c>
      <c r="DC31" s="88">
        <f>SUMIF(PB!$A$101:$A$111,'2013-2014'!DC$7,PB!G$101:G$111)</f>
        <v>2372</v>
      </c>
      <c r="DD31" s="88">
        <f>SUMIF(PB!$A$101:$A$111,'2013-2014'!DD$7,PB!H$101:H$111)</f>
        <v>2466</v>
      </c>
      <c r="DE31" s="88">
        <f>SUMIF(PB!$A$101:$A$111,'2013-2014'!DE$7,PB!I$101:I$111)</f>
        <v>2290</v>
      </c>
      <c r="DF31" s="88">
        <f>SUMIF(PB!$A$101:$A$111,'2013-2014'!DF$7,PB!J$101:J$111)</f>
        <v>2666</v>
      </c>
      <c r="DG31" s="88">
        <f>SUMIF(PB!$A$101:$A$111,'2013-2014'!DG$7,PB!K$101:K$111)</f>
        <v>2816</v>
      </c>
      <c r="DH31" s="88">
        <f>SUMIF(PB!$A$101:$A$111,'2013-2014'!DH$7,PB!L$101:L$111)</f>
        <v>2840</v>
      </c>
      <c r="DI31" s="88">
        <f>SUMIF(PB!$A$101:$A$111,'2013-2014'!DI$7,PB!M$101:M$111)</f>
        <v>2670</v>
      </c>
      <c r="DJ31" s="88">
        <f>SUMIF(PB!$A$101:$A$111,'2013-2014'!DJ$7,PB!N$101:N$111)</f>
        <v>2420</v>
      </c>
      <c r="DK31" s="88">
        <f>SUMIF(PB!$A$101:$A$111,'2013-2014'!DK$7,PB!O$101:O$111)</f>
        <v>2218</v>
      </c>
      <c r="DN31" s="88">
        <f>SUMIF(PB!$A$101:$A$111,'2013-2014'!DN$7,PB!D$101:D$111)</f>
        <v>2086</v>
      </c>
      <c r="DO31" s="88">
        <f>SUMIF(PB!$A$101:$A$111,'2013-2014'!DO$7,PB!E$101:E$111)</f>
        <v>2052</v>
      </c>
      <c r="DP31" s="88">
        <f>SUMIF(PB!$A$101:$A$111,'2013-2014'!DP$7,PB!F$101:F$111)</f>
        <v>2114</v>
      </c>
      <c r="DQ31" s="88">
        <f>SUMIF(PB!$A$101:$A$111,'2013-2014'!DQ$7,PB!G$101:G$111)</f>
        <v>2132</v>
      </c>
      <c r="DR31" s="88">
        <f>SUMIF(PB!$A$101:$A$111,'2013-2014'!DR$7,PB!H$101:H$111)</f>
        <v>2452</v>
      </c>
      <c r="DS31" s="88">
        <f>SUMIF(PB!$A$101:$A$111,'2013-2014'!DS$7,PB!I$101:I$111)</f>
        <v>2066</v>
      </c>
      <c r="DT31" s="88">
        <f>SUMIF(PB!$A$101:$A$111,'2013-2014'!DT$7,PB!J$101:J$111)</f>
        <v>2534</v>
      </c>
      <c r="DU31" s="88">
        <f>SUMIF(PB!$A$101:$A$111,'2013-2014'!DU$7,PB!K$101:K$111)</f>
        <v>2708</v>
      </c>
      <c r="DV31" s="88">
        <f>SUMIF(PB!$A$101:$A$111,'2013-2014'!DV$7,PB!L$101:L$111)</f>
        <v>2334</v>
      </c>
      <c r="DW31" s="88">
        <f>SUMIF(PB!$A$101:$A$111,'2013-2014'!DW$7,PB!M$101:M$111)</f>
        <v>2536</v>
      </c>
      <c r="DX31" s="88">
        <f>SUMIF(PB!$A$101:$A$111,'2013-2014'!DX$7,PB!N$101:N$111)</f>
        <v>2172</v>
      </c>
      <c r="DY31" s="88">
        <f>SUMIF(PB!$A$101:$A$111,'2013-2014'!DY$7,PB!O$101:O$111)</f>
        <v>2054</v>
      </c>
      <c r="DZ31"/>
    </row>
    <row r="32" spans="1:130" s="16" customFormat="1" ht="15.6">
      <c r="A32" s="90"/>
      <c r="B32" s="27" t="s">
        <v>9</v>
      </c>
      <c r="C32" s="14">
        <f>+SUM(C29:C31)</f>
        <v>402904</v>
      </c>
      <c r="D32" s="103">
        <f ca="1">+SUM(D29:D31)</f>
        <v>370733</v>
      </c>
      <c r="E32" s="14">
        <f ca="1">SUM(E29:E31)</f>
        <v>-32171</v>
      </c>
      <c r="F32" s="15">
        <f ca="1">IF(E32=0,0,IF(C32=0,1,E32/C32))</f>
        <v>-7.9847804936163447E-2</v>
      </c>
      <c r="G32" s="14">
        <f>SUM(G29:G31)</f>
        <v>402904</v>
      </c>
      <c r="H32" s="103">
        <f ca="1">SUM(H29:H31)</f>
        <v>370733</v>
      </c>
      <c r="I32" s="14">
        <f ca="1">SUM(I29:I31)</f>
        <v>-32171</v>
      </c>
      <c r="J32" s="15">
        <f ca="1">IF(I32=0,0,IF(G32=0,1,I32/G32))</f>
        <v>-7.9847804936163447E-2</v>
      </c>
      <c r="K32" s="14">
        <f>+SUM(K29:K31)</f>
        <v>387214</v>
      </c>
      <c r="L32" s="103">
        <f ca="1">+SUM(L29:L31)</f>
        <v>365579</v>
      </c>
      <c r="M32" s="14">
        <f ca="1">SUM(M29:M31)</f>
        <v>-21635</v>
      </c>
      <c r="N32" s="15">
        <f ca="1">IF(M32=0,0,IF(K32=0,1,M32/K32))</f>
        <v>-5.5873496309534261E-2</v>
      </c>
      <c r="O32" s="14">
        <f>SUM(O29:O31)</f>
        <v>790118</v>
      </c>
      <c r="P32" s="103">
        <f ca="1">SUM(P29:P31)</f>
        <v>736312</v>
      </c>
      <c r="Q32" s="14">
        <f ca="1">SUM(Q29:Q31)</f>
        <v>-53806</v>
      </c>
      <c r="R32" s="15">
        <f ca="1">IF(Q32=0,0,IF(O32=0,1,Q32/O32))</f>
        <v>-6.8098689056571293E-2</v>
      </c>
      <c r="S32" s="14">
        <f>+SUM(S29:S31)</f>
        <v>483169</v>
      </c>
      <c r="T32" s="103">
        <f ca="1">+SUM(T29:T31)</f>
        <v>442956</v>
      </c>
      <c r="U32" s="14">
        <f ca="1">SUM(U29:U31)</f>
        <v>-40213</v>
      </c>
      <c r="V32" s="15">
        <f ca="1">IF(U32=0,0,IF(S32=0,1,U32/S32))</f>
        <v>-8.322760773145628E-2</v>
      </c>
      <c r="W32" s="14">
        <f>SUM(W29:W31)</f>
        <v>1273287</v>
      </c>
      <c r="X32" s="103">
        <f ca="1">SUM(X29:X31)</f>
        <v>1179268</v>
      </c>
      <c r="Y32" s="14">
        <f ca="1">SUM(Y29:Y31)</f>
        <v>-94019</v>
      </c>
      <c r="Z32" s="15">
        <f ca="1">IF(Y32=0,0,IF(W32=0,1,Y32/W32))</f>
        <v>-7.3839597828297937E-2</v>
      </c>
      <c r="AA32" s="14">
        <f>+SUM(AA29:AA31)</f>
        <v>462217</v>
      </c>
      <c r="AB32" s="103">
        <f ca="1">+SUM(AB29:AB31)</f>
        <v>443121</v>
      </c>
      <c r="AC32" s="14">
        <f ca="1">SUM(AC29:AC31)</f>
        <v>-19096</v>
      </c>
      <c r="AD32" s="15">
        <f ca="1">IF(AC32=0,0,IF(AA32=0,1,AC32/AA32))</f>
        <v>-4.1313928306401536E-2</v>
      </c>
      <c r="AE32" s="14">
        <f>SUM(AE29:AE31)</f>
        <v>1735504</v>
      </c>
      <c r="AF32" s="103">
        <f ca="1">SUM(AF29:AF31)</f>
        <v>1622389</v>
      </c>
      <c r="AG32" s="14">
        <f ca="1">SUM(AG29:AG31)</f>
        <v>-113115</v>
      </c>
      <c r="AH32" s="15">
        <f ca="1">IF(AG32=0,0,IF(AE32=0,1,AG32/AE32))</f>
        <v>-6.5177032147433825E-2</v>
      </c>
      <c r="AI32" s="14">
        <f>+SUM(AI29:AI31)</f>
        <v>511321</v>
      </c>
      <c r="AJ32" s="103">
        <f ca="1">+SUM(AJ29:AJ31)</f>
        <v>487289</v>
      </c>
      <c r="AK32" s="14">
        <f ca="1">SUM(AK29:AK31)</f>
        <v>-24032</v>
      </c>
      <c r="AL32" s="15">
        <f ca="1">IF(AK32=0,0,IF(AI32=0,1,AK32/AI32))</f>
        <v>-4.6999829852480142E-2</v>
      </c>
      <c r="AM32" s="14">
        <f>SUM(AM29:AM31)</f>
        <v>2246825</v>
      </c>
      <c r="AN32" s="103">
        <f ca="1">SUM(AN29:AN31)</f>
        <v>2109678</v>
      </c>
      <c r="AO32" s="14">
        <f ca="1">SUM(AO29:AO31)</f>
        <v>-137147</v>
      </c>
      <c r="AP32" s="15">
        <f ca="1">IF(AO32=0,0,IF(AM32=0,1,AO32/AM32))</f>
        <v>-6.1040356948137926E-2</v>
      </c>
      <c r="AQ32" s="14">
        <f>+SUM(AQ29:AQ31)</f>
        <v>528246</v>
      </c>
      <c r="AR32" s="103">
        <f ca="1">+SUM(AR29:AR31)</f>
        <v>513223</v>
      </c>
      <c r="AS32" s="14">
        <f ca="1">SUM(AS29:AS31)</f>
        <v>-15023</v>
      </c>
      <c r="AT32" s="15">
        <f ca="1">IF(AS32=0,0,IF(AQ32=0,1,AS32/AQ32))</f>
        <v>-2.8439401339527416E-2</v>
      </c>
      <c r="AU32" s="14">
        <f>SUM(AU29:AU31)</f>
        <v>2775071</v>
      </c>
      <c r="AV32" s="103">
        <f ca="1">SUM(AV29:AV31)</f>
        <v>2622901</v>
      </c>
      <c r="AW32" s="14">
        <f ca="1">SUM(AW29:AW31)</f>
        <v>-152170</v>
      </c>
      <c r="AX32" s="15">
        <f ca="1">IF(AW32=0,0,IF(AU32=0,1,AW32/AU32))</f>
        <v>-5.4834633059838829E-2</v>
      </c>
      <c r="AY32" s="14">
        <f>+SUM(AY29:AY31)</f>
        <v>623861</v>
      </c>
      <c r="AZ32" s="103">
        <f ca="1">+SUM(AZ29:AZ31)</f>
        <v>595916</v>
      </c>
      <c r="BA32" s="14">
        <f ca="1">SUM(BA29:BA31)</f>
        <v>-27945</v>
      </c>
      <c r="BB32" s="15">
        <f ca="1">IF(BA32=0,0,IF(AY32=0,1,BA32/AY32))</f>
        <v>-4.4793631914801534E-2</v>
      </c>
      <c r="BC32" s="14">
        <f>SUM(BC29:BC31)</f>
        <v>3398932</v>
      </c>
      <c r="BD32" s="103">
        <f ca="1">SUM(BD29:BD31)</f>
        <v>3218817</v>
      </c>
      <c r="BE32" s="14">
        <f ca="1">SUM(BE29:BE31)</f>
        <v>-180115</v>
      </c>
      <c r="BF32" s="15">
        <f ca="1">IF(BE32=0,0,IF(BC32=0,1,BE32/BC32))</f>
        <v>-5.299164561103311E-2</v>
      </c>
      <c r="BG32" s="14">
        <f>+SUM(BG29:BG31)</f>
        <v>652527</v>
      </c>
      <c r="BH32" s="103">
        <f ca="1">+SUM(BH29:BH31)</f>
        <v>634018</v>
      </c>
      <c r="BI32" s="14">
        <f ca="1">SUM(BI29:BI31)</f>
        <v>-18509</v>
      </c>
      <c r="BJ32" s="15">
        <f ca="1">IF(BI32=0,0,IF(BG32=0,1,BI32/BG32))</f>
        <v>-2.8365109796222993E-2</v>
      </c>
      <c r="BK32" s="14">
        <f>SUM(BK29:BK31)</f>
        <v>4051459</v>
      </c>
      <c r="BL32" s="103">
        <f ca="1">SUM(BL29:BL31)</f>
        <v>3852835</v>
      </c>
      <c r="BM32" s="14">
        <f ca="1">SUM(BM29:BM31)</f>
        <v>-198624</v>
      </c>
      <c r="BN32" s="15">
        <f ca="1">IF(BM32=0,0,IF(BK32=0,1,BM32/BK32))</f>
        <v>-4.9025301749320432E-2</v>
      </c>
      <c r="BO32" s="14">
        <f>+SUM(BO29:BO31)</f>
        <v>500515</v>
      </c>
      <c r="BP32" s="103">
        <f ca="1">+SUM(BP29:BP31)</f>
        <v>479533</v>
      </c>
      <c r="BQ32" s="14">
        <f ca="1">SUM(BQ29:BQ31)</f>
        <v>-20982</v>
      </c>
      <c r="BR32" s="15">
        <f ca="1">IF(BQ32=0,0,IF(BO32=0,1,BQ32/BO32))</f>
        <v>-4.1920821553799587E-2</v>
      </c>
      <c r="BS32" s="14">
        <f>SUM(BS29:BS31)</f>
        <v>4551974</v>
      </c>
      <c r="BT32" s="103">
        <f ca="1">SUM(BT29:BT31)</f>
        <v>4332368</v>
      </c>
      <c r="BU32" s="14">
        <f ca="1">SUM(BU29:BU31)</f>
        <v>-219606</v>
      </c>
      <c r="BV32" s="15">
        <f ca="1">IF(BU32=0,0,IF(BS32=0,1,BU32/BS32))</f>
        <v>-4.8244124417230853E-2</v>
      </c>
      <c r="BW32" s="14">
        <f>+SUM(BW29:BW31)</f>
        <v>495660</v>
      </c>
      <c r="BX32" s="103">
        <f ca="1">+SUM(BX29:BX31)</f>
        <v>485092</v>
      </c>
      <c r="BY32" s="14">
        <f ca="1">SUM(BY29:BY31)</f>
        <v>-10568</v>
      </c>
      <c r="BZ32" s="15">
        <f ca="1">IF(BY32=0,0,IF(BW32=0,1,BY32/BW32))</f>
        <v>-2.132106686034782E-2</v>
      </c>
      <c r="CA32" s="14">
        <f>SUM(CA29:CA31)</f>
        <v>5047634</v>
      </c>
      <c r="CB32" s="103">
        <f ca="1">SUM(CB29:CB31)</f>
        <v>4817460</v>
      </c>
      <c r="CC32" s="14">
        <f ca="1">SUM(CC29:CC31)</f>
        <v>-230174</v>
      </c>
      <c r="CD32" s="15">
        <f ca="1">IF(CC32=0,0,IF(CA32=0,1,CC32/CA32))</f>
        <v>-4.5600374353608045E-2</v>
      </c>
      <c r="CE32" s="14">
        <f>+SUM(CE29:CE31)</f>
        <v>452039</v>
      </c>
      <c r="CF32" s="103">
        <f ca="1">+SUM(CF29:CF31)</f>
        <v>380554</v>
      </c>
      <c r="CG32" s="14">
        <f ca="1">SUM(CG29:CG31)</f>
        <v>-71485</v>
      </c>
      <c r="CH32" s="15">
        <f ca="1">IF(CG32=0,0,IF(CE32=0,1,CG32/CE32))</f>
        <v>-0.15813901012965695</v>
      </c>
      <c r="CI32" s="14">
        <f>SUM(CI29:CI31)</f>
        <v>5499673</v>
      </c>
      <c r="CJ32" s="103">
        <f ca="1">SUM(CJ29:CJ31)</f>
        <v>5198014</v>
      </c>
      <c r="CK32" s="14">
        <f ca="1">SUM(CK29:CK31)</f>
        <v>-301659</v>
      </c>
      <c r="CL32" s="15">
        <f ca="1">IF(CK32=0,0,IF(CI32=0,1,CK32/CI32))</f>
        <v>-5.4850352011837793E-2</v>
      </c>
      <c r="CM32" s="14">
        <f>+SUM(CM29:CM31)</f>
        <v>428213</v>
      </c>
      <c r="CN32" s="103">
        <f ca="1">+SUM(CN29:CN31)</f>
        <v>419969</v>
      </c>
      <c r="CO32" s="14">
        <f ca="1">SUM(CO29:CO31)</f>
        <v>-8244</v>
      </c>
      <c r="CP32" s="15">
        <f ca="1">IF(CO32=0,0,IF(CM32=0,1,CO32/CM32))</f>
        <v>-1.9252101173948478E-2</v>
      </c>
      <c r="CQ32" s="14">
        <f>SUM(CQ29:CQ31)</f>
        <v>5927886</v>
      </c>
      <c r="CR32" s="103">
        <f ca="1">SUM(CR29:CR31)</f>
        <v>5617983</v>
      </c>
      <c r="CS32" s="14">
        <f ca="1">SUM(CS29:CS31)</f>
        <v>-309903</v>
      </c>
      <c r="CT32" s="15">
        <f ca="1">IF(CS32=0,0,IF(CQ32=0,1,CS32/CQ32))</f>
        <v>-5.2278839370392752E-2</v>
      </c>
      <c r="CW32" s="12"/>
      <c r="CX32" s="12"/>
      <c r="CZ32" s="89"/>
      <c r="DA32" s="89"/>
      <c r="DB32" s="89"/>
      <c r="DC32" s="89"/>
      <c r="DD32" s="89"/>
      <c r="DE32" s="89"/>
      <c r="DF32" s="89"/>
      <c r="DG32" s="89"/>
      <c r="DH32" s="89"/>
      <c r="DI32" s="89"/>
      <c r="DJ32" s="89"/>
      <c r="DK32" s="89"/>
      <c r="DL32" s="12"/>
      <c r="DM32" s="12"/>
      <c r="DN32" s="89"/>
      <c r="DO32" s="89"/>
      <c r="DP32" s="89"/>
      <c r="DQ32" s="89"/>
      <c r="DR32" s="89"/>
      <c r="DS32" s="89"/>
      <c r="DT32" s="89"/>
      <c r="DU32" s="89"/>
      <c r="DV32" s="89"/>
      <c r="DW32" s="89"/>
      <c r="DX32" s="89"/>
      <c r="DY32" s="89"/>
      <c r="DZ32"/>
    </row>
    <row r="33" spans="1:130" s="12" customFormat="1" ht="15.6">
      <c r="A33" s="91"/>
      <c r="B33" s="28"/>
      <c r="C33" s="9"/>
      <c r="D33" s="9"/>
      <c r="E33" s="10"/>
      <c r="F33" s="11"/>
      <c r="G33" s="9"/>
      <c r="H33" s="9"/>
      <c r="I33" s="10"/>
      <c r="J33" s="11"/>
      <c r="K33" s="9"/>
      <c r="L33" s="9"/>
      <c r="M33" s="10"/>
      <c r="N33" s="11"/>
      <c r="O33" s="9"/>
      <c r="P33" s="9"/>
      <c r="Q33" s="10"/>
      <c r="R33" s="11"/>
      <c r="S33" s="9"/>
      <c r="T33" s="9"/>
      <c r="U33" s="10"/>
      <c r="V33" s="11"/>
      <c r="W33" s="9"/>
      <c r="X33" s="9"/>
      <c r="Y33" s="10"/>
      <c r="Z33" s="11"/>
      <c r="AA33" s="9"/>
      <c r="AB33" s="9"/>
      <c r="AC33" s="10"/>
      <c r="AD33" s="11"/>
      <c r="AE33" s="9"/>
      <c r="AF33" s="9"/>
      <c r="AG33" s="10"/>
      <c r="AH33" s="11"/>
      <c r="AI33" s="9"/>
      <c r="AJ33" s="9"/>
      <c r="AK33" s="10"/>
      <c r="AL33" s="11"/>
      <c r="AM33" s="9"/>
      <c r="AN33" s="9"/>
      <c r="AO33" s="10"/>
      <c r="AP33" s="11"/>
      <c r="AQ33" s="9"/>
      <c r="AR33" s="9"/>
      <c r="AS33" s="10"/>
      <c r="AT33" s="11"/>
      <c r="AU33" s="9"/>
      <c r="AV33" s="9"/>
      <c r="AW33" s="10"/>
      <c r="AX33" s="11"/>
      <c r="AY33" s="9"/>
      <c r="AZ33" s="9"/>
      <c r="BA33" s="10"/>
      <c r="BB33" s="11"/>
      <c r="BC33" s="9"/>
      <c r="BD33" s="9"/>
      <c r="BE33" s="10"/>
      <c r="BF33" s="11"/>
      <c r="BG33" s="9"/>
      <c r="BH33" s="9"/>
      <c r="BI33" s="10"/>
      <c r="BJ33" s="11"/>
      <c r="BK33" s="9"/>
      <c r="BL33" s="9"/>
      <c r="BM33" s="10"/>
      <c r="BN33" s="11"/>
      <c r="BO33" s="9"/>
      <c r="BP33" s="9"/>
      <c r="BQ33" s="10"/>
      <c r="BR33" s="11"/>
      <c r="BS33" s="9"/>
      <c r="BT33" s="9"/>
      <c r="BU33" s="10"/>
      <c r="BV33" s="11"/>
      <c r="BW33" s="9"/>
      <c r="BX33" s="9"/>
      <c r="BY33" s="10"/>
      <c r="BZ33" s="11"/>
      <c r="CA33" s="9"/>
      <c r="CB33" s="9"/>
      <c r="CC33" s="10"/>
      <c r="CD33" s="11"/>
      <c r="CE33" s="9"/>
      <c r="CF33" s="9"/>
      <c r="CG33" s="10"/>
      <c r="CH33" s="11"/>
      <c r="CI33" s="9"/>
      <c r="CJ33" s="9"/>
      <c r="CK33" s="10"/>
      <c r="CL33" s="11"/>
      <c r="CM33" s="9"/>
      <c r="CN33" s="9"/>
      <c r="CO33" s="10"/>
      <c r="CP33" s="11"/>
      <c r="CQ33" s="9"/>
      <c r="CR33" s="9"/>
      <c r="CS33" s="10"/>
      <c r="CT33" s="11"/>
      <c r="CY33" s="16"/>
      <c r="CZ33" s="89"/>
      <c r="DA33" s="89"/>
      <c r="DB33" s="89"/>
      <c r="DC33" s="89"/>
      <c r="DD33" s="89"/>
      <c r="DE33" s="89"/>
      <c r="DF33" s="89"/>
      <c r="DG33" s="89"/>
      <c r="DH33" s="89"/>
      <c r="DI33" s="89"/>
      <c r="DJ33" s="89"/>
      <c r="DK33" s="89"/>
      <c r="DN33" s="89"/>
      <c r="DO33" s="89"/>
      <c r="DP33" s="89"/>
      <c r="DQ33" s="89"/>
      <c r="DR33" s="89"/>
      <c r="DS33" s="89"/>
      <c r="DT33" s="89"/>
      <c r="DU33" s="89"/>
      <c r="DV33" s="89"/>
      <c r="DW33" s="89"/>
      <c r="DX33" s="89"/>
      <c r="DY33" s="89"/>
      <c r="DZ33"/>
    </row>
    <row r="34" spans="1:130" s="12" customFormat="1">
      <c r="A34" s="99"/>
      <c r="B34" s="31" t="s">
        <v>6</v>
      </c>
      <c r="C34" s="21">
        <f>+CZ34</f>
        <v>140060</v>
      </c>
      <c r="D34" s="87">
        <f ca="1">OFFSET(CZ34,0,14,1,1)</f>
        <v>137190</v>
      </c>
      <c r="E34" s="21">
        <f ca="1">SUM(D34-C34)</f>
        <v>-2870</v>
      </c>
      <c r="F34" s="22">
        <f ca="1">IF(E34=0,0,IF(C34=0,1,E34/C34))</f>
        <v>-2.0491218049407397E-2</v>
      </c>
      <c r="G34" s="21">
        <f>SUMIF($C$6:F$6,G$5,$C34:F34)</f>
        <v>140060</v>
      </c>
      <c r="H34" s="87">
        <f ca="1">SUMIF($C$6:G$6,H$5,$C34:G34)</f>
        <v>137190</v>
      </c>
      <c r="I34" s="21">
        <f ca="1">SUM(H34-G34)</f>
        <v>-2870</v>
      </c>
      <c r="J34" s="22">
        <f ca="1">IF(I34=0,0,IF(G34=0,1,I34/G34))</f>
        <v>-2.0491218049407397E-2</v>
      </c>
      <c r="K34" s="21">
        <f>+DA34</f>
        <v>136761</v>
      </c>
      <c r="L34" s="87">
        <f ca="1">OFFSET(DA34,0,14,1,1)</f>
        <v>128384</v>
      </c>
      <c r="M34" s="21">
        <f ca="1">SUM(L34-K34)</f>
        <v>-8377</v>
      </c>
      <c r="N34" s="22">
        <f ca="1">IF(M34=0,0,IF(K34=0,1,M34/K34))</f>
        <v>-6.1252842550142218E-2</v>
      </c>
      <c r="O34" s="21">
        <f>SUMIF($C$6:N$6,O$5,$C34:N34)</f>
        <v>276821</v>
      </c>
      <c r="P34" s="87">
        <f ca="1">SUMIF($C$6:O$6,P$5,$C34:O34)</f>
        <v>265574</v>
      </c>
      <c r="Q34" s="21">
        <f ca="1">SUM(P34-O34)</f>
        <v>-11247</v>
      </c>
      <c r="R34" s="22">
        <f ca="1">IF(Q34=0,0,IF(O34=0,1,Q34/O34))</f>
        <v>-4.062914302021884E-2</v>
      </c>
      <c r="S34" s="21">
        <f>+DB34</f>
        <v>159384</v>
      </c>
      <c r="T34" s="87">
        <f ca="1">OFFSET(DB34,0,14,1,1)</f>
        <v>146966</v>
      </c>
      <c r="U34" s="21">
        <f ca="1">SUM(T34-S34)</f>
        <v>-12418</v>
      </c>
      <c r="V34" s="22">
        <f ca="1">IF(U34=0,0,IF(S34=0,1,U34/S34))</f>
        <v>-7.7912462982482555E-2</v>
      </c>
      <c r="W34" s="21">
        <f>SUMIF($C$6:V$6,W$5,$C34:V34)</f>
        <v>436205</v>
      </c>
      <c r="X34" s="87">
        <f ca="1">SUMIF($C$6:W$6,X$5,$C34:W34)</f>
        <v>412540</v>
      </c>
      <c r="Y34" s="21">
        <f ca="1">SUM(X34-W34)</f>
        <v>-23665</v>
      </c>
      <c r="Z34" s="22">
        <f ca="1">IF(Y34=0,0,IF(W34=0,1,Y34/W34))</f>
        <v>-5.4252014534450548E-2</v>
      </c>
      <c r="AA34" s="21">
        <f>+DC34</f>
        <v>149604</v>
      </c>
      <c r="AB34" s="87">
        <f ca="1">OFFSET(DC34,0,14,1,1)</f>
        <v>144009</v>
      </c>
      <c r="AC34" s="21">
        <f ca="1">SUM(AB34-AA34)</f>
        <v>-5595</v>
      </c>
      <c r="AD34" s="22">
        <f ca="1">IF(AC34=0,0,IF(AA34=0,1,AC34/AA34))</f>
        <v>-3.7398732654207109E-2</v>
      </c>
      <c r="AE34" s="21">
        <f>SUMIF($C$6:AD$6,AE$5,$C34:AD34)</f>
        <v>585809</v>
      </c>
      <c r="AF34" s="87">
        <f ca="1">SUMIF($C$6:AE$6,AF$5,$C34:AE34)</f>
        <v>556549</v>
      </c>
      <c r="AG34" s="21">
        <f ca="1">SUM(AF34-AE34)</f>
        <v>-29260</v>
      </c>
      <c r="AH34" s="22">
        <f ca="1">IF(AG34=0,0,IF(AE34=0,1,AG34/AE34))</f>
        <v>-4.9948020600571179E-2</v>
      </c>
      <c r="AI34" s="21">
        <f>+DD34</f>
        <v>165113</v>
      </c>
      <c r="AJ34" s="87">
        <f ca="1">OFFSET(DD34,0,14,1,1)</f>
        <v>160095</v>
      </c>
      <c r="AK34" s="21">
        <f ca="1">SUM(AJ34-AI34)</f>
        <v>-5018</v>
      </c>
      <c r="AL34" s="22">
        <f ca="1">IF(AK34=0,0,IF(AI34=0,1,AK34/AI34))</f>
        <v>-3.039130777104165E-2</v>
      </c>
      <c r="AM34" s="21">
        <f>SUMIF($C$6:AL$6,AM$5,$C34:AL34)</f>
        <v>750922</v>
      </c>
      <c r="AN34" s="87">
        <f ca="1">SUMIF($C$6:AM$6,AN$5,$C34:AM34)</f>
        <v>716644</v>
      </c>
      <c r="AO34" s="21">
        <f ca="1">SUM(AN34-AM34)</f>
        <v>-34278</v>
      </c>
      <c r="AP34" s="22">
        <f ca="1">IF(AO34=0,0,IF(AM34=0,1,AO34/AM34))</f>
        <v>-4.5647883535174093E-2</v>
      </c>
      <c r="AQ34" s="21">
        <f>+DE34</f>
        <v>169360</v>
      </c>
      <c r="AR34" s="87">
        <f ca="1">OFFSET(DE34,0,14,1,1)</f>
        <v>166383</v>
      </c>
      <c r="AS34" s="21">
        <f ca="1">SUM(AR34-AQ34)</f>
        <v>-2977</v>
      </c>
      <c r="AT34" s="22">
        <f ca="1">IF(AS34=0,0,IF(AQ34=0,1,AS34/AQ34))</f>
        <v>-1.7577940481813888E-2</v>
      </c>
      <c r="AU34" s="21">
        <f>SUMIF($C$6:AT$6,AU$5,$C34:AT34)</f>
        <v>920282</v>
      </c>
      <c r="AV34" s="87">
        <f ca="1">SUMIF($C$6:AU$6,AV$5,$C34:AU34)</f>
        <v>883027</v>
      </c>
      <c r="AW34" s="21">
        <f ca="1">SUM(AV34-AU34)</f>
        <v>-37255</v>
      </c>
      <c r="AX34" s="22">
        <f ca="1">IF(AW34=0,0,IF(AU34=0,1,AW34/AU34))</f>
        <v>-4.0482156556359901E-2</v>
      </c>
      <c r="AY34" s="21">
        <f>+DF34</f>
        <v>190322</v>
      </c>
      <c r="AZ34" s="87">
        <f ca="1">OFFSET(DF34,0,14,1,1)</f>
        <v>185403</v>
      </c>
      <c r="BA34" s="21">
        <f ca="1">SUM(AZ34-AY34)</f>
        <v>-4919</v>
      </c>
      <c r="BB34" s="22">
        <f ca="1">IF(BA34=0,0,IF(AY34=0,1,BA34/AY34))</f>
        <v>-2.5845672071541915E-2</v>
      </c>
      <c r="BC34" s="21">
        <f>SUMIF($C$6:BB$6,BC$5,$C34:BB34)</f>
        <v>1110604</v>
      </c>
      <c r="BD34" s="87">
        <f ca="1">SUMIF($C$6:BC$6,BD$5,$C34:BC34)</f>
        <v>1068430</v>
      </c>
      <c r="BE34" s="21">
        <f ca="1">SUM(BD34-BC34)</f>
        <v>-42174</v>
      </c>
      <c r="BF34" s="22">
        <f ca="1">IF(BE34=0,0,IF(BC34=0,1,BE34/BC34))</f>
        <v>-3.7973931302246348E-2</v>
      </c>
      <c r="BG34" s="21">
        <f>+DG34</f>
        <v>194898</v>
      </c>
      <c r="BH34" s="87">
        <f ca="1">OFFSET(DG34,0,14,1,1)</f>
        <v>187226</v>
      </c>
      <c r="BI34" s="21">
        <f ca="1">SUM(BH34-BG34)</f>
        <v>-7672</v>
      </c>
      <c r="BJ34" s="22">
        <f ca="1">IF(BI34=0,0,IF(BG34=0,1,BI34/BG34))</f>
        <v>-3.9364180237868016E-2</v>
      </c>
      <c r="BK34" s="21">
        <f>SUMIF($C$6:BJ$6,BK$5,$C34:BJ34)</f>
        <v>1305502</v>
      </c>
      <c r="BL34" s="87">
        <f ca="1">SUMIF($C$6:BK$6,BL$5,$C34:BK34)</f>
        <v>1255656</v>
      </c>
      <c r="BM34" s="21">
        <f ca="1">SUM(BL34-BK34)</f>
        <v>-49846</v>
      </c>
      <c r="BN34" s="22">
        <f ca="1">IF(BM34=0,0,IF(BK34=0,1,BM34/BK34))</f>
        <v>-3.8181481146715976E-2</v>
      </c>
      <c r="BO34" s="21">
        <f>+DH34</f>
        <v>173776</v>
      </c>
      <c r="BP34" s="87">
        <f ca="1">OFFSET(DH34,0,14,1,1)</f>
        <v>161639</v>
      </c>
      <c r="BQ34" s="21">
        <f ca="1">SUM(BP34-BO34)</f>
        <v>-12137</v>
      </c>
      <c r="BR34" s="22">
        <f ca="1">IF(BQ34=0,0,IF(BO34=0,1,BQ34/BO34))</f>
        <v>-6.984278611545898E-2</v>
      </c>
      <c r="BS34" s="21">
        <f>SUMIF($C$6:BR$6,BS$5,$C34:BR34)</f>
        <v>1479278</v>
      </c>
      <c r="BT34" s="87">
        <f ca="1">SUMIF($C$6:BS$6,BT$5,$C34:BS34)</f>
        <v>1417295</v>
      </c>
      <c r="BU34" s="21">
        <f ca="1">SUM(BT34-BS34)</f>
        <v>-61983</v>
      </c>
      <c r="BV34" s="22">
        <f ca="1">IF(BU34=0,0,IF(BS34=0,1,BU34/BS34))</f>
        <v>-4.1900846223630717E-2</v>
      </c>
      <c r="BW34" s="21">
        <f>+DI34</f>
        <v>169999</v>
      </c>
      <c r="BX34" s="87">
        <f ca="1">OFFSET(DI34,0,14,1,1)</f>
        <v>153275</v>
      </c>
      <c r="BY34" s="21">
        <f ca="1">SUM(BX34-BW34)</f>
        <v>-16724</v>
      </c>
      <c r="BZ34" s="22">
        <f ca="1">IF(BY34=0,0,IF(BW34=0,1,BY34/BW34))</f>
        <v>-9.8377049276760456E-2</v>
      </c>
      <c r="CA34" s="21">
        <f>SUMIF($C$6:BZ$6,CA$5,$C34:BZ34)</f>
        <v>1649277</v>
      </c>
      <c r="CB34" s="87">
        <f ca="1">SUMIF($C$6:CA$6,CB$5,$C34:CA34)</f>
        <v>1570570</v>
      </c>
      <c r="CC34" s="21">
        <f ca="1">SUM(CB34-CA34)</f>
        <v>-78707</v>
      </c>
      <c r="CD34" s="22">
        <f ca="1">IF(CC34=0,0,IF(CA34=0,1,CC34/CA34))</f>
        <v>-4.7722123087874262E-2</v>
      </c>
      <c r="CE34" s="21">
        <f>+DJ34</f>
        <v>153557</v>
      </c>
      <c r="CF34" s="87">
        <f ca="1">OFFSET(DJ34,0,14,1,1)</f>
        <v>131661</v>
      </c>
      <c r="CG34" s="21">
        <f ca="1">SUM(CF34-CE34)</f>
        <v>-21896</v>
      </c>
      <c r="CH34" s="22">
        <f ca="1">IF(CG34=0,0,IF(CE34=0,1,CG34/CE34))</f>
        <v>-0.14259200166713337</v>
      </c>
      <c r="CI34" s="21">
        <f>SUMIF($C$6:CH$6,CI$5,$C34:CH34)</f>
        <v>1802834</v>
      </c>
      <c r="CJ34" s="87">
        <f ca="1">SUMIF($C$6:CI$6,CJ$5,$C34:CI34)</f>
        <v>1702231</v>
      </c>
      <c r="CK34" s="21">
        <f ca="1">SUM(CJ34-CI34)</f>
        <v>-100603</v>
      </c>
      <c r="CL34" s="22">
        <f ca="1">IF(CK34=0,0,IF(CI34=0,1,CK34/CI34))</f>
        <v>-5.5802697308792712E-2</v>
      </c>
      <c r="CM34" s="21">
        <f>+DK34</f>
        <v>160882</v>
      </c>
      <c r="CN34" s="87">
        <f ca="1">OFFSET(DK34,0,14,1,1)</f>
        <v>140186</v>
      </c>
      <c r="CO34" s="21">
        <f ca="1">SUM(CN34-CM34)</f>
        <v>-20696</v>
      </c>
      <c r="CP34" s="22">
        <f ca="1">IF(CO34=0,0,IF(CM34=0,1,CO34/CM34))</f>
        <v>-0.12864086721945275</v>
      </c>
      <c r="CQ34" s="21">
        <f>SUMIF($C$6:CP$6,CQ$5,$C34:CP34)</f>
        <v>1963716</v>
      </c>
      <c r="CR34" s="87">
        <f ca="1">SUMIF($C$6:CQ$6,CR$5,$C34:CQ34)</f>
        <v>1842417</v>
      </c>
      <c r="CS34" s="21">
        <f ca="1">SUM(CR34-CQ34)</f>
        <v>-121299</v>
      </c>
      <c r="CT34" s="22">
        <f ca="1">IF(CS34=0,0,IF(CQ34=0,1,CS34/CQ34))</f>
        <v>-6.1770133766797235E-2</v>
      </c>
      <c r="CW34" s="12" t="s">
        <v>77</v>
      </c>
      <c r="CX34" s="81" t="s">
        <v>6</v>
      </c>
      <c r="CZ34" s="88">
        <f>SUMIF(IBA!$A$73:$A$83,'2013-2014'!CZ$7,IBA!D$73:D$83)</f>
        <v>140060</v>
      </c>
      <c r="DA34" s="88">
        <f>SUMIF(IBA!$A$73:$A$83,'2013-2014'!DA$7,IBA!E$73:E$83)</f>
        <v>136761</v>
      </c>
      <c r="DB34" s="88">
        <f>SUMIF(IBA!$A$73:$A$83,'2013-2014'!DB$7,IBA!F$73:F$83)</f>
        <v>159384</v>
      </c>
      <c r="DC34" s="88">
        <f>SUMIF(IBA!$A$73:$A$83,'2013-2014'!DC$7,IBA!G$73:G$83)</f>
        <v>149604</v>
      </c>
      <c r="DD34" s="88">
        <f>SUMIF(IBA!$A$73:$A$83,'2013-2014'!DD$7,IBA!H$73:H$83)</f>
        <v>165113</v>
      </c>
      <c r="DE34" s="88">
        <f>SUMIF(IBA!$A$73:$A$83,'2013-2014'!DE$7,IBA!I$73:I$83)</f>
        <v>169360</v>
      </c>
      <c r="DF34" s="88">
        <f>SUMIF(IBA!$A$73:$A$83,'2013-2014'!DF$7,IBA!J$73:J$83)</f>
        <v>190322</v>
      </c>
      <c r="DG34" s="88">
        <f>SUMIF(IBA!$A$73:$A$83,'2013-2014'!DG$7,IBA!K$73:K$83)</f>
        <v>194898</v>
      </c>
      <c r="DH34" s="88">
        <f>SUMIF(IBA!$A$73:$A$83,'2013-2014'!DH$7,IBA!L$73:L$83)</f>
        <v>173776</v>
      </c>
      <c r="DI34" s="88">
        <f>SUMIF(IBA!$A$73:$A$83,'2013-2014'!DI$7,IBA!M$73:M$83)</f>
        <v>169999</v>
      </c>
      <c r="DJ34" s="88">
        <f>SUMIF(IBA!$A$73:$A$83,'2013-2014'!DJ$7,IBA!N$73:N$83)</f>
        <v>153557</v>
      </c>
      <c r="DK34" s="88">
        <f>SUMIF(IBA!$A$73:$A$83,'2013-2014'!DK$7,IBA!O$73:O$83)</f>
        <v>160882</v>
      </c>
      <c r="DN34" s="88">
        <f>SUMIF(IBA!$A$73:$A$83,'2013-2014'!DN$7,IBA!D$73:D$83)</f>
        <v>137190</v>
      </c>
      <c r="DO34" s="88">
        <f>SUMIF(IBA!$A$73:$A$83,'2013-2014'!DO$7,IBA!E$73:E$83)</f>
        <v>128384</v>
      </c>
      <c r="DP34" s="88">
        <f>SUMIF(IBA!$A$73:$A$83,'2013-2014'!DP$7,IBA!F$73:F$83)</f>
        <v>146966</v>
      </c>
      <c r="DQ34" s="88">
        <f>SUMIF(IBA!$A$73:$A$83,'2013-2014'!DQ$7,IBA!G$73:G$83)</f>
        <v>144009</v>
      </c>
      <c r="DR34" s="88">
        <f>SUMIF(IBA!$A$73:$A$83,'2013-2014'!DR$7,IBA!H$73:H$83)</f>
        <v>160095</v>
      </c>
      <c r="DS34" s="88">
        <f>SUMIF(IBA!$A$73:$A$83,'2013-2014'!DS$7,IBA!I$73:I$83)</f>
        <v>166383</v>
      </c>
      <c r="DT34" s="88">
        <f>SUMIF(IBA!$A$73:$A$83,'2013-2014'!DT$7,IBA!J$73:J$83)</f>
        <v>185403</v>
      </c>
      <c r="DU34" s="88">
        <f>SUMIF(IBA!$A$73:$A$83,'2013-2014'!DU$7,IBA!K$73:K$83)</f>
        <v>187226</v>
      </c>
      <c r="DV34" s="88">
        <f>SUMIF(IBA!$A$73:$A$83,'2013-2014'!DV$7,IBA!L$73:L$83)</f>
        <v>161639</v>
      </c>
      <c r="DW34" s="88">
        <f>SUMIF(IBA!$A$73:$A$83,'2013-2014'!DW$7,IBA!M$73:M$83)</f>
        <v>153275</v>
      </c>
      <c r="DX34" s="88">
        <f>SUMIF(IBA!$A$73:$A$83,'2013-2014'!DX$7,IBA!N$73:N$83)</f>
        <v>131661</v>
      </c>
      <c r="DY34" s="88">
        <f>SUMIF(IBA!$A$73:$A$83,'2013-2014'!DY$7,IBA!O$73:O$83)</f>
        <v>140186</v>
      </c>
      <c r="DZ34"/>
    </row>
    <row r="35" spans="1:130" s="12" customFormat="1" ht="15.6">
      <c r="A35" s="101" t="str">
        <f>+CW36</f>
        <v>Sault Ste. Marie Bridge Bridge Authority</v>
      </c>
      <c r="B35" s="29" t="s">
        <v>7</v>
      </c>
      <c r="C35" s="21">
        <f>+CZ35</f>
        <v>8235</v>
      </c>
      <c r="D35" s="87">
        <f ca="1">OFFSET(CZ35,0,14,1,1)</f>
        <v>8169</v>
      </c>
      <c r="E35" s="21">
        <f ca="1">SUM(D35-C35)</f>
        <v>-66</v>
      </c>
      <c r="F35" s="22">
        <f ca="1">IF(E35=0,0,IF(C35=0,1,E35/C35))</f>
        <v>-8.0145719489981785E-3</v>
      </c>
      <c r="G35" s="21">
        <f>SUMIF($C$6:F$6,G$5,$C35:F35)</f>
        <v>8235</v>
      </c>
      <c r="H35" s="87">
        <f ca="1">SUMIF($C$6:G$6,H$5,$C35:G35)</f>
        <v>8169</v>
      </c>
      <c r="I35" s="21">
        <f ca="1">SUM(H35-G35)</f>
        <v>-66</v>
      </c>
      <c r="J35" s="22">
        <f ca="1">IF(I35=0,0,IF(G35=0,1,I35/G35))</f>
        <v>-8.0145719489981785E-3</v>
      </c>
      <c r="K35" s="21">
        <f>+DA35</f>
        <v>7723</v>
      </c>
      <c r="L35" s="87">
        <f ca="1">OFFSET(DA35,0,14,1,1)</f>
        <v>9316</v>
      </c>
      <c r="M35" s="21">
        <f ca="1">SUM(L35-K35)</f>
        <v>1593</v>
      </c>
      <c r="N35" s="22">
        <f ca="1">IF(M35=0,0,IF(K35=0,1,M35/K35))</f>
        <v>0.20626699469118218</v>
      </c>
      <c r="O35" s="21">
        <f>SUMIF($C$6:N$6,O$5,$C35:N35)</f>
        <v>15958</v>
      </c>
      <c r="P35" s="87">
        <f ca="1">SUMIF($C$6:O$6,P$5,$C35:O35)</f>
        <v>17485</v>
      </c>
      <c r="Q35" s="21">
        <f ca="1">SUM(P35-O35)</f>
        <v>1527</v>
      </c>
      <c r="R35" s="22">
        <f ca="1">IF(Q35=0,0,IF(O35=0,1,Q35/O35))</f>
        <v>9.5688682792329866E-2</v>
      </c>
      <c r="S35" s="21">
        <f>+DB35</f>
        <v>8494</v>
      </c>
      <c r="T35" s="87">
        <f ca="1">OFFSET(DB35,0,14,1,1)</f>
        <v>9938</v>
      </c>
      <c r="U35" s="21">
        <f ca="1">SUM(T35-S35)</f>
        <v>1444</v>
      </c>
      <c r="V35" s="22">
        <f ca="1">IF(U35=0,0,IF(S35=0,1,U35/S35))</f>
        <v>0.17000235460324936</v>
      </c>
      <c r="W35" s="21">
        <f>SUMIF($C$6:V$6,W$5,$C35:V35)</f>
        <v>24452</v>
      </c>
      <c r="X35" s="87">
        <f ca="1">SUMIF($C$6:W$6,X$5,$C35:W35)</f>
        <v>27423</v>
      </c>
      <c r="Y35" s="21">
        <f ca="1">SUM(X35-W35)</f>
        <v>2971</v>
      </c>
      <c r="Z35" s="22">
        <f ca="1">IF(Y35=0,0,IF(W35=0,1,Y35/W35))</f>
        <v>0.12150335350891543</v>
      </c>
      <c r="AA35" s="21">
        <f>+DC35</f>
        <v>8632</v>
      </c>
      <c r="AB35" s="87">
        <f ca="1">OFFSET(DC35,0,14,1,1)</f>
        <v>8146</v>
      </c>
      <c r="AC35" s="21">
        <f ca="1">SUM(AB35-AA35)</f>
        <v>-486</v>
      </c>
      <c r="AD35" s="22">
        <f ca="1">IF(AC35=0,0,IF(AA35=0,1,AC35/AA35))</f>
        <v>-5.6302131603336421E-2</v>
      </c>
      <c r="AE35" s="21">
        <f>SUMIF($C$6:AD$6,AE$5,$C35:AD35)</f>
        <v>33084</v>
      </c>
      <c r="AF35" s="87">
        <f ca="1">SUMIF($C$6:AE$6,AF$5,$C35:AE35)</f>
        <v>35569</v>
      </c>
      <c r="AG35" s="21">
        <f ca="1">SUM(AF35-AE35)</f>
        <v>2485</v>
      </c>
      <c r="AH35" s="22">
        <f ca="1">IF(AG35=0,0,IF(AE35=0,1,AG35/AE35))</f>
        <v>7.5111836537298998E-2</v>
      </c>
      <c r="AI35" s="21">
        <f>+DD35</f>
        <v>8518</v>
      </c>
      <c r="AJ35" s="87">
        <f ca="1">OFFSET(DD35,0,14,1,1)</f>
        <v>8005</v>
      </c>
      <c r="AK35" s="21">
        <f ca="1">SUM(AJ35-AI35)</f>
        <v>-513</v>
      </c>
      <c r="AL35" s="22">
        <f ca="1">IF(AK35=0,0,IF(AI35=0,1,AK35/AI35))</f>
        <v>-6.0225405024653678E-2</v>
      </c>
      <c r="AM35" s="21">
        <f>SUMIF($C$6:AL$6,AM$5,$C35:AL35)</f>
        <v>41602</v>
      </c>
      <c r="AN35" s="87">
        <f ca="1">SUMIF($C$6:AM$6,AN$5,$C35:AM35)</f>
        <v>43574</v>
      </c>
      <c r="AO35" s="21">
        <f ca="1">SUM(AN35-AM35)</f>
        <v>1972</v>
      </c>
      <c r="AP35" s="22">
        <f ca="1">IF(AO35=0,0,IF(AM35=0,1,AO35/AM35))</f>
        <v>4.7401567232344601E-2</v>
      </c>
      <c r="AQ35" s="21">
        <f>+DE35</f>
        <v>8036</v>
      </c>
      <c r="AR35" s="87">
        <f ca="1">OFFSET(DE35,0,14,1,1)</f>
        <v>7668</v>
      </c>
      <c r="AS35" s="21">
        <f ca="1">SUM(AR35-AQ35)</f>
        <v>-368</v>
      </c>
      <c r="AT35" s="22">
        <f ca="1">IF(AS35=0,0,IF(AQ35=0,1,AS35/AQ35))</f>
        <v>-4.5793927327028375E-2</v>
      </c>
      <c r="AU35" s="21">
        <f>SUMIF($C$6:AT$6,AU$5,$C35:AT35)</f>
        <v>49638</v>
      </c>
      <c r="AV35" s="87">
        <f ca="1">SUMIF($C$6:AU$6,AV$5,$C35:AU35)</f>
        <v>51242</v>
      </c>
      <c r="AW35" s="21">
        <f ca="1">SUM(AV35-AU35)</f>
        <v>1604</v>
      </c>
      <c r="AX35" s="22">
        <f ca="1">IF(AW35=0,0,IF(AU35=0,1,AW35/AU35))</f>
        <v>3.2313953019863811E-2</v>
      </c>
      <c r="AY35" s="21">
        <f>+DF35</f>
        <v>8101</v>
      </c>
      <c r="AZ35" s="87">
        <f ca="1">OFFSET(DF35,0,14,1,1)</f>
        <v>8013</v>
      </c>
      <c r="BA35" s="21">
        <f ca="1">SUM(AZ35-AY35)</f>
        <v>-88</v>
      </c>
      <c r="BB35" s="22">
        <f ca="1">IF(BA35=0,0,IF(AY35=0,1,BA35/AY35))</f>
        <v>-1.0862856437476854E-2</v>
      </c>
      <c r="BC35" s="21">
        <f>SUMIF($C$6:BB$6,BC$5,$C35:BB35)</f>
        <v>57739</v>
      </c>
      <c r="BD35" s="87">
        <f ca="1">SUMIF($C$6:BC$6,BD$5,$C35:BC35)</f>
        <v>59255</v>
      </c>
      <c r="BE35" s="21">
        <f ca="1">SUM(BD35-BC35)</f>
        <v>1516</v>
      </c>
      <c r="BF35" s="22">
        <f ca="1">IF(BE35=0,0,IF(BC35=0,1,BE35/BC35))</f>
        <v>2.6256083409826981E-2</v>
      </c>
      <c r="BG35" s="21">
        <f>+DG35</f>
        <v>8288</v>
      </c>
      <c r="BH35" s="87">
        <f ca="1">OFFSET(DG35,0,14,1,1)</f>
        <v>7443</v>
      </c>
      <c r="BI35" s="21">
        <f ca="1">SUM(BH35-BG35)</f>
        <v>-845</v>
      </c>
      <c r="BJ35" s="22">
        <f ca="1">IF(BI35=0,0,IF(BG35=0,1,BI35/BG35))</f>
        <v>-0.1019546332046332</v>
      </c>
      <c r="BK35" s="21">
        <f>SUMIF($C$6:BJ$6,BK$5,$C35:BJ35)</f>
        <v>66027</v>
      </c>
      <c r="BL35" s="87">
        <f ca="1">SUMIF($C$6:BK$6,BL$5,$C35:BK35)</f>
        <v>66698</v>
      </c>
      <c r="BM35" s="21">
        <f ca="1">SUM(BL35-BK35)</f>
        <v>671</v>
      </c>
      <c r="BN35" s="22">
        <f ca="1">IF(BM35=0,0,IF(BK35=0,1,BM35/BK35))</f>
        <v>1.0162509276508094E-2</v>
      </c>
      <c r="BO35" s="21">
        <f>+DH35</f>
        <v>7700</v>
      </c>
      <c r="BP35" s="87">
        <f ca="1">OFFSET(DH35,0,14,1,1)</f>
        <v>7850</v>
      </c>
      <c r="BQ35" s="21">
        <f ca="1">SUM(BP35-BO35)</f>
        <v>150</v>
      </c>
      <c r="BR35" s="22">
        <f ca="1">IF(BQ35=0,0,IF(BO35=0,1,BQ35/BO35))</f>
        <v>1.948051948051948E-2</v>
      </c>
      <c r="BS35" s="21">
        <f>SUMIF($C$6:BR$6,BS$5,$C35:BR35)</f>
        <v>73727</v>
      </c>
      <c r="BT35" s="87">
        <f ca="1">SUMIF($C$6:BS$6,BT$5,$C35:BS35)</f>
        <v>74548</v>
      </c>
      <c r="BU35" s="21">
        <f ca="1">SUM(BT35-BS35)</f>
        <v>821</v>
      </c>
      <c r="BV35" s="22">
        <f ca="1">IF(BU35=0,0,IF(BS35=0,1,BU35/BS35))</f>
        <v>1.1135676210886106E-2</v>
      </c>
      <c r="BW35" s="21">
        <f>+DI35</f>
        <v>8368</v>
      </c>
      <c r="BX35" s="87">
        <f ca="1">OFFSET(DI35,0,14,1,1)</f>
        <v>7923</v>
      </c>
      <c r="BY35" s="21">
        <f ca="1">SUM(BX35-BW35)</f>
        <v>-445</v>
      </c>
      <c r="BZ35" s="22">
        <f ca="1">IF(BY35=0,0,IF(BW35=0,1,BY35/BW35))</f>
        <v>-5.3178776290630975E-2</v>
      </c>
      <c r="CA35" s="21">
        <f>SUMIF($C$6:BZ$6,CA$5,$C35:BZ35)</f>
        <v>82095</v>
      </c>
      <c r="CB35" s="87">
        <f ca="1">SUMIF($C$6:CA$6,CB$5,$C35:CA35)</f>
        <v>82471</v>
      </c>
      <c r="CC35" s="21">
        <f ca="1">SUM(CB35-CA35)</f>
        <v>376</v>
      </c>
      <c r="CD35" s="22">
        <f ca="1">IF(CC35=0,0,IF(CA35=0,1,CC35/CA35))</f>
        <v>4.580059686948048E-3</v>
      </c>
      <c r="CE35" s="21">
        <f>+DJ35</f>
        <v>7101</v>
      </c>
      <c r="CF35" s="87">
        <f ca="1">OFFSET(DJ35,0,14,1,1)</f>
        <v>6676</v>
      </c>
      <c r="CG35" s="21">
        <f ca="1">SUM(CF35-CE35)</f>
        <v>-425</v>
      </c>
      <c r="CH35" s="22">
        <f ca="1">IF(CG35=0,0,IF(CE35=0,1,CG35/CE35))</f>
        <v>-5.9850725249964792E-2</v>
      </c>
      <c r="CI35" s="21">
        <f>SUMIF($C$6:CH$6,CI$5,$C35:CH35)</f>
        <v>89196</v>
      </c>
      <c r="CJ35" s="87">
        <f ca="1">SUMIF($C$6:CI$6,CJ$5,$C35:CI35)</f>
        <v>89147</v>
      </c>
      <c r="CK35" s="21">
        <f ca="1">SUM(CJ35-CI35)</f>
        <v>-49</v>
      </c>
      <c r="CL35" s="22">
        <f ca="1">IF(CK35=0,0,IF(CI35=0,1,CK35/CI35))</f>
        <v>-5.4935198887842501E-4</v>
      </c>
      <c r="CM35" s="21">
        <f>+DK35</f>
        <v>6352</v>
      </c>
      <c r="CN35" s="87">
        <f ca="1">OFFSET(DK35,0,14,1,1)</f>
        <v>6697</v>
      </c>
      <c r="CO35" s="21">
        <f ca="1">SUM(CN35-CM35)</f>
        <v>345</v>
      </c>
      <c r="CP35" s="22">
        <f ca="1">IF(CO35=0,0,IF(CM35=0,1,CO35/CM35))</f>
        <v>5.4313602015113351E-2</v>
      </c>
      <c r="CQ35" s="21">
        <f>SUMIF($C$6:CP$6,CQ$5,$C35:CP35)</f>
        <v>95548</v>
      </c>
      <c r="CR35" s="87">
        <f ca="1">SUMIF($C$6:CQ$6,CR$5,$C35:CQ35)</f>
        <v>95844</v>
      </c>
      <c r="CS35" s="21">
        <f ca="1">SUM(CR35-CQ35)</f>
        <v>296</v>
      </c>
      <c r="CT35" s="22">
        <f ca="1">IF(CS35=0,0,IF(CQ35=0,1,CS35/CQ35))</f>
        <v>3.09791937036882E-3</v>
      </c>
      <c r="CW35" s="12" t="s">
        <v>77</v>
      </c>
      <c r="CX35" s="81" t="s">
        <v>7</v>
      </c>
      <c r="CY35" s="16"/>
      <c r="CZ35" s="88">
        <f>SUMIF(IBA!$A$87:$A$97,'2013-2014'!CZ$7,IBA!D$87:D$97)</f>
        <v>8235</v>
      </c>
      <c r="DA35" s="88">
        <f>SUMIF(IBA!$A$87:$A$97,'2013-2014'!DA$7,IBA!E$87:E$97)</f>
        <v>7723</v>
      </c>
      <c r="DB35" s="88">
        <f>SUMIF(IBA!$A$87:$A$97,'2013-2014'!DB$7,IBA!F$87:F$97)</f>
        <v>8494</v>
      </c>
      <c r="DC35" s="88">
        <f>SUMIF(IBA!$A$87:$A$97,'2013-2014'!DC$7,IBA!G$87:G$97)</f>
        <v>8632</v>
      </c>
      <c r="DD35" s="88">
        <f>SUMIF(IBA!$A$87:$A$97,'2013-2014'!DD$7,IBA!H$87:H$97)</f>
        <v>8518</v>
      </c>
      <c r="DE35" s="88">
        <f>SUMIF(IBA!$A$87:$A$97,'2013-2014'!DE$7,IBA!I$87:I$97)</f>
        <v>8036</v>
      </c>
      <c r="DF35" s="88">
        <f>SUMIF(IBA!$A$87:$A$97,'2013-2014'!DF$7,IBA!J$87:J$97)</f>
        <v>8101</v>
      </c>
      <c r="DG35" s="88">
        <f>SUMIF(IBA!$A$87:$A$97,'2013-2014'!DG$7,IBA!K$87:K$97)</f>
        <v>8288</v>
      </c>
      <c r="DH35" s="88">
        <f>SUMIF(IBA!$A$87:$A$97,'2013-2014'!DH$7,IBA!L$87:L$97)</f>
        <v>7700</v>
      </c>
      <c r="DI35" s="88">
        <f>SUMIF(IBA!$A$87:$A$97,'2013-2014'!DI$7,IBA!M$87:M$97)</f>
        <v>8368</v>
      </c>
      <c r="DJ35" s="88">
        <f>SUMIF(IBA!$A$87:$A$97,'2013-2014'!DJ$7,IBA!N$87:N$97)</f>
        <v>7101</v>
      </c>
      <c r="DK35" s="88">
        <f>SUMIF(IBA!$A$87:$A$97,'2013-2014'!DK$7,IBA!O$87:O$97)</f>
        <v>6352</v>
      </c>
      <c r="DN35" s="88">
        <f>SUMIF(IBA!$A$87:$A$97,'2013-2014'!DN$7,IBA!D$87:D$97)</f>
        <v>8169</v>
      </c>
      <c r="DO35" s="88">
        <f>SUMIF(IBA!$A$87:$A$97,'2013-2014'!DO$7,IBA!E$87:E$97)</f>
        <v>9316</v>
      </c>
      <c r="DP35" s="88">
        <f>SUMIF(IBA!$A$87:$A$97,'2013-2014'!DP$7,IBA!F$87:F$97)</f>
        <v>9938</v>
      </c>
      <c r="DQ35" s="88">
        <f>SUMIF(IBA!$A$87:$A$97,'2013-2014'!DQ$7,IBA!G$87:G$97)</f>
        <v>8146</v>
      </c>
      <c r="DR35" s="88">
        <f>SUMIF(IBA!$A$87:$A$97,'2013-2014'!DR$7,IBA!H$87:H$97)</f>
        <v>8005</v>
      </c>
      <c r="DS35" s="88">
        <f>SUMIF(IBA!$A$87:$A$97,'2013-2014'!DS$7,IBA!I$87:I$97)</f>
        <v>7668</v>
      </c>
      <c r="DT35" s="88">
        <f>SUMIF(IBA!$A$87:$A$97,'2013-2014'!DT$7,IBA!J$87:J$97)</f>
        <v>8013</v>
      </c>
      <c r="DU35" s="88">
        <f>SUMIF(IBA!$A$87:$A$97,'2013-2014'!DU$7,IBA!K$87:K$97)</f>
        <v>7443</v>
      </c>
      <c r="DV35" s="88">
        <f>SUMIF(IBA!$A$87:$A$97,'2013-2014'!DV$7,IBA!L$87:L$97)</f>
        <v>7850</v>
      </c>
      <c r="DW35" s="88">
        <f>SUMIF(IBA!$A$87:$A$97,'2013-2014'!DW$7,IBA!M$87:M$97)</f>
        <v>7923</v>
      </c>
      <c r="DX35" s="88">
        <f>SUMIF(IBA!$A$87:$A$97,'2013-2014'!DX$7,IBA!N$87:N$97)</f>
        <v>6676</v>
      </c>
      <c r="DY35" s="88">
        <f>SUMIF(IBA!$A$87:$A$97,'2013-2014'!DY$7,IBA!O$87:O$97)</f>
        <v>6697</v>
      </c>
      <c r="DZ35"/>
    </row>
    <row r="36" spans="1:130" s="12" customFormat="1" ht="15.6">
      <c r="A36" s="100"/>
      <c r="B36" s="29" t="s">
        <v>8</v>
      </c>
      <c r="C36" s="87">
        <f>+CZ36</f>
        <v>1178</v>
      </c>
      <c r="D36" s="87">
        <f ca="1">OFFSET(CZ36,0,14,1,1)</f>
        <v>998</v>
      </c>
      <c r="E36" s="87">
        <f ca="1">SUM(D36-C36)</f>
        <v>-180</v>
      </c>
      <c r="F36" s="22">
        <f ca="1">IF(E36=0,0,IF(C36=0,1,E36/C36))</f>
        <v>-0.15280135823429541</v>
      </c>
      <c r="G36" s="87">
        <f>SUMIF($C$6:F$6,G$5,$C36:F36)</f>
        <v>1178</v>
      </c>
      <c r="H36" s="87">
        <f ca="1">SUMIF($C$6:G$6,H$5,$C36:G36)</f>
        <v>998</v>
      </c>
      <c r="I36" s="87">
        <f ca="1">SUM(H36-G36)</f>
        <v>-180</v>
      </c>
      <c r="J36" s="22">
        <f ca="1">IF(I36=0,0,IF(G36=0,1,I36/G36))</f>
        <v>-0.15280135823429541</v>
      </c>
      <c r="K36" s="87">
        <f>+DA36</f>
        <v>1440</v>
      </c>
      <c r="L36" s="87">
        <f ca="1">OFFSET(DA36,0,14,1,1)</f>
        <v>1193</v>
      </c>
      <c r="M36" s="87">
        <f ca="1">SUM(L36-K36)</f>
        <v>-247</v>
      </c>
      <c r="N36" s="22">
        <f ca="1">IF(M36=0,0,IF(K36=0,1,M36/K36))</f>
        <v>-0.17152777777777778</v>
      </c>
      <c r="O36" s="87">
        <f>SUMIF($C$6:N$6,O$5,$C36:N36)</f>
        <v>2618</v>
      </c>
      <c r="P36" s="87">
        <f ca="1">SUMIF($C$6:O$6,P$5,$C36:O36)</f>
        <v>2191</v>
      </c>
      <c r="Q36" s="87">
        <f ca="1">SUM(P36-O36)</f>
        <v>-427</v>
      </c>
      <c r="R36" s="22">
        <f ca="1">IF(Q36=0,0,IF(O36=0,1,Q36/O36))</f>
        <v>-0.16310160427807488</v>
      </c>
      <c r="S36" s="87">
        <f>+DB36</f>
        <v>1496</v>
      </c>
      <c r="T36" s="87">
        <f ca="1">OFFSET(DB36,0,14,1,1)</f>
        <v>1181</v>
      </c>
      <c r="U36" s="87">
        <f ca="1">SUM(T36-S36)</f>
        <v>-315</v>
      </c>
      <c r="V36" s="22">
        <f ca="1">IF(U36=0,0,IF(S36=0,1,U36/S36))</f>
        <v>-0.21056149732620322</v>
      </c>
      <c r="W36" s="87">
        <f>SUMIF($C$6:V$6,W$5,$C36:V36)</f>
        <v>4114</v>
      </c>
      <c r="X36" s="87">
        <f ca="1">SUMIF($C$6:W$6,X$5,$C36:W36)</f>
        <v>3372</v>
      </c>
      <c r="Y36" s="87">
        <f ca="1">SUM(X36-W36)</f>
        <v>-742</v>
      </c>
      <c r="Z36" s="22">
        <f ca="1">IF(Y36=0,0,IF(W36=0,1,Y36/W36))</f>
        <v>-0.18035974720466699</v>
      </c>
      <c r="AA36" s="87">
        <f>+DC36</f>
        <v>1265</v>
      </c>
      <c r="AB36" s="87">
        <f ca="1">OFFSET(DC36,0,14,1,1)</f>
        <v>1058</v>
      </c>
      <c r="AC36" s="87">
        <f ca="1">SUM(AB36-AA36)</f>
        <v>-207</v>
      </c>
      <c r="AD36" s="22">
        <f ca="1">IF(AC36=0,0,IF(AA36=0,1,AC36/AA36))</f>
        <v>-0.16363636363636364</v>
      </c>
      <c r="AE36" s="87">
        <f>SUMIF($C$6:AD$6,AE$5,$C36:AD36)</f>
        <v>5379</v>
      </c>
      <c r="AF36" s="87">
        <f ca="1">SUMIF($C$6:AE$6,AF$5,$C36:AE36)</f>
        <v>4430</v>
      </c>
      <c r="AG36" s="87">
        <f ca="1">SUM(AF36-AE36)</f>
        <v>-949</v>
      </c>
      <c r="AH36" s="22">
        <f ca="1">IF(AG36=0,0,IF(AE36=0,1,AG36/AE36))</f>
        <v>-0.17642684513850157</v>
      </c>
      <c r="AI36" s="87">
        <f>+DD36</f>
        <v>4181</v>
      </c>
      <c r="AJ36" s="87">
        <f ca="1">OFFSET(DD36,0,14,1,1)</f>
        <v>3637</v>
      </c>
      <c r="AK36" s="87">
        <f ca="1">SUM(AJ36-AI36)</f>
        <v>-544</v>
      </c>
      <c r="AL36" s="22">
        <f ca="1">IF(AK36=0,0,IF(AI36=0,1,AK36/AI36))</f>
        <v>-0.13011241329825401</v>
      </c>
      <c r="AM36" s="87">
        <f>SUMIF($C$6:AL$6,AM$5,$C36:AL36)</f>
        <v>9560</v>
      </c>
      <c r="AN36" s="87">
        <f ca="1">SUMIF($C$6:AM$6,AN$5,$C36:AM36)</f>
        <v>8067</v>
      </c>
      <c r="AO36" s="87">
        <f ca="1">SUM(AN36-AM36)</f>
        <v>-1493</v>
      </c>
      <c r="AP36" s="22">
        <f ca="1">IF(AO36=0,0,IF(AM36=0,1,AO36/AM36))</f>
        <v>-0.15617154811715481</v>
      </c>
      <c r="AQ36" s="87">
        <f>+DE36</f>
        <v>6850</v>
      </c>
      <c r="AR36" s="87">
        <f ca="1">OFFSET(DE36,0,14,1,1)</f>
        <v>6624</v>
      </c>
      <c r="AS36" s="87">
        <f ca="1">SUM(AR36-AQ36)</f>
        <v>-226</v>
      </c>
      <c r="AT36" s="22">
        <f ca="1">IF(AS36=0,0,IF(AQ36=0,1,AS36/AQ36))</f>
        <v>-3.2992700729927008E-2</v>
      </c>
      <c r="AU36" s="87">
        <f>SUMIF($C$6:AT$6,AU$5,$C36:AT36)</f>
        <v>16410</v>
      </c>
      <c r="AV36" s="87">
        <f ca="1">SUMIF($C$6:AU$6,AV$5,$C36:AU36)</f>
        <v>14691</v>
      </c>
      <c r="AW36" s="87">
        <f ca="1">SUM(AV36-AU36)</f>
        <v>-1719</v>
      </c>
      <c r="AX36" s="22">
        <f ca="1">IF(AW36=0,0,IF(AU36=0,1,AW36/AU36))</f>
        <v>-0.10475319926873858</v>
      </c>
      <c r="AY36" s="87">
        <f>+DF36</f>
        <v>8327</v>
      </c>
      <c r="AZ36" s="87">
        <f ca="1">OFFSET(DF36,0,14,1,1)</f>
        <v>8302</v>
      </c>
      <c r="BA36" s="87">
        <f ca="1">SUM(AZ36-AY36)</f>
        <v>-25</v>
      </c>
      <c r="BB36" s="22">
        <f ca="1">IF(BA36=0,0,IF(AY36=0,1,BA36/AY36))</f>
        <v>-3.0022817341179295E-3</v>
      </c>
      <c r="BC36" s="87">
        <f>SUMIF($C$6:BB$6,BC$5,$C36:BB36)</f>
        <v>24737</v>
      </c>
      <c r="BD36" s="87">
        <f ca="1">SUMIF($C$6:BC$6,BD$5,$C36:BC36)</f>
        <v>22993</v>
      </c>
      <c r="BE36" s="87">
        <f ca="1">SUM(BD36-BC36)</f>
        <v>-1744</v>
      </c>
      <c r="BF36" s="22">
        <f ca="1">IF(BE36=0,0,IF(BC36=0,1,BE36/BC36))</f>
        <v>-7.0501677648866071E-2</v>
      </c>
      <c r="BG36" s="87">
        <f>+DG36</f>
        <v>9814</v>
      </c>
      <c r="BH36" s="87">
        <f ca="1">OFFSET(DG36,0,14,1,1)</f>
        <v>9699</v>
      </c>
      <c r="BI36" s="87">
        <f ca="1">SUM(BH36-BG36)</f>
        <v>-115</v>
      </c>
      <c r="BJ36" s="22">
        <f ca="1">IF(BI36=0,0,IF(BG36=0,1,BI36/BG36))</f>
        <v>-1.1717953943346239E-2</v>
      </c>
      <c r="BK36" s="87">
        <f>SUMIF($C$6:BJ$6,BK$5,$C36:BJ36)</f>
        <v>34551</v>
      </c>
      <c r="BL36" s="87">
        <f ca="1">SUMIF($C$6:BK$6,BL$5,$C36:BK36)</f>
        <v>32692</v>
      </c>
      <c r="BM36" s="87">
        <f ca="1">SUM(BL36-BK36)</f>
        <v>-1859</v>
      </c>
      <c r="BN36" s="22">
        <f ca="1">IF(BM36=0,0,IF(BK36=0,1,BM36/BK36))</f>
        <v>-5.3804520853231452E-2</v>
      </c>
      <c r="BO36" s="87">
        <f>+DH36</f>
        <v>5602</v>
      </c>
      <c r="BP36" s="87">
        <f ca="1">OFFSET(DH36,0,14,1,1)</f>
        <v>5442</v>
      </c>
      <c r="BQ36" s="87">
        <f ca="1">SUM(BP36-BO36)</f>
        <v>-160</v>
      </c>
      <c r="BR36" s="22">
        <f ca="1">IF(BQ36=0,0,IF(BO36=0,1,BQ36/BO36))</f>
        <v>-2.8561228132809712E-2</v>
      </c>
      <c r="BS36" s="87">
        <f>SUMIF($C$6:BR$6,BS$5,$C36:BR36)</f>
        <v>40153</v>
      </c>
      <c r="BT36" s="87">
        <f ca="1">SUMIF($C$6:BS$6,BT$5,$C36:BS36)</f>
        <v>38134</v>
      </c>
      <c r="BU36" s="87">
        <f ca="1">SUM(BT36-BS36)</f>
        <v>-2019</v>
      </c>
      <c r="BV36" s="22">
        <f ca="1">IF(BU36=0,0,IF(BS36=0,1,BU36/BS36))</f>
        <v>-5.0282668791871092E-2</v>
      </c>
      <c r="BW36" s="87">
        <f>+DI36</f>
        <v>2932</v>
      </c>
      <c r="BX36" s="87">
        <f ca="1">OFFSET(DI36,0,14,1,1)</f>
        <v>2756</v>
      </c>
      <c r="BY36" s="87">
        <f ca="1">SUM(BX36-BW36)</f>
        <v>-176</v>
      </c>
      <c r="BZ36" s="22">
        <f ca="1">IF(BY36=0,0,IF(BW36=0,1,BY36/BW36))</f>
        <v>-6.0027285129604369E-2</v>
      </c>
      <c r="CA36" s="87">
        <f>SUMIF($C$6:BZ$6,CA$5,$C36:BZ36)</f>
        <v>43085</v>
      </c>
      <c r="CB36" s="87">
        <f ca="1">SUMIF($C$6:CA$6,CB$5,$C36:CA36)</f>
        <v>40890</v>
      </c>
      <c r="CC36" s="87">
        <f ca="1">SUM(CB36-CA36)</f>
        <v>-2195</v>
      </c>
      <c r="CD36" s="22">
        <f ca="1">IF(CC36=0,0,IF(CA36=0,1,CC36/CA36))</f>
        <v>-5.0945804804456304E-2</v>
      </c>
      <c r="CE36" s="87">
        <f>+DJ36</f>
        <v>1218</v>
      </c>
      <c r="CF36" s="87">
        <f ca="1">OFFSET(DJ36,0,14,1,1)</f>
        <v>1025</v>
      </c>
      <c r="CG36" s="87">
        <f ca="1">SUM(CF36-CE36)</f>
        <v>-193</v>
      </c>
      <c r="CH36" s="22">
        <f ca="1">IF(CG36=0,0,IF(CE36=0,1,CG36/CE36))</f>
        <v>-0.15845648604269294</v>
      </c>
      <c r="CI36" s="87">
        <f>SUMIF($C$6:CH$6,CI$5,$C36:CH36)</f>
        <v>44303</v>
      </c>
      <c r="CJ36" s="87">
        <f ca="1">SUMIF($C$6:CI$6,CJ$5,$C36:CI36)</f>
        <v>41915</v>
      </c>
      <c r="CK36" s="87">
        <f ca="1">SUM(CJ36-CI36)</f>
        <v>-2388</v>
      </c>
      <c r="CL36" s="22">
        <f ca="1">IF(CK36=0,0,IF(CI36=0,1,CK36/CI36))</f>
        <v>-5.3901541656321245E-2</v>
      </c>
      <c r="CM36" s="87">
        <f>+DK36</f>
        <v>891</v>
      </c>
      <c r="CN36" s="87">
        <f ca="1">OFFSET(DK36,0,14,1,1)</f>
        <v>665</v>
      </c>
      <c r="CO36" s="87">
        <f ca="1">SUM(CN36-CM36)</f>
        <v>-226</v>
      </c>
      <c r="CP36" s="22">
        <f ca="1">IF(CO36=0,0,IF(CM36=0,1,CO36/CM36))</f>
        <v>-0.25364758698092033</v>
      </c>
      <c r="CQ36" s="87">
        <f>SUMIF($C$6:CP$6,CQ$5,$C36:CP36)</f>
        <v>45194</v>
      </c>
      <c r="CR36" s="87">
        <f ca="1">SUMIF($C$6:CQ$6,CR$5,$C36:CQ36)</f>
        <v>42580</v>
      </c>
      <c r="CS36" s="87">
        <f ca="1">SUM(CR36-CQ36)</f>
        <v>-2614</v>
      </c>
      <c r="CT36" s="22">
        <f ca="1">IF(CS36=0,0,IF(CQ36=0,1,CS36/CQ36))</f>
        <v>-5.7839536221622342E-2</v>
      </c>
      <c r="CW36" s="12" t="s">
        <v>77</v>
      </c>
      <c r="CX36" s="81" t="s">
        <v>8</v>
      </c>
      <c r="CY36" s="16"/>
      <c r="CZ36" s="88">
        <f>SUMIF(IBA!$A$101:$A$111,'2013-2014'!CZ$7,IBA!D$101:D$111)</f>
        <v>1178</v>
      </c>
      <c r="DA36" s="88">
        <f>SUMIF(IBA!$A$101:$A$111,'2013-2014'!DA$7,IBA!E$101:E$111)</f>
        <v>1440</v>
      </c>
      <c r="DB36" s="88">
        <f>SUMIF(IBA!$A$101:$A$111,'2013-2014'!DB$7,IBA!F$101:F$111)</f>
        <v>1496</v>
      </c>
      <c r="DC36" s="88">
        <f>SUMIF(IBA!$A$101:$A$111,'2013-2014'!DC$7,IBA!G$101:G$111)</f>
        <v>1265</v>
      </c>
      <c r="DD36" s="88">
        <f>SUMIF(IBA!$A$101:$A$111,'2013-2014'!DD$7,IBA!H$101:H$111)</f>
        <v>4181</v>
      </c>
      <c r="DE36" s="88">
        <f>SUMIF(IBA!$A$101:$A$111,'2013-2014'!DE$7,IBA!I$101:I$111)</f>
        <v>6850</v>
      </c>
      <c r="DF36" s="88">
        <f>SUMIF(IBA!$A$101:$A$111,'2013-2014'!DF$7,IBA!J$101:J$111)</f>
        <v>8327</v>
      </c>
      <c r="DG36" s="88">
        <f>SUMIF(IBA!$A$101:$A$111,'2013-2014'!DG$7,IBA!K$101:K$111)</f>
        <v>9814</v>
      </c>
      <c r="DH36" s="88">
        <f>SUMIF(IBA!$A$101:$A$111,'2013-2014'!DH$7,IBA!L$101:L$111)</f>
        <v>5602</v>
      </c>
      <c r="DI36" s="88">
        <f>SUMIF(IBA!$A$101:$A$111,'2013-2014'!DI$7,IBA!M$101:M$111)</f>
        <v>2932</v>
      </c>
      <c r="DJ36" s="88">
        <f>SUMIF(IBA!$A$101:$A$111,'2013-2014'!DJ$7,IBA!N$101:N$111)</f>
        <v>1218</v>
      </c>
      <c r="DK36" s="88">
        <f>SUMIF(IBA!$A$101:$A$111,'2013-2014'!DK$7,IBA!O$101:O$111)</f>
        <v>891</v>
      </c>
      <c r="DN36" s="88">
        <f>SUMIF(IBA!$A$101:$A$111,'2013-2014'!DN$7,IBA!D$101:D$111)</f>
        <v>998</v>
      </c>
      <c r="DO36" s="88">
        <f>SUMIF(IBA!$A$101:$A$111,'2013-2014'!DO$7,IBA!E$101:E$111)</f>
        <v>1193</v>
      </c>
      <c r="DP36" s="88">
        <f>SUMIF(IBA!$A$101:$A$111,'2013-2014'!DP$7,IBA!F$101:F$111)</f>
        <v>1181</v>
      </c>
      <c r="DQ36" s="88">
        <f>SUMIF(IBA!$A$101:$A$111,'2013-2014'!DQ$7,IBA!G$101:G$111)</f>
        <v>1058</v>
      </c>
      <c r="DR36" s="88">
        <f>SUMIF(IBA!$A$101:$A$111,'2013-2014'!DR$7,IBA!H$101:H$111)</f>
        <v>3637</v>
      </c>
      <c r="DS36" s="88">
        <f>SUMIF(IBA!$A$101:$A$111,'2013-2014'!DS$7,IBA!I$101:I$111)</f>
        <v>6624</v>
      </c>
      <c r="DT36" s="88">
        <f>SUMIF(IBA!$A$101:$A$111,'2013-2014'!DT$7,IBA!J$101:J$111)</f>
        <v>8302</v>
      </c>
      <c r="DU36" s="88">
        <f>SUMIF(IBA!$A$101:$A$111,'2013-2014'!DU$7,IBA!K$101:K$111)</f>
        <v>9699</v>
      </c>
      <c r="DV36" s="88">
        <f>SUMIF(IBA!$A$101:$A$111,'2013-2014'!DV$7,IBA!L$101:L$111)</f>
        <v>5442</v>
      </c>
      <c r="DW36" s="88">
        <f>SUMIF(IBA!$A$101:$A$111,'2013-2014'!DW$7,IBA!M$101:M$111)</f>
        <v>2756</v>
      </c>
      <c r="DX36" s="88">
        <f>SUMIF(IBA!$A$101:$A$111,'2013-2014'!DX$7,IBA!N$101:N$111)</f>
        <v>1025</v>
      </c>
      <c r="DY36" s="88">
        <f>SUMIF(IBA!$A$101:$A$111,'2013-2014'!DY$7,IBA!O$101:O$111)</f>
        <v>665</v>
      </c>
      <c r="DZ36"/>
    </row>
    <row r="37" spans="1:130" s="16" customFormat="1" ht="15.6">
      <c r="A37" s="90"/>
      <c r="B37" s="27" t="s">
        <v>9</v>
      </c>
      <c r="C37" s="14">
        <f>+SUM(C34:C36)</f>
        <v>149473</v>
      </c>
      <c r="D37" s="103">
        <f ca="1">+SUM(D34:D36)</f>
        <v>146357</v>
      </c>
      <c r="E37" s="14">
        <f ca="1">SUM(E34:E36)</f>
        <v>-3116</v>
      </c>
      <c r="F37" s="15">
        <f ca="1">IF(E37=0,0,IF(C37=0,1,E37/C37))</f>
        <v>-2.084657429769925E-2</v>
      </c>
      <c r="G37" s="14">
        <f>SUM(G34:G36)</f>
        <v>149473</v>
      </c>
      <c r="H37" s="103">
        <f ca="1">SUM(H34:H36)</f>
        <v>146357</v>
      </c>
      <c r="I37" s="14">
        <f ca="1">SUM(I34:I36)</f>
        <v>-3116</v>
      </c>
      <c r="J37" s="15">
        <f ca="1">IF(I37=0,0,IF(G37=0,1,I37/G37))</f>
        <v>-2.084657429769925E-2</v>
      </c>
      <c r="K37" s="14">
        <f>+SUM(K34:K36)</f>
        <v>145924</v>
      </c>
      <c r="L37" s="103">
        <f ca="1">+SUM(L34:L36)</f>
        <v>138893</v>
      </c>
      <c r="M37" s="14">
        <f ca="1">SUM(M34:M36)</f>
        <v>-7031</v>
      </c>
      <c r="N37" s="15">
        <f ca="1">IF(M37=0,0,IF(K37=0,1,M37/K37))</f>
        <v>-4.8182615608124778E-2</v>
      </c>
      <c r="O37" s="14">
        <f>SUM(O34:O36)</f>
        <v>295397</v>
      </c>
      <c r="P37" s="103">
        <f ca="1">SUM(P34:P36)</f>
        <v>285250</v>
      </c>
      <c r="Q37" s="14">
        <f ca="1">SUM(Q34:Q36)</f>
        <v>-10147</v>
      </c>
      <c r="R37" s="15">
        <f ca="1">IF(Q37=0,0,IF(O37=0,1,Q37/O37))</f>
        <v>-3.4350382705308449E-2</v>
      </c>
      <c r="S37" s="14">
        <f>+SUM(S34:S36)</f>
        <v>169374</v>
      </c>
      <c r="T37" s="103">
        <f ca="1">+SUM(T34:T36)</f>
        <v>158085</v>
      </c>
      <c r="U37" s="14">
        <f ca="1">SUM(U34:U36)</f>
        <v>-11289</v>
      </c>
      <c r="V37" s="15">
        <f ca="1">IF(U37=0,0,IF(S37=0,1,U37/S37))</f>
        <v>-6.6651316022530022E-2</v>
      </c>
      <c r="W37" s="14">
        <f>SUM(W34:W36)</f>
        <v>464771</v>
      </c>
      <c r="X37" s="103">
        <f ca="1">SUM(X34:X36)</f>
        <v>443335</v>
      </c>
      <c r="Y37" s="14">
        <f ca="1">SUM(Y34:Y36)</f>
        <v>-21436</v>
      </c>
      <c r="Z37" s="15">
        <f ca="1">IF(Y37=0,0,IF(W37=0,1,Y37/W37))</f>
        <v>-4.6121638398264955E-2</v>
      </c>
      <c r="AA37" s="14">
        <f>+SUM(AA34:AA36)</f>
        <v>159501</v>
      </c>
      <c r="AB37" s="103">
        <f ca="1">+SUM(AB34:AB36)</f>
        <v>153213</v>
      </c>
      <c r="AC37" s="14">
        <f ca="1">SUM(AC34:AC36)</f>
        <v>-6288</v>
      </c>
      <c r="AD37" s="15">
        <f ca="1">IF(AC37=0,0,IF(AA37=0,1,AC37/AA37))</f>
        <v>-3.9422950326330246E-2</v>
      </c>
      <c r="AE37" s="14">
        <f>SUM(AE34:AE36)</f>
        <v>624272</v>
      </c>
      <c r="AF37" s="103">
        <f ca="1">SUM(AF34:AF36)</f>
        <v>596548</v>
      </c>
      <c r="AG37" s="14">
        <f ca="1">SUM(AG34:AG36)</f>
        <v>-27724</v>
      </c>
      <c r="AH37" s="15">
        <f ca="1">IF(AG37=0,0,IF(AE37=0,1,AG37/AE37))</f>
        <v>-4.4410128918163878E-2</v>
      </c>
      <c r="AI37" s="14">
        <f>+SUM(AI34:AI36)</f>
        <v>177812</v>
      </c>
      <c r="AJ37" s="103">
        <f ca="1">+SUM(AJ34:AJ36)</f>
        <v>171737</v>
      </c>
      <c r="AK37" s="14">
        <f ca="1">SUM(AK34:AK36)</f>
        <v>-6075</v>
      </c>
      <c r="AL37" s="15">
        <f ca="1">IF(AK37=0,0,IF(AI37=0,1,AK37/AI37))</f>
        <v>-3.4165298180100334E-2</v>
      </c>
      <c r="AM37" s="14">
        <f>SUM(AM34:AM36)</f>
        <v>802084</v>
      </c>
      <c r="AN37" s="103">
        <f ca="1">SUM(AN34:AN36)</f>
        <v>768285</v>
      </c>
      <c r="AO37" s="14">
        <f ca="1">SUM(AO34:AO36)</f>
        <v>-33799</v>
      </c>
      <c r="AP37" s="15">
        <f ca="1">IF(AO37=0,0,IF(AM37=0,1,AO37/AM37))</f>
        <v>-4.2138977962407925E-2</v>
      </c>
      <c r="AQ37" s="14">
        <f>+SUM(AQ34:AQ36)</f>
        <v>184246</v>
      </c>
      <c r="AR37" s="103">
        <f ca="1">+SUM(AR34:AR36)</f>
        <v>180675</v>
      </c>
      <c r="AS37" s="14">
        <f ca="1">SUM(AS34:AS36)</f>
        <v>-3571</v>
      </c>
      <c r="AT37" s="15">
        <f ca="1">IF(AS37=0,0,IF(AQ37=0,1,AS37/AQ37))</f>
        <v>-1.9381696210501179E-2</v>
      </c>
      <c r="AU37" s="14">
        <f>SUM(AU34:AU36)</f>
        <v>986330</v>
      </c>
      <c r="AV37" s="103">
        <f ca="1">SUM(AV34:AV36)</f>
        <v>948960</v>
      </c>
      <c r="AW37" s="14">
        <f ca="1">SUM(AW34:AW36)</f>
        <v>-37370</v>
      </c>
      <c r="AX37" s="15">
        <f ca="1">IF(AW37=0,0,IF(AU37=0,1,AW37/AU37))</f>
        <v>-3.7887927975424049E-2</v>
      </c>
      <c r="AY37" s="14">
        <f>+SUM(AY34:AY36)</f>
        <v>206750</v>
      </c>
      <c r="AZ37" s="103">
        <f ca="1">+SUM(AZ34:AZ36)</f>
        <v>201718</v>
      </c>
      <c r="BA37" s="14">
        <f ca="1">SUM(BA34:BA36)</f>
        <v>-5032</v>
      </c>
      <c r="BB37" s="15">
        <f ca="1">IF(BA37=0,0,IF(AY37=0,1,BA37/AY37))</f>
        <v>-2.4338573155985491E-2</v>
      </c>
      <c r="BC37" s="14">
        <f>SUM(BC34:BC36)</f>
        <v>1193080</v>
      </c>
      <c r="BD37" s="103">
        <f ca="1">SUM(BD34:BD36)</f>
        <v>1150678</v>
      </c>
      <c r="BE37" s="14">
        <f ca="1">SUM(BE34:BE36)</f>
        <v>-42402</v>
      </c>
      <c r="BF37" s="15">
        <f ca="1">IF(BE37=0,0,IF(BC37=0,1,BE37/BC37))</f>
        <v>-3.5539947027860661E-2</v>
      </c>
      <c r="BG37" s="14">
        <f>+SUM(BG34:BG36)</f>
        <v>213000</v>
      </c>
      <c r="BH37" s="103">
        <f ca="1">+SUM(BH34:BH36)</f>
        <v>204368</v>
      </c>
      <c r="BI37" s="14">
        <f ca="1">SUM(BI34:BI36)</f>
        <v>-8632</v>
      </c>
      <c r="BJ37" s="15">
        <f ca="1">IF(BI37=0,0,IF(BG37=0,1,BI37/BG37))</f>
        <v>-4.0525821596244134E-2</v>
      </c>
      <c r="BK37" s="14">
        <f>SUM(BK34:BK36)</f>
        <v>1406080</v>
      </c>
      <c r="BL37" s="103">
        <f ca="1">SUM(BL34:BL36)</f>
        <v>1355046</v>
      </c>
      <c r="BM37" s="14">
        <f ca="1">SUM(BM34:BM36)</f>
        <v>-51034</v>
      </c>
      <c r="BN37" s="15">
        <f ca="1">IF(BM37=0,0,IF(BK37=0,1,BM37/BK37))</f>
        <v>-3.6295232134729176E-2</v>
      </c>
      <c r="BO37" s="14">
        <f>+SUM(BO34:BO36)</f>
        <v>187078</v>
      </c>
      <c r="BP37" s="103">
        <f ca="1">+SUM(BP34:BP36)</f>
        <v>174931</v>
      </c>
      <c r="BQ37" s="14">
        <f ca="1">SUM(BQ34:BQ36)</f>
        <v>-12147</v>
      </c>
      <c r="BR37" s="15">
        <f ca="1">IF(BQ37=0,0,IF(BO37=0,1,BQ37/BO37))</f>
        <v>-6.4930136092966564E-2</v>
      </c>
      <c r="BS37" s="14">
        <f>SUM(BS34:BS36)</f>
        <v>1593158</v>
      </c>
      <c r="BT37" s="103">
        <f ca="1">SUM(BT34:BT36)</f>
        <v>1529977</v>
      </c>
      <c r="BU37" s="14">
        <f ca="1">SUM(BU34:BU36)</f>
        <v>-63181</v>
      </c>
      <c r="BV37" s="15">
        <f ca="1">IF(BU37=0,0,IF(BS37=0,1,BU37/BS37))</f>
        <v>-3.9657711287894859E-2</v>
      </c>
      <c r="BW37" s="14">
        <f>+SUM(BW34:BW36)</f>
        <v>181299</v>
      </c>
      <c r="BX37" s="103">
        <f ca="1">+SUM(BX34:BX36)</f>
        <v>163954</v>
      </c>
      <c r="BY37" s="14">
        <f ca="1">SUM(BY34:BY36)</f>
        <v>-17345</v>
      </c>
      <c r="BZ37" s="15">
        <f ca="1">IF(BY37=0,0,IF(BW37=0,1,BY37/BW37))</f>
        <v>-9.5670687648580527E-2</v>
      </c>
      <c r="CA37" s="14">
        <f>SUM(CA34:CA36)</f>
        <v>1774457</v>
      </c>
      <c r="CB37" s="103">
        <f ca="1">SUM(CB34:CB36)</f>
        <v>1693931</v>
      </c>
      <c r="CC37" s="14">
        <f ca="1">SUM(CC34:CC36)</f>
        <v>-80526</v>
      </c>
      <c r="CD37" s="15">
        <f ca="1">IF(CC37=0,0,IF(CA37=0,1,CC37/CA37))</f>
        <v>-4.5380643205217147E-2</v>
      </c>
      <c r="CE37" s="14">
        <f>+SUM(CE34:CE36)</f>
        <v>161876</v>
      </c>
      <c r="CF37" s="103">
        <f ca="1">+SUM(CF34:CF36)</f>
        <v>139362</v>
      </c>
      <c r="CG37" s="14">
        <f ca="1">SUM(CG34:CG36)</f>
        <v>-22514</v>
      </c>
      <c r="CH37" s="15">
        <f ca="1">IF(CG37=0,0,IF(CE37=0,1,CG37/CE37))</f>
        <v>-0.13908176629024685</v>
      </c>
      <c r="CI37" s="14">
        <f>SUM(CI34:CI36)</f>
        <v>1936333</v>
      </c>
      <c r="CJ37" s="103">
        <f ca="1">SUM(CJ34:CJ36)</f>
        <v>1833293</v>
      </c>
      <c r="CK37" s="14">
        <f ca="1">SUM(CK34:CK36)</f>
        <v>-103040</v>
      </c>
      <c r="CL37" s="15">
        <f ca="1">IF(CK37=0,0,IF(CI37=0,1,CK37/CI37))</f>
        <v>-5.3213987470130397E-2</v>
      </c>
      <c r="CM37" s="14">
        <f>+SUM(CM34:CM36)</f>
        <v>168125</v>
      </c>
      <c r="CN37" s="103">
        <f ca="1">+SUM(CN34:CN36)</f>
        <v>147548</v>
      </c>
      <c r="CO37" s="14">
        <f ca="1">SUM(CO34:CO36)</f>
        <v>-20577</v>
      </c>
      <c r="CP37" s="15">
        <f ca="1">IF(CO37=0,0,IF(CM37=0,1,CO37/CM37))</f>
        <v>-0.1223910780669145</v>
      </c>
      <c r="CQ37" s="14">
        <f>SUM(CQ34:CQ36)</f>
        <v>2104458</v>
      </c>
      <c r="CR37" s="103">
        <f ca="1">SUM(CR34:CR36)</f>
        <v>1980841</v>
      </c>
      <c r="CS37" s="14">
        <f ca="1">SUM(CS34:CS36)</f>
        <v>-123617</v>
      </c>
      <c r="CT37" s="15">
        <f ca="1">IF(CS37=0,0,IF(CQ37=0,1,CS37/CQ37))</f>
        <v>-5.8740540319645249E-2</v>
      </c>
      <c r="CW37" s="12"/>
      <c r="CX37" s="12"/>
      <c r="CZ37" s="89"/>
      <c r="DA37" s="89"/>
      <c r="DB37" s="89"/>
      <c r="DC37" s="89"/>
      <c r="DD37" s="89"/>
      <c r="DE37" s="89"/>
      <c r="DF37" s="89"/>
      <c r="DG37" s="89"/>
      <c r="DH37" s="89"/>
      <c r="DI37" s="89"/>
      <c r="DJ37" s="89"/>
      <c r="DK37" s="89"/>
      <c r="DL37" s="12"/>
      <c r="DM37" s="12"/>
      <c r="DN37" s="89"/>
      <c r="DO37" s="89"/>
      <c r="DP37" s="89"/>
      <c r="DQ37" s="89"/>
      <c r="DR37" s="89"/>
      <c r="DS37" s="89"/>
      <c r="DT37" s="89"/>
      <c r="DU37" s="89"/>
      <c r="DV37" s="89"/>
      <c r="DW37" s="89"/>
      <c r="DX37" s="89"/>
      <c r="DY37" s="89"/>
      <c r="DZ37"/>
    </row>
    <row r="38" spans="1:130" s="12" customFormat="1" ht="15.6">
      <c r="A38" s="92"/>
      <c r="B38" s="28"/>
      <c r="C38" s="9"/>
      <c r="D38" s="9"/>
      <c r="E38" s="10"/>
      <c r="F38" s="11"/>
      <c r="G38" s="9"/>
      <c r="H38" s="9"/>
      <c r="I38" s="10"/>
      <c r="J38" s="11"/>
      <c r="K38" s="9"/>
      <c r="L38" s="9"/>
      <c r="M38" s="10"/>
      <c r="N38" s="11"/>
      <c r="O38" s="9"/>
      <c r="P38" s="9"/>
      <c r="Q38" s="10"/>
      <c r="R38" s="11"/>
      <c r="S38" s="9"/>
      <c r="T38" s="9"/>
      <c r="U38" s="10"/>
      <c r="V38" s="11"/>
      <c r="W38" s="9"/>
      <c r="X38" s="9"/>
      <c r="Y38" s="10"/>
      <c r="Z38" s="11"/>
      <c r="AA38" s="9"/>
      <c r="AB38" s="9"/>
      <c r="AC38" s="10"/>
      <c r="AD38" s="11"/>
      <c r="AE38" s="9"/>
      <c r="AF38" s="9"/>
      <c r="AG38" s="10"/>
      <c r="AH38" s="11"/>
      <c r="AI38" s="9"/>
      <c r="AJ38" s="9"/>
      <c r="AK38" s="10"/>
      <c r="AL38" s="11"/>
      <c r="AM38" s="9"/>
      <c r="AN38" s="9"/>
      <c r="AO38" s="10"/>
      <c r="AP38" s="11"/>
      <c r="AQ38" s="9"/>
      <c r="AR38" s="9"/>
      <c r="AS38" s="10"/>
      <c r="AT38" s="11"/>
      <c r="AU38" s="9"/>
      <c r="AV38" s="9"/>
      <c r="AW38" s="10"/>
      <c r="AX38" s="11"/>
      <c r="AY38" s="9"/>
      <c r="AZ38" s="9"/>
      <c r="BA38" s="10"/>
      <c r="BB38" s="11"/>
      <c r="BC38" s="9"/>
      <c r="BD38" s="9"/>
      <c r="BE38" s="10"/>
      <c r="BF38" s="11"/>
      <c r="BG38" s="9"/>
      <c r="BH38" s="9"/>
      <c r="BI38" s="10"/>
      <c r="BJ38" s="11"/>
      <c r="BK38" s="9"/>
      <c r="BL38" s="9"/>
      <c r="BM38" s="10"/>
      <c r="BN38" s="11"/>
      <c r="BO38" s="9"/>
      <c r="BP38" s="9"/>
      <c r="BQ38" s="10"/>
      <c r="BR38" s="11"/>
      <c r="BS38" s="9"/>
      <c r="BT38" s="9"/>
      <c r="BU38" s="10"/>
      <c r="BV38" s="11"/>
      <c r="BW38" s="9"/>
      <c r="BX38" s="9"/>
      <c r="BY38" s="10"/>
      <c r="BZ38" s="11"/>
      <c r="CA38" s="9"/>
      <c r="CB38" s="9"/>
      <c r="CC38" s="10"/>
      <c r="CD38" s="11"/>
      <c r="CE38" s="9"/>
      <c r="CF38" s="9"/>
      <c r="CG38" s="10"/>
      <c r="CH38" s="11"/>
      <c r="CI38" s="9"/>
      <c r="CJ38" s="9"/>
      <c r="CK38" s="10"/>
      <c r="CL38" s="11"/>
      <c r="CM38" s="9"/>
      <c r="CN38" s="9"/>
      <c r="CO38" s="10"/>
      <c r="CP38" s="11"/>
      <c r="CQ38" s="9"/>
      <c r="CR38" s="9"/>
      <c r="CS38" s="10"/>
      <c r="CT38" s="11"/>
      <c r="CY38" s="16"/>
      <c r="CZ38" s="89"/>
      <c r="DA38" s="89"/>
      <c r="DB38" s="89"/>
      <c r="DC38" s="89"/>
      <c r="DD38" s="89"/>
      <c r="DE38" s="89"/>
      <c r="DF38" s="89"/>
      <c r="DG38" s="89"/>
      <c r="DH38" s="89"/>
      <c r="DI38" s="89"/>
      <c r="DJ38" s="89"/>
      <c r="DK38" s="89"/>
      <c r="DN38" s="89"/>
      <c r="DO38" s="89"/>
      <c r="DP38" s="89"/>
      <c r="DQ38" s="89"/>
      <c r="DR38" s="89"/>
      <c r="DS38" s="89"/>
      <c r="DT38" s="89"/>
      <c r="DU38" s="89"/>
      <c r="DV38" s="89"/>
      <c r="DW38" s="89"/>
      <c r="DX38" s="89"/>
      <c r="DY38" s="89"/>
      <c r="DZ38"/>
    </row>
    <row r="39" spans="1:130" s="12" customFormat="1" ht="15" customHeight="1">
      <c r="A39" s="99"/>
      <c r="B39" s="31" t="s">
        <v>6</v>
      </c>
      <c r="C39" s="21">
        <f>+CZ39</f>
        <v>170771</v>
      </c>
      <c r="D39" s="87">
        <f ca="1">OFFSET(CZ39,0,14,1,1)</f>
        <v>158816</v>
      </c>
      <c r="E39" s="21">
        <f ca="1">SUM(D39-C39)</f>
        <v>-11955</v>
      </c>
      <c r="F39" s="22">
        <f ca="1">IF(E39=0,0,IF(C39=0,1,E39/C39))</f>
        <v>-7.0006031469043342E-2</v>
      </c>
      <c r="G39" s="21">
        <f>SUMIF($C$6:F$6,G$5,$C39:F39)</f>
        <v>170771</v>
      </c>
      <c r="H39" s="87">
        <f ca="1">SUMIF($C$6:G$6,H$5,$C39:G39)</f>
        <v>158816</v>
      </c>
      <c r="I39" s="21">
        <f ca="1">SUM(H39-G39)</f>
        <v>-11955</v>
      </c>
      <c r="J39" s="22">
        <f ca="1">IF(I39=0,0,IF(G39=0,1,I39/G39))</f>
        <v>-7.0006031469043342E-2</v>
      </c>
      <c r="K39" s="21">
        <f>+DA39</f>
        <v>159771</v>
      </c>
      <c r="L39" s="87">
        <f ca="1">OFFSET(DA39,0,14,1,1)</f>
        <v>149644</v>
      </c>
      <c r="M39" s="21">
        <f ca="1">SUM(L39-K39)</f>
        <v>-10127</v>
      </c>
      <c r="N39" s="22">
        <f ca="1">IF(M39=0,0,IF(K39=0,1,M39/K39))</f>
        <v>-6.3384469021286721E-2</v>
      </c>
      <c r="O39" s="21">
        <f>SUMIF($C$6:N$6,O$5,$C39:N39)</f>
        <v>330542</v>
      </c>
      <c r="P39" s="87">
        <f ca="1">SUMIF($C$6:O$6,P$5,$C39:O39)</f>
        <v>308460</v>
      </c>
      <c r="Q39" s="21">
        <f ca="1">SUM(P39-O39)</f>
        <v>-22082</v>
      </c>
      <c r="R39" s="22">
        <f ca="1">IF(Q39=0,0,IF(O39=0,1,Q39/O39))</f>
        <v>-6.6805428659595448E-2</v>
      </c>
      <c r="S39" s="21">
        <f>+DB39</f>
        <v>175993</v>
      </c>
      <c r="T39" s="87">
        <f ca="1">OFFSET(DB39,0,14,1,1)</f>
        <v>177756</v>
      </c>
      <c r="U39" s="21">
        <f ca="1">SUM(T39-S39)</f>
        <v>1763</v>
      </c>
      <c r="V39" s="22">
        <f ca="1">IF(U39=0,0,IF(S39=0,1,U39/S39))</f>
        <v>1.0017443875608689E-2</v>
      </c>
      <c r="W39" s="21">
        <f>SUMIF($C$6:V$6,W$5,$C39:V39)</f>
        <v>506535</v>
      </c>
      <c r="X39" s="87">
        <f ca="1">SUMIF($C$6:W$6,X$5,$C39:W39)</f>
        <v>486216</v>
      </c>
      <c r="Y39" s="21">
        <f ca="1">SUM(X39-W39)</f>
        <v>-20319</v>
      </c>
      <c r="Z39" s="22">
        <f ca="1">IF(Y39=0,0,IF(W39=0,1,Y39/W39))</f>
        <v>-4.0113713761141874E-2</v>
      </c>
      <c r="AA39" s="21">
        <f>+DC39</f>
        <v>165716</v>
      </c>
      <c r="AB39" s="87">
        <f ca="1">OFFSET(DC39,0,14,1,1)</f>
        <v>180120</v>
      </c>
      <c r="AC39" s="21">
        <f ca="1">SUM(AB39-AA39)</f>
        <v>14404</v>
      </c>
      <c r="AD39" s="22">
        <f ca="1">IF(AC39=0,0,IF(AA39=0,1,AC39/AA39))</f>
        <v>8.6919790484926013E-2</v>
      </c>
      <c r="AE39" s="21">
        <f>SUMIF($C$6:AD$6,AE$5,$C39:AD39)</f>
        <v>672251</v>
      </c>
      <c r="AF39" s="87">
        <f ca="1">SUMIF($C$6:AE$6,AF$5,$C39:AE39)</f>
        <v>666336</v>
      </c>
      <c r="AG39" s="21">
        <f ca="1">SUM(AF39-AE39)</f>
        <v>-5915</v>
      </c>
      <c r="AH39" s="22">
        <f ca="1">IF(AG39=0,0,IF(AE39=0,1,AG39/AE39))</f>
        <v>-8.7987968779518356E-3</v>
      </c>
      <c r="AI39" s="21">
        <f>+DD39</f>
        <v>188854</v>
      </c>
      <c r="AJ39" s="87">
        <f ca="1">OFFSET(DD39,0,14,1,1)</f>
        <v>198889</v>
      </c>
      <c r="AK39" s="21">
        <f ca="1">SUM(AJ39-AI39)</f>
        <v>10035</v>
      </c>
      <c r="AL39" s="22">
        <f ca="1">IF(AK39=0,0,IF(AI39=0,1,AK39/AI39))</f>
        <v>5.3136285172673069E-2</v>
      </c>
      <c r="AM39" s="21">
        <f>SUMIF($C$6:AL$6,AM$5,$C39:AL39)</f>
        <v>861105</v>
      </c>
      <c r="AN39" s="87">
        <f ca="1">SUMIF($C$6:AM$6,AN$5,$C39:AM39)</f>
        <v>865225</v>
      </c>
      <c r="AO39" s="21">
        <f ca="1">SUM(AN39-AM39)</f>
        <v>4120</v>
      </c>
      <c r="AP39" s="22">
        <f ca="1">IF(AO39=0,0,IF(AM39=0,1,AO39/AM39))</f>
        <v>4.7845500839038217E-3</v>
      </c>
      <c r="AQ39" s="21">
        <f>+DE39</f>
        <v>178870</v>
      </c>
      <c r="AR39" s="87">
        <f ca="1">OFFSET(DE39,0,14,1,1)</f>
        <v>204955</v>
      </c>
      <c r="AS39" s="21">
        <f ca="1">SUM(AR39-AQ39)</f>
        <v>26085</v>
      </c>
      <c r="AT39" s="22">
        <f ca="1">IF(AS39=0,0,IF(AQ39=0,1,AS39/AQ39))</f>
        <v>0.14583216861407727</v>
      </c>
      <c r="AU39" s="21">
        <f>SUMIF($C$6:AT$6,AU$5,$C39:AT39)</f>
        <v>1039975</v>
      </c>
      <c r="AV39" s="87">
        <f ca="1">SUMIF($C$6:AU$6,AV$5,$C39:AU39)</f>
        <v>1070180</v>
      </c>
      <c r="AW39" s="21">
        <f ca="1">SUM(AV39-AU39)</f>
        <v>30205</v>
      </c>
      <c r="AX39" s="22">
        <f ca="1">IF(AW39=0,0,IF(AU39=0,1,AW39/AU39))</f>
        <v>2.9043967403062573E-2</v>
      </c>
      <c r="AY39" s="21">
        <f>+DF39</f>
        <v>200608</v>
      </c>
      <c r="AZ39" s="87">
        <f ca="1">OFFSET(DF39,0,14,1,1)</f>
        <v>214139</v>
      </c>
      <c r="BA39" s="21">
        <f ca="1">SUM(AZ39-AY39)</f>
        <v>13531</v>
      </c>
      <c r="BB39" s="22">
        <f ca="1">IF(BA39=0,0,IF(AY39=0,1,BA39/AY39))</f>
        <v>6.7449952145477748E-2</v>
      </c>
      <c r="BC39" s="21">
        <f>SUMIF($C$6:BB$6,BC$5,$C39:BB39)</f>
        <v>1240583</v>
      </c>
      <c r="BD39" s="87">
        <f ca="1">SUMIF($C$6:BC$6,BD$5,$C39:BC39)</f>
        <v>1284319</v>
      </c>
      <c r="BE39" s="21">
        <f ca="1">SUM(BD39-BC39)</f>
        <v>43736</v>
      </c>
      <c r="BF39" s="22">
        <f ca="1">IF(BE39=0,0,IF(BC39=0,1,BE39/BC39))</f>
        <v>3.5254392491272248E-2</v>
      </c>
      <c r="BG39" s="21">
        <f>+DG39</f>
        <v>195142</v>
      </c>
      <c r="BH39" s="87">
        <f ca="1">OFFSET(DG39,0,14,1,1)</f>
        <v>208665</v>
      </c>
      <c r="BI39" s="21">
        <f ca="1">SUM(BH39-BG39)</f>
        <v>13523</v>
      </c>
      <c r="BJ39" s="22">
        <f ca="1">IF(BI39=0,0,IF(BG39=0,1,BI39/BG39))</f>
        <v>6.9298254604339402E-2</v>
      </c>
      <c r="BK39" s="21">
        <f>SUMIF($C$6:BJ$6,BK$5,$C39:BJ39)</f>
        <v>1435725</v>
      </c>
      <c r="BL39" s="87">
        <f ca="1">SUMIF($C$6:BK$6,BL$5,$C39:BK39)</f>
        <v>1492984</v>
      </c>
      <c r="BM39" s="21">
        <f ca="1">SUM(BL39-BK39)</f>
        <v>57259</v>
      </c>
      <c r="BN39" s="22">
        <f ca="1">IF(BM39=0,0,IF(BK39=0,1,BM39/BK39))</f>
        <v>3.9881592923435898E-2</v>
      </c>
      <c r="BO39" s="21">
        <f>+DH39</f>
        <v>188217</v>
      </c>
      <c r="BP39" s="87">
        <f ca="1">OFFSET(DH39,0,14,1,1)</f>
        <v>199582</v>
      </c>
      <c r="BQ39" s="21">
        <f ca="1">SUM(BP39-BO39)</f>
        <v>11365</v>
      </c>
      <c r="BR39" s="22">
        <f ca="1">IF(BQ39=0,0,IF(BO39=0,1,BQ39/BO39))</f>
        <v>6.0382430917504795E-2</v>
      </c>
      <c r="BS39" s="21">
        <f>SUMIF($C$6:BR$6,BS$5,$C39:BR39)</f>
        <v>1623942</v>
      </c>
      <c r="BT39" s="87">
        <f ca="1">SUMIF($C$6:BS$6,BT$5,$C39:BS39)</f>
        <v>1692566</v>
      </c>
      <c r="BU39" s="21">
        <f ca="1">SUM(BT39-BS39)</f>
        <v>68624</v>
      </c>
      <c r="BV39" s="22">
        <f ca="1">IF(BU39=0,0,IF(BS39=0,1,BU39/BS39))</f>
        <v>4.2257666837855049E-2</v>
      </c>
      <c r="BW39" s="21">
        <f>+DI39</f>
        <v>190640</v>
      </c>
      <c r="BX39" s="87">
        <f ca="1">OFFSET(DI39,0,14,1,1)</f>
        <v>196279</v>
      </c>
      <c r="BY39" s="21">
        <f ca="1">SUM(BX39-BW39)</f>
        <v>5639</v>
      </c>
      <c r="BZ39" s="22">
        <f ca="1">IF(BY39=0,0,IF(BW39=0,1,BY39/BW39))</f>
        <v>2.9579311791859002E-2</v>
      </c>
      <c r="CA39" s="21">
        <f>SUMIF($C$6:BZ$6,CA$5,$C39:BZ39)</f>
        <v>1814582</v>
      </c>
      <c r="CB39" s="87">
        <f ca="1">SUMIF($C$6:CA$6,CB$5,$C39:CA39)</f>
        <v>1888845</v>
      </c>
      <c r="CC39" s="21">
        <f ca="1">SUM(CB39-CA39)</f>
        <v>74263</v>
      </c>
      <c r="CD39" s="22">
        <f ca="1">IF(CC39=0,0,IF(CA39=0,1,CC39/CA39))</f>
        <v>4.0925678751359815E-2</v>
      </c>
      <c r="CE39" s="21">
        <f>+DJ39</f>
        <v>175502</v>
      </c>
      <c r="CF39" s="87">
        <f ca="1">OFFSET(DJ39,0,14,1,1)</f>
        <v>182857</v>
      </c>
      <c r="CG39" s="21">
        <f ca="1">SUM(CF39-CE39)</f>
        <v>7355</v>
      </c>
      <c r="CH39" s="22">
        <f ca="1">IF(CG39=0,0,IF(CE39=0,1,CG39/CE39))</f>
        <v>4.1908354320748478E-2</v>
      </c>
      <c r="CI39" s="21">
        <f>SUMIF($C$6:CH$6,CI$5,$C39:CH39)</f>
        <v>1990084</v>
      </c>
      <c r="CJ39" s="87">
        <f ca="1">SUMIF($C$6:CI$6,CJ$5,$C39:CI39)</f>
        <v>2071702</v>
      </c>
      <c r="CK39" s="21">
        <f ca="1">SUM(CJ39-CI39)</f>
        <v>81618</v>
      </c>
      <c r="CL39" s="22">
        <f ca="1">IF(CK39=0,0,IF(CI39=0,1,CK39/CI39))</f>
        <v>4.101233917764275E-2</v>
      </c>
      <c r="CM39" s="21">
        <f>+DK39</f>
        <v>163907</v>
      </c>
      <c r="CN39" s="87">
        <f ca="1">OFFSET(DK39,0,14,1,1)</f>
        <v>182464</v>
      </c>
      <c r="CO39" s="21">
        <f ca="1">SUM(CN39-CM39)</f>
        <v>18557</v>
      </c>
      <c r="CP39" s="22">
        <f ca="1">IF(CO39=0,0,IF(CM39=0,1,CO39/CM39))</f>
        <v>0.11321664114406341</v>
      </c>
      <c r="CQ39" s="21">
        <f>SUMIF($C$6:CP$6,CQ$5,$C39:CP39)</f>
        <v>2153991</v>
      </c>
      <c r="CR39" s="87">
        <f ca="1">SUMIF($C$6:CQ$6,CR$5,$C39:CQ39)</f>
        <v>2254166</v>
      </c>
      <c r="CS39" s="21">
        <f ca="1">SUM(CR39-CQ39)</f>
        <v>100175</v>
      </c>
      <c r="CT39" s="22">
        <f ca="1">IF(CS39=0,0,IF(CQ39=0,1,CS39/CQ39))</f>
        <v>4.6506693853409789E-2</v>
      </c>
      <c r="CW39" s="12" t="s">
        <v>16</v>
      </c>
      <c r="CX39" s="81" t="s">
        <v>6</v>
      </c>
      <c r="CZ39" s="88">
        <f>SUMIF(SIBC!$A$73:$A$83,'2013-2014'!CZ$7,SIBC!D$73:D$83)</f>
        <v>170771</v>
      </c>
      <c r="DA39" s="88">
        <f>SUMIF(SIBC!$A$73:$A$83,'2013-2014'!DA$7,SIBC!E$73:E$83)</f>
        <v>159771</v>
      </c>
      <c r="DB39" s="88">
        <f>SUMIF(SIBC!$A$73:$A$83,'2013-2014'!DB$7,SIBC!F$73:F$83)</f>
        <v>175993</v>
      </c>
      <c r="DC39" s="88">
        <f>SUMIF(SIBC!$A$73:$A$83,'2013-2014'!DC$7,SIBC!G$73:G$83)</f>
        <v>165716</v>
      </c>
      <c r="DD39" s="88">
        <f>SUMIF(SIBC!$A$73:$A$83,'2013-2014'!DD$7,SIBC!H$73:H$83)</f>
        <v>188854</v>
      </c>
      <c r="DE39" s="88">
        <f>SUMIF(SIBC!$A$73:$A$83,'2013-2014'!DE$7,SIBC!I$73:I$83)</f>
        <v>178870</v>
      </c>
      <c r="DF39" s="88">
        <f>SUMIF(SIBC!$A$73:$A$83,'2013-2014'!DF$7,SIBC!J$73:J$83)</f>
        <v>200608</v>
      </c>
      <c r="DG39" s="88">
        <f>SUMIF(SIBC!$A$73:$A$83,'2013-2014'!DG$7,SIBC!K$73:K$83)</f>
        <v>195142</v>
      </c>
      <c r="DH39" s="88">
        <f>SUMIF(SIBC!$A$73:$A$83,'2013-2014'!DH$7,SIBC!L$73:L$83)</f>
        <v>188217</v>
      </c>
      <c r="DI39" s="88">
        <f>SUMIF(SIBC!$A$73:$A$83,'2013-2014'!DI$7,SIBC!M$73:M$83)</f>
        <v>190640</v>
      </c>
      <c r="DJ39" s="88">
        <f>SUMIF(SIBC!$A$73:$A$83,'2013-2014'!DJ$7,SIBC!N$73:N$83)</f>
        <v>175502</v>
      </c>
      <c r="DK39" s="88">
        <f>SUMIF(SIBC!$A$73:$A$83,'2013-2014'!DK$7,SIBC!O$73:O$83)</f>
        <v>163907</v>
      </c>
      <c r="DN39" s="88">
        <f>SUMIF(SIBC!$A$73:$A$83,'2013-2014'!DN$7,SIBC!D$73:D$83)</f>
        <v>158816</v>
      </c>
      <c r="DO39" s="88">
        <f>SUMIF(SIBC!$A$73:$A$83,'2013-2014'!DO$7,SIBC!E$73:E$83)</f>
        <v>149644</v>
      </c>
      <c r="DP39" s="88">
        <f>SUMIF(SIBC!$A$73:$A$83,'2013-2014'!DP$7,SIBC!F$73:F$83)</f>
        <v>177756</v>
      </c>
      <c r="DQ39" s="88">
        <f>SUMIF(SIBC!$A$73:$A$83,'2013-2014'!DQ$7,SIBC!G$73:G$83)</f>
        <v>180120</v>
      </c>
      <c r="DR39" s="88">
        <f>SUMIF(SIBC!$A$73:$A$83,'2013-2014'!DR$7,SIBC!H$73:H$83)</f>
        <v>198889</v>
      </c>
      <c r="DS39" s="88">
        <f>SUMIF(SIBC!$A$73:$A$83,'2013-2014'!DS$7,SIBC!I$73:I$83)</f>
        <v>204955</v>
      </c>
      <c r="DT39" s="88">
        <f>SUMIF(SIBC!$A$73:$A$83,'2013-2014'!DT$7,SIBC!J$73:J$83)</f>
        <v>214139</v>
      </c>
      <c r="DU39" s="88">
        <f>SUMIF(SIBC!$A$73:$A$83,'2013-2014'!DU$7,SIBC!K$73:K$83)</f>
        <v>208665</v>
      </c>
      <c r="DV39" s="88">
        <f>SUMIF(SIBC!$A$73:$A$83,'2013-2014'!DV$7,SIBC!L$73:L$83)</f>
        <v>199582</v>
      </c>
      <c r="DW39" s="88">
        <f>SUMIF(SIBC!$A$73:$A$83,'2013-2014'!DW$7,SIBC!M$73:M$83)</f>
        <v>196279</v>
      </c>
      <c r="DX39" s="88">
        <f>SUMIF(SIBC!$A$73:$A$83,'2013-2014'!DX$7,SIBC!N$73:N$83)</f>
        <v>182857</v>
      </c>
      <c r="DY39" s="88">
        <f>SUMIF(SIBC!$A$73:$A$83,'2013-2014'!DY$7,SIBC!O$73:O$83)</f>
        <v>182464</v>
      </c>
      <c r="DZ39"/>
    </row>
    <row r="40" spans="1:130" s="12" customFormat="1" ht="15.6">
      <c r="A40" s="101" t="str">
        <f>+CW41</f>
        <v>Seaway International Bridge</v>
      </c>
      <c r="B40" s="29" t="s">
        <v>7</v>
      </c>
      <c r="C40" s="21">
        <f>+CZ40</f>
        <v>5504</v>
      </c>
      <c r="D40" s="87">
        <f ca="1">OFFSET(CZ40,0,14,1,1)</f>
        <v>4984</v>
      </c>
      <c r="E40" s="21">
        <f ca="1">SUM(D40-C40)</f>
        <v>-520</v>
      </c>
      <c r="F40" s="22">
        <f ca="1">IF(E40=0,0,IF(C40=0,1,E40/C40))</f>
        <v>-9.4476744186046513E-2</v>
      </c>
      <c r="G40" s="21">
        <f>SUMIF($C$6:F$6,G$5,$C40:F40)</f>
        <v>5504</v>
      </c>
      <c r="H40" s="87">
        <f ca="1">SUMIF($C$6:G$6,H$5,$C40:G40)</f>
        <v>4984</v>
      </c>
      <c r="I40" s="21">
        <f ca="1">SUM(H40-G40)</f>
        <v>-520</v>
      </c>
      <c r="J40" s="22">
        <f ca="1">IF(I40=0,0,IF(G40=0,1,I40/G40))</f>
        <v>-9.4476744186046513E-2</v>
      </c>
      <c r="K40" s="21">
        <f>+DA40</f>
        <v>5231</v>
      </c>
      <c r="L40" s="87">
        <f ca="1">OFFSET(DA40,0,14,1,1)</f>
        <v>4486</v>
      </c>
      <c r="M40" s="21">
        <f ca="1">SUM(L40-K40)</f>
        <v>-745</v>
      </c>
      <c r="N40" s="22">
        <f ca="1">IF(M40=0,0,IF(K40=0,1,M40/K40))</f>
        <v>-0.14242018734467596</v>
      </c>
      <c r="O40" s="21">
        <f>SUMIF($C$6:N$6,O$5,$C40:N40)</f>
        <v>10735</v>
      </c>
      <c r="P40" s="87">
        <f ca="1">SUMIF($C$6:O$6,P$5,$C40:O40)</f>
        <v>9470</v>
      </c>
      <c r="Q40" s="21">
        <f ca="1">SUM(P40-O40)</f>
        <v>-1265</v>
      </c>
      <c r="R40" s="22">
        <f ca="1">IF(Q40=0,0,IF(O40=0,1,Q40/O40))</f>
        <v>-0.11783884489986027</v>
      </c>
      <c r="S40" s="21">
        <f>+DB40</f>
        <v>5147</v>
      </c>
      <c r="T40" s="87">
        <f ca="1">OFFSET(DB40,0,14,1,1)</f>
        <v>4412</v>
      </c>
      <c r="U40" s="21">
        <f ca="1">SUM(T40-S40)</f>
        <v>-735</v>
      </c>
      <c r="V40" s="22">
        <f ca="1">IF(U40=0,0,IF(S40=0,1,U40/S40))</f>
        <v>-0.14280163201865165</v>
      </c>
      <c r="W40" s="21">
        <f>SUMIF($C$6:V$6,W$5,$C40:V40)</f>
        <v>15882</v>
      </c>
      <c r="X40" s="87">
        <f ca="1">SUMIF($C$6:W$6,X$5,$C40:W40)</f>
        <v>13882</v>
      </c>
      <c r="Y40" s="21">
        <f ca="1">SUM(X40-W40)</f>
        <v>-2000</v>
      </c>
      <c r="Z40" s="22">
        <f ca="1">IF(Y40=0,0,IF(W40=0,1,Y40/W40))</f>
        <v>-0.1259287243420224</v>
      </c>
      <c r="AA40" s="21">
        <f>+DC40</f>
        <v>5675</v>
      </c>
      <c r="AB40" s="87">
        <f ca="1">OFFSET(DC40,0,14,1,1)</f>
        <v>5414</v>
      </c>
      <c r="AC40" s="21">
        <f ca="1">SUM(AB40-AA40)</f>
        <v>-261</v>
      </c>
      <c r="AD40" s="22">
        <f ca="1">IF(AC40=0,0,IF(AA40=0,1,AC40/AA40))</f>
        <v>-4.5991189427312777E-2</v>
      </c>
      <c r="AE40" s="21">
        <f>SUMIF($C$6:AD$6,AE$5,$C40:AD40)</f>
        <v>21557</v>
      </c>
      <c r="AF40" s="87">
        <f ca="1">SUMIF($C$6:AE$6,AF$5,$C40:AE40)</f>
        <v>19296</v>
      </c>
      <c r="AG40" s="21">
        <f ca="1">SUM(AF40-AE40)</f>
        <v>-2261</v>
      </c>
      <c r="AH40" s="22">
        <f ca="1">IF(AG40=0,0,IF(AE40=0,1,AG40/AE40))</f>
        <v>-0.10488472421951106</v>
      </c>
      <c r="AI40" s="21">
        <f>+DD40</f>
        <v>7160</v>
      </c>
      <c r="AJ40" s="87">
        <f ca="1">OFFSET(DD40,0,14,1,1)</f>
        <v>5774</v>
      </c>
      <c r="AK40" s="21">
        <f ca="1">SUM(AJ40-AI40)</f>
        <v>-1386</v>
      </c>
      <c r="AL40" s="22">
        <f ca="1">IF(AK40=0,0,IF(AI40=0,1,AK40/AI40))</f>
        <v>-0.19357541899441341</v>
      </c>
      <c r="AM40" s="21">
        <f>SUMIF($C$6:AL$6,AM$5,$C40:AL40)</f>
        <v>28717</v>
      </c>
      <c r="AN40" s="87">
        <f ca="1">SUMIF($C$6:AM$6,AN$5,$C40:AM40)</f>
        <v>25070</v>
      </c>
      <c r="AO40" s="21">
        <f ca="1">SUM(AN40-AM40)</f>
        <v>-3647</v>
      </c>
      <c r="AP40" s="22">
        <f ca="1">IF(AO40=0,0,IF(AM40=0,1,AO40/AM40))</f>
        <v>-0.12699794546784135</v>
      </c>
      <c r="AQ40" s="21">
        <f>+DE40</f>
        <v>7077</v>
      </c>
      <c r="AR40" s="87">
        <f ca="1">OFFSET(DE40,0,14,1,1)</f>
        <v>6222</v>
      </c>
      <c r="AS40" s="21">
        <f ca="1">SUM(AR40-AQ40)</f>
        <v>-855</v>
      </c>
      <c r="AT40" s="22">
        <f ca="1">IF(AS40=0,0,IF(AQ40=0,1,AS40/AQ40))</f>
        <v>-0.12081390419669351</v>
      </c>
      <c r="AU40" s="21">
        <f>SUMIF($C$6:AT$6,AU$5,$C40:AT40)</f>
        <v>35794</v>
      </c>
      <c r="AV40" s="87">
        <f ca="1">SUMIF($C$6:AU$6,AV$5,$C40:AU40)</f>
        <v>31292</v>
      </c>
      <c r="AW40" s="21">
        <f ca="1">SUM(AV40-AU40)</f>
        <v>-4502</v>
      </c>
      <c r="AX40" s="22">
        <f ca="1">IF(AW40=0,0,IF(AU40=0,1,AW40/AU40))</f>
        <v>-0.12577526959825669</v>
      </c>
      <c r="AY40" s="21">
        <f>+DF40</f>
        <v>8345</v>
      </c>
      <c r="AZ40" s="87">
        <f ca="1">OFFSET(DF40,0,14,1,1)</f>
        <v>6449</v>
      </c>
      <c r="BA40" s="21">
        <f ca="1">SUM(AZ40-AY40)</f>
        <v>-1896</v>
      </c>
      <c r="BB40" s="22">
        <f ca="1">IF(BA40=0,0,IF(AY40=0,1,BA40/AY40))</f>
        <v>-0.22720191731575795</v>
      </c>
      <c r="BC40" s="21">
        <f>SUMIF($C$6:BB$6,BC$5,$C40:BB40)</f>
        <v>44139</v>
      </c>
      <c r="BD40" s="87">
        <f ca="1">SUMIF($C$6:BC$6,BD$5,$C40:BC40)</f>
        <v>37741</v>
      </c>
      <c r="BE40" s="21">
        <f ca="1">SUM(BD40-BC40)</f>
        <v>-6398</v>
      </c>
      <c r="BF40" s="22">
        <f ca="1">IF(BE40=0,0,IF(BC40=0,1,BE40/BC40))</f>
        <v>-0.1449511769636829</v>
      </c>
      <c r="BG40" s="21">
        <f>+DG40</f>
        <v>7807</v>
      </c>
      <c r="BH40" s="87">
        <f ca="1">OFFSET(DG40,0,14,1,1)</f>
        <v>6383</v>
      </c>
      <c r="BI40" s="21">
        <f ca="1">SUM(BH40-BG40)</f>
        <v>-1424</v>
      </c>
      <c r="BJ40" s="22">
        <f ca="1">IF(BI40=0,0,IF(BG40=0,1,BI40/BG40))</f>
        <v>-0.18240040988856154</v>
      </c>
      <c r="BK40" s="21">
        <f>SUMIF($C$6:BJ$6,BK$5,$C40:BJ40)</f>
        <v>51946</v>
      </c>
      <c r="BL40" s="87">
        <f ca="1">SUMIF($C$6:BK$6,BL$5,$C40:BK40)</f>
        <v>44124</v>
      </c>
      <c r="BM40" s="21">
        <f ca="1">SUM(BL40-BK40)</f>
        <v>-7822</v>
      </c>
      <c r="BN40" s="22">
        <f ca="1">IF(BM40=0,0,IF(BK40=0,1,BM40/BK40))</f>
        <v>-0.15057944788819158</v>
      </c>
      <c r="BO40" s="21">
        <f>+DH40</f>
        <v>7412</v>
      </c>
      <c r="BP40" s="87">
        <f ca="1">OFFSET(DH40,0,14,1,1)</f>
        <v>6547</v>
      </c>
      <c r="BQ40" s="21">
        <f ca="1">SUM(BP40-BO40)</f>
        <v>-865</v>
      </c>
      <c r="BR40" s="22">
        <f ca="1">IF(BQ40=0,0,IF(BO40=0,1,BQ40/BO40))</f>
        <v>-0.11670264436049649</v>
      </c>
      <c r="BS40" s="21">
        <f>SUMIF($C$6:BR$6,BS$5,$C40:BR40)</f>
        <v>59358</v>
      </c>
      <c r="BT40" s="87">
        <f ca="1">SUMIF($C$6:BS$6,BT$5,$C40:BS40)</f>
        <v>50671</v>
      </c>
      <c r="BU40" s="21">
        <f ca="1">SUM(BT40-BS40)</f>
        <v>-8687</v>
      </c>
      <c r="BV40" s="22">
        <f ca="1">IF(BU40=0,0,IF(BS40=0,1,BU40/BS40))</f>
        <v>-0.14634927052798274</v>
      </c>
      <c r="BW40" s="21">
        <f>+DI40</f>
        <v>6734</v>
      </c>
      <c r="BX40" s="87">
        <f ca="1">OFFSET(DI40,0,14,1,1)</f>
        <v>6148</v>
      </c>
      <c r="BY40" s="21">
        <f ca="1">SUM(BX40-BW40)</f>
        <v>-586</v>
      </c>
      <c r="BZ40" s="22">
        <f ca="1">IF(BY40=0,0,IF(BW40=0,1,BY40/BW40))</f>
        <v>-8.7021087021087018E-2</v>
      </c>
      <c r="CA40" s="21">
        <f>SUMIF($C$6:BZ$6,CA$5,$C40:BZ40)</f>
        <v>66092</v>
      </c>
      <c r="CB40" s="87">
        <f ca="1">SUMIF($C$6:CA$6,CB$5,$C40:CA40)</f>
        <v>56819</v>
      </c>
      <c r="CC40" s="21">
        <f ca="1">SUM(CB40-CA40)</f>
        <v>-9273</v>
      </c>
      <c r="CD40" s="22">
        <f ca="1">IF(CC40=0,0,IF(CA40=0,1,CC40/CA40))</f>
        <v>-0.14030442413605276</v>
      </c>
      <c r="CE40" s="21">
        <f>+DJ40</f>
        <v>5597</v>
      </c>
      <c r="CF40" s="87">
        <f ca="1">OFFSET(DJ40,0,14,1,1)</f>
        <v>4732</v>
      </c>
      <c r="CG40" s="21">
        <f ca="1">SUM(CF40-CE40)</f>
        <v>-865</v>
      </c>
      <c r="CH40" s="22">
        <f ca="1">IF(CG40=0,0,IF(CE40=0,1,CG40/CE40))</f>
        <v>-0.15454707879221011</v>
      </c>
      <c r="CI40" s="21">
        <f>SUMIF($C$6:CH$6,CI$5,$C40:CH40)</f>
        <v>71689</v>
      </c>
      <c r="CJ40" s="87">
        <f ca="1">SUMIF($C$6:CI$6,CJ$5,$C40:CI40)</f>
        <v>61551</v>
      </c>
      <c r="CK40" s="21">
        <f ca="1">SUM(CJ40-CI40)</f>
        <v>-10138</v>
      </c>
      <c r="CL40" s="22">
        <f ca="1">IF(CK40=0,0,IF(CI40=0,1,CK40/CI40))</f>
        <v>-0.14141639582083723</v>
      </c>
      <c r="CM40" s="21">
        <f>+DK40</f>
        <v>4824</v>
      </c>
      <c r="CN40" s="87">
        <f ca="1">OFFSET(DK40,0,14,1,1)</f>
        <v>4440</v>
      </c>
      <c r="CO40" s="21">
        <f ca="1">SUM(CN40-CM40)</f>
        <v>-384</v>
      </c>
      <c r="CP40" s="22">
        <f ca="1">IF(CO40=0,0,IF(CM40=0,1,CO40/CM40))</f>
        <v>-7.9601990049751242E-2</v>
      </c>
      <c r="CQ40" s="21">
        <f>SUMIF($C$6:CP$6,CQ$5,$C40:CP40)</f>
        <v>76513</v>
      </c>
      <c r="CR40" s="87">
        <f ca="1">SUMIF($C$6:CQ$6,CR$5,$C40:CQ40)</f>
        <v>65991</v>
      </c>
      <c r="CS40" s="21">
        <f ca="1">SUM(CR40-CQ40)</f>
        <v>-10522</v>
      </c>
      <c r="CT40" s="22">
        <f ca="1">IF(CS40=0,0,IF(CQ40=0,1,CS40/CQ40))</f>
        <v>-0.13751911439886033</v>
      </c>
      <c r="CW40" s="12" t="s">
        <v>16</v>
      </c>
      <c r="CX40" s="81" t="s">
        <v>7</v>
      </c>
      <c r="CY40" s="16"/>
      <c r="CZ40" s="88">
        <f>SUMIF(SIBC!$A$87:$A$97,'2013-2014'!CZ$7,SIBC!D$87:D$97)</f>
        <v>5504</v>
      </c>
      <c r="DA40" s="88">
        <f>SUMIF(SIBC!$A$87:$A$97,'2013-2014'!DA$7,SIBC!E$87:E$97)</f>
        <v>5231</v>
      </c>
      <c r="DB40" s="88">
        <f>SUMIF(SIBC!$A$87:$A$97,'2013-2014'!DB$7,SIBC!F$87:F$97)</f>
        <v>5147</v>
      </c>
      <c r="DC40" s="88">
        <f>SUMIF(SIBC!$A$87:$A$97,'2013-2014'!DC$7,SIBC!G$87:G$97)</f>
        <v>5675</v>
      </c>
      <c r="DD40" s="88">
        <f>SUMIF(SIBC!$A$87:$A$97,'2013-2014'!DD$7,SIBC!H$87:H$97)</f>
        <v>7160</v>
      </c>
      <c r="DE40" s="88">
        <f>SUMIF(SIBC!$A$87:$A$97,'2013-2014'!DE$7,SIBC!I$87:I$97)</f>
        <v>7077</v>
      </c>
      <c r="DF40" s="88">
        <f>SUMIF(SIBC!$A$87:$A$97,'2013-2014'!DF$7,SIBC!J$87:J$97)</f>
        <v>8345</v>
      </c>
      <c r="DG40" s="88">
        <f>SUMIF(SIBC!$A$87:$A$97,'2013-2014'!DG$7,SIBC!K$87:K$97)</f>
        <v>7807</v>
      </c>
      <c r="DH40" s="88">
        <f>SUMIF(SIBC!$A$87:$A$97,'2013-2014'!DH$7,SIBC!L$87:L$97)</f>
        <v>7412</v>
      </c>
      <c r="DI40" s="88">
        <f>SUMIF(SIBC!$A$87:$A$97,'2013-2014'!DI$7,SIBC!M$87:M$97)</f>
        <v>6734</v>
      </c>
      <c r="DJ40" s="88">
        <f>SUMIF(SIBC!$A$87:$A$97,'2013-2014'!DJ$7,SIBC!N$87:N$97)</f>
        <v>5597</v>
      </c>
      <c r="DK40" s="88">
        <f>SUMIF(SIBC!$A$87:$A$97,'2013-2014'!DK$7,SIBC!O$87:O$97)</f>
        <v>4824</v>
      </c>
      <c r="DN40" s="88">
        <f>SUMIF(SIBC!$A$87:$A$97,'2013-2014'!DN$7,SIBC!D$87:D$97)</f>
        <v>4984</v>
      </c>
      <c r="DO40" s="88">
        <f>SUMIF(SIBC!$A$87:$A$97,'2013-2014'!DO$7,SIBC!E$87:E$97)</f>
        <v>4486</v>
      </c>
      <c r="DP40" s="88">
        <f>SUMIF(SIBC!$A$87:$A$97,'2013-2014'!DP$7,SIBC!F$87:F$97)</f>
        <v>4412</v>
      </c>
      <c r="DQ40" s="88">
        <f>SUMIF(SIBC!$A$87:$A$97,'2013-2014'!DQ$7,SIBC!G$87:G$97)</f>
        <v>5414</v>
      </c>
      <c r="DR40" s="88">
        <f>SUMIF(SIBC!$A$87:$A$97,'2013-2014'!DR$7,SIBC!H$87:H$97)</f>
        <v>5774</v>
      </c>
      <c r="DS40" s="88">
        <f>SUMIF(SIBC!$A$87:$A$97,'2013-2014'!DS$7,SIBC!I$87:I$97)</f>
        <v>6222</v>
      </c>
      <c r="DT40" s="88">
        <f>SUMIF(SIBC!$A$87:$A$97,'2013-2014'!DT$7,SIBC!J$87:J$97)</f>
        <v>6449</v>
      </c>
      <c r="DU40" s="88">
        <f>SUMIF(SIBC!$A$87:$A$97,'2013-2014'!DU$7,SIBC!K$87:K$97)</f>
        <v>6383</v>
      </c>
      <c r="DV40" s="88">
        <f>SUMIF(SIBC!$A$87:$A$97,'2013-2014'!DV$7,SIBC!L$87:L$97)</f>
        <v>6547</v>
      </c>
      <c r="DW40" s="88">
        <f>SUMIF(SIBC!$A$87:$A$97,'2013-2014'!DW$7,SIBC!M$87:M$97)</f>
        <v>6148</v>
      </c>
      <c r="DX40" s="88">
        <f>SUMIF(SIBC!$A$87:$A$97,'2013-2014'!DX$7,SIBC!N$87:N$97)</f>
        <v>4732</v>
      </c>
      <c r="DY40" s="88">
        <f>SUMIF(SIBC!$A$87:$A$97,'2013-2014'!DY$7,SIBC!O$87:O$97)</f>
        <v>4440</v>
      </c>
      <c r="DZ40"/>
    </row>
    <row r="41" spans="1:130" s="12" customFormat="1" ht="15.6">
      <c r="A41" s="100"/>
      <c r="B41" s="29" t="s">
        <v>8</v>
      </c>
      <c r="C41" s="87">
        <f>+CZ41</f>
        <v>0</v>
      </c>
      <c r="D41" s="87">
        <f ca="1">OFFSET(CZ41,0,14,1,1)</f>
        <v>0</v>
      </c>
      <c r="E41" s="87">
        <f ca="1">SUM(D41-C41)</f>
        <v>0</v>
      </c>
      <c r="F41" s="22">
        <f ca="1">IF(E41=0,0,IF(C41=0,1,E41/C41))</f>
        <v>0</v>
      </c>
      <c r="G41" s="87">
        <f>SUMIF($C$6:F$6,G$5,$C41:F41)</f>
        <v>0</v>
      </c>
      <c r="H41" s="87">
        <f ca="1">SUMIF($C$6:G$6,H$5,$C41:G41)</f>
        <v>0</v>
      </c>
      <c r="I41" s="87">
        <f ca="1">SUM(H41-G41)</f>
        <v>0</v>
      </c>
      <c r="J41" s="22">
        <f ca="1">IF(I41=0,0,IF(G41=0,1,I41/G41))</f>
        <v>0</v>
      </c>
      <c r="K41" s="87">
        <f>+DA41</f>
        <v>0</v>
      </c>
      <c r="L41" s="87">
        <f ca="1">OFFSET(DA41,0,14,1,1)</f>
        <v>0</v>
      </c>
      <c r="M41" s="87">
        <f ca="1">SUM(L41-K41)</f>
        <v>0</v>
      </c>
      <c r="N41" s="22">
        <f ca="1">IF(M41=0,0,IF(K41=0,1,M41/K41))</f>
        <v>0</v>
      </c>
      <c r="O41" s="87">
        <f>SUMIF($C$6:N$6,O$5,$C41:N41)</f>
        <v>0</v>
      </c>
      <c r="P41" s="87">
        <f ca="1">SUMIF($C$6:O$6,P$5,$C41:O41)</f>
        <v>0</v>
      </c>
      <c r="Q41" s="87">
        <f ca="1">SUM(P41-O41)</f>
        <v>0</v>
      </c>
      <c r="R41" s="22">
        <f ca="1">IF(Q41=0,0,IF(O41=0,1,Q41/O41))</f>
        <v>0</v>
      </c>
      <c r="S41" s="87">
        <f>+DB41</f>
        <v>0</v>
      </c>
      <c r="T41" s="87">
        <f ca="1">OFFSET(DB41,0,14,1,1)</f>
        <v>0</v>
      </c>
      <c r="U41" s="87">
        <f ca="1">SUM(T41-S41)</f>
        <v>0</v>
      </c>
      <c r="V41" s="22">
        <f ca="1">IF(U41=0,0,IF(S41=0,1,U41/S41))</f>
        <v>0</v>
      </c>
      <c r="W41" s="87">
        <f>SUMIF($C$6:V$6,W$5,$C41:V41)</f>
        <v>0</v>
      </c>
      <c r="X41" s="87">
        <f ca="1">SUMIF($C$6:W$6,X$5,$C41:W41)</f>
        <v>0</v>
      </c>
      <c r="Y41" s="87">
        <f ca="1">SUM(X41-W41)</f>
        <v>0</v>
      </c>
      <c r="Z41" s="22">
        <f ca="1">IF(Y41=0,0,IF(W41=0,1,Y41/W41))</f>
        <v>0</v>
      </c>
      <c r="AA41" s="87">
        <f>+DC41</f>
        <v>0</v>
      </c>
      <c r="AB41" s="87">
        <f ca="1">OFFSET(DC41,0,14,1,1)</f>
        <v>0</v>
      </c>
      <c r="AC41" s="87">
        <f ca="1">SUM(AB41-AA41)</f>
        <v>0</v>
      </c>
      <c r="AD41" s="22">
        <f ca="1">IF(AC41=0,0,IF(AA41=0,1,AC41/AA41))</f>
        <v>0</v>
      </c>
      <c r="AE41" s="87">
        <f>SUMIF($C$6:AD$6,AE$5,$C41:AD41)</f>
        <v>0</v>
      </c>
      <c r="AF41" s="87">
        <f ca="1">SUMIF($C$6:AE$6,AF$5,$C41:AE41)</f>
        <v>0</v>
      </c>
      <c r="AG41" s="87">
        <f ca="1">SUM(AF41-AE41)</f>
        <v>0</v>
      </c>
      <c r="AH41" s="22">
        <f ca="1">IF(AG41=0,0,IF(AE41=0,1,AG41/AE41))</f>
        <v>0</v>
      </c>
      <c r="AI41" s="87">
        <f>+DD41</f>
        <v>0</v>
      </c>
      <c r="AJ41" s="87">
        <f ca="1">OFFSET(DD41,0,14,1,1)</f>
        <v>0</v>
      </c>
      <c r="AK41" s="87">
        <f ca="1">SUM(AJ41-AI41)</f>
        <v>0</v>
      </c>
      <c r="AL41" s="22">
        <f ca="1">IF(AK41=0,0,IF(AI41=0,1,AK41/AI41))</f>
        <v>0</v>
      </c>
      <c r="AM41" s="87">
        <f>SUMIF($C$6:AL$6,AM$5,$C41:AL41)</f>
        <v>0</v>
      </c>
      <c r="AN41" s="87">
        <f ca="1">SUMIF($C$6:AM$6,AN$5,$C41:AM41)</f>
        <v>0</v>
      </c>
      <c r="AO41" s="87">
        <f ca="1">SUM(AN41-AM41)</f>
        <v>0</v>
      </c>
      <c r="AP41" s="22">
        <f ca="1">IF(AO41=0,0,IF(AM41=0,1,AO41/AM41))</f>
        <v>0</v>
      </c>
      <c r="AQ41" s="87">
        <f>+DE41</f>
        <v>0</v>
      </c>
      <c r="AR41" s="87">
        <f ca="1">OFFSET(DE41,0,14,1,1)</f>
        <v>0</v>
      </c>
      <c r="AS41" s="87">
        <f ca="1">SUM(AR41-AQ41)</f>
        <v>0</v>
      </c>
      <c r="AT41" s="22">
        <f ca="1">IF(AS41=0,0,IF(AQ41=0,1,AS41/AQ41))</f>
        <v>0</v>
      </c>
      <c r="AU41" s="87">
        <f>SUMIF($C$6:AT$6,AU$5,$C41:AT41)</f>
        <v>0</v>
      </c>
      <c r="AV41" s="87">
        <f ca="1">SUMIF($C$6:AU$6,AV$5,$C41:AU41)</f>
        <v>0</v>
      </c>
      <c r="AW41" s="87">
        <f ca="1">SUM(AV41-AU41)</f>
        <v>0</v>
      </c>
      <c r="AX41" s="22">
        <f ca="1">IF(AW41=0,0,IF(AU41=0,1,AW41/AU41))</f>
        <v>0</v>
      </c>
      <c r="AY41" s="87">
        <f>+DF41</f>
        <v>0</v>
      </c>
      <c r="AZ41" s="87">
        <f ca="1">OFFSET(DF41,0,14,1,1)</f>
        <v>0</v>
      </c>
      <c r="BA41" s="87">
        <f ca="1">SUM(AZ41-AY41)</f>
        <v>0</v>
      </c>
      <c r="BB41" s="22">
        <f ca="1">IF(BA41=0,0,IF(AY41=0,1,BA41/AY41))</f>
        <v>0</v>
      </c>
      <c r="BC41" s="87">
        <f>SUMIF($C$6:BB$6,BC$5,$C41:BB41)</f>
        <v>0</v>
      </c>
      <c r="BD41" s="87">
        <f ca="1">SUMIF($C$6:BC$6,BD$5,$C41:BC41)</f>
        <v>0</v>
      </c>
      <c r="BE41" s="87">
        <f ca="1">SUM(BD41-BC41)</f>
        <v>0</v>
      </c>
      <c r="BF41" s="22">
        <f ca="1">IF(BE41=0,0,IF(BC41=0,1,BE41/BC41))</f>
        <v>0</v>
      </c>
      <c r="BG41" s="87">
        <f>+DG41</f>
        <v>0</v>
      </c>
      <c r="BH41" s="87">
        <f ca="1">OFFSET(DG41,0,14,1,1)</f>
        <v>0</v>
      </c>
      <c r="BI41" s="87">
        <f ca="1">SUM(BH41-BG41)</f>
        <v>0</v>
      </c>
      <c r="BJ41" s="22">
        <f ca="1">IF(BI41=0,0,IF(BG41=0,1,BI41/BG41))</f>
        <v>0</v>
      </c>
      <c r="BK41" s="87">
        <f>SUMIF($C$6:BJ$6,BK$5,$C41:BJ41)</f>
        <v>0</v>
      </c>
      <c r="BL41" s="87">
        <f ca="1">SUMIF($C$6:BK$6,BL$5,$C41:BK41)</f>
        <v>0</v>
      </c>
      <c r="BM41" s="87">
        <f ca="1">SUM(BL41-BK41)</f>
        <v>0</v>
      </c>
      <c r="BN41" s="22">
        <f ca="1">IF(BM41=0,0,IF(BK41=0,1,BM41/BK41))</f>
        <v>0</v>
      </c>
      <c r="BO41" s="87">
        <f>+DH41</f>
        <v>0</v>
      </c>
      <c r="BP41" s="87">
        <f ca="1">OFFSET(DH41,0,14,1,1)</f>
        <v>0</v>
      </c>
      <c r="BQ41" s="87">
        <f ca="1">SUM(BP41-BO41)</f>
        <v>0</v>
      </c>
      <c r="BR41" s="22">
        <f ca="1">IF(BQ41=0,0,IF(BO41=0,1,BQ41/BO41))</f>
        <v>0</v>
      </c>
      <c r="BS41" s="87">
        <f>SUMIF($C$6:BR$6,BS$5,$C41:BR41)</f>
        <v>0</v>
      </c>
      <c r="BT41" s="87">
        <f ca="1">SUMIF($C$6:BS$6,BT$5,$C41:BS41)</f>
        <v>0</v>
      </c>
      <c r="BU41" s="87">
        <f ca="1">SUM(BT41-BS41)</f>
        <v>0</v>
      </c>
      <c r="BV41" s="22">
        <f ca="1">IF(BU41=0,0,IF(BS41=0,1,BU41/BS41))</f>
        <v>0</v>
      </c>
      <c r="BW41" s="87">
        <f>+DI41</f>
        <v>0</v>
      </c>
      <c r="BX41" s="87">
        <f ca="1">OFFSET(DI41,0,14,1,1)</f>
        <v>0</v>
      </c>
      <c r="BY41" s="87">
        <f ca="1">SUM(BX41-BW41)</f>
        <v>0</v>
      </c>
      <c r="BZ41" s="22">
        <f ca="1">IF(BY41=0,0,IF(BW41=0,1,BY41/BW41))</f>
        <v>0</v>
      </c>
      <c r="CA41" s="87">
        <f>SUMIF($C$6:BZ$6,CA$5,$C41:BZ41)</f>
        <v>0</v>
      </c>
      <c r="CB41" s="87">
        <f ca="1">SUMIF($C$6:CA$6,CB$5,$C41:CA41)</f>
        <v>0</v>
      </c>
      <c r="CC41" s="87">
        <f ca="1">SUM(CB41-CA41)</f>
        <v>0</v>
      </c>
      <c r="CD41" s="22">
        <f ca="1">IF(CC41=0,0,IF(CA41=0,1,CC41/CA41))</f>
        <v>0</v>
      </c>
      <c r="CE41" s="87">
        <f>+DJ41</f>
        <v>0</v>
      </c>
      <c r="CF41" s="87">
        <f ca="1">OFFSET(DJ41,0,14,1,1)</f>
        <v>0</v>
      </c>
      <c r="CG41" s="87">
        <f ca="1">SUM(CF41-CE41)</f>
        <v>0</v>
      </c>
      <c r="CH41" s="22">
        <f ca="1">IF(CG41=0,0,IF(CE41=0,1,CG41/CE41))</f>
        <v>0</v>
      </c>
      <c r="CI41" s="87">
        <f>SUMIF($C$6:CH$6,CI$5,$C41:CH41)</f>
        <v>0</v>
      </c>
      <c r="CJ41" s="87">
        <f ca="1">SUMIF($C$6:CI$6,CJ$5,$C41:CI41)</f>
        <v>0</v>
      </c>
      <c r="CK41" s="87">
        <f ca="1">SUM(CJ41-CI41)</f>
        <v>0</v>
      </c>
      <c r="CL41" s="22">
        <f ca="1">IF(CK41=0,0,IF(CI41=0,1,CK41/CI41))</f>
        <v>0</v>
      </c>
      <c r="CM41" s="87">
        <f>+DK41</f>
        <v>0</v>
      </c>
      <c r="CN41" s="87">
        <f ca="1">OFFSET(DK41,0,14,1,1)</f>
        <v>0</v>
      </c>
      <c r="CO41" s="87">
        <f ca="1">SUM(CN41-CM41)</f>
        <v>0</v>
      </c>
      <c r="CP41" s="22">
        <f ca="1">IF(CO41=0,0,IF(CM41=0,1,CO41/CM41))</f>
        <v>0</v>
      </c>
      <c r="CQ41" s="87">
        <f>SUMIF($C$6:CP$6,CQ$5,$C41:CP41)</f>
        <v>0</v>
      </c>
      <c r="CR41" s="87">
        <f ca="1">SUMIF($C$6:CQ$6,CR$5,$C41:CQ41)</f>
        <v>0</v>
      </c>
      <c r="CS41" s="87">
        <f ca="1">SUM(CR41-CQ41)</f>
        <v>0</v>
      </c>
      <c r="CT41" s="22">
        <f ca="1">IF(CS41=0,0,IF(CQ41=0,1,CS41/CQ41))</f>
        <v>0</v>
      </c>
      <c r="CW41" s="12" t="s">
        <v>16</v>
      </c>
      <c r="CX41" s="81" t="s">
        <v>8</v>
      </c>
      <c r="CY41" s="16"/>
      <c r="CZ41" s="88">
        <f>SUMIF(SIBC!$A$101:$A$111,'2013-2014'!CZ$7,SIBC!D$101:D$111)</f>
        <v>0</v>
      </c>
      <c r="DA41" s="88">
        <f>SUMIF(SIBC!$A$101:$A$111,'2013-2014'!DA$7,SIBC!E$101:E$111)</f>
        <v>0</v>
      </c>
      <c r="DB41" s="88">
        <f>SUMIF(SIBC!$A$101:$A$111,'2013-2014'!DB$7,SIBC!F$101:F$111)</f>
        <v>0</v>
      </c>
      <c r="DC41" s="88">
        <f>SUMIF(SIBC!$A$101:$A$111,'2013-2014'!DC$7,SIBC!G$101:G$111)</f>
        <v>0</v>
      </c>
      <c r="DD41" s="88">
        <f>SUMIF(SIBC!$A$101:$A$111,'2013-2014'!DD$7,SIBC!H$101:H$111)</f>
        <v>0</v>
      </c>
      <c r="DE41" s="88">
        <f>SUMIF(SIBC!$A$101:$A$111,'2013-2014'!DE$7,SIBC!I$101:I$111)</f>
        <v>0</v>
      </c>
      <c r="DF41" s="88">
        <f>SUMIF(SIBC!$A$101:$A$111,'2013-2014'!DF$7,SIBC!J$101:J$111)</f>
        <v>0</v>
      </c>
      <c r="DG41" s="88">
        <f>SUMIF(SIBC!$A$101:$A$111,'2013-2014'!DG$7,SIBC!K$101:K$111)</f>
        <v>0</v>
      </c>
      <c r="DH41" s="88">
        <f>SUMIF(SIBC!$A$101:$A$111,'2013-2014'!DH$7,SIBC!L$101:L$111)</f>
        <v>0</v>
      </c>
      <c r="DI41" s="88">
        <f>SUMIF(SIBC!$A$101:$A$111,'2013-2014'!DI$7,SIBC!M$101:M$111)</f>
        <v>0</v>
      </c>
      <c r="DJ41" s="88">
        <f>SUMIF(SIBC!$A$101:$A$111,'2013-2014'!DJ$7,SIBC!N$101:N$111)</f>
        <v>0</v>
      </c>
      <c r="DK41" s="88">
        <f>SUMIF(SIBC!$A$101:$A$111,'2013-2014'!DK$7,SIBC!O$101:O$111)</f>
        <v>0</v>
      </c>
      <c r="DN41" s="88">
        <f>SUMIF(SIBC!$A$101:$A$111,'2013-2014'!DN$7,SIBC!D$101:D$111)</f>
        <v>0</v>
      </c>
      <c r="DO41" s="88">
        <f>SUMIF(SIBC!$A$101:$A$111,'2013-2014'!DO$7,SIBC!E$101:E$111)</f>
        <v>0</v>
      </c>
      <c r="DP41" s="88">
        <f>SUMIF(SIBC!$A$101:$A$111,'2013-2014'!DP$7,SIBC!F$101:F$111)</f>
        <v>0</v>
      </c>
      <c r="DQ41" s="88">
        <f>SUMIF(SIBC!$A$101:$A$111,'2013-2014'!DQ$7,SIBC!G$101:G$111)</f>
        <v>0</v>
      </c>
      <c r="DR41" s="88">
        <f>SUMIF(SIBC!$A$101:$A$111,'2013-2014'!DR$7,SIBC!H$101:H$111)</f>
        <v>0</v>
      </c>
      <c r="DS41" s="88">
        <f>SUMIF(SIBC!$A$101:$A$111,'2013-2014'!DS$7,SIBC!I$101:I$111)</f>
        <v>0</v>
      </c>
      <c r="DT41" s="88">
        <f>SUMIF(SIBC!$A$101:$A$111,'2013-2014'!DT$7,SIBC!J$101:J$111)</f>
        <v>0</v>
      </c>
      <c r="DU41" s="88">
        <f>SUMIF(SIBC!$A$101:$A$111,'2013-2014'!DU$7,SIBC!K$101:K$111)</f>
        <v>0</v>
      </c>
      <c r="DV41" s="88">
        <f>SUMIF(SIBC!$A$101:$A$111,'2013-2014'!DV$7,SIBC!L$101:L$111)</f>
        <v>0</v>
      </c>
      <c r="DW41" s="88">
        <f>SUMIF(SIBC!$A$101:$A$111,'2013-2014'!DW$7,SIBC!M$101:M$111)</f>
        <v>0</v>
      </c>
      <c r="DX41" s="88">
        <f>SUMIF(SIBC!$A$101:$A$111,'2013-2014'!DX$7,SIBC!N$101:N$111)</f>
        <v>0</v>
      </c>
      <c r="DY41" s="88">
        <f>SUMIF(SIBC!$A$101:$A$111,'2013-2014'!DY$7,SIBC!O$101:O$111)</f>
        <v>0</v>
      </c>
      <c r="DZ41"/>
    </row>
    <row r="42" spans="1:130" s="16" customFormat="1" ht="15.6">
      <c r="A42" s="90"/>
      <c r="B42" s="27" t="s">
        <v>9</v>
      </c>
      <c r="C42" s="14">
        <f>+SUM(C39:C41)</f>
        <v>176275</v>
      </c>
      <c r="D42" s="103">
        <f ca="1">+SUM(D39:D41)</f>
        <v>163800</v>
      </c>
      <c r="E42" s="14">
        <f ca="1">SUM(E39:E41)</f>
        <v>-12475</v>
      </c>
      <c r="F42" s="15">
        <f ca="1">IF(E42=0,0,IF(C42=0,1,E42/C42))</f>
        <v>-7.0770103531413983E-2</v>
      </c>
      <c r="G42" s="14">
        <f>SUM(G39:G41)</f>
        <v>176275</v>
      </c>
      <c r="H42" s="103">
        <f ca="1">SUM(H39:H41)</f>
        <v>163800</v>
      </c>
      <c r="I42" s="14">
        <f ca="1">SUM(I39:I41)</f>
        <v>-12475</v>
      </c>
      <c r="J42" s="15">
        <f ca="1">IF(I42=0,0,IF(G42=0,1,I42/G42))</f>
        <v>-7.0770103531413983E-2</v>
      </c>
      <c r="K42" s="14">
        <f>+SUM(K39:K41)</f>
        <v>165002</v>
      </c>
      <c r="L42" s="103">
        <f ca="1">+SUM(L39:L41)</f>
        <v>154130</v>
      </c>
      <c r="M42" s="14">
        <f ca="1">SUM(M39:M41)</f>
        <v>-10872</v>
      </c>
      <c r="N42" s="15">
        <f ca="1">IF(M42=0,0,IF(K42=0,1,M42/K42))</f>
        <v>-6.5890110422903964E-2</v>
      </c>
      <c r="O42" s="14">
        <f>SUM(O39:O41)</f>
        <v>341277</v>
      </c>
      <c r="P42" s="103">
        <f ca="1">SUM(P39:P41)</f>
        <v>317930</v>
      </c>
      <c r="Q42" s="14">
        <f ca="1">SUM(Q39:Q41)</f>
        <v>-23347</v>
      </c>
      <c r="R42" s="15">
        <f ca="1">IF(Q42=0,0,IF(O42=0,1,Q42/O42))</f>
        <v>-6.8410704501035813E-2</v>
      </c>
      <c r="S42" s="14">
        <f>+SUM(S39:S41)</f>
        <v>181140</v>
      </c>
      <c r="T42" s="103">
        <f ca="1">+SUM(T39:T41)</f>
        <v>182168</v>
      </c>
      <c r="U42" s="14">
        <f ca="1">SUM(U39:U41)</f>
        <v>1028</v>
      </c>
      <c r="V42" s="15">
        <f ca="1">IF(U42=0,0,IF(S42=0,1,U42/S42))</f>
        <v>5.6751683780501272E-3</v>
      </c>
      <c r="W42" s="14">
        <f>SUM(W39:W41)</f>
        <v>522417</v>
      </c>
      <c r="X42" s="103">
        <f ca="1">SUM(X39:X41)</f>
        <v>500098</v>
      </c>
      <c r="Y42" s="14">
        <f ca="1">SUM(Y39:Y41)</f>
        <v>-22319</v>
      </c>
      <c r="Z42" s="15">
        <f ca="1">IF(Y42=0,0,IF(W42=0,1,Y42/W42))</f>
        <v>-4.2722576026430995E-2</v>
      </c>
      <c r="AA42" s="14">
        <f>+SUM(AA39:AA41)</f>
        <v>171391</v>
      </c>
      <c r="AB42" s="103">
        <f ca="1">+SUM(AB39:AB41)</f>
        <v>185534</v>
      </c>
      <c r="AC42" s="14">
        <f ca="1">SUM(AC39:AC41)</f>
        <v>14143</v>
      </c>
      <c r="AD42" s="15">
        <f ca="1">IF(AC42=0,0,IF(AA42=0,1,AC42/AA42))</f>
        <v>8.2518918729688251E-2</v>
      </c>
      <c r="AE42" s="14">
        <f>SUM(AE39:AE41)</f>
        <v>693808</v>
      </c>
      <c r="AF42" s="103">
        <f ca="1">SUM(AF39:AF41)</f>
        <v>685632</v>
      </c>
      <c r="AG42" s="14">
        <f ca="1">SUM(AG39:AG41)</f>
        <v>-8176</v>
      </c>
      <c r="AH42" s="15">
        <f ca="1">IF(AG42=0,0,IF(AE42=0,1,AG42/AE42))</f>
        <v>-1.1784240020293799E-2</v>
      </c>
      <c r="AI42" s="14">
        <f>+SUM(AI39:AI41)</f>
        <v>196014</v>
      </c>
      <c r="AJ42" s="103">
        <f ca="1">+SUM(AJ39:AJ41)</f>
        <v>204663</v>
      </c>
      <c r="AK42" s="14">
        <f ca="1">SUM(AK39:AK41)</f>
        <v>8649</v>
      </c>
      <c r="AL42" s="15">
        <f ca="1">IF(AK42=0,0,IF(AI42=0,1,AK42/AI42))</f>
        <v>4.4124399277602623E-2</v>
      </c>
      <c r="AM42" s="14">
        <f>SUM(AM39:AM41)</f>
        <v>889822</v>
      </c>
      <c r="AN42" s="103">
        <f ca="1">SUM(AN39:AN41)</f>
        <v>890295</v>
      </c>
      <c r="AO42" s="14">
        <f ca="1">SUM(AO39:AO41)</f>
        <v>473</v>
      </c>
      <c r="AP42" s="15">
        <f ca="1">IF(AO42=0,0,IF(AM42=0,1,AO42/AM42))</f>
        <v>5.3156698755481432E-4</v>
      </c>
      <c r="AQ42" s="14">
        <f>+SUM(AQ39:AQ41)</f>
        <v>185947</v>
      </c>
      <c r="AR42" s="103">
        <f ca="1">+SUM(AR39:AR41)</f>
        <v>211177</v>
      </c>
      <c r="AS42" s="14">
        <f ca="1">SUM(AS39:AS41)</f>
        <v>25230</v>
      </c>
      <c r="AT42" s="15">
        <f ca="1">IF(AS42=0,0,IF(AQ42=0,1,AS42/AQ42))</f>
        <v>0.13568382388530065</v>
      </c>
      <c r="AU42" s="14">
        <f>SUM(AU39:AU41)</f>
        <v>1075769</v>
      </c>
      <c r="AV42" s="103">
        <f ca="1">SUM(AV39:AV41)</f>
        <v>1101472</v>
      </c>
      <c r="AW42" s="14">
        <f ca="1">SUM(AW39:AW41)</f>
        <v>25703</v>
      </c>
      <c r="AX42" s="15">
        <f ca="1">IF(AW42=0,0,IF(AU42=0,1,AW42/AU42))</f>
        <v>2.3892675843977657E-2</v>
      </c>
      <c r="AY42" s="14">
        <f>+SUM(AY39:AY41)</f>
        <v>208953</v>
      </c>
      <c r="AZ42" s="103">
        <f ca="1">+SUM(AZ39:AZ41)</f>
        <v>220588</v>
      </c>
      <c r="BA42" s="14">
        <f ca="1">SUM(BA39:BA41)</f>
        <v>11635</v>
      </c>
      <c r="BB42" s="15">
        <f ca="1">IF(BA42=0,0,IF(AY42=0,1,BA42/AY42))</f>
        <v>5.5682378333883696E-2</v>
      </c>
      <c r="BC42" s="14">
        <f>SUM(BC39:BC41)</f>
        <v>1284722</v>
      </c>
      <c r="BD42" s="103">
        <f ca="1">SUM(BD39:BD41)</f>
        <v>1322060</v>
      </c>
      <c r="BE42" s="14">
        <f ca="1">SUM(BE39:BE41)</f>
        <v>37338</v>
      </c>
      <c r="BF42" s="15">
        <f ca="1">IF(BE42=0,0,IF(BC42=0,1,BE42/BC42))</f>
        <v>2.9063096919022171E-2</v>
      </c>
      <c r="BG42" s="14">
        <f>+SUM(BG39:BG41)</f>
        <v>202949</v>
      </c>
      <c r="BH42" s="103">
        <f ca="1">+SUM(BH39:BH41)</f>
        <v>215048</v>
      </c>
      <c r="BI42" s="14">
        <f ca="1">SUM(BI39:BI41)</f>
        <v>12099</v>
      </c>
      <c r="BJ42" s="15">
        <f ca="1">IF(BI42=0,0,IF(BG42=0,1,BI42/BG42))</f>
        <v>5.9615962631005819E-2</v>
      </c>
      <c r="BK42" s="14">
        <f>SUM(BK39:BK41)</f>
        <v>1487671</v>
      </c>
      <c r="BL42" s="103">
        <f ca="1">SUM(BL39:BL41)</f>
        <v>1537108</v>
      </c>
      <c r="BM42" s="14">
        <f ca="1">SUM(BM39:BM41)</f>
        <v>49437</v>
      </c>
      <c r="BN42" s="15">
        <f ca="1">IF(BM42=0,0,IF(BK42=0,1,BM42/BK42))</f>
        <v>3.3231137798612732E-2</v>
      </c>
      <c r="BO42" s="14">
        <f>+SUM(BO39:BO41)</f>
        <v>195629</v>
      </c>
      <c r="BP42" s="103">
        <f ca="1">+SUM(BP39:BP41)</f>
        <v>206129</v>
      </c>
      <c r="BQ42" s="14">
        <f ca="1">SUM(BQ39:BQ41)</f>
        <v>10500</v>
      </c>
      <c r="BR42" s="15">
        <f ca="1">IF(BQ42=0,0,IF(BO42=0,1,BQ42/BO42))</f>
        <v>5.3673023938168675E-2</v>
      </c>
      <c r="BS42" s="14">
        <f>SUM(BS39:BS41)</f>
        <v>1683300</v>
      </c>
      <c r="BT42" s="103">
        <f ca="1">SUM(BT39:BT41)</f>
        <v>1743237</v>
      </c>
      <c r="BU42" s="14">
        <f ca="1">SUM(BU39:BU41)</f>
        <v>59937</v>
      </c>
      <c r="BV42" s="15">
        <f ca="1">IF(BU42=0,0,IF(BS42=0,1,BU42/BS42))</f>
        <v>3.5606843699875247E-2</v>
      </c>
      <c r="BW42" s="14">
        <f>+SUM(BW39:BW41)</f>
        <v>197374</v>
      </c>
      <c r="BX42" s="103">
        <f ca="1">+SUM(BX39:BX41)</f>
        <v>202427</v>
      </c>
      <c r="BY42" s="14">
        <f ca="1">SUM(BY39:BY41)</f>
        <v>5053</v>
      </c>
      <c r="BZ42" s="15">
        <f ca="1">IF(BY42=0,0,IF(BW42=0,1,BY42/BW42))</f>
        <v>2.5601143007690983E-2</v>
      </c>
      <c r="CA42" s="14">
        <f>SUM(CA39:CA41)</f>
        <v>1880674</v>
      </c>
      <c r="CB42" s="103">
        <f ca="1">SUM(CB39:CB41)</f>
        <v>1945664</v>
      </c>
      <c r="CC42" s="14">
        <f ca="1">SUM(CC39:CC41)</f>
        <v>64990</v>
      </c>
      <c r="CD42" s="15">
        <f ca="1">IF(CC42=0,0,IF(CA42=0,1,CC42/CA42))</f>
        <v>3.4556759970095829E-2</v>
      </c>
      <c r="CE42" s="14">
        <f>+SUM(CE39:CE41)</f>
        <v>181099</v>
      </c>
      <c r="CF42" s="103">
        <f ca="1">+SUM(CF39:CF41)</f>
        <v>187589</v>
      </c>
      <c r="CG42" s="14">
        <f ca="1">SUM(CG39:CG41)</f>
        <v>6490</v>
      </c>
      <c r="CH42" s="15">
        <f ca="1">IF(CG42=0,0,IF(CE42=0,1,CG42/CE42))</f>
        <v>3.5836752273618294E-2</v>
      </c>
      <c r="CI42" s="14">
        <f>SUM(CI39:CI41)</f>
        <v>2061773</v>
      </c>
      <c r="CJ42" s="103">
        <f ca="1">SUM(CJ39:CJ41)</f>
        <v>2133253</v>
      </c>
      <c r="CK42" s="14">
        <f ca="1">SUM(CK39:CK41)</f>
        <v>71480</v>
      </c>
      <c r="CL42" s="15">
        <f ca="1">IF(CK42=0,0,IF(CI42=0,1,CK42/CI42))</f>
        <v>3.4669190061175505E-2</v>
      </c>
      <c r="CM42" s="14">
        <f>+SUM(CM39:CM41)</f>
        <v>168731</v>
      </c>
      <c r="CN42" s="103">
        <f ca="1">+SUM(CN39:CN41)</f>
        <v>186904</v>
      </c>
      <c r="CO42" s="14">
        <f ca="1">SUM(CO39:CO41)</f>
        <v>18173</v>
      </c>
      <c r="CP42" s="15">
        <f ca="1">IF(CO42=0,0,IF(CM42=0,1,CO42/CM42))</f>
        <v>0.10770397852202618</v>
      </c>
      <c r="CQ42" s="14">
        <f>SUM(CQ39:CQ41)</f>
        <v>2230504</v>
      </c>
      <c r="CR42" s="103">
        <f ca="1">SUM(CR39:CR41)</f>
        <v>2320157</v>
      </c>
      <c r="CS42" s="14">
        <f ca="1">SUM(CS39:CS41)</f>
        <v>89653</v>
      </c>
      <c r="CT42" s="15">
        <f ca="1">IF(CS42=0,0,IF(CQ42=0,1,CS42/CQ42))</f>
        <v>4.019405479658409E-2</v>
      </c>
      <c r="CW42" s="12"/>
      <c r="CX42" s="12"/>
      <c r="CZ42" s="89"/>
      <c r="DA42" s="89"/>
      <c r="DB42" s="89"/>
      <c r="DC42" s="89"/>
      <c r="DD42" s="89"/>
      <c r="DE42" s="89"/>
      <c r="DF42" s="89"/>
      <c r="DG42" s="89"/>
      <c r="DH42" s="89"/>
      <c r="DI42" s="89"/>
      <c r="DJ42" s="89"/>
      <c r="DK42" s="89"/>
      <c r="DL42" s="12"/>
      <c r="DM42" s="12"/>
      <c r="DN42" s="89"/>
      <c r="DO42" s="89"/>
      <c r="DP42" s="89"/>
      <c r="DQ42" s="89"/>
      <c r="DR42" s="89"/>
      <c r="DS42" s="89"/>
      <c r="DT42" s="89"/>
      <c r="DU42" s="89"/>
      <c r="DV42" s="89"/>
      <c r="DW42" s="89"/>
      <c r="DX42" s="89"/>
      <c r="DY42" s="89"/>
      <c r="DZ42"/>
    </row>
    <row r="43" spans="1:130" s="12" customFormat="1" ht="15.6">
      <c r="A43" s="92"/>
      <c r="B43" s="28"/>
      <c r="C43" s="9"/>
      <c r="D43" s="9"/>
      <c r="E43" s="10"/>
      <c r="F43" s="11"/>
      <c r="G43" s="9"/>
      <c r="H43" s="9"/>
      <c r="I43" s="10"/>
      <c r="J43" s="11"/>
      <c r="K43" s="9"/>
      <c r="L43" s="9"/>
      <c r="M43" s="10"/>
      <c r="N43" s="11"/>
      <c r="O43" s="9"/>
      <c r="P43" s="9"/>
      <c r="Q43" s="10"/>
      <c r="R43" s="11"/>
      <c r="S43" s="9"/>
      <c r="T43" s="9"/>
      <c r="U43" s="10"/>
      <c r="V43" s="11"/>
      <c r="W43" s="9"/>
      <c r="X43" s="9"/>
      <c r="Y43" s="10"/>
      <c r="Z43" s="11"/>
      <c r="AA43" s="9"/>
      <c r="AB43" s="9"/>
      <c r="AC43" s="10"/>
      <c r="AD43" s="11"/>
      <c r="AE43" s="9"/>
      <c r="AF43" s="9"/>
      <c r="AG43" s="10"/>
      <c r="AH43" s="11"/>
      <c r="AI43" s="9"/>
      <c r="AJ43" s="9"/>
      <c r="AK43" s="10"/>
      <c r="AL43" s="11"/>
      <c r="AM43" s="9"/>
      <c r="AN43" s="9"/>
      <c r="AO43" s="10"/>
      <c r="AP43" s="11"/>
      <c r="AQ43" s="9"/>
      <c r="AR43" s="9"/>
      <c r="AS43" s="10"/>
      <c r="AT43" s="11"/>
      <c r="AU43" s="9"/>
      <c r="AV43" s="9"/>
      <c r="AW43" s="10"/>
      <c r="AX43" s="11"/>
      <c r="AY43" s="9"/>
      <c r="AZ43" s="9"/>
      <c r="BA43" s="10"/>
      <c r="BB43" s="11"/>
      <c r="BC43" s="9"/>
      <c r="BD43" s="9"/>
      <c r="BE43" s="10"/>
      <c r="BF43" s="11"/>
      <c r="BG43" s="9"/>
      <c r="BH43" s="9"/>
      <c r="BI43" s="10"/>
      <c r="BJ43" s="11"/>
      <c r="BK43" s="9"/>
      <c r="BL43" s="9"/>
      <c r="BM43" s="10"/>
      <c r="BN43" s="11"/>
      <c r="BO43" s="9"/>
      <c r="BP43" s="9"/>
      <c r="BQ43" s="10"/>
      <c r="BR43" s="11"/>
      <c r="BS43" s="9"/>
      <c r="BT43" s="9"/>
      <c r="BU43" s="10"/>
      <c r="BV43" s="11"/>
      <c r="BW43" s="9"/>
      <c r="BX43" s="9"/>
      <c r="BY43" s="10"/>
      <c r="BZ43" s="11"/>
      <c r="CA43" s="9"/>
      <c r="CB43" s="9"/>
      <c r="CC43" s="10"/>
      <c r="CD43" s="11"/>
      <c r="CE43" s="9"/>
      <c r="CF43" s="9"/>
      <c r="CG43" s="10"/>
      <c r="CH43" s="11"/>
      <c r="CI43" s="9"/>
      <c r="CJ43" s="9"/>
      <c r="CK43" s="10"/>
      <c r="CL43" s="11"/>
      <c r="CM43" s="9"/>
      <c r="CN43" s="9"/>
      <c r="CO43" s="10"/>
      <c r="CP43" s="11"/>
      <c r="CQ43" s="9"/>
      <c r="CR43" s="9"/>
      <c r="CS43" s="10"/>
      <c r="CT43" s="11"/>
      <c r="CY43" s="16"/>
      <c r="CZ43" s="89"/>
      <c r="DA43" s="89"/>
      <c r="DB43" s="89"/>
      <c r="DC43" s="89"/>
      <c r="DD43" s="89"/>
      <c r="DE43" s="89"/>
      <c r="DF43" s="89"/>
      <c r="DG43" s="89"/>
      <c r="DH43" s="89"/>
      <c r="DI43" s="89"/>
      <c r="DJ43" s="89"/>
      <c r="DK43" s="89"/>
      <c r="DN43" s="89"/>
      <c r="DO43" s="89"/>
      <c r="DP43" s="89"/>
      <c r="DQ43" s="89"/>
      <c r="DR43" s="89"/>
      <c r="DS43" s="89"/>
      <c r="DT43" s="89"/>
      <c r="DU43" s="89"/>
      <c r="DV43" s="89"/>
      <c r="DW43" s="89"/>
      <c r="DX43" s="89"/>
      <c r="DY43" s="89"/>
      <c r="DZ43"/>
    </row>
    <row r="44" spans="1:130" s="12" customFormat="1" ht="15" customHeight="1">
      <c r="A44" s="99"/>
      <c r="B44" s="31" t="s">
        <v>6</v>
      </c>
      <c r="C44" s="21">
        <f>+CZ44</f>
        <v>84204</v>
      </c>
      <c r="D44" s="87">
        <f ca="1">OFFSET(CZ44,0,14,1,1)</f>
        <v>78326</v>
      </c>
      <c r="E44" s="21">
        <f ca="1">SUM(D44-C44)</f>
        <v>-5878</v>
      </c>
      <c r="F44" s="22">
        <f ca="1">IF(E44=0,0,IF(C44=0,1,E44/C44))</f>
        <v>-6.9806660016151253E-2</v>
      </c>
      <c r="G44" s="21">
        <f>SUMIF($C$6:F$6,G$5,$C44:F44)</f>
        <v>84204</v>
      </c>
      <c r="H44" s="87">
        <f ca="1">SUMIF($C$6:G$6,H$5,$C44:G44)</f>
        <v>78326</v>
      </c>
      <c r="I44" s="21">
        <f ca="1">SUM(H44-G44)</f>
        <v>-5878</v>
      </c>
      <c r="J44" s="22">
        <f ca="1">IF(I44=0,0,IF(G44=0,1,I44/G44))</f>
        <v>-6.9806660016151253E-2</v>
      </c>
      <c r="K44" s="21">
        <f>+DA44</f>
        <v>81792</v>
      </c>
      <c r="L44" s="87">
        <f ca="1">OFFSET(DA44,0,14,1,1)</f>
        <v>75871</v>
      </c>
      <c r="M44" s="21">
        <f ca="1">SUM(L44-K44)</f>
        <v>-5921</v>
      </c>
      <c r="N44" s="22">
        <f ca="1">IF(M44=0,0,IF(K44=0,1,M44/K44))</f>
        <v>-7.2390942879499223E-2</v>
      </c>
      <c r="O44" s="21">
        <f>SUMIF($C$6:N$6,O$5,$C44:N44)</f>
        <v>165996</v>
      </c>
      <c r="P44" s="87">
        <f ca="1">SUMIF($C$6:O$6,P$5,$C44:O44)</f>
        <v>154197</v>
      </c>
      <c r="Q44" s="21">
        <f ca="1">SUM(P44-O44)</f>
        <v>-11799</v>
      </c>
      <c r="R44" s="22">
        <f ca="1">IF(Q44=0,0,IF(O44=0,1,Q44/O44))</f>
        <v>-7.1080026024723492E-2</v>
      </c>
      <c r="S44" s="21">
        <f>+DB44</f>
        <v>124453</v>
      </c>
      <c r="T44" s="87">
        <f ca="1">OFFSET(DB44,0,14,1,1)</f>
        <v>107530</v>
      </c>
      <c r="U44" s="21">
        <f ca="1">SUM(T44-S44)</f>
        <v>-16923</v>
      </c>
      <c r="V44" s="22">
        <f ca="1">IF(U44=0,0,IF(S44=0,1,U44/S44))</f>
        <v>-0.13597904429784738</v>
      </c>
      <c r="W44" s="21">
        <f>SUMIF($C$6:V$6,W$5,$C44:V44)</f>
        <v>290449</v>
      </c>
      <c r="X44" s="87">
        <f ca="1">SUMIF($C$6:W$6,X$5,$C44:W44)</f>
        <v>261727</v>
      </c>
      <c r="Y44" s="21">
        <f ca="1">SUM(X44-W44)</f>
        <v>-28722</v>
      </c>
      <c r="Z44" s="22">
        <f ca="1">IF(Y44=0,0,IF(W44=0,1,Y44/W44))</f>
        <v>-9.8888272984241646E-2</v>
      </c>
      <c r="AA44" s="21">
        <f>+DC44</f>
        <v>122851</v>
      </c>
      <c r="AB44" s="87">
        <f ca="1">OFFSET(DC44,0,14,1,1)</f>
        <v>126148</v>
      </c>
      <c r="AC44" s="21">
        <f ca="1">SUM(AB44-AA44)</f>
        <v>3297</v>
      </c>
      <c r="AD44" s="22">
        <f ca="1">IF(AC44=0,0,IF(AA44=0,1,AC44/AA44))</f>
        <v>2.6837388381046958E-2</v>
      </c>
      <c r="AE44" s="21">
        <f>SUMIF($C$6:AD$6,AE$5,$C44:AD44)</f>
        <v>413300</v>
      </c>
      <c r="AF44" s="87">
        <f ca="1">SUMIF($C$6:AE$6,AF$5,$C44:AE44)</f>
        <v>387875</v>
      </c>
      <c r="AG44" s="21">
        <f ca="1">SUM(AF44-AE44)</f>
        <v>-25425</v>
      </c>
      <c r="AH44" s="22">
        <f ca="1">IF(AG44=0,0,IF(AE44=0,1,AG44/AE44))</f>
        <v>-6.1517057827244134E-2</v>
      </c>
      <c r="AI44" s="21">
        <f>+DD44</f>
        <v>153493</v>
      </c>
      <c r="AJ44" s="87">
        <f ca="1">OFFSET(DD44,0,14,1,1)</f>
        <v>151376</v>
      </c>
      <c r="AK44" s="21">
        <f ca="1">SUM(AJ44-AI44)</f>
        <v>-2117</v>
      </c>
      <c r="AL44" s="22">
        <f ca="1">IF(AK44=0,0,IF(AI44=0,1,AK44/AI44))</f>
        <v>-1.3792159903057469E-2</v>
      </c>
      <c r="AM44" s="21">
        <f>SUMIF($C$6:AL$6,AM$5,$C44:AL44)</f>
        <v>566793</v>
      </c>
      <c r="AN44" s="87">
        <f ca="1">SUMIF($C$6:AM$6,AN$5,$C44:AM44)</f>
        <v>539251</v>
      </c>
      <c r="AO44" s="21">
        <f ca="1">SUM(AN44-AM44)</f>
        <v>-27542</v>
      </c>
      <c r="AP44" s="22">
        <f ca="1">IF(AO44=0,0,IF(AM44=0,1,AO44/AM44))</f>
        <v>-4.859269609892853E-2</v>
      </c>
      <c r="AQ44" s="21">
        <f>+DE44</f>
        <v>169944</v>
      </c>
      <c r="AR44" s="87">
        <f ca="1">OFFSET(DE44,0,14,1,1)</f>
        <v>166240</v>
      </c>
      <c r="AS44" s="21">
        <f ca="1">SUM(AR44-AQ44)</f>
        <v>-3704</v>
      </c>
      <c r="AT44" s="22">
        <f ca="1">IF(AS44=0,0,IF(AQ44=0,1,AS44/AQ44))</f>
        <v>-2.1795414960222192E-2</v>
      </c>
      <c r="AU44" s="21">
        <f>SUMIF($C$6:AT$6,AU$5,$C44:AT44)</f>
        <v>736737</v>
      </c>
      <c r="AV44" s="87">
        <f ca="1">SUMIF($C$6:AU$6,AV$5,$C44:AU44)</f>
        <v>705491</v>
      </c>
      <c r="AW44" s="21">
        <f ca="1">SUM(AV44-AU44)</f>
        <v>-31246</v>
      </c>
      <c r="AX44" s="22">
        <f ca="1">IF(AW44=0,0,IF(AU44=0,1,AW44/AU44))</f>
        <v>-4.241133538834075E-2</v>
      </c>
      <c r="AY44" s="21">
        <f>+DF44</f>
        <v>231049</v>
      </c>
      <c r="AZ44" s="87">
        <f ca="1">OFFSET(DF44,0,14,1,1)</f>
        <v>230028</v>
      </c>
      <c r="BA44" s="21">
        <f ca="1">SUM(AZ44-AY44)</f>
        <v>-1021</v>
      </c>
      <c r="BB44" s="22">
        <f ca="1">IF(BA44=0,0,IF(AY44=0,1,BA44/AY44))</f>
        <v>-4.4189760613549504E-3</v>
      </c>
      <c r="BC44" s="21">
        <f>SUMIF($C$6:BB$6,BC$5,$C44:BB44)</f>
        <v>967786</v>
      </c>
      <c r="BD44" s="87">
        <f ca="1">SUMIF($C$6:BC$6,BD$5,$C44:BC44)</f>
        <v>935519</v>
      </c>
      <c r="BE44" s="21">
        <f ca="1">SUM(BD44-BC44)</f>
        <v>-32267</v>
      </c>
      <c r="BF44" s="22">
        <f ca="1">IF(BE44=0,0,IF(BC44=0,1,BE44/BC44))</f>
        <v>-3.3341048537589922E-2</v>
      </c>
      <c r="BG44" s="21">
        <f>+DG44</f>
        <v>260519</v>
      </c>
      <c r="BH44" s="87">
        <f ca="1">OFFSET(DG44,0,14,1,1)</f>
        <v>257393</v>
      </c>
      <c r="BI44" s="21">
        <f ca="1">SUM(BH44-BG44)</f>
        <v>-3126</v>
      </c>
      <c r="BJ44" s="22">
        <f ca="1">IF(BI44=0,0,IF(BG44=0,1,BI44/BG44))</f>
        <v>-1.1999124823909196E-2</v>
      </c>
      <c r="BK44" s="21">
        <f>SUMIF($C$6:BJ$6,BK$5,$C44:BJ44)</f>
        <v>1228305</v>
      </c>
      <c r="BL44" s="87">
        <f ca="1">SUMIF($C$6:BK$6,BL$5,$C44:BK44)</f>
        <v>1192912</v>
      </c>
      <c r="BM44" s="21">
        <f ca="1">SUM(BL44-BK44)</f>
        <v>-35393</v>
      </c>
      <c r="BN44" s="22">
        <f ca="1">IF(BM44=0,0,IF(BK44=0,1,BM44/BK44))</f>
        <v>-2.8814504540810304E-2</v>
      </c>
      <c r="BO44" s="21">
        <f>+DH44</f>
        <v>151961</v>
      </c>
      <c r="BP44" s="87">
        <f ca="1">OFFSET(DH44,0,14,1,1)</f>
        <v>146202</v>
      </c>
      <c r="BQ44" s="21">
        <f ca="1">SUM(BP44-BO44)</f>
        <v>-5759</v>
      </c>
      <c r="BR44" s="22">
        <f ca="1">IF(BQ44=0,0,IF(BO44=0,1,BQ44/BO44))</f>
        <v>-3.7897881693329208E-2</v>
      </c>
      <c r="BS44" s="21">
        <f>SUMIF($C$6:BR$6,BS$5,$C44:BR44)</f>
        <v>1380266</v>
      </c>
      <c r="BT44" s="87">
        <f ca="1">SUMIF($C$6:BS$6,BT$5,$C44:BS44)</f>
        <v>1339114</v>
      </c>
      <c r="BU44" s="21">
        <f ca="1">SUM(BT44-BS44)</f>
        <v>-41152</v>
      </c>
      <c r="BV44" s="22">
        <f ca="1">IF(BU44=0,0,IF(BS44=0,1,BU44/BS44))</f>
        <v>-2.9814542993886684E-2</v>
      </c>
      <c r="BW44" s="21">
        <f>+DI44</f>
        <v>142215</v>
      </c>
      <c r="BX44" s="87">
        <f ca="1">OFFSET(DI44,0,14,1,1)</f>
        <v>140419</v>
      </c>
      <c r="BY44" s="21">
        <f ca="1">SUM(BX44-BW44)</f>
        <v>-1796</v>
      </c>
      <c r="BZ44" s="22">
        <f ca="1">IF(BY44=0,0,IF(BW44=0,1,BY44/BW44))</f>
        <v>-1.2628766304538902E-2</v>
      </c>
      <c r="CA44" s="21">
        <f>SUMIF($C$6:BZ$6,CA$5,$C44:BZ44)</f>
        <v>1522481</v>
      </c>
      <c r="CB44" s="87">
        <f ca="1">SUMIF($C$6:CA$6,CB$5,$C44:CA44)</f>
        <v>1479533</v>
      </c>
      <c r="CC44" s="21">
        <f ca="1">SUM(CB44-CA44)</f>
        <v>-42948</v>
      </c>
      <c r="CD44" s="22">
        <f ca="1">IF(CC44=0,0,IF(CA44=0,1,CC44/CA44))</f>
        <v>-2.8209219031304824E-2</v>
      </c>
      <c r="CE44" s="21">
        <f>+DJ44</f>
        <v>122974</v>
      </c>
      <c r="CF44" s="87">
        <f ca="1">OFFSET(DJ44,0,14,1,1)</f>
        <v>116516</v>
      </c>
      <c r="CG44" s="21">
        <f ca="1">SUM(CF44-CE44)</f>
        <v>-6458</v>
      </c>
      <c r="CH44" s="22">
        <f ca="1">IF(CG44=0,0,IF(CE44=0,1,CG44/CE44))</f>
        <v>-5.2515165807406443E-2</v>
      </c>
      <c r="CI44" s="21">
        <f>SUMIF($C$6:CH$6,CI$5,$C44:CH44)</f>
        <v>1645455</v>
      </c>
      <c r="CJ44" s="87">
        <f ca="1">SUMIF($C$6:CI$6,CJ$5,$C44:CI44)</f>
        <v>1596049</v>
      </c>
      <c r="CK44" s="21">
        <f ca="1">SUM(CJ44-CI44)</f>
        <v>-49406</v>
      </c>
      <c r="CL44" s="22">
        <f ca="1">IF(CK44=0,0,IF(CI44=0,1,CK44/CI44))</f>
        <v>-3.0025737561950951E-2</v>
      </c>
      <c r="CM44" s="21">
        <f>+DK44</f>
        <v>103817</v>
      </c>
      <c r="CN44" s="87">
        <f ca="1">OFFSET(DK44,0,14,1,1)</f>
        <v>100839</v>
      </c>
      <c r="CO44" s="21">
        <f ca="1">SUM(CN44-CM44)</f>
        <v>-2978</v>
      </c>
      <c r="CP44" s="22">
        <f ca="1">IF(CO44=0,0,IF(CM44=0,1,CO44/CM44))</f>
        <v>-2.8685090110482869E-2</v>
      </c>
      <c r="CQ44" s="21">
        <f>SUMIF($C$6:CP$6,CQ$5,$C44:CP44)</f>
        <v>1749272</v>
      </c>
      <c r="CR44" s="87">
        <f ca="1">SUMIF($C$6:CQ$6,CR$5,$C44:CQ44)</f>
        <v>1696888</v>
      </c>
      <c r="CS44" s="21">
        <f ca="1">SUM(CR44-CQ44)</f>
        <v>-52384</v>
      </c>
      <c r="CT44" s="22">
        <f ca="1">IF(CS44=0,0,IF(CQ44=0,1,CS44/CQ44))</f>
        <v>-2.9946171893221865E-2</v>
      </c>
      <c r="CW44" s="12" t="s">
        <v>17</v>
      </c>
      <c r="CX44" s="81" t="s">
        <v>6</v>
      </c>
      <c r="CZ44" s="88">
        <f>SUMIF(TIBA!$A$73:$A$83,'2013-2014'!CZ$7,TIBA!D$73:D$83)</f>
        <v>84204</v>
      </c>
      <c r="DA44" s="88">
        <f>SUMIF(TIBA!$A$73:$A$83,'2013-2014'!DA$7,TIBA!E$73:E$83)</f>
        <v>81792</v>
      </c>
      <c r="DB44" s="88">
        <f>SUMIF(TIBA!$A$73:$A$83,'2013-2014'!DB$7,TIBA!F$73:F$83)</f>
        <v>124453</v>
      </c>
      <c r="DC44" s="88">
        <f>SUMIF(TIBA!$A$73:$A$83,'2013-2014'!DC$7,TIBA!G$73:G$83)</f>
        <v>122851</v>
      </c>
      <c r="DD44" s="88">
        <f>SUMIF(TIBA!$A$73:$A$83,'2013-2014'!DD$7,TIBA!H$73:H$83)</f>
        <v>153493</v>
      </c>
      <c r="DE44" s="88">
        <f>SUMIF(TIBA!$A$73:$A$83,'2013-2014'!DE$7,TIBA!I$73:I$83)</f>
        <v>169944</v>
      </c>
      <c r="DF44" s="88">
        <f>SUMIF(TIBA!$A$73:$A$83,'2013-2014'!DF$7,TIBA!J$73:J$83)</f>
        <v>231049</v>
      </c>
      <c r="DG44" s="88">
        <f>SUMIF(TIBA!$A$73:$A$83,'2013-2014'!DG$7,TIBA!K$73:K$83)</f>
        <v>260519</v>
      </c>
      <c r="DH44" s="88">
        <f>SUMIF(TIBA!$A$73:$A$83,'2013-2014'!DH$7,TIBA!L$73:L$83)</f>
        <v>151961</v>
      </c>
      <c r="DI44" s="88">
        <f>SUMIF(TIBA!$A$73:$A$83,'2013-2014'!DI$7,TIBA!M$73:M$83)</f>
        <v>142215</v>
      </c>
      <c r="DJ44" s="88">
        <f>SUMIF(TIBA!$A$73:$A$83,'2013-2014'!DJ$7,TIBA!N$73:N$83)</f>
        <v>122974</v>
      </c>
      <c r="DK44" s="88">
        <f>SUMIF(TIBA!$A$73:$A$83,'2013-2014'!DK$7,TIBA!O$73:O$83)</f>
        <v>103817</v>
      </c>
      <c r="DN44" s="88">
        <f>SUMIF(TIBA!$A$73:$A$83,'2013-2014'!DN$7,TIBA!D$73:D$83)</f>
        <v>78326</v>
      </c>
      <c r="DO44" s="88">
        <f>SUMIF(TIBA!$A$73:$A$83,'2013-2014'!DO$7,TIBA!E$73:E$83)</f>
        <v>75871</v>
      </c>
      <c r="DP44" s="88">
        <f>SUMIF(TIBA!$A$73:$A$83,'2013-2014'!DP$7,TIBA!F$73:F$83)</f>
        <v>107530</v>
      </c>
      <c r="DQ44" s="88">
        <f>SUMIF(TIBA!$A$73:$A$83,'2013-2014'!DQ$7,TIBA!G$73:G$83)</f>
        <v>126148</v>
      </c>
      <c r="DR44" s="88">
        <f>SUMIF(TIBA!$A$73:$A$83,'2013-2014'!DR$7,TIBA!H$73:H$83)</f>
        <v>151376</v>
      </c>
      <c r="DS44" s="88">
        <f>SUMIF(TIBA!$A$73:$A$83,'2013-2014'!DS$7,TIBA!I$73:I$83)</f>
        <v>166240</v>
      </c>
      <c r="DT44" s="88">
        <f>SUMIF(TIBA!$A$73:$A$83,'2013-2014'!DT$7,TIBA!J$73:J$83)</f>
        <v>230028</v>
      </c>
      <c r="DU44" s="88">
        <f>SUMIF(TIBA!$A$73:$A$83,'2013-2014'!DU$7,TIBA!K$73:K$83)</f>
        <v>257393</v>
      </c>
      <c r="DV44" s="88">
        <f>SUMIF(TIBA!$A$73:$A$83,'2013-2014'!DV$7,TIBA!L$73:L$83)</f>
        <v>146202</v>
      </c>
      <c r="DW44" s="88">
        <f>SUMIF(TIBA!$A$73:$A$83,'2013-2014'!DW$7,TIBA!M$73:M$83)</f>
        <v>140419</v>
      </c>
      <c r="DX44" s="88">
        <f>SUMIF(TIBA!$A$73:$A$83,'2013-2014'!DX$7,TIBA!N$73:N$83)</f>
        <v>116516</v>
      </c>
      <c r="DY44" s="88">
        <f>SUMIF(TIBA!$A$73:$A$83,'2013-2014'!DY$7,TIBA!O$73:O$83)</f>
        <v>100839</v>
      </c>
      <c r="DZ44"/>
    </row>
    <row r="45" spans="1:130" s="12" customFormat="1" ht="15.6">
      <c r="A45" s="101" t="str">
        <f>+CW46</f>
        <v>Thousand Islands Bridge</v>
      </c>
      <c r="B45" s="29" t="s">
        <v>7</v>
      </c>
      <c r="C45" s="21">
        <f>+CZ45</f>
        <v>30658</v>
      </c>
      <c r="D45" s="87">
        <f ca="1">OFFSET(CZ45,0,14,1,1)</f>
        <v>28840</v>
      </c>
      <c r="E45" s="21">
        <f ca="1">SUM(D45-C45)</f>
        <v>-1818</v>
      </c>
      <c r="F45" s="22">
        <f ca="1">IF(E45=0,0,IF(C45=0,1,E45/C45))</f>
        <v>-5.9299367212473093E-2</v>
      </c>
      <c r="G45" s="21">
        <f>SUMIF($C$6:F$6,G$5,$C45:F45)</f>
        <v>30658</v>
      </c>
      <c r="H45" s="87">
        <f ca="1">SUMIF($C$6:G$6,H$5,$C45:G45)</f>
        <v>28840</v>
      </c>
      <c r="I45" s="21">
        <f ca="1">SUM(H45-G45)</f>
        <v>-1818</v>
      </c>
      <c r="J45" s="22">
        <f ca="1">IF(I45=0,0,IF(G45=0,1,I45/G45))</f>
        <v>-5.9299367212473093E-2</v>
      </c>
      <c r="K45" s="21">
        <f>+DA45</f>
        <v>28318</v>
      </c>
      <c r="L45" s="87">
        <f ca="1">OFFSET(DA45,0,14,1,1)</f>
        <v>28763</v>
      </c>
      <c r="M45" s="21">
        <f ca="1">SUM(L45-K45)</f>
        <v>445</v>
      </c>
      <c r="N45" s="22">
        <f ca="1">IF(M45=0,0,IF(K45=0,1,M45/K45))</f>
        <v>1.5714386609223814E-2</v>
      </c>
      <c r="O45" s="21">
        <f>SUMIF($C$6:N$6,O$5,$C45:N45)</f>
        <v>58976</v>
      </c>
      <c r="P45" s="87">
        <f ca="1">SUMIF($C$6:O$6,P$5,$C45:O45)</f>
        <v>57603</v>
      </c>
      <c r="Q45" s="21">
        <f ca="1">SUM(P45-O45)</f>
        <v>-1373</v>
      </c>
      <c r="R45" s="22">
        <f ca="1">IF(Q45=0,0,IF(O45=0,1,Q45/O45))</f>
        <v>-2.3280656538252849E-2</v>
      </c>
      <c r="S45" s="21">
        <f>+DB45</f>
        <v>31291</v>
      </c>
      <c r="T45" s="87">
        <f ca="1">OFFSET(DB45,0,14,1,1)</f>
        <v>33272</v>
      </c>
      <c r="U45" s="21">
        <f ca="1">SUM(T45-S45)</f>
        <v>1981</v>
      </c>
      <c r="V45" s="22">
        <f ca="1">IF(U45=0,0,IF(S45=0,1,U45/S45))</f>
        <v>6.3308938672461734E-2</v>
      </c>
      <c r="W45" s="21">
        <f>SUMIF($C$6:V$6,W$5,$C45:V45)</f>
        <v>90267</v>
      </c>
      <c r="X45" s="87">
        <f ca="1">SUMIF($C$6:W$6,X$5,$C45:W45)</f>
        <v>90875</v>
      </c>
      <c r="Y45" s="21">
        <f ca="1">SUM(X45-W45)</f>
        <v>608</v>
      </c>
      <c r="Z45" s="22">
        <f ca="1">IF(Y45=0,0,IF(W45=0,1,Y45/W45))</f>
        <v>6.7355733546035652E-3</v>
      </c>
      <c r="AA45" s="21">
        <f>+DC45</f>
        <v>32487</v>
      </c>
      <c r="AB45" s="87">
        <f ca="1">OFFSET(DC45,0,14,1,1)</f>
        <v>34261</v>
      </c>
      <c r="AC45" s="21">
        <f ca="1">SUM(AB45-AA45)</f>
        <v>1774</v>
      </c>
      <c r="AD45" s="22">
        <f ca="1">IF(AC45=0,0,IF(AA45=0,1,AC45/AA45))</f>
        <v>5.4606457967802509E-2</v>
      </c>
      <c r="AE45" s="21">
        <f>SUMIF($C$6:AD$6,AE$5,$C45:AD45)</f>
        <v>122754</v>
      </c>
      <c r="AF45" s="87">
        <f ca="1">SUMIF($C$6:AE$6,AF$5,$C45:AE45)</f>
        <v>125136</v>
      </c>
      <c r="AG45" s="21">
        <f ca="1">SUM(AF45-AE45)</f>
        <v>2382</v>
      </c>
      <c r="AH45" s="22">
        <f ca="1">IF(AG45=0,0,IF(AE45=0,1,AG45/AE45))</f>
        <v>1.9404662984505598E-2</v>
      </c>
      <c r="AI45" s="21">
        <f>+DD45</f>
        <v>32829</v>
      </c>
      <c r="AJ45" s="87">
        <f ca="1">OFFSET(DD45,0,14,1,1)</f>
        <v>34192</v>
      </c>
      <c r="AK45" s="21">
        <f ca="1">SUM(AJ45-AI45)</f>
        <v>1363</v>
      </c>
      <c r="AL45" s="22">
        <f ca="1">IF(AK45=0,0,IF(AI45=0,1,AK45/AI45))</f>
        <v>4.1518169910749643E-2</v>
      </c>
      <c r="AM45" s="21">
        <f>SUMIF($C$6:AL$6,AM$5,$C45:AL45)</f>
        <v>155583</v>
      </c>
      <c r="AN45" s="87">
        <f ca="1">SUMIF($C$6:AM$6,AN$5,$C45:AM45)</f>
        <v>159328</v>
      </c>
      <c r="AO45" s="21">
        <f ca="1">SUM(AN45-AM45)</f>
        <v>3745</v>
      </c>
      <c r="AP45" s="22">
        <f ca="1">IF(AO45=0,0,IF(AM45=0,1,AO45/AM45))</f>
        <v>2.4070753231394175E-2</v>
      </c>
      <c r="AQ45" s="21">
        <f>+DE45</f>
        <v>30600</v>
      </c>
      <c r="AR45" s="87">
        <f ca="1">OFFSET(DE45,0,14,1,1)</f>
        <v>32036</v>
      </c>
      <c r="AS45" s="21">
        <f ca="1">SUM(AR45-AQ45)</f>
        <v>1436</v>
      </c>
      <c r="AT45" s="22">
        <f ca="1">IF(AS45=0,0,IF(AQ45=0,1,AS45/AQ45))</f>
        <v>4.6928104575163401E-2</v>
      </c>
      <c r="AU45" s="21">
        <f>SUMIF($C$6:AT$6,AU$5,$C45:AT45)</f>
        <v>186183</v>
      </c>
      <c r="AV45" s="87">
        <f ca="1">SUMIF($C$6:AU$6,AV$5,$C45:AU45)</f>
        <v>191364</v>
      </c>
      <c r="AW45" s="21">
        <f ca="1">SUM(AV45-AU45)</f>
        <v>5181</v>
      </c>
      <c r="AX45" s="22">
        <f ca="1">IF(AW45=0,0,IF(AU45=0,1,AW45/AU45))</f>
        <v>2.7827460079599103E-2</v>
      </c>
      <c r="AY45" s="21">
        <f>+DF45</f>
        <v>31282</v>
      </c>
      <c r="AZ45" s="87">
        <f ca="1">OFFSET(DF45,0,14,1,1)</f>
        <v>32810</v>
      </c>
      <c r="BA45" s="21">
        <f ca="1">SUM(AZ45-AY45)</f>
        <v>1528</v>
      </c>
      <c r="BB45" s="22">
        <f ca="1">IF(BA45=0,0,IF(AY45=0,1,BA45/AY45))</f>
        <v>4.8845981714724124E-2</v>
      </c>
      <c r="BC45" s="21">
        <f>SUMIF($C$6:BB$6,BC$5,$C45:BB45)</f>
        <v>217465</v>
      </c>
      <c r="BD45" s="87">
        <f ca="1">SUMIF($C$6:BC$6,BD$5,$C45:BC45)</f>
        <v>224174</v>
      </c>
      <c r="BE45" s="21">
        <f ca="1">SUM(BD45-BC45)</f>
        <v>6709</v>
      </c>
      <c r="BF45" s="22">
        <f ca="1">IF(BE45=0,0,IF(BC45=0,1,BE45/BC45))</f>
        <v>3.085094153082105E-2</v>
      </c>
      <c r="BG45" s="21">
        <f>+DG45</f>
        <v>31600</v>
      </c>
      <c r="BH45" s="87">
        <f ca="1">OFFSET(DG45,0,14,1,1)</f>
        <v>30522</v>
      </c>
      <c r="BI45" s="21">
        <f ca="1">SUM(BH45-BG45)</f>
        <v>-1078</v>
      </c>
      <c r="BJ45" s="22">
        <f ca="1">IF(BI45=0,0,IF(BG45=0,1,BI45/BG45))</f>
        <v>-3.4113924050632911E-2</v>
      </c>
      <c r="BK45" s="21">
        <f>SUMIF($C$6:BJ$6,BK$5,$C45:BJ45)</f>
        <v>249065</v>
      </c>
      <c r="BL45" s="87">
        <f ca="1">SUMIF($C$6:BK$6,BL$5,$C45:BK45)</f>
        <v>254696</v>
      </c>
      <c r="BM45" s="21">
        <f ca="1">SUM(BL45-BK45)</f>
        <v>5631</v>
      </c>
      <c r="BN45" s="22">
        <f ca="1">IF(BM45=0,0,IF(BK45=0,1,BM45/BK45))</f>
        <v>2.2608555999437899E-2</v>
      </c>
      <c r="BO45" s="21">
        <f>+DH45</f>
        <v>30626</v>
      </c>
      <c r="BP45" s="87">
        <f ca="1">OFFSET(DH45,0,14,1,1)</f>
        <v>33189</v>
      </c>
      <c r="BQ45" s="21">
        <f ca="1">SUM(BP45-BO45)</f>
        <v>2563</v>
      </c>
      <c r="BR45" s="22">
        <f ca="1">IF(BQ45=0,0,IF(BO45=0,1,BQ45/BO45))</f>
        <v>8.3687063279566376E-2</v>
      </c>
      <c r="BS45" s="21">
        <f>SUMIF($C$6:BR$6,BS$5,$C45:BR45)</f>
        <v>279691</v>
      </c>
      <c r="BT45" s="87">
        <f ca="1">SUMIF($C$6:BS$6,BT$5,$C45:BS45)</f>
        <v>287885</v>
      </c>
      <c r="BU45" s="21">
        <f ca="1">SUM(BT45-BS45)</f>
        <v>8194</v>
      </c>
      <c r="BV45" s="22">
        <f ca="1">IF(BU45=0,0,IF(BS45=0,1,BU45/BS45))</f>
        <v>2.929661662334505E-2</v>
      </c>
      <c r="BW45" s="21">
        <f>+DI45</f>
        <v>33952</v>
      </c>
      <c r="BX45" s="87">
        <f ca="1">OFFSET(DI45,0,14,1,1)</f>
        <v>34795</v>
      </c>
      <c r="BY45" s="21">
        <f ca="1">SUM(BX45-BW45)</f>
        <v>843</v>
      </c>
      <c r="BZ45" s="22">
        <f ca="1">IF(BY45=0,0,IF(BW45=0,1,BY45/BW45))</f>
        <v>2.4829170593779454E-2</v>
      </c>
      <c r="CA45" s="21">
        <f>SUMIF($C$6:BZ$6,CA$5,$C45:BZ45)</f>
        <v>313643</v>
      </c>
      <c r="CB45" s="87">
        <f ca="1">SUMIF($C$6:CA$6,CB$5,$C45:CA45)</f>
        <v>322680</v>
      </c>
      <c r="CC45" s="21">
        <f ca="1">SUM(CB45-CA45)</f>
        <v>9037</v>
      </c>
      <c r="CD45" s="22">
        <f ca="1">IF(CC45=0,0,IF(CA45=0,1,CC45/CA45))</f>
        <v>2.8813013521742873E-2</v>
      </c>
      <c r="CE45" s="21">
        <f>+DJ45</f>
        <v>29959</v>
      </c>
      <c r="CF45" s="87">
        <f ca="1">OFFSET(DJ45,0,14,1,1)</f>
        <v>31773</v>
      </c>
      <c r="CG45" s="21">
        <f ca="1">SUM(CF45-CE45)</f>
        <v>1814</v>
      </c>
      <c r="CH45" s="22">
        <f ca="1">IF(CG45=0,0,IF(CE45=0,1,CG45/CE45))</f>
        <v>6.0549417537300976E-2</v>
      </c>
      <c r="CI45" s="21">
        <f>SUMIF($C$6:CH$6,CI$5,$C45:CH45)</f>
        <v>343602</v>
      </c>
      <c r="CJ45" s="87">
        <f ca="1">SUMIF($C$6:CI$6,CJ$5,$C45:CI45)</f>
        <v>354453</v>
      </c>
      <c r="CK45" s="21">
        <f ca="1">SUM(CJ45-CI45)</f>
        <v>10851</v>
      </c>
      <c r="CL45" s="22">
        <f ca="1">IF(CK45=0,0,IF(CI45=0,1,CK45/CI45))</f>
        <v>3.1580142141198246E-2</v>
      </c>
      <c r="CM45" s="21">
        <f>+DK45</f>
        <v>26157</v>
      </c>
      <c r="CN45" s="87">
        <f ca="1">OFFSET(DK45,0,14,1,1)</f>
        <v>28641</v>
      </c>
      <c r="CO45" s="21">
        <f ca="1">SUM(CN45-CM45)</f>
        <v>2484</v>
      </c>
      <c r="CP45" s="22">
        <f ca="1">IF(CO45=0,0,IF(CM45=0,1,CO45/CM45))</f>
        <v>9.4965018924188557E-2</v>
      </c>
      <c r="CQ45" s="21">
        <f>SUMIF($C$6:CP$6,CQ$5,$C45:CP45)</f>
        <v>369759</v>
      </c>
      <c r="CR45" s="87">
        <f ca="1">SUMIF($C$6:CQ$6,CR$5,$C45:CQ45)</f>
        <v>383094</v>
      </c>
      <c r="CS45" s="21">
        <f ca="1">SUM(CR45-CQ45)</f>
        <v>13335</v>
      </c>
      <c r="CT45" s="22">
        <f ca="1">IF(CS45=0,0,IF(CQ45=0,1,CS45/CQ45))</f>
        <v>3.6064030895799695E-2</v>
      </c>
      <c r="CW45" s="12" t="s">
        <v>17</v>
      </c>
      <c r="CX45" s="81" t="s">
        <v>7</v>
      </c>
      <c r="CY45" s="16"/>
      <c r="CZ45" s="88">
        <f>SUMIF(TIBA!$A$87:$A$97,'2013-2014'!CZ$7,TIBA!D$87:D$97)</f>
        <v>30658</v>
      </c>
      <c r="DA45" s="88">
        <f>SUMIF(TIBA!$A$87:$A$97,'2013-2014'!DA$7,TIBA!E$87:E$97)</f>
        <v>28318</v>
      </c>
      <c r="DB45" s="88">
        <f>SUMIF(TIBA!$A$87:$A$97,'2013-2014'!DB$7,TIBA!F$87:F$97)</f>
        <v>31291</v>
      </c>
      <c r="DC45" s="88">
        <f>SUMIF(TIBA!$A$87:$A$97,'2013-2014'!DC$7,TIBA!G$87:G$97)</f>
        <v>32487</v>
      </c>
      <c r="DD45" s="88">
        <f>SUMIF(TIBA!$A$87:$A$97,'2013-2014'!DD$7,TIBA!H$87:H$97)</f>
        <v>32829</v>
      </c>
      <c r="DE45" s="88">
        <f>SUMIF(TIBA!$A$87:$A$97,'2013-2014'!DE$7,TIBA!I$87:I$97)</f>
        <v>30600</v>
      </c>
      <c r="DF45" s="88">
        <f>SUMIF(TIBA!$A$87:$A$97,'2013-2014'!DF$7,TIBA!J$87:J$97)</f>
        <v>31282</v>
      </c>
      <c r="DG45" s="88">
        <f>SUMIF(TIBA!$A$87:$A$97,'2013-2014'!DG$7,TIBA!K$87:K$97)</f>
        <v>31600</v>
      </c>
      <c r="DH45" s="88">
        <f>SUMIF(TIBA!$A$87:$A$97,'2013-2014'!DH$7,TIBA!L$87:L$97)</f>
        <v>30626</v>
      </c>
      <c r="DI45" s="88">
        <f>SUMIF(TIBA!$A$87:$A$97,'2013-2014'!DI$7,TIBA!M$87:M$97)</f>
        <v>33952</v>
      </c>
      <c r="DJ45" s="88">
        <f>SUMIF(TIBA!$A$87:$A$97,'2013-2014'!DJ$7,TIBA!N$87:N$97)</f>
        <v>29959</v>
      </c>
      <c r="DK45" s="88">
        <f>SUMIF(TIBA!$A$87:$A$97,'2013-2014'!DK$7,TIBA!O$87:O$97)</f>
        <v>26157</v>
      </c>
      <c r="DN45" s="88">
        <f>SUMIF(TIBA!$A$87:$A$97,'2013-2014'!DN$7,TIBA!D$87:D$97)</f>
        <v>28840</v>
      </c>
      <c r="DO45" s="88">
        <f>SUMIF(TIBA!$A$87:$A$97,'2013-2014'!DO$7,TIBA!E$87:E$97)</f>
        <v>28763</v>
      </c>
      <c r="DP45" s="88">
        <f>SUMIF(TIBA!$A$87:$A$97,'2013-2014'!DP$7,TIBA!F$87:F$97)</f>
        <v>33272</v>
      </c>
      <c r="DQ45" s="88">
        <f>SUMIF(TIBA!$A$87:$A$97,'2013-2014'!DQ$7,TIBA!G$87:G$97)</f>
        <v>34261</v>
      </c>
      <c r="DR45" s="88">
        <f>SUMIF(TIBA!$A$87:$A$97,'2013-2014'!DR$7,TIBA!H$87:H$97)</f>
        <v>34192</v>
      </c>
      <c r="DS45" s="88">
        <f>SUMIF(TIBA!$A$87:$A$97,'2013-2014'!DS$7,TIBA!I$87:I$97)</f>
        <v>32036</v>
      </c>
      <c r="DT45" s="88">
        <f>SUMIF(TIBA!$A$87:$A$97,'2013-2014'!DT$7,TIBA!J$87:J$97)</f>
        <v>32810</v>
      </c>
      <c r="DU45" s="88">
        <f>SUMIF(TIBA!$A$87:$A$97,'2013-2014'!DU$7,TIBA!K$87:K$97)</f>
        <v>30522</v>
      </c>
      <c r="DV45" s="88">
        <f>SUMIF(TIBA!$A$87:$A$97,'2013-2014'!DV$7,TIBA!L$87:L$97)</f>
        <v>33189</v>
      </c>
      <c r="DW45" s="88">
        <f>SUMIF(TIBA!$A$87:$A$97,'2013-2014'!DW$7,TIBA!M$87:M$97)</f>
        <v>34795</v>
      </c>
      <c r="DX45" s="88">
        <f>SUMIF(TIBA!$A$87:$A$97,'2013-2014'!DX$7,TIBA!N$87:N$97)</f>
        <v>31773</v>
      </c>
      <c r="DY45" s="88">
        <f>SUMIF(TIBA!$A$87:$A$97,'2013-2014'!DY$7,TIBA!O$87:O$97)</f>
        <v>28641</v>
      </c>
      <c r="DZ45"/>
    </row>
    <row r="46" spans="1:130" s="12" customFormat="1" ht="15.6">
      <c r="A46" s="100"/>
      <c r="B46" s="29" t="s">
        <v>8</v>
      </c>
      <c r="C46" s="87">
        <f>+CZ46</f>
        <v>0</v>
      </c>
      <c r="D46" s="87">
        <f ca="1">OFFSET(CZ46,0,14,1,1)</f>
        <v>0</v>
      </c>
      <c r="E46" s="87">
        <f ca="1">SUM(D46-C46)</f>
        <v>0</v>
      </c>
      <c r="F46" s="22">
        <f ca="1">IF(E46=0,0,IF(C46=0,1,E46/C46))</f>
        <v>0</v>
      </c>
      <c r="G46" s="87">
        <f>SUMIF($C$6:F$6,G$5,$C46:F46)</f>
        <v>0</v>
      </c>
      <c r="H46" s="87">
        <f ca="1">SUMIF($C$6:G$6,H$5,$C46:G46)</f>
        <v>0</v>
      </c>
      <c r="I46" s="87">
        <f ca="1">SUM(H46-G46)</f>
        <v>0</v>
      </c>
      <c r="J46" s="22">
        <f ca="1">IF(I46=0,0,IF(G46=0,1,I46/G46))</f>
        <v>0</v>
      </c>
      <c r="K46" s="87">
        <f>+DA46</f>
        <v>0</v>
      </c>
      <c r="L46" s="87">
        <f ca="1">OFFSET(DA46,0,14,1,1)</f>
        <v>0</v>
      </c>
      <c r="M46" s="87">
        <f ca="1">SUM(L46-K46)</f>
        <v>0</v>
      </c>
      <c r="N46" s="22">
        <f ca="1">IF(M46=0,0,IF(K46=0,1,M46/K46))</f>
        <v>0</v>
      </c>
      <c r="O46" s="87">
        <f>SUMIF($C$6:N$6,O$5,$C46:N46)</f>
        <v>0</v>
      </c>
      <c r="P46" s="87">
        <f ca="1">SUMIF($C$6:O$6,P$5,$C46:O46)</f>
        <v>0</v>
      </c>
      <c r="Q46" s="87">
        <f ca="1">SUM(P46-O46)</f>
        <v>0</v>
      </c>
      <c r="R46" s="22">
        <f ca="1">IF(Q46=0,0,IF(O46=0,1,Q46/O46))</f>
        <v>0</v>
      </c>
      <c r="S46" s="87">
        <f>+DB46</f>
        <v>0</v>
      </c>
      <c r="T46" s="87">
        <f ca="1">OFFSET(DB46,0,14,1,1)</f>
        <v>0</v>
      </c>
      <c r="U46" s="87">
        <f ca="1">SUM(T46-S46)</f>
        <v>0</v>
      </c>
      <c r="V46" s="22">
        <f ca="1">IF(U46=0,0,IF(S46=0,1,U46/S46))</f>
        <v>0</v>
      </c>
      <c r="W46" s="87">
        <f>SUMIF($C$6:V$6,W$5,$C46:V46)</f>
        <v>0</v>
      </c>
      <c r="X46" s="87">
        <f ca="1">SUMIF($C$6:W$6,X$5,$C46:W46)</f>
        <v>0</v>
      </c>
      <c r="Y46" s="87">
        <f ca="1">SUM(X46-W46)</f>
        <v>0</v>
      </c>
      <c r="Z46" s="22">
        <f ca="1">IF(Y46=0,0,IF(W46=0,1,Y46/W46))</f>
        <v>0</v>
      </c>
      <c r="AA46" s="87">
        <f>+DC46</f>
        <v>0</v>
      </c>
      <c r="AB46" s="87">
        <f ca="1">OFFSET(DC46,0,14,1,1)</f>
        <v>0</v>
      </c>
      <c r="AC46" s="87">
        <f ca="1">SUM(AB46-AA46)</f>
        <v>0</v>
      </c>
      <c r="AD46" s="22">
        <f ca="1">IF(AC46=0,0,IF(AA46=0,1,AC46/AA46))</f>
        <v>0</v>
      </c>
      <c r="AE46" s="87">
        <f>SUMIF($C$6:AD$6,AE$5,$C46:AD46)</f>
        <v>0</v>
      </c>
      <c r="AF46" s="87">
        <f ca="1">SUMIF($C$6:AE$6,AF$5,$C46:AE46)</f>
        <v>0</v>
      </c>
      <c r="AG46" s="87">
        <f ca="1">SUM(AF46-AE46)</f>
        <v>0</v>
      </c>
      <c r="AH46" s="22">
        <f ca="1">IF(AG46=0,0,IF(AE46=0,1,AG46/AE46))</f>
        <v>0</v>
      </c>
      <c r="AI46" s="87">
        <f>+DD46</f>
        <v>0</v>
      </c>
      <c r="AJ46" s="87">
        <f ca="1">OFFSET(DD46,0,14,1,1)</f>
        <v>0</v>
      </c>
      <c r="AK46" s="87">
        <f ca="1">SUM(AJ46-AI46)</f>
        <v>0</v>
      </c>
      <c r="AL46" s="22">
        <f ca="1">IF(AK46=0,0,IF(AI46=0,1,AK46/AI46))</f>
        <v>0</v>
      </c>
      <c r="AM46" s="87">
        <f>SUMIF($C$6:AL$6,AM$5,$C46:AL46)</f>
        <v>0</v>
      </c>
      <c r="AN46" s="87">
        <f ca="1">SUMIF($C$6:AM$6,AN$5,$C46:AM46)</f>
        <v>0</v>
      </c>
      <c r="AO46" s="87">
        <f ca="1">SUM(AN46-AM46)</f>
        <v>0</v>
      </c>
      <c r="AP46" s="22">
        <f ca="1">IF(AO46=0,0,IF(AM46=0,1,AO46/AM46))</f>
        <v>0</v>
      </c>
      <c r="AQ46" s="87">
        <f>+DE46</f>
        <v>0</v>
      </c>
      <c r="AR46" s="87">
        <f ca="1">OFFSET(DE46,0,14,1,1)</f>
        <v>0</v>
      </c>
      <c r="AS46" s="87">
        <f ca="1">SUM(AR46-AQ46)</f>
        <v>0</v>
      </c>
      <c r="AT46" s="22">
        <f ca="1">IF(AS46=0,0,IF(AQ46=0,1,AS46/AQ46))</f>
        <v>0</v>
      </c>
      <c r="AU46" s="87">
        <f>SUMIF($C$6:AT$6,AU$5,$C46:AT46)</f>
        <v>0</v>
      </c>
      <c r="AV46" s="87">
        <f ca="1">SUMIF($C$6:AU$6,AV$5,$C46:AU46)</f>
        <v>0</v>
      </c>
      <c r="AW46" s="87">
        <f ca="1">SUM(AV46-AU46)</f>
        <v>0</v>
      </c>
      <c r="AX46" s="22">
        <f ca="1">IF(AW46=0,0,IF(AU46=0,1,AW46/AU46))</f>
        <v>0</v>
      </c>
      <c r="AY46" s="87">
        <f>+DF46</f>
        <v>0</v>
      </c>
      <c r="AZ46" s="87">
        <f ca="1">OFFSET(DF46,0,14,1,1)</f>
        <v>0</v>
      </c>
      <c r="BA46" s="87">
        <f ca="1">SUM(AZ46-AY46)</f>
        <v>0</v>
      </c>
      <c r="BB46" s="22">
        <f ca="1">IF(BA46=0,0,IF(AY46=0,1,BA46/AY46))</f>
        <v>0</v>
      </c>
      <c r="BC46" s="87">
        <f>SUMIF($C$6:BB$6,BC$5,$C46:BB46)</f>
        <v>0</v>
      </c>
      <c r="BD46" s="87">
        <f ca="1">SUMIF($C$6:BC$6,BD$5,$C46:BC46)</f>
        <v>0</v>
      </c>
      <c r="BE46" s="87">
        <f ca="1">SUM(BD46-BC46)</f>
        <v>0</v>
      </c>
      <c r="BF46" s="22">
        <f ca="1">IF(BE46=0,0,IF(BC46=0,1,BE46/BC46))</f>
        <v>0</v>
      </c>
      <c r="BG46" s="87">
        <f>+DG46</f>
        <v>0</v>
      </c>
      <c r="BH46" s="87">
        <f ca="1">OFFSET(DG46,0,14,1,1)</f>
        <v>0</v>
      </c>
      <c r="BI46" s="87">
        <f ca="1">SUM(BH46-BG46)</f>
        <v>0</v>
      </c>
      <c r="BJ46" s="22">
        <f ca="1">IF(BI46=0,0,IF(BG46=0,1,BI46/BG46))</f>
        <v>0</v>
      </c>
      <c r="BK46" s="87">
        <f>SUMIF($C$6:BJ$6,BK$5,$C46:BJ46)</f>
        <v>0</v>
      </c>
      <c r="BL46" s="87">
        <f ca="1">SUMIF($C$6:BK$6,BL$5,$C46:BK46)</f>
        <v>0</v>
      </c>
      <c r="BM46" s="87">
        <f ca="1">SUM(BL46-BK46)</f>
        <v>0</v>
      </c>
      <c r="BN46" s="22">
        <f ca="1">IF(BM46=0,0,IF(BK46=0,1,BM46/BK46))</f>
        <v>0</v>
      </c>
      <c r="BO46" s="87">
        <f>+DH46</f>
        <v>0</v>
      </c>
      <c r="BP46" s="87">
        <f ca="1">OFFSET(DH46,0,14,1,1)</f>
        <v>0</v>
      </c>
      <c r="BQ46" s="87">
        <f ca="1">SUM(BP46-BO46)</f>
        <v>0</v>
      </c>
      <c r="BR46" s="22">
        <f ca="1">IF(BQ46=0,0,IF(BO46=0,1,BQ46/BO46))</f>
        <v>0</v>
      </c>
      <c r="BS46" s="87">
        <f>SUMIF($C$6:BR$6,BS$5,$C46:BR46)</f>
        <v>0</v>
      </c>
      <c r="BT46" s="87">
        <f ca="1">SUMIF($C$6:BS$6,BT$5,$C46:BS46)</f>
        <v>0</v>
      </c>
      <c r="BU46" s="87">
        <f ca="1">SUM(BT46-BS46)</f>
        <v>0</v>
      </c>
      <c r="BV46" s="22">
        <f ca="1">IF(BU46=0,0,IF(BS46=0,1,BU46/BS46))</f>
        <v>0</v>
      </c>
      <c r="BW46" s="87">
        <f>+DI46</f>
        <v>0</v>
      </c>
      <c r="BX46" s="87">
        <f ca="1">OFFSET(DI46,0,14,1,1)</f>
        <v>0</v>
      </c>
      <c r="BY46" s="87">
        <f ca="1">SUM(BX46-BW46)</f>
        <v>0</v>
      </c>
      <c r="BZ46" s="22">
        <f ca="1">IF(BY46=0,0,IF(BW46=0,1,BY46/BW46))</f>
        <v>0</v>
      </c>
      <c r="CA46" s="87">
        <f>SUMIF($C$6:BZ$6,CA$5,$C46:BZ46)</f>
        <v>0</v>
      </c>
      <c r="CB46" s="87">
        <f ca="1">SUMIF($C$6:CA$6,CB$5,$C46:CA46)</f>
        <v>0</v>
      </c>
      <c r="CC46" s="87">
        <f ca="1">SUM(CB46-CA46)</f>
        <v>0</v>
      </c>
      <c r="CD46" s="22">
        <f ca="1">IF(CC46=0,0,IF(CA46=0,1,CC46/CA46))</f>
        <v>0</v>
      </c>
      <c r="CE46" s="87">
        <f>+DJ46</f>
        <v>0</v>
      </c>
      <c r="CF46" s="87">
        <f ca="1">OFFSET(DJ46,0,14,1,1)</f>
        <v>0</v>
      </c>
      <c r="CG46" s="87">
        <f ca="1">SUM(CF46-CE46)</f>
        <v>0</v>
      </c>
      <c r="CH46" s="22">
        <f ca="1">IF(CG46=0,0,IF(CE46=0,1,CG46/CE46))</f>
        <v>0</v>
      </c>
      <c r="CI46" s="87">
        <f>SUMIF($C$6:CH$6,CI$5,$C46:CH46)</f>
        <v>0</v>
      </c>
      <c r="CJ46" s="87">
        <f ca="1">SUMIF($C$6:CI$6,CJ$5,$C46:CI46)</f>
        <v>0</v>
      </c>
      <c r="CK46" s="87">
        <f ca="1">SUM(CJ46-CI46)</f>
        <v>0</v>
      </c>
      <c r="CL46" s="22">
        <f ca="1">IF(CK46=0,0,IF(CI46=0,1,CK46/CI46))</f>
        <v>0</v>
      </c>
      <c r="CM46" s="87">
        <f>+DK46</f>
        <v>0</v>
      </c>
      <c r="CN46" s="87">
        <f ca="1">OFFSET(DK46,0,14,1,1)</f>
        <v>0</v>
      </c>
      <c r="CO46" s="87">
        <f ca="1">SUM(CN46-CM46)</f>
        <v>0</v>
      </c>
      <c r="CP46" s="22">
        <f ca="1">IF(CO46=0,0,IF(CM46=0,1,CO46/CM46))</f>
        <v>0</v>
      </c>
      <c r="CQ46" s="87">
        <f>SUMIF($C$6:CP$6,CQ$5,$C46:CP46)</f>
        <v>0</v>
      </c>
      <c r="CR46" s="87">
        <f ca="1">SUMIF($C$6:CQ$6,CR$5,$C46:CQ46)</f>
        <v>0</v>
      </c>
      <c r="CS46" s="87">
        <f ca="1">SUM(CR46-CQ46)</f>
        <v>0</v>
      </c>
      <c r="CT46" s="22">
        <f ca="1">IF(CS46=0,0,IF(CQ46=0,1,CS46/CQ46))</f>
        <v>0</v>
      </c>
      <c r="CW46" s="12" t="s">
        <v>17</v>
      </c>
      <c r="CX46" s="81" t="s">
        <v>8</v>
      </c>
      <c r="CY46" s="16"/>
      <c r="CZ46" s="88">
        <f>SUMIF(TIBA!$A$101:$A$111,'2013-2014'!CZ$7,TIBA!D$101:D$111)</f>
        <v>0</v>
      </c>
      <c r="DA46" s="88">
        <f>SUMIF(TIBA!$A$101:$A$111,'2013-2014'!DA$7,TIBA!E$101:E$111)</f>
        <v>0</v>
      </c>
      <c r="DB46" s="88">
        <f>SUMIF(TIBA!$A$101:$A$111,'2013-2014'!DB$7,TIBA!F$101:F$111)</f>
        <v>0</v>
      </c>
      <c r="DC46" s="88">
        <f>SUMIF(TIBA!$A$101:$A$111,'2013-2014'!DC$7,TIBA!G$101:G$111)</f>
        <v>0</v>
      </c>
      <c r="DD46" s="88">
        <f>SUMIF(TIBA!$A$101:$A$111,'2013-2014'!DD$7,TIBA!H$101:H$111)</f>
        <v>0</v>
      </c>
      <c r="DE46" s="88">
        <f>SUMIF(TIBA!$A$101:$A$111,'2013-2014'!DE$7,TIBA!I$101:I$111)</f>
        <v>0</v>
      </c>
      <c r="DF46" s="88">
        <f>SUMIF(TIBA!$A$101:$A$111,'2013-2014'!DF$7,TIBA!J$101:J$111)</f>
        <v>0</v>
      </c>
      <c r="DG46" s="88">
        <f>SUMIF(TIBA!$A$101:$A$111,'2013-2014'!DG$7,TIBA!K$101:K$111)</f>
        <v>0</v>
      </c>
      <c r="DH46" s="88">
        <f>SUMIF(TIBA!$A$101:$A$111,'2013-2014'!DH$7,TIBA!L$101:L$111)</f>
        <v>0</v>
      </c>
      <c r="DI46" s="88">
        <f>SUMIF(TIBA!$A$101:$A$111,'2013-2014'!DI$7,TIBA!M$101:M$111)</f>
        <v>0</v>
      </c>
      <c r="DJ46" s="88">
        <f>SUMIF(TIBA!$A$101:$A$111,'2013-2014'!DJ$7,TIBA!N$101:N$111)</f>
        <v>0</v>
      </c>
      <c r="DK46" s="88">
        <f>SUMIF(TIBA!$A$101:$A$111,'2013-2014'!DK$7,TIBA!O$101:O$111)</f>
        <v>0</v>
      </c>
      <c r="DN46" s="88">
        <f>SUMIF(TIBA!$A$101:$A$111,'2013-2014'!DN$7,TIBA!D$101:D$111)</f>
        <v>0</v>
      </c>
      <c r="DO46" s="88">
        <f>SUMIF(TIBA!$A$101:$A$111,'2013-2014'!DO$7,TIBA!E$101:E$111)</f>
        <v>0</v>
      </c>
      <c r="DP46" s="88">
        <f>SUMIF(TIBA!$A$101:$A$111,'2013-2014'!DP$7,TIBA!F$101:F$111)</f>
        <v>0</v>
      </c>
      <c r="DQ46" s="88">
        <f>SUMIF(TIBA!$A$101:$A$111,'2013-2014'!DQ$7,TIBA!G$101:G$111)</f>
        <v>0</v>
      </c>
      <c r="DR46" s="88">
        <f>SUMIF(TIBA!$A$101:$A$111,'2013-2014'!DR$7,TIBA!H$101:H$111)</f>
        <v>0</v>
      </c>
      <c r="DS46" s="88">
        <f>SUMIF(TIBA!$A$101:$A$111,'2013-2014'!DS$7,TIBA!I$101:I$111)</f>
        <v>0</v>
      </c>
      <c r="DT46" s="88">
        <f>SUMIF(TIBA!$A$101:$A$111,'2013-2014'!DT$7,TIBA!J$101:J$111)</f>
        <v>0</v>
      </c>
      <c r="DU46" s="88">
        <f>SUMIF(TIBA!$A$101:$A$111,'2013-2014'!DU$7,TIBA!K$101:K$111)</f>
        <v>0</v>
      </c>
      <c r="DV46" s="88">
        <f>SUMIF(TIBA!$A$101:$A$111,'2013-2014'!DV$7,TIBA!L$101:L$111)</f>
        <v>0</v>
      </c>
      <c r="DW46" s="88">
        <f>SUMIF(TIBA!$A$101:$A$111,'2013-2014'!DW$7,TIBA!M$101:M$111)</f>
        <v>0</v>
      </c>
      <c r="DX46" s="88">
        <f>SUMIF(TIBA!$A$101:$A$111,'2013-2014'!DX$7,TIBA!N$101:N$111)</f>
        <v>0</v>
      </c>
      <c r="DY46" s="88">
        <f>SUMIF(TIBA!$A$101:$A$111,'2013-2014'!DY$7,TIBA!O$101:O$111)</f>
        <v>0</v>
      </c>
      <c r="DZ46"/>
    </row>
    <row r="47" spans="1:130" s="16" customFormat="1" ht="15.6">
      <c r="A47" s="90"/>
      <c r="B47" s="27" t="s">
        <v>9</v>
      </c>
      <c r="C47" s="14">
        <f>+SUM(C44:C46)</f>
        <v>114862</v>
      </c>
      <c r="D47" s="103">
        <f ca="1">+SUM(D44:D46)</f>
        <v>107166</v>
      </c>
      <c r="E47" s="14">
        <f ca="1">SUM(E44:E46)</f>
        <v>-7696</v>
      </c>
      <c r="F47" s="15">
        <f ca="1">IF(E47=0,0,IF(C47=0,1,E47/C47))</f>
        <v>-6.7002141700475359E-2</v>
      </c>
      <c r="G47" s="14">
        <f>SUM(G44:G46)</f>
        <v>114862</v>
      </c>
      <c r="H47" s="103">
        <f ca="1">SUM(H44:H46)</f>
        <v>107166</v>
      </c>
      <c r="I47" s="14">
        <f ca="1">SUM(I44:I46)</f>
        <v>-7696</v>
      </c>
      <c r="J47" s="15">
        <f ca="1">IF(I47=0,0,IF(G47=0,1,I47/G47))</f>
        <v>-6.7002141700475359E-2</v>
      </c>
      <c r="K47" s="14">
        <f>+SUM(K44:K46)</f>
        <v>110110</v>
      </c>
      <c r="L47" s="103">
        <f ca="1">+SUM(L44:L46)</f>
        <v>104634</v>
      </c>
      <c r="M47" s="14">
        <f ca="1">SUM(M44:M46)</f>
        <v>-5476</v>
      </c>
      <c r="N47" s="15">
        <f ca="1">IF(M47=0,0,IF(K47=0,1,M47/K47))</f>
        <v>-4.9732086095722459E-2</v>
      </c>
      <c r="O47" s="14">
        <f>SUM(O44:O46)</f>
        <v>224972</v>
      </c>
      <c r="P47" s="103">
        <f ca="1">SUM(P44:P46)</f>
        <v>211800</v>
      </c>
      <c r="Q47" s="14">
        <f ca="1">SUM(Q44:Q46)</f>
        <v>-13172</v>
      </c>
      <c r="R47" s="15">
        <f ca="1">IF(Q47=0,0,IF(O47=0,1,Q47/O47))</f>
        <v>-5.8549508383265475E-2</v>
      </c>
      <c r="S47" s="14">
        <f>+SUM(S44:S46)</f>
        <v>155744</v>
      </c>
      <c r="T47" s="103">
        <f ca="1">+SUM(T44:T46)</f>
        <v>140802</v>
      </c>
      <c r="U47" s="14">
        <f ca="1">SUM(U44:U46)</f>
        <v>-14942</v>
      </c>
      <c r="V47" s="15">
        <f ca="1">IF(U47=0,0,IF(S47=0,1,U47/S47))</f>
        <v>-9.5939490445859879E-2</v>
      </c>
      <c r="W47" s="14">
        <f>SUM(W44:W46)</f>
        <v>380716</v>
      </c>
      <c r="X47" s="103">
        <f ca="1">SUM(X44:X46)</f>
        <v>352602</v>
      </c>
      <c r="Y47" s="14">
        <f ca="1">SUM(Y44:Y46)</f>
        <v>-28114</v>
      </c>
      <c r="Z47" s="15">
        <f ca="1">IF(Y47=0,0,IF(W47=0,1,Y47/W47))</f>
        <v>-7.3845070866472642E-2</v>
      </c>
      <c r="AA47" s="14">
        <f>+SUM(AA44:AA46)</f>
        <v>155338</v>
      </c>
      <c r="AB47" s="103">
        <f ca="1">+SUM(AB44:AB46)</f>
        <v>160409</v>
      </c>
      <c r="AC47" s="14">
        <f ca="1">SUM(AC44:AC46)</f>
        <v>5071</v>
      </c>
      <c r="AD47" s="15">
        <f ca="1">IF(AC47=0,0,IF(AA47=0,1,AC47/AA47))</f>
        <v>3.2644941997450723E-2</v>
      </c>
      <c r="AE47" s="14">
        <f>SUM(AE44:AE46)</f>
        <v>536054</v>
      </c>
      <c r="AF47" s="103">
        <f ca="1">SUM(AF44:AF46)</f>
        <v>513011</v>
      </c>
      <c r="AG47" s="14">
        <f ca="1">SUM(AG44:AG46)</f>
        <v>-23043</v>
      </c>
      <c r="AH47" s="15">
        <f ca="1">IF(AG47=0,0,IF(AE47=0,1,AG47/AE47))</f>
        <v>-4.2986340928339306E-2</v>
      </c>
      <c r="AI47" s="14">
        <f>+SUM(AI44:AI46)</f>
        <v>186322</v>
      </c>
      <c r="AJ47" s="103">
        <f ca="1">+SUM(AJ44:AJ46)</f>
        <v>185568</v>
      </c>
      <c r="AK47" s="14">
        <f ca="1">SUM(AK44:AK46)</f>
        <v>-754</v>
      </c>
      <c r="AL47" s="15">
        <f ca="1">IF(AK47=0,0,IF(AI47=0,1,AK47/AI47))</f>
        <v>-4.0467577634417835E-3</v>
      </c>
      <c r="AM47" s="14">
        <f>SUM(AM44:AM46)</f>
        <v>722376</v>
      </c>
      <c r="AN47" s="103">
        <f ca="1">SUM(AN44:AN46)</f>
        <v>698579</v>
      </c>
      <c r="AO47" s="14">
        <f ca="1">SUM(AO44:AO46)</f>
        <v>-23797</v>
      </c>
      <c r="AP47" s="15">
        <f ca="1">IF(AO47=0,0,IF(AM47=0,1,AO47/AM47))</f>
        <v>-3.2942678051319535E-2</v>
      </c>
      <c r="AQ47" s="14">
        <f>+SUM(AQ44:AQ46)</f>
        <v>200544</v>
      </c>
      <c r="AR47" s="103">
        <f ca="1">+SUM(AR44:AR46)</f>
        <v>198276</v>
      </c>
      <c r="AS47" s="14">
        <f ca="1">SUM(AS44:AS46)</f>
        <v>-2268</v>
      </c>
      <c r="AT47" s="15">
        <f ca="1">IF(AS47=0,0,IF(AQ47=0,1,AS47/AQ47))</f>
        <v>-1.1309238870272858E-2</v>
      </c>
      <c r="AU47" s="14">
        <f>SUM(AU44:AU46)</f>
        <v>922920</v>
      </c>
      <c r="AV47" s="103">
        <f ca="1">SUM(AV44:AV46)</f>
        <v>896855</v>
      </c>
      <c r="AW47" s="14">
        <f ca="1">SUM(AW44:AW46)</f>
        <v>-26065</v>
      </c>
      <c r="AX47" s="15">
        <f ca="1">IF(AW47=0,0,IF(AU47=0,1,AW47/AU47))</f>
        <v>-2.8241884453690462E-2</v>
      </c>
      <c r="AY47" s="14">
        <f>+SUM(AY44:AY46)</f>
        <v>262331</v>
      </c>
      <c r="AZ47" s="103">
        <f ca="1">+SUM(AZ44:AZ46)</f>
        <v>262838</v>
      </c>
      <c r="BA47" s="14">
        <f ca="1">SUM(BA44:BA46)</f>
        <v>507</v>
      </c>
      <c r="BB47" s="15">
        <f ca="1">IF(BA47=0,0,IF(AY47=0,1,BA47/AY47))</f>
        <v>1.9326728446123409E-3</v>
      </c>
      <c r="BC47" s="14">
        <f>SUM(BC44:BC46)</f>
        <v>1185251</v>
      </c>
      <c r="BD47" s="103">
        <f ca="1">SUM(BD44:BD46)</f>
        <v>1159693</v>
      </c>
      <c r="BE47" s="14">
        <f ca="1">SUM(BE44:BE46)</f>
        <v>-25558</v>
      </c>
      <c r="BF47" s="15">
        <f ca="1">IF(BE47=0,0,IF(BC47=0,1,BE47/BC47))</f>
        <v>-2.1563365059384047E-2</v>
      </c>
      <c r="BG47" s="14">
        <f>+SUM(BG44:BG46)</f>
        <v>292119</v>
      </c>
      <c r="BH47" s="103">
        <f ca="1">+SUM(BH44:BH46)</f>
        <v>287915</v>
      </c>
      <c r="BI47" s="14">
        <f ca="1">SUM(BI44:BI46)</f>
        <v>-4204</v>
      </c>
      <c r="BJ47" s="15">
        <f ca="1">IF(BI47=0,0,IF(BG47=0,1,BI47/BG47))</f>
        <v>-1.4391395287536928E-2</v>
      </c>
      <c r="BK47" s="14">
        <f>SUM(BK44:BK46)</f>
        <v>1477370</v>
      </c>
      <c r="BL47" s="103">
        <f ca="1">SUM(BL44:BL46)</f>
        <v>1447608</v>
      </c>
      <c r="BM47" s="14">
        <f ca="1">SUM(BM44:BM46)</f>
        <v>-29762</v>
      </c>
      <c r="BN47" s="15">
        <f ca="1">IF(BM47=0,0,IF(BK47=0,1,BM47/BK47))</f>
        <v>-2.0145258127618675E-2</v>
      </c>
      <c r="BO47" s="14">
        <f>+SUM(BO44:BO46)</f>
        <v>182587</v>
      </c>
      <c r="BP47" s="103">
        <f ca="1">+SUM(BP44:BP46)</f>
        <v>179391</v>
      </c>
      <c r="BQ47" s="14">
        <f ca="1">SUM(BQ44:BQ46)</f>
        <v>-3196</v>
      </c>
      <c r="BR47" s="15">
        <f ca="1">IF(BQ47=0,0,IF(BO47=0,1,BQ47/BO47))</f>
        <v>-1.7503984401956326E-2</v>
      </c>
      <c r="BS47" s="14">
        <f>SUM(BS44:BS46)</f>
        <v>1659957</v>
      </c>
      <c r="BT47" s="103">
        <f ca="1">SUM(BT44:BT46)</f>
        <v>1626999</v>
      </c>
      <c r="BU47" s="14">
        <f ca="1">SUM(BU44:BU46)</f>
        <v>-32958</v>
      </c>
      <c r="BV47" s="15">
        <f ca="1">IF(BU47=0,0,IF(BS47=0,1,BU47/BS47))</f>
        <v>-1.9854731176771445E-2</v>
      </c>
      <c r="BW47" s="14">
        <f>+SUM(BW44:BW46)</f>
        <v>176167</v>
      </c>
      <c r="BX47" s="103">
        <f ca="1">+SUM(BX44:BX46)</f>
        <v>175214</v>
      </c>
      <c r="BY47" s="14">
        <f ca="1">SUM(BY44:BY46)</f>
        <v>-953</v>
      </c>
      <c r="BZ47" s="15">
        <f ca="1">IF(BY47=0,0,IF(BW47=0,1,BY47/BW47))</f>
        <v>-5.4096397168595708E-3</v>
      </c>
      <c r="CA47" s="14">
        <f>SUM(CA44:CA46)</f>
        <v>1836124</v>
      </c>
      <c r="CB47" s="103">
        <f ca="1">SUM(CB44:CB46)</f>
        <v>1802213</v>
      </c>
      <c r="CC47" s="14">
        <f ca="1">SUM(CC44:CC46)</f>
        <v>-33911</v>
      </c>
      <c r="CD47" s="15">
        <f ca="1">IF(CC47=0,0,IF(CA47=0,1,CC47/CA47))</f>
        <v>-1.8468796225091552E-2</v>
      </c>
      <c r="CE47" s="14">
        <f>+SUM(CE44:CE46)</f>
        <v>152933</v>
      </c>
      <c r="CF47" s="103">
        <f ca="1">+SUM(CF44:CF46)</f>
        <v>148289</v>
      </c>
      <c r="CG47" s="14">
        <f ca="1">SUM(CG44:CG46)</f>
        <v>-4644</v>
      </c>
      <c r="CH47" s="15">
        <f ca="1">IF(CG47=0,0,IF(CE47=0,1,CG47/CE47))</f>
        <v>-3.0366238810459481E-2</v>
      </c>
      <c r="CI47" s="14">
        <f>SUM(CI44:CI46)</f>
        <v>1989057</v>
      </c>
      <c r="CJ47" s="103">
        <f ca="1">SUM(CJ44:CJ46)</f>
        <v>1950502</v>
      </c>
      <c r="CK47" s="14">
        <f ca="1">SUM(CK44:CK46)</f>
        <v>-38555</v>
      </c>
      <c r="CL47" s="15">
        <f ca="1">IF(CK47=0,0,IF(CI47=0,1,CK47/CI47))</f>
        <v>-1.9383557132852402E-2</v>
      </c>
      <c r="CM47" s="14">
        <f>+SUM(CM44:CM46)</f>
        <v>129974</v>
      </c>
      <c r="CN47" s="103">
        <f ca="1">+SUM(CN44:CN46)</f>
        <v>129480</v>
      </c>
      <c r="CO47" s="14">
        <f ca="1">SUM(CO44:CO46)</f>
        <v>-494</v>
      </c>
      <c r="CP47" s="15">
        <f ca="1">IF(CO47=0,0,IF(CM47=0,1,CO47/CM47))</f>
        <v>-3.8007601520304059E-3</v>
      </c>
      <c r="CQ47" s="14">
        <f>SUM(CQ44:CQ46)</f>
        <v>2119031</v>
      </c>
      <c r="CR47" s="103">
        <f ca="1">SUM(CR44:CR46)</f>
        <v>2079982</v>
      </c>
      <c r="CS47" s="14">
        <f ca="1">SUM(CS44:CS46)</f>
        <v>-39049</v>
      </c>
      <c r="CT47" s="15">
        <f ca="1">IF(CS47=0,0,IF(CQ47=0,1,CS47/CQ47))</f>
        <v>-1.8427762500878939E-2</v>
      </c>
      <c r="CW47" s="12"/>
      <c r="CX47" s="12"/>
      <c r="CZ47" s="89"/>
      <c r="DA47" s="89"/>
      <c r="DB47" s="89"/>
      <c r="DC47" s="89"/>
      <c r="DD47" s="89"/>
      <c r="DE47" s="89"/>
      <c r="DF47" s="89"/>
      <c r="DG47" s="89"/>
      <c r="DH47" s="89"/>
      <c r="DI47" s="89"/>
      <c r="DJ47" s="89"/>
      <c r="DK47" s="89"/>
      <c r="DL47" s="12"/>
      <c r="DM47" s="12"/>
      <c r="DN47" s="89"/>
      <c r="DO47" s="89"/>
      <c r="DP47" s="89"/>
      <c r="DQ47" s="89"/>
      <c r="DR47" s="89"/>
      <c r="DS47" s="89"/>
      <c r="DT47" s="89"/>
      <c r="DU47" s="89"/>
      <c r="DV47" s="89"/>
      <c r="DW47" s="89"/>
      <c r="DX47" s="89"/>
      <c r="DY47" s="89"/>
      <c r="DZ47"/>
    </row>
    <row r="48" spans="1:130" s="12" customFormat="1" ht="15.6">
      <c r="A48" s="91"/>
      <c r="B48" s="28"/>
      <c r="C48" s="9"/>
      <c r="D48" s="9"/>
      <c r="E48" s="10"/>
      <c r="F48" s="11"/>
      <c r="G48" s="9"/>
      <c r="H48" s="9"/>
      <c r="I48" s="10"/>
      <c r="J48" s="11"/>
      <c r="K48" s="9"/>
      <c r="L48" s="9"/>
      <c r="M48" s="10"/>
      <c r="N48" s="11"/>
      <c r="O48" s="9"/>
      <c r="P48" s="9"/>
      <c r="Q48" s="10"/>
      <c r="R48" s="11"/>
      <c r="S48" s="9"/>
      <c r="T48" s="9"/>
      <c r="U48" s="10"/>
      <c r="V48" s="11"/>
      <c r="W48" s="9"/>
      <c r="X48" s="9"/>
      <c r="Y48" s="10"/>
      <c r="Z48" s="11"/>
      <c r="AA48" s="9"/>
      <c r="AB48" s="9"/>
      <c r="AC48" s="10"/>
      <c r="AD48" s="11"/>
      <c r="AE48" s="9"/>
      <c r="AF48" s="9"/>
      <c r="AG48" s="10"/>
      <c r="AH48" s="11"/>
      <c r="AI48" s="9"/>
      <c r="AJ48" s="9"/>
      <c r="AK48" s="10"/>
      <c r="AL48" s="11"/>
      <c r="AM48" s="9"/>
      <c r="AN48" s="9"/>
      <c r="AO48" s="10"/>
      <c r="AP48" s="11"/>
      <c r="AQ48" s="9"/>
      <c r="AR48" s="9"/>
      <c r="AS48" s="10"/>
      <c r="AT48" s="11"/>
      <c r="AU48" s="9"/>
      <c r="AV48" s="9"/>
      <c r="AW48" s="10"/>
      <c r="AX48" s="11"/>
      <c r="AY48" s="9"/>
      <c r="AZ48" s="9"/>
      <c r="BA48" s="10"/>
      <c r="BB48" s="11"/>
      <c r="BC48" s="9"/>
      <c r="BD48" s="9"/>
      <c r="BE48" s="10"/>
      <c r="BF48" s="11"/>
      <c r="BG48" s="9"/>
      <c r="BH48" s="9"/>
      <c r="BI48" s="10"/>
      <c r="BJ48" s="11"/>
      <c r="BK48" s="9"/>
      <c r="BL48" s="9"/>
      <c r="BM48" s="10"/>
      <c r="BN48" s="11"/>
      <c r="BO48" s="9"/>
      <c r="BP48" s="9"/>
      <c r="BQ48" s="10"/>
      <c r="BR48" s="11"/>
      <c r="BS48" s="9"/>
      <c r="BT48" s="9"/>
      <c r="BU48" s="10"/>
      <c r="BV48" s="11"/>
      <c r="BW48" s="9"/>
      <c r="BX48" s="9"/>
      <c r="BY48" s="10"/>
      <c r="BZ48" s="11"/>
      <c r="CA48" s="9"/>
      <c r="CB48" s="9"/>
      <c r="CC48" s="10"/>
      <c r="CD48" s="11"/>
      <c r="CE48" s="9"/>
      <c r="CF48" s="9"/>
      <c r="CG48" s="10"/>
      <c r="CH48" s="11"/>
      <c r="CI48" s="9"/>
      <c r="CJ48" s="9"/>
      <c r="CK48" s="10"/>
      <c r="CL48" s="11"/>
      <c r="CM48" s="9"/>
      <c r="CN48" s="9"/>
      <c r="CO48" s="10"/>
      <c r="CP48" s="11"/>
      <c r="CQ48" s="9"/>
      <c r="CR48" s="9"/>
      <c r="CS48" s="10"/>
      <c r="CT48" s="11"/>
      <c r="CY48" s="16"/>
      <c r="CZ48" s="89"/>
      <c r="DA48" s="89"/>
      <c r="DB48" s="89"/>
      <c r="DC48" s="89"/>
      <c r="DD48" s="89"/>
      <c r="DE48" s="89"/>
      <c r="DF48" s="89"/>
      <c r="DG48" s="89"/>
      <c r="DH48" s="89"/>
      <c r="DI48" s="89"/>
      <c r="DJ48" s="89"/>
      <c r="DK48" s="89"/>
      <c r="DN48" s="89"/>
      <c r="DO48" s="89"/>
      <c r="DP48" s="89"/>
      <c r="DQ48" s="89"/>
      <c r="DR48" s="89"/>
      <c r="DS48" s="89"/>
      <c r="DT48" s="89"/>
      <c r="DU48" s="89"/>
      <c r="DV48" s="89"/>
      <c r="DW48" s="89"/>
      <c r="DX48" s="89"/>
      <c r="DY48" s="89"/>
      <c r="DZ48"/>
    </row>
    <row r="49" spans="1:130" s="12" customFormat="1" ht="15" customHeight="1">
      <c r="A49" s="99"/>
      <c r="B49" s="31" t="s">
        <v>6</v>
      </c>
      <c r="C49" s="87">
        <f>+CZ49</f>
        <v>196473</v>
      </c>
      <c r="D49" s="87">
        <f ca="1">OFFSET(CZ49,0,14,1,1)</f>
        <v>165717</v>
      </c>
      <c r="E49" s="21">
        <f ca="1">SUM(D49-C49)</f>
        <v>-30756</v>
      </c>
      <c r="F49" s="22">
        <f ca="1">IF(E49=0,0,IF(C49=0,1,E49/C49))</f>
        <v>-0.15654059336397366</v>
      </c>
      <c r="G49" s="21">
        <f>SUMIF($C$6:F$6,G$5,$C49:F49)</f>
        <v>196473</v>
      </c>
      <c r="H49" s="87">
        <f ca="1">SUMIF($C$6:G$6,H$5,$C49:G49)</f>
        <v>165717</v>
      </c>
      <c r="I49" s="21">
        <f ca="1">SUM(H49-G49)</f>
        <v>-30756</v>
      </c>
      <c r="J49" s="22">
        <f ca="1">IF(I49=0,0,IF(G49=0,1,I49/G49))</f>
        <v>-0.15654059336397366</v>
      </c>
      <c r="K49" s="21">
        <f>+DA49</f>
        <v>184926</v>
      </c>
      <c r="L49" s="87">
        <f ca="1">OFFSET(DA49,0,14,1,1)</f>
        <v>158456</v>
      </c>
      <c r="M49" s="21">
        <f ca="1">SUM(L49-K49)</f>
        <v>-26470</v>
      </c>
      <c r="N49" s="22">
        <f ca="1">IF(M49=0,0,IF(K49=0,1,M49/K49))</f>
        <v>-0.14313833641564733</v>
      </c>
      <c r="O49" s="21">
        <f>SUMIF($C$6:N$6,O$5,$C49:N49)</f>
        <v>381399</v>
      </c>
      <c r="P49" s="87">
        <f ca="1">SUMIF($C$6:O$6,P$5,$C49:O49)</f>
        <v>324173</v>
      </c>
      <c r="Q49" s="21">
        <f ca="1">SUM(P49-O49)</f>
        <v>-57226</v>
      </c>
      <c r="R49" s="22">
        <f ca="1">IF(Q49=0,0,IF(O49=0,1,Q49/O49))</f>
        <v>-0.15004234410682776</v>
      </c>
      <c r="S49" s="21">
        <f>+DB49</f>
        <v>247878</v>
      </c>
      <c r="T49" s="87">
        <f ca="1">OFFSET(DB49,0,14,1,1)</f>
        <v>210660</v>
      </c>
      <c r="U49" s="21">
        <f ca="1">SUM(T49-S49)</f>
        <v>-37218</v>
      </c>
      <c r="V49" s="22">
        <f ca="1">IF(U49=0,0,IF(S49=0,1,U49/S49))</f>
        <v>-0.15014644300825405</v>
      </c>
      <c r="W49" s="21">
        <f>SUMIF($C$6:V$6,W$5,$C49:V49)</f>
        <v>629277</v>
      </c>
      <c r="X49" s="87">
        <f ca="1">SUMIF($C$6:W$6,X$5,$C49:W49)</f>
        <v>534833</v>
      </c>
      <c r="Y49" s="21">
        <f ca="1">SUM(X49-W49)</f>
        <v>-94444</v>
      </c>
      <c r="Z49" s="22">
        <f ca="1">IF(Y49=0,0,IF(W49=0,1,Y49/W49))</f>
        <v>-0.15008334962186765</v>
      </c>
      <c r="AA49" s="21">
        <f>+DC49</f>
        <v>227132</v>
      </c>
      <c r="AB49" s="87">
        <f ca="1">OFFSET(DC49,0,14,1,1)</f>
        <v>223555</v>
      </c>
      <c r="AC49" s="21">
        <f ca="1">SUM(AB49-AA49)</f>
        <v>-3577</v>
      </c>
      <c r="AD49" s="22">
        <f ca="1">IF(AC49=0,0,IF(AA49=0,1,AC49/AA49))</f>
        <v>-1.5748551503090714E-2</v>
      </c>
      <c r="AE49" s="21">
        <f>SUMIF($C$6:AD$6,AE$5,$C49:AD49)</f>
        <v>856409</v>
      </c>
      <c r="AF49" s="87">
        <f ca="1">SUMIF($C$6:AE$6,AF$5,$C49:AE49)</f>
        <v>758388</v>
      </c>
      <c r="AG49" s="21">
        <f ca="1">SUM(AF49-AE49)</f>
        <v>-98021</v>
      </c>
      <c r="AH49" s="22">
        <f ca="1">IF(AG49=0,0,IF(AE49=0,1,AG49/AE49))</f>
        <v>-0.11445582659687135</v>
      </c>
      <c r="AI49" s="21">
        <f>+DD49</f>
        <v>252096</v>
      </c>
      <c r="AJ49" s="87">
        <f ca="1">OFFSET(DD49,0,14,1,1)</f>
        <v>248866</v>
      </c>
      <c r="AK49" s="21">
        <f ca="1">SUM(AJ49-AI49)</f>
        <v>-3230</v>
      </c>
      <c r="AL49" s="22">
        <f ca="1">IF(AK49=0,0,IF(AI49=0,1,AK49/AI49))</f>
        <v>-1.2812579334856562E-2</v>
      </c>
      <c r="AM49" s="21">
        <f>SUMIF($C$6:AL$6,AM$5,$C49:AL49)</f>
        <v>1108505</v>
      </c>
      <c r="AN49" s="87">
        <f ca="1">SUMIF($C$6:AM$6,AN$5,$C49:AM49)</f>
        <v>1007254</v>
      </c>
      <c r="AO49" s="21">
        <f ca="1">SUM(AN49-AM49)</f>
        <v>-101251</v>
      </c>
      <c r="AP49" s="22">
        <f ca="1">IF(AO49=0,0,IF(AM49=0,1,AO49/AM49))</f>
        <v>-9.1340138294369447E-2</v>
      </c>
      <c r="AQ49" s="21">
        <f>+DE49</f>
        <v>251974</v>
      </c>
      <c r="AR49" s="87">
        <f ca="1">OFFSET(DE49,0,14,1,1)</f>
        <v>249092</v>
      </c>
      <c r="AS49" s="21">
        <f ca="1">SUM(AR49-AQ49)</f>
        <v>-2882</v>
      </c>
      <c r="AT49" s="22">
        <f ca="1">IF(AS49=0,0,IF(AQ49=0,1,AS49/AQ49))</f>
        <v>-1.1437688015430164E-2</v>
      </c>
      <c r="AU49" s="21">
        <f>SUMIF($C$6:AT$6,AU$5,$C49:AT49)</f>
        <v>1360479</v>
      </c>
      <c r="AV49" s="87">
        <f ca="1">SUMIF($C$6:AU$6,AV$5,$C49:AU49)</f>
        <v>1256346</v>
      </c>
      <c r="AW49" s="21">
        <f ca="1">SUM(AV49-AU49)</f>
        <v>-104133</v>
      </c>
      <c r="AX49" s="22">
        <f ca="1">IF(AW49=0,0,IF(AU49=0,1,AW49/AU49))</f>
        <v>-7.6541424013160067E-2</v>
      </c>
      <c r="AY49" s="21">
        <f>+DF49</f>
        <v>295863</v>
      </c>
      <c r="AZ49" s="87">
        <f ca="1">OFFSET(DF49,0,14,1,1)</f>
        <v>286257</v>
      </c>
      <c r="BA49" s="21">
        <f ca="1">SUM(AZ49-AY49)</f>
        <v>-9606</v>
      </c>
      <c r="BB49" s="22">
        <f ca="1">IF(BA49=0,0,IF(AY49=0,1,BA49/AY49))</f>
        <v>-3.2467729996653857E-2</v>
      </c>
      <c r="BC49" s="21">
        <f>SUMIF($C$6:BB$6,BC$5,$C49:BB49)</f>
        <v>1656342</v>
      </c>
      <c r="BD49" s="87">
        <f ca="1">SUMIF($C$6:BC$6,BD$5,$C49:BC49)</f>
        <v>1542603</v>
      </c>
      <c r="BE49" s="21">
        <f ca="1">SUM(BD49-BC49)</f>
        <v>-113739</v>
      </c>
      <c r="BF49" s="22">
        <f ca="1">IF(BE49=0,0,IF(BC49=0,1,BE49/BC49))</f>
        <v>-6.8668789416678436E-2</v>
      </c>
      <c r="BG49" s="21">
        <f>+DG49</f>
        <v>314932</v>
      </c>
      <c r="BH49" s="87">
        <f ca="1">OFFSET(DG49,0,14,1,1)</f>
        <v>316711</v>
      </c>
      <c r="BI49" s="21">
        <f ca="1">SUM(BH49-BG49)</f>
        <v>1779</v>
      </c>
      <c r="BJ49" s="22">
        <f ca="1">IF(BI49=0,0,IF(BG49=0,1,BI49/BG49))</f>
        <v>5.6488384794177787E-3</v>
      </c>
      <c r="BK49" s="21">
        <f>SUMIF($C$6:BJ$6,BK$5,$C49:BJ49)</f>
        <v>1971274</v>
      </c>
      <c r="BL49" s="87">
        <f ca="1">SUMIF($C$6:BK$6,BL$5,$C49:BK49)</f>
        <v>1859314</v>
      </c>
      <c r="BM49" s="21">
        <f ca="1">SUM(BL49-BK49)</f>
        <v>-111960</v>
      </c>
      <c r="BN49" s="22">
        <f ca="1">IF(BM49=0,0,IF(BK49=0,1,BM49/BK49))</f>
        <v>-5.6795757464462068E-2</v>
      </c>
      <c r="BO49" s="21">
        <f>+DH49</f>
        <v>235717</v>
      </c>
      <c r="BP49" s="87">
        <f ca="1">OFFSET(DH49,0,14,1,1)</f>
        <v>235775</v>
      </c>
      <c r="BQ49" s="21">
        <f ca="1">SUM(BP49-BO49)</f>
        <v>58</v>
      </c>
      <c r="BR49" s="22">
        <f ca="1">IF(BQ49=0,0,IF(BO49=0,1,BQ49/BO49))</f>
        <v>2.4605777266807231E-4</v>
      </c>
      <c r="BS49" s="21">
        <f>SUMIF($C$6:BR$6,BS$5,$C49:BR49)</f>
        <v>2206991</v>
      </c>
      <c r="BT49" s="87">
        <f ca="1">SUMIF($C$6:BS$6,BT$5,$C49:BS49)</f>
        <v>2095089</v>
      </c>
      <c r="BU49" s="21">
        <f ca="1">SUM(BT49-BS49)</f>
        <v>-111902</v>
      </c>
      <c r="BV49" s="22">
        <f ca="1">IF(BU49=0,0,IF(BS49=0,1,BU49/BS49))</f>
        <v>-5.0703423801909481E-2</v>
      </c>
      <c r="BW49" s="21">
        <f>+DI49</f>
        <v>236663</v>
      </c>
      <c r="BX49" s="87">
        <f ca="1">OFFSET(DI49,0,14,1,1)</f>
        <v>234540</v>
      </c>
      <c r="BY49" s="21">
        <f ca="1">SUM(BX49-BW49)</f>
        <v>-2123</v>
      </c>
      <c r="BZ49" s="22">
        <f ca="1">IF(BY49=0,0,IF(BW49=0,1,BY49/BW49))</f>
        <v>-8.9705615157417932E-3</v>
      </c>
      <c r="CA49" s="21">
        <f>SUMIF($C$6:BZ$6,CA$5,$C49:BZ49)</f>
        <v>2443654</v>
      </c>
      <c r="CB49" s="87">
        <f ca="1">SUMIF($C$6:CA$6,CB$5,$C49:CA49)</f>
        <v>2329629</v>
      </c>
      <c r="CC49" s="21">
        <f ca="1">SUM(CB49-CA49)</f>
        <v>-114025</v>
      </c>
      <c r="CD49" s="22">
        <f ca="1">IF(CC49=0,0,IF(CA49=0,1,CC49/CA49))</f>
        <v>-4.6661679599485036E-2</v>
      </c>
      <c r="CE49" s="21">
        <f>+DJ49</f>
        <v>232691</v>
      </c>
      <c r="CF49" s="87">
        <f ca="1">OFFSET(DJ49,0,14,1,1)</f>
        <v>203026</v>
      </c>
      <c r="CG49" s="21">
        <f ca="1">SUM(CF49-CE49)</f>
        <v>-29665</v>
      </c>
      <c r="CH49" s="22">
        <f ca="1">IF(CG49=0,0,IF(CE49=0,1,CG49/CE49))</f>
        <v>-0.12748666686721877</v>
      </c>
      <c r="CI49" s="21">
        <f>SUMIF($C$6:CH$6,CI$5,$C49:CH49)</f>
        <v>2676345</v>
      </c>
      <c r="CJ49" s="87">
        <f ca="1">SUMIF($C$6:CI$6,CJ$5,$C49:CI49)</f>
        <v>2532655</v>
      </c>
      <c r="CK49" s="21">
        <f ca="1">SUM(CJ49-CI49)</f>
        <v>-143690</v>
      </c>
      <c r="CL49" s="22">
        <f ca="1">IF(CK49=0,0,IF(CI49=0,1,CK49/CI49))</f>
        <v>-5.3688892874423889E-2</v>
      </c>
      <c r="CM49" s="21">
        <f>+DK49</f>
        <v>225837</v>
      </c>
      <c r="CN49" s="87">
        <f ca="1">OFFSET(DK49,0,14,1,1)</f>
        <v>209818</v>
      </c>
      <c r="CO49" s="21">
        <f ca="1">SUM(CN49-CM49)</f>
        <v>-16019</v>
      </c>
      <c r="CP49" s="22">
        <f ca="1">IF(CO49=0,0,IF(CM49=0,1,CO49/CM49))</f>
        <v>-7.0931689669983214E-2</v>
      </c>
      <c r="CQ49" s="21">
        <f>SUMIF($C$6:CP$6,CQ$5,$C49:CP49)</f>
        <v>2902182</v>
      </c>
      <c r="CR49" s="87">
        <f ca="1">SUMIF($C$6:CQ$6,CR$5,$C49:CQ49)</f>
        <v>2742473</v>
      </c>
      <c r="CS49" s="21">
        <f ca="1">SUM(CR49-CQ49)</f>
        <v>-159709</v>
      </c>
      <c r="CT49" s="22">
        <f ca="1">IF(CS49=0,0,IF(CQ49=0,1,CS49/CQ49))</f>
        <v>-5.5030663135530442E-2</v>
      </c>
      <c r="CW49" s="12" t="s">
        <v>12</v>
      </c>
      <c r="CX49" s="81" t="s">
        <v>6</v>
      </c>
      <c r="CZ49" s="88">
        <f>SUMIF(LQB!$A$73:$A$83,'2013-2014'!CZ$7,LQB!D$73:D$83)</f>
        <v>196473</v>
      </c>
      <c r="DA49" s="88">
        <f>SUMIF(LQB!$A$73:$A$83,'2013-2014'!DA$7,LQB!E$73:E$83)</f>
        <v>184926</v>
      </c>
      <c r="DB49" s="88">
        <f>SUMIF(LQB!$A$73:$A$83,'2013-2014'!DB$7,LQB!F$73:F$83)</f>
        <v>247878</v>
      </c>
      <c r="DC49" s="88">
        <f>SUMIF(LQB!$A$73:$A$83,'2013-2014'!DC$7,LQB!G$73:G$83)</f>
        <v>227132</v>
      </c>
      <c r="DD49" s="88">
        <f>SUMIF(LQB!$A$73:$A$83,'2013-2014'!DD$7,LQB!H$73:H$83)</f>
        <v>252096</v>
      </c>
      <c r="DE49" s="88">
        <f>SUMIF(LQB!$A$73:$A$83,'2013-2014'!DE$7,LQB!I$73:I$83)</f>
        <v>251974</v>
      </c>
      <c r="DF49" s="88">
        <f>SUMIF(LQB!$A$73:$A$83,'2013-2014'!DF$7,LQB!J$73:J$83)</f>
        <v>295863</v>
      </c>
      <c r="DG49" s="88">
        <f>SUMIF(LQB!$A$73:$A$83,'2013-2014'!DG$7,LQB!K$73:K$83)</f>
        <v>314932</v>
      </c>
      <c r="DH49" s="88">
        <f>SUMIF(LQB!$A$73:$A$83,'2013-2014'!DH$7,LQB!L$73:L$83)</f>
        <v>235717</v>
      </c>
      <c r="DI49" s="88">
        <f>SUMIF(LQB!$A$73:$A$83,'2013-2014'!DI$7,LQB!M$73:M$83)</f>
        <v>236663</v>
      </c>
      <c r="DJ49" s="88">
        <f>SUMIF(LQB!$A$73:$A$83,'2013-2014'!DJ$7,LQB!N$73:N$83)</f>
        <v>232691</v>
      </c>
      <c r="DK49" s="88">
        <f>SUMIF(LQB!$A$73:$A$83,'2013-2014'!DK$7,LQB!O$73:O$83)</f>
        <v>225837</v>
      </c>
      <c r="DN49" s="88">
        <f>SUMIF(LQB!$A$73:$A$83,'2013-2014'!DN$7,LQB!D$73:D$83)</f>
        <v>165717</v>
      </c>
      <c r="DO49" s="88">
        <f>SUMIF(LQB!$A$73:$A$83,'2013-2014'!DO$7,LQB!E$73:E$83)</f>
        <v>158456</v>
      </c>
      <c r="DP49" s="88">
        <f>SUMIF(LQB!$A$73:$A$83,'2013-2014'!DP$7,LQB!F$73:F$83)</f>
        <v>210660</v>
      </c>
      <c r="DQ49" s="88">
        <f>SUMIF(LQB!$A$73:$A$83,'2013-2014'!DQ$7,LQB!G$73:G$83)</f>
        <v>223555</v>
      </c>
      <c r="DR49" s="88">
        <f>SUMIF(LQB!$A$73:$A$83,'2013-2014'!DR$7,LQB!H$73:H$83)</f>
        <v>248866</v>
      </c>
      <c r="DS49" s="88">
        <f>SUMIF(LQB!$A$73:$A$83,'2013-2014'!DS$7,LQB!I$73:I$83)</f>
        <v>249092</v>
      </c>
      <c r="DT49" s="88">
        <f>SUMIF(LQB!$A$73:$A$83,'2013-2014'!DT$7,LQB!J$73:J$83)</f>
        <v>286257</v>
      </c>
      <c r="DU49" s="88">
        <f>SUMIF(LQB!$A$73:$A$83,'2013-2014'!DU$7,LQB!K$73:K$83)</f>
        <v>316711</v>
      </c>
      <c r="DV49" s="88">
        <f>SUMIF(LQB!$A$73:$A$83,'2013-2014'!DV$7,LQB!L$73:L$83)</f>
        <v>235775</v>
      </c>
      <c r="DW49" s="88">
        <f>SUMIF(LQB!$A$73:$A$83,'2013-2014'!DW$7,LQB!M$73:M$83)</f>
        <v>234540</v>
      </c>
      <c r="DX49" s="88">
        <f>SUMIF(LQB!$A$73:$A$83,'2013-2014'!DX$7,LQB!N$73:N$83)</f>
        <v>203026</v>
      </c>
      <c r="DY49" s="88">
        <f>SUMIF(LQB!$A$73:$A$83,'2013-2014'!DY$7,LQB!O$73:O$83)</f>
        <v>209818</v>
      </c>
      <c r="DZ49"/>
    </row>
    <row r="50" spans="1:130" s="12" customFormat="1" ht="15.75" customHeight="1">
      <c r="A50" s="101" t="str">
        <f>+CW51</f>
        <v>Lewiston-Queenston Bridge</v>
      </c>
      <c r="B50" s="29" t="s">
        <v>7</v>
      </c>
      <c r="C50" s="87">
        <f>+CZ50</f>
        <v>53676</v>
      </c>
      <c r="D50" s="87">
        <f ca="1">OFFSET(CZ50,0,14,1,1)</f>
        <v>55648</v>
      </c>
      <c r="E50" s="21">
        <f ca="1">SUM(D50-C50)</f>
        <v>1972</v>
      </c>
      <c r="F50" s="22">
        <f ca="1">IF(E50=0,0,IF(C50=0,1,E50/C50))</f>
        <v>3.6738952231909976E-2</v>
      </c>
      <c r="G50" s="21">
        <f>SUMIF($C$6:F$6,G$5,$C50:F50)</f>
        <v>53676</v>
      </c>
      <c r="H50" s="87">
        <f ca="1">SUMIF($C$6:G$6,H$5,$C50:G50)</f>
        <v>55648</v>
      </c>
      <c r="I50" s="21">
        <f ca="1">SUM(H50-G50)</f>
        <v>1972</v>
      </c>
      <c r="J50" s="22">
        <f ca="1">IF(I50=0,0,IF(G50=0,1,I50/G50))</f>
        <v>3.6738952231909976E-2</v>
      </c>
      <c r="K50" s="21">
        <f>+DA50</f>
        <v>49120</v>
      </c>
      <c r="L50" s="87">
        <f ca="1">OFFSET(DA50,0,14,1,1)</f>
        <v>52664</v>
      </c>
      <c r="M50" s="21">
        <f ca="1">SUM(L50-K50)</f>
        <v>3544</v>
      </c>
      <c r="N50" s="22">
        <f ca="1">IF(M50=0,0,IF(K50=0,1,M50/K50))</f>
        <v>7.2149837133550485E-2</v>
      </c>
      <c r="O50" s="21">
        <f>SUMIF($C$6:N$6,O$5,$C50:N50)</f>
        <v>102796</v>
      </c>
      <c r="P50" s="87">
        <f ca="1">SUMIF($C$6:O$6,P$5,$C50:O50)</f>
        <v>108312</v>
      </c>
      <c r="Q50" s="21">
        <f ca="1">SUM(P50-O50)</f>
        <v>5516</v>
      </c>
      <c r="R50" s="22">
        <f ca="1">IF(Q50=0,0,IF(O50=0,1,Q50/O50))</f>
        <v>5.3659675473753846E-2</v>
      </c>
      <c r="S50" s="21">
        <f>+DB50</f>
        <v>55792</v>
      </c>
      <c r="T50" s="87">
        <f ca="1">OFFSET(DB50,0,14,1,1)</f>
        <v>58434</v>
      </c>
      <c r="U50" s="21">
        <f ca="1">SUM(T50-S50)</f>
        <v>2642</v>
      </c>
      <c r="V50" s="22">
        <f ca="1">IF(U50=0,0,IF(S50=0,1,U50/S50))</f>
        <v>4.7354459420705479E-2</v>
      </c>
      <c r="W50" s="21">
        <f>SUMIF($C$6:V$6,W$5,$C50:V50)</f>
        <v>158588</v>
      </c>
      <c r="X50" s="87">
        <f ca="1">SUMIF($C$6:W$6,X$5,$C50:W50)</f>
        <v>166746</v>
      </c>
      <c r="Y50" s="21">
        <f ca="1">SUM(X50-W50)</f>
        <v>8158</v>
      </c>
      <c r="Z50" s="22">
        <f ca="1">IF(Y50=0,0,IF(W50=0,1,Y50/W50))</f>
        <v>5.1441470981410949E-2</v>
      </c>
      <c r="AA50" s="21">
        <f>+DC50</f>
        <v>58196</v>
      </c>
      <c r="AB50" s="87">
        <f ca="1">OFFSET(DC50,0,14,1,1)</f>
        <v>60906</v>
      </c>
      <c r="AC50" s="21">
        <f ca="1">SUM(AB50-AA50)</f>
        <v>2710</v>
      </c>
      <c r="AD50" s="22">
        <f ca="1">IF(AC50=0,0,IF(AA50=0,1,AC50/AA50))</f>
        <v>4.656677434875249E-2</v>
      </c>
      <c r="AE50" s="21">
        <f>SUMIF($C$6:AD$6,AE$5,$C50:AD50)</f>
        <v>216784</v>
      </c>
      <c r="AF50" s="87">
        <f ca="1">SUMIF($C$6:AE$6,AF$5,$C50:AE50)</f>
        <v>227652</v>
      </c>
      <c r="AG50" s="21">
        <f ca="1">SUM(AF50-AE50)</f>
        <v>10868</v>
      </c>
      <c r="AH50" s="22">
        <f ca="1">IF(AG50=0,0,IF(AE50=0,1,AG50/AE50))</f>
        <v>5.0132851132924941E-2</v>
      </c>
      <c r="AI50" s="21">
        <f>+DD50</f>
        <v>60458</v>
      </c>
      <c r="AJ50" s="87">
        <f ca="1">OFFSET(DD50,0,14,1,1)</f>
        <v>64200</v>
      </c>
      <c r="AK50" s="21">
        <f ca="1">SUM(AJ50-AI50)</f>
        <v>3742</v>
      </c>
      <c r="AL50" s="22">
        <f ca="1">IF(AK50=0,0,IF(AI50=0,1,AK50/AI50))</f>
        <v>6.1894207549042311E-2</v>
      </c>
      <c r="AM50" s="21">
        <f>SUMIF($C$6:AL$6,AM$5,$C50:AL50)</f>
        <v>277242</v>
      </c>
      <c r="AN50" s="87">
        <f ca="1">SUMIF($C$6:AM$6,AN$5,$C50:AM50)</f>
        <v>291852</v>
      </c>
      <c r="AO50" s="21">
        <f ca="1">SUM(AN50-AM50)</f>
        <v>14610</v>
      </c>
      <c r="AP50" s="22">
        <f ca="1">IF(AO50=0,0,IF(AM50=0,1,AO50/AM50))</f>
        <v>5.2697643214231607E-2</v>
      </c>
      <c r="AQ50" s="21">
        <f>+DE50</f>
        <v>56038</v>
      </c>
      <c r="AR50" s="87">
        <f ca="1">OFFSET(DE50,0,14,1,1)</f>
        <v>61082</v>
      </c>
      <c r="AS50" s="21">
        <f ca="1">SUM(AR50-AQ50)</f>
        <v>5044</v>
      </c>
      <c r="AT50" s="22">
        <f ca="1">IF(AS50=0,0,IF(AQ50=0,1,AS50/AQ50))</f>
        <v>9.0010350119561724E-2</v>
      </c>
      <c r="AU50" s="21">
        <f>SUMIF($C$6:AT$6,AU$5,$C50:AT50)</f>
        <v>333280</v>
      </c>
      <c r="AV50" s="87">
        <f ca="1">SUMIF($C$6:AU$6,AV$5,$C50:AU50)</f>
        <v>352934</v>
      </c>
      <c r="AW50" s="21">
        <f ca="1">SUM(AV50-AU50)</f>
        <v>19654</v>
      </c>
      <c r="AX50" s="22">
        <f ca="1">IF(AW50=0,0,IF(AU50=0,1,AW50/AU50))</f>
        <v>5.8971435429668748E-2</v>
      </c>
      <c r="AY50" s="21">
        <f>+DF50</f>
        <v>56816</v>
      </c>
      <c r="AZ50" s="87">
        <f ca="1">OFFSET(DF50,0,14,1,1)</f>
        <v>62128</v>
      </c>
      <c r="BA50" s="21">
        <f ca="1">SUM(AZ50-AY50)</f>
        <v>5312</v>
      </c>
      <c r="BB50" s="22">
        <f ca="1">IF(BA50=0,0,IF(AY50=0,1,BA50/AY50))</f>
        <v>9.3494790199943681E-2</v>
      </c>
      <c r="BC50" s="21">
        <f>SUMIF($C$6:BB$6,BC$5,$C50:BB50)</f>
        <v>390096</v>
      </c>
      <c r="BD50" s="87">
        <f ca="1">SUMIF($C$6:BC$6,BD$5,$C50:BC50)</f>
        <v>415062</v>
      </c>
      <c r="BE50" s="21">
        <f ca="1">SUM(BD50-BC50)</f>
        <v>24966</v>
      </c>
      <c r="BF50" s="22">
        <f ca="1">IF(BE50=0,0,IF(BC50=0,1,BE50/BC50))</f>
        <v>6.3999630860095982E-2</v>
      </c>
      <c r="BG50" s="21">
        <f>+DG50</f>
        <v>59274</v>
      </c>
      <c r="BH50" s="87">
        <f ca="1">OFFSET(DG50,0,14,1,1)</f>
        <v>59872</v>
      </c>
      <c r="BI50" s="21">
        <f ca="1">SUM(BH50-BG50)</f>
        <v>598</v>
      </c>
      <c r="BJ50" s="22">
        <f ca="1">IF(BI50=0,0,IF(BG50=0,1,BI50/BG50))</f>
        <v>1.0088740425819077E-2</v>
      </c>
      <c r="BK50" s="21">
        <f>SUMIF($C$6:BJ$6,BK$5,$C50:BJ50)</f>
        <v>449370</v>
      </c>
      <c r="BL50" s="87">
        <f ca="1">SUMIF($C$6:BK$6,BL$5,$C50:BK50)</f>
        <v>474934</v>
      </c>
      <c r="BM50" s="21">
        <f ca="1">SUM(BL50-BK50)</f>
        <v>25564</v>
      </c>
      <c r="BN50" s="22">
        <f ca="1">IF(BM50=0,0,IF(BK50=0,1,BM50/BK50))</f>
        <v>5.6888532834857689E-2</v>
      </c>
      <c r="BO50" s="21">
        <f>+DH50</f>
        <v>57826</v>
      </c>
      <c r="BP50" s="87">
        <f ca="1">OFFSET(DH50,0,14,1,1)</f>
        <v>62092</v>
      </c>
      <c r="BQ50" s="21">
        <f ca="1">SUM(BP50-BO50)</f>
        <v>4266</v>
      </c>
      <c r="BR50" s="22">
        <f ca="1">IF(BQ50=0,0,IF(BO50=0,1,BQ50/BO50))</f>
        <v>7.3773043267734234E-2</v>
      </c>
      <c r="BS50" s="21">
        <f>SUMIF($C$6:BR$6,BS$5,$C50:BR50)</f>
        <v>507196</v>
      </c>
      <c r="BT50" s="87">
        <f ca="1">SUMIF($C$6:BS$6,BT$5,$C50:BS50)</f>
        <v>537026</v>
      </c>
      <c r="BU50" s="21">
        <f ca="1">SUM(BT50-BS50)</f>
        <v>29830</v>
      </c>
      <c r="BV50" s="22">
        <f ca="1">IF(BU50=0,0,IF(BS50=0,1,BU50/BS50))</f>
        <v>5.8813555311950406E-2</v>
      </c>
      <c r="BW50" s="21">
        <f>+DI50</f>
        <v>63630</v>
      </c>
      <c r="BX50" s="87">
        <f ca="1">OFFSET(DI50,0,14,1,1)</f>
        <v>66078</v>
      </c>
      <c r="BY50" s="21">
        <f ca="1">SUM(BX50-BW50)</f>
        <v>2448</v>
      </c>
      <c r="BZ50" s="22">
        <f ca="1">IF(BY50=0,0,IF(BW50=0,1,BY50/BW50))</f>
        <v>3.847241867043847E-2</v>
      </c>
      <c r="CA50" s="21">
        <f>SUMIF($C$6:BZ$6,CA$5,$C50:BZ50)</f>
        <v>570826</v>
      </c>
      <c r="CB50" s="87">
        <f ca="1">SUMIF($C$6:CA$6,CB$5,$C50:CA50)</f>
        <v>603104</v>
      </c>
      <c r="CC50" s="21">
        <f ca="1">SUM(CB50-CA50)</f>
        <v>32278</v>
      </c>
      <c r="CD50" s="22">
        <f ca="1">IF(CC50=0,0,IF(CA50=0,1,CC50/CA50))</f>
        <v>5.6546127891861968E-2</v>
      </c>
      <c r="CE50" s="21">
        <f>+DJ50</f>
        <v>57930</v>
      </c>
      <c r="CF50" s="87">
        <f ca="1">OFFSET(DJ50,0,14,1,1)</f>
        <v>59804</v>
      </c>
      <c r="CG50" s="21">
        <f ca="1">SUM(CF50-CE50)</f>
        <v>1874</v>
      </c>
      <c r="CH50" s="22">
        <f ca="1">IF(CG50=0,0,IF(CE50=0,1,CG50/CE50))</f>
        <v>3.2349387191437942E-2</v>
      </c>
      <c r="CI50" s="21">
        <f>SUMIF($C$6:CH$6,CI$5,$C50:CH50)</f>
        <v>628756</v>
      </c>
      <c r="CJ50" s="87">
        <f ca="1">SUMIF($C$6:CI$6,CJ$5,$C50:CI50)</f>
        <v>662908</v>
      </c>
      <c r="CK50" s="21">
        <f ca="1">SUM(CJ50-CI50)</f>
        <v>34152</v>
      </c>
      <c r="CL50" s="22">
        <f ca="1">IF(CK50=0,0,IF(CI50=0,1,CK50/CI50))</f>
        <v>5.4316777891582742E-2</v>
      </c>
      <c r="CM50" s="21">
        <f>+DK50</f>
        <v>51932</v>
      </c>
      <c r="CN50" s="87">
        <f ca="1">OFFSET(DK50,0,14,1,1)</f>
        <v>57680</v>
      </c>
      <c r="CO50" s="21">
        <f ca="1">SUM(CN50-CM50)</f>
        <v>5748</v>
      </c>
      <c r="CP50" s="22">
        <f ca="1">IF(CO50=0,0,IF(CM50=0,1,CO50/CM50))</f>
        <v>0.11068320110914273</v>
      </c>
      <c r="CQ50" s="21">
        <f>SUMIF($C$6:CP$6,CQ$5,$C50:CP50)</f>
        <v>680688</v>
      </c>
      <c r="CR50" s="87">
        <f ca="1">SUMIF($C$6:CQ$6,CR$5,$C50:CQ50)</f>
        <v>720588</v>
      </c>
      <c r="CS50" s="21">
        <f ca="1">SUM(CR50-CQ50)</f>
        <v>39900</v>
      </c>
      <c r="CT50" s="22">
        <f ca="1">IF(CS50=0,0,IF(CQ50=0,1,CS50/CQ50))</f>
        <v>5.8617163810732668E-2</v>
      </c>
      <c r="CW50" s="12" t="s">
        <v>12</v>
      </c>
      <c r="CX50" s="81" t="s">
        <v>7</v>
      </c>
      <c r="CY50" s="16"/>
      <c r="CZ50" s="88">
        <f>SUMIF(LQB!$A$87:$A$97,'2013-2014'!CZ$7,LQB!D$87:D$97)</f>
        <v>53676</v>
      </c>
      <c r="DA50" s="88">
        <f>SUMIF(LQB!$A$87:$A$97,'2013-2014'!DA$7,LQB!E$87:E$97)</f>
        <v>49120</v>
      </c>
      <c r="DB50" s="88">
        <f>SUMIF(LQB!$A$87:$A$97,'2013-2014'!DB$7,LQB!F$87:F$97)</f>
        <v>55792</v>
      </c>
      <c r="DC50" s="88">
        <f>SUMIF(LQB!$A$87:$A$97,'2013-2014'!DC$7,LQB!G$87:G$97)</f>
        <v>58196</v>
      </c>
      <c r="DD50" s="88">
        <f>SUMIF(LQB!$A$87:$A$97,'2013-2014'!DD$7,LQB!H$87:H$97)</f>
        <v>60458</v>
      </c>
      <c r="DE50" s="88">
        <f>SUMIF(LQB!$A$87:$A$97,'2013-2014'!DE$7,LQB!I$87:I$97)</f>
        <v>56038</v>
      </c>
      <c r="DF50" s="88">
        <f>SUMIF(LQB!$A$87:$A$97,'2013-2014'!DF$7,LQB!J$87:J$97)</f>
        <v>56816</v>
      </c>
      <c r="DG50" s="88">
        <f>SUMIF(LQB!$A$87:$A$97,'2013-2014'!DG$7,LQB!K$87:K$97)</f>
        <v>59274</v>
      </c>
      <c r="DH50" s="88">
        <f>SUMIF(LQB!$A$87:$A$97,'2013-2014'!DH$7,LQB!L$87:L$97)</f>
        <v>57826</v>
      </c>
      <c r="DI50" s="88">
        <f>SUMIF(LQB!$A$87:$A$97,'2013-2014'!DI$7,LQB!M$87:M$97)</f>
        <v>63630</v>
      </c>
      <c r="DJ50" s="88">
        <f>SUMIF(LQB!$A$87:$A$97,'2013-2014'!DJ$7,LQB!N$87:N$97)</f>
        <v>57930</v>
      </c>
      <c r="DK50" s="88">
        <f>SUMIF(LQB!$A$87:$A$97,'2013-2014'!DK$7,LQB!O$87:O$97)</f>
        <v>51932</v>
      </c>
      <c r="DN50" s="88">
        <f>SUMIF(LQB!$A$87:$A$97,'2013-2014'!DN$7,LQB!D$87:D$97)</f>
        <v>55648</v>
      </c>
      <c r="DO50" s="88">
        <f>SUMIF(LQB!$A$87:$A$97,'2013-2014'!DO$7,LQB!E$87:E$97)</f>
        <v>52664</v>
      </c>
      <c r="DP50" s="88">
        <f>SUMIF(LQB!$A$87:$A$97,'2013-2014'!DP$7,LQB!F$87:F$97)</f>
        <v>58434</v>
      </c>
      <c r="DQ50" s="88">
        <f>SUMIF(LQB!$A$87:$A$97,'2013-2014'!DQ$7,LQB!G$87:G$97)</f>
        <v>60906</v>
      </c>
      <c r="DR50" s="88">
        <f>SUMIF(LQB!$A$87:$A$97,'2013-2014'!DR$7,LQB!H$87:H$97)</f>
        <v>64200</v>
      </c>
      <c r="DS50" s="88">
        <f>SUMIF(LQB!$A$87:$A$97,'2013-2014'!DS$7,LQB!I$87:I$97)</f>
        <v>61082</v>
      </c>
      <c r="DT50" s="88">
        <f>SUMIF(LQB!$A$87:$A$97,'2013-2014'!DT$7,LQB!J$87:J$97)</f>
        <v>62128</v>
      </c>
      <c r="DU50" s="88">
        <f>SUMIF(LQB!$A$87:$A$97,'2013-2014'!DU$7,LQB!K$87:K$97)</f>
        <v>59872</v>
      </c>
      <c r="DV50" s="88">
        <f>SUMIF(LQB!$A$87:$A$97,'2013-2014'!DV$7,LQB!L$87:L$97)</f>
        <v>62092</v>
      </c>
      <c r="DW50" s="88">
        <f>SUMIF(LQB!$A$87:$A$97,'2013-2014'!DW$7,LQB!M$87:M$97)</f>
        <v>66078</v>
      </c>
      <c r="DX50" s="88">
        <f>SUMIF(LQB!$A$87:$A$97,'2013-2014'!DX$7,LQB!N$87:N$97)</f>
        <v>59804</v>
      </c>
      <c r="DY50" s="88">
        <f>SUMIF(LQB!$A$87:$A$97,'2013-2014'!DY$7,LQB!O$87:O$97)</f>
        <v>57680</v>
      </c>
      <c r="DZ50"/>
    </row>
    <row r="51" spans="1:130" s="12" customFormat="1" ht="15.6">
      <c r="A51" s="100"/>
      <c r="B51" s="29" t="s">
        <v>8</v>
      </c>
      <c r="C51" s="87">
        <f>+CZ51</f>
        <v>372</v>
      </c>
      <c r="D51" s="87">
        <f ca="1">OFFSET(CZ51,0,14,1,1)</f>
        <v>314</v>
      </c>
      <c r="E51" s="87">
        <f ca="1">SUM(D51-C51)</f>
        <v>-58</v>
      </c>
      <c r="F51" s="22">
        <f ca="1">IF(E51=0,0,IF(C51=0,1,E51/C51))</f>
        <v>-0.15591397849462366</v>
      </c>
      <c r="G51" s="87">
        <f>SUMIF($C$6:F$6,G$5,$C51:F51)</f>
        <v>372</v>
      </c>
      <c r="H51" s="87">
        <f ca="1">SUMIF($C$6:G$6,H$5,$C51:G51)</f>
        <v>314</v>
      </c>
      <c r="I51" s="87">
        <f ca="1">SUM(H51-G51)</f>
        <v>-58</v>
      </c>
      <c r="J51" s="22">
        <f ca="1">IF(I51=0,0,IF(G51=0,1,I51/G51))</f>
        <v>-0.15591397849462366</v>
      </c>
      <c r="K51" s="87">
        <f>+DA51</f>
        <v>290</v>
      </c>
      <c r="L51" s="87">
        <f ca="1">OFFSET(DA51,0,14,1,1)</f>
        <v>344</v>
      </c>
      <c r="M51" s="87">
        <f ca="1">SUM(L51-K51)</f>
        <v>54</v>
      </c>
      <c r="N51" s="22">
        <f ca="1">IF(M51=0,0,IF(K51=0,1,M51/K51))</f>
        <v>0.18620689655172415</v>
      </c>
      <c r="O51" s="87">
        <f>SUMIF($C$6:N$6,O$5,$C51:N51)</f>
        <v>662</v>
      </c>
      <c r="P51" s="87">
        <f ca="1">SUMIF($C$6:O$6,P$5,$C51:O51)</f>
        <v>658</v>
      </c>
      <c r="Q51" s="87">
        <f ca="1">SUM(P51-O51)</f>
        <v>-4</v>
      </c>
      <c r="R51" s="22">
        <f ca="1">IF(Q51=0,0,IF(O51=0,1,Q51/O51))</f>
        <v>-6.0422960725075529E-3</v>
      </c>
      <c r="S51" s="87">
        <f>+DB51</f>
        <v>460</v>
      </c>
      <c r="T51" s="87">
        <f ca="1">OFFSET(DB51,0,14,1,1)</f>
        <v>386</v>
      </c>
      <c r="U51" s="87">
        <f ca="1">SUM(T51-S51)</f>
        <v>-74</v>
      </c>
      <c r="V51" s="22">
        <f ca="1">IF(U51=0,0,IF(S51=0,1,U51/S51))</f>
        <v>-0.16086956521739129</v>
      </c>
      <c r="W51" s="87">
        <f>SUMIF($C$6:V$6,W$5,$C51:V51)</f>
        <v>1122</v>
      </c>
      <c r="X51" s="87">
        <f ca="1">SUMIF($C$6:W$6,X$5,$C51:W51)</f>
        <v>1044</v>
      </c>
      <c r="Y51" s="87">
        <f ca="1">SUM(X51-W51)</f>
        <v>-78</v>
      </c>
      <c r="Z51" s="22">
        <f ca="1">IF(Y51=0,0,IF(W51=0,1,Y51/W51))</f>
        <v>-6.9518716577540107E-2</v>
      </c>
      <c r="AA51" s="87">
        <f>+DC51</f>
        <v>502</v>
      </c>
      <c r="AB51" s="87">
        <f ca="1">OFFSET(DC51,0,14,1,1)</f>
        <v>772</v>
      </c>
      <c r="AC51" s="87">
        <f ca="1">SUM(AB51-AA51)</f>
        <v>270</v>
      </c>
      <c r="AD51" s="22">
        <f ca="1">IF(AC51=0,0,IF(AA51=0,1,AC51/AA51))</f>
        <v>0.53784860557768921</v>
      </c>
      <c r="AE51" s="87">
        <f>SUMIF($C$6:AD$6,AE$5,$C51:AD51)</f>
        <v>1624</v>
      </c>
      <c r="AF51" s="87">
        <f ca="1">SUMIF($C$6:AE$6,AF$5,$C51:AE51)</f>
        <v>1816</v>
      </c>
      <c r="AG51" s="87">
        <f ca="1">SUM(AF51-AE51)</f>
        <v>192</v>
      </c>
      <c r="AH51" s="22">
        <f ca="1">IF(AG51=0,0,IF(AE51=0,1,AG51/AE51))</f>
        <v>0.11822660098522167</v>
      </c>
      <c r="AI51" s="87">
        <f>+DD51</f>
        <v>738</v>
      </c>
      <c r="AJ51" s="87">
        <f ca="1">OFFSET(DD51,0,14,1,1)</f>
        <v>852</v>
      </c>
      <c r="AK51" s="87">
        <f ca="1">SUM(AJ51-AI51)</f>
        <v>114</v>
      </c>
      <c r="AL51" s="22">
        <f ca="1">IF(AK51=0,0,IF(AI51=0,1,AK51/AI51))</f>
        <v>0.15447154471544716</v>
      </c>
      <c r="AM51" s="87">
        <f>SUMIF($C$6:AL$6,AM$5,$C51:AL51)</f>
        <v>2362</v>
      </c>
      <c r="AN51" s="87">
        <f ca="1">SUMIF($C$6:AM$6,AN$5,$C51:AM51)</f>
        <v>2668</v>
      </c>
      <c r="AO51" s="87">
        <f ca="1">SUM(AN51-AM51)</f>
        <v>306</v>
      </c>
      <c r="AP51" s="22">
        <f ca="1">IF(AO51=0,0,IF(AM51=0,1,AO51/AM51))</f>
        <v>0.12955122777307368</v>
      </c>
      <c r="AQ51" s="87">
        <f>+DE51</f>
        <v>568</v>
      </c>
      <c r="AR51" s="87">
        <f ca="1">OFFSET(DE51,0,14,1,1)</f>
        <v>642</v>
      </c>
      <c r="AS51" s="87">
        <f ca="1">SUM(AR51-AQ51)</f>
        <v>74</v>
      </c>
      <c r="AT51" s="22">
        <f ca="1">IF(AS51=0,0,IF(AQ51=0,1,AS51/AQ51))</f>
        <v>0.13028169014084506</v>
      </c>
      <c r="AU51" s="87">
        <f>SUMIF($C$6:AT$6,AU$5,$C51:AT51)</f>
        <v>2930</v>
      </c>
      <c r="AV51" s="87">
        <f ca="1">SUMIF($C$6:AU$6,AV$5,$C51:AU51)</f>
        <v>3310</v>
      </c>
      <c r="AW51" s="87">
        <f ca="1">SUM(AV51-AU51)</f>
        <v>380</v>
      </c>
      <c r="AX51" s="22">
        <f ca="1">IF(AW51=0,0,IF(AU51=0,1,AW51/AU51))</f>
        <v>0.12969283276450511</v>
      </c>
      <c r="AY51" s="87">
        <f>+DF51</f>
        <v>912</v>
      </c>
      <c r="AZ51" s="87">
        <f ca="1">OFFSET(DF51,0,14,1,1)</f>
        <v>1052</v>
      </c>
      <c r="BA51" s="87">
        <f ca="1">SUM(AZ51-AY51)</f>
        <v>140</v>
      </c>
      <c r="BB51" s="22">
        <f ca="1">IF(BA51=0,0,IF(AY51=0,1,BA51/AY51))</f>
        <v>0.15350877192982457</v>
      </c>
      <c r="BC51" s="87">
        <f>SUMIF($C$6:BB$6,BC$5,$C51:BB51)</f>
        <v>3842</v>
      </c>
      <c r="BD51" s="87">
        <f ca="1">SUMIF($C$6:BC$6,BD$5,$C51:BC51)</f>
        <v>4362</v>
      </c>
      <c r="BE51" s="87">
        <f ca="1">SUM(BD51-BC51)</f>
        <v>520</v>
      </c>
      <c r="BF51" s="22">
        <f ca="1">IF(BE51=0,0,IF(BC51=0,1,BE51/BC51))</f>
        <v>0.1353461738677772</v>
      </c>
      <c r="BG51" s="87">
        <f>+DG51</f>
        <v>1054</v>
      </c>
      <c r="BH51" s="87">
        <f ca="1">OFFSET(DG51,0,14,1,1)</f>
        <v>1170</v>
      </c>
      <c r="BI51" s="87">
        <f ca="1">SUM(BH51-BG51)</f>
        <v>116</v>
      </c>
      <c r="BJ51" s="22">
        <f ca="1">IF(BI51=0,0,IF(BG51=0,1,BI51/BG51))</f>
        <v>0.11005692599620494</v>
      </c>
      <c r="BK51" s="87">
        <f>SUMIF($C$6:BJ$6,BK$5,$C51:BJ51)</f>
        <v>4896</v>
      </c>
      <c r="BL51" s="87">
        <f ca="1">SUMIF($C$6:BK$6,BL$5,$C51:BK51)</f>
        <v>5532</v>
      </c>
      <c r="BM51" s="87">
        <f ca="1">SUM(BL51-BK51)</f>
        <v>636</v>
      </c>
      <c r="BN51" s="22">
        <f ca="1">IF(BM51=0,0,IF(BK51=0,1,BM51/BK51))</f>
        <v>0.12990196078431374</v>
      </c>
      <c r="BO51" s="87">
        <f>+DH51</f>
        <v>768</v>
      </c>
      <c r="BP51" s="87">
        <f ca="1">OFFSET(DH51,0,14,1,1)</f>
        <v>862</v>
      </c>
      <c r="BQ51" s="87">
        <f ca="1">SUM(BP51-BO51)</f>
        <v>94</v>
      </c>
      <c r="BR51" s="22">
        <f ca="1">IF(BQ51=0,0,IF(BO51=0,1,BQ51/BO51))</f>
        <v>0.12239583333333333</v>
      </c>
      <c r="BS51" s="87">
        <f>SUMIF($C$6:BR$6,BS$5,$C51:BR51)</f>
        <v>5664</v>
      </c>
      <c r="BT51" s="87">
        <f ca="1">SUMIF($C$6:BS$6,BT$5,$C51:BS51)</f>
        <v>6394</v>
      </c>
      <c r="BU51" s="87">
        <f ca="1">SUM(BT51-BS51)</f>
        <v>730</v>
      </c>
      <c r="BV51" s="22">
        <f ca="1">IF(BU51=0,0,IF(BS51=0,1,BU51/BS51))</f>
        <v>0.12888418079096045</v>
      </c>
      <c r="BW51" s="87">
        <f>+DI51</f>
        <v>772</v>
      </c>
      <c r="BX51" s="87">
        <f ca="1">OFFSET(DI51,0,14,1,1)</f>
        <v>830</v>
      </c>
      <c r="BY51" s="87">
        <f ca="1">SUM(BX51-BW51)</f>
        <v>58</v>
      </c>
      <c r="BZ51" s="22">
        <f ca="1">IF(BY51=0,0,IF(BW51=0,1,BY51/BW51))</f>
        <v>7.512953367875648E-2</v>
      </c>
      <c r="CA51" s="87">
        <f>SUMIF($C$6:BZ$6,CA$5,$C51:BZ51)</f>
        <v>6436</v>
      </c>
      <c r="CB51" s="87">
        <f ca="1">SUMIF($C$6:CA$6,CB$5,$C51:CA51)</f>
        <v>7224</v>
      </c>
      <c r="CC51" s="87">
        <f ca="1">SUM(CB51-CA51)</f>
        <v>788</v>
      </c>
      <c r="CD51" s="22">
        <f ca="1">IF(CC51=0,0,IF(CA51=0,1,CC51/CA51))</f>
        <v>0.12243629583592293</v>
      </c>
      <c r="CE51" s="87">
        <f>+DJ51</f>
        <v>672</v>
      </c>
      <c r="CF51" s="87">
        <f ca="1">OFFSET(DJ51,0,14,1,1)</f>
        <v>618</v>
      </c>
      <c r="CG51" s="87">
        <f ca="1">SUM(CF51-CE51)</f>
        <v>-54</v>
      </c>
      <c r="CH51" s="22">
        <f ca="1">IF(CG51=0,0,IF(CE51=0,1,CG51/CE51))</f>
        <v>-8.0357142857142863E-2</v>
      </c>
      <c r="CI51" s="87">
        <f>SUMIF($C$6:CH$6,CI$5,$C51:CH51)</f>
        <v>7108</v>
      </c>
      <c r="CJ51" s="87">
        <f ca="1">SUMIF($C$6:CI$6,CJ$5,$C51:CI51)</f>
        <v>7842</v>
      </c>
      <c r="CK51" s="87">
        <f ca="1">SUM(CJ51-CI51)</f>
        <v>734</v>
      </c>
      <c r="CL51" s="22">
        <f ca="1">IF(CK51=0,0,IF(CI51=0,1,CK51/CI51))</f>
        <v>0.10326392796848621</v>
      </c>
      <c r="CM51" s="87">
        <f>+DK51</f>
        <v>550</v>
      </c>
      <c r="CN51" s="87">
        <f ca="1">OFFSET(DK51,0,14,1,1)</f>
        <v>490</v>
      </c>
      <c r="CO51" s="87">
        <f ca="1">SUM(CN51-CM51)</f>
        <v>-60</v>
      </c>
      <c r="CP51" s="22">
        <f ca="1">IF(CO51=0,0,IF(CM51=0,1,CO51/CM51))</f>
        <v>-0.10909090909090909</v>
      </c>
      <c r="CQ51" s="87">
        <f>SUMIF($C$6:CP$6,CQ$5,$C51:CP51)</f>
        <v>7658</v>
      </c>
      <c r="CR51" s="87">
        <f ca="1">SUMIF($C$6:CQ$6,CR$5,$C51:CQ51)</f>
        <v>8332</v>
      </c>
      <c r="CS51" s="87">
        <f ca="1">SUM(CR51-CQ51)</f>
        <v>674</v>
      </c>
      <c r="CT51" s="22">
        <f ca="1">IF(CS51=0,0,IF(CQ51=0,1,CS51/CQ51))</f>
        <v>8.8012535910159312E-2</v>
      </c>
      <c r="CW51" s="12" t="s">
        <v>12</v>
      </c>
      <c r="CX51" s="81" t="s">
        <v>8</v>
      </c>
      <c r="CY51" s="16"/>
      <c r="CZ51" s="88">
        <f>SUMIF(LQB!$A$101:$A$111,'2013-2014'!CZ$7,LQB!D$101:D$111)</f>
        <v>372</v>
      </c>
      <c r="DA51" s="88">
        <f>SUMIF(LQB!$A$101:$A$111,'2013-2014'!DA$7,LQB!E$101:E$111)</f>
        <v>290</v>
      </c>
      <c r="DB51" s="88">
        <f>SUMIF(LQB!$A$101:$A$111,'2013-2014'!DB$7,LQB!F$101:F$111)</f>
        <v>460</v>
      </c>
      <c r="DC51" s="88">
        <f>SUMIF(LQB!$A$101:$A$111,'2013-2014'!DC$7,LQB!G$101:G$111)</f>
        <v>502</v>
      </c>
      <c r="DD51" s="88">
        <f>SUMIF(LQB!$A$101:$A$111,'2013-2014'!DD$7,LQB!H$101:H$111)</f>
        <v>738</v>
      </c>
      <c r="DE51" s="88">
        <f>SUMIF(LQB!$A$101:$A$111,'2013-2014'!DE$7,LQB!I$101:I$111)</f>
        <v>568</v>
      </c>
      <c r="DF51" s="88">
        <f>SUMIF(LQB!$A$101:$A$111,'2013-2014'!DF$7,LQB!J$101:J$111)</f>
        <v>912</v>
      </c>
      <c r="DG51" s="88">
        <f>SUMIF(LQB!$A$101:$A$111,'2013-2014'!DG$7,LQB!K$101:K$111)</f>
        <v>1054</v>
      </c>
      <c r="DH51" s="88">
        <f>SUMIF(LQB!$A$101:$A$111,'2013-2014'!DH$7,LQB!L$101:L$111)</f>
        <v>768</v>
      </c>
      <c r="DI51" s="88">
        <f>SUMIF(LQB!$A$101:$A$111,'2013-2014'!DI$7,LQB!M$101:M$111)</f>
        <v>772</v>
      </c>
      <c r="DJ51" s="88">
        <f>SUMIF(LQB!$A$101:$A$111,'2013-2014'!DJ$7,LQB!N$101:N$111)</f>
        <v>672</v>
      </c>
      <c r="DK51" s="88">
        <f>SUMIF(LQB!$A$101:$A$111,'2013-2014'!DK$7,LQB!O$101:O$111)</f>
        <v>550</v>
      </c>
      <c r="DN51" s="88">
        <f>SUMIF(LQB!$A$101:$A$111,'2013-2014'!DN$7,LQB!D$101:D$111)</f>
        <v>314</v>
      </c>
      <c r="DO51" s="88">
        <f>SUMIF(LQB!$A$101:$A$111,'2013-2014'!DO$7,LQB!E$101:E$111)</f>
        <v>344</v>
      </c>
      <c r="DP51" s="88">
        <f>SUMIF(LQB!$A$101:$A$111,'2013-2014'!DP$7,LQB!F$101:F$111)</f>
        <v>386</v>
      </c>
      <c r="DQ51" s="88">
        <f>SUMIF(LQB!$A$101:$A$111,'2013-2014'!DQ$7,LQB!G$101:G$111)</f>
        <v>772</v>
      </c>
      <c r="DR51" s="88">
        <f>SUMIF(LQB!$A$101:$A$111,'2013-2014'!DR$7,LQB!H$101:H$111)</f>
        <v>852</v>
      </c>
      <c r="DS51" s="88">
        <f>SUMIF(LQB!$A$101:$A$111,'2013-2014'!DS$7,LQB!I$101:I$111)</f>
        <v>642</v>
      </c>
      <c r="DT51" s="88">
        <f>SUMIF(LQB!$A$101:$A$111,'2013-2014'!DT$7,LQB!J$101:J$111)</f>
        <v>1052</v>
      </c>
      <c r="DU51" s="88">
        <f>SUMIF(LQB!$A$101:$A$111,'2013-2014'!DU$7,LQB!K$101:K$111)</f>
        <v>1170</v>
      </c>
      <c r="DV51" s="88">
        <f>SUMIF(LQB!$A$101:$A$111,'2013-2014'!DV$7,LQB!L$101:L$111)</f>
        <v>862</v>
      </c>
      <c r="DW51" s="88">
        <f>SUMIF(LQB!$A$101:$A$111,'2013-2014'!DW$7,LQB!M$101:M$111)</f>
        <v>830</v>
      </c>
      <c r="DX51" s="88">
        <f>SUMIF(LQB!$A$101:$A$111,'2013-2014'!DX$7,LQB!N$101:N$111)</f>
        <v>618</v>
      </c>
      <c r="DY51" s="88">
        <f>SUMIF(LQB!$A$101:$A$111,'2013-2014'!DY$7,LQB!O$101:O$111)</f>
        <v>490</v>
      </c>
      <c r="DZ51"/>
    </row>
    <row r="52" spans="1:130" s="16" customFormat="1" ht="15.6">
      <c r="A52" s="90"/>
      <c r="B52" s="27" t="s">
        <v>9</v>
      </c>
      <c r="C52" s="14">
        <f>+SUM(C49:C51)</f>
        <v>250521</v>
      </c>
      <c r="D52" s="103">
        <f ca="1">+SUM(D49:D51)</f>
        <v>221679</v>
      </c>
      <c r="E52" s="14">
        <f ca="1">SUM(E49:E51)</f>
        <v>-28842</v>
      </c>
      <c r="F52" s="15">
        <f ca="1">IF(E52=0,0,IF(C52=0,1,E52/C52))</f>
        <v>-0.11512807309566862</v>
      </c>
      <c r="G52" s="14">
        <f>SUM(G49:G51)</f>
        <v>250521</v>
      </c>
      <c r="H52" s="103">
        <f ca="1">SUM(H49:H51)</f>
        <v>221679</v>
      </c>
      <c r="I52" s="14">
        <f ca="1">SUM(I49:I51)</f>
        <v>-28842</v>
      </c>
      <c r="J52" s="15">
        <f ca="1">IF(I52=0,0,IF(G52=0,1,I52/G52))</f>
        <v>-0.11512807309566862</v>
      </c>
      <c r="K52" s="14">
        <f>+SUM(K49:K51)</f>
        <v>234336</v>
      </c>
      <c r="L52" s="103">
        <f ca="1">+SUM(L49:L51)</f>
        <v>211464</v>
      </c>
      <c r="M52" s="14">
        <f ca="1">SUM(M49:M51)</f>
        <v>-22872</v>
      </c>
      <c r="N52" s="15">
        <f ca="1">IF(M52=0,0,IF(K52=0,1,M52/K52))</f>
        <v>-9.7603441212617784E-2</v>
      </c>
      <c r="O52" s="14">
        <f>SUM(O49:O51)</f>
        <v>484857</v>
      </c>
      <c r="P52" s="103">
        <f ca="1">SUM(P49:P51)</f>
        <v>433143</v>
      </c>
      <c r="Q52" s="14">
        <f ca="1">SUM(Q49:Q51)</f>
        <v>-51714</v>
      </c>
      <c r="R52" s="15">
        <f ca="1">IF(Q52=0,0,IF(O52=0,1,Q52/O52))</f>
        <v>-0.10665825181445251</v>
      </c>
      <c r="S52" s="14">
        <f>+SUM(S49:S51)</f>
        <v>304130</v>
      </c>
      <c r="T52" s="103">
        <f ca="1">+SUM(T49:T51)</f>
        <v>269480</v>
      </c>
      <c r="U52" s="14">
        <f ca="1">SUM(U49:U51)</f>
        <v>-34650</v>
      </c>
      <c r="V52" s="15">
        <f ca="1">IF(U52=0,0,IF(S52=0,1,U52/S52))</f>
        <v>-0.11393154243251241</v>
      </c>
      <c r="W52" s="14">
        <f>SUM(W49:W51)</f>
        <v>788987</v>
      </c>
      <c r="X52" s="103">
        <f ca="1">SUM(X49:X51)</f>
        <v>702623</v>
      </c>
      <c r="Y52" s="14">
        <f ca="1">SUM(Y49:Y51)</f>
        <v>-86364</v>
      </c>
      <c r="Z52" s="15">
        <f ca="1">IF(Y52=0,0,IF(W52=0,1,Y52/W52))</f>
        <v>-0.10946187960004411</v>
      </c>
      <c r="AA52" s="14">
        <f>+SUM(AA49:AA51)</f>
        <v>285830</v>
      </c>
      <c r="AB52" s="103">
        <f ca="1">+SUM(AB49:AB51)</f>
        <v>285233</v>
      </c>
      <c r="AC52" s="14">
        <f ca="1">SUM(AC49:AC51)</f>
        <v>-597</v>
      </c>
      <c r="AD52" s="15">
        <f ca="1">IF(AC52=0,0,IF(AA52=0,1,AC52/AA52))</f>
        <v>-2.0886540950914878E-3</v>
      </c>
      <c r="AE52" s="14">
        <f>SUM(AE49:AE51)</f>
        <v>1074817</v>
      </c>
      <c r="AF52" s="103">
        <f ca="1">SUM(AF49:AF51)</f>
        <v>987856</v>
      </c>
      <c r="AG52" s="14">
        <f ca="1">SUM(AG49:AG51)</f>
        <v>-86961</v>
      </c>
      <c r="AH52" s="15">
        <f ca="1">IF(AG52=0,0,IF(AE52=0,1,AG52/AE52))</f>
        <v>-8.0907726617647474E-2</v>
      </c>
      <c r="AI52" s="14">
        <f>+SUM(AI49:AI51)</f>
        <v>313292</v>
      </c>
      <c r="AJ52" s="103">
        <f ca="1">+SUM(AJ49:AJ51)</f>
        <v>313918</v>
      </c>
      <c r="AK52" s="14">
        <f ca="1">SUM(AK49:AK51)</f>
        <v>626</v>
      </c>
      <c r="AL52" s="15">
        <f ca="1">IF(AK52=0,0,IF(AI52=0,1,AK52/AI52))</f>
        <v>1.9981359243134199E-3</v>
      </c>
      <c r="AM52" s="14">
        <f>SUM(AM49:AM51)</f>
        <v>1388109</v>
      </c>
      <c r="AN52" s="103">
        <f ca="1">SUM(AN49:AN51)</f>
        <v>1301774</v>
      </c>
      <c r="AO52" s="14">
        <f ca="1">SUM(AO49:AO51)</f>
        <v>-86335</v>
      </c>
      <c r="AP52" s="15">
        <f ca="1">IF(AO52=0,0,IF(AM52=0,1,AO52/AM52))</f>
        <v>-6.2196124367754985E-2</v>
      </c>
      <c r="AQ52" s="14">
        <f>+SUM(AQ49:AQ51)</f>
        <v>308580</v>
      </c>
      <c r="AR52" s="103">
        <f ca="1">+SUM(AR49:AR51)</f>
        <v>310816</v>
      </c>
      <c r="AS52" s="14">
        <f ca="1">SUM(AS49:AS51)</f>
        <v>2236</v>
      </c>
      <c r="AT52" s="15">
        <f ca="1">IF(AS52=0,0,IF(AQ52=0,1,AS52/AQ52))</f>
        <v>7.2460950158791887E-3</v>
      </c>
      <c r="AU52" s="14">
        <f>SUM(AU49:AU51)</f>
        <v>1696689</v>
      </c>
      <c r="AV52" s="103">
        <f ca="1">SUM(AV49:AV51)</f>
        <v>1612590</v>
      </c>
      <c r="AW52" s="14">
        <f ca="1">SUM(AW49:AW51)</f>
        <v>-84099</v>
      </c>
      <c r="AX52" s="15">
        <f ca="1">IF(AW52=0,0,IF(AU52=0,1,AW52/AU52))</f>
        <v>-4.9566538122189745E-2</v>
      </c>
      <c r="AY52" s="14">
        <f>+SUM(AY49:AY51)</f>
        <v>353591</v>
      </c>
      <c r="AZ52" s="103">
        <f ca="1">+SUM(AZ49:AZ51)</f>
        <v>349437</v>
      </c>
      <c r="BA52" s="14">
        <f ca="1">SUM(BA49:BA51)</f>
        <v>-4154</v>
      </c>
      <c r="BB52" s="15">
        <f ca="1">IF(BA52=0,0,IF(AY52=0,1,BA52/AY52))</f>
        <v>-1.1748036573329072E-2</v>
      </c>
      <c r="BC52" s="14">
        <f>SUM(BC49:BC51)</f>
        <v>2050280</v>
      </c>
      <c r="BD52" s="103">
        <f ca="1">SUM(BD49:BD51)</f>
        <v>1962027</v>
      </c>
      <c r="BE52" s="14">
        <f ca="1">SUM(BE49:BE51)</f>
        <v>-88253</v>
      </c>
      <c r="BF52" s="15">
        <f ca="1">IF(BE52=0,0,IF(BC52=0,1,BE52/BC52))</f>
        <v>-4.3044364672142343E-2</v>
      </c>
      <c r="BG52" s="14">
        <f>+SUM(BG49:BG51)</f>
        <v>375260</v>
      </c>
      <c r="BH52" s="103">
        <f ca="1">+SUM(BH49:BH51)</f>
        <v>377753</v>
      </c>
      <c r="BI52" s="14">
        <f ca="1">SUM(BI49:BI51)</f>
        <v>2493</v>
      </c>
      <c r="BJ52" s="15">
        <f ca="1">IF(BI52=0,0,IF(BG52=0,1,BI52/BG52))</f>
        <v>6.6433939135532695E-3</v>
      </c>
      <c r="BK52" s="14">
        <f>SUM(BK49:BK51)</f>
        <v>2425540</v>
      </c>
      <c r="BL52" s="103">
        <f ca="1">SUM(BL49:BL51)</f>
        <v>2339780</v>
      </c>
      <c r="BM52" s="14">
        <f ca="1">SUM(BM49:BM51)</f>
        <v>-85760</v>
      </c>
      <c r="BN52" s="15">
        <f ca="1">IF(BM52=0,0,IF(BK52=0,1,BM52/BK52))</f>
        <v>-3.5357075125539053E-2</v>
      </c>
      <c r="BO52" s="14">
        <f>+SUM(BO49:BO51)</f>
        <v>294311</v>
      </c>
      <c r="BP52" s="103">
        <f ca="1">+SUM(BP49:BP51)</f>
        <v>298729</v>
      </c>
      <c r="BQ52" s="14">
        <f ca="1">SUM(BQ49:BQ51)</f>
        <v>4418</v>
      </c>
      <c r="BR52" s="15">
        <f ca="1">IF(BQ52=0,0,IF(BO52=0,1,BQ52/BO52))</f>
        <v>1.501133155063861E-2</v>
      </c>
      <c r="BS52" s="14">
        <f>SUM(BS49:BS51)</f>
        <v>2719851</v>
      </c>
      <c r="BT52" s="103">
        <f ca="1">SUM(BT49:BT51)</f>
        <v>2638509</v>
      </c>
      <c r="BU52" s="14">
        <f ca="1">SUM(BU49:BU51)</f>
        <v>-81342</v>
      </c>
      <c r="BV52" s="15">
        <f ca="1">IF(BU52=0,0,IF(BS52=0,1,BU52/BS52))</f>
        <v>-2.9906785334931952E-2</v>
      </c>
      <c r="BW52" s="14">
        <f>+SUM(BW49:BW51)</f>
        <v>301065</v>
      </c>
      <c r="BX52" s="103">
        <f ca="1">+SUM(BX49:BX51)</f>
        <v>301448</v>
      </c>
      <c r="BY52" s="14">
        <f ca="1">SUM(BY49:BY51)</f>
        <v>383</v>
      </c>
      <c r="BZ52" s="15">
        <f ca="1">IF(BY52=0,0,IF(BW52=0,1,BY52/BW52))</f>
        <v>1.272150532277083E-3</v>
      </c>
      <c r="CA52" s="14">
        <f>SUM(CA49:CA51)</f>
        <v>3020916</v>
      </c>
      <c r="CB52" s="103">
        <f ca="1">SUM(CB49:CB51)</f>
        <v>2939957</v>
      </c>
      <c r="CC52" s="14">
        <f ca="1">SUM(CC49:CC51)</f>
        <v>-80959</v>
      </c>
      <c r="CD52" s="15">
        <f ca="1">IF(CC52=0,0,IF(CA52=0,1,CC52/CA52))</f>
        <v>-2.6799487307823191E-2</v>
      </c>
      <c r="CE52" s="14">
        <f>+SUM(CE49:CE51)</f>
        <v>291293</v>
      </c>
      <c r="CF52" s="103">
        <f ca="1">+SUM(CF49:CF51)</f>
        <v>263448</v>
      </c>
      <c r="CG52" s="14">
        <f ca="1">SUM(CG49:CG51)</f>
        <v>-27845</v>
      </c>
      <c r="CH52" s="15">
        <f ca="1">IF(CG52=0,0,IF(CE52=0,1,CG52/CE52))</f>
        <v>-9.5591037203091048E-2</v>
      </c>
      <c r="CI52" s="14">
        <f>SUM(CI49:CI51)</f>
        <v>3312209</v>
      </c>
      <c r="CJ52" s="103">
        <f ca="1">SUM(CJ49:CJ51)</f>
        <v>3203405</v>
      </c>
      <c r="CK52" s="14">
        <f ca="1">SUM(CK49:CK51)</f>
        <v>-108804</v>
      </c>
      <c r="CL52" s="15">
        <f ca="1">IF(CK52=0,0,IF(CI52=0,1,CK52/CI52))</f>
        <v>-3.2849376352760348E-2</v>
      </c>
      <c r="CM52" s="14">
        <f>+SUM(CM49:CM51)</f>
        <v>278319</v>
      </c>
      <c r="CN52" s="103">
        <f ca="1">+SUM(CN49:CN51)</f>
        <v>267988</v>
      </c>
      <c r="CO52" s="14">
        <f ca="1">SUM(CO49:CO51)</f>
        <v>-10331</v>
      </c>
      <c r="CP52" s="15">
        <f ca="1">IF(CO52=0,0,IF(CM52=0,1,CO52/CM52))</f>
        <v>-3.7119276801080771E-2</v>
      </c>
      <c r="CQ52" s="14">
        <f>SUM(CQ49:CQ51)</f>
        <v>3590528</v>
      </c>
      <c r="CR52" s="103">
        <f ca="1">SUM(CR49:CR51)</f>
        <v>3471393</v>
      </c>
      <c r="CS52" s="14">
        <f ca="1">SUM(CS49:CS51)</f>
        <v>-119135</v>
      </c>
      <c r="CT52" s="15">
        <f ca="1">IF(CS52=0,0,IF(CQ52=0,1,CS52/CQ52))</f>
        <v>-3.3180356760899789E-2</v>
      </c>
      <c r="CW52" s="12"/>
      <c r="CX52" s="12"/>
      <c r="CZ52" s="89"/>
      <c r="DA52" s="89"/>
      <c r="DB52" s="89"/>
      <c r="DC52" s="89"/>
      <c r="DD52" s="89"/>
      <c r="DE52" s="89"/>
      <c r="DF52" s="89"/>
      <c r="DG52" s="89"/>
      <c r="DH52" s="89"/>
      <c r="DI52" s="89"/>
      <c r="DJ52" s="89"/>
      <c r="DK52" s="89"/>
      <c r="DL52" s="12"/>
      <c r="DM52" s="12"/>
      <c r="DN52" s="89"/>
      <c r="DO52" s="89"/>
      <c r="DP52" s="89"/>
      <c r="DQ52" s="89"/>
      <c r="DR52" s="89"/>
      <c r="DS52" s="89"/>
      <c r="DT52" s="89"/>
      <c r="DU52" s="89"/>
      <c r="DV52" s="89"/>
      <c r="DW52" s="89"/>
      <c r="DX52" s="89"/>
      <c r="DY52" s="89"/>
      <c r="DZ52"/>
    </row>
    <row r="53" spans="1:130" s="12" customFormat="1" ht="15.6">
      <c r="A53" s="91"/>
      <c r="B53" s="28"/>
      <c r="C53" s="9"/>
      <c r="D53" s="9"/>
      <c r="E53" s="10"/>
      <c r="F53" s="11"/>
      <c r="G53" s="9"/>
      <c r="H53" s="9"/>
      <c r="I53" s="10"/>
      <c r="J53" s="11"/>
      <c r="K53" s="9"/>
      <c r="L53" s="9"/>
      <c r="M53" s="10"/>
      <c r="N53" s="11"/>
      <c r="O53" s="9"/>
      <c r="P53" s="9"/>
      <c r="Q53" s="10"/>
      <c r="R53" s="11"/>
      <c r="S53" s="9"/>
      <c r="T53" s="9"/>
      <c r="U53" s="10"/>
      <c r="V53" s="11"/>
      <c r="W53" s="9"/>
      <c r="X53" s="9"/>
      <c r="Y53" s="10"/>
      <c r="Z53" s="11"/>
      <c r="AA53" s="9"/>
      <c r="AB53" s="9"/>
      <c r="AC53" s="10"/>
      <c r="AD53" s="11"/>
      <c r="AE53" s="9"/>
      <c r="AF53" s="9"/>
      <c r="AG53" s="10"/>
      <c r="AH53" s="11"/>
      <c r="AI53" s="9"/>
      <c r="AJ53" s="9"/>
      <c r="AK53" s="10"/>
      <c r="AL53" s="11"/>
      <c r="AM53" s="9"/>
      <c r="AN53" s="9"/>
      <c r="AO53" s="10"/>
      <c r="AP53" s="11"/>
      <c r="AQ53" s="9"/>
      <c r="AR53" s="9"/>
      <c r="AS53" s="10"/>
      <c r="AT53" s="11"/>
      <c r="AU53" s="9"/>
      <c r="AV53" s="9"/>
      <c r="AW53" s="10"/>
      <c r="AX53" s="11"/>
      <c r="AY53" s="9"/>
      <c r="AZ53" s="9"/>
      <c r="BA53" s="10"/>
      <c r="BB53" s="11"/>
      <c r="BC53" s="9"/>
      <c r="BD53" s="9"/>
      <c r="BE53" s="10"/>
      <c r="BF53" s="11"/>
      <c r="BG53" s="9"/>
      <c r="BH53" s="9"/>
      <c r="BI53" s="10"/>
      <c r="BJ53" s="11"/>
      <c r="BK53" s="9"/>
      <c r="BL53" s="9"/>
      <c r="BM53" s="10"/>
      <c r="BN53" s="11"/>
      <c r="BO53" s="9"/>
      <c r="BP53" s="9"/>
      <c r="BQ53" s="10"/>
      <c r="BR53" s="11"/>
      <c r="BS53" s="9"/>
      <c r="BT53" s="9"/>
      <c r="BU53" s="10"/>
      <c r="BV53" s="11"/>
      <c r="BW53" s="9"/>
      <c r="BX53" s="9"/>
      <c r="BY53" s="10"/>
      <c r="BZ53" s="11"/>
      <c r="CA53" s="9"/>
      <c r="CB53" s="9"/>
      <c r="CC53" s="10"/>
      <c r="CD53" s="11"/>
      <c r="CE53" s="9"/>
      <c r="CF53" s="9"/>
      <c r="CG53" s="10"/>
      <c r="CH53" s="11"/>
      <c r="CI53" s="9"/>
      <c r="CJ53" s="9"/>
      <c r="CK53" s="10"/>
      <c r="CL53" s="11"/>
      <c r="CM53" s="9"/>
      <c r="CN53" s="9"/>
      <c r="CO53" s="10"/>
      <c r="CP53" s="11"/>
      <c r="CQ53" s="9"/>
      <c r="CR53" s="9"/>
      <c r="CS53" s="10"/>
      <c r="CT53" s="11"/>
      <c r="CY53" s="16"/>
      <c r="CZ53" s="89"/>
      <c r="DA53" s="89"/>
      <c r="DB53" s="89"/>
      <c r="DC53" s="89"/>
      <c r="DD53" s="89"/>
      <c r="DE53" s="89"/>
      <c r="DF53" s="89"/>
      <c r="DG53" s="89"/>
      <c r="DH53" s="89"/>
      <c r="DI53" s="89"/>
      <c r="DJ53" s="89"/>
      <c r="DK53" s="89"/>
      <c r="DN53" s="89"/>
      <c r="DO53" s="89"/>
      <c r="DP53" s="89"/>
      <c r="DQ53" s="89"/>
      <c r="DR53" s="89"/>
      <c r="DS53" s="89"/>
      <c r="DT53" s="89"/>
      <c r="DU53" s="89"/>
      <c r="DV53" s="89"/>
      <c r="DW53" s="89"/>
      <c r="DX53" s="89"/>
      <c r="DY53" s="89"/>
      <c r="DZ53"/>
    </row>
    <row r="54" spans="1:130" s="12" customFormat="1" ht="15" customHeight="1">
      <c r="A54" s="99"/>
      <c r="B54" s="31" t="s">
        <v>6</v>
      </c>
      <c r="C54" s="87">
        <f>+CZ54</f>
        <v>222908</v>
      </c>
      <c r="D54" s="87">
        <f ca="1">OFFSET(CZ54,0,14,1,1)</f>
        <v>182762</v>
      </c>
      <c r="E54" s="21">
        <f ca="1">SUM(D54-C54)</f>
        <v>-40146</v>
      </c>
      <c r="F54" s="22">
        <f ca="1">IF(E54=0,0,IF(C54=0,1,E54/C54))</f>
        <v>-0.18010120767312074</v>
      </c>
      <c r="G54" s="21">
        <f>SUMIF($C$6:F$6,G$5,$C54:F54)</f>
        <v>222908</v>
      </c>
      <c r="H54" s="87">
        <f ca="1">SUMIF($C$6:G$6,H$5,$C54:G54)</f>
        <v>182762</v>
      </c>
      <c r="I54" s="21">
        <f ca="1">SUM(H54-G54)</f>
        <v>-40146</v>
      </c>
      <c r="J54" s="22">
        <f ca="1">IF(I54=0,0,IF(G54=0,1,I54/G54))</f>
        <v>-0.18010120767312074</v>
      </c>
      <c r="K54" s="21">
        <f>+DA54</f>
        <v>209990</v>
      </c>
      <c r="L54" s="87">
        <f ca="1">OFFSET(DA54,0,14,1,1)</f>
        <v>185729</v>
      </c>
      <c r="M54" s="21">
        <f ca="1">SUM(L54-K54)</f>
        <v>-24261</v>
      </c>
      <c r="N54" s="22">
        <f ca="1">IF(M54=0,0,IF(K54=0,1,M54/K54))</f>
        <v>-0.11553407305109767</v>
      </c>
      <c r="O54" s="21">
        <f>SUMIF($C$6:N$6,O$5,$C54:N54)</f>
        <v>432898</v>
      </c>
      <c r="P54" s="87">
        <f ca="1">SUMIF($C$6:O$6,P$5,$C54:O54)</f>
        <v>368491</v>
      </c>
      <c r="Q54" s="21">
        <f ca="1">SUM(P54-O54)</f>
        <v>-64407</v>
      </c>
      <c r="R54" s="22">
        <f ca="1">IF(Q54=0,0,IF(O54=0,1,Q54/O54))</f>
        <v>-0.14878100614925455</v>
      </c>
      <c r="S54" s="21">
        <f>+DB54</f>
        <v>270586</v>
      </c>
      <c r="T54" s="87">
        <f ca="1">OFFSET(DB54,0,14,1,1)</f>
        <v>229638</v>
      </c>
      <c r="U54" s="21">
        <f ca="1">SUM(T54-S54)</f>
        <v>-40948</v>
      </c>
      <c r="V54" s="22">
        <f ca="1">IF(U54=0,0,IF(S54=0,1,U54/S54))</f>
        <v>-0.15133081534151804</v>
      </c>
      <c r="W54" s="21">
        <f>SUMIF($C$6:V$6,W$5,$C54:V54)</f>
        <v>703484</v>
      </c>
      <c r="X54" s="87">
        <f ca="1">SUMIF($C$6:W$6,X$5,$C54:W54)</f>
        <v>598129</v>
      </c>
      <c r="Y54" s="21">
        <f ca="1">SUM(X54-W54)</f>
        <v>-105355</v>
      </c>
      <c r="Z54" s="22">
        <f ca="1">IF(Y54=0,0,IF(W54=0,1,Y54/W54))</f>
        <v>-0.14976175719703647</v>
      </c>
      <c r="AA54" s="21">
        <f>+DC54</f>
        <v>256519</v>
      </c>
      <c r="AB54" s="87">
        <f ca="1">OFFSET(DC54,0,14,1,1)</f>
        <v>249218</v>
      </c>
      <c r="AC54" s="21">
        <f ca="1">SUM(AB54-AA54)</f>
        <v>-7301</v>
      </c>
      <c r="AD54" s="22">
        <f ca="1">IF(AC54=0,0,IF(AA54=0,1,AC54/AA54))</f>
        <v>-2.8461829338177678E-2</v>
      </c>
      <c r="AE54" s="21">
        <f>SUMIF($C$6:AD$6,AE$5,$C54:AD54)</f>
        <v>960003</v>
      </c>
      <c r="AF54" s="87">
        <f ca="1">SUMIF($C$6:AE$6,AF$5,$C54:AE54)</f>
        <v>847347</v>
      </c>
      <c r="AG54" s="21">
        <f ca="1">SUM(AF54-AE54)</f>
        <v>-112656</v>
      </c>
      <c r="AH54" s="22">
        <f ca="1">IF(AG54=0,0,IF(AE54=0,1,AG54/AE54))</f>
        <v>-0.11734963328239599</v>
      </c>
      <c r="AI54" s="21">
        <f>+DD54</f>
        <v>294875</v>
      </c>
      <c r="AJ54" s="87">
        <f ca="1">OFFSET(DD54,0,14,1,1)</f>
        <v>278100</v>
      </c>
      <c r="AK54" s="21">
        <f ca="1">SUM(AJ54-AI54)</f>
        <v>-16775</v>
      </c>
      <c r="AL54" s="22">
        <f ca="1">IF(AK54=0,0,IF(AI54=0,1,AK54/AI54))</f>
        <v>-5.6888512081390417E-2</v>
      </c>
      <c r="AM54" s="21">
        <f>SUMIF($C$6:AL$6,AM$5,$C54:AL54)</f>
        <v>1254878</v>
      </c>
      <c r="AN54" s="87">
        <f ca="1">SUMIF($C$6:AM$6,AN$5,$C54:AM54)</f>
        <v>1125447</v>
      </c>
      <c r="AO54" s="21">
        <f ca="1">SUM(AN54-AM54)</f>
        <v>-129431</v>
      </c>
      <c r="AP54" s="22">
        <f ca="1">IF(AO54=0,0,IF(AM54=0,1,AO54/AM54))</f>
        <v>-0.10314229749824286</v>
      </c>
      <c r="AQ54" s="21">
        <f>+DE54</f>
        <v>313917</v>
      </c>
      <c r="AR54" s="87">
        <f ca="1">OFFSET(DE54,0,14,1,1)</f>
        <v>289739</v>
      </c>
      <c r="AS54" s="21">
        <f ca="1">SUM(AR54-AQ54)</f>
        <v>-24178</v>
      </c>
      <c r="AT54" s="22">
        <f ca="1">IF(AS54=0,0,IF(AQ54=0,1,AS54/AQ54))</f>
        <v>-7.7020358884673332E-2</v>
      </c>
      <c r="AU54" s="21">
        <f>SUMIF($C$6:AT$6,AU$5,$C54:AT54)</f>
        <v>1568795</v>
      </c>
      <c r="AV54" s="87">
        <f ca="1">SUMIF($C$6:AU$6,AV$5,$C54:AU54)</f>
        <v>1415186</v>
      </c>
      <c r="AW54" s="21">
        <f ca="1">SUM(AV54-AU54)</f>
        <v>-153609</v>
      </c>
      <c r="AX54" s="22">
        <f ca="1">IF(AW54=0,0,IF(AU54=0,1,AW54/AU54))</f>
        <v>-9.7915278924269905E-2</v>
      </c>
      <c r="AY54" s="21">
        <f>+DF54</f>
        <v>368296</v>
      </c>
      <c r="AZ54" s="87">
        <f ca="1">OFFSET(DF54,0,14,1,1)</f>
        <v>343804</v>
      </c>
      <c r="BA54" s="21">
        <f ca="1">SUM(AZ54-AY54)</f>
        <v>-24492</v>
      </c>
      <c r="BB54" s="22">
        <f ca="1">IF(BA54=0,0,IF(AY54=0,1,BA54/AY54))</f>
        <v>-6.6500858005517305E-2</v>
      </c>
      <c r="BC54" s="21">
        <f>SUMIF($C$6:BB$6,BC$5,$C54:BB54)</f>
        <v>1937091</v>
      </c>
      <c r="BD54" s="87">
        <f ca="1">SUMIF($C$6:BC$6,BD$5,$C54:BC54)</f>
        <v>1758990</v>
      </c>
      <c r="BE54" s="21">
        <f ca="1">SUM(BD54-BC54)</f>
        <v>-178101</v>
      </c>
      <c r="BF54" s="22">
        <f ca="1">IF(BE54=0,0,IF(BC54=0,1,BE54/BC54))</f>
        <v>-9.1942505540524425E-2</v>
      </c>
      <c r="BG54" s="21">
        <f>+DG54</f>
        <v>399515</v>
      </c>
      <c r="BH54" s="87">
        <f ca="1">OFFSET(DG54,0,14,1,1)</f>
        <v>372456</v>
      </c>
      <c r="BI54" s="21">
        <f ca="1">SUM(BH54-BG54)</f>
        <v>-27059</v>
      </c>
      <c r="BJ54" s="22">
        <f ca="1">IF(BI54=0,0,IF(BG54=0,1,BI54/BG54))</f>
        <v>-6.7729622166877335E-2</v>
      </c>
      <c r="BK54" s="21">
        <f>SUMIF($C$6:BJ$6,BK$5,$C54:BJ54)</f>
        <v>2336606</v>
      </c>
      <c r="BL54" s="87">
        <f ca="1">SUMIF($C$6:BK$6,BL$5,$C54:BK54)</f>
        <v>2131446</v>
      </c>
      <c r="BM54" s="21">
        <f ca="1">SUM(BL54-BK54)</f>
        <v>-205160</v>
      </c>
      <c r="BN54" s="22">
        <f ca="1">IF(BM54=0,0,IF(BK54=0,1,BM54/BK54))</f>
        <v>-8.7802564916806686E-2</v>
      </c>
      <c r="BO54" s="21">
        <f>+DH54</f>
        <v>286853</v>
      </c>
      <c r="BP54" s="87">
        <f ca="1">OFFSET(DH54,0,14,1,1)</f>
        <v>276818</v>
      </c>
      <c r="BQ54" s="21">
        <f ca="1">SUM(BP54-BO54)</f>
        <v>-10035</v>
      </c>
      <c r="BR54" s="22">
        <f ca="1">IF(BQ54=0,0,IF(BO54=0,1,BQ54/BO54))</f>
        <v>-3.4983074954767775E-2</v>
      </c>
      <c r="BS54" s="21">
        <f>SUMIF($C$6:BR$6,BS$5,$C54:BR54)</f>
        <v>2623459</v>
      </c>
      <c r="BT54" s="87">
        <f ca="1">SUMIF($C$6:BS$6,BT$5,$C54:BS54)</f>
        <v>2408264</v>
      </c>
      <c r="BU54" s="21">
        <f ca="1">SUM(BT54-BS54)</f>
        <v>-215195</v>
      </c>
      <c r="BV54" s="22">
        <f ca="1">IF(BU54=0,0,IF(BS54=0,1,BU54/BS54))</f>
        <v>-8.2027201492380866E-2</v>
      </c>
      <c r="BW54" s="21">
        <f>+DI54</f>
        <v>277299</v>
      </c>
      <c r="BX54" s="87">
        <f ca="1">OFFSET(DI54,0,14,1,1)</f>
        <v>260422</v>
      </c>
      <c r="BY54" s="21">
        <f ca="1">SUM(BX54-BW54)</f>
        <v>-16877</v>
      </c>
      <c r="BZ54" s="22">
        <f ca="1">IF(BY54=0,0,IF(BW54=0,1,BY54/BW54))</f>
        <v>-6.0862101918867359E-2</v>
      </c>
      <c r="CA54" s="21">
        <f>SUMIF($C$6:BZ$6,CA$5,$C54:BZ54)</f>
        <v>2900758</v>
      </c>
      <c r="CB54" s="87">
        <f ca="1">SUMIF($C$6:CA$6,CB$5,$C54:CA54)</f>
        <v>2668686</v>
      </c>
      <c r="CC54" s="21">
        <f ca="1">SUM(CB54-CA54)</f>
        <v>-232072</v>
      </c>
      <c r="CD54" s="22">
        <f ca="1">IF(CC54=0,0,IF(CA54=0,1,CC54/CA54))</f>
        <v>-8.0003916217761012E-2</v>
      </c>
      <c r="CE54" s="21">
        <f>+DJ54</f>
        <v>255079</v>
      </c>
      <c r="CF54" s="87">
        <f ca="1">OFFSET(DJ54,0,14,1,1)</f>
        <v>203180</v>
      </c>
      <c r="CG54" s="21">
        <f ca="1">SUM(CF54-CE54)</f>
        <v>-51899</v>
      </c>
      <c r="CH54" s="22">
        <f ca="1">IF(CG54=0,0,IF(CE54=0,1,CG54/CE54))</f>
        <v>-0.20346245672909177</v>
      </c>
      <c r="CI54" s="21">
        <f>SUMIF($C$6:CH$6,CI$5,$C54:CH54)</f>
        <v>3155837</v>
      </c>
      <c r="CJ54" s="87">
        <f ca="1">SUMIF($C$6:CI$6,CJ$5,$C54:CI54)</f>
        <v>2871866</v>
      </c>
      <c r="CK54" s="21">
        <f ca="1">SUM(CJ54-CI54)</f>
        <v>-283971</v>
      </c>
      <c r="CL54" s="22">
        <f ca="1">IF(CK54=0,0,IF(CI54=0,1,CK54/CI54))</f>
        <v>-8.9982784281951195E-2</v>
      </c>
      <c r="CM54" s="21">
        <f>+DK54</f>
        <v>238741</v>
      </c>
      <c r="CN54" s="87">
        <f ca="1">OFFSET(DK54,0,14,1,1)</f>
        <v>211148</v>
      </c>
      <c r="CO54" s="21">
        <f ca="1">SUM(CN54-CM54)</f>
        <v>-27593</v>
      </c>
      <c r="CP54" s="22">
        <f ca="1">IF(CO54=0,0,IF(CM54=0,1,CO54/CM54))</f>
        <v>-0.11557713170339405</v>
      </c>
      <c r="CQ54" s="21">
        <f>SUMIF($C$6:CP$6,CQ$5,$C54:CP54)</f>
        <v>3394578</v>
      </c>
      <c r="CR54" s="87">
        <f ca="1">SUMIF($C$6:CQ$6,CR$5,$C54:CQ54)</f>
        <v>3083014</v>
      </c>
      <c r="CS54" s="21">
        <f ca="1">SUM(CR54-CQ54)</f>
        <v>-311564</v>
      </c>
      <c r="CT54" s="22">
        <f ca="1">IF(CS54=0,0,IF(CQ54=0,1,CS54/CQ54))</f>
        <v>-9.1782837218646912E-2</v>
      </c>
      <c r="CW54" s="12" t="s">
        <v>15</v>
      </c>
      <c r="CX54" s="81" t="s">
        <v>6</v>
      </c>
      <c r="CZ54" s="88">
        <f>SUMIF(RBW!$A$73:$A$83,'2013-2014'!CZ$7,RBW!D$73:D$83)</f>
        <v>222908</v>
      </c>
      <c r="DA54" s="88">
        <f>SUMIF(RBW!$A$73:$A$83,'2013-2014'!DA$7,RBW!E$73:E$83)</f>
        <v>209990</v>
      </c>
      <c r="DB54" s="88">
        <f>SUMIF(RBW!$A$73:$A$83,'2013-2014'!DB$7,RBW!F$73:F$83)</f>
        <v>270586</v>
      </c>
      <c r="DC54" s="88">
        <f>SUMIF(RBW!$A$73:$A$83,'2013-2014'!DC$7,RBW!G$73:G$83)</f>
        <v>256519</v>
      </c>
      <c r="DD54" s="88">
        <f>SUMIF(RBW!$A$73:$A$83,'2013-2014'!DD$7,RBW!H$73:H$83)</f>
        <v>294875</v>
      </c>
      <c r="DE54" s="88">
        <f>SUMIF(RBW!$A$73:$A$83,'2013-2014'!DE$7,RBW!I$73:I$83)</f>
        <v>313917</v>
      </c>
      <c r="DF54" s="88">
        <f>SUMIF(RBW!$A$73:$A$83,'2013-2014'!DF$7,RBW!J$73:J$83)</f>
        <v>368296</v>
      </c>
      <c r="DG54" s="88">
        <f>SUMIF(RBW!$A$73:$A$83,'2013-2014'!DG$7,RBW!K$73:K$83)</f>
        <v>399515</v>
      </c>
      <c r="DH54" s="88">
        <f>SUMIF(RBW!$A$73:$A$83,'2013-2014'!DH$7,RBW!L$73:L$83)</f>
        <v>286853</v>
      </c>
      <c r="DI54" s="88">
        <f>SUMIF(RBW!$A$73:$A$83,'2013-2014'!DI$7,RBW!M$73:M$83)</f>
        <v>277299</v>
      </c>
      <c r="DJ54" s="88">
        <f>SUMIF(RBW!$A$73:$A$83,'2013-2014'!DJ$7,RBW!N$73:N$83)</f>
        <v>255079</v>
      </c>
      <c r="DK54" s="88">
        <f>SUMIF(RBW!$A$73:$A$83,'2013-2014'!DK$7,RBW!O$73:O$83)</f>
        <v>238741</v>
      </c>
      <c r="DN54" s="88">
        <f>SUMIF(RBW!$A$73:$A$83,'2013-2014'!DN$7,RBW!D$73:D$83)</f>
        <v>182762</v>
      </c>
      <c r="DO54" s="88">
        <f>SUMIF(RBW!$A$73:$A$83,'2013-2014'!DO$7,RBW!E$73:E$83)</f>
        <v>185729</v>
      </c>
      <c r="DP54" s="88">
        <f>SUMIF(RBW!$A$73:$A$83,'2013-2014'!DP$7,RBW!F$73:F$83)</f>
        <v>229638</v>
      </c>
      <c r="DQ54" s="88">
        <f>SUMIF(RBW!$A$73:$A$83,'2013-2014'!DQ$7,RBW!G$73:G$83)</f>
        <v>249218</v>
      </c>
      <c r="DR54" s="88">
        <f>SUMIF(RBW!$A$73:$A$83,'2013-2014'!DR$7,RBW!H$73:H$83)</f>
        <v>278100</v>
      </c>
      <c r="DS54" s="88">
        <f>SUMIF(RBW!$A$73:$A$83,'2013-2014'!DS$7,RBW!I$73:I$83)</f>
        <v>289739</v>
      </c>
      <c r="DT54" s="88">
        <f>SUMIF(RBW!$A$73:$A$83,'2013-2014'!DT$7,RBW!J$73:J$83)</f>
        <v>343804</v>
      </c>
      <c r="DU54" s="88">
        <f>SUMIF(RBW!$A$73:$A$83,'2013-2014'!DU$7,RBW!K$73:K$83)</f>
        <v>372456</v>
      </c>
      <c r="DV54" s="88">
        <f>SUMIF(RBW!$A$73:$A$83,'2013-2014'!DV$7,RBW!L$73:L$83)</f>
        <v>276818</v>
      </c>
      <c r="DW54" s="88">
        <f>SUMIF(RBW!$A$73:$A$83,'2013-2014'!DW$7,RBW!M$73:M$83)</f>
        <v>260422</v>
      </c>
      <c r="DX54" s="88">
        <f>SUMIF(RBW!$A$73:$A$83,'2013-2014'!DX$7,RBW!N$73:N$83)</f>
        <v>203180</v>
      </c>
      <c r="DY54" s="88">
        <f>SUMIF(RBW!$A$73:$A$83,'2013-2014'!DY$7,RBW!O$73:O$83)</f>
        <v>211148</v>
      </c>
      <c r="DZ54"/>
    </row>
    <row r="55" spans="1:130" s="12" customFormat="1" ht="15.75" customHeight="1">
      <c r="A55" s="101" t="str">
        <f>+CW56</f>
        <v>Rainbow Bridge</v>
      </c>
      <c r="B55" s="29" t="s">
        <v>7</v>
      </c>
      <c r="C55" s="87">
        <f>+CZ55</f>
        <v>4</v>
      </c>
      <c r="D55" s="87">
        <f ca="1">OFFSET(CZ55,0,14,1,1)</f>
        <v>2</v>
      </c>
      <c r="E55" s="21">
        <f ca="1">SUM(D55-C55)</f>
        <v>-2</v>
      </c>
      <c r="F55" s="22">
        <f ca="1">IF(E55=0,0,IF(C55=0,1,E55/C55))</f>
        <v>-0.5</v>
      </c>
      <c r="G55" s="21">
        <f>SUMIF($C$6:F$6,G$5,$C55:F55)</f>
        <v>4</v>
      </c>
      <c r="H55" s="87">
        <f ca="1">SUMIF($C$6:G$6,H$5,$C55:G55)</f>
        <v>2</v>
      </c>
      <c r="I55" s="21">
        <f ca="1">SUM(H55-G55)</f>
        <v>-2</v>
      </c>
      <c r="J55" s="22">
        <f ca="1">IF(I55=0,0,IF(G55=0,1,I55/G55))</f>
        <v>-0.5</v>
      </c>
      <c r="K55" s="21">
        <f>+DA55</f>
        <v>5</v>
      </c>
      <c r="L55" s="87">
        <f ca="1">OFFSET(DA55,0,14,1,1)</f>
        <v>5</v>
      </c>
      <c r="M55" s="21">
        <f ca="1">SUM(L55-K55)</f>
        <v>0</v>
      </c>
      <c r="N55" s="22">
        <f ca="1">IF(M55=0,0,IF(K55=0,1,M55/K55))</f>
        <v>0</v>
      </c>
      <c r="O55" s="21">
        <f>SUMIF($C$6:N$6,O$5,$C55:N55)</f>
        <v>9</v>
      </c>
      <c r="P55" s="87">
        <f ca="1">SUMIF($C$6:O$6,P$5,$C55:O55)</f>
        <v>7</v>
      </c>
      <c r="Q55" s="21">
        <f ca="1">SUM(P55-O55)</f>
        <v>-2</v>
      </c>
      <c r="R55" s="22">
        <f ca="1">IF(Q55=0,0,IF(O55=0,1,Q55/O55))</f>
        <v>-0.22222222222222221</v>
      </c>
      <c r="S55" s="21">
        <f>+DB55</f>
        <v>5</v>
      </c>
      <c r="T55" s="87">
        <f ca="1">OFFSET(DB55,0,14,1,1)</f>
        <v>7</v>
      </c>
      <c r="U55" s="21">
        <f ca="1">SUM(T55-S55)</f>
        <v>2</v>
      </c>
      <c r="V55" s="22">
        <f ca="1">IF(U55=0,0,IF(S55=0,1,U55/S55))</f>
        <v>0.4</v>
      </c>
      <c r="W55" s="21">
        <f>SUMIF($C$6:V$6,W$5,$C55:V55)</f>
        <v>14</v>
      </c>
      <c r="X55" s="87">
        <f ca="1">SUMIF($C$6:W$6,X$5,$C55:W55)</f>
        <v>14</v>
      </c>
      <c r="Y55" s="21">
        <f ca="1">SUM(X55-W55)</f>
        <v>0</v>
      </c>
      <c r="Z55" s="22">
        <f ca="1">IF(Y55=0,0,IF(W55=0,1,Y55/W55))</f>
        <v>0</v>
      </c>
      <c r="AA55" s="21">
        <f>+DC55</f>
        <v>9</v>
      </c>
      <c r="AB55" s="87">
        <f ca="1">OFFSET(DC55,0,14,1,1)</f>
        <v>17</v>
      </c>
      <c r="AC55" s="21">
        <f ca="1">SUM(AB55-AA55)</f>
        <v>8</v>
      </c>
      <c r="AD55" s="22">
        <f ca="1">IF(AC55=0,0,IF(AA55=0,1,AC55/AA55))</f>
        <v>0.88888888888888884</v>
      </c>
      <c r="AE55" s="21">
        <f>SUMIF($C$6:AD$6,AE$5,$C55:AD55)</f>
        <v>23</v>
      </c>
      <c r="AF55" s="87">
        <f ca="1">SUMIF($C$6:AE$6,AF$5,$C55:AE55)</f>
        <v>31</v>
      </c>
      <c r="AG55" s="21">
        <f ca="1">SUM(AF55-AE55)</f>
        <v>8</v>
      </c>
      <c r="AH55" s="22">
        <f ca="1">IF(AG55=0,0,IF(AE55=0,1,AG55/AE55))</f>
        <v>0.34782608695652173</v>
      </c>
      <c r="AI55" s="21">
        <f>+DD55</f>
        <v>15</v>
      </c>
      <c r="AJ55" s="87">
        <f ca="1">OFFSET(DD55,0,14,1,1)</f>
        <v>7</v>
      </c>
      <c r="AK55" s="21">
        <f ca="1">SUM(AJ55-AI55)</f>
        <v>-8</v>
      </c>
      <c r="AL55" s="22">
        <f ca="1">IF(AK55=0,0,IF(AI55=0,1,AK55/AI55))</f>
        <v>-0.53333333333333333</v>
      </c>
      <c r="AM55" s="21">
        <f>SUMIF($C$6:AL$6,AM$5,$C55:AL55)</f>
        <v>38</v>
      </c>
      <c r="AN55" s="87">
        <f ca="1">SUMIF($C$6:AM$6,AN$5,$C55:AM55)</f>
        <v>38</v>
      </c>
      <c r="AO55" s="21">
        <f ca="1">SUM(AN55-AM55)</f>
        <v>0</v>
      </c>
      <c r="AP55" s="22">
        <f ca="1">IF(AO55=0,0,IF(AM55=0,1,AO55/AM55))</f>
        <v>0</v>
      </c>
      <c r="AQ55" s="21">
        <f>+DE55</f>
        <v>20</v>
      </c>
      <c r="AR55" s="87">
        <f ca="1">OFFSET(DE55,0,14,1,1)</f>
        <v>8</v>
      </c>
      <c r="AS55" s="21">
        <f ca="1">SUM(AR55-AQ55)</f>
        <v>-12</v>
      </c>
      <c r="AT55" s="22">
        <f ca="1">IF(AS55=0,0,IF(AQ55=0,1,AS55/AQ55))</f>
        <v>-0.6</v>
      </c>
      <c r="AU55" s="21">
        <f>SUMIF($C$6:AT$6,AU$5,$C55:AT55)</f>
        <v>58</v>
      </c>
      <c r="AV55" s="87">
        <f ca="1">SUMIF($C$6:AU$6,AV$5,$C55:AU55)</f>
        <v>46</v>
      </c>
      <c r="AW55" s="21">
        <f ca="1">SUM(AV55-AU55)</f>
        <v>-12</v>
      </c>
      <c r="AX55" s="22">
        <f ca="1">IF(AW55=0,0,IF(AU55=0,1,AW55/AU55))</f>
        <v>-0.20689655172413793</v>
      </c>
      <c r="AY55" s="21">
        <f>+DF55</f>
        <v>28</v>
      </c>
      <c r="AZ55" s="87">
        <f ca="1">OFFSET(DF55,0,14,1,1)</f>
        <v>8</v>
      </c>
      <c r="BA55" s="21">
        <f ca="1">SUM(AZ55-AY55)</f>
        <v>-20</v>
      </c>
      <c r="BB55" s="22">
        <f ca="1">IF(BA55=0,0,IF(AY55=0,1,BA55/AY55))</f>
        <v>-0.7142857142857143</v>
      </c>
      <c r="BC55" s="21">
        <f>SUMIF($C$6:BB$6,BC$5,$C55:BB55)</f>
        <v>86</v>
      </c>
      <c r="BD55" s="87">
        <f ca="1">SUMIF($C$6:BC$6,BD$5,$C55:BC55)</f>
        <v>54</v>
      </c>
      <c r="BE55" s="21">
        <f ca="1">SUM(BD55-BC55)</f>
        <v>-32</v>
      </c>
      <c r="BF55" s="22">
        <f ca="1">IF(BE55=0,0,IF(BC55=0,1,BE55/BC55))</f>
        <v>-0.37209302325581395</v>
      </c>
      <c r="BG55" s="21">
        <f>+DG55</f>
        <v>19</v>
      </c>
      <c r="BH55" s="87">
        <f ca="1">OFFSET(DG55,0,14,1,1)</f>
        <v>31</v>
      </c>
      <c r="BI55" s="21">
        <f ca="1">SUM(BH55-BG55)</f>
        <v>12</v>
      </c>
      <c r="BJ55" s="22">
        <f ca="1">IF(BI55=0,0,IF(BG55=0,1,BI55/BG55))</f>
        <v>0.63157894736842102</v>
      </c>
      <c r="BK55" s="21">
        <f>SUMIF($C$6:BJ$6,BK$5,$C55:BJ55)</f>
        <v>105</v>
      </c>
      <c r="BL55" s="87">
        <f ca="1">SUMIF($C$6:BK$6,BL$5,$C55:BK55)</f>
        <v>85</v>
      </c>
      <c r="BM55" s="21">
        <f ca="1">SUM(BL55-BK55)</f>
        <v>-20</v>
      </c>
      <c r="BN55" s="22">
        <f ca="1">IF(BM55=0,0,IF(BK55=0,1,BM55/BK55))</f>
        <v>-0.19047619047619047</v>
      </c>
      <c r="BO55" s="21">
        <f>+DH55</f>
        <v>6</v>
      </c>
      <c r="BP55" s="87">
        <f ca="1">OFFSET(DH55,0,14,1,1)</f>
        <v>39</v>
      </c>
      <c r="BQ55" s="21">
        <f ca="1">SUM(BP55-BO55)</f>
        <v>33</v>
      </c>
      <c r="BR55" s="22">
        <f ca="1">IF(BQ55=0,0,IF(BO55=0,1,BQ55/BO55))</f>
        <v>5.5</v>
      </c>
      <c r="BS55" s="21">
        <f>SUMIF($C$6:BR$6,BS$5,$C55:BR55)</f>
        <v>111</v>
      </c>
      <c r="BT55" s="87">
        <f ca="1">SUMIF($C$6:BS$6,BT$5,$C55:BS55)</f>
        <v>124</v>
      </c>
      <c r="BU55" s="21">
        <f ca="1">SUM(BT55-BS55)</f>
        <v>13</v>
      </c>
      <c r="BV55" s="22">
        <f ca="1">IF(BU55=0,0,IF(BS55=0,1,BU55/BS55))</f>
        <v>0.11711711711711711</v>
      </c>
      <c r="BW55" s="21">
        <f>+DI55</f>
        <v>3</v>
      </c>
      <c r="BX55" s="87">
        <f ca="1">OFFSET(DI55,0,14,1,1)</f>
        <v>33</v>
      </c>
      <c r="BY55" s="21">
        <f ca="1">SUM(BX55-BW55)</f>
        <v>30</v>
      </c>
      <c r="BZ55" s="22">
        <f ca="1">IF(BY55=0,0,IF(BW55=0,1,BY55/BW55))</f>
        <v>10</v>
      </c>
      <c r="CA55" s="21">
        <f>SUMIF($C$6:BZ$6,CA$5,$C55:BZ55)</f>
        <v>114</v>
      </c>
      <c r="CB55" s="87">
        <f ca="1">SUMIF($C$6:CA$6,CB$5,$C55:CA55)</f>
        <v>157</v>
      </c>
      <c r="CC55" s="21">
        <f ca="1">SUM(CB55-CA55)</f>
        <v>43</v>
      </c>
      <c r="CD55" s="22">
        <f ca="1">IF(CC55=0,0,IF(CA55=0,1,CC55/CA55))</f>
        <v>0.37719298245614036</v>
      </c>
      <c r="CE55" s="21">
        <f>+DJ55</f>
        <v>6</v>
      </c>
      <c r="CF55" s="87">
        <f ca="1">OFFSET(DJ55,0,14,1,1)</f>
        <v>17</v>
      </c>
      <c r="CG55" s="21">
        <f ca="1">SUM(CF55-CE55)</f>
        <v>11</v>
      </c>
      <c r="CH55" s="22">
        <f ca="1">IF(CG55=0,0,IF(CE55=0,1,CG55/CE55))</f>
        <v>1.8333333333333333</v>
      </c>
      <c r="CI55" s="21">
        <f>SUMIF($C$6:CH$6,CI$5,$C55:CH55)</f>
        <v>120</v>
      </c>
      <c r="CJ55" s="87">
        <f ca="1">SUMIF($C$6:CI$6,CJ$5,$C55:CI55)</f>
        <v>174</v>
      </c>
      <c r="CK55" s="21">
        <f ca="1">SUM(CJ55-CI55)</f>
        <v>54</v>
      </c>
      <c r="CL55" s="22">
        <f ca="1">IF(CK55=0,0,IF(CI55=0,1,CK55/CI55))</f>
        <v>0.45</v>
      </c>
      <c r="CM55" s="21">
        <f>+DK55</f>
        <v>4</v>
      </c>
      <c r="CN55" s="87">
        <f ca="1">OFFSET(DK55,0,14,1,1)</f>
        <v>12</v>
      </c>
      <c r="CO55" s="21">
        <f ca="1">SUM(CN55-CM55)</f>
        <v>8</v>
      </c>
      <c r="CP55" s="22">
        <f ca="1">IF(CO55=0,0,IF(CM55=0,1,CO55/CM55))</f>
        <v>2</v>
      </c>
      <c r="CQ55" s="21">
        <f>SUMIF($C$6:CP$6,CQ$5,$C55:CP55)</f>
        <v>124</v>
      </c>
      <c r="CR55" s="87">
        <f ca="1">SUMIF($C$6:CQ$6,CR$5,$C55:CQ55)</f>
        <v>186</v>
      </c>
      <c r="CS55" s="21">
        <f ca="1">SUM(CR55-CQ55)</f>
        <v>62</v>
      </c>
      <c r="CT55" s="22">
        <f ca="1">IF(CS55=0,0,IF(CQ55=0,1,CS55/CQ55))</f>
        <v>0.5</v>
      </c>
      <c r="CW55" s="12" t="s">
        <v>15</v>
      </c>
      <c r="CX55" s="81" t="s">
        <v>7</v>
      </c>
      <c r="CY55" s="16"/>
      <c r="CZ55" s="88">
        <f>SUMIF(RBW!$A$87:$A$97,'2013-2014'!CZ$7,RBW!D$87:D$97)</f>
        <v>4</v>
      </c>
      <c r="DA55" s="88">
        <f>SUMIF(RBW!$A$87:$A$97,'2013-2014'!DA$7,RBW!E$87:E$97)</f>
        <v>5</v>
      </c>
      <c r="DB55" s="88">
        <f>SUMIF(RBW!$A$87:$A$97,'2013-2014'!DB$7,RBW!F$87:F$97)</f>
        <v>5</v>
      </c>
      <c r="DC55" s="88">
        <f>SUMIF(RBW!$A$87:$A$97,'2013-2014'!DC$7,RBW!G$87:G$97)</f>
        <v>9</v>
      </c>
      <c r="DD55" s="88">
        <f>SUMIF(RBW!$A$87:$A$97,'2013-2014'!DD$7,RBW!H$87:H$97)</f>
        <v>15</v>
      </c>
      <c r="DE55" s="88">
        <f>SUMIF(RBW!$A$87:$A$97,'2013-2014'!DE$7,RBW!I$87:I$97)</f>
        <v>20</v>
      </c>
      <c r="DF55" s="88">
        <f>SUMIF(RBW!$A$87:$A$97,'2013-2014'!DF$7,RBW!J$87:J$97)</f>
        <v>28</v>
      </c>
      <c r="DG55" s="88">
        <f>SUMIF(RBW!$A$87:$A$97,'2013-2014'!DG$7,RBW!K$87:K$97)</f>
        <v>19</v>
      </c>
      <c r="DH55" s="88">
        <f>SUMIF(RBW!$A$87:$A$97,'2013-2014'!DH$7,RBW!L$87:L$97)</f>
        <v>6</v>
      </c>
      <c r="DI55" s="88">
        <f>SUMIF(RBW!$A$87:$A$97,'2013-2014'!DI$7,RBW!M$87:M$97)</f>
        <v>3</v>
      </c>
      <c r="DJ55" s="88">
        <f>SUMIF(RBW!$A$87:$A$97,'2013-2014'!DJ$7,RBW!N$87:N$97)</f>
        <v>6</v>
      </c>
      <c r="DK55" s="88">
        <f>SUMIF(RBW!$A$87:$A$97,'2013-2014'!DK$7,RBW!O$87:O$97)</f>
        <v>4</v>
      </c>
      <c r="DN55" s="88">
        <f>SUMIF(RBW!$A$87:$A$97,'2013-2014'!DN$7,RBW!D$87:D$97)</f>
        <v>2</v>
      </c>
      <c r="DO55" s="88">
        <f>SUMIF(RBW!$A$87:$A$97,'2013-2014'!DO$7,RBW!E$87:E$97)</f>
        <v>5</v>
      </c>
      <c r="DP55" s="88">
        <f>SUMIF(RBW!$A$87:$A$97,'2013-2014'!DP$7,RBW!F$87:F$97)</f>
        <v>7</v>
      </c>
      <c r="DQ55" s="88">
        <f>SUMIF(RBW!$A$87:$A$97,'2013-2014'!DQ$7,RBW!G$87:G$97)</f>
        <v>17</v>
      </c>
      <c r="DR55" s="88">
        <f>SUMIF(RBW!$A$87:$A$97,'2013-2014'!DR$7,RBW!H$87:H$97)</f>
        <v>7</v>
      </c>
      <c r="DS55" s="88">
        <f>SUMIF(RBW!$A$87:$A$97,'2013-2014'!DS$7,RBW!I$87:I$97)</f>
        <v>8</v>
      </c>
      <c r="DT55" s="88">
        <f>SUMIF(RBW!$A$87:$A$97,'2013-2014'!DT$7,RBW!J$87:J$97)</f>
        <v>8</v>
      </c>
      <c r="DU55" s="88">
        <f>SUMIF(RBW!$A$87:$A$97,'2013-2014'!DU$7,RBW!K$87:K$97)</f>
        <v>31</v>
      </c>
      <c r="DV55" s="88">
        <f>SUMIF(RBW!$A$87:$A$97,'2013-2014'!DV$7,RBW!L$87:L$97)</f>
        <v>39</v>
      </c>
      <c r="DW55" s="88">
        <f>SUMIF(RBW!$A$87:$A$97,'2013-2014'!DW$7,RBW!M$87:M$97)</f>
        <v>33</v>
      </c>
      <c r="DX55" s="88">
        <f>SUMIF(RBW!$A$87:$A$97,'2013-2014'!DX$7,RBW!N$87:N$97)</f>
        <v>17</v>
      </c>
      <c r="DY55" s="88">
        <f>SUMIF(RBW!$A$87:$A$97,'2013-2014'!DY$7,RBW!O$87:O$97)</f>
        <v>12</v>
      </c>
      <c r="DZ55"/>
    </row>
    <row r="56" spans="1:130" s="12" customFormat="1" ht="15.6">
      <c r="A56" s="100"/>
      <c r="B56" s="29" t="s">
        <v>8</v>
      </c>
      <c r="C56" s="87">
        <f>+CZ56</f>
        <v>830</v>
      </c>
      <c r="D56" s="87">
        <f ca="1">OFFSET(CZ56,0,14,1,1)</f>
        <v>602</v>
      </c>
      <c r="E56" s="87">
        <f ca="1">SUM(D56-C56)</f>
        <v>-228</v>
      </c>
      <c r="F56" s="22">
        <f ca="1">IF(E56=0,0,IF(C56=0,1,E56/C56))</f>
        <v>-0.27469879518072288</v>
      </c>
      <c r="G56" s="87">
        <f>SUMIF($C$6:F$6,G$5,$C56:F56)</f>
        <v>830</v>
      </c>
      <c r="H56" s="87">
        <f ca="1">SUMIF($C$6:G$6,H$5,$C56:G56)</f>
        <v>602</v>
      </c>
      <c r="I56" s="87">
        <f ca="1">SUM(H56-G56)</f>
        <v>-228</v>
      </c>
      <c r="J56" s="22">
        <f ca="1">IF(I56=0,0,IF(G56=0,1,I56/G56))</f>
        <v>-0.27469879518072288</v>
      </c>
      <c r="K56" s="87">
        <f>+DA56</f>
        <v>698</v>
      </c>
      <c r="L56" s="87">
        <f ca="1">OFFSET(DA56,0,14,1,1)</f>
        <v>588</v>
      </c>
      <c r="M56" s="87">
        <f ca="1">SUM(L56-K56)</f>
        <v>-110</v>
      </c>
      <c r="N56" s="22">
        <f ca="1">IF(M56=0,0,IF(K56=0,1,M56/K56))</f>
        <v>-0.15759312320916904</v>
      </c>
      <c r="O56" s="87">
        <f>SUMIF($C$6:N$6,O$5,$C56:N56)</f>
        <v>1528</v>
      </c>
      <c r="P56" s="87">
        <f ca="1">SUMIF($C$6:O$6,P$5,$C56:O56)</f>
        <v>1190</v>
      </c>
      <c r="Q56" s="87">
        <f ca="1">SUM(P56-O56)</f>
        <v>-338</v>
      </c>
      <c r="R56" s="22">
        <f ca="1">IF(Q56=0,0,IF(O56=0,1,Q56/O56))</f>
        <v>-0.22120418848167539</v>
      </c>
      <c r="S56" s="87">
        <f>+DB56</f>
        <v>1120</v>
      </c>
      <c r="T56" s="87">
        <f ca="1">OFFSET(DB56,0,14,1,1)</f>
        <v>836</v>
      </c>
      <c r="U56" s="87">
        <f ca="1">SUM(T56-S56)</f>
        <v>-284</v>
      </c>
      <c r="V56" s="22">
        <f ca="1">IF(U56=0,0,IF(S56=0,1,U56/S56))</f>
        <v>-0.25357142857142856</v>
      </c>
      <c r="W56" s="87">
        <f>SUMIF($C$6:V$6,W$5,$C56:V56)</f>
        <v>2648</v>
      </c>
      <c r="X56" s="87">
        <f ca="1">SUMIF($C$6:W$6,X$5,$C56:W56)</f>
        <v>2026</v>
      </c>
      <c r="Y56" s="87">
        <f ca="1">SUM(X56-W56)</f>
        <v>-622</v>
      </c>
      <c r="Z56" s="22">
        <f ca="1">IF(Y56=0,0,IF(W56=0,1,Y56/W56))</f>
        <v>-0.2348942598187311</v>
      </c>
      <c r="AA56" s="87">
        <f>+DC56</f>
        <v>1798</v>
      </c>
      <c r="AB56" s="87">
        <f ca="1">OFFSET(DC56,0,14,1,1)</f>
        <v>1584</v>
      </c>
      <c r="AC56" s="87">
        <f ca="1">SUM(AB56-AA56)</f>
        <v>-214</v>
      </c>
      <c r="AD56" s="22">
        <f ca="1">IF(AC56=0,0,IF(AA56=0,1,AC56/AA56))</f>
        <v>-0.11902113459399333</v>
      </c>
      <c r="AE56" s="87">
        <f>SUMIF($C$6:AD$6,AE$5,$C56:AD56)</f>
        <v>4446</v>
      </c>
      <c r="AF56" s="87">
        <f ca="1">SUMIF($C$6:AE$6,AF$5,$C56:AE56)</f>
        <v>3610</v>
      </c>
      <c r="AG56" s="87">
        <f ca="1">SUM(AF56-AE56)</f>
        <v>-836</v>
      </c>
      <c r="AH56" s="22">
        <f ca="1">IF(AG56=0,0,IF(AE56=0,1,AG56/AE56))</f>
        <v>-0.18803418803418803</v>
      </c>
      <c r="AI56" s="87">
        <f>+DD56</f>
        <v>2892</v>
      </c>
      <c r="AJ56" s="87">
        <f ca="1">OFFSET(DD56,0,14,1,1)</f>
        <v>2922</v>
      </c>
      <c r="AK56" s="87">
        <f ca="1">SUM(AJ56-AI56)</f>
        <v>30</v>
      </c>
      <c r="AL56" s="22">
        <f ca="1">IF(AK56=0,0,IF(AI56=0,1,AK56/AI56))</f>
        <v>1.0373443983402489E-2</v>
      </c>
      <c r="AM56" s="87">
        <f>SUMIF($C$6:AL$6,AM$5,$C56:AL56)</f>
        <v>7338</v>
      </c>
      <c r="AN56" s="87">
        <f ca="1">SUMIF($C$6:AM$6,AN$5,$C56:AM56)</f>
        <v>6532</v>
      </c>
      <c r="AO56" s="87">
        <f ca="1">SUM(AN56-AM56)</f>
        <v>-806</v>
      </c>
      <c r="AP56" s="22">
        <f ca="1">IF(AO56=0,0,IF(AM56=0,1,AO56/AM56))</f>
        <v>-0.10983919324066503</v>
      </c>
      <c r="AQ56" s="87">
        <f>+DE56</f>
        <v>3340</v>
      </c>
      <c r="AR56" s="87">
        <f ca="1">OFFSET(DE56,0,14,1,1)</f>
        <v>3370</v>
      </c>
      <c r="AS56" s="87">
        <f ca="1">SUM(AR56-AQ56)</f>
        <v>30</v>
      </c>
      <c r="AT56" s="22">
        <f ca="1">IF(AS56=0,0,IF(AQ56=0,1,AS56/AQ56))</f>
        <v>8.9820359281437123E-3</v>
      </c>
      <c r="AU56" s="87">
        <f>SUMIF($C$6:AT$6,AU$5,$C56:AT56)</f>
        <v>10678</v>
      </c>
      <c r="AV56" s="87">
        <f ca="1">SUMIF($C$6:AU$6,AV$5,$C56:AU56)</f>
        <v>9902</v>
      </c>
      <c r="AW56" s="87">
        <f ca="1">SUM(AV56-AU56)</f>
        <v>-776</v>
      </c>
      <c r="AX56" s="22">
        <f ca="1">IF(AW56=0,0,IF(AU56=0,1,AW56/AU56))</f>
        <v>-7.267278516576138E-2</v>
      </c>
      <c r="AY56" s="87">
        <f>+DF56</f>
        <v>3210</v>
      </c>
      <c r="AZ56" s="87">
        <f ca="1">OFFSET(DF56,0,14,1,1)</f>
        <v>3412</v>
      </c>
      <c r="BA56" s="87">
        <f ca="1">SUM(AZ56-AY56)</f>
        <v>202</v>
      </c>
      <c r="BB56" s="22">
        <f ca="1">IF(BA56=0,0,IF(AY56=0,1,BA56/AY56))</f>
        <v>6.2928348909657317E-2</v>
      </c>
      <c r="BC56" s="87">
        <f>SUMIF($C$6:BB$6,BC$5,$C56:BB56)</f>
        <v>13888</v>
      </c>
      <c r="BD56" s="87">
        <f ca="1">SUMIF($C$6:BC$6,BD$5,$C56:BC56)</f>
        <v>13314</v>
      </c>
      <c r="BE56" s="87">
        <f ca="1">SUM(BD56-BC56)</f>
        <v>-574</v>
      </c>
      <c r="BF56" s="22">
        <f ca="1">IF(BE56=0,0,IF(BC56=0,1,BE56/BC56))</f>
        <v>-4.1330645161290321E-2</v>
      </c>
      <c r="BG56" s="87">
        <f>+DG56</f>
        <v>3234</v>
      </c>
      <c r="BH56" s="87">
        <f ca="1">OFFSET(DG56,0,14,1,1)</f>
        <v>4446</v>
      </c>
      <c r="BI56" s="87">
        <f ca="1">SUM(BH56-BG56)</f>
        <v>1212</v>
      </c>
      <c r="BJ56" s="22">
        <f ca="1">IF(BI56=0,0,IF(BG56=0,1,BI56/BG56))</f>
        <v>0.37476808905380332</v>
      </c>
      <c r="BK56" s="87">
        <f>SUMIF($C$6:BJ$6,BK$5,$C56:BJ56)</f>
        <v>17122</v>
      </c>
      <c r="BL56" s="87">
        <f ca="1">SUMIF($C$6:BK$6,BL$5,$C56:BK56)</f>
        <v>17760</v>
      </c>
      <c r="BM56" s="87">
        <f ca="1">SUM(BL56-BK56)</f>
        <v>638</v>
      </c>
      <c r="BN56" s="22">
        <f ca="1">IF(BM56=0,0,IF(BK56=0,1,BM56/BK56))</f>
        <v>3.726200210255811E-2</v>
      </c>
      <c r="BO56" s="87">
        <f>+DH56</f>
        <v>3412</v>
      </c>
      <c r="BP56" s="87">
        <f ca="1">OFFSET(DH56,0,14,1,1)</f>
        <v>2798</v>
      </c>
      <c r="BQ56" s="87">
        <f ca="1">SUM(BP56-BO56)</f>
        <v>-614</v>
      </c>
      <c r="BR56" s="22">
        <f ca="1">IF(BQ56=0,0,IF(BO56=0,1,BQ56/BO56))</f>
        <v>-0.17995310668229778</v>
      </c>
      <c r="BS56" s="87">
        <f>SUMIF($C$6:BR$6,BS$5,$C56:BR56)</f>
        <v>20534</v>
      </c>
      <c r="BT56" s="87">
        <f ca="1">SUMIF($C$6:BS$6,BT$5,$C56:BS56)</f>
        <v>20558</v>
      </c>
      <c r="BU56" s="87">
        <f ca="1">SUM(BT56-BS56)</f>
        <v>24</v>
      </c>
      <c r="BV56" s="22">
        <f ca="1">IF(BU56=0,0,IF(BS56=0,1,BU56/BS56))</f>
        <v>1.1687932209993182E-3</v>
      </c>
      <c r="BW56" s="87">
        <f>+DI56</f>
        <v>2730</v>
      </c>
      <c r="BX56" s="87">
        <f ca="1">OFFSET(DI56,0,14,1,1)</f>
        <v>2178</v>
      </c>
      <c r="BY56" s="87">
        <f ca="1">SUM(BX56-BW56)</f>
        <v>-552</v>
      </c>
      <c r="BZ56" s="22">
        <f ca="1">IF(BY56=0,0,IF(BW56=0,1,BY56/BW56))</f>
        <v>-0.2021978021978022</v>
      </c>
      <c r="CA56" s="87">
        <f>SUMIF($C$6:BZ$6,CA$5,$C56:BZ56)</f>
        <v>23264</v>
      </c>
      <c r="CB56" s="87">
        <f ca="1">SUMIF($C$6:CA$6,CB$5,$C56:CA56)</f>
        <v>22736</v>
      </c>
      <c r="CC56" s="87">
        <f ca="1">SUM(CB56-CA56)</f>
        <v>-528</v>
      </c>
      <c r="CD56" s="22">
        <f ca="1">IF(CC56=0,0,IF(CA56=0,1,CC56/CA56))</f>
        <v>-2.2696011004126548E-2</v>
      </c>
      <c r="CE56" s="87">
        <f>+DJ56</f>
        <v>1100</v>
      </c>
      <c r="CF56" s="87">
        <f ca="1">OFFSET(DJ56,0,14,1,1)</f>
        <v>608</v>
      </c>
      <c r="CG56" s="87">
        <f ca="1">SUM(CF56-CE56)</f>
        <v>-492</v>
      </c>
      <c r="CH56" s="22">
        <f ca="1">IF(CG56=0,0,IF(CE56=0,1,CG56/CE56))</f>
        <v>-0.44727272727272727</v>
      </c>
      <c r="CI56" s="87">
        <f>SUMIF($C$6:CH$6,CI$5,$C56:CH56)</f>
        <v>24364</v>
      </c>
      <c r="CJ56" s="87">
        <f ca="1">SUMIF($C$6:CI$6,CJ$5,$C56:CI56)</f>
        <v>23344</v>
      </c>
      <c r="CK56" s="87">
        <f ca="1">SUM(CJ56-CI56)</f>
        <v>-1020</v>
      </c>
      <c r="CL56" s="22">
        <f ca="1">IF(CK56=0,0,IF(CI56=0,1,CK56/CI56))</f>
        <v>-4.1865046790346409E-2</v>
      </c>
      <c r="CM56" s="87">
        <f>+DK56</f>
        <v>938</v>
      </c>
      <c r="CN56" s="87">
        <f ca="1">OFFSET(DK56,0,14,1,1)</f>
        <v>624</v>
      </c>
      <c r="CO56" s="87">
        <f ca="1">SUM(CN56-CM56)</f>
        <v>-314</v>
      </c>
      <c r="CP56" s="22">
        <f ca="1">IF(CO56=0,0,IF(CM56=0,1,CO56/CM56))</f>
        <v>-0.3347547974413646</v>
      </c>
      <c r="CQ56" s="87">
        <f>SUMIF($C$6:CP$6,CQ$5,$C56:CP56)</f>
        <v>25302</v>
      </c>
      <c r="CR56" s="87">
        <f ca="1">SUMIF($C$6:CQ$6,CR$5,$C56:CQ56)</f>
        <v>23968</v>
      </c>
      <c r="CS56" s="87">
        <f ca="1">SUM(CR56-CQ56)</f>
        <v>-1334</v>
      </c>
      <c r="CT56" s="22">
        <f ca="1">IF(CS56=0,0,IF(CQ56=0,1,CS56/CQ56))</f>
        <v>-5.2723104892893842E-2</v>
      </c>
      <c r="CW56" s="12" t="s">
        <v>15</v>
      </c>
      <c r="CX56" s="81" t="s">
        <v>8</v>
      </c>
      <c r="CY56" s="16"/>
      <c r="CZ56" s="88">
        <f>SUMIF(RBW!$A$101:$A$111,'2013-2014'!CZ$7,RBW!D$101:D$111)</f>
        <v>830</v>
      </c>
      <c r="DA56" s="88">
        <f>SUMIF(RBW!$A$101:$A$111,'2013-2014'!DA$7,RBW!E$101:E$111)</f>
        <v>698</v>
      </c>
      <c r="DB56" s="88">
        <f>SUMIF(RBW!$A$101:$A$111,'2013-2014'!DB$7,RBW!F$101:F$111)</f>
        <v>1120</v>
      </c>
      <c r="DC56" s="88">
        <f>SUMIF(RBW!$A$101:$A$111,'2013-2014'!DC$7,RBW!G$101:G$111)</f>
        <v>1798</v>
      </c>
      <c r="DD56" s="88">
        <f>SUMIF(RBW!$A$101:$A$111,'2013-2014'!DD$7,RBW!H$101:H$111)</f>
        <v>2892</v>
      </c>
      <c r="DE56" s="88">
        <f>SUMIF(RBW!$A$101:$A$111,'2013-2014'!DE$7,RBW!I$101:I$111)</f>
        <v>3340</v>
      </c>
      <c r="DF56" s="88">
        <f>SUMIF(RBW!$A$101:$A$111,'2013-2014'!DF$7,RBW!J$101:J$111)</f>
        <v>3210</v>
      </c>
      <c r="DG56" s="88">
        <f>SUMIF(RBW!$A$101:$A$111,'2013-2014'!DG$7,RBW!K$101:K$111)</f>
        <v>3234</v>
      </c>
      <c r="DH56" s="88">
        <f>SUMIF(RBW!$A$101:$A$111,'2013-2014'!DH$7,RBW!L$101:L$111)</f>
        <v>3412</v>
      </c>
      <c r="DI56" s="88">
        <f>SUMIF(RBW!$A$101:$A$111,'2013-2014'!DI$7,RBW!M$101:M$111)</f>
        <v>2730</v>
      </c>
      <c r="DJ56" s="88">
        <f>SUMIF(RBW!$A$101:$A$111,'2013-2014'!DJ$7,RBW!N$101:N$111)</f>
        <v>1100</v>
      </c>
      <c r="DK56" s="88">
        <f>SUMIF(RBW!$A$101:$A$111,'2013-2014'!DK$7,RBW!O$101:O$111)</f>
        <v>938</v>
      </c>
      <c r="DN56" s="88">
        <f>SUMIF(RBW!$A$101:$A$111,'2013-2014'!DN$7,RBW!D$101:D$111)</f>
        <v>602</v>
      </c>
      <c r="DO56" s="88">
        <f>SUMIF(RBW!$A$101:$A$111,'2013-2014'!DO$7,RBW!E$101:E$111)</f>
        <v>588</v>
      </c>
      <c r="DP56" s="88">
        <f>SUMIF(RBW!$A$101:$A$111,'2013-2014'!DP$7,RBW!F$101:F$111)</f>
        <v>836</v>
      </c>
      <c r="DQ56" s="88">
        <f>SUMIF(RBW!$A$101:$A$111,'2013-2014'!DQ$7,RBW!G$101:G$111)</f>
        <v>1584</v>
      </c>
      <c r="DR56" s="88">
        <f>SUMIF(RBW!$A$101:$A$111,'2013-2014'!DR$7,RBW!H$101:H$111)</f>
        <v>2922</v>
      </c>
      <c r="DS56" s="88">
        <f>SUMIF(RBW!$A$101:$A$111,'2013-2014'!DS$7,RBW!I$101:I$111)</f>
        <v>3370</v>
      </c>
      <c r="DT56" s="88">
        <f>SUMIF(RBW!$A$101:$A$111,'2013-2014'!DT$7,RBW!J$101:J$111)</f>
        <v>3412</v>
      </c>
      <c r="DU56" s="88">
        <f>SUMIF(RBW!$A$101:$A$111,'2013-2014'!DU$7,RBW!K$101:K$111)</f>
        <v>4446</v>
      </c>
      <c r="DV56" s="88">
        <f>SUMIF(RBW!$A$101:$A$111,'2013-2014'!DV$7,RBW!L$101:L$111)</f>
        <v>2798</v>
      </c>
      <c r="DW56" s="88">
        <f>SUMIF(RBW!$A$101:$A$111,'2013-2014'!DW$7,RBW!M$101:M$111)</f>
        <v>2178</v>
      </c>
      <c r="DX56" s="88">
        <f>SUMIF(RBW!$A$101:$A$111,'2013-2014'!DX$7,RBW!N$101:N$111)</f>
        <v>608</v>
      </c>
      <c r="DY56" s="88">
        <f>SUMIF(RBW!$A$101:$A$111,'2013-2014'!DY$7,RBW!O$101:O$111)</f>
        <v>624</v>
      </c>
      <c r="DZ56"/>
    </row>
    <row r="57" spans="1:130" s="16" customFormat="1" ht="15.6">
      <c r="A57" s="90"/>
      <c r="B57" s="27" t="s">
        <v>9</v>
      </c>
      <c r="C57" s="14">
        <f>+SUM(C54:C56)</f>
        <v>223742</v>
      </c>
      <c r="D57" s="103">
        <f ca="1">+SUM(D54:D56)</f>
        <v>183366</v>
      </c>
      <c r="E57" s="14">
        <f ca="1">SUM(E54:E56)</f>
        <v>-40376</v>
      </c>
      <c r="F57" s="15">
        <f ca="1">IF(E57=0,0,IF(C57=0,1,E57/C57))</f>
        <v>-0.1804578487722466</v>
      </c>
      <c r="G57" s="14">
        <f>SUM(G54:G56)</f>
        <v>223742</v>
      </c>
      <c r="H57" s="103">
        <f ca="1">SUM(H54:H56)</f>
        <v>183366</v>
      </c>
      <c r="I57" s="14">
        <f ca="1">SUM(I54:I56)</f>
        <v>-40376</v>
      </c>
      <c r="J57" s="15">
        <f ca="1">IF(I57=0,0,IF(G57=0,1,I57/G57))</f>
        <v>-0.1804578487722466</v>
      </c>
      <c r="K57" s="14">
        <f>+SUM(K54:K56)</f>
        <v>210693</v>
      </c>
      <c r="L57" s="103">
        <f ca="1">+SUM(L54:L56)</f>
        <v>186322</v>
      </c>
      <c r="M57" s="14">
        <f ca="1">SUM(M54:M56)</f>
        <v>-24371</v>
      </c>
      <c r="N57" s="15">
        <f ca="1">IF(M57=0,0,IF(K57=0,1,M57/K57))</f>
        <v>-0.11567066774880988</v>
      </c>
      <c r="O57" s="14">
        <f>SUM(O54:O56)</f>
        <v>434435</v>
      </c>
      <c r="P57" s="103">
        <f ca="1">SUM(P54:P56)</f>
        <v>369688</v>
      </c>
      <c r="Q57" s="14">
        <f ca="1">SUM(Q54:Q56)</f>
        <v>-64747</v>
      </c>
      <c r="R57" s="15">
        <f ca="1">IF(Q57=0,0,IF(O57=0,1,Q57/O57))</f>
        <v>-0.14903725528560083</v>
      </c>
      <c r="S57" s="14">
        <f>+SUM(S54:S56)</f>
        <v>271711</v>
      </c>
      <c r="T57" s="103">
        <f ca="1">+SUM(T54:T56)</f>
        <v>230481</v>
      </c>
      <c r="U57" s="14">
        <f ca="1">SUM(U54:U56)</f>
        <v>-41230</v>
      </c>
      <c r="V57" s="15">
        <f ca="1">IF(U57=0,0,IF(S57=0,1,U57/S57))</f>
        <v>-0.15174210834305568</v>
      </c>
      <c r="W57" s="14">
        <f>SUM(W54:W56)</f>
        <v>706146</v>
      </c>
      <c r="X57" s="103">
        <f ca="1">SUM(X54:X56)</f>
        <v>600169</v>
      </c>
      <c r="Y57" s="14">
        <f ca="1">SUM(Y54:Y56)</f>
        <v>-105977</v>
      </c>
      <c r="Z57" s="15">
        <f ca="1">IF(Y57=0,0,IF(W57=0,1,Y57/W57))</f>
        <v>-0.15007802918943108</v>
      </c>
      <c r="AA57" s="14">
        <f>+SUM(AA54:AA56)</f>
        <v>258326</v>
      </c>
      <c r="AB57" s="103">
        <f ca="1">+SUM(AB54:AB56)</f>
        <v>250819</v>
      </c>
      <c r="AC57" s="14">
        <f ca="1">SUM(AC54:AC56)</f>
        <v>-7507</v>
      </c>
      <c r="AD57" s="15">
        <f ca="1">IF(AC57=0,0,IF(AA57=0,1,AC57/AA57))</f>
        <v>-2.9060179772845165E-2</v>
      </c>
      <c r="AE57" s="14">
        <f>SUM(AE54:AE56)</f>
        <v>964472</v>
      </c>
      <c r="AF57" s="103">
        <f ca="1">SUM(AF54:AF56)</f>
        <v>850988</v>
      </c>
      <c r="AG57" s="14">
        <f ca="1">SUM(AG54:AG56)</f>
        <v>-113484</v>
      </c>
      <c r="AH57" s="15">
        <f ca="1">IF(AG57=0,0,IF(AE57=0,1,AG57/AE57))</f>
        <v>-0.11766438009605255</v>
      </c>
      <c r="AI57" s="14">
        <f>+SUM(AI54:AI56)</f>
        <v>297782</v>
      </c>
      <c r="AJ57" s="103">
        <f ca="1">+SUM(AJ54:AJ56)</f>
        <v>281029</v>
      </c>
      <c r="AK57" s="14">
        <f ca="1">SUM(AK54:AK56)</f>
        <v>-16753</v>
      </c>
      <c r="AL57" s="15">
        <f ca="1">IF(AK57=0,0,IF(AI57=0,1,AK57/AI57))</f>
        <v>-5.6259276920700381E-2</v>
      </c>
      <c r="AM57" s="14">
        <f>SUM(AM54:AM56)</f>
        <v>1262254</v>
      </c>
      <c r="AN57" s="103">
        <f ca="1">SUM(AN54:AN56)</f>
        <v>1132017</v>
      </c>
      <c r="AO57" s="14">
        <f ca="1">SUM(AO54:AO56)</f>
        <v>-130237</v>
      </c>
      <c r="AP57" s="15">
        <f ca="1">IF(AO57=0,0,IF(AM57=0,1,AO57/AM57))</f>
        <v>-0.10317812421271788</v>
      </c>
      <c r="AQ57" s="14">
        <f>+SUM(AQ54:AQ56)</f>
        <v>317277</v>
      </c>
      <c r="AR57" s="103">
        <f ca="1">+SUM(AR54:AR56)</f>
        <v>293117</v>
      </c>
      <c r="AS57" s="14">
        <f ca="1">SUM(AS54:AS56)</f>
        <v>-24160</v>
      </c>
      <c r="AT57" s="15">
        <f ca="1">IF(AS57=0,0,IF(AQ57=0,1,AS57/AQ57))</f>
        <v>-7.6147971646227108E-2</v>
      </c>
      <c r="AU57" s="14">
        <f>SUM(AU54:AU56)</f>
        <v>1579531</v>
      </c>
      <c r="AV57" s="103">
        <f ca="1">SUM(AV54:AV56)</f>
        <v>1425134</v>
      </c>
      <c r="AW57" s="14">
        <f ca="1">SUM(AW54:AW56)</f>
        <v>-154397</v>
      </c>
      <c r="AX57" s="15">
        <f ca="1">IF(AW57=0,0,IF(AU57=0,1,AW57/AU57))</f>
        <v>-9.7748635512693319E-2</v>
      </c>
      <c r="AY57" s="14">
        <f>+SUM(AY54:AY56)</f>
        <v>371534</v>
      </c>
      <c r="AZ57" s="103">
        <f ca="1">+SUM(AZ54:AZ56)</f>
        <v>347224</v>
      </c>
      <c r="BA57" s="14">
        <f ca="1">SUM(BA54:BA56)</f>
        <v>-24310</v>
      </c>
      <c r="BB57" s="15">
        <f ca="1">IF(BA57=0,0,IF(AY57=0,1,BA57/AY57))</f>
        <v>-6.5431427540951839E-2</v>
      </c>
      <c r="BC57" s="14">
        <f>SUM(BC54:BC56)</f>
        <v>1951065</v>
      </c>
      <c r="BD57" s="103">
        <f ca="1">SUM(BD54:BD56)</f>
        <v>1772358</v>
      </c>
      <c r="BE57" s="14">
        <f ca="1">SUM(BE54:BE56)</f>
        <v>-178707</v>
      </c>
      <c r="BF57" s="15">
        <f ca="1">IF(BE57=0,0,IF(BC57=0,1,BE57/BC57))</f>
        <v>-9.1594590646646837E-2</v>
      </c>
      <c r="BG57" s="14">
        <f>+SUM(BG54:BG56)</f>
        <v>402768</v>
      </c>
      <c r="BH57" s="103">
        <f ca="1">+SUM(BH54:BH56)</f>
        <v>376933</v>
      </c>
      <c r="BI57" s="14">
        <f ca="1">SUM(BI54:BI56)</f>
        <v>-25835</v>
      </c>
      <c r="BJ57" s="15">
        <f ca="1">IF(BI57=0,0,IF(BG57=0,1,BI57/BG57))</f>
        <v>-6.4143626107337232E-2</v>
      </c>
      <c r="BK57" s="14">
        <f>SUM(BK54:BK56)</f>
        <v>2353833</v>
      </c>
      <c r="BL57" s="103">
        <f ca="1">SUM(BL54:BL56)</f>
        <v>2149291</v>
      </c>
      <c r="BM57" s="14">
        <f ca="1">SUM(BM54:BM56)</f>
        <v>-204542</v>
      </c>
      <c r="BN57" s="15">
        <f ca="1">IF(BM57=0,0,IF(BK57=0,1,BM57/BK57))</f>
        <v>-8.6897413707769419E-2</v>
      </c>
      <c r="BO57" s="14">
        <f>+SUM(BO54:BO56)</f>
        <v>290271</v>
      </c>
      <c r="BP57" s="103">
        <f ca="1">+SUM(BP54:BP56)</f>
        <v>279655</v>
      </c>
      <c r="BQ57" s="14">
        <f ca="1">SUM(BQ54:BQ56)</f>
        <v>-10616</v>
      </c>
      <c r="BR57" s="15">
        <f ca="1">IF(BQ57=0,0,IF(BO57=0,1,BQ57/BO57))</f>
        <v>-3.65727199754712E-2</v>
      </c>
      <c r="BS57" s="14">
        <f>SUM(BS54:BS56)</f>
        <v>2644104</v>
      </c>
      <c r="BT57" s="103">
        <f ca="1">SUM(BT54:BT56)</f>
        <v>2428946</v>
      </c>
      <c r="BU57" s="14">
        <f ca="1">SUM(BU54:BU56)</f>
        <v>-215158</v>
      </c>
      <c r="BV57" s="15">
        <f ca="1">IF(BU57=0,0,IF(BS57=0,1,BU57/BS57))</f>
        <v>-8.1372744793699492E-2</v>
      </c>
      <c r="BW57" s="14">
        <f>+SUM(BW54:BW56)</f>
        <v>280032</v>
      </c>
      <c r="BX57" s="103">
        <f ca="1">+SUM(BX54:BX56)</f>
        <v>262633</v>
      </c>
      <c r="BY57" s="14">
        <f ca="1">SUM(BY54:BY56)</f>
        <v>-17399</v>
      </c>
      <c r="BZ57" s="15">
        <f ca="1">IF(BY57=0,0,IF(BW57=0,1,BY57/BW57))</f>
        <v>-6.2132184893155071E-2</v>
      </c>
      <c r="CA57" s="14">
        <f>SUM(CA54:CA56)</f>
        <v>2924136</v>
      </c>
      <c r="CB57" s="103">
        <f ca="1">SUM(CB54:CB56)</f>
        <v>2691579</v>
      </c>
      <c r="CC57" s="14">
        <f ca="1">SUM(CC54:CC56)</f>
        <v>-232557</v>
      </c>
      <c r="CD57" s="15">
        <f ca="1">IF(CC57=0,0,IF(CA57=0,1,CC57/CA57))</f>
        <v>-7.9530158651991562E-2</v>
      </c>
      <c r="CE57" s="14">
        <f>+SUM(CE54:CE56)</f>
        <v>256185</v>
      </c>
      <c r="CF57" s="103">
        <f ca="1">+SUM(CF54:CF56)</f>
        <v>203805</v>
      </c>
      <c r="CG57" s="14">
        <f ca="1">SUM(CG54:CG56)</f>
        <v>-52380</v>
      </c>
      <c r="CH57" s="15">
        <f ca="1">IF(CG57=0,0,IF(CE57=0,1,CG57/CE57))</f>
        <v>-0.20446161953275954</v>
      </c>
      <c r="CI57" s="14">
        <f>SUM(CI54:CI56)</f>
        <v>3180321</v>
      </c>
      <c r="CJ57" s="103">
        <f ca="1">SUM(CJ54:CJ56)</f>
        <v>2895384</v>
      </c>
      <c r="CK57" s="14">
        <f ca="1">SUM(CK54:CK56)</f>
        <v>-284937</v>
      </c>
      <c r="CL57" s="15">
        <f ca="1">IF(CK57=0,0,IF(CI57=0,1,CK57/CI57))</f>
        <v>-8.9593786287610597E-2</v>
      </c>
      <c r="CM57" s="14">
        <f>+SUM(CM54:CM56)</f>
        <v>239683</v>
      </c>
      <c r="CN57" s="103">
        <f ca="1">+SUM(CN54:CN56)</f>
        <v>211784</v>
      </c>
      <c r="CO57" s="14">
        <f ca="1">SUM(CO54:CO56)</f>
        <v>-27899</v>
      </c>
      <c r="CP57" s="15">
        <f ca="1">IF(CO57=0,0,IF(CM57=0,1,CO57/CM57))</f>
        <v>-0.11639957777564533</v>
      </c>
      <c r="CQ57" s="14">
        <f>SUM(CQ54:CQ56)</f>
        <v>3420004</v>
      </c>
      <c r="CR57" s="103">
        <f ca="1">SUM(CR54:CR56)</f>
        <v>3107168</v>
      </c>
      <c r="CS57" s="14">
        <f ca="1">SUM(CS54:CS56)</f>
        <v>-312836</v>
      </c>
      <c r="CT57" s="15">
        <f ca="1">IF(CS57=0,0,IF(CQ57=0,1,CS57/CQ57))</f>
        <v>-9.1472407634610953E-2</v>
      </c>
      <c r="CW57" s="12"/>
      <c r="CX57" s="12"/>
      <c r="CZ57" s="89"/>
      <c r="DA57" s="89"/>
      <c r="DB57" s="89"/>
      <c r="DC57" s="89"/>
      <c r="DD57" s="89"/>
      <c r="DE57" s="89"/>
      <c r="DF57" s="89"/>
      <c r="DG57" s="89"/>
      <c r="DH57" s="89"/>
      <c r="DI57" s="89"/>
      <c r="DJ57" s="89"/>
      <c r="DK57" s="89"/>
      <c r="DL57" s="12"/>
      <c r="DM57" s="12"/>
      <c r="DN57" s="89"/>
      <c r="DO57" s="89"/>
      <c r="DP57" s="89"/>
      <c r="DQ57" s="89"/>
      <c r="DR57" s="89"/>
      <c r="DS57" s="89"/>
      <c r="DT57" s="89"/>
      <c r="DU57" s="89"/>
      <c r="DV57" s="89"/>
      <c r="DW57" s="89"/>
      <c r="DX57" s="89"/>
      <c r="DY57" s="89"/>
      <c r="DZ57"/>
    </row>
    <row r="58" spans="1:130" s="12" customFormat="1" ht="15.6">
      <c r="A58" s="91"/>
      <c r="B58" s="28"/>
      <c r="C58" s="9"/>
      <c r="D58" s="9"/>
      <c r="E58" s="10"/>
      <c r="F58" s="11"/>
      <c r="G58" s="9"/>
      <c r="H58" s="9"/>
      <c r="I58" s="10"/>
      <c r="J58" s="11"/>
      <c r="K58" s="9"/>
      <c r="L58" s="9"/>
      <c r="M58" s="10"/>
      <c r="N58" s="11"/>
      <c r="O58" s="9"/>
      <c r="P58" s="9"/>
      <c r="Q58" s="10"/>
      <c r="R58" s="11"/>
      <c r="S58" s="9"/>
      <c r="T58" s="9"/>
      <c r="U58" s="10"/>
      <c r="V58" s="11"/>
      <c r="W58" s="9"/>
      <c r="X58" s="9"/>
      <c r="Y58" s="10"/>
      <c r="Z58" s="11"/>
      <c r="AA58" s="9"/>
      <c r="AB58" s="9"/>
      <c r="AC58" s="10"/>
      <c r="AD58" s="11"/>
      <c r="AE58" s="9"/>
      <c r="AF58" s="9"/>
      <c r="AG58" s="10"/>
      <c r="AH58" s="11"/>
      <c r="AI58" s="9"/>
      <c r="AJ58" s="9"/>
      <c r="AK58" s="10"/>
      <c r="AL58" s="11"/>
      <c r="AM58" s="9"/>
      <c r="AN58" s="9"/>
      <c r="AO58" s="10"/>
      <c r="AP58" s="11"/>
      <c r="AQ58" s="9"/>
      <c r="AR58" s="9"/>
      <c r="AS58" s="10"/>
      <c r="AT58" s="11"/>
      <c r="AU58" s="9"/>
      <c r="AV58" s="9"/>
      <c r="AW58" s="10"/>
      <c r="AX58" s="11"/>
      <c r="AY58" s="9"/>
      <c r="AZ58" s="9"/>
      <c r="BA58" s="10"/>
      <c r="BB58" s="11"/>
      <c r="BC58" s="9"/>
      <c r="BD58" s="9"/>
      <c r="BE58" s="10"/>
      <c r="BF58" s="11"/>
      <c r="BG58" s="9"/>
      <c r="BH58" s="9"/>
      <c r="BI58" s="10"/>
      <c r="BJ58" s="11"/>
      <c r="BK58" s="9"/>
      <c r="BL58" s="9"/>
      <c r="BM58" s="10"/>
      <c r="BN58" s="11"/>
      <c r="BO58" s="9"/>
      <c r="BP58" s="9"/>
      <c r="BQ58" s="10"/>
      <c r="BR58" s="11"/>
      <c r="BS58" s="9"/>
      <c r="BT58" s="9"/>
      <c r="BU58" s="10"/>
      <c r="BV58" s="11"/>
      <c r="BW58" s="9"/>
      <c r="BX58" s="9"/>
      <c r="BY58" s="10"/>
      <c r="BZ58" s="11"/>
      <c r="CA58" s="9"/>
      <c r="CB58" s="9"/>
      <c r="CC58" s="10"/>
      <c r="CD58" s="11"/>
      <c r="CE58" s="9"/>
      <c r="CF58" s="9"/>
      <c r="CG58" s="10"/>
      <c r="CH58" s="11"/>
      <c r="CI58" s="9"/>
      <c r="CJ58" s="9"/>
      <c r="CK58" s="10"/>
      <c r="CL58" s="11"/>
      <c r="CM58" s="9"/>
      <c r="CN58" s="9"/>
      <c r="CO58" s="10"/>
      <c r="CP58" s="11"/>
      <c r="CQ58" s="9"/>
      <c r="CR58" s="9"/>
      <c r="CS58" s="10"/>
      <c r="CT58" s="11"/>
      <c r="CY58" s="16"/>
      <c r="CZ58" s="89"/>
      <c r="DA58" s="89"/>
      <c r="DB58" s="89"/>
      <c r="DC58" s="89"/>
      <c r="DD58" s="89"/>
      <c r="DE58" s="89"/>
      <c r="DF58" s="89"/>
      <c r="DG58" s="89"/>
      <c r="DH58" s="89"/>
      <c r="DI58" s="89"/>
      <c r="DJ58" s="89"/>
      <c r="DK58" s="89"/>
      <c r="DN58" s="89"/>
      <c r="DO58" s="89"/>
      <c r="DP58" s="89"/>
      <c r="DQ58" s="89"/>
      <c r="DR58" s="89"/>
      <c r="DS58" s="89"/>
      <c r="DT58" s="89"/>
      <c r="DU58" s="89"/>
      <c r="DV58" s="89"/>
      <c r="DW58" s="89"/>
      <c r="DX58" s="89"/>
      <c r="DY58" s="89"/>
      <c r="DZ58"/>
    </row>
    <row r="59" spans="1:130" s="12" customFormat="1" ht="15" customHeight="1">
      <c r="A59" s="99"/>
      <c r="B59" s="31" t="s">
        <v>6</v>
      </c>
      <c r="C59" s="87">
        <f>+CZ59</f>
        <v>45686</v>
      </c>
      <c r="D59" s="87">
        <f ca="1">OFFSET(CZ59,0,14,1,1)</f>
        <v>49327</v>
      </c>
      <c r="E59" s="87">
        <f ca="1">SUM(D59-C59)</f>
        <v>3641</v>
      </c>
      <c r="F59" s="22">
        <f ca="1">IF(E59=0,0,IF(C59=0,1,E59/C59))</f>
        <v>7.9696187015715972E-2</v>
      </c>
      <c r="G59" s="87">
        <f>SUMIF($C$6:F$6,G$5,$C59:F59)</f>
        <v>45686</v>
      </c>
      <c r="H59" s="87">
        <f ca="1">SUMIF($C$6:G$6,H$5,$C59:G59)</f>
        <v>49327</v>
      </c>
      <c r="I59" s="87">
        <f ca="1">SUM(H59-G59)</f>
        <v>3641</v>
      </c>
      <c r="J59" s="22">
        <f ca="1">IF(I59=0,0,IF(G59=0,1,I59/G59))</f>
        <v>7.9696187015715972E-2</v>
      </c>
      <c r="K59" s="87">
        <f>+DA59</f>
        <v>42948</v>
      </c>
      <c r="L59" s="87">
        <f ca="1">OFFSET(DA59,0,14,1,1)</f>
        <v>46740</v>
      </c>
      <c r="M59" s="87">
        <f ca="1">SUM(L59-K59)</f>
        <v>3792</v>
      </c>
      <c r="N59" s="22">
        <f ca="1">IF(M59=0,0,IF(K59=0,1,M59/K59))</f>
        <v>8.8292819223246721E-2</v>
      </c>
      <c r="O59" s="87">
        <f>SUMIF($C$6:N$6,O$5,$C59:N59)</f>
        <v>88634</v>
      </c>
      <c r="P59" s="87">
        <f ca="1">SUMIF($C$6:O$6,P$5,$C59:O59)</f>
        <v>96067</v>
      </c>
      <c r="Q59" s="87">
        <f ca="1">SUM(P59-O59)</f>
        <v>7433</v>
      </c>
      <c r="R59" s="22">
        <f ca="1">IF(Q59=0,0,IF(O59=0,1,Q59/O59))</f>
        <v>8.3861723492113641E-2</v>
      </c>
      <c r="S59" s="87">
        <f>+DB59</f>
        <v>55345</v>
      </c>
      <c r="T59" s="87">
        <f ca="1">OFFSET(DB59,0,14,1,1)</f>
        <v>54923</v>
      </c>
      <c r="U59" s="87">
        <f ca="1">SUM(T59-S59)</f>
        <v>-422</v>
      </c>
      <c r="V59" s="22">
        <f ca="1">IF(U59=0,0,IF(S59=0,1,U59/S59))</f>
        <v>-7.6248983648026019E-3</v>
      </c>
      <c r="W59" s="87">
        <f>SUMIF($C$6:V$6,W$5,$C59:V59)</f>
        <v>143979</v>
      </c>
      <c r="X59" s="87">
        <f ca="1">SUMIF($C$6:W$6,X$5,$C59:W59)</f>
        <v>150990</v>
      </c>
      <c r="Y59" s="87">
        <f ca="1">SUM(X59-W59)</f>
        <v>7011</v>
      </c>
      <c r="Z59" s="22">
        <f ca="1">IF(Y59=0,0,IF(W59=0,1,Y59/W59))</f>
        <v>4.8694601296022336E-2</v>
      </c>
      <c r="AA59" s="87">
        <f>+DC59</f>
        <v>56468</v>
      </c>
      <c r="AB59" s="87">
        <f ca="1">OFFSET(DC59,0,14,1,1)</f>
        <v>62426</v>
      </c>
      <c r="AC59" s="87">
        <f ca="1">SUM(AB59-AA59)</f>
        <v>5958</v>
      </c>
      <c r="AD59" s="22">
        <f ca="1">IF(AC59=0,0,IF(AA59=0,1,AC59/AA59))</f>
        <v>0.10551108592477156</v>
      </c>
      <c r="AE59" s="87">
        <f>SUMIF($C$6:AD$6,AE$5,$C59:AD59)</f>
        <v>200447</v>
      </c>
      <c r="AF59" s="87">
        <f ca="1">SUMIF($C$6:AE$6,AF$5,$C59:AE59)</f>
        <v>213416</v>
      </c>
      <c r="AG59" s="87">
        <f ca="1">SUM(AF59-AE59)</f>
        <v>12969</v>
      </c>
      <c r="AH59" s="22">
        <f ca="1">IF(AG59=0,0,IF(AE59=0,1,AG59/AE59))</f>
        <v>6.4700394618028706E-2</v>
      </c>
      <c r="AI59" s="87">
        <f>+DD59</f>
        <v>65476</v>
      </c>
      <c r="AJ59" s="87">
        <f ca="1">OFFSET(DD59,0,14,1,1)</f>
        <v>67244</v>
      </c>
      <c r="AK59" s="87">
        <f ca="1">SUM(AJ59-AI59)</f>
        <v>1768</v>
      </c>
      <c r="AL59" s="22">
        <f ca="1">IF(AK59=0,0,IF(AI59=0,1,AK59/AI59))</f>
        <v>2.7002260370211986E-2</v>
      </c>
      <c r="AM59" s="87">
        <f>SUMIF($C$6:AL$6,AM$5,$C59:AL59)</f>
        <v>265923</v>
      </c>
      <c r="AN59" s="87">
        <f ca="1">SUMIF($C$6:AM$6,AN$5,$C59:AM59)</f>
        <v>280660</v>
      </c>
      <c r="AO59" s="87">
        <f ca="1">SUM(AN59-AM59)</f>
        <v>14737</v>
      </c>
      <c r="AP59" s="22">
        <f ca="1">IF(AO59=0,0,IF(AM59=0,1,AO59/AM59))</f>
        <v>5.5418297777928199E-2</v>
      </c>
      <c r="AQ59" s="87">
        <f>+DE59</f>
        <v>67219</v>
      </c>
      <c r="AR59" s="87">
        <f ca="1">OFFSET(DE59,0,14,1,1)</f>
        <v>71927</v>
      </c>
      <c r="AS59" s="87">
        <f ca="1">SUM(AR59-AQ59)</f>
        <v>4708</v>
      </c>
      <c r="AT59" s="22">
        <f ca="1">IF(AS59=0,0,IF(AQ59=0,1,AS59/AQ59))</f>
        <v>7.0039720912242073E-2</v>
      </c>
      <c r="AU59" s="87">
        <f>SUMIF($C$6:AT$6,AU$5,$C59:AT59)</f>
        <v>333142</v>
      </c>
      <c r="AV59" s="87">
        <f ca="1">SUMIF($C$6:AU$6,AV$5,$C59:AU59)</f>
        <v>352587</v>
      </c>
      <c r="AW59" s="87">
        <f ca="1">SUM(AV59-AU59)</f>
        <v>19445</v>
      </c>
      <c r="AX59" s="22">
        <f ca="1">IF(AW59=0,0,IF(AU59=0,1,AW59/AU59))</f>
        <v>5.8368503521021069E-2</v>
      </c>
      <c r="AY59" s="87">
        <f>+DF59</f>
        <v>75133</v>
      </c>
      <c r="AZ59" s="87">
        <f ca="1">OFFSET(DF59,0,14,1,1)</f>
        <v>78361</v>
      </c>
      <c r="BA59" s="87">
        <f ca="1">SUM(AZ59-AY59)</f>
        <v>3228</v>
      </c>
      <c r="BB59" s="22">
        <f ca="1">IF(BA59=0,0,IF(AY59=0,1,BA59/AY59))</f>
        <v>4.2963810842106667E-2</v>
      </c>
      <c r="BC59" s="87">
        <f>SUMIF($C$6:BB$6,BC$5,$C59:BB59)</f>
        <v>408275</v>
      </c>
      <c r="BD59" s="87">
        <f ca="1">SUMIF($C$6:BC$6,BD$5,$C59:BC59)</f>
        <v>430948</v>
      </c>
      <c r="BE59" s="87">
        <f ca="1">SUM(BD59-BC59)</f>
        <v>22673</v>
      </c>
      <c r="BF59" s="22">
        <f ca="1">IF(BE59=0,0,IF(BC59=0,1,BE59/BC59))</f>
        <v>5.5533647663951996E-2</v>
      </c>
      <c r="BG59" s="87">
        <f>+DG59</f>
        <v>82590</v>
      </c>
      <c r="BH59" s="87">
        <f ca="1">OFFSET(DG59,0,14,1,1)</f>
        <v>84311</v>
      </c>
      <c r="BI59" s="87">
        <f ca="1">SUM(BH59-BG59)</f>
        <v>1721</v>
      </c>
      <c r="BJ59" s="22">
        <f ca="1">IF(BI59=0,0,IF(BG59=0,1,BI59/BG59))</f>
        <v>2.0837873834604673E-2</v>
      </c>
      <c r="BK59" s="87">
        <f>SUMIF($C$6:BJ$6,BK$5,$C59:BJ59)</f>
        <v>490865</v>
      </c>
      <c r="BL59" s="87">
        <f ca="1">SUMIF($C$6:BK$6,BL$5,$C59:BK59)</f>
        <v>515259</v>
      </c>
      <c r="BM59" s="87">
        <f ca="1">SUM(BL59-BK59)</f>
        <v>24394</v>
      </c>
      <c r="BN59" s="22">
        <f ca="1">IF(BM59=0,0,IF(BK59=0,1,BM59/BK59))</f>
        <v>4.969594491357094E-2</v>
      </c>
      <c r="BO59" s="87">
        <f>+DH59</f>
        <v>67953</v>
      </c>
      <c r="BP59" s="87">
        <f ca="1">OFFSET(DH59,0,14,1,1)</f>
        <v>33324</v>
      </c>
      <c r="BQ59" s="87">
        <f ca="1">SUM(BP59-BO59)</f>
        <v>-34629</v>
      </c>
      <c r="BR59" s="22">
        <f ca="1">IF(BQ59=0,0,IF(BO59=0,1,BQ59/BO59))</f>
        <v>-0.509602225067326</v>
      </c>
      <c r="BS59" s="87">
        <f>SUMIF($C$6:BR$6,BS$5,$C59:BR59)</f>
        <v>558818</v>
      </c>
      <c r="BT59" s="87">
        <f ca="1">SUMIF($C$6:BS$6,BT$5,$C59:BS59)</f>
        <v>548583</v>
      </c>
      <c r="BU59" s="87">
        <f ca="1">SUM(BT59-BS59)</f>
        <v>-10235</v>
      </c>
      <c r="BV59" s="22">
        <f ca="1">IF(BU59=0,0,IF(BS59=0,1,BU59/BS59))</f>
        <v>-1.8315444384397066E-2</v>
      </c>
      <c r="BW59" s="87">
        <f>+DI59</f>
        <v>66354</v>
      </c>
      <c r="BX59" s="87">
        <f ca="1">OFFSET(DI59,0,14,1,1)</f>
        <v>52294</v>
      </c>
      <c r="BY59" s="87">
        <f ca="1">SUM(BX59-BW59)</f>
        <v>-14060</v>
      </c>
      <c r="BZ59" s="22">
        <f ca="1">IF(BY59=0,0,IF(BW59=0,1,BY59/BW59))</f>
        <v>-0.21189378183681465</v>
      </c>
      <c r="CA59" s="87">
        <f>SUMIF($C$6:BZ$6,CA$5,$C59:BZ59)</f>
        <v>625172</v>
      </c>
      <c r="CB59" s="87">
        <f ca="1">SUMIF($C$6:CA$6,CB$5,$C59:CA59)</f>
        <v>600877</v>
      </c>
      <c r="CC59" s="87">
        <f ca="1">SUM(CB59-CA59)</f>
        <v>-24295</v>
      </c>
      <c r="CD59" s="22">
        <f ca="1">IF(CC59=0,0,IF(CA59=0,1,CC59/CA59))</f>
        <v>-3.8861305368762519E-2</v>
      </c>
      <c r="CE59" s="87">
        <f>+DJ59</f>
        <v>62021</v>
      </c>
      <c r="CF59" s="87">
        <f ca="1">OFFSET(DJ59,0,14,1,1)</f>
        <v>50958</v>
      </c>
      <c r="CG59" s="87">
        <f ca="1">SUM(CF59-CE59)</f>
        <v>-11063</v>
      </c>
      <c r="CH59" s="22">
        <f ca="1">IF(CG59=0,0,IF(CE59=0,1,CG59/CE59))</f>
        <v>-0.17837506650973056</v>
      </c>
      <c r="CI59" s="87">
        <f>SUMIF($C$6:CH$6,CI$5,$C59:CH59)</f>
        <v>687193</v>
      </c>
      <c r="CJ59" s="87">
        <f ca="1">SUMIF($C$6:CI$6,CJ$5,$C59:CI59)</f>
        <v>651835</v>
      </c>
      <c r="CK59" s="87">
        <f ca="1">SUM(CJ59-CI59)</f>
        <v>-35358</v>
      </c>
      <c r="CL59" s="22">
        <f ca="1">IF(CK59=0,0,IF(CI59=0,1,CK59/CI59))</f>
        <v>-5.1452794193188815E-2</v>
      </c>
      <c r="CM59" s="87">
        <f>+DK59</f>
        <v>63794</v>
      </c>
      <c r="CN59" s="87">
        <f ca="1">OFFSET(DK59,0,14,1,1)</f>
        <v>54855</v>
      </c>
      <c r="CO59" s="87">
        <f ca="1">SUM(CN59-CM59)</f>
        <v>-8939</v>
      </c>
      <c r="CP59" s="22">
        <f ca="1">IF(CO59=0,0,IF(CM59=0,1,CO59/CM59))</f>
        <v>-0.14012289557011631</v>
      </c>
      <c r="CQ59" s="87">
        <f>SUMIF($C$6:CP$6,CQ$5,$C59:CP59)</f>
        <v>750987</v>
      </c>
      <c r="CR59" s="87">
        <f ca="1">SUMIF($C$6:CQ$6,CR$5,$C59:CQ59)</f>
        <v>706690</v>
      </c>
      <c r="CS59" s="87">
        <f ca="1">SUM(CR59-CQ59)</f>
        <v>-44297</v>
      </c>
      <c r="CT59" s="22">
        <f ca="1">IF(CS59=0,0,IF(CQ59=0,1,CS59/CQ59))</f>
        <v>-5.898504235093284E-2</v>
      </c>
      <c r="CW59" s="12" t="s">
        <v>18</v>
      </c>
      <c r="CX59" s="81" t="s">
        <v>6</v>
      </c>
      <c r="CZ59" s="88">
        <f>SUMIF(WPB!$A$73:$A$83,'2013-2014'!CZ$7,WPB!D$73:D$83)</f>
        <v>45686</v>
      </c>
      <c r="DA59" s="88">
        <f>SUMIF(WPB!$A$73:$A$83,'2013-2014'!DA$7,WPB!E$73:E$83)</f>
        <v>42948</v>
      </c>
      <c r="DB59" s="88">
        <f>SUMIF(WPB!$A$73:$A$83,'2013-2014'!DB$7,WPB!F$73:F$83)</f>
        <v>55345</v>
      </c>
      <c r="DC59" s="88">
        <f>SUMIF(WPB!$A$73:$A$83,'2013-2014'!DC$7,WPB!G$73:G$83)</f>
        <v>56468</v>
      </c>
      <c r="DD59" s="88">
        <f>SUMIF(WPB!$A$73:$A$83,'2013-2014'!DD$7,WPB!H$73:H$83)</f>
        <v>65476</v>
      </c>
      <c r="DE59" s="88">
        <f>SUMIF(WPB!$A$73:$A$83,'2013-2014'!DE$7,WPB!I$73:I$83)</f>
        <v>67219</v>
      </c>
      <c r="DF59" s="88">
        <f>SUMIF(WPB!$A$73:$A$83,'2013-2014'!DF$7,WPB!J$73:J$83)</f>
        <v>75133</v>
      </c>
      <c r="DG59" s="88">
        <f>SUMIF(WPB!$A$73:$A$83,'2013-2014'!DG$7,WPB!K$73:K$83)</f>
        <v>82590</v>
      </c>
      <c r="DH59" s="88">
        <f>SUMIF(WPB!$A$73:$A$83,'2013-2014'!DH$7,WPB!L$73:L$83)</f>
        <v>67953</v>
      </c>
      <c r="DI59" s="88">
        <f>SUMIF(WPB!$A$73:$A$83,'2013-2014'!DI$7,WPB!M$73:M$83)</f>
        <v>66354</v>
      </c>
      <c r="DJ59" s="88">
        <f>SUMIF(WPB!$A$73:$A$83,'2013-2014'!DJ$7,WPB!N$73:N$83)</f>
        <v>62021</v>
      </c>
      <c r="DK59" s="88">
        <f>SUMIF(WPB!$A$73:$A$83,'2013-2014'!DK$7,WPB!O$73:O$83)</f>
        <v>63794</v>
      </c>
      <c r="DN59" s="88">
        <f>SUMIF(WPB!$A$73:$A$83,'2013-2014'!DN$7,WPB!D$73:D$83)</f>
        <v>49327</v>
      </c>
      <c r="DO59" s="88">
        <f>SUMIF(WPB!$A$73:$A$83,'2013-2014'!DO$7,WPB!E$73:E$83)</f>
        <v>46740</v>
      </c>
      <c r="DP59" s="88">
        <f>SUMIF(WPB!$A$73:$A$83,'2013-2014'!DP$7,WPB!F$73:F$83)</f>
        <v>54923</v>
      </c>
      <c r="DQ59" s="88">
        <f>SUMIF(WPB!$A$73:$A$83,'2013-2014'!DQ$7,WPB!G$73:G$83)</f>
        <v>62426</v>
      </c>
      <c r="DR59" s="88">
        <f>SUMIF(WPB!$A$73:$A$83,'2013-2014'!DR$7,WPB!H$73:H$83)</f>
        <v>67244</v>
      </c>
      <c r="DS59" s="88">
        <f>SUMIF(WPB!$A$73:$A$83,'2013-2014'!DS$7,WPB!I$73:I$83)</f>
        <v>71927</v>
      </c>
      <c r="DT59" s="88">
        <f>SUMIF(WPB!$A$73:$A$83,'2013-2014'!DT$7,WPB!J$73:J$83)</f>
        <v>78361</v>
      </c>
      <c r="DU59" s="88">
        <f>SUMIF(WPB!$A$73:$A$83,'2013-2014'!DU$7,WPB!K$73:K$83)</f>
        <v>84311</v>
      </c>
      <c r="DV59" s="88">
        <f>SUMIF(WPB!$A$73:$A$83,'2013-2014'!DV$7,WPB!L$73:L$83)</f>
        <v>33324</v>
      </c>
      <c r="DW59" s="88">
        <f>SUMIF(WPB!$A$73:$A$83,'2013-2014'!DW$7,WPB!M$73:M$83)</f>
        <v>52294</v>
      </c>
      <c r="DX59" s="88">
        <f>SUMIF(WPB!$A$73:$A$83,'2013-2014'!DX$7,WPB!N$73:N$83)</f>
        <v>50958</v>
      </c>
      <c r="DY59" s="88">
        <f>SUMIF(WPB!$A$73:$A$83,'2013-2014'!DY$7,WPB!O$73:O$83)</f>
        <v>54855</v>
      </c>
      <c r="DZ59"/>
    </row>
    <row r="60" spans="1:130" s="12" customFormat="1" ht="15.6">
      <c r="A60" s="101" t="str">
        <f>+CW61</f>
        <v>Whirlpool Rapids Bridge</v>
      </c>
      <c r="B60" s="29" t="s">
        <v>7</v>
      </c>
      <c r="C60" s="87">
        <f>+CZ60</f>
        <v>0</v>
      </c>
      <c r="D60" s="87">
        <f ca="1">OFFSET(CZ60,0,14,1,1)</f>
        <v>0</v>
      </c>
      <c r="E60" s="87">
        <f ca="1">SUM(D60-C60)</f>
        <v>0</v>
      </c>
      <c r="F60" s="22">
        <f ca="1">IF(E60=0,0,IF(C60=0,1,E60/C60))</f>
        <v>0</v>
      </c>
      <c r="G60" s="87">
        <f>SUMIF($C$6:F$6,G$5,$C60:F60)</f>
        <v>0</v>
      </c>
      <c r="H60" s="87">
        <f ca="1">SUMIF($C$6:G$6,H$5,$C60:G60)</f>
        <v>0</v>
      </c>
      <c r="I60" s="87">
        <f ca="1">SUM(H60-G60)</f>
        <v>0</v>
      </c>
      <c r="J60" s="22">
        <f ca="1">IF(I60=0,0,IF(G60=0,1,I60/G60))</f>
        <v>0</v>
      </c>
      <c r="K60" s="87">
        <f>+DA60</f>
        <v>0</v>
      </c>
      <c r="L60" s="87">
        <f ca="1">OFFSET(DA60,0,14,1,1)</f>
        <v>0</v>
      </c>
      <c r="M60" s="87">
        <f ca="1">SUM(L60-K60)</f>
        <v>0</v>
      </c>
      <c r="N60" s="22">
        <f ca="1">IF(M60=0,0,IF(K60=0,1,M60/K60))</f>
        <v>0</v>
      </c>
      <c r="O60" s="87">
        <f>SUMIF($C$6:N$6,O$5,$C60:N60)</f>
        <v>0</v>
      </c>
      <c r="P60" s="87">
        <f ca="1">SUMIF($C$6:O$6,P$5,$C60:O60)</f>
        <v>0</v>
      </c>
      <c r="Q60" s="87">
        <f ca="1">SUM(P60-O60)</f>
        <v>0</v>
      </c>
      <c r="R60" s="22">
        <f ca="1">IF(Q60=0,0,IF(O60=0,1,Q60/O60))</f>
        <v>0</v>
      </c>
      <c r="S60" s="87">
        <f>+DB60</f>
        <v>0</v>
      </c>
      <c r="T60" s="87">
        <f ca="1">OFFSET(DB60,0,14,1,1)</f>
        <v>0</v>
      </c>
      <c r="U60" s="87">
        <f ca="1">SUM(T60-S60)</f>
        <v>0</v>
      </c>
      <c r="V60" s="22">
        <f ca="1">IF(U60=0,0,IF(S60=0,1,U60/S60))</f>
        <v>0</v>
      </c>
      <c r="W60" s="87">
        <f>SUMIF($C$6:V$6,W$5,$C60:V60)</f>
        <v>0</v>
      </c>
      <c r="X60" s="87">
        <f ca="1">SUMIF($C$6:W$6,X$5,$C60:W60)</f>
        <v>0</v>
      </c>
      <c r="Y60" s="87">
        <f ca="1">SUM(X60-W60)</f>
        <v>0</v>
      </c>
      <c r="Z60" s="22">
        <f ca="1">IF(Y60=0,0,IF(W60=0,1,Y60/W60))</f>
        <v>0</v>
      </c>
      <c r="AA60" s="87">
        <f>+DC60</f>
        <v>0</v>
      </c>
      <c r="AB60" s="87">
        <f ca="1">OFFSET(DC60,0,14,1,1)</f>
        <v>0</v>
      </c>
      <c r="AC60" s="87">
        <f ca="1">SUM(AB60-AA60)</f>
        <v>0</v>
      </c>
      <c r="AD60" s="22">
        <f ca="1">IF(AC60=0,0,IF(AA60=0,1,AC60/AA60))</f>
        <v>0</v>
      </c>
      <c r="AE60" s="87">
        <f>SUMIF($C$6:AD$6,AE$5,$C60:AD60)</f>
        <v>0</v>
      </c>
      <c r="AF60" s="87">
        <f ca="1">SUMIF($C$6:AE$6,AF$5,$C60:AE60)</f>
        <v>0</v>
      </c>
      <c r="AG60" s="87">
        <f ca="1">SUM(AF60-AE60)</f>
        <v>0</v>
      </c>
      <c r="AH60" s="22">
        <f ca="1">IF(AG60=0,0,IF(AE60=0,1,AG60/AE60))</f>
        <v>0</v>
      </c>
      <c r="AI60" s="87">
        <f>+DD60</f>
        <v>0</v>
      </c>
      <c r="AJ60" s="87">
        <f ca="1">OFFSET(DD60,0,14,1,1)</f>
        <v>0</v>
      </c>
      <c r="AK60" s="87">
        <f ca="1">SUM(AJ60-AI60)</f>
        <v>0</v>
      </c>
      <c r="AL60" s="22">
        <f ca="1">IF(AK60=0,0,IF(AI60=0,1,AK60/AI60))</f>
        <v>0</v>
      </c>
      <c r="AM60" s="87">
        <f>SUMIF($C$6:AL$6,AM$5,$C60:AL60)</f>
        <v>0</v>
      </c>
      <c r="AN60" s="87">
        <f ca="1">SUMIF($C$6:AM$6,AN$5,$C60:AM60)</f>
        <v>0</v>
      </c>
      <c r="AO60" s="87">
        <f ca="1">SUM(AN60-AM60)</f>
        <v>0</v>
      </c>
      <c r="AP60" s="22">
        <f ca="1">IF(AO60=0,0,IF(AM60=0,1,AO60/AM60))</f>
        <v>0</v>
      </c>
      <c r="AQ60" s="87">
        <f>+DE60</f>
        <v>0</v>
      </c>
      <c r="AR60" s="87">
        <f ca="1">OFFSET(DE60,0,14,1,1)</f>
        <v>0</v>
      </c>
      <c r="AS60" s="87">
        <f ca="1">SUM(AR60-AQ60)</f>
        <v>0</v>
      </c>
      <c r="AT60" s="22">
        <f ca="1">IF(AS60=0,0,IF(AQ60=0,1,AS60/AQ60))</f>
        <v>0</v>
      </c>
      <c r="AU60" s="87">
        <f>SUMIF($C$6:AT$6,AU$5,$C60:AT60)</f>
        <v>0</v>
      </c>
      <c r="AV60" s="87">
        <f ca="1">SUMIF($C$6:AU$6,AV$5,$C60:AU60)</f>
        <v>0</v>
      </c>
      <c r="AW60" s="87">
        <f ca="1">SUM(AV60-AU60)</f>
        <v>0</v>
      </c>
      <c r="AX60" s="22">
        <f ca="1">IF(AW60=0,0,IF(AU60=0,1,AW60/AU60))</f>
        <v>0</v>
      </c>
      <c r="AY60" s="87">
        <f>+DF60</f>
        <v>0</v>
      </c>
      <c r="AZ60" s="87">
        <f ca="1">OFFSET(DF60,0,14,1,1)</f>
        <v>0</v>
      </c>
      <c r="BA60" s="87">
        <f ca="1">SUM(AZ60-AY60)</f>
        <v>0</v>
      </c>
      <c r="BB60" s="22">
        <f ca="1">IF(BA60=0,0,IF(AY60=0,1,BA60/AY60))</f>
        <v>0</v>
      </c>
      <c r="BC60" s="87">
        <f>SUMIF($C$6:BB$6,BC$5,$C60:BB60)</f>
        <v>0</v>
      </c>
      <c r="BD60" s="87">
        <f ca="1">SUMIF($C$6:BC$6,BD$5,$C60:BC60)</f>
        <v>0</v>
      </c>
      <c r="BE60" s="87">
        <f ca="1">SUM(BD60-BC60)</f>
        <v>0</v>
      </c>
      <c r="BF60" s="22">
        <f ca="1">IF(BE60=0,0,IF(BC60=0,1,BE60/BC60))</f>
        <v>0</v>
      </c>
      <c r="BG60" s="87">
        <f>+DG60</f>
        <v>0</v>
      </c>
      <c r="BH60" s="87">
        <f ca="1">OFFSET(DG60,0,14,1,1)</f>
        <v>0</v>
      </c>
      <c r="BI60" s="87">
        <f ca="1">SUM(BH60-BG60)</f>
        <v>0</v>
      </c>
      <c r="BJ60" s="22">
        <f ca="1">IF(BI60=0,0,IF(BG60=0,1,BI60/BG60))</f>
        <v>0</v>
      </c>
      <c r="BK60" s="87">
        <f>SUMIF($C$6:BJ$6,BK$5,$C60:BJ60)</f>
        <v>0</v>
      </c>
      <c r="BL60" s="87">
        <f ca="1">SUMIF($C$6:BK$6,BL$5,$C60:BK60)</f>
        <v>0</v>
      </c>
      <c r="BM60" s="87">
        <f ca="1">SUM(BL60-BK60)</f>
        <v>0</v>
      </c>
      <c r="BN60" s="22">
        <f ca="1">IF(BM60=0,0,IF(BK60=0,1,BM60/BK60))</f>
        <v>0</v>
      </c>
      <c r="BO60" s="87">
        <f>+DH60</f>
        <v>0</v>
      </c>
      <c r="BP60" s="87">
        <f ca="1">OFFSET(DH60,0,14,1,1)</f>
        <v>0</v>
      </c>
      <c r="BQ60" s="87">
        <f ca="1">SUM(BP60-BO60)</f>
        <v>0</v>
      </c>
      <c r="BR60" s="22">
        <f ca="1">IF(BQ60=0,0,IF(BO60=0,1,BQ60/BO60))</f>
        <v>0</v>
      </c>
      <c r="BS60" s="87">
        <f>SUMIF($C$6:BR$6,BS$5,$C60:BR60)</f>
        <v>0</v>
      </c>
      <c r="BT60" s="87">
        <f ca="1">SUMIF($C$6:BS$6,BT$5,$C60:BS60)</f>
        <v>0</v>
      </c>
      <c r="BU60" s="87">
        <f ca="1">SUM(BT60-BS60)</f>
        <v>0</v>
      </c>
      <c r="BV60" s="22">
        <f ca="1">IF(BU60=0,0,IF(BS60=0,1,BU60/BS60))</f>
        <v>0</v>
      </c>
      <c r="BW60" s="87">
        <f>+DI60</f>
        <v>0</v>
      </c>
      <c r="BX60" s="87">
        <f ca="1">OFFSET(DI60,0,14,1,1)</f>
        <v>0</v>
      </c>
      <c r="BY60" s="87">
        <f ca="1">SUM(BX60-BW60)</f>
        <v>0</v>
      </c>
      <c r="BZ60" s="22">
        <f ca="1">IF(BY60=0,0,IF(BW60=0,1,BY60/BW60))</f>
        <v>0</v>
      </c>
      <c r="CA60" s="87">
        <f>SUMIF($C$6:BZ$6,CA$5,$C60:BZ60)</f>
        <v>0</v>
      </c>
      <c r="CB60" s="87">
        <f ca="1">SUMIF($C$6:CA$6,CB$5,$C60:CA60)</f>
        <v>0</v>
      </c>
      <c r="CC60" s="87">
        <f ca="1">SUM(CB60-CA60)</f>
        <v>0</v>
      </c>
      <c r="CD60" s="22">
        <f ca="1">IF(CC60=0,0,IF(CA60=0,1,CC60/CA60))</f>
        <v>0</v>
      </c>
      <c r="CE60" s="87">
        <f>+DJ60</f>
        <v>0</v>
      </c>
      <c r="CF60" s="87">
        <f ca="1">OFFSET(DJ60,0,14,1,1)</f>
        <v>0</v>
      </c>
      <c r="CG60" s="87">
        <f ca="1">SUM(CF60-CE60)</f>
        <v>0</v>
      </c>
      <c r="CH60" s="22">
        <f ca="1">IF(CG60=0,0,IF(CE60=0,1,CG60/CE60))</f>
        <v>0</v>
      </c>
      <c r="CI60" s="87">
        <f>SUMIF($C$6:CH$6,CI$5,$C60:CH60)</f>
        <v>0</v>
      </c>
      <c r="CJ60" s="87">
        <f ca="1">SUMIF($C$6:CI$6,CJ$5,$C60:CI60)</f>
        <v>0</v>
      </c>
      <c r="CK60" s="87">
        <f ca="1">SUM(CJ60-CI60)</f>
        <v>0</v>
      </c>
      <c r="CL60" s="22">
        <f ca="1">IF(CK60=0,0,IF(CI60=0,1,CK60/CI60))</f>
        <v>0</v>
      </c>
      <c r="CM60" s="87">
        <f>+DK60</f>
        <v>0</v>
      </c>
      <c r="CN60" s="87">
        <f ca="1">OFFSET(DK60,0,14,1,1)</f>
        <v>0</v>
      </c>
      <c r="CO60" s="87">
        <f ca="1">SUM(CN60-CM60)</f>
        <v>0</v>
      </c>
      <c r="CP60" s="22">
        <f ca="1">IF(CO60=0,0,IF(CM60=0,1,CO60/CM60))</f>
        <v>0</v>
      </c>
      <c r="CQ60" s="87">
        <f>SUMIF($C$6:CP$6,CQ$5,$C60:CP60)</f>
        <v>0</v>
      </c>
      <c r="CR60" s="87">
        <f ca="1">SUMIF($C$6:CQ$6,CR$5,$C60:CQ60)</f>
        <v>0</v>
      </c>
      <c r="CS60" s="87">
        <f ca="1">SUM(CR60-CQ60)</f>
        <v>0</v>
      </c>
      <c r="CT60" s="22">
        <f ca="1">IF(CS60=0,0,IF(CQ60=0,1,CS60/CQ60))</f>
        <v>0</v>
      </c>
      <c r="CW60" s="12" t="s">
        <v>18</v>
      </c>
      <c r="CX60" s="81" t="s">
        <v>7</v>
      </c>
      <c r="CY60" s="16"/>
      <c r="CZ60" s="88">
        <f>SUMIF(WPB!$A$87:$A$97,'2013-2014'!CZ$7,WPB!D$87:D$97)</f>
        <v>0</v>
      </c>
      <c r="DA60" s="88">
        <f>SUMIF(WPB!$A$87:$A$97,'2013-2014'!DA$7,WPB!E$87:E$97)</f>
        <v>0</v>
      </c>
      <c r="DB60" s="88">
        <f>SUMIF(WPB!$A$87:$A$97,'2013-2014'!DB$7,WPB!F$87:F$97)</f>
        <v>0</v>
      </c>
      <c r="DC60" s="88">
        <f>SUMIF(WPB!$A$87:$A$97,'2013-2014'!DC$7,WPB!G$87:G$97)</f>
        <v>0</v>
      </c>
      <c r="DD60" s="88">
        <f>SUMIF(WPB!$A$87:$A$97,'2013-2014'!DD$7,WPB!H$87:H$97)</f>
        <v>0</v>
      </c>
      <c r="DE60" s="88">
        <f>SUMIF(WPB!$A$87:$A$97,'2013-2014'!DE$7,WPB!I$87:I$97)</f>
        <v>0</v>
      </c>
      <c r="DF60" s="88">
        <f>SUMIF(WPB!$A$87:$A$97,'2013-2014'!DF$7,WPB!J$87:J$97)</f>
        <v>0</v>
      </c>
      <c r="DG60" s="88">
        <f>SUMIF(WPB!$A$87:$A$97,'2013-2014'!DG$7,WPB!K$87:K$97)</f>
        <v>0</v>
      </c>
      <c r="DH60" s="88">
        <f>SUMIF(WPB!$A$87:$A$97,'2013-2014'!DH$7,WPB!L$87:L$97)</f>
        <v>0</v>
      </c>
      <c r="DI60" s="88">
        <f>SUMIF(WPB!$A$87:$A$97,'2013-2014'!DI$7,WPB!M$87:M$97)</f>
        <v>0</v>
      </c>
      <c r="DJ60" s="88">
        <f>SUMIF(WPB!$A$87:$A$97,'2013-2014'!DJ$7,WPB!N$87:N$97)</f>
        <v>0</v>
      </c>
      <c r="DK60" s="88">
        <f>SUMIF(WPB!$A$87:$A$97,'2013-2014'!DK$7,WPB!O$87:O$97)</f>
        <v>0</v>
      </c>
      <c r="DN60" s="88">
        <f>SUMIF(WPB!$A$87:$A$97,'2013-2014'!DN$7,WPB!D$87:D$97)</f>
        <v>0</v>
      </c>
      <c r="DO60" s="88">
        <f>SUMIF(WPB!$A$87:$A$97,'2013-2014'!DO$7,WPB!E$87:E$97)</f>
        <v>0</v>
      </c>
      <c r="DP60" s="88">
        <f>SUMIF(WPB!$A$87:$A$97,'2013-2014'!DP$7,WPB!F$87:F$97)</f>
        <v>0</v>
      </c>
      <c r="DQ60" s="88">
        <f>SUMIF(WPB!$A$87:$A$97,'2013-2014'!DQ$7,WPB!G$87:G$97)</f>
        <v>0</v>
      </c>
      <c r="DR60" s="88">
        <f>SUMIF(WPB!$A$87:$A$97,'2013-2014'!DR$7,WPB!H$87:H$97)</f>
        <v>0</v>
      </c>
      <c r="DS60" s="88">
        <f>SUMIF(WPB!$A$87:$A$97,'2013-2014'!DS$7,WPB!I$87:I$97)</f>
        <v>0</v>
      </c>
      <c r="DT60" s="88">
        <f>SUMIF(WPB!$A$87:$A$97,'2013-2014'!DT$7,WPB!J$87:J$97)</f>
        <v>0</v>
      </c>
      <c r="DU60" s="88">
        <f>SUMIF(WPB!$A$87:$A$97,'2013-2014'!DU$7,WPB!K$87:K$97)</f>
        <v>0</v>
      </c>
      <c r="DV60" s="88">
        <f>SUMIF(WPB!$A$87:$A$97,'2013-2014'!DV$7,WPB!L$87:L$97)</f>
        <v>0</v>
      </c>
      <c r="DW60" s="88">
        <f>SUMIF(WPB!$A$87:$A$97,'2013-2014'!DW$7,WPB!M$87:M$97)</f>
        <v>0</v>
      </c>
      <c r="DX60" s="88">
        <f>SUMIF(WPB!$A$87:$A$97,'2013-2014'!DX$7,WPB!N$87:N$97)</f>
        <v>0</v>
      </c>
      <c r="DY60" s="88">
        <f>SUMIF(WPB!$A$87:$A$97,'2013-2014'!DY$7,WPB!O$87:O$97)</f>
        <v>0</v>
      </c>
      <c r="DZ60"/>
    </row>
    <row r="61" spans="1:130" s="12" customFormat="1" ht="15.6">
      <c r="A61" s="100"/>
      <c r="B61" s="29" t="s">
        <v>8</v>
      </c>
      <c r="C61" s="87">
        <f>+CZ61</f>
        <v>0</v>
      </c>
      <c r="D61" s="87">
        <f ca="1">OFFSET(CZ61,0,14,1,1)</f>
        <v>0</v>
      </c>
      <c r="E61" s="87">
        <f ca="1">SUM(D61-C61)</f>
        <v>0</v>
      </c>
      <c r="F61" s="22">
        <f ca="1">IF(E61=0,0,IF(C61=0,1,E61/C61))</f>
        <v>0</v>
      </c>
      <c r="G61" s="87">
        <f>SUMIF($C$6:F$6,G$5,$C61:F61)</f>
        <v>0</v>
      </c>
      <c r="H61" s="87">
        <f ca="1">SUMIF($C$6:G$6,H$5,$C61:G61)</f>
        <v>0</v>
      </c>
      <c r="I61" s="87">
        <f ca="1">SUM(H61-G61)</f>
        <v>0</v>
      </c>
      <c r="J61" s="22">
        <f ca="1">IF(I61=0,0,IF(G61=0,1,I61/G61))</f>
        <v>0</v>
      </c>
      <c r="K61" s="87">
        <f>+DA61</f>
        <v>0</v>
      </c>
      <c r="L61" s="87">
        <f ca="1">OFFSET(DA61,0,14,1,1)</f>
        <v>0</v>
      </c>
      <c r="M61" s="87">
        <f ca="1">SUM(L61-K61)</f>
        <v>0</v>
      </c>
      <c r="N61" s="22">
        <f ca="1">IF(M61=0,0,IF(K61=0,1,M61/K61))</f>
        <v>0</v>
      </c>
      <c r="O61" s="87">
        <f>SUMIF($C$6:N$6,O$5,$C61:N61)</f>
        <v>0</v>
      </c>
      <c r="P61" s="87">
        <f ca="1">SUMIF($C$6:O$6,P$5,$C61:O61)</f>
        <v>0</v>
      </c>
      <c r="Q61" s="87">
        <f ca="1">SUM(P61-O61)</f>
        <v>0</v>
      </c>
      <c r="R61" s="22">
        <f ca="1">IF(Q61=0,0,IF(O61=0,1,Q61/O61))</f>
        <v>0</v>
      </c>
      <c r="S61" s="87">
        <f>+DB61</f>
        <v>0</v>
      </c>
      <c r="T61" s="87">
        <f ca="1">OFFSET(DB61,0,14,1,1)</f>
        <v>0</v>
      </c>
      <c r="U61" s="87">
        <f ca="1">SUM(T61-S61)</f>
        <v>0</v>
      </c>
      <c r="V61" s="22">
        <f ca="1">IF(U61=0,0,IF(S61=0,1,U61/S61))</f>
        <v>0</v>
      </c>
      <c r="W61" s="87">
        <f>SUMIF($C$6:V$6,W$5,$C61:V61)</f>
        <v>0</v>
      </c>
      <c r="X61" s="87">
        <f ca="1">SUMIF($C$6:W$6,X$5,$C61:W61)</f>
        <v>0</v>
      </c>
      <c r="Y61" s="87">
        <f ca="1">SUM(X61-W61)</f>
        <v>0</v>
      </c>
      <c r="Z61" s="22">
        <f ca="1">IF(Y61=0,0,IF(W61=0,1,Y61/W61))</f>
        <v>0</v>
      </c>
      <c r="AA61" s="87">
        <f>+DC61</f>
        <v>0</v>
      </c>
      <c r="AB61" s="87">
        <f ca="1">OFFSET(DC61,0,14,1,1)</f>
        <v>0</v>
      </c>
      <c r="AC61" s="87">
        <f ca="1">SUM(AB61-AA61)</f>
        <v>0</v>
      </c>
      <c r="AD61" s="22">
        <f ca="1">IF(AC61=0,0,IF(AA61=0,1,AC61/AA61))</f>
        <v>0</v>
      </c>
      <c r="AE61" s="87">
        <f>SUMIF($C$6:AD$6,AE$5,$C61:AD61)</f>
        <v>0</v>
      </c>
      <c r="AF61" s="87">
        <f ca="1">SUMIF($C$6:AE$6,AF$5,$C61:AE61)</f>
        <v>0</v>
      </c>
      <c r="AG61" s="87">
        <f ca="1">SUM(AF61-AE61)</f>
        <v>0</v>
      </c>
      <c r="AH61" s="22">
        <f ca="1">IF(AG61=0,0,IF(AE61=0,1,AG61/AE61))</f>
        <v>0</v>
      </c>
      <c r="AI61" s="87">
        <f>+DD61</f>
        <v>0</v>
      </c>
      <c r="AJ61" s="87">
        <f ca="1">OFFSET(DD61,0,14,1,1)</f>
        <v>0</v>
      </c>
      <c r="AK61" s="87">
        <f ca="1">SUM(AJ61-AI61)</f>
        <v>0</v>
      </c>
      <c r="AL61" s="22">
        <f ca="1">IF(AK61=0,0,IF(AI61=0,1,AK61/AI61))</f>
        <v>0</v>
      </c>
      <c r="AM61" s="87">
        <f>SUMIF($C$6:AL$6,AM$5,$C61:AL61)</f>
        <v>0</v>
      </c>
      <c r="AN61" s="87">
        <f ca="1">SUMIF($C$6:AM$6,AN$5,$C61:AM61)</f>
        <v>0</v>
      </c>
      <c r="AO61" s="87">
        <f ca="1">SUM(AN61-AM61)</f>
        <v>0</v>
      </c>
      <c r="AP61" s="22">
        <f ca="1">IF(AO61=0,0,IF(AM61=0,1,AO61/AM61))</f>
        <v>0</v>
      </c>
      <c r="AQ61" s="87">
        <f>+DE61</f>
        <v>0</v>
      </c>
      <c r="AR61" s="87">
        <f ca="1">OFFSET(DE61,0,14,1,1)</f>
        <v>0</v>
      </c>
      <c r="AS61" s="87">
        <f ca="1">SUM(AR61-AQ61)</f>
        <v>0</v>
      </c>
      <c r="AT61" s="22">
        <f ca="1">IF(AS61=0,0,IF(AQ61=0,1,AS61/AQ61))</f>
        <v>0</v>
      </c>
      <c r="AU61" s="87">
        <f>SUMIF($C$6:AT$6,AU$5,$C61:AT61)</f>
        <v>0</v>
      </c>
      <c r="AV61" s="87">
        <f ca="1">SUMIF($C$6:AU$6,AV$5,$C61:AU61)</f>
        <v>0</v>
      </c>
      <c r="AW61" s="87">
        <f ca="1">SUM(AV61-AU61)</f>
        <v>0</v>
      </c>
      <c r="AX61" s="22">
        <f ca="1">IF(AW61=0,0,IF(AU61=0,1,AW61/AU61))</f>
        <v>0</v>
      </c>
      <c r="AY61" s="87">
        <f>+DF61</f>
        <v>0</v>
      </c>
      <c r="AZ61" s="87">
        <f ca="1">OFFSET(DF61,0,14,1,1)</f>
        <v>0</v>
      </c>
      <c r="BA61" s="87">
        <f ca="1">SUM(AZ61-AY61)</f>
        <v>0</v>
      </c>
      <c r="BB61" s="22">
        <f ca="1">IF(BA61=0,0,IF(AY61=0,1,BA61/AY61))</f>
        <v>0</v>
      </c>
      <c r="BC61" s="87">
        <f>SUMIF($C$6:BB$6,BC$5,$C61:BB61)</f>
        <v>0</v>
      </c>
      <c r="BD61" s="87">
        <f ca="1">SUMIF($C$6:BC$6,BD$5,$C61:BC61)</f>
        <v>0</v>
      </c>
      <c r="BE61" s="87">
        <f ca="1">SUM(BD61-BC61)</f>
        <v>0</v>
      </c>
      <c r="BF61" s="22">
        <f ca="1">IF(BE61=0,0,IF(BC61=0,1,BE61/BC61))</f>
        <v>0</v>
      </c>
      <c r="BG61" s="87">
        <f>+DG61</f>
        <v>0</v>
      </c>
      <c r="BH61" s="87">
        <f ca="1">OFFSET(DG61,0,14,1,1)</f>
        <v>0</v>
      </c>
      <c r="BI61" s="87">
        <f ca="1">SUM(BH61-BG61)</f>
        <v>0</v>
      </c>
      <c r="BJ61" s="22">
        <f ca="1">IF(BI61=0,0,IF(BG61=0,1,BI61/BG61))</f>
        <v>0</v>
      </c>
      <c r="BK61" s="87">
        <f>SUMIF($C$6:BJ$6,BK$5,$C61:BJ61)</f>
        <v>0</v>
      </c>
      <c r="BL61" s="87">
        <f ca="1">SUMIF($C$6:BK$6,BL$5,$C61:BK61)</f>
        <v>0</v>
      </c>
      <c r="BM61" s="87">
        <f ca="1">SUM(BL61-BK61)</f>
        <v>0</v>
      </c>
      <c r="BN61" s="22">
        <f ca="1">IF(BM61=0,0,IF(BK61=0,1,BM61/BK61))</f>
        <v>0</v>
      </c>
      <c r="BO61" s="87">
        <f>+DH61</f>
        <v>0</v>
      </c>
      <c r="BP61" s="87">
        <f ca="1">OFFSET(DH61,0,14,1,1)</f>
        <v>0</v>
      </c>
      <c r="BQ61" s="87">
        <f ca="1">SUM(BP61-BO61)</f>
        <v>0</v>
      </c>
      <c r="BR61" s="22">
        <f ca="1">IF(BQ61=0,0,IF(BO61=0,1,BQ61/BO61))</f>
        <v>0</v>
      </c>
      <c r="BS61" s="87">
        <f>SUMIF($C$6:BR$6,BS$5,$C61:BR61)</f>
        <v>0</v>
      </c>
      <c r="BT61" s="87">
        <f ca="1">SUMIF($C$6:BS$6,BT$5,$C61:BS61)</f>
        <v>0</v>
      </c>
      <c r="BU61" s="87">
        <f ca="1">SUM(BT61-BS61)</f>
        <v>0</v>
      </c>
      <c r="BV61" s="22">
        <f ca="1">IF(BU61=0,0,IF(BS61=0,1,BU61/BS61))</f>
        <v>0</v>
      </c>
      <c r="BW61" s="87">
        <f>+DI61</f>
        <v>0</v>
      </c>
      <c r="BX61" s="87">
        <f ca="1">OFFSET(DI61,0,14,1,1)</f>
        <v>0</v>
      </c>
      <c r="BY61" s="87">
        <f ca="1">SUM(BX61-BW61)</f>
        <v>0</v>
      </c>
      <c r="BZ61" s="22">
        <f ca="1">IF(BY61=0,0,IF(BW61=0,1,BY61/BW61))</f>
        <v>0</v>
      </c>
      <c r="CA61" s="87">
        <f>SUMIF($C$6:BZ$6,CA$5,$C61:BZ61)</f>
        <v>0</v>
      </c>
      <c r="CB61" s="87">
        <f ca="1">SUMIF($C$6:CA$6,CB$5,$C61:CA61)</f>
        <v>0</v>
      </c>
      <c r="CC61" s="87">
        <f ca="1">SUM(CB61-CA61)</f>
        <v>0</v>
      </c>
      <c r="CD61" s="22">
        <f ca="1">IF(CC61=0,0,IF(CA61=0,1,CC61/CA61))</f>
        <v>0</v>
      </c>
      <c r="CE61" s="87">
        <f>+DJ61</f>
        <v>0</v>
      </c>
      <c r="CF61" s="87">
        <f ca="1">OFFSET(DJ61,0,14,1,1)</f>
        <v>0</v>
      </c>
      <c r="CG61" s="87">
        <f ca="1">SUM(CF61-CE61)</f>
        <v>0</v>
      </c>
      <c r="CH61" s="22">
        <f ca="1">IF(CG61=0,0,IF(CE61=0,1,CG61/CE61))</f>
        <v>0</v>
      </c>
      <c r="CI61" s="87">
        <f>SUMIF($C$6:CH$6,CI$5,$C61:CH61)</f>
        <v>0</v>
      </c>
      <c r="CJ61" s="87">
        <f ca="1">SUMIF($C$6:CI$6,CJ$5,$C61:CI61)</f>
        <v>0</v>
      </c>
      <c r="CK61" s="87">
        <f ca="1">SUM(CJ61-CI61)</f>
        <v>0</v>
      </c>
      <c r="CL61" s="22">
        <f ca="1">IF(CK61=0,0,IF(CI61=0,1,CK61/CI61))</f>
        <v>0</v>
      </c>
      <c r="CM61" s="87">
        <f>+DK61</f>
        <v>0</v>
      </c>
      <c r="CN61" s="87">
        <f ca="1">OFFSET(DK61,0,14,1,1)</f>
        <v>0</v>
      </c>
      <c r="CO61" s="87">
        <f ca="1">SUM(CN61-CM61)</f>
        <v>0</v>
      </c>
      <c r="CP61" s="22">
        <f ca="1">IF(CO61=0,0,IF(CM61=0,1,CO61/CM61))</f>
        <v>0</v>
      </c>
      <c r="CQ61" s="87">
        <f>SUMIF($C$6:CP$6,CQ$5,$C61:CP61)</f>
        <v>0</v>
      </c>
      <c r="CR61" s="87">
        <f ca="1">SUMIF($C$6:CQ$6,CR$5,$C61:CQ61)</f>
        <v>0</v>
      </c>
      <c r="CS61" s="87">
        <f ca="1">SUM(CR61-CQ61)</f>
        <v>0</v>
      </c>
      <c r="CT61" s="22">
        <f ca="1">IF(CS61=0,0,IF(CQ61=0,1,CS61/CQ61))</f>
        <v>0</v>
      </c>
      <c r="CW61" s="12" t="s">
        <v>18</v>
      </c>
      <c r="CX61" s="81" t="s">
        <v>8</v>
      </c>
      <c r="CY61" s="16"/>
      <c r="CZ61" s="88">
        <f>SUMIF(WPB!$A$101:$A$111,'2013-2014'!CZ$7,WPB!D$101:D$111)</f>
        <v>0</v>
      </c>
      <c r="DA61" s="88">
        <f>SUMIF(WPB!$A$101:$A$111,'2013-2014'!DA$7,WPB!E$101:E$111)</f>
        <v>0</v>
      </c>
      <c r="DB61" s="88">
        <f>SUMIF(WPB!$A$101:$A$111,'2013-2014'!DB$7,WPB!F$101:F$111)</f>
        <v>0</v>
      </c>
      <c r="DC61" s="88">
        <f>SUMIF(WPB!$A$101:$A$111,'2013-2014'!DC$7,WPB!G$101:G$111)</f>
        <v>0</v>
      </c>
      <c r="DD61" s="88">
        <f>SUMIF(WPB!$A$101:$A$111,'2013-2014'!DD$7,WPB!H$101:H$111)</f>
        <v>0</v>
      </c>
      <c r="DE61" s="88">
        <f>SUMIF(WPB!$A$101:$A$111,'2013-2014'!DE$7,WPB!I$101:I$111)</f>
        <v>0</v>
      </c>
      <c r="DF61" s="88">
        <f>SUMIF(WPB!$A$101:$A$111,'2013-2014'!DF$7,WPB!J$101:J$111)</f>
        <v>0</v>
      </c>
      <c r="DG61" s="88">
        <f>SUMIF(WPB!$A$101:$A$111,'2013-2014'!DG$7,WPB!K$101:K$111)</f>
        <v>0</v>
      </c>
      <c r="DH61" s="88">
        <f>SUMIF(WPB!$A$101:$A$111,'2013-2014'!DH$7,WPB!L$101:L$111)</f>
        <v>0</v>
      </c>
      <c r="DI61" s="88">
        <f>SUMIF(WPB!$A$101:$A$111,'2013-2014'!DI$7,WPB!M$101:M$111)</f>
        <v>0</v>
      </c>
      <c r="DJ61" s="88">
        <f>SUMIF(WPB!$A$101:$A$111,'2013-2014'!DJ$7,WPB!N$101:N$111)</f>
        <v>0</v>
      </c>
      <c r="DK61" s="88">
        <f>SUMIF(WPB!$A$101:$A$111,'2013-2014'!DK$7,WPB!O$101:O$111)</f>
        <v>0</v>
      </c>
      <c r="DN61" s="88">
        <f>SUMIF(WPB!$A$101:$A$111,'2013-2014'!DN$7,WPB!D$101:D$111)</f>
        <v>0</v>
      </c>
      <c r="DO61" s="88">
        <f>SUMIF(WPB!$A$101:$A$111,'2013-2014'!DO$7,WPB!E$101:E$111)</f>
        <v>0</v>
      </c>
      <c r="DP61" s="88">
        <f>SUMIF(WPB!$A$101:$A$111,'2013-2014'!DP$7,WPB!F$101:F$111)</f>
        <v>0</v>
      </c>
      <c r="DQ61" s="88">
        <f>SUMIF(WPB!$A$101:$A$111,'2013-2014'!DQ$7,WPB!G$101:G$111)</f>
        <v>0</v>
      </c>
      <c r="DR61" s="88">
        <f>SUMIF(WPB!$A$101:$A$111,'2013-2014'!DR$7,WPB!H$101:H$111)</f>
        <v>0</v>
      </c>
      <c r="DS61" s="88">
        <f>SUMIF(WPB!$A$101:$A$111,'2013-2014'!DS$7,WPB!I$101:I$111)</f>
        <v>0</v>
      </c>
      <c r="DT61" s="88">
        <f>SUMIF(WPB!$A$101:$A$111,'2013-2014'!DT$7,WPB!J$101:J$111)</f>
        <v>0</v>
      </c>
      <c r="DU61" s="88">
        <f>SUMIF(WPB!$A$101:$A$111,'2013-2014'!DU$7,WPB!K$101:K$111)</f>
        <v>0</v>
      </c>
      <c r="DV61" s="88">
        <f>SUMIF(WPB!$A$101:$A$111,'2013-2014'!DV$7,WPB!L$101:L$111)</f>
        <v>0</v>
      </c>
      <c r="DW61" s="88">
        <f>SUMIF(WPB!$A$101:$A$111,'2013-2014'!DW$7,WPB!M$101:M$111)</f>
        <v>0</v>
      </c>
      <c r="DX61" s="88">
        <f>SUMIF(WPB!$A$101:$A$111,'2013-2014'!DX$7,WPB!N$101:N$111)</f>
        <v>0</v>
      </c>
      <c r="DY61" s="88">
        <f>SUMIF(WPB!$A$101:$A$111,'2013-2014'!DY$7,WPB!O$101:O$111)</f>
        <v>0</v>
      </c>
      <c r="DZ61"/>
    </row>
    <row r="62" spans="1:130" s="16" customFormat="1" ht="15.6">
      <c r="A62" s="90"/>
      <c r="B62" s="27" t="s">
        <v>9</v>
      </c>
      <c r="C62" s="14">
        <f>+SUM(C59:C61)</f>
        <v>45686</v>
      </c>
      <c r="D62" s="103">
        <f ca="1">+SUM(D59:D61)</f>
        <v>49327</v>
      </c>
      <c r="E62" s="14">
        <f ca="1">SUM(E59:E61)</f>
        <v>3641</v>
      </c>
      <c r="F62" s="15">
        <f ca="1">IF(E62=0,0,IF(C62=0,1,E62/C62))</f>
        <v>7.9696187015715972E-2</v>
      </c>
      <c r="G62" s="14">
        <f>SUM(G59:G61)</f>
        <v>45686</v>
      </c>
      <c r="H62" s="103">
        <f ca="1">SUM(H59:H61)</f>
        <v>49327</v>
      </c>
      <c r="I62" s="14">
        <f ca="1">SUM(I59:I61)</f>
        <v>3641</v>
      </c>
      <c r="J62" s="15">
        <f ca="1">IF(I62=0,0,IF(G62=0,1,I62/G62))</f>
        <v>7.9696187015715972E-2</v>
      </c>
      <c r="K62" s="14">
        <f>+SUM(K59:K61)</f>
        <v>42948</v>
      </c>
      <c r="L62" s="103">
        <f ca="1">+SUM(L59:L61)</f>
        <v>46740</v>
      </c>
      <c r="M62" s="14">
        <f ca="1">SUM(M59:M61)</f>
        <v>3792</v>
      </c>
      <c r="N62" s="15">
        <f ca="1">IF(M62=0,0,IF(K62=0,1,M62/K62))</f>
        <v>8.8292819223246721E-2</v>
      </c>
      <c r="O62" s="14">
        <f>SUM(O59:O61)</f>
        <v>88634</v>
      </c>
      <c r="P62" s="103">
        <f ca="1">SUM(P59:P61)</f>
        <v>96067</v>
      </c>
      <c r="Q62" s="14">
        <f ca="1">SUM(Q59:Q61)</f>
        <v>7433</v>
      </c>
      <c r="R62" s="15">
        <f ca="1">IF(Q62=0,0,IF(O62=0,1,Q62/O62))</f>
        <v>8.3861723492113641E-2</v>
      </c>
      <c r="S62" s="14">
        <f>+SUM(S59:S61)</f>
        <v>55345</v>
      </c>
      <c r="T62" s="103">
        <f ca="1">+SUM(T59:T61)</f>
        <v>54923</v>
      </c>
      <c r="U62" s="14">
        <f ca="1">SUM(U59:U61)</f>
        <v>-422</v>
      </c>
      <c r="V62" s="15">
        <f ca="1">IF(U62=0,0,IF(S62=0,1,U62/S62))</f>
        <v>-7.6248983648026019E-3</v>
      </c>
      <c r="W62" s="14">
        <f>SUM(W59:W61)</f>
        <v>143979</v>
      </c>
      <c r="X62" s="103">
        <f ca="1">SUM(X59:X61)</f>
        <v>150990</v>
      </c>
      <c r="Y62" s="14">
        <f ca="1">SUM(Y59:Y61)</f>
        <v>7011</v>
      </c>
      <c r="Z62" s="15">
        <f ca="1">IF(Y62=0,0,IF(W62=0,1,Y62/W62))</f>
        <v>4.8694601296022336E-2</v>
      </c>
      <c r="AA62" s="14">
        <f>+SUM(AA59:AA61)</f>
        <v>56468</v>
      </c>
      <c r="AB62" s="103">
        <f ca="1">+SUM(AB59:AB61)</f>
        <v>62426</v>
      </c>
      <c r="AC62" s="14">
        <f ca="1">SUM(AC59:AC61)</f>
        <v>5958</v>
      </c>
      <c r="AD62" s="15">
        <f ca="1">IF(AC62=0,0,IF(AA62=0,1,AC62/AA62))</f>
        <v>0.10551108592477156</v>
      </c>
      <c r="AE62" s="14">
        <f>SUM(AE59:AE61)</f>
        <v>200447</v>
      </c>
      <c r="AF62" s="103">
        <f ca="1">SUM(AF59:AF61)</f>
        <v>213416</v>
      </c>
      <c r="AG62" s="14">
        <f ca="1">SUM(AG59:AG61)</f>
        <v>12969</v>
      </c>
      <c r="AH62" s="15">
        <f ca="1">IF(AG62=0,0,IF(AE62=0,1,AG62/AE62))</f>
        <v>6.4700394618028706E-2</v>
      </c>
      <c r="AI62" s="14">
        <f>+SUM(AI59:AI61)</f>
        <v>65476</v>
      </c>
      <c r="AJ62" s="103">
        <f ca="1">+SUM(AJ59:AJ61)</f>
        <v>67244</v>
      </c>
      <c r="AK62" s="14">
        <f ca="1">SUM(AK59:AK61)</f>
        <v>1768</v>
      </c>
      <c r="AL62" s="15">
        <f ca="1">IF(AK62=0,0,IF(AI62=0,1,AK62/AI62))</f>
        <v>2.7002260370211986E-2</v>
      </c>
      <c r="AM62" s="14">
        <f>SUM(AM59:AM61)</f>
        <v>265923</v>
      </c>
      <c r="AN62" s="103">
        <f ca="1">SUM(AN59:AN61)</f>
        <v>280660</v>
      </c>
      <c r="AO62" s="14">
        <f ca="1">SUM(AO59:AO61)</f>
        <v>14737</v>
      </c>
      <c r="AP62" s="15">
        <f ca="1">IF(AO62=0,0,IF(AM62=0,1,AO62/AM62))</f>
        <v>5.5418297777928199E-2</v>
      </c>
      <c r="AQ62" s="14">
        <f>+SUM(AQ59:AQ61)</f>
        <v>67219</v>
      </c>
      <c r="AR62" s="103">
        <f ca="1">+SUM(AR59:AR61)</f>
        <v>71927</v>
      </c>
      <c r="AS62" s="14">
        <f ca="1">SUM(AS59:AS61)</f>
        <v>4708</v>
      </c>
      <c r="AT62" s="15">
        <f ca="1">IF(AS62=0,0,IF(AQ62=0,1,AS62/AQ62))</f>
        <v>7.0039720912242073E-2</v>
      </c>
      <c r="AU62" s="14">
        <f>SUM(AU59:AU61)</f>
        <v>333142</v>
      </c>
      <c r="AV62" s="103">
        <f ca="1">SUM(AV59:AV61)</f>
        <v>352587</v>
      </c>
      <c r="AW62" s="14">
        <f ca="1">SUM(AW59:AW61)</f>
        <v>19445</v>
      </c>
      <c r="AX62" s="15">
        <f ca="1">IF(AW62=0,0,IF(AU62=0,1,AW62/AU62))</f>
        <v>5.8368503521021069E-2</v>
      </c>
      <c r="AY62" s="14">
        <f>+SUM(AY59:AY61)</f>
        <v>75133</v>
      </c>
      <c r="AZ62" s="103">
        <f ca="1">+SUM(AZ59:AZ61)</f>
        <v>78361</v>
      </c>
      <c r="BA62" s="14">
        <f ca="1">SUM(BA59:BA61)</f>
        <v>3228</v>
      </c>
      <c r="BB62" s="15">
        <f ca="1">IF(BA62=0,0,IF(AY62=0,1,BA62/AY62))</f>
        <v>4.2963810842106667E-2</v>
      </c>
      <c r="BC62" s="14">
        <f>SUM(BC59:BC61)</f>
        <v>408275</v>
      </c>
      <c r="BD62" s="103">
        <f ca="1">SUM(BD59:BD61)</f>
        <v>430948</v>
      </c>
      <c r="BE62" s="14">
        <f ca="1">SUM(BE59:BE61)</f>
        <v>22673</v>
      </c>
      <c r="BF62" s="15">
        <f ca="1">IF(BE62=0,0,IF(BC62=0,1,BE62/BC62))</f>
        <v>5.5533647663951996E-2</v>
      </c>
      <c r="BG62" s="14">
        <f>+SUM(BG59:BG61)</f>
        <v>82590</v>
      </c>
      <c r="BH62" s="103">
        <f ca="1">+SUM(BH59:BH61)</f>
        <v>84311</v>
      </c>
      <c r="BI62" s="14">
        <f ca="1">SUM(BI59:BI61)</f>
        <v>1721</v>
      </c>
      <c r="BJ62" s="15">
        <f ca="1">IF(BI62=0,0,IF(BG62=0,1,BI62/BG62))</f>
        <v>2.0837873834604673E-2</v>
      </c>
      <c r="BK62" s="14">
        <f>SUM(BK59:BK61)</f>
        <v>490865</v>
      </c>
      <c r="BL62" s="103">
        <f ca="1">SUM(BL59:BL61)</f>
        <v>515259</v>
      </c>
      <c r="BM62" s="14">
        <f ca="1">SUM(BM59:BM61)</f>
        <v>24394</v>
      </c>
      <c r="BN62" s="15">
        <f ca="1">IF(BM62=0,0,IF(BK62=0,1,BM62/BK62))</f>
        <v>4.969594491357094E-2</v>
      </c>
      <c r="BO62" s="14">
        <f>+SUM(BO59:BO61)</f>
        <v>67953</v>
      </c>
      <c r="BP62" s="103">
        <f ca="1">+SUM(BP59:BP61)</f>
        <v>33324</v>
      </c>
      <c r="BQ62" s="14">
        <f ca="1">SUM(BQ59:BQ61)</f>
        <v>-34629</v>
      </c>
      <c r="BR62" s="15">
        <f ca="1">IF(BQ62=0,0,IF(BO62=0,1,BQ62/BO62))</f>
        <v>-0.509602225067326</v>
      </c>
      <c r="BS62" s="14">
        <f>SUM(BS59:BS61)</f>
        <v>558818</v>
      </c>
      <c r="BT62" s="103">
        <f ca="1">SUM(BT59:BT61)</f>
        <v>548583</v>
      </c>
      <c r="BU62" s="14">
        <f ca="1">SUM(BU59:BU61)</f>
        <v>-10235</v>
      </c>
      <c r="BV62" s="15">
        <f ca="1">IF(BU62=0,0,IF(BS62=0,1,BU62/BS62))</f>
        <v>-1.8315444384397066E-2</v>
      </c>
      <c r="BW62" s="14">
        <f>+SUM(BW59:BW61)</f>
        <v>66354</v>
      </c>
      <c r="BX62" s="103">
        <f ca="1">+SUM(BX59:BX61)</f>
        <v>52294</v>
      </c>
      <c r="BY62" s="14">
        <f ca="1">SUM(BY59:BY61)</f>
        <v>-14060</v>
      </c>
      <c r="BZ62" s="15">
        <f ca="1">IF(BY62=0,0,IF(BW62=0,1,BY62/BW62))</f>
        <v>-0.21189378183681465</v>
      </c>
      <c r="CA62" s="14">
        <f>SUM(CA59:CA61)</f>
        <v>625172</v>
      </c>
      <c r="CB62" s="103">
        <f ca="1">SUM(CB59:CB61)</f>
        <v>600877</v>
      </c>
      <c r="CC62" s="14">
        <f ca="1">SUM(CC59:CC61)</f>
        <v>-24295</v>
      </c>
      <c r="CD62" s="15">
        <f ca="1">IF(CC62=0,0,IF(CA62=0,1,CC62/CA62))</f>
        <v>-3.8861305368762519E-2</v>
      </c>
      <c r="CE62" s="14">
        <f>+SUM(CE59:CE61)</f>
        <v>62021</v>
      </c>
      <c r="CF62" s="103">
        <f ca="1">+SUM(CF59:CF61)</f>
        <v>50958</v>
      </c>
      <c r="CG62" s="14">
        <f ca="1">SUM(CG59:CG61)</f>
        <v>-11063</v>
      </c>
      <c r="CH62" s="15">
        <f ca="1">IF(CG62=0,0,IF(CE62=0,1,CG62/CE62))</f>
        <v>-0.17837506650973056</v>
      </c>
      <c r="CI62" s="14">
        <f>SUM(CI59:CI61)</f>
        <v>687193</v>
      </c>
      <c r="CJ62" s="103">
        <f ca="1">SUM(CJ59:CJ61)</f>
        <v>651835</v>
      </c>
      <c r="CK62" s="14">
        <f ca="1">SUM(CK59:CK61)</f>
        <v>-35358</v>
      </c>
      <c r="CL62" s="15">
        <f ca="1">IF(CK62=0,0,IF(CI62=0,1,CK62/CI62))</f>
        <v>-5.1452794193188815E-2</v>
      </c>
      <c r="CM62" s="14">
        <f>+SUM(CM59:CM61)</f>
        <v>63794</v>
      </c>
      <c r="CN62" s="103">
        <f ca="1">+SUM(CN59:CN61)</f>
        <v>54855</v>
      </c>
      <c r="CO62" s="14">
        <f ca="1">SUM(CO59:CO61)</f>
        <v>-8939</v>
      </c>
      <c r="CP62" s="15">
        <f ca="1">IF(CO62=0,0,IF(CM62=0,1,CO62/CM62))</f>
        <v>-0.14012289557011631</v>
      </c>
      <c r="CQ62" s="14">
        <f>SUM(CQ59:CQ61)</f>
        <v>750987</v>
      </c>
      <c r="CR62" s="103">
        <f ca="1">SUM(CR59:CR61)</f>
        <v>706690</v>
      </c>
      <c r="CS62" s="14">
        <f ca="1">SUM(CS59:CS61)</f>
        <v>-44297</v>
      </c>
      <c r="CT62" s="15">
        <f ca="1">IF(CS62=0,0,IF(CQ62=0,1,CS62/CQ62))</f>
        <v>-5.898504235093284E-2</v>
      </c>
    </row>
    <row r="63" spans="1:130" s="12" customFormat="1">
      <c r="A63" s="91"/>
      <c r="B63" s="28"/>
      <c r="C63" s="9"/>
      <c r="D63" s="9"/>
      <c r="E63" s="10"/>
      <c r="F63" s="11"/>
      <c r="G63" s="9"/>
      <c r="H63" s="9"/>
      <c r="I63" s="10"/>
      <c r="J63" s="11"/>
      <c r="K63" s="9"/>
      <c r="L63" s="9"/>
      <c r="M63" s="10"/>
      <c r="N63" s="11"/>
      <c r="O63" s="9"/>
      <c r="P63" s="9"/>
      <c r="Q63" s="10"/>
      <c r="R63" s="11"/>
      <c r="S63" s="9"/>
      <c r="T63" s="9"/>
      <c r="U63" s="10"/>
      <c r="V63" s="11"/>
      <c r="W63" s="9"/>
      <c r="X63" s="9"/>
      <c r="Y63" s="10"/>
      <c r="Z63" s="11"/>
      <c r="AA63" s="9"/>
      <c r="AB63" s="9"/>
      <c r="AC63" s="10"/>
      <c r="AD63" s="11"/>
      <c r="AE63" s="9"/>
      <c r="AF63" s="9"/>
      <c r="AG63" s="10"/>
      <c r="AH63" s="11"/>
      <c r="AI63" s="9"/>
      <c r="AJ63" s="9"/>
      <c r="AK63" s="10"/>
      <c r="AL63" s="11"/>
      <c r="AM63" s="9"/>
      <c r="AN63" s="9"/>
      <c r="AO63" s="10"/>
      <c r="AP63" s="11"/>
      <c r="AQ63" s="9"/>
      <c r="AR63" s="9"/>
      <c r="AS63" s="10"/>
      <c r="AT63" s="11"/>
      <c r="AU63" s="9"/>
      <c r="AV63" s="9"/>
      <c r="AW63" s="10"/>
      <c r="AX63" s="11"/>
      <c r="AY63" s="9"/>
      <c r="AZ63" s="9"/>
      <c r="BA63" s="10"/>
      <c r="BB63" s="11"/>
      <c r="BC63" s="9"/>
      <c r="BD63" s="9"/>
      <c r="BE63" s="10"/>
      <c r="BF63" s="11"/>
      <c r="BG63" s="9"/>
      <c r="BH63" s="9"/>
      <c r="BI63" s="10"/>
      <c r="BJ63" s="11"/>
      <c r="BK63" s="9"/>
      <c r="BL63" s="9"/>
      <c r="BM63" s="10"/>
      <c r="BN63" s="11"/>
      <c r="BO63" s="9"/>
      <c r="BP63" s="9"/>
      <c r="BQ63" s="10"/>
      <c r="BR63" s="11"/>
      <c r="BS63" s="9"/>
      <c r="BT63" s="9"/>
      <c r="BU63" s="10"/>
      <c r="BV63" s="11"/>
      <c r="BW63" s="9"/>
      <c r="BX63" s="9"/>
      <c r="BY63" s="10"/>
      <c r="BZ63" s="11"/>
      <c r="CA63" s="9"/>
      <c r="CB63" s="9"/>
      <c r="CC63" s="10"/>
      <c r="CD63" s="11"/>
      <c r="CE63" s="9"/>
      <c r="CF63" s="9"/>
      <c r="CG63" s="10"/>
      <c r="CH63" s="11"/>
      <c r="CI63" s="9"/>
      <c r="CJ63" s="9"/>
      <c r="CK63" s="10"/>
      <c r="CL63" s="11"/>
      <c r="CM63" s="9"/>
      <c r="CN63" s="9"/>
      <c r="CO63" s="10"/>
      <c r="CP63" s="11"/>
      <c r="CQ63" s="9"/>
      <c r="CR63" s="9"/>
      <c r="CS63" s="10"/>
      <c r="CT63" s="11"/>
    </row>
    <row r="64" spans="1:130" s="12" customFormat="1">
      <c r="A64" s="93" t="s">
        <v>19</v>
      </c>
      <c r="B64" s="31" t="s">
        <v>6</v>
      </c>
      <c r="C64" s="21">
        <f t="shared" ref="C64:E66" si="2">SUMIF($B$9:$B$63,$B64,C$9:C$63)</f>
        <v>2134746</v>
      </c>
      <c r="D64" s="87">
        <f t="shared" ca="1" si="2"/>
        <v>1957922</v>
      </c>
      <c r="E64" s="21">
        <f t="shared" ca="1" si="2"/>
        <v>-176824</v>
      </c>
      <c r="F64" s="22">
        <f ca="1">IF(E64=0,0,IF(C64=0,1,E64/C64))</f>
        <v>-8.2831400082258033E-2</v>
      </c>
      <c r="G64" s="21">
        <f t="shared" ref="G64:I66" si="3">SUMIF($B$9:$B$63,$B64,G$9:G$63)</f>
        <v>2134746</v>
      </c>
      <c r="H64" s="87">
        <f t="shared" ca="1" si="3"/>
        <v>1957922</v>
      </c>
      <c r="I64" s="21">
        <f t="shared" ca="1" si="3"/>
        <v>-176824</v>
      </c>
      <c r="J64" s="22">
        <f ca="1">IF(I64=0,0,IF(G64=0,1,I64/G64))</f>
        <v>-8.2831400082258033E-2</v>
      </c>
      <c r="K64" s="21">
        <f t="shared" ref="K64:M66" si="4">SUMIF($B$9:$B$63,$B64,K$9:K$63)</f>
        <v>2001987</v>
      </c>
      <c r="L64" s="87">
        <f t="shared" ca="1" si="4"/>
        <v>1868336</v>
      </c>
      <c r="M64" s="21">
        <f t="shared" ca="1" si="4"/>
        <v>-133651</v>
      </c>
      <c r="N64" s="22">
        <f ca="1">IF(M64=0,0,IF(K64=0,1,M64/K64))</f>
        <v>-6.6759174759876069E-2</v>
      </c>
      <c r="O64" s="21">
        <f t="shared" ref="O64:Q66" si="5">SUMIF($B$9:$B$63,$B64,O$9:O$63)</f>
        <v>4136733</v>
      </c>
      <c r="P64" s="87">
        <f t="shared" ca="1" si="5"/>
        <v>3826258</v>
      </c>
      <c r="Q64" s="21">
        <f t="shared" ca="1" si="5"/>
        <v>-310475</v>
      </c>
      <c r="R64" s="22">
        <f ca="1">IF(Q64=0,0,IF(O64=0,1,Q64/O64))</f>
        <v>-7.5053188107620197E-2</v>
      </c>
      <c r="S64" s="21">
        <f t="shared" ref="S64:U66" si="6">SUMIF($B$9:$B$63,$B64,S$9:S$63)</f>
        <v>2519712</v>
      </c>
      <c r="T64" s="87">
        <f t="shared" ca="1" si="6"/>
        <v>2312128</v>
      </c>
      <c r="U64" s="21">
        <f t="shared" ca="1" si="6"/>
        <v>-207584</v>
      </c>
      <c r="V64" s="22">
        <f ca="1">IF(U64=0,0,IF(S64=0,1,U64/S64))</f>
        <v>-8.2384018491002145E-2</v>
      </c>
      <c r="W64" s="21">
        <f t="shared" ref="W64:Y66" si="7">SUMIF($B$9:$B$63,$B64,W$9:W$63)</f>
        <v>6656445</v>
      </c>
      <c r="X64" s="87">
        <f t="shared" ca="1" si="7"/>
        <v>6138386</v>
      </c>
      <c r="Y64" s="21">
        <f t="shared" ca="1" si="7"/>
        <v>-518059</v>
      </c>
      <c r="Z64" s="22">
        <f ca="1">IF(Y64=0,0,IF(W64=0,1,Y64/W64))</f>
        <v>-7.782818005707251E-2</v>
      </c>
      <c r="AA64" s="21">
        <f t="shared" ref="AA64:AC66" si="8">SUMIF($B$9:$B$63,$B64,AA$9:AA$63)</f>
        <v>2401827</v>
      </c>
      <c r="AB64" s="87">
        <f t="shared" ca="1" si="8"/>
        <v>2373010</v>
      </c>
      <c r="AC64" s="21">
        <f t="shared" ca="1" si="8"/>
        <v>-28817</v>
      </c>
      <c r="AD64" s="22">
        <f ca="1">IF(AC64=0,0,IF(AA64=0,1,AC64/AA64))</f>
        <v>-1.1997949893976543E-2</v>
      </c>
      <c r="AE64" s="21">
        <f t="shared" ref="AE64:AG66" si="9">SUMIF($B$9:$B$63,$B64,AE$9:AE$63)</f>
        <v>9058272</v>
      </c>
      <c r="AF64" s="87">
        <f t="shared" ca="1" si="9"/>
        <v>8511396</v>
      </c>
      <c r="AG64" s="21">
        <f t="shared" ca="1" si="9"/>
        <v>-546876</v>
      </c>
      <c r="AH64" s="22">
        <f ca="1">IF(AG64=0,0,IF(AE64=0,1,AG64/AE64))</f>
        <v>-6.0373104274192693E-2</v>
      </c>
      <c r="AI64" s="21">
        <f t="shared" ref="AI64:AK66" si="10">SUMIF($B$9:$B$63,$B64,AI$9:AI$63)</f>
        <v>2677788</v>
      </c>
      <c r="AJ64" s="87">
        <f t="shared" ca="1" si="10"/>
        <v>2608463</v>
      </c>
      <c r="AK64" s="21">
        <f t="shared" ca="1" si="10"/>
        <v>-69325</v>
      </c>
      <c r="AL64" s="22">
        <f ca="1">IF(AK64=0,0,IF(AI64=0,1,AK64/AI64))</f>
        <v>-2.5888905320361432E-2</v>
      </c>
      <c r="AM64" s="21">
        <f t="shared" ref="AM64:AO66" si="11">SUMIF($B$9:$B$63,$B64,AM$9:AM$63)</f>
        <v>11736060</v>
      </c>
      <c r="AN64" s="87">
        <f t="shared" ca="1" si="11"/>
        <v>11119859</v>
      </c>
      <c r="AO64" s="21">
        <f t="shared" ca="1" si="11"/>
        <v>-616201</v>
      </c>
      <c r="AP64" s="22">
        <f ca="1">IF(AO64=0,0,IF(AM64=0,1,AO64/AM64))</f>
        <v>-5.2504929252236272E-2</v>
      </c>
      <c r="AQ64" s="21">
        <f t="shared" ref="AQ64:AS66" si="12">SUMIF($B$9:$B$63,$B64,AQ$9:AQ$63)</f>
        <v>2730388</v>
      </c>
      <c r="AR64" s="87">
        <f t="shared" ca="1" si="12"/>
        <v>2689916</v>
      </c>
      <c r="AS64" s="21">
        <f t="shared" ca="1" si="12"/>
        <v>-40472</v>
      </c>
      <c r="AT64" s="22">
        <f ca="1">IF(AS64=0,0,IF(AQ64=0,1,AS64/AQ64))</f>
        <v>-1.4822801740997983E-2</v>
      </c>
      <c r="AU64" s="21">
        <f t="shared" ref="AU64:AW66" si="13">SUMIF($B$9:$B$63,$B64,AU$9:AU$63)</f>
        <v>14466448</v>
      </c>
      <c r="AV64" s="87">
        <f t="shared" ca="1" si="13"/>
        <v>13809775</v>
      </c>
      <c r="AW64" s="21">
        <f t="shared" ca="1" si="13"/>
        <v>-656673</v>
      </c>
      <c r="AX64" s="22">
        <f ca="1">IF(AW64=0,0,IF(AU64=0,1,AW64/AU64))</f>
        <v>-4.5392828979166133E-2</v>
      </c>
      <c r="AY64" s="21">
        <f t="shared" ref="AY64:BA66" si="14">SUMIF($B$9:$B$63,$B64,AY$9:AY$63)</f>
        <v>3124868</v>
      </c>
      <c r="AZ64" s="87">
        <f t="shared" ca="1" si="14"/>
        <v>3049965</v>
      </c>
      <c r="BA64" s="21">
        <f t="shared" ca="1" si="14"/>
        <v>-74903</v>
      </c>
      <c r="BB64" s="22">
        <f ca="1">IF(BA64=0,0,IF(AY64=0,1,BA64/AY64))</f>
        <v>-2.3969972491638045E-2</v>
      </c>
      <c r="BC64" s="21">
        <f t="shared" ref="BC64:BE66" si="15">SUMIF($B$9:$B$63,$B64,BC$9:BC$63)</f>
        <v>17591316</v>
      </c>
      <c r="BD64" s="87">
        <f t="shared" ca="1" si="15"/>
        <v>16859740</v>
      </c>
      <c r="BE64" s="21">
        <f t="shared" ca="1" si="15"/>
        <v>-731576</v>
      </c>
      <c r="BF64" s="22">
        <f ca="1">IF(BE64=0,0,IF(BC64=0,1,BE64/BC64))</f>
        <v>-4.1587337752331886E-2</v>
      </c>
      <c r="BG64" s="21">
        <f t="shared" ref="BG64:BI66" si="16">SUMIF($B$9:$B$63,$B64,BG$9:BG$63)</f>
        <v>3343372</v>
      </c>
      <c r="BH64" s="87">
        <f t="shared" ca="1" si="16"/>
        <v>3258514</v>
      </c>
      <c r="BI64" s="21">
        <f t="shared" ca="1" si="16"/>
        <v>-84858</v>
      </c>
      <c r="BJ64" s="22">
        <f ca="1">IF(BI64=0,0,IF(BG64=0,1,BI64/BG64))</f>
        <v>-2.53809626927545E-2</v>
      </c>
      <c r="BK64" s="21">
        <f t="shared" ref="BK64:BM66" si="17">SUMIF($B$9:$B$63,$B64,BK$9:BK$63)</f>
        <v>20934688</v>
      </c>
      <c r="BL64" s="87">
        <f t="shared" ca="1" si="17"/>
        <v>20118254</v>
      </c>
      <c r="BM64" s="21">
        <f t="shared" ca="1" si="17"/>
        <v>-816434</v>
      </c>
      <c r="BN64" s="22">
        <f ca="1">IF(BM64=0,0,IF(BK64=0,1,BM64/BK64))</f>
        <v>-3.8999100440379145E-2</v>
      </c>
      <c r="BO64" s="21">
        <f t="shared" ref="BO64:BQ66" si="18">SUMIF($B$9:$B$63,$B64,BO$9:BO$63)</f>
        <v>2622292</v>
      </c>
      <c r="BP64" s="87">
        <f t="shared" ca="1" si="18"/>
        <v>2501050</v>
      </c>
      <c r="BQ64" s="21">
        <f t="shared" ca="1" si="18"/>
        <v>-121242</v>
      </c>
      <c r="BR64" s="22">
        <f ca="1">IF(BQ64=0,0,IF(BO64=0,1,BQ64/BO64))</f>
        <v>-4.623512560767451E-2</v>
      </c>
      <c r="BS64" s="21">
        <f t="shared" ref="BS64:BU66" si="19">SUMIF($B$9:$B$63,$B64,BS$9:BS$63)</f>
        <v>23556980</v>
      </c>
      <c r="BT64" s="87">
        <f t="shared" ca="1" si="19"/>
        <v>22619304</v>
      </c>
      <c r="BU64" s="21">
        <f t="shared" ca="1" si="19"/>
        <v>-937676</v>
      </c>
      <c r="BV64" s="22">
        <f ca="1">IF(BU64=0,0,IF(BS64=0,1,BU64/BS64))</f>
        <v>-3.980459294867169E-2</v>
      </c>
      <c r="BW64" s="21">
        <f t="shared" ref="BW64:BY66" si="20">SUMIF($B$9:$B$63,$B64,BW$9:BW$63)</f>
        <v>2624562</v>
      </c>
      <c r="BX64" s="87">
        <f t="shared" ca="1" si="20"/>
        <v>2541622</v>
      </c>
      <c r="BY64" s="21">
        <f t="shared" ca="1" si="20"/>
        <v>-82940</v>
      </c>
      <c r="BZ64" s="22">
        <f ca="1">IF(BY64=0,0,IF(BW64=0,1,BY64/BW64))</f>
        <v>-3.1601463406084523E-2</v>
      </c>
      <c r="CA64" s="21">
        <f t="shared" ref="CA64:CC66" si="21">SUMIF($B$9:$B$63,$B64,CA$9:CA$63)</f>
        <v>26181542</v>
      </c>
      <c r="CB64" s="87">
        <f t="shared" ca="1" si="21"/>
        <v>25160926</v>
      </c>
      <c r="CC64" s="21">
        <f t="shared" ca="1" si="21"/>
        <v>-1020616</v>
      </c>
      <c r="CD64" s="22">
        <f ca="1">IF(CC64=0,0,IF(CA64=0,1,CC64/CA64))</f>
        <v>-3.8982272319942043E-2</v>
      </c>
      <c r="CE64" s="21">
        <f t="shared" ref="CE64:CG66" si="22">SUMIF($B$9:$B$63,$B64,CE$9:CE$63)</f>
        <v>2434405</v>
      </c>
      <c r="CF64" s="87">
        <f t="shared" ca="1" si="22"/>
        <v>2216204</v>
      </c>
      <c r="CG64" s="21">
        <f t="shared" ca="1" si="22"/>
        <v>-218201</v>
      </c>
      <c r="CH64" s="22">
        <f ca="1">IF(CG64=0,0,IF(CE64=0,1,CG64/CE64))</f>
        <v>-8.963216884618623E-2</v>
      </c>
      <c r="CI64" s="21">
        <f t="shared" ref="CI64:CK66" si="23">SUMIF($B$9:$B$63,$B64,CI$9:CI$63)</f>
        <v>28615947</v>
      </c>
      <c r="CJ64" s="87">
        <f t="shared" ca="1" si="23"/>
        <v>27377130</v>
      </c>
      <c r="CK64" s="21">
        <f t="shared" ca="1" si="23"/>
        <v>-1238817</v>
      </c>
      <c r="CL64" s="22">
        <f ca="1">IF(CK64=0,0,IF(CI64=0,1,CK64/CI64))</f>
        <v>-4.3291141124911926E-2</v>
      </c>
      <c r="CM64" s="21">
        <f t="shared" ref="CM64:CO66" si="24">SUMIF($B$9:$B$63,$B64,CM$9:CM$63)</f>
        <v>2380477</v>
      </c>
      <c r="CN64" s="87">
        <f t="shared" ca="1" si="24"/>
        <v>2282056</v>
      </c>
      <c r="CO64" s="21">
        <f t="shared" ca="1" si="24"/>
        <v>-98421</v>
      </c>
      <c r="CP64" s="22">
        <f ca="1">IF(CO64=0,0,IF(CM64=0,1,CO64/CM64))</f>
        <v>-4.1345074957666046E-2</v>
      </c>
      <c r="CQ64" s="21">
        <f t="shared" ref="CQ64:CS66" si="25">SUMIF($B$9:$B$63,$B64,CQ$9:CQ$63)</f>
        <v>30996424</v>
      </c>
      <c r="CR64" s="87">
        <f t="shared" ca="1" si="25"/>
        <v>29659186</v>
      </c>
      <c r="CS64" s="21">
        <f t="shared" ca="1" si="25"/>
        <v>-1337238</v>
      </c>
      <c r="CT64" s="22">
        <f ca="1">IF(CS64=0,0,IF(CQ64=0,1,CS64/CQ64))</f>
        <v>-4.3141686279681811E-2</v>
      </c>
    </row>
    <row r="65" spans="1:98" s="12" customFormat="1">
      <c r="A65" s="94"/>
      <c r="B65" s="29" t="s">
        <v>7</v>
      </c>
      <c r="C65" s="21">
        <f t="shared" si="2"/>
        <v>522082</v>
      </c>
      <c r="D65" s="87">
        <f t="shared" ca="1" si="2"/>
        <v>517072</v>
      </c>
      <c r="E65" s="21">
        <f t="shared" ca="1" si="2"/>
        <v>-5010</v>
      </c>
      <c r="F65" s="22">
        <f ca="1">IF(E65=0,0,IF(C65=0,1,E65/C65))</f>
        <v>-9.5961937013725809E-3</v>
      </c>
      <c r="G65" s="21">
        <f t="shared" si="3"/>
        <v>522082</v>
      </c>
      <c r="H65" s="87">
        <f t="shared" ca="1" si="3"/>
        <v>517072</v>
      </c>
      <c r="I65" s="21">
        <f t="shared" ca="1" si="3"/>
        <v>-5010</v>
      </c>
      <c r="J65" s="22">
        <f ca="1">IF(I65=0,0,IF(G65=0,1,I65/G65))</f>
        <v>-9.5961937013725809E-3</v>
      </c>
      <c r="K65" s="21">
        <f t="shared" si="4"/>
        <v>494630</v>
      </c>
      <c r="L65" s="87">
        <f t="shared" ca="1" si="4"/>
        <v>503928</v>
      </c>
      <c r="M65" s="21">
        <f t="shared" ca="1" si="4"/>
        <v>9298</v>
      </c>
      <c r="N65" s="22">
        <f ca="1">IF(M65=0,0,IF(K65=0,1,M65/K65))</f>
        <v>1.8797889331419446E-2</v>
      </c>
      <c r="O65" s="21">
        <f t="shared" si="5"/>
        <v>1016712</v>
      </c>
      <c r="P65" s="87">
        <f t="shared" ca="1" si="5"/>
        <v>1021000</v>
      </c>
      <c r="Q65" s="21">
        <f t="shared" ca="1" si="5"/>
        <v>4288</v>
      </c>
      <c r="R65" s="22">
        <f ca="1">IF(Q65=0,0,IF(O65=0,1,Q65/O65))</f>
        <v>4.2175168582646808E-3</v>
      </c>
      <c r="S65" s="21">
        <f t="shared" si="6"/>
        <v>529078</v>
      </c>
      <c r="T65" s="87">
        <f t="shared" ca="1" si="6"/>
        <v>553988</v>
      </c>
      <c r="U65" s="21">
        <f t="shared" ca="1" si="6"/>
        <v>24910</v>
      </c>
      <c r="V65" s="22">
        <f ca="1">IF(U65=0,0,IF(S65=0,1,U65/S65))</f>
        <v>4.708190474750415E-2</v>
      </c>
      <c r="W65" s="21">
        <f t="shared" si="7"/>
        <v>1545790</v>
      </c>
      <c r="X65" s="87">
        <f t="shared" ca="1" si="7"/>
        <v>1574988</v>
      </c>
      <c r="Y65" s="21">
        <f t="shared" ca="1" si="7"/>
        <v>29198</v>
      </c>
      <c r="Z65" s="22">
        <f ca="1">IF(Y65=0,0,IF(W65=0,1,Y65/W65))</f>
        <v>1.8888723565296708E-2</v>
      </c>
      <c r="AA65" s="21">
        <f t="shared" si="8"/>
        <v>559383</v>
      </c>
      <c r="AB65" s="87">
        <f t="shared" ca="1" si="8"/>
        <v>569125</v>
      </c>
      <c r="AC65" s="21">
        <f t="shared" ca="1" si="8"/>
        <v>9742</v>
      </c>
      <c r="AD65" s="22">
        <f ca="1">IF(AC65=0,0,IF(AA65=0,1,AC65/AA65))</f>
        <v>1.741561684927858E-2</v>
      </c>
      <c r="AE65" s="21">
        <f t="shared" si="9"/>
        <v>2105173</v>
      </c>
      <c r="AF65" s="87">
        <f t="shared" ca="1" si="9"/>
        <v>2144113</v>
      </c>
      <c r="AG65" s="21">
        <f t="shared" ca="1" si="9"/>
        <v>38940</v>
      </c>
      <c r="AH65" s="22">
        <f ca="1">IF(AG65=0,0,IF(AE65=0,1,AG65/AE65))</f>
        <v>1.8497292146536174E-2</v>
      </c>
      <c r="AI65" s="21">
        <f t="shared" si="10"/>
        <v>577963</v>
      </c>
      <c r="AJ65" s="87">
        <f t="shared" ca="1" si="10"/>
        <v>589559</v>
      </c>
      <c r="AK65" s="21">
        <f t="shared" ca="1" si="10"/>
        <v>11596</v>
      </c>
      <c r="AL65" s="22">
        <f ca="1">IF(AK65=0,0,IF(AI65=0,1,AK65/AI65))</f>
        <v>2.0063568083077982E-2</v>
      </c>
      <c r="AM65" s="21">
        <f t="shared" si="11"/>
        <v>2683136</v>
      </c>
      <c r="AN65" s="87">
        <f t="shared" ca="1" si="11"/>
        <v>2733672</v>
      </c>
      <c r="AO65" s="21">
        <f t="shared" ca="1" si="11"/>
        <v>50536</v>
      </c>
      <c r="AP65" s="22">
        <f ca="1">IF(AO65=0,0,IF(AM65=0,1,AO65/AM65))</f>
        <v>1.8834677034634099E-2</v>
      </c>
      <c r="AQ65" s="21">
        <f t="shared" si="12"/>
        <v>549893</v>
      </c>
      <c r="AR65" s="87">
        <f t="shared" ca="1" si="12"/>
        <v>579289</v>
      </c>
      <c r="AS65" s="21">
        <f t="shared" ca="1" si="12"/>
        <v>29396</v>
      </c>
      <c r="AT65" s="22">
        <f ca="1">IF(AS65=0,0,IF(AQ65=0,1,AS65/AQ65))</f>
        <v>5.3457672674502132E-2</v>
      </c>
      <c r="AU65" s="21">
        <f t="shared" si="13"/>
        <v>3233029</v>
      </c>
      <c r="AV65" s="87">
        <f t="shared" ca="1" si="13"/>
        <v>3312961</v>
      </c>
      <c r="AW65" s="21">
        <f t="shared" ca="1" si="13"/>
        <v>79932</v>
      </c>
      <c r="AX65" s="22">
        <f ca="1">IF(AW65=0,0,IF(AU65=0,1,AW65/AU65))</f>
        <v>2.4723564187020902E-2</v>
      </c>
      <c r="AY65" s="21">
        <f t="shared" si="14"/>
        <v>518173</v>
      </c>
      <c r="AZ65" s="87">
        <f t="shared" ca="1" si="14"/>
        <v>561733</v>
      </c>
      <c r="BA65" s="21">
        <f t="shared" ca="1" si="14"/>
        <v>43560</v>
      </c>
      <c r="BB65" s="22">
        <f ca="1">IF(BA65=0,0,IF(AY65=0,1,BA65/AY65))</f>
        <v>8.4064588467558127E-2</v>
      </c>
      <c r="BC65" s="21">
        <f t="shared" si="15"/>
        <v>3751202</v>
      </c>
      <c r="BD65" s="87">
        <f t="shared" ca="1" si="15"/>
        <v>3874694</v>
      </c>
      <c r="BE65" s="21">
        <f t="shared" ca="1" si="15"/>
        <v>123492</v>
      </c>
      <c r="BF65" s="22">
        <f ca="1">IF(BE65=0,0,IF(BC65=0,1,BE65/BC65))</f>
        <v>3.2920647835013951E-2</v>
      </c>
      <c r="BG65" s="21">
        <f t="shared" si="16"/>
        <v>558781</v>
      </c>
      <c r="BH65" s="87">
        <f t="shared" ca="1" si="16"/>
        <v>547919</v>
      </c>
      <c r="BI65" s="21">
        <f t="shared" ca="1" si="16"/>
        <v>-10862</v>
      </c>
      <c r="BJ65" s="22">
        <f ca="1">IF(BI65=0,0,IF(BG65=0,1,BI65/BG65))</f>
        <v>-1.9438742548511849E-2</v>
      </c>
      <c r="BK65" s="21">
        <f t="shared" si="17"/>
        <v>4309983</v>
      </c>
      <c r="BL65" s="87">
        <f t="shared" ca="1" si="17"/>
        <v>4422613</v>
      </c>
      <c r="BM65" s="21">
        <f t="shared" ca="1" si="17"/>
        <v>112630</v>
      </c>
      <c r="BN65" s="22">
        <f ca="1">IF(BM65=0,0,IF(BK65=0,1,BM65/BK65))</f>
        <v>2.6132353654295157E-2</v>
      </c>
      <c r="BO65" s="21">
        <f t="shared" si="18"/>
        <v>547440</v>
      </c>
      <c r="BP65" s="87">
        <f t="shared" ca="1" si="18"/>
        <v>588938</v>
      </c>
      <c r="BQ65" s="21">
        <f t="shared" ca="1" si="18"/>
        <v>41498</v>
      </c>
      <c r="BR65" s="22">
        <f ca="1">IF(BQ65=0,0,IF(BO65=0,1,BQ65/BO65))</f>
        <v>7.5803741049247406E-2</v>
      </c>
      <c r="BS65" s="21">
        <f t="shared" si="19"/>
        <v>4857423</v>
      </c>
      <c r="BT65" s="87">
        <f t="shared" ca="1" si="19"/>
        <v>5011551</v>
      </c>
      <c r="BU65" s="21">
        <f t="shared" ca="1" si="19"/>
        <v>154128</v>
      </c>
      <c r="BV65" s="22">
        <f ca="1">IF(BU65=0,0,IF(BS65=0,1,BU65/BS65))</f>
        <v>3.173040519633559E-2</v>
      </c>
      <c r="BW65" s="21">
        <f t="shared" si="20"/>
        <v>590879</v>
      </c>
      <c r="BX65" s="87">
        <f t="shared" ca="1" si="20"/>
        <v>609205</v>
      </c>
      <c r="BY65" s="21">
        <f t="shared" ca="1" si="20"/>
        <v>18326</v>
      </c>
      <c r="BZ65" s="22">
        <f ca="1">IF(BY65=0,0,IF(BW65=0,1,BY65/BW65))</f>
        <v>3.101481013879322E-2</v>
      </c>
      <c r="CA65" s="21">
        <f t="shared" si="21"/>
        <v>5448302</v>
      </c>
      <c r="CB65" s="87">
        <f t="shared" ca="1" si="21"/>
        <v>5620756</v>
      </c>
      <c r="CC65" s="21">
        <f t="shared" ca="1" si="21"/>
        <v>172454</v>
      </c>
      <c r="CD65" s="22">
        <f ca="1">IF(CC65=0,0,IF(CA65=0,1,CC65/CA65))</f>
        <v>3.1652797513794205E-2</v>
      </c>
      <c r="CE65" s="21">
        <f t="shared" si="22"/>
        <v>541370</v>
      </c>
      <c r="CF65" s="87">
        <f t="shared" ca="1" si="22"/>
        <v>536917</v>
      </c>
      <c r="CG65" s="21">
        <f t="shared" ca="1" si="22"/>
        <v>-4453</v>
      </c>
      <c r="CH65" s="22">
        <f ca="1">IF(CG65=0,0,IF(CE65=0,1,CG65/CE65))</f>
        <v>-8.2254280806103031E-3</v>
      </c>
      <c r="CI65" s="21">
        <f t="shared" si="23"/>
        <v>5989672</v>
      </c>
      <c r="CJ65" s="87">
        <f t="shared" ca="1" si="23"/>
        <v>6157673</v>
      </c>
      <c r="CK65" s="21">
        <f t="shared" ca="1" si="23"/>
        <v>168001</v>
      </c>
      <c r="CL65" s="22">
        <f ca="1">IF(CK65=0,0,IF(CI65=0,1,CK65/CI65))</f>
        <v>2.8048447394114401E-2</v>
      </c>
      <c r="CM65" s="21">
        <f t="shared" si="24"/>
        <v>467965</v>
      </c>
      <c r="CN65" s="87">
        <f t="shared" ca="1" si="24"/>
        <v>521312</v>
      </c>
      <c r="CO65" s="21">
        <f t="shared" ca="1" si="24"/>
        <v>53347</v>
      </c>
      <c r="CP65" s="22">
        <f ca="1">IF(CO65=0,0,IF(CM65=0,1,CO65/CM65))</f>
        <v>0.11399784171893197</v>
      </c>
      <c r="CQ65" s="21">
        <f t="shared" si="25"/>
        <v>6457637</v>
      </c>
      <c r="CR65" s="87">
        <f t="shared" ca="1" si="25"/>
        <v>6678985</v>
      </c>
      <c r="CS65" s="21">
        <f t="shared" ca="1" si="25"/>
        <v>221348</v>
      </c>
      <c r="CT65" s="22">
        <f ca="1">IF(CS65=0,0,IF(CQ65=0,1,CS65/CQ65))</f>
        <v>3.4276934426633147E-2</v>
      </c>
    </row>
    <row r="66" spans="1:98" s="12" customFormat="1">
      <c r="A66" s="95"/>
      <c r="B66" s="29" t="s">
        <v>8</v>
      </c>
      <c r="C66" s="87">
        <f t="shared" si="2"/>
        <v>9098</v>
      </c>
      <c r="D66" s="87">
        <f t="shared" ca="1" si="2"/>
        <v>8297</v>
      </c>
      <c r="E66" s="87">
        <f t="shared" ca="1" si="2"/>
        <v>-801</v>
      </c>
      <c r="F66" s="22">
        <f ca="1">IF(E66=0,0,IF(C66=0,1,E66/C66))</f>
        <v>-8.8041327764343813E-2</v>
      </c>
      <c r="G66" s="87">
        <f t="shared" si="3"/>
        <v>9098</v>
      </c>
      <c r="H66" s="87">
        <f t="shared" ca="1" si="3"/>
        <v>8297</v>
      </c>
      <c r="I66" s="87">
        <f t="shared" ca="1" si="3"/>
        <v>-801</v>
      </c>
      <c r="J66" s="22">
        <f ca="1">IF(I66=0,0,IF(G66=0,1,I66/G66))</f>
        <v>-8.8041327764343813E-2</v>
      </c>
      <c r="K66" s="87">
        <f t="shared" si="4"/>
        <v>8494</v>
      </c>
      <c r="L66" s="87">
        <f t="shared" ca="1" si="4"/>
        <v>7530</v>
      </c>
      <c r="M66" s="87">
        <f t="shared" ca="1" si="4"/>
        <v>-964</v>
      </c>
      <c r="N66" s="22">
        <f ca="1">IF(M66=0,0,IF(K66=0,1,M66/K66))</f>
        <v>-0.11349187661878973</v>
      </c>
      <c r="O66" s="87">
        <f t="shared" si="5"/>
        <v>17592</v>
      </c>
      <c r="P66" s="87">
        <f t="shared" ca="1" si="5"/>
        <v>15827</v>
      </c>
      <c r="Q66" s="87">
        <f t="shared" ca="1" si="5"/>
        <v>-1765</v>
      </c>
      <c r="R66" s="22">
        <f ca="1">IF(Q66=0,0,IF(O66=0,1,Q66/O66))</f>
        <v>-0.10032969531605275</v>
      </c>
      <c r="S66" s="87">
        <f t="shared" si="6"/>
        <v>9457</v>
      </c>
      <c r="T66" s="87">
        <f t="shared" ca="1" si="6"/>
        <v>8586</v>
      </c>
      <c r="U66" s="87">
        <f t="shared" ca="1" si="6"/>
        <v>-871</v>
      </c>
      <c r="V66" s="22">
        <f ca="1">IF(U66=0,0,IF(S66=0,1,U66/S66))</f>
        <v>-9.2101089140319337E-2</v>
      </c>
      <c r="W66" s="87">
        <f t="shared" si="7"/>
        <v>27049</v>
      </c>
      <c r="X66" s="87">
        <f t="shared" ca="1" si="7"/>
        <v>24413</v>
      </c>
      <c r="Y66" s="87">
        <f t="shared" ca="1" si="7"/>
        <v>-2636</v>
      </c>
      <c r="Z66" s="22">
        <f ca="1">IF(Y66=0,0,IF(W66=0,1,Y66/W66))</f>
        <v>-9.7452770897260524E-2</v>
      </c>
      <c r="AA66" s="87">
        <f t="shared" si="8"/>
        <v>10102</v>
      </c>
      <c r="AB66" s="87">
        <f t="shared" ca="1" si="8"/>
        <v>9450</v>
      </c>
      <c r="AC66" s="87">
        <f t="shared" ca="1" si="8"/>
        <v>-652</v>
      </c>
      <c r="AD66" s="22">
        <f ca="1">IF(AC66=0,0,IF(AA66=0,1,AC66/AA66))</f>
        <v>-6.4541674915858244E-2</v>
      </c>
      <c r="AE66" s="87">
        <f t="shared" si="9"/>
        <v>37151</v>
      </c>
      <c r="AF66" s="87">
        <f t="shared" ca="1" si="9"/>
        <v>33863</v>
      </c>
      <c r="AG66" s="87">
        <f t="shared" ca="1" si="9"/>
        <v>-3288</v>
      </c>
      <c r="AH66" s="22">
        <f ca="1">IF(AG66=0,0,IF(AE66=0,1,AG66/AE66))</f>
        <v>-8.8503674194503515E-2</v>
      </c>
      <c r="AI66" s="87">
        <f t="shared" si="10"/>
        <v>13786</v>
      </c>
      <c r="AJ66" s="87">
        <f t="shared" ca="1" si="10"/>
        <v>14329</v>
      </c>
      <c r="AK66" s="87">
        <f t="shared" ca="1" si="10"/>
        <v>543</v>
      </c>
      <c r="AL66" s="22">
        <f ca="1">IF(AK66=0,0,IF(AI66=0,1,AK66/AI66))</f>
        <v>3.9387784709125198E-2</v>
      </c>
      <c r="AM66" s="87">
        <f t="shared" si="11"/>
        <v>50937</v>
      </c>
      <c r="AN66" s="87">
        <f t="shared" ca="1" si="11"/>
        <v>48192</v>
      </c>
      <c r="AO66" s="87">
        <f t="shared" ca="1" si="11"/>
        <v>-2745</v>
      </c>
      <c r="AP66" s="22">
        <f ca="1">IF(AO66=0,0,IF(AM66=0,1,AO66/AM66))</f>
        <v>-5.3890099534719356E-2</v>
      </c>
      <c r="AQ66" s="87">
        <f t="shared" si="12"/>
        <v>16856</v>
      </c>
      <c r="AR66" s="87">
        <f t="shared" ca="1" si="12"/>
        <v>17322</v>
      </c>
      <c r="AS66" s="87">
        <f t="shared" ca="1" si="12"/>
        <v>466</v>
      </c>
      <c r="AT66" s="22">
        <f ca="1">IF(AS66=0,0,IF(AQ66=0,1,AS66/AQ66))</f>
        <v>2.7645942097769341E-2</v>
      </c>
      <c r="AU66" s="87">
        <f t="shared" si="13"/>
        <v>67793</v>
      </c>
      <c r="AV66" s="87">
        <f t="shared" ca="1" si="13"/>
        <v>65514</v>
      </c>
      <c r="AW66" s="87">
        <f t="shared" ca="1" si="13"/>
        <v>-2279</v>
      </c>
      <c r="AX66" s="22">
        <f ca="1">IF(AW66=0,0,IF(AU66=0,1,AW66/AU66))</f>
        <v>-3.3617040107385719E-2</v>
      </c>
      <c r="AY66" s="87">
        <f t="shared" si="14"/>
        <v>19487</v>
      </c>
      <c r="AZ66" s="87">
        <f t="shared" ca="1" si="14"/>
        <v>19916</v>
      </c>
      <c r="BA66" s="87">
        <f t="shared" ca="1" si="14"/>
        <v>429</v>
      </c>
      <c r="BB66" s="22">
        <f ca="1">IF(BA66=0,0,IF(AY66=0,1,BA66/AY66))</f>
        <v>2.2014676450967312E-2</v>
      </c>
      <c r="BC66" s="87">
        <f t="shared" si="15"/>
        <v>87280</v>
      </c>
      <c r="BD66" s="87">
        <f t="shared" ca="1" si="15"/>
        <v>85430</v>
      </c>
      <c r="BE66" s="87">
        <f t="shared" ca="1" si="15"/>
        <v>-1850</v>
      </c>
      <c r="BF66" s="22">
        <f ca="1">IF(BE66=0,0,IF(BC66=0,1,BE66/BC66))</f>
        <v>-2.11961503208066E-2</v>
      </c>
      <c r="BG66" s="87">
        <f t="shared" si="16"/>
        <v>22119</v>
      </c>
      <c r="BH66" s="87">
        <f t="shared" ca="1" si="16"/>
        <v>23074</v>
      </c>
      <c r="BI66" s="87">
        <f t="shared" ca="1" si="16"/>
        <v>955</v>
      </c>
      <c r="BJ66" s="22">
        <f ca="1">IF(BI66=0,0,IF(BG66=0,1,BI66/BG66))</f>
        <v>4.3175550431755506E-2</v>
      </c>
      <c r="BK66" s="87">
        <f t="shared" si="17"/>
        <v>109399</v>
      </c>
      <c r="BL66" s="87">
        <f t="shared" ca="1" si="17"/>
        <v>108504</v>
      </c>
      <c r="BM66" s="87">
        <f t="shared" ca="1" si="17"/>
        <v>-895</v>
      </c>
      <c r="BN66" s="22">
        <f ca="1">IF(BM66=0,0,IF(BK66=0,1,BM66/BK66))</f>
        <v>-8.1810619841132005E-3</v>
      </c>
      <c r="BO66" s="87">
        <f t="shared" si="18"/>
        <v>17115</v>
      </c>
      <c r="BP66" s="87">
        <f t="shared" ca="1" si="18"/>
        <v>15899</v>
      </c>
      <c r="BQ66" s="87">
        <f t="shared" ca="1" si="18"/>
        <v>-1216</v>
      </c>
      <c r="BR66" s="22">
        <f ca="1">IF(BQ66=0,0,IF(BO66=0,1,BQ66/BO66))</f>
        <v>-7.1048787613204795E-2</v>
      </c>
      <c r="BS66" s="87">
        <f t="shared" si="19"/>
        <v>126514</v>
      </c>
      <c r="BT66" s="87">
        <f t="shared" ca="1" si="19"/>
        <v>124403</v>
      </c>
      <c r="BU66" s="87">
        <f t="shared" ca="1" si="19"/>
        <v>-2111</v>
      </c>
      <c r="BV66" s="22">
        <f ca="1">IF(BU66=0,0,IF(BS66=0,1,BU66/BS66))</f>
        <v>-1.6685900374662093E-2</v>
      </c>
      <c r="BW66" s="87">
        <f t="shared" si="20"/>
        <v>13535</v>
      </c>
      <c r="BX66" s="87">
        <f t="shared" ca="1" si="20"/>
        <v>12791</v>
      </c>
      <c r="BY66" s="87">
        <f t="shared" ca="1" si="20"/>
        <v>-744</v>
      </c>
      <c r="BZ66" s="22">
        <f ca="1">IF(BY66=0,0,IF(BW66=0,1,BY66/BW66))</f>
        <v>-5.4968599926117474E-2</v>
      </c>
      <c r="CA66" s="87">
        <f t="shared" si="21"/>
        <v>140049</v>
      </c>
      <c r="CB66" s="87">
        <f t="shared" ca="1" si="21"/>
        <v>137194</v>
      </c>
      <c r="CC66" s="87">
        <f t="shared" ca="1" si="21"/>
        <v>-2855</v>
      </c>
      <c r="CD66" s="22">
        <f ca="1">IF(CC66=0,0,IF(CA66=0,1,CC66/CA66))</f>
        <v>-2.0385722140108104E-2</v>
      </c>
      <c r="CE66" s="87">
        <f t="shared" si="22"/>
        <v>9635</v>
      </c>
      <c r="CF66" s="87">
        <f t="shared" ca="1" si="22"/>
        <v>7200</v>
      </c>
      <c r="CG66" s="87">
        <f t="shared" ca="1" si="22"/>
        <v>-2435</v>
      </c>
      <c r="CH66" s="22">
        <f ca="1">IF(CG66=0,0,IF(CE66=0,1,CG66/CE66))</f>
        <v>-0.25272444213803841</v>
      </c>
      <c r="CI66" s="87">
        <f t="shared" si="23"/>
        <v>149684</v>
      </c>
      <c r="CJ66" s="87">
        <f t="shared" ca="1" si="23"/>
        <v>144394</v>
      </c>
      <c r="CK66" s="87">
        <f t="shared" ca="1" si="23"/>
        <v>-5290</v>
      </c>
      <c r="CL66" s="22">
        <f ca="1">IF(CK66=0,0,IF(CI66=0,1,CK66/CI66))</f>
        <v>-3.5341118623232942E-2</v>
      </c>
      <c r="CM66" s="87">
        <f t="shared" si="24"/>
        <v>8466</v>
      </c>
      <c r="CN66" s="87">
        <f t="shared" ca="1" si="24"/>
        <v>7491</v>
      </c>
      <c r="CO66" s="87">
        <f t="shared" ca="1" si="24"/>
        <v>-975</v>
      </c>
      <c r="CP66" s="22">
        <f ca="1">IF(CO66=0,0,IF(CM66=0,1,CO66/CM66))</f>
        <v>-0.1151665485471297</v>
      </c>
      <c r="CQ66" s="87">
        <f t="shared" si="25"/>
        <v>158150</v>
      </c>
      <c r="CR66" s="87">
        <f t="shared" ca="1" si="25"/>
        <v>151885</v>
      </c>
      <c r="CS66" s="87">
        <f t="shared" ca="1" si="25"/>
        <v>-6265</v>
      </c>
      <c r="CT66" s="22">
        <f ca="1">IF(CS66=0,0,IF(CQ66=0,1,CS66/CQ66))</f>
        <v>-3.9614290230793547E-2</v>
      </c>
    </row>
    <row r="67" spans="1:98" s="16" customFormat="1" ht="15.6">
      <c r="A67" s="7"/>
      <c r="B67" s="30" t="s">
        <v>20</v>
      </c>
      <c r="C67" s="14">
        <f>SUM(C64:C66)</f>
        <v>2665926</v>
      </c>
      <c r="D67" s="103">
        <f ca="1">SUM(D64:D66)</f>
        <v>2483291</v>
      </c>
      <c r="E67" s="14">
        <f ca="1">SUM(E64:E66)</f>
        <v>-182635</v>
      </c>
      <c r="F67" s="15">
        <f ca="1">IF(E67=0,0,IF(C67=0,1,E67/C67))</f>
        <v>-6.8507152861707346E-2</v>
      </c>
      <c r="G67" s="14">
        <f>SUM(G64:G66)</f>
        <v>2665926</v>
      </c>
      <c r="H67" s="103">
        <f ca="1">SUM(H64:H66)</f>
        <v>2483291</v>
      </c>
      <c r="I67" s="14">
        <f ca="1">SUM(I64:I66)</f>
        <v>-182635</v>
      </c>
      <c r="J67" s="15">
        <f ca="1">IF(I67=0,0,IF(G67=0,1,I67/G67))</f>
        <v>-6.8507152861707346E-2</v>
      </c>
      <c r="K67" s="14">
        <f>SUM(K64:K66)</f>
        <v>2505111</v>
      </c>
      <c r="L67" s="103">
        <f ca="1">SUM(L64:L66)</f>
        <v>2379794</v>
      </c>
      <c r="M67" s="14">
        <f ca="1">SUM(M64:M66)</f>
        <v>-125317</v>
      </c>
      <c r="N67" s="15">
        <f ca="1">IF(M67=0,0,IF(K67=0,1,M67/K67))</f>
        <v>-5.0024529851172263E-2</v>
      </c>
      <c r="O67" s="14">
        <f>SUM(O64:O66)</f>
        <v>5171037</v>
      </c>
      <c r="P67" s="102">
        <f ca="1">SUM(P64:P66)</f>
        <v>4863085</v>
      </c>
      <c r="Q67" s="14">
        <f ca="1">SUM(Q64:Q66)</f>
        <v>-307952</v>
      </c>
      <c r="R67" s="15">
        <f ca="1">IF(Q67=0,0,IF(O67=0,1,Q67/O67))</f>
        <v>-5.9553238547703294E-2</v>
      </c>
      <c r="S67" s="14">
        <f>SUM(S64:S66)</f>
        <v>3058247</v>
      </c>
      <c r="T67" s="102">
        <f ca="1">SUM(T64:T66)</f>
        <v>2874702</v>
      </c>
      <c r="U67" s="14">
        <f ca="1">SUM(U64:U66)</f>
        <v>-183545</v>
      </c>
      <c r="V67" s="15">
        <f ca="1">IF(U67=0,0,IF(S67=0,1,U67/S67))</f>
        <v>-6.001640809260992E-2</v>
      </c>
      <c r="W67" s="14">
        <f>SUM(W64:W66)</f>
        <v>8229284</v>
      </c>
      <c r="X67" s="102">
        <f ca="1">SUM(X64:X66)</f>
        <v>7737787</v>
      </c>
      <c r="Y67" s="14">
        <f ca="1">SUM(Y64:Y66)</f>
        <v>-491497</v>
      </c>
      <c r="Z67" s="15">
        <f ca="1">IF(Y67=0,0,IF(W67=0,1,Y67/W67))</f>
        <v>-5.9725366143640199E-2</v>
      </c>
      <c r="AA67" s="14">
        <f>SUM(AA64:AA66)</f>
        <v>2971312</v>
      </c>
      <c r="AB67" s="102">
        <f ca="1">SUM(AB64:AB66)</f>
        <v>2951585</v>
      </c>
      <c r="AC67" s="14">
        <f ca="1">SUM(AC64:AC66)</f>
        <v>-19727</v>
      </c>
      <c r="AD67" s="15">
        <f ca="1">IF(AC67=0,0,IF(AA67=0,1,AC67/AA67))</f>
        <v>-6.6391546899147585E-3</v>
      </c>
      <c r="AE67" s="14">
        <f>SUM(AE64:AE66)</f>
        <v>11200596</v>
      </c>
      <c r="AF67" s="102">
        <f ca="1">SUM(AF64:AF66)</f>
        <v>10689372</v>
      </c>
      <c r="AG67" s="14">
        <f ca="1">SUM(AG64:AG66)</f>
        <v>-511224</v>
      </c>
      <c r="AH67" s="15">
        <f ca="1">IF(AG67=0,0,IF(AE67=0,1,AG67/AE67))</f>
        <v>-4.5642571163177388E-2</v>
      </c>
      <c r="AI67" s="14">
        <f>SUM(AI64:AI66)</f>
        <v>3269537</v>
      </c>
      <c r="AJ67" s="102">
        <f ca="1">SUM(AJ64:AJ66)</f>
        <v>3212351</v>
      </c>
      <c r="AK67" s="14">
        <f ca="1">SUM(AK64:AK66)</f>
        <v>-57186</v>
      </c>
      <c r="AL67" s="15">
        <f ca="1">IF(AK67=0,0,IF(AI67=0,1,AK67/AI67))</f>
        <v>-1.7490549885197812E-2</v>
      </c>
      <c r="AM67" s="14">
        <f>SUM(AM64:AM66)</f>
        <v>14470133</v>
      </c>
      <c r="AN67" s="102">
        <f ca="1">SUM(AN64:AN66)</f>
        <v>13901723</v>
      </c>
      <c r="AO67" s="14">
        <f ca="1">SUM(AO64:AO66)</f>
        <v>-568410</v>
      </c>
      <c r="AP67" s="15">
        <f ca="1">IF(AO67=0,0,IF(AM67=0,1,AO67/AM67))</f>
        <v>-3.9281601627296721E-2</v>
      </c>
      <c r="AQ67" s="14">
        <f>SUM(AQ64:AQ66)</f>
        <v>3297137</v>
      </c>
      <c r="AR67" s="102">
        <f ca="1">SUM(AR64:AR66)</f>
        <v>3286527</v>
      </c>
      <c r="AS67" s="14">
        <f ca="1">SUM(AS64:AS66)</f>
        <v>-10610</v>
      </c>
      <c r="AT67" s="15">
        <f ca="1">IF(AS67=0,0,IF(AQ67=0,1,AS67/AQ67))</f>
        <v>-3.2179433247693377E-3</v>
      </c>
      <c r="AU67" s="14">
        <f>SUM(AU64:AU66)</f>
        <v>17767270</v>
      </c>
      <c r="AV67" s="102">
        <f ca="1">SUM(AV64:AV66)</f>
        <v>17188250</v>
      </c>
      <c r="AW67" s="14">
        <f ca="1">SUM(AW64:AW66)</f>
        <v>-579020</v>
      </c>
      <c r="AX67" s="15">
        <f ca="1">IF(AW67=0,0,IF(AU67=0,1,AW67/AU67))</f>
        <v>-3.2589137216916274E-2</v>
      </c>
      <c r="AY67" s="14">
        <f>SUM(AY64:AY66)</f>
        <v>3662528</v>
      </c>
      <c r="AZ67" s="102">
        <f ca="1">SUM(AZ64:AZ66)</f>
        <v>3631614</v>
      </c>
      <c r="BA67" s="14">
        <f ca="1">SUM(BA64:BA66)</f>
        <v>-30914</v>
      </c>
      <c r="BB67" s="15">
        <f ca="1">IF(BA67=0,0,IF(AY67=0,1,BA67/AY67))</f>
        <v>-8.4406180648994352E-3</v>
      </c>
      <c r="BC67" s="14">
        <f>SUM(BC64:BC66)</f>
        <v>21429798</v>
      </c>
      <c r="BD67" s="102">
        <f ca="1">SUM(BD64:BD66)</f>
        <v>20819864</v>
      </c>
      <c r="BE67" s="14">
        <f ca="1">SUM(BE64:BE66)</f>
        <v>-609934</v>
      </c>
      <c r="BF67" s="15">
        <f ca="1">IF(BE67=0,0,IF(BC67=0,1,BE67/BC67))</f>
        <v>-2.8461957504219124E-2</v>
      </c>
      <c r="BG67" s="14">
        <f>SUM(BG64:BG66)</f>
        <v>3924272</v>
      </c>
      <c r="BH67" s="102">
        <f ca="1">SUM(BH64:BH66)</f>
        <v>3829507</v>
      </c>
      <c r="BI67" s="14">
        <f ca="1">SUM(BI64:BI66)</f>
        <v>-94765</v>
      </c>
      <c r="BJ67" s="15">
        <f ca="1">IF(BI67=0,0,IF(BG67=0,1,BI67/BG67))</f>
        <v>-2.4148428039646588E-2</v>
      </c>
      <c r="BK67" s="14">
        <f>SUM(BK64:BK66)</f>
        <v>25354070</v>
      </c>
      <c r="BL67" s="102">
        <f ca="1">SUM(BL64:BL66)</f>
        <v>24649371</v>
      </c>
      <c r="BM67" s="14">
        <f ca="1">SUM(BM64:BM66)</f>
        <v>-704699</v>
      </c>
      <c r="BN67" s="15">
        <f ca="1">IF(BM67=0,0,IF(BK67=0,1,BM67/BK67))</f>
        <v>-2.7794314680049396E-2</v>
      </c>
      <c r="BO67" s="14">
        <f>SUM(BO64:BO66)</f>
        <v>3186847</v>
      </c>
      <c r="BP67" s="102">
        <f ca="1">SUM(BP64:BP66)</f>
        <v>3105887</v>
      </c>
      <c r="BQ67" s="14">
        <f ca="1">SUM(BQ64:BQ66)</f>
        <v>-80960</v>
      </c>
      <c r="BR67" s="15">
        <f ca="1">IF(BQ67=0,0,IF(BO67=0,1,BQ67/BO67))</f>
        <v>-2.5404420105514948E-2</v>
      </c>
      <c r="BS67" s="14">
        <f>SUM(BS64:BS66)</f>
        <v>28540917</v>
      </c>
      <c r="BT67" s="102">
        <f ca="1">SUM(BT64:BT66)</f>
        <v>27755258</v>
      </c>
      <c r="BU67" s="14">
        <f ca="1">SUM(BU64:BU66)</f>
        <v>-785659</v>
      </c>
      <c r="BV67" s="15">
        <f ca="1">IF(BU67=0,0,IF(BS67=0,1,BU67/BS67))</f>
        <v>-2.7527461714001691E-2</v>
      </c>
      <c r="BW67" s="14">
        <f>SUM(BW64:BW66)</f>
        <v>3228976</v>
      </c>
      <c r="BX67" s="102">
        <f ca="1">SUM(BX64:BX66)</f>
        <v>3163618</v>
      </c>
      <c r="BY67" s="14">
        <f ca="1">SUM(BY64:BY66)</f>
        <v>-65358</v>
      </c>
      <c r="BZ67" s="15">
        <f ca="1">IF(BY67=0,0,IF(BW67=0,1,BY67/BW67))</f>
        <v>-2.0241091912730227E-2</v>
      </c>
      <c r="CA67" s="14">
        <f>SUM(CA64:CA66)</f>
        <v>31769893</v>
      </c>
      <c r="CB67" s="102">
        <f ca="1">SUM(CB64:CB66)</f>
        <v>30918876</v>
      </c>
      <c r="CC67" s="14">
        <f ca="1">SUM(CC64:CC66)</f>
        <v>-851017</v>
      </c>
      <c r="CD67" s="15">
        <f ca="1">IF(CC67=0,0,IF(CA67=0,1,CC67/CA67))</f>
        <v>-2.6786901674487856E-2</v>
      </c>
      <c r="CE67" s="14">
        <f>SUM(CE64:CE66)</f>
        <v>2985410</v>
      </c>
      <c r="CF67" s="103">
        <f ca="1">SUM(CF64:CF66)</f>
        <v>2760321</v>
      </c>
      <c r="CG67" s="14">
        <f ca="1">SUM(CG64:CG66)</f>
        <v>-225089</v>
      </c>
      <c r="CH67" s="15">
        <f ca="1">IF(CG67=0,0,IF(CE67=0,1,CG67/CE67))</f>
        <v>-7.5396344220726802E-2</v>
      </c>
      <c r="CI67" s="14">
        <f>SUM(CI64:CI66)</f>
        <v>34755303</v>
      </c>
      <c r="CJ67" s="103">
        <f ca="1">SUM(CJ64:CJ66)</f>
        <v>33679197</v>
      </c>
      <c r="CK67" s="14">
        <f ca="1">SUM(CK64:CK66)</f>
        <v>-1076106</v>
      </c>
      <c r="CL67" s="15">
        <f ca="1">IF(CK67=0,0,IF(CI67=0,1,CK67/CI67))</f>
        <v>-3.0962354147797244E-2</v>
      </c>
      <c r="CM67" s="14">
        <f>SUM(CM64:CM66)</f>
        <v>2856908</v>
      </c>
      <c r="CN67" s="103">
        <f ca="1">SUM(CN64:CN66)</f>
        <v>2810859</v>
      </c>
      <c r="CO67" s="14">
        <f ca="1">SUM(CO64:CO66)</f>
        <v>-46049</v>
      </c>
      <c r="CP67" s="15">
        <f ca="1">IF(CO67=0,0,IF(CM67=0,1,CO67/CM67))</f>
        <v>-1.6118474938639955E-2</v>
      </c>
      <c r="CQ67" s="14">
        <f>SUM(CQ64:CQ66)</f>
        <v>37612211</v>
      </c>
      <c r="CR67" s="103">
        <f ca="1">SUM(CR64:CR66)</f>
        <v>36490056</v>
      </c>
      <c r="CS67" s="14">
        <f ca="1">SUM(CS64:CS66)</f>
        <v>-1122155</v>
      </c>
      <c r="CT67" s="15">
        <f ca="1">IF(CS67=0,0,IF(CQ67=0,1,CS67/CQ67))</f>
        <v>-2.9834858684590491E-2</v>
      </c>
    </row>
    <row r="72" spans="1:98">
      <c r="CQ72" s="2"/>
    </row>
    <row r="121" spans="101:129">
      <c r="CW121" s="12"/>
      <c r="CX121" s="12"/>
      <c r="CY121" s="12"/>
      <c r="CZ121" s="12"/>
      <c r="DA121" s="12"/>
      <c r="DB121" s="12"/>
      <c r="DC121" s="12"/>
      <c r="DD121" s="12"/>
      <c r="DE121" s="12"/>
      <c r="DF121" s="12"/>
      <c r="DG121" s="12"/>
      <c r="DH121" s="12"/>
      <c r="DI121" s="12"/>
      <c r="DJ121" s="12"/>
      <c r="DK121" s="12"/>
      <c r="DL121" s="12"/>
      <c r="DM121" s="12"/>
      <c r="DN121" s="12"/>
      <c r="DO121" s="12"/>
      <c r="DP121" s="12"/>
      <c r="DQ121" s="12"/>
      <c r="DR121" s="12"/>
      <c r="DS121" s="12"/>
      <c r="DT121" s="12"/>
      <c r="DU121" s="12"/>
      <c r="DV121" s="12"/>
      <c r="DW121" s="12"/>
      <c r="DX121" s="12"/>
      <c r="DY121" s="12"/>
    </row>
    <row r="122" spans="101:129">
      <c r="CW122" s="12"/>
      <c r="CX122" s="12"/>
      <c r="CY122" s="12"/>
      <c r="CZ122" s="12"/>
      <c r="DA122" s="12"/>
      <c r="DB122" s="12"/>
      <c r="DC122" s="12"/>
      <c r="DD122" s="12"/>
      <c r="DE122" s="12"/>
      <c r="DF122" s="12"/>
      <c r="DG122" s="12"/>
      <c r="DH122" s="12"/>
      <c r="DI122" s="12"/>
      <c r="DJ122" s="12"/>
      <c r="DK122" s="12"/>
      <c r="DL122" s="12"/>
      <c r="DM122" s="12"/>
      <c r="DN122" s="12"/>
      <c r="DO122" s="12"/>
      <c r="DP122" s="12"/>
      <c r="DQ122" s="12"/>
      <c r="DR122" s="12"/>
      <c r="DS122" s="12"/>
      <c r="DT122" s="12"/>
      <c r="DU122" s="12"/>
      <c r="DV122" s="12"/>
      <c r="DW122" s="12"/>
      <c r="DX122" s="12"/>
      <c r="DY122" s="12"/>
    </row>
    <row r="123" spans="101:129" ht="15.6">
      <c r="CW123" s="12"/>
      <c r="CX123" s="12"/>
      <c r="CY123" s="16"/>
      <c r="CZ123" s="12"/>
      <c r="DA123" s="12"/>
      <c r="DB123" s="12"/>
      <c r="DC123" s="12"/>
      <c r="DD123" s="12"/>
      <c r="DE123" s="12"/>
      <c r="DF123" s="12"/>
      <c r="DG123" s="12"/>
      <c r="DH123" s="12"/>
      <c r="DI123" s="12"/>
      <c r="DJ123" s="12"/>
      <c r="DK123" s="12"/>
      <c r="DL123" s="12"/>
      <c r="DM123" s="12"/>
      <c r="DN123" s="12"/>
      <c r="DO123" s="12"/>
      <c r="DP123" s="12"/>
      <c r="DQ123" s="12"/>
      <c r="DR123" s="12"/>
      <c r="DS123" s="12"/>
      <c r="DT123" s="12"/>
      <c r="DU123" s="12"/>
      <c r="DV123" s="12"/>
      <c r="DW123" s="12"/>
      <c r="DX123" s="12"/>
      <c r="DY123" s="12"/>
    </row>
    <row r="124" spans="101:129" ht="15.6">
      <c r="CW124" s="12"/>
      <c r="CX124" s="12"/>
      <c r="CY124" s="16"/>
      <c r="CZ124" s="12"/>
      <c r="DA124" s="12"/>
      <c r="DB124" s="12"/>
      <c r="DC124" s="12"/>
      <c r="DD124" s="12"/>
      <c r="DE124" s="12"/>
      <c r="DF124" s="12"/>
      <c r="DG124" s="12"/>
      <c r="DH124" s="12"/>
      <c r="DI124" s="12"/>
      <c r="DJ124" s="12"/>
      <c r="DK124" s="12"/>
      <c r="DL124" s="12"/>
      <c r="DM124" s="12"/>
      <c r="DN124" s="12"/>
      <c r="DO124" s="12"/>
      <c r="DP124" s="12"/>
      <c r="DQ124" s="12"/>
      <c r="DR124" s="12"/>
      <c r="DS124" s="12"/>
      <c r="DT124" s="12"/>
      <c r="DU124" s="12"/>
      <c r="DV124" s="12"/>
      <c r="DW124" s="12"/>
      <c r="DX124" s="12"/>
      <c r="DY124" s="12"/>
    </row>
  </sheetData>
  <sheetProtection sheet="1" objects="1" scenarios="1"/>
  <pageMargins left="0.75" right="0.75" top="1" bottom="1" header="0.5" footer="0.5"/>
  <pageSetup scale="63" fitToHeight="2" orientation="landscape" r:id="rId1"/>
  <headerFooter alignWithMargins="0"/>
  <rowBreaks count="3" manualBreakCount="3">
    <brk id="38" min="10" max="17" man="1"/>
    <brk id="47" min="42" max="49" man="1"/>
    <brk id="48" min="2" max="9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DZ124"/>
  <sheetViews>
    <sheetView zoomScale="70" zoomScaleNormal="70" workbookViewId="0">
      <pane xSplit="2" ySplit="8" topLeftCell="C9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5"/>
  <cols>
    <col min="1" max="1" width="29.08984375" customWidth="1"/>
    <col min="2" max="2" width="15.6328125" customWidth="1"/>
    <col min="3" max="3" width="11.453125" bestFit="1" customWidth="1"/>
    <col min="4" max="4" width="16.90625" customWidth="1"/>
    <col min="5" max="5" width="10" customWidth="1"/>
    <col min="6" max="6" width="8.81640625" customWidth="1"/>
    <col min="7" max="7" width="14.90625" customWidth="1"/>
    <col min="8" max="8" width="17.1796875" customWidth="1"/>
    <col min="9" max="9" width="10" customWidth="1"/>
    <col min="10" max="10" width="8.81640625" customWidth="1"/>
    <col min="11" max="11" width="15" customWidth="1"/>
    <col min="12" max="12" width="16.453125" customWidth="1"/>
    <col min="13" max="13" width="15" customWidth="1"/>
    <col min="14" max="14" width="8.81640625" customWidth="1"/>
    <col min="15" max="15" width="15.90625" customWidth="1"/>
    <col min="16" max="16" width="20.08984375" customWidth="1"/>
    <col min="17" max="17" width="10" customWidth="1"/>
    <col min="18" max="18" width="8.81640625" customWidth="1"/>
    <col min="19" max="19" width="15.08984375" customWidth="1"/>
    <col min="20" max="20" width="14" customWidth="1"/>
    <col min="21" max="21" width="14.453125" customWidth="1"/>
    <col min="22" max="22" width="11.6328125" customWidth="1"/>
    <col min="23" max="23" width="13.36328125" customWidth="1"/>
    <col min="24" max="24" width="16.08984375" customWidth="1"/>
    <col min="25" max="25" width="14.453125" customWidth="1"/>
    <col min="26" max="26" width="12.08984375" customWidth="1"/>
    <col min="27" max="27" width="13.81640625" customWidth="1"/>
    <col min="28" max="28" width="16.08984375" customWidth="1"/>
    <col min="29" max="29" width="13.36328125" customWidth="1"/>
    <col min="30" max="30" width="11.6328125" customWidth="1"/>
    <col min="31" max="31" width="15.08984375" customWidth="1"/>
    <col min="32" max="32" width="15.90625" customWidth="1"/>
    <col min="33" max="33" width="11" customWidth="1"/>
    <col min="34" max="34" width="12.81640625" customWidth="1"/>
    <col min="35" max="35" width="14.90625" customWidth="1"/>
    <col min="36" max="36" width="16.36328125" customWidth="1"/>
    <col min="37" max="37" width="13" customWidth="1"/>
    <col min="38" max="38" width="11.54296875" customWidth="1"/>
    <col min="39" max="39" width="14" customWidth="1"/>
    <col min="40" max="40" width="16.453125" customWidth="1"/>
    <col min="41" max="41" width="16.1796875" customWidth="1"/>
    <col min="42" max="42" width="12.08984375" customWidth="1"/>
    <col min="43" max="43" width="14.08984375" customWidth="1"/>
    <col min="44" max="44" width="16.90625" customWidth="1"/>
    <col min="45" max="45" width="12.6328125" customWidth="1"/>
    <col min="46" max="46" width="12.36328125" customWidth="1"/>
    <col min="47" max="47" width="14.1796875" customWidth="1"/>
    <col min="48" max="48" width="17.90625" customWidth="1"/>
    <col min="49" max="49" width="11" customWidth="1"/>
    <col min="50" max="50" width="8.81640625" customWidth="1"/>
    <col min="51" max="51" width="14.453125" customWidth="1"/>
    <col min="52" max="52" width="16.81640625" customWidth="1"/>
    <col min="53" max="53" width="16.08984375" customWidth="1"/>
    <col min="54" max="54" width="14.6328125" customWidth="1"/>
    <col min="55" max="55" width="15.90625" customWidth="1"/>
    <col min="56" max="56" width="17.90625" customWidth="1"/>
    <col min="57" max="57" width="11.81640625" bestFit="1" customWidth="1"/>
    <col min="58" max="58" width="8.81640625" customWidth="1"/>
    <col min="59" max="59" width="16.36328125" customWidth="1"/>
    <col min="60" max="60" width="18.453125" customWidth="1"/>
    <col min="61" max="61" width="11.81640625" customWidth="1"/>
    <col min="62" max="62" width="11.36328125" customWidth="1"/>
    <col min="63" max="63" width="15.1796875" customWidth="1"/>
    <col min="64" max="64" width="15.6328125" customWidth="1"/>
    <col min="65" max="65" width="11.6328125" bestFit="1" customWidth="1"/>
    <col min="66" max="66" width="8.81640625" customWidth="1"/>
    <col min="67" max="67" width="14.6328125" customWidth="1"/>
    <col min="68" max="68" width="15.1796875" bestFit="1" customWidth="1"/>
    <col min="69" max="69" width="13.453125" customWidth="1"/>
    <col min="70" max="70" width="11.36328125" customWidth="1"/>
    <col min="71" max="71" width="12.90625" customWidth="1"/>
    <col min="72" max="72" width="15.6328125" customWidth="1"/>
    <col min="73" max="73" width="15.1796875" customWidth="1"/>
    <col min="74" max="74" width="8.81640625" customWidth="1"/>
    <col min="75" max="75" width="11.6328125" bestFit="1" customWidth="1"/>
    <col min="76" max="76" width="15.36328125" customWidth="1"/>
    <col min="77" max="77" width="12.453125" bestFit="1" customWidth="1"/>
    <col min="78" max="78" width="10.36328125" bestFit="1" customWidth="1"/>
    <col min="79" max="79" width="12.6328125" bestFit="1" customWidth="1"/>
    <col min="80" max="80" width="16.1796875" bestFit="1" customWidth="1"/>
    <col min="81" max="81" width="11.6328125" bestFit="1" customWidth="1"/>
    <col min="82" max="82" width="8.81640625" customWidth="1"/>
    <col min="83" max="83" width="13" customWidth="1"/>
    <col min="84" max="84" width="12.6328125" bestFit="1" customWidth="1"/>
    <col min="85" max="85" width="10.54296875" bestFit="1" customWidth="1"/>
    <col min="86" max="86" width="10.36328125" bestFit="1" customWidth="1"/>
    <col min="87" max="87" width="12.90625" bestFit="1" customWidth="1"/>
    <col min="88" max="88" width="14.36328125" bestFit="1" customWidth="1"/>
    <col min="89" max="89" width="13.36328125" bestFit="1" customWidth="1"/>
    <col min="90" max="90" width="8.81640625" customWidth="1"/>
    <col min="91" max="91" width="11.6328125" bestFit="1" customWidth="1"/>
    <col min="92" max="92" width="11.6328125" customWidth="1"/>
    <col min="93" max="93" width="12.08984375" bestFit="1" customWidth="1"/>
    <col min="94" max="94" width="10.36328125" bestFit="1" customWidth="1"/>
    <col min="95" max="95" width="12.6328125" bestFit="1" customWidth="1"/>
    <col min="96" max="96" width="13.54296875" customWidth="1"/>
    <col min="97" max="97" width="13.36328125" bestFit="1" customWidth="1"/>
    <col min="98" max="98" width="9.54296875" bestFit="1" customWidth="1"/>
    <col min="100" max="100" width="8.90625" customWidth="1"/>
    <col min="101" max="101" width="36.1796875" hidden="1" customWidth="1"/>
    <col min="102" max="102" width="14.36328125" hidden="1" customWidth="1"/>
    <col min="103" max="103" width="8.90625" hidden="1" customWidth="1"/>
    <col min="104" max="115" width="9" hidden="1" customWidth="1"/>
    <col min="116" max="117" width="1.453125" hidden="1" customWidth="1"/>
    <col min="118" max="129" width="9" hidden="1" customWidth="1"/>
  </cols>
  <sheetData>
    <row r="1" spans="1:130" ht="15.6">
      <c r="A1" s="6" t="s">
        <v>79</v>
      </c>
      <c r="AF1" s="2"/>
    </row>
    <row r="2" spans="1:130" ht="15.6">
      <c r="A2" s="6" t="s">
        <v>80</v>
      </c>
    </row>
    <row r="3" spans="1:130" ht="15.6">
      <c r="A3" s="6" t="s">
        <v>0</v>
      </c>
      <c r="AB3" s="2"/>
    </row>
    <row r="4" spans="1:130" ht="15.6">
      <c r="A4" s="6" t="str">
        <f>CONCATENATE(C8," - ",D8)</f>
        <v>2012 - 2013</v>
      </c>
      <c r="C4" s="3" t="s">
        <v>43</v>
      </c>
      <c r="D4" s="85"/>
      <c r="K4" s="3" t="s">
        <v>42</v>
      </c>
      <c r="S4" s="3" t="s">
        <v>23</v>
      </c>
      <c r="AA4" s="3" t="s">
        <v>24</v>
      </c>
      <c r="AI4" s="3" t="s">
        <v>41</v>
      </c>
      <c r="AQ4" s="3" t="s">
        <v>40</v>
      </c>
      <c r="AY4" s="3" t="s">
        <v>39</v>
      </c>
      <c r="BG4" s="3" t="s">
        <v>38</v>
      </c>
      <c r="BO4" s="3" t="s">
        <v>35</v>
      </c>
      <c r="BW4" s="3" t="s">
        <v>34</v>
      </c>
      <c r="CE4" s="3" t="s">
        <v>36</v>
      </c>
      <c r="CM4" s="3" t="s">
        <v>37</v>
      </c>
    </row>
    <row r="5" spans="1:130" ht="15.6" hidden="1">
      <c r="A5" s="6"/>
      <c r="C5" s="3"/>
      <c r="D5" s="85"/>
      <c r="G5" s="86" t="s">
        <v>75</v>
      </c>
      <c r="H5" s="86" t="s">
        <v>76</v>
      </c>
      <c r="K5" s="3"/>
      <c r="O5" s="86" t="s">
        <v>75</v>
      </c>
      <c r="P5" s="86" t="s">
        <v>76</v>
      </c>
      <c r="S5" s="3"/>
      <c r="W5" s="86" t="s">
        <v>75</v>
      </c>
      <c r="X5" s="86" t="s">
        <v>76</v>
      </c>
      <c r="AA5" s="3"/>
      <c r="AE5" s="86" t="s">
        <v>75</v>
      </c>
      <c r="AF5" s="86" t="s">
        <v>76</v>
      </c>
      <c r="AI5" s="3"/>
      <c r="AM5" s="86" t="s">
        <v>75</v>
      </c>
      <c r="AN5" s="86" t="s">
        <v>76</v>
      </c>
      <c r="AQ5" s="3"/>
      <c r="AU5" s="86" t="s">
        <v>75</v>
      </c>
      <c r="AV5" s="86" t="s">
        <v>76</v>
      </c>
      <c r="AY5" s="3"/>
      <c r="BC5" s="86" t="s">
        <v>75</v>
      </c>
      <c r="BD5" s="86" t="s">
        <v>76</v>
      </c>
      <c r="BG5" s="3"/>
      <c r="BK5" s="86" t="s">
        <v>75</v>
      </c>
      <c r="BL5" s="86" t="s">
        <v>76</v>
      </c>
      <c r="BO5" s="3"/>
      <c r="BS5" s="86" t="s">
        <v>75</v>
      </c>
      <c r="BT5" s="86" t="s">
        <v>76</v>
      </c>
      <c r="BW5" s="3"/>
      <c r="CA5" s="86" t="s">
        <v>75</v>
      </c>
      <c r="CB5" s="86" t="s">
        <v>76</v>
      </c>
      <c r="CE5" s="3"/>
      <c r="CI5" s="86" t="s">
        <v>75</v>
      </c>
      <c r="CJ5" s="86" t="s">
        <v>76</v>
      </c>
      <c r="CM5" s="3"/>
      <c r="CQ5" s="86" t="s">
        <v>75</v>
      </c>
      <c r="CR5" s="86" t="s">
        <v>76</v>
      </c>
    </row>
    <row r="6" spans="1:130" ht="15.6" hidden="1">
      <c r="A6" s="6"/>
      <c r="C6" s="86" t="s">
        <v>75</v>
      </c>
      <c r="D6" s="86" t="s">
        <v>76</v>
      </c>
      <c r="K6" s="86" t="s">
        <v>75</v>
      </c>
      <c r="L6" s="86" t="s">
        <v>76</v>
      </c>
      <c r="S6" s="86" t="s">
        <v>75</v>
      </c>
      <c r="T6" s="86" t="s">
        <v>76</v>
      </c>
      <c r="AA6" s="86" t="s">
        <v>75</v>
      </c>
      <c r="AB6" s="86" t="s">
        <v>76</v>
      </c>
      <c r="AI6" s="86" t="s">
        <v>75</v>
      </c>
      <c r="AJ6" s="86" t="s">
        <v>76</v>
      </c>
      <c r="AQ6" s="86" t="s">
        <v>75</v>
      </c>
      <c r="AR6" s="86" t="s">
        <v>76</v>
      </c>
      <c r="AY6" s="86" t="s">
        <v>75</v>
      </c>
      <c r="AZ6" s="86" t="s">
        <v>76</v>
      </c>
      <c r="BG6" s="86" t="s">
        <v>75</v>
      </c>
      <c r="BH6" s="86" t="s">
        <v>76</v>
      </c>
      <c r="BO6" s="86" t="s">
        <v>75</v>
      </c>
      <c r="BP6" s="86" t="s">
        <v>76</v>
      </c>
      <c r="BW6" s="86" t="s">
        <v>75</v>
      </c>
      <c r="BX6" s="86" t="s">
        <v>76</v>
      </c>
      <c r="CE6" s="86" t="s">
        <v>75</v>
      </c>
      <c r="CF6" s="86" t="s">
        <v>76</v>
      </c>
      <c r="CM6" s="86" t="s">
        <v>75</v>
      </c>
      <c r="CN6" s="86" t="s">
        <v>76</v>
      </c>
    </row>
    <row r="7" spans="1:130" ht="18">
      <c r="C7" s="4" t="s">
        <v>1</v>
      </c>
      <c r="D7" s="5"/>
      <c r="E7" s="1"/>
      <c r="F7" s="1"/>
      <c r="G7" s="17" t="s">
        <v>2</v>
      </c>
      <c r="H7" s="18"/>
      <c r="I7" s="1"/>
      <c r="J7" s="1"/>
      <c r="K7" s="4" t="s">
        <v>22</v>
      </c>
      <c r="L7" s="5"/>
      <c r="M7" s="1"/>
      <c r="N7" s="1"/>
      <c r="O7" s="17" t="s">
        <v>2</v>
      </c>
      <c r="P7" s="18"/>
      <c r="Q7" s="1"/>
      <c r="R7" s="1"/>
      <c r="S7" s="4" t="s">
        <v>23</v>
      </c>
      <c r="T7" s="5"/>
      <c r="U7" s="1"/>
      <c r="V7" s="1"/>
      <c r="W7" s="17" t="s">
        <v>2</v>
      </c>
      <c r="X7" s="18"/>
      <c r="Y7" s="1"/>
      <c r="Z7" s="1"/>
      <c r="AA7" s="4" t="s">
        <v>24</v>
      </c>
      <c r="AB7" s="5"/>
      <c r="AC7" s="1"/>
      <c r="AD7" s="1"/>
      <c r="AE7" s="17" t="s">
        <v>2</v>
      </c>
      <c r="AF7" s="18"/>
      <c r="AG7" s="1"/>
      <c r="AH7" s="1"/>
      <c r="AI7" s="4" t="s">
        <v>25</v>
      </c>
      <c r="AJ7" s="5"/>
      <c r="AK7" s="1"/>
      <c r="AL7" s="1"/>
      <c r="AM7" s="17" t="s">
        <v>2</v>
      </c>
      <c r="AN7" s="18"/>
      <c r="AO7" s="1"/>
      <c r="AP7" s="1"/>
      <c r="AQ7" s="4" t="s">
        <v>26</v>
      </c>
      <c r="AR7" s="5"/>
      <c r="AS7" s="1"/>
      <c r="AT7" s="1"/>
      <c r="AU7" s="17" t="s">
        <v>2</v>
      </c>
      <c r="AV7" s="18"/>
      <c r="AW7" s="1"/>
      <c r="AX7" s="1"/>
      <c r="AY7" s="4" t="s">
        <v>27</v>
      </c>
      <c r="AZ7" s="5"/>
      <c r="BA7" s="1"/>
      <c r="BB7" s="1"/>
      <c r="BC7" s="17" t="s">
        <v>2</v>
      </c>
      <c r="BD7" s="18"/>
      <c r="BE7" s="1"/>
      <c r="BF7" s="1"/>
      <c r="BG7" s="4" t="s">
        <v>28</v>
      </c>
      <c r="BH7" s="5"/>
      <c r="BI7" s="1"/>
      <c r="BJ7" s="1"/>
      <c r="BK7" s="17" t="s">
        <v>2</v>
      </c>
      <c r="BL7" s="18"/>
      <c r="BM7" s="1"/>
      <c r="BN7" s="1"/>
      <c r="BO7" s="4" t="s">
        <v>29</v>
      </c>
      <c r="BP7" s="5"/>
      <c r="BQ7" s="1"/>
      <c r="BR7" s="1"/>
      <c r="BS7" s="17" t="s">
        <v>2</v>
      </c>
      <c r="BT7" s="18"/>
      <c r="BU7" s="1"/>
      <c r="BV7" s="1"/>
      <c r="BW7" s="4" t="s">
        <v>30</v>
      </c>
      <c r="BX7" s="5"/>
      <c r="BY7" s="1"/>
      <c r="BZ7" s="1"/>
      <c r="CA7" s="17" t="s">
        <v>2</v>
      </c>
      <c r="CB7" s="18"/>
      <c r="CC7" s="1"/>
      <c r="CD7" s="1"/>
      <c r="CE7" s="4" t="s">
        <v>31</v>
      </c>
      <c r="CF7" s="5"/>
      <c r="CG7" s="1"/>
      <c r="CH7" s="1"/>
      <c r="CI7" s="17" t="s">
        <v>2</v>
      </c>
      <c r="CJ7" s="18"/>
      <c r="CK7" s="1"/>
      <c r="CL7" s="1"/>
      <c r="CM7" s="4" t="s">
        <v>32</v>
      </c>
      <c r="CN7" s="5"/>
      <c r="CO7" s="1"/>
      <c r="CP7" s="1"/>
      <c r="CQ7" s="17" t="s">
        <v>2</v>
      </c>
      <c r="CR7" s="18"/>
      <c r="CS7" s="1"/>
      <c r="CT7" s="1"/>
      <c r="CZ7" s="80">
        <f>+$C$8</f>
        <v>2012</v>
      </c>
      <c r="DA7" s="80">
        <f t="shared" ref="DA7:DK7" si="0">+CZ7</f>
        <v>2012</v>
      </c>
      <c r="DB7" s="80">
        <f t="shared" si="0"/>
        <v>2012</v>
      </c>
      <c r="DC7" s="80">
        <f t="shared" si="0"/>
        <v>2012</v>
      </c>
      <c r="DD7" s="80">
        <f t="shared" si="0"/>
        <v>2012</v>
      </c>
      <c r="DE7" s="80">
        <f t="shared" si="0"/>
        <v>2012</v>
      </c>
      <c r="DF7" s="80">
        <f t="shared" si="0"/>
        <v>2012</v>
      </c>
      <c r="DG7" s="80">
        <f t="shared" si="0"/>
        <v>2012</v>
      </c>
      <c r="DH7" s="80">
        <f t="shared" si="0"/>
        <v>2012</v>
      </c>
      <c r="DI7" s="80">
        <f t="shared" si="0"/>
        <v>2012</v>
      </c>
      <c r="DJ7" s="80">
        <f t="shared" si="0"/>
        <v>2012</v>
      </c>
      <c r="DK7" s="80">
        <f t="shared" si="0"/>
        <v>2012</v>
      </c>
      <c r="DL7" s="80"/>
      <c r="DM7" s="80"/>
      <c r="DN7" s="80">
        <f>+$D$8</f>
        <v>2013</v>
      </c>
      <c r="DO7" s="80">
        <f t="shared" ref="DO7:DY7" si="1">+DN7</f>
        <v>2013</v>
      </c>
      <c r="DP7" s="80">
        <f t="shared" si="1"/>
        <v>2013</v>
      </c>
      <c r="DQ7" s="80">
        <f t="shared" si="1"/>
        <v>2013</v>
      </c>
      <c r="DR7" s="80">
        <f t="shared" si="1"/>
        <v>2013</v>
      </c>
      <c r="DS7" s="80">
        <f t="shared" si="1"/>
        <v>2013</v>
      </c>
      <c r="DT7" s="80">
        <f t="shared" si="1"/>
        <v>2013</v>
      </c>
      <c r="DU7" s="80">
        <f t="shared" si="1"/>
        <v>2013</v>
      </c>
      <c r="DV7" s="80">
        <f t="shared" si="1"/>
        <v>2013</v>
      </c>
      <c r="DW7" s="80">
        <f t="shared" si="1"/>
        <v>2013</v>
      </c>
      <c r="DX7" s="80">
        <f t="shared" si="1"/>
        <v>2013</v>
      </c>
      <c r="DY7" s="80">
        <f t="shared" si="1"/>
        <v>2013</v>
      </c>
      <c r="DZ7" s="12"/>
    </row>
    <row r="8" spans="1:130" s="12" customFormat="1" ht="18.600000000000001" thickBot="1">
      <c r="A8" s="19" t="s">
        <v>21</v>
      </c>
      <c r="B8" s="20" t="s">
        <v>33</v>
      </c>
      <c r="C8" s="23">
        <v>2012</v>
      </c>
      <c r="D8" s="24">
        <v>2013</v>
      </c>
      <c r="E8" s="25" t="s">
        <v>3</v>
      </c>
      <c r="F8" s="26" t="s">
        <v>4</v>
      </c>
      <c r="G8" s="23">
        <f>+$C$8</f>
        <v>2012</v>
      </c>
      <c r="H8" s="24">
        <f>+$D$8</f>
        <v>2013</v>
      </c>
      <c r="I8" s="25" t="s">
        <v>3</v>
      </c>
      <c r="J8" s="26" t="s">
        <v>4</v>
      </c>
      <c r="K8" s="23">
        <f>+$C$8</f>
        <v>2012</v>
      </c>
      <c r="L8" s="24">
        <f>+$D$8</f>
        <v>2013</v>
      </c>
      <c r="M8" s="25" t="s">
        <v>3</v>
      </c>
      <c r="N8" s="26" t="s">
        <v>4</v>
      </c>
      <c r="O8" s="23">
        <f>+$C$8</f>
        <v>2012</v>
      </c>
      <c r="P8" s="24">
        <f>+$D$8</f>
        <v>2013</v>
      </c>
      <c r="Q8" s="25" t="s">
        <v>3</v>
      </c>
      <c r="R8" s="26" t="s">
        <v>4</v>
      </c>
      <c r="S8" s="23">
        <f>+$C$8</f>
        <v>2012</v>
      </c>
      <c r="T8" s="24">
        <f>+$D$8</f>
        <v>2013</v>
      </c>
      <c r="U8" s="25" t="s">
        <v>3</v>
      </c>
      <c r="V8" s="26" t="s">
        <v>4</v>
      </c>
      <c r="W8" s="23">
        <f>+$C$8</f>
        <v>2012</v>
      </c>
      <c r="X8" s="24">
        <f>+$D$8</f>
        <v>2013</v>
      </c>
      <c r="Y8" s="25" t="s">
        <v>3</v>
      </c>
      <c r="Z8" s="26" t="s">
        <v>4</v>
      </c>
      <c r="AA8" s="23">
        <f>+$C$8</f>
        <v>2012</v>
      </c>
      <c r="AB8" s="24">
        <f>+$D$8</f>
        <v>2013</v>
      </c>
      <c r="AC8" s="25" t="s">
        <v>3</v>
      </c>
      <c r="AD8" s="26" t="s">
        <v>4</v>
      </c>
      <c r="AE8" s="23">
        <f>+$C$8</f>
        <v>2012</v>
      </c>
      <c r="AF8" s="24">
        <f>+$D$8</f>
        <v>2013</v>
      </c>
      <c r="AG8" s="25" t="s">
        <v>3</v>
      </c>
      <c r="AH8" s="26" t="s">
        <v>4</v>
      </c>
      <c r="AI8" s="23">
        <f>+$C$8</f>
        <v>2012</v>
      </c>
      <c r="AJ8" s="24">
        <f>+$D$8</f>
        <v>2013</v>
      </c>
      <c r="AK8" s="25" t="s">
        <v>3</v>
      </c>
      <c r="AL8" s="26" t="s">
        <v>4</v>
      </c>
      <c r="AM8" s="23">
        <f>+$C$8</f>
        <v>2012</v>
      </c>
      <c r="AN8" s="24">
        <f>+$D$8</f>
        <v>2013</v>
      </c>
      <c r="AO8" s="25" t="s">
        <v>3</v>
      </c>
      <c r="AP8" s="26" t="s">
        <v>4</v>
      </c>
      <c r="AQ8" s="23">
        <f>+$C$8</f>
        <v>2012</v>
      </c>
      <c r="AR8" s="24">
        <f>+$D$8</f>
        <v>2013</v>
      </c>
      <c r="AS8" s="25" t="s">
        <v>3</v>
      </c>
      <c r="AT8" s="26" t="s">
        <v>4</v>
      </c>
      <c r="AU8" s="23">
        <f>+$C$8</f>
        <v>2012</v>
      </c>
      <c r="AV8" s="24">
        <f>+$D$8</f>
        <v>2013</v>
      </c>
      <c r="AW8" s="25" t="s">
        <v>3</v>
      </c>
      <c r="AX8" s="26" t="s">
        <v>4</v>
      </c>
      <c r="AY8" s="23">
        <f>+$C$8</f>
        <v>2012</v>
      </c>
      <c r="AZ8" s="24">
        <f>+$D$8</f>
        <v>2013</v>
      </c>
      <c r="BA8" s="25" t="s">
        <v>3</v>
      </c>
      <c r="BB8" s="26" t="s">
        <v>4</v>
      </c>
      <c r="BC8" s="23">
        <f>+$C$8</f>
        <v>2012</v>
      </c>
      <c r="BD8" s="24">
        <f>+$D$8</f>
        <v>2013</v>
      </c>
      <c r="BE8" s="25" t="s">
        <v>3</v>
      </c>
      <c r="BF8" s="26" t="s">
        <v>4</v>
      </c>
      <c r="BG8" s="23">
        <f>+$C$8</f>
        <v>2012</v>
      </c>
      <c r="BH8" s="24">
        <f>+$D$8</f>
        <v>2013</v>
      </c>
      <c r="BI8" s="25" t="s">
        <v>3</v>
      </c>
      <c r="BJ8" s="26" t="s">
        <v>4</v>
      </c>
      <c r="BK8" s="23">
        <f>+$C$8</f>
        <v>2012</v>
      </c>
      <c r="BL8" s="24">
        <f>+$D$8</f>
        <v>2013</v>
      </c>
      <c r="BM8" s="25" t="s">
        <v>3</v>
      </c>
      <c r="BN8" s="26" t="s">
        <v>4</v>
      </c>
      <c r="BO8" s="23">
        <f>+$C$8</f>
        <v>2012</v>
      </c>
      <c r="BP8" s="24">
        <f>+$D$8</f>
        <v>2013</v>
      </c>
      <c r="BQ8" s="25" t="s">
        <v>3</v>
      </c>
      <c r="BR8" s="26" t="s">
        <v>4</v>
      </c>
      <c r="BS8" s="23">
        <f>+$C$8</f>
        <v>2012</v>
      </c>
      <c r="BT8" s="24">
        <f>+$D$8</f>
        <v>2013</v>
      </c>
      <c r="BU8" s="25" t="s">
        <v>3</v>
      </c>
      <c r="BV8" s="26" t="s">
        <v>4</v>
      </c>
      <c r="BW8" s="23">
        <f>+$C$8</f>
        <v>2012</v>
      </c>
      <c r="BX8" s="24">
        <f>+$D$8</f>
        <v>2013</v>
      </c>
      <c r="BY8" s="25" t="s">
        <v>3</v>
      </c>
      <c r="BZ8" s="26" t="s">
        <v>4</v>
      </c>
      <c r="CA8" s="23">
        <f>+$C$8</f>
        <v>2012</v>
      </c>
      <c r="CB8" s="24">
        <f>+$D$8</f>
        <v>2013</v>
      </c>
      <c r="CC8" s="25" t="s">
        <v>3</v>
      </c>
      <c r="CD8" s="26" t="s">
        <v>4</v>
      </c>
      <c r="CE8" s="23">
        <f>+$C$8</f>
        <v>2012</v>
      </c>
      <c r="CF8" s="24">
        <f>+$D$8</f>
        <v>2013</v>
      </c>
      <c r="CG8" s="25" t="s">
        <v>3</v>
      </c>
      <c r="CH8" s="26" t="s">
        <v>4</v>
      </c>
      <c r="CI8" s="23">
        <f>+$C$8</f>
        <v>2012</v>
      </c>
      <c r="CJ8" s="24">
        <f>+$D$8</f>
        <v>2013</v>
      </c>
      <c r="CK8" s="25" t="s">
        <v>3</v>
      </c>
      <c r="CL8" s="26" t="s">
        <v>4</v>
      </c>
      <c r="CM8" s="23">
        <f>+$C$8</f>
        <v>2012</v>
      </c>
      <c r="CN8" s="24">
        <f>+$D$8</f>
        <v>2013</v>
      </c>
      <c r="CO8" s="25" t="s">
        <v>3</v>
      </c>
      <c r="CP8" s="26" t="s">
        <v>4</v>
      </c>
      <c r="CQ8" s="23">
        <f>+$C$8</f>
        <v>2012</v>
      </c>
      <c r="CR8" s="24">
        <f>+$D$8</f>
        <v>2013</v>
      </c>
      <c r="CS8" s="25" t="s">
        <v>3</v>
      </c>
      <c r="CT8" s="26" t="s">
        <v>4</v>
      </c>
      <c r="CZ8" s="12" t="s">
        <v>47</v>
      </c>
      <c r="DA8" s="12" t="s">
        <v>48</v>
      </c>
      <c r="DB8" s="12" t="s">
        <v>49</v>
      </c>
      <c r="DC8" s="12" t="s">
        <v>50</v>
      </c>
      <c r="DD8" s="12" t="s">
        <v>51</v>
      </c>
      <c r="DE8" s="12" t="s">
        <v>52</v>
      </c>
      <c r="DF8" s="12" t="s">
        <v>53</v>
      </c>
      <c r="DG8" s="12" t="s">
        <v>54</v>
      </c>
      <c r="DH8" s="12" t="s">
        <v>55</v>
      </c>
      <c r="DI8" s="12" t="s">
        <v>56</v>
      </c>
      <c r="DJ8" s="12" t="s">
        <v>57</v>
      </c>
      <c r="DK8" s="12" t="s">
        <v>58</v>
      </c>
      <c r="DL8" s="12" t="s">
        <v>33</v>
      </c>
      <c r="DM8" s="12" t="s">
        <v>33</v>
      </c>
      <c r="DN8" s="12" t="s">
        <v>47</v>
      </c>
      <c r="DO8" s="12" t="s">
        <v>48</v>
      </c>
      <c r="DP8" s="12" t="s">
        <v>49</v>
      </c>
      <c r="DQ8" s="12" t="s">
        <v>50</v>
      </c>
      <c r="DR8" s="12" t="s">
        <v>51</v>
      </c>
      <c r="DS8" s="12" t="s">
        <v>52</v>
      </c>
      <c r="DT8" s="12" t="s">
        <v>53</v>
      </c>
      <c r="DU8" s="12" t="s">
        <v>54</v>
      </c>
      <c r="DV8" s="12" t="s">
        <v>55</v>
      </c>
      <c r="DW8" s="12" t="s">
        <v>56</v>
      </c>
      <c r="DX8" s="12" t="s">
        <v>57</v>
      </c>
      <c r="DY8" s="12" t="s">
        <v>58</v>
      </c>
      <c r="DZ8" s="8"/>
    </row>
    <row r="9" spans="1:130" s="12" customFormat="1" ht="15" customHeight="1">
      <c r="A9" s="99"/>
      <c r="B9" s="31" t="s">
        <v>6</v>
      </c>
      <c r="C9" s="21">
        <f>+CZ9</f>
        <v>351181</v>
      </c>
      <c r="D9" s="87">
        <f ca="1">OFFSET(CZ9,0,14,1,1)</f>
        <v>375332</v>
      </c>
      <c r="E9" s="21">
        <f ca="1">SUM(D9-C9)</f>
        <v>24151</v>
      </c>
      <c r="F9" s="22">
        <f ca="1">IF(E9=0,0,IF(C9=0,1,E9/C9))</f>
        <v>6.8770804798665069E-2</v>
      </c>
      <c r="G9" s="21">
        <f>SUMIF($C$6:F$6,G$5,$C9:F9)</f>
        <v>351181</v>
      </c>
      <c r="H9" s="87">
        <f ca="1">SUMIF($C$6:G$6,H$5,$C9:G9)</f>
        <v>375332</v>
      </c>
      <c r="I9" s="21">
        <f ca="1">SUM(H9-G9)</f>
        <v>24151</v>
      </c>
      <c r="J9" s="22">
        <f ca="1">IF(I9=0,0,IF(G9=0,1,I9/G9))</f>
        <v>6.8770804798665069E-2</v>
      </c>
      <c r="K9" s="21">
        <f>+DA9</f>
        <v>344819</v>
      </c>
      <c r="L9" s="87">
        <f ca="1">OFFSET(DA9,0,14,1,1)</f>
        <v>348452</v>
      </c>
      <c r="M9" s="21">
        <f ca="1">SUM(L9-K9)</f>
        <v>3633</v>
      </c>
      <c r="N9" s="22">
        <f ca="1">IF(M9=0,0,IF(K9=0,1,M9/K9))</f>
        <v>1.0535962345462401E-2</v>
      </c>
      <c r="O9" s="21">
        <f>SUMIF($C$6:N$6,O$5,$C9:N9)</f>
        <v>696000</v>
      </c>
      <c r="P9" s="87">
        <f ca="1">SUMIF($C$6:O$6,P$5,$C9:O9)</f>
        <v>723784</v>
      </c>
      <c r="Q9" s="21">
        <f ca="1">SUM(P9-O9)</f>
        <v>27784</v>
      </c>
      <c r="R9" s="22">
        <f ca="1">IF(Q9=0,0,IF(O9=0,1,Q9/O9))</f>
        <v>3.9919540229885059E-2</v>
      </c>
      <c r="S9" s="21">
        <f>+DB9</f>
        <v>403883</v>
      </c>
      <c r="T9" s="87">
        <f ca="1">OFFSET(DB9,0,14,1,1)</f>
        <v>423471</v>
      </c>
      <c r="U9" s="21">
        <f ca="1">SUM(T9-S9)</f>
        <v>19588</v>
      </c>
      <c r="V9" s="22">
        <f ca="1">IF(U9=0,0,IF(S9=0,1,U9/S9))</f>
        <v>4.8499194073531197E-2</v>
      </c>
      <c r="W9" s="21">
        <f>SUMIF($C$6:V$6,W$5,$C9:V9)</f>
        <v>1099883</v>
      </c>
      <c r="X9" s="87">
        <f ca="1">SUMIF($C$6:W$6,X$5,$C9:W9)</f>
        <v>1147255</v>
      </c>
      <c r="Y9" s="21">
        <f ca="1">SUM(X9-W9)</f>
        <v>47372</v>
      </c>
      <c r="Z9" s="22">
        <f ca="1">IF(Y9=0,0,IF(W9=0,1,Y9/W9))</f>
        <v>4.3070035631062577E-2</v>
      </c>
      <c r="AA9" s="21">
        <f>+DC9</f>
        <v>389075</v>
      </c>
      <c r="AB9" s="87">
        <f ca="1">OFFSET(DC9,0,14,1,1)</f>
        <v>402766</v>
      </c>
      <c r="AC9" s="21">
        <f ca="1">SUM(AB9-AA9)</f>
        <v>13691</v>
      </c>
      <c r="AD9" s="22">
        <f ca="1">IF(AC9=0,0,IF(AA9=0,1,AC9/AA9))</f>
        <v>3.5188588318447601E-2</v>
      </c>
      <c r="AE9" s="21">
        <f>SUMIF($C$6:AD$6,AE$5,$C9:AD9)</f>
        <v>1488958</v>
      </c>
      <c r="AF9" s="87">
        <f ca="1">SUMIF($C$6:AE$6,AF$5,$C9:AE9)</f>
        <v>1550021</v>
      </c>
      <c r="AG9" s="21">
        <f ca="1">SUM(AF9-AE9)</f>
        <v>61063</v>
      </c>
      <c r="AH9" s="22">
        <f ca="1">IF(AG9=0,0,IF(AE9=0,1,AG9/AE9))</f>
        <v>4.1010559062109209E-2</v>
      </c>
      <c r="AI9" s="21">
        <f>+DD9</f>
        <v>419232</v>
      </c>
      <c r="AJ9" s="87">
        <f ca="1">OFFSET(DD9,0,14,1,1)</f>
        <v>422777</v>
      </c>
      <c r="AK9" s="21">
        <f ca="1">SUM(AJ9-AI9)</f>
        <v>3545</v>
      </c>
      <c r="AL9" s="22">
        <f ca="1">IF(AK9=0,0,IF(AI9=0,1,AK9/AI9))</f>
        <v>8.4559384779787795E-3</v>
      </c>
      <c r="AM9" s="21">
        <f>SUMIF($C$6:AL$6,AM$5,$C9:AL9)</f>
        <v>1908190</v>
      </c>
      <c r="AN9" s="87">
        <f ca="1">SUMIF($C$6:AM$6,AN$5,$C9:AM9)</f>
        <v>1972798</v>
      </c>
      <c r="AO9" s="21">
        <f ca="1">SUM(AN9-AM9)</f>
        <v>64608</v>
      </c>
      <c r="AP9" s="22">
        <f ca="1">IF(AO9=0,0,IF(AM9=0,1,AO9/AM9))</f>
        <v>3.3858263590103709E-2</v>
      </c>
      <c r="AQ9" s="21">
        <f>+DE9</f>
        <v>415082</v>
      </c>
      <c r="AR9" s="87">
        <f ca="1">OFFSET(DE9,0,14,1,1)</f>
        <v>417145</v>
      </c>
      <c r="AS9" s="21">
        <f ca="1">SUM(AR9-AQ9)</f>
        <v>2063</v>
      </c>
      <c r="AT9" s="22">
        <f ca="1">IF(AS9=0,0,IF(AQ9=0,1,AS9/AQ9))</f>
        <v>4.9701022930408933E-3</v>
      </c>
      <c r="AU9" s="21">
        <f>SUMIF($C$6:AT$6,AU$5,$C9:AT9)</f>
        <v>2323272</v>
      </c>
      <c r="AV9" s="87">
        <f ca="1">SUMIF($C$6:AU$6,AV$5,$C9:AU9)</f>
        <v>2389943</v>
      </c>
      <c r="AW9" s="21">
        <f ca="1">SUM(AV9-AU9)</f>
        <v>66671</v>
      </c>
      <c r="AX9" s="22">
        <f ca="1">IF(AW9=0,0,IF(AU9=0,1,AW9/AU9))</f>
        <v>2.8697027295986006E-2</v>
      </c>
      <c r="AY9" s="21">
        <f>+DF9</f>
        <v>421888</v>
      </c>
      <c r="AZ9" s="87">
        <f ca="1">OFFSET(DF9,0,14,1,1)</f>
        <v>436972</v>
      </c>
      <c r="BA9" s="21">
        <f ca="1">SUM(AZ9-AY9)</f>
        <v>15084</v>
      </c>
      <c r="BB9" s="22">
        <f ca="1">IF(BA9=0,0,IF(AY9=0,1,BA9/AY9))</f>
        <v>3.5753564927184463E-2</v>
      </c>
      <c r="BC9" s="21">
        <f>SUMIF($C$6:BB$6,BC$5,$C9:BB9)</f>
        <v>2745160</v>
      </c>
      <c r="BD9" s="87">
        <f ca="1">SUMIF($C$6:BC$6,BD$5,$C9:BC9)</f>
        <v>2826915</v>
      </c>
      <c r="BE9" s="21">
        <f ca="1">SUM(BD9-BC9)</f>
        <v>81755</v>
      </c>
      <c r="BF9" s="22">
        <f ca="1">IF(BE9=0,0,IF(BC9=0,1,BE9/BC9))</f>
        <v>2.9781506360285009E-2</v>
      </c>
      <c r="BG9" s="21">
        <f>+DG9</f>
        <v>451571</v>
      </c>
      <c r="BH9" s="87">
        <f ca="1">OFFSET(DG9,0,14,1,1)</f>
        <v>469696</v>
      </c>
      <c r="BI9" s="21">
        <f ca="1">SUM(BH9-BG9)</f>
        <v>18125</v>
      </c>
      <c r="BJ9" s="22">
        <f ca="1">IF(BI9=0,0,IF(BG9=0,1,BI9/BG9))</f>
        <v>4.0137652772210791E-2</v>
      </c>
      <c r="BK9" s="21">
        <f>SUMIF($C$6:BJ$6,BK$5,$C9:BJ9)</f>
        <v>3196731</v>
      </c>
      <c r="BL9" s="87">
        <f ca="1">SUMIF($C$6:BK$6,BL$5,$C9:BK9)</f>
        <v>3296611</v>
      </c>
      <c r="BM9" s="21">
        <f ca="1">SUM(BL9-BK9)</f>
        <v>99880</v>
      </c>
      <c r="BN9" s="22">
        <f ca="1">IF(BM9=0,0,IF(BK9=0,1,BM9/BK9))</f>
        <v>3.1244418125891731E-2</v>
      </c>
      <c r="BO9" s="21">
        <f>+DH9</f>
        <v>399499</v>
      </c>
      <c r="BP9" s="87">
        <f ca="1">OFFSET(DH9,0,14,1,1)</f>
        <v>399924</v>
      </c>
      <c r="BQ9" s="21">
        <f ca="1">SUM(BP9-BO9)</f>
        <v>425</v>
      </c>
      <c r="BR9" s="22">
        <f ca="1">IF(BQ9=0,0,IF(BO9=0,1,BQ9/BO9))</f>
        <v>1.0638324501438051E-3</v>
      </c>
      <c r="BS9" s="21">
        <f>SUMIF($C$6:BR$6,BS$5,$C9:BR9)</f>
        <v>3596230</v>
      </c>
      <c r="BT9" s="87">
        <f ca="1">SUMIF($C$6:BS$6,BT$5,$C9:BS9)</f>
        <v>3696535</v>
      </c>
      <c r="BU9" s="21">
        <f ca="1">SUM(BT9-BS9)</f>
        <v>100305</v>
      </c>
      <c r="BV9" s="22">
        <f ca="1">IF(BU9=0,0,IF(BS9=0,1,BU9/BS9))</f>
        <v>2.7891708817289217E-2</v>
      </c>
      <c r="BW9" s="21">
        <f>+DI9</f>
        <v>418515</v>
      </c>
      <c r="BX9" s="87">
        <f ca="1">OFFSET(DI9,0,14,1,1)</f>
        <v>422852</v>
      </c>
      <c r="BY9" s="21">
        <f ca="1">SUM(BX9-BW9)</f>
        <v>4337</v>
      </c>
      <c r="BZ9" s="22">
        <f ca="1">IF(BY9=0,0,IF(BW9=0,1,BY9/BW9))</f>
        <v>1.0362830483973096E-2</v>
      </c>
      <c r="CA9" s="21">
        <f>SUMIF($C$6:BZ$6,CA$5,$C9:BZ9)</f>
        <v>4014745</v>
      </c>
      <c r="CB9" s="87">
        <f ca="1">SUMIF($C$6:CA$6,CB$5,$C9:CA9)</f>
        <v>4119387</v>
      </c>
      <c r="CC9" s="21">
        <f ca="1">SUM(CB9-CA9)</f>
        <v>104642</v>
      </c>
      <c r="CD9" s="22">
        <f ca="1">IF(CC9=0,0,IF(CA9=0,1,CC9/CA9))</f>
        <v>2.6064420031658299E-2</v>
      </c>
      <c r="CE9" s="21">
        <f>+DJ9</f>
        <v>397904</v>
      </c>
      <c r="CF9" s="87">
        <f ca="1">OFFSET(DJ9,0,14,1,1)</f>
        <v>387116</v>
      </c>
      <c r="CG9" s="21">
        <f ca="1">SUM(CF9-CE9)</f>
        <v>-10788</v>
      </c>
      <c r="CH9" s="22">
        <f ca="1">IF(CG9=0,0,IF(CE9=0,1,CG9/CE9))</f>
        <v>-2.7112067232297237E-2</v>
      </c>
      <c r="CI9" s="21">
        <f>SUMIF($C$6:CH$6,CI$5,$C9:CH9)</f>
        <v>4412649</v>
      </c>
      <c r="CJ9" s="87">
        <f ca="1">SUMIF($C$6:CI$6,CJ$5,$C9:CI9)</f>
        <v>4506503</v>
      </c>
      <c r="CK9" s="21">
        <f ca="1">SUM(CJ9-CI9)</f>
        <v>93854</v>
      </c>
      <c r="CL9" s="22">
        <f ca="1">IF(CK9=0,0,IF(CI9=0,1,CK9/CI9))</f>
        <v>2.126931011281432E-2</v>
      </c>
      <c r="CM9" s="21">
        <f>+DK9</f>
        <v>387842</v>
      </c>
      <c r="CN9" s="87">
        <f ca="1">OFFSET(DK9,0,14,1,1)</f>
        <v>389036</v>
      </c>
      <c r="CO9" s="21">
        <f ca="1">SUM(CN9-CM9)</f>
        <v>1194</v>
      </c>
      <c r="CP9" s="22">
        <f ca="1">IF(CO9=0,0,IF(CM9=0,1,CO9/CM9))</f>
        <v>3.078573233430108E-3</v>
      </c>
      <c r="CQ9" s="21">
        <f>SUMIF($C$6:CP$6,CQ$5,$C9:CP9)</f>
        <v>4800491</v>
      </c>
      <c r="CR9" s="87">
        <f ca="1">SUMIF($C$6:CQ$6,CR$5,$C9:CQ9)</f>
        <v>4895539</v>
      </c>
      <c r="CS9" s="21">
        <f ca="1">SUM(CR9-CQ9)</f>
        <v>95048</v>
      </c>
      <c r="CT9" s="22">
        <f ca="1">IF(CS9=0,0,IF(CQ9=0,1,CS9/CQ9))</f>
        <v>1.9799641328355787E-2</v>
      </c>
      <c r="CW9" s="12" t="s">
        <v>5</v>
      </c>
      <c r="CX9" s="82" t="s">
        <v>6</v>
      </c>
      <c r="CZ9" s="88">
        <f>SUMIF(AMB!$A$73:$A$83,'2012-2013'!CZ$7,AMB!D$73:D$83)</f>
        <v>351181</v>
      </c>
      <c r="DA9" s="88">
        <f>SUMIF(AMB!$A$73:$A$83,'2012-2013'!DA$7,AMB!E$73:E$83)</f>
        <v>344819</v>
      </c>
      <c r="DB9" s="88">
        <f>SUMIF(AMB!$A$73:$A$83,'2012-2013'!DB$7,AMB!F$73:F$83)</f>
        <v>403883</v>
      </c>
      <c r="DC9" s="88">
        <f>SUMIF(AMB!$A$73:$A$83,'2012-2013'!DC$7,AMB!G$73:G$83)</f>
        <v>389075</v>
      </c>
      <c r="DD9" s="88">
        <f>SUMIF(AMB!$A$73:$A$83,'2012-2013'!DD$7,AMB!H$73:H$83)</f>
        <v>419232</v>
      </c>
      <c r="DE9" s="88">
        <f>SUMIF(AMB!$A$73:$A$83,'2012-2013'!DE$7,AMB!I$73:I$83)</f>
        <v>415082</v>
      </c>
      <c r="DF9" s="88">
        <f>SUMIF(AMB!$A$73:$A$83,'2012-2013'!DF$7,AMB!J$73:J$83)</f>
        <v>421888</v>
      </c>
      <c r="DG9" s="88">
        <f>SUMIF(AMB!$A$73:$A$83,'2012-2013'!DG$7,AMB!K$73:K$83)</f>
        <v>451571</v>
      </c>
      <c r="DH9" s="88">
        <f>SUMIF(AMB!$A$73:$A$83,'2012-2013'!DH$7,AMB!L$73:L$83)</f>
        <v>399499</v>
      </c>
      <c r="DI9" s="88">
        <f>SUMIF(AMB!$A$73:$A$83,'2012-2013'!DI$7,AMB!M$73:M$83)</f>
        <v>418515</v>
      </c>
      <c r="DJ9" s="88">
        <f>SUMIF(AMB!$A$73:$A$83,'2012-2013'!DJ$7,AMB!N$73:N$83)</f>
        <v>397904</v>
      </c>
      <c r="DK9" s="88">
        <f>SUMIF(AMB!$A$73:$A$83,'2012-2013'!DK$7,AMB!O$73:O$83)</f>
        <v>387842</v>
      </c>
      <c r="DN9" s="88">
        <f>SUMIF(AMB!$A$73:$A$83,'2012-2013'!DN$7,AMB!D$73:D$83)</f>
        <v>375332</v>
      </c>
      <c r="DO9" s="88">
        <f>SUMIF(AMB!$A$73:$A$83,'2012-2013'!DO$7,AMB!E$73:E$83)</f>
        <v>348452</v>
      </c>
      <c r="DP9" s="88">
        <f>SUMIF(AMB!$A$73:$A$83,'2012-2013'!DP$7,AMB!F$73:F$83)</f>
        <v>423471</v>
      </c>
      <c r="DQ9" s="88">
        <f>SUMIF(AMB!$A$73:$A$83,'2012-2013'!DQ$7,AMB!G$73:G$83)</f>
        <v>402766</v>
      </c>
      <c r="DR9" s="88">
        <f>SUMIF(AMB!$A$73:$A$83,'2012-2013'!DR$7,AMB!H$73:H$83)</f>
        <v>422777</v>
      </c>
      <c r="DS9" s="88">
        <f>SUMIF(AMB!$A$73:$A$83,'2012-2013'!DS$7,AMB!I$73:I$83)</f>
        <v>417145</v>
      </c>
      <c r="DT9" s="88">
        <f>SUMIF(AMB!$A$73:$A$83,'2012-2013'!DT$7,AMB!J$73:J$83)</f>
        <v>436972</v>
      </c>
      <c r="DU9" s="88">
        <f>SUMIF(AMB!$A$73:$A$83,'2012-2013'!DU$7,AMB!K$73:K$83)</f>
        <v>469696</v>
      </c>
      <c r="DV9" s="88">
        <f>SUMIF(AMB!$A$73:$A$83,'2012-2013'!DV$7,AMB!L$73:L$83)</f>
        <v>399924</v>
      </c>
      <c r="DW9" s="88">
        <f>SUMIF(AMB!$A$73:$A$83,'2012-2013'!DW$7,AMB!M$73:M$83)</f>
        <v>422852</v>
      </c>
      <c r="DX9" s="88">
        <f>SUMIF(AMB!$A$73:$A$83,'2012-2013'!DX$7,AMB!N$73:N$83)</f>
        <v>387116</v>
      </c>
      <c r="DY9" s="88">
        <f>SUMIF(AMB!$A$73:$A$83,'2012-2013'!DY$7,AMB!O$73:O$83)</f>
        <v>389036</v>
      </c>
      <c r="DZ9"/>
    </row>
    <row r="10" spans="1:130" s="12" customFormat="1" ht="15.6">
      <c r="A10" s="101" t="str">
        <f>+CW11</f>
        <v>Ambassador Bridge</v>
      </c>
      <c r="B10" s="29" t="s">
        <v>7</v>
      </c>
      <c r="C10" s="21">
        <f>+CZ10</f>
        <v>222494</v>
      </c>
      <c r="D10" s="87">
        <f ca="1">OFFSET(CZ10,0,14,1,1)</f>
        <v>185163</v>
      </c>
      <c r="E10" s="21">
        <f ca="1">SUM(D10-C10)</f>
        <v>-37331</v>
      </c>
      <c r="F10" s="22">
        <f ca="1">IF(E10=0,0,IF(C10=0,1,E10/C10))</f>
        <v>-0.16778429980134296</v>
      </c>
      <c r="G10" s="21">
        <f>SUMIF($C$6:F$6,G$5,$C10:F10)</f>
        <v>222494</v>
      </c>
      <c r="H10" s="87">
        <f ca="1">SUMIF($C$6:G$6,H$5,$C10:G10)</f>
        <v>185163</v>
      </c>
      <c r="I10" s="21">
        <f ca="1">SUM(H10-G10)</f>
        <v>-37331</v>
      </c>
      <c r="J10" s="22">
        <f ca="1">IF(I10=0,0,IF(G10=0,1,I10/G10))</f>
        <v>-0.16778429980134296</v>
      </c>
      <c r="K10" s="21">
        <f>+DA10</f>
        <v>224988</v>
      </c>
      <c r="L10" s="87">
        <f ca="1">OFFSET(DA10,0,14,1,1)</f>
        <v>187096</v>
      </c>
      <c r="M10" s="21">
        <f ca="1">SUM(L10-K10)</f>
        <v>-37892</v>
      </c>
      <c r="N10" s="22">
        <f ca="1">IF(M10=0,0,IF(K10=0,1,M10/K10))</f>
        <v>-0.16841787117535156</v>
      </c>
      <c r="O10" s="21">
        <f>SUMIF($C$6:N$6,O$5,$C10:N10)</f>
        <v>447482</v>
      </c>
      <c r="P10" s="87">
        <f ca="1">SUMIF($C$6:O$6,P$5,$C10:O10)</f>
        <v>372259</v>
      </c>
      <c r="Q10" s="21">
        <f ca="1">SUM(P10-O10)</f>
        <v>-75223</v>
      </c>
      <c r="R10" s="22">
        <f ca="1">IF(Q10=0,0,IF(O10=0,1,Q10/O10))</f>
        <v>-0.16810285106440034</v>
      </c>
      <c r="S10" s="21">
        <f>+DB10</f>
        <v>244679</v>
      </c>
      <c r="T10" s="87">
        <f ca="1">OFFSET(DB10,0,14,1,1)</f>
        <v>195836</v>
      </c>
      <c r="U10" s="21">
        <f ca="1">SUM(T10-S10)</f>
        <v>-48843</v>
      </c>
      <c r="V10" s="22">
        <f ca="1">IF(U10=0,0,IF(S10=0,1,U10/S10))</f>
        <v>-0.1996207275655042</v>
      </c>
      <c r="W10" s="21">
        <f>SUMIF($C$6:V$6,W$5,$C10:V10)</f>
        <v>692161</v>
      </c>
      <c r="X10" s="87">
        <f ca="1">SUMIF($C$6:W$6,X$5,$C10:W10)</f>
        <v>568095</v>
      </c>
      <c r="Y10" s="21">
        <f ca="1">SUM(X10-W10)</f>
        <v>-124066</v>
      </c>
      <c r="Z10" s="22">
        <f ca="1">IF(Y10=0,0,IF(W10=0,1,Y10/W10))</f>
        <v>-0.17924442434635873</v>
      </c>
      <c r="AA10" s="21">
        <f>+DC10</f>
        <v>231129</v>
      </c>
      <c r="AB10" s="87">
        <f ca="1">OFFSET(DC10,0,14,1,1)</f>
        <v>206279</v>
      </c>
      <c r="AC10" s="21">
        <f ca="1">SUM(AB10-AA10)</f>
        <v>-24850</v>
      </c>
      <c r="AD10" s="22">
        <f ca="1">IF(AC10=0,0,IF(AA10=0,1,AC10/AA10))</f>
        <v>-0.10751571633157241</v>
      </c>
      <c r="AE10" s="21">
        <f>SUMIF($C$6:AD$6,AE$5,$C10:AD10)</f>
        <v>923290</v>
      </c>
      <c r="AF10" s="87">
        <f ca="1">SUMIF($C$6:AE$6,AF$5,$C10:AE10)</f>
        <v>774374</v>
      </c>
      <c r="AG10" s="21">
        <f ca="1">SUM(AF10-AE10)</f>
        <v>-148916</v>
      </c>
      <c r="AH10" s="22">
        <f ca="1">IF(AG10=0,0,IF(AE10=0,1,AG10/AE10))</f>
        <v>-0.16128843591937528</v>
      </c>
      <c r="AI10" s="21">
        <f>+DD10</f>
        <v>217460</v>
      </c>
      <c r="AJ10" s="87">
        <f ca="1">OFFSET(DD10,0,14,1,1)</f>
        <v>209964</v>
      </c>
      <c r="AK10" s="21">
        <f ca="1">SUM(AJ10-AI10)</f>
        <v>-7496</v>
      </c>
      <c r="AL10" s="22">
        <f ca="1">IF(AK10=0,0,IF(AI10=0,1,AK10/AI10))</f>
        <v>-3.4470707256506944E-2</v>
      </c>
      <c r="AM10" s="21">
        <f>SUMIF($C$6:AL$6,AM$5,$C10:AL10)</f>
        <v>1140750</v>
      </c>
      <c r="AN10" s="87">
        <f ca="1">SUMIF($C$6:AM$6,AN$5,$C10:AM10)</f>
        <v>984338</v>
      </c>
      <c r="AO10" s="21">
        <f ca="1">SUM(AN10-AM10)</f>
        <v>-156412</v>
      </c>
      <c r="AP10" s="22">
        <f ca="1">IF(AO10=0,0,IF(AM10=0,1,AO10/AM10))</f>
        <v>-0.13711330265176419</v>
      </c>
      <c r="AQ10" s="21">
        <f>+DE10</f>
        <v>211075</v>
      </c>
      <c r="AR10" s="87">
        <f ca="1">OFFSET(DE10,0,14,1,1)</f>
        <v>202669</v>
      </c>
      <c r="AS10" s="21">
        <f ca="1">SUM(AR10-AQ10)</f>
        <v>-8406</v>
      </c>
      <c r="AT10" s="22">
        <f ca="1">IF(AS10=0,0,IF(AQ10=0,1,AS10/AQ10))</f>
        <v>-3.9824706857751982E-2</v>
      </c>
      <c r="AU10" s="21">
        <f>SUMIF($C$6:AT$6,AU$5,$C10:AT10)</f>
        <v>1351825</v>
      </c>
      <c r="AV10" s="87">
        <f ca="1">SUMIF($C$6:AU$6,AV$5,$C10:AU10)</f>
        <v>1187007</v>
      </c>
      <c r="AW10" s="21">
        <f ca="1">SUM(AV10-AU10)</f>
        <v>-164818</v>
      </c>
      <c r="AX10" s="22">
        <f ca="1">IF(AW10=0,0,IF(AU10=0,1,AW10/AU10))</f>
        <v>-0.12192258613356019</v>
      </c>
      <c r="AY10" s="21">
        <f>+DF10</f>
        <v>172875</v>
      </c>
      <c r="AZ10" s="87">
        <f ca="1">OFFSET(DF10,0,14,1,1)</f>
        <v>175258</v>
      </c>
      <c r="BA10" s="21">
        <f ca="1">SUM(AZ10-AY10)</f>
        <v>2383</v>
      </c>
      <c r="BB10" s="22">
        <f ca="1">IF(BA10=0,0,IF(AY10=0,1,BA10/AY10))</f>
        <v>1.3784526391901662E-2</v>
      </c>
      <c r="BC10" s="21">
        <f>SUMIF($C$6:BB$6,BC$5,$C10:BB10)</f>
        <v>1524700</v>
      </c>
      <c r="BD10" s="87">
        <f ca="1">SUMIF($C$6:BC$6,BD$5,$C10:BC10)</f>
        <v>1362265</v>
      </c>
      <c r="BE10" s="21">
        <f ca="1">SUM(BD10-BC10)</f>
        <v>-162435</v>
      </c>
      <c r="BF10" s="22">
        <f ca="1">IF(BE10=0,0,IF(BC10=0,1,BE10/BC10))</f>
        <v>-0.10653571194333311</v>
      </c>
      <c r="BG10" s="21">
        <f>+DG10</f>
        <v>214758</v>
      </c>
      <c r="BH10" s="87">
        <f ca="1">OFFSET(DG10,0,14,1,1)</f>
        <v>202810</v>
      </c>
      <c r="BI10" s="21">
        <f ca="1">SUM(BH10-BG10)</f>
        <v>-11948</v>
      </c>
      <c r="BJ10" s="22">
        <f ca="1">IF(BI10=0,0,IF(BG10=0,1,BI10/BG10))</f>
        <v>-5.5634714422745604E-2</v>
      </c>
      <c r="BK10" s="21">
        <f>SUMIF($C$6:BJ$6,BK$5,$C10:BJ10)</f>
        <v>1739458</v>
      </c>
      <c r="BL10" s="87">
        <f ca="1">SUMIF($C$6:BK$6,BL$5,$C10:BK10)</f>
        <v>1565075</v>
      </c>
      <c r="BM10" s="21">
        <f ca="1">SUM(BL10-BK10)</f>
        <v>-174383</v>
      </c>
      <c r="BN10" s="22">
        <f ca="1">IF(BM10=0,0,IF(BK10=0,1,BM10/BK10))</f>
        <v>-0.10025134265961007</v>
      </c>
      <c r="BO10" s="21">
        <f>+DH10</f>
        <v>194159</v>
      </c>
      <c r="BP10" s="87">
        <f ca="1">OFFSET(DH10,0,14,1,1)</f>
        <v>201559</v>
      </c>
      <c r="BQ10" s="21">
        <f ca="1">SUM(BP10-BO10)</f>
        <v>7400</v>
      </c>
      <c r="BR10" s="22">
        <f ca="1">IF(BQ10=0,0,IF(BO10=0,1,BQ10/BO10))</f>
        <v>3.8113092877487008E-2</v>
      </c>
      <c r="BS10" s="21">
        <f>SUMIF($C$6:BR$6,BS$5,$C10:BR10)</f>
        <v>1933617</v>
      </c>
      <c r="BT10" s="87">
        <f ca="1">SUMIF($C$6:BS$6,BT$5,$C10:BS10)</f>
        <v>1766634</v>
      </c>
      <c r="BU10" s="21">
        <f ca="1">SUM(BT10-BS10)</f>
        <v>-166983</v>
      </c>
      <c r="BV10" s="22">
        <f ca="1">IF(BU10=0,0,IF(BS10=0,1,BU10/BS10))</f>
        <v>-8.6357846460803772E-2</v>
      </c>
      <c r="BW10" s="21">
        <f>+DI10</f>
        <v>212116</v>
      </c>
      <c r="BX10" s="87">
        <f ca="1">OFFSET(DI10,0,14,1,1)</f>
        <v>213756</v>
      </c>
      <c r="BY10" s="21">
        <f ca="1">SUM(BX10-BW10)</f>
        <v>1640</v>
      </c>
      <c r="BZ10" s="22">
        <f ca="1">IF(BY10=0,0,IF(BW10=0,1,BY10/BW10))</f>
        <v>7.7316185483414738E-3</v>
      </c>
      <c r="CA10" s="21">
        <f>SUMIF($C$6:BZ$6,CA$5,$C10:BZ10)</f>
        <v>2145733</v>
      </c>
      <c r="CB10" s="87">
        <f ca="1">SUMIF($C$6:CA$6,CB$5,$C10:CA10)</f>
        <v>1980390</v>
      </c>
      <c r="CC10" s="21">
        <f ca="1">SUM(CB10-CA10)</f>
        <v>-165343</v>
      </c>
      <c r="CD10" s="22">
        <f ca="1">IF(CC10=0,0,IF(CA10=0,1,CC10/CA10))</f>
        <v>-7.7056651503239218E-2</v>
      </c>
      <c r="CE10" s="21">
        <f>+DJ10</f>
        <v>201362</v>
      </c>
      <c r="CF10" s="87">
        <f ca="1">OFFSET(DJ10,0,14,1,1)</f>
        <v>201602</v>
      </c>
      <c r="CG10" s="21">
        <f ca="1">SUM(CF10-CE10)</f>
        <v>240</v>
      </c>
      <c r="CH10" s="22">
        <f ca="1">IF(CG10=0,0,IF(CE10=0,1,CG10/CE10))</f>
        <v>1.191883274897945E-3</v>
      </c>
      <c r="CI10" s="21">
        <f>SUMIF($C$6:CH$6,CI$5,$C10:CH10)</f>
        <v>2347095</v>
      </c>
      <c r="CJ10" s="87">
        <f ca="1">SUMIF($C$6:CI$6,CJ$5,$C10:CI10)</f>
        <v>2181992</v>
      </c>
      <c r="CK10" s="21">
        <f ca="1">SUM(CJ10-CI10)</f>
        <v>-165103</v>
      </c>
      <c r="CL10" s="22">
        <f ca="1">IF(CK10=0,0,IF(CI10=0,1,CK10/CI10))</f>
        <v>-7.0343552348754529E-2</v>
      </c>
      <c r="CM10" s="21">
        <f>+DK10</f>
        <v>159565</v>
      </c>
      <c r="CN10" s="87">
        <f ca="1">OFFSET(DK10,0,14,1,1)</f>
        <v>169077</v>
      </c>
      <c r="CO10" s="21">
        <f ca="1">SUM(CN10-CM10)</f>
        <v>9512</v>
      </c>
      <c r="CP10" s="22">
        <f ca="1">IF(CO10=0,0,IF(CM10=0,1,CO10/CM10))</f>
        <v>5.9612070316172092E-2</v>
      </c>
      <c r="CQ10" s="21">
        <f>SUMIF($C$6:CP$6,CQ$5,$C10:CP10)</f>
        <v>2506660</v>
      </c>
      <c r="CR10" s="87">
        <f ca="1">SUMIF($C$6:CQ$6,CR$5,$C10:CQ10)</f>
        <v>2351069</v>
      </c>
      <c r="CS10" s="21">
        <f ca="1">SUM(CR10-CQ10)</f>
        <v>-155591</v>
      </c>
      <c r="CT10" s="22">
        <f ca="1">IF(CS10=0,0,IF(CQ10=0,1,CS10/CQ10))</f>
        <v>-6.2071042742134951E-2</v>
      </c>
      <c r="CW10" s="12" t="s">
        <v>5</v>
      </c>
      <c r="CX10" s="81" t="s">
        <v>7</v>
      </c>
      <c r="CY10" s="16"/>
      <c r="CZ10" s="88">
        <f>SUMIF(AMB!$A$87:$A$97,'2012-2013'!CZ$7,AMB!D$87:D$97)</f>
        <v>222494</v>
      </c>
      <c r="DA10" s="88">
        <f>SUMIF(AMB!$A$87:$A$97,'2012-2013'!DA$7,AMB!E$87:E$97)</f>
        <v>224988</v>
      </c>
      <c r="DB10" s="88">
        <f>SUMIF(AMB!$A$87:$A$97,'2012-2013'!DB$7,AMB!F$87:F$97)</f>
        <v>244679</v>
      </c>
      <c r="DC10" s="88">
        <f>SUMIF(AMB!$A$87:$A$97,'2012-2013'!DC$7,AMB!G$87:G$97)</f>
        <v>231129</v>
      </c>
      <c r="DD10" s="88">
        <f>SUMIF(AMB!$A$87:$A$97,'2012-2013'!DD$7,AMB!H$87:H$97)</f>
        <v>217460</v>
      </c>
      <c r="DE10" s="88">
        <f>SUMIF(AMB!$A$87:$A$97,'2012-2013'!DE$7,AMB!I$87:I$97)</f>
        <v>211075</v>
      </c>
      <c r="DF10" s="88">
        <f>SUMIF(AMB!$A$87:$A$97,'2012-2013'!DF$7,AMB!J$87:J$97)</f>
        <v>172875</v>
      </c>
      <c r="DG10" s="88">
        <f>SUMIF(AMB!$A$87:$A$97,'2012-2013'!DG$7,AMB!K$87:K$97)</f>
        <v>214758</v>
      </c>
      <c r="DH10" s="88">
        <f>SUMIF(AMB!$A$87:$A$97,'2012-2013'!DH$7,AMB!L$87:L$97)</f>
        <v>194159</v>
      </c>
      <c r="DI10" s="88">
        <f>SUMIF(AMB!$A$87:$A$97,'2012-2013'!DI$7,AMB!M$87:M$97)</f>
        <v>212116</v>
      </c>
      <c r="DJ10" s="88">
        <f>SUMIF(AMB!$A$87:$A$97,'2012-2013'!DJ$7,AMB!N$87:N$97)</f>
        <v>201362</v>
      </c>
      <c r="DK10" s="88">
        <f>SUMIF(AMB!$A$87:$A$97,'2012-2013'!DK$7,AMB!O$87:O$97)</f>
        <v>159565</v>
      </c>
      <c r="DN10" s="88">
        <f>SUMIF(AMB!$A$87:$A$97,'2012-2013'!DN$7,AMB!D$87:D$97)</f>
        <v>185163</v>
      </c>
      <c r="DO10" s="88">
        <f>SUMIF(AMB!$A$87:$A$97,'2012-2013'!DO$7,AMB!E$87:E$97)</f>
        <v>187096</v>
      </c>
      <c r="DP10" s="88">
        <f>SUMIF(AMB!$A$87:$A$97,'2012-2013'!DP$7,AMB!F$87:F$97)</f>
        <v>195836</v>
      </c>
      <c r="DQ10" s="88">
        <f>SUMIF(AMB!$A$87:$A$97,'2012-2013'!DQ$7,AMB!G$87:G$97)</f>
        <v>206279</v>
      </c>
      <c r="DR10" s="88">
        <f>SUMIF(AMB!$A$87:$A$97,'2012-2013'!DR$7,AMB!H$87:H$97)</f>
        <v>209964</v>
      </c>
      <c r="DS10" s="88">
        <f>SUMIF(AMB!$A$87:$A$97,'2012-2013'!DS$7,AMB!I$87:I$97)</f>
        <v>202669</v>
      </c>
      <c r="DT10" s="88">
        <f>SUMIF(AMB!$A$87:$A$97,'2012-2013'!DT$7,AMB!J$87:J$97)</f>
        <v>175258</v>
      </c>
      <c r="DU10" s="88">
        <f>SUMIF(AMB!$A$87:$A$97,'2012-2013'!DU$7,AMB!K$87:K$97)</f>
        <v>202810</v>
      </c>
      <c r="DV10" s="88">
        <f>SUMIF(AMB!$A$87:$A$97,'2012-2013'!DV$7,AMB!L$87:L$97)</f>
        <v>201559</v>
      </c>
      <c r="DW10" s="88">
        <f>SUMIF(AMB!$A$87:$A$97,'2012-2013'!DW$7,AMB!M$87:M$97)</f>
        <v>213756</v>
      </c>
      <c r="DX10" s="88">
        <f>SUMIF(AMB!$A$87:$A$97,'2012-2013'!DX$7,AMB!N$87:N$97)</f>
        <v>201602</v>
      </c>
      <c r="DY10" s="88">
        <f>SUMIF(AMB!$A$87:$A$97,'2012-2013'!DY$7,AMB!O$87:O$97)</f>
        <v>169077</v>
      </c>
      <c r="DZ10"/>
    </row>
    <row r="11" spans="1:130" s="12" customFormat="1" ht="15.6">
      <c r="A11" s="100"/>
      <c r="B11" s="29" t="s">
        <v>8</v>
      </c>
      <c r="C11" s="87">
        <f>+CZ11</f>
        <v>1002</v>
      </c>
      <c r="D11" s="87">
        <f ca="1">OFFSET(CZ11,0,14,1,1)</f>
        <v>0</v>
      </c>
      <c r="E11" s="87">
        <f ca="1">SUM(D11-C11)</f>
        <v>-1002</v>
      </c>
      <c r="F11" s="22">
        <f ca="1">IF(E11=0,0,IF(C11=0,1,E11/C11))</f>
        <v>-1</v>
      </c>
      <c r="G11" s="87">
        <f>SUMIF($C$6:F$6,G$5,$C11:F11)</f>
        <v>1002</v>
      </c>
      <c r="H11" s="87">
        <f ca="1">SUMIF($C$6:G$6,H$5,$C11:G11)</f>
        <v>0</v>
      </c>
      <c r="I11" s="87">
        <f ca="1">SUM(H11-G11)</f>
        <v>-1002</v>
      </c>
      <c r="J11" s="22">
        <f ca="1">IF(I11=0,0,IF(G11=0,1,I11/G11))</f>
        <v>-1</v>
      </c>
      <c r="K11" s="87">
        <f>+DA11</f>
        <v>1031</v>
      </c>
      <c r="L11" s="87">
        <f ca="1">OFFSET(DA11,0,14,1,1)</f>
        <v>0</v>
      </c>
      <c r="M11" s="87">
        <f ca="1">SUM(L11-K11)</f>
        <v>-1031</v>
      </c>
      <c r="N11" s="22">
        <f ca="1">IF(M11=0,0,IF(K11=0,1,M11/K11))</f>
        <v>-1</v>
      </c>
      <c r="O11" s="87">
        <f>SUMIF($C$6:N$6,O$5,$C11:N11)</f>
        <v>2033</v>
      </c>
      <c r="P11" s="87">
        <f ca="1">SUMIF($C$6:O$6,P$5,$C11:O11)</f>
        <v>0</v>
      </c>
      <c r="Q11" s="87">
        <f ca="1">SUM(P11-O11)</f>
        <v>-2033</v>
      </c>
      <c r="R11" s="22">
        <f ca="1">IF(Q11=0,0,IF(O11=0,1,Q11/O11))</f>
        <v>-1</v>
      </c>
      <c r="S11" s="87">
        <f>+DB11</f>
        <v>1118</v>
      </c>
      <c r="T11" s="87">
        <f ca="1">OFFSET(DB11,0,14,1,1)</f>
        <v>0</v>
      </c>
      <c r="U11" s="87">
        <f ca="1">SUM(T11-S11)</f>
        <v>-1118</v>
      </c>
      <c r="V11" s="22">
        <f ca="1">IF(U11=0,0,IF(S11=0,1,U11/S11))</f>
        <v>-1</v>
      </c>
      <c r="W11" s="87">
        <f>SUMIF($C$6:V$6,W$5,$C11:V11)</f>
        <v>3151</v>
      </c>
      <c r="X11" s="87">
        <f ca="1">SUMIF($C$6:W$6,X$5,$C11:W11)</f>
        <v>0</v>
      </c>
      <c r="Y11" s="87">
        <f ca="1">SUM(X11-W11)</f>
        <v>-3151</v>
      </c>
      <c r="Z11" s="22">
        <f ca="1">IF(Y11=0,0,IF(W11=0,1,Y11/W11))</f>
        <v>-1</v>
      </c>
      <c r="AA11" s="87">
        <f>+DC11</f>
        <v>0</v>
      </c>
      <c r="AB11" s="87">
        <f ca="1">OFFSET(DC11,0,14,1,1)</f>
        <v>0</v>
      </c>
      <c r="AC11" s="87">
        <f ca="1">SUM(AB11-AA11)</f>
        <v>0</v>
      </c>
      <c r="AD11" s="22">
        <f ca="1">IF(AC11=0,0,IF(AA11=0,1,AC11/AA11))</f>
        <v>0</v>
      </c>
      <c r="AE11" s="87">
        <f>SUMIF($C$6:AD$6,AE$5,$C11:AD11)</f>
        <v>3151</v>
      </c>
      <c r="AF11" s="87">
        <f ca="1">SUMIF($C$6:AE$6,AF$5,$C11:AE11)</f>
        <v>0</v>
      </c>
      <c r="AG11" s="87">
        <f ca="1">SUM(AF11-AE11)</f>
        <v>-3151</v>
      </c>
      <c r="AH11" s="22">
        <f ca="1">IF(AG11=0,0,IF(AE11=0,1,AG11/AE11))</f>
        <v>-1</v>
      </c>
      <c r="AI11" s="87">
        <f>+DD11</f>
        <v>0</v>
      </c>
      <c r="AJ11" s="87">
        <f ca="1">OFFSET(DD11,0,14,1,1)</f>
        <v>0</v>
      </c>
      <c r="AK11" s="87">
        <f ca="1">SUM(AJ11-AI11)</f>
        <v>0</v>
      </c>
      <c r="AL11" s="22">
        <f ca="1">IF(AK11=0,0,IF(AI11=0,1,AK11/AI11))</f>
        <v>0</v>
      </c>
      <c r="AM11" s="87">
        <f>SUMIF($C$6:AL$6,AM$5,$C11:AL11)</f>
        <v>3151</v>
      </c>
      <c r="AN11" s="87">
        <f ca="1">SUMIF($C$6:AM$6,AN$5,$C11:AM11)</f>
        <v>0</v>
      </c>
      <c r="AO11" s="87">
        <f ca="1">SUM(AN11-AM11)</f>
        <v>-3151</v>
      </c>
      <c r="AP11" s="22">
        <f ca="1">IF(AO11=0,0,IF(AM11=0,1,AO11/AM11))</f>
        <v>-1</v>
      </c>
      <c r="AQ11" s="87">
        <f>+DE11</f>
        <v>0</v>
      </c>
      <c r="AR11" s="87">
        <f ca="1">OFFSET(DE11,0,14,1,1)</f>
        <v>0</v>
      </c>
      <c r="AS11" s="87">
        <f ca="1">SUM(AR11-AQ11)</f>
        <v>0</v>
      </c>
      <c r="AT11" s="22">
        <f ca="1">IF(AS11=0,0,IF(AQ11=0,1,AS11/AQ11))</f>
        <v>0</v>
      </c>
      <c r="AU11" s="87">
        <f>SUMIF($C$6:AT$6,AU$5,$C11:AT11)</f>
        <v>3151</v>
      </c>
      <c r="AV11" s="87">
        <f ca="1">SUMIF($C$6:AU$6,AV$5,$C11:AU11)</f>
        <v>0</v>
      </c>
      <c r="AW11" s="87">
        <f ca="1">SUM(AV11-AU11)</f>
        <v>-3151</v>
      </c>
      <c r="AX11" s="22">
        <f ca="1">IF(AW11=0,0,IF(AU11=0,1,AW11/AU11))</f>
        <v>-1</v>
      </c>
      <c r="AY11" s="87">
        <f>+DF11</f>
        <v>0</v>
      </c>
      <c r="AZ11" s="87">
        <f ca="1">OFFSET(DF11,0,14,1,1)</f>
        <v>0</v>
      </c>
      <c r="BA11" s="87">
        <f ca="1">SUM(AZ11-AY11)</f>
        <v>0</v>
      </c>
      <c r="BB11" s="22">
        <f ca="1">IF(BA11=0,0,IF(AY11=0,1,BA11/AY11))</f>
        <v>0</v>
      </c>
      <c r="BC11" s="87">
        <f>SUMIF($C$6:BB$6,BC$5,$C11:BB11)</f>
        <v>3151</v>
      </c>
      <c r="BD11" s="87">
        <f ca="1">SUMIF($C$6:BC$6,BD$5,$C11:BC11)</f>
        <v>0</v>
      </c>
      <c r="BE11" s="87">
        <f ca="1">SUM(BD11-BC11)</f>
        <v>-3151</v>
      </c>
      <c r="BF11" s="22">
        <f ca="1">IF(BE11=0,0,IF(BC11=0,1,BE11/BC11))</f>
        <v>-1</v>
      </c>
      <c r="BG11" s="87">
        <f>+DG11</f>
        <v>0</v>
      </c>
      <c r="BH11" s="87">
        <f ca="1">OFFSET(DG11,0,14,1,1)</f>
        <v>0</v>
      </c>
      <c r="BI11" s="87">
        <f ca="1">SUM(BH11-BG11)</f>
        <v>0</v>
      </c>
      <c r="BJ11" s="22">
        <f ca="1">IF(BI11=0,0,IF(BG11=0,1,BI11/BG11))</f>
        <v>0</v>
      </c>
      <c r="BK11" s="87">
        <f>SUMIF($C$6:BJ$6,BK$5,$C11:BJ11)</f>
        <v>3151</v>
      </c>
      <c r="BL11" s="87">
        <f ca="1">SUMIF($C$6:BK$6,BL$5,$C11:BK11)</f>
        <v>0</v>
      </c>
      <c r="BM11" s="87">
        <f ca="1">SUM(BL11-BK11)</f>
        <v>-3151</v>
      </c>
      <c r="BN11" s="22">
        <f ca="1">IF(BM11=0,0,IF(BK11=0,1,BM11/BK11))</f>
        <v>-1</v>
      </c>
      <c r="BO11" s="87">
        <f>+DH11</f>
        <v>0</v>
      </c>
      <c r="BP11" s="87">
        <f ca="1">OFFSET(DH11,0,14,1,1)</f>
        <v>0</v>
      </c>
      <c r="BQ11" s="87">
        <f ca="1">SUM(BP11-BO11)</f>
        <v>0</v>
      </c>
      <c r="BR11" s="22">
        <f ca="1">IF(BQ11=0,0,IF(BO11=0,1,BQ11/BO11))</f>
        <v>0</v>
      </c>
      <c r="BS11" s="87">
        <f>SUMIF($C$6:BR$6,BS$5,$C11:BR11)</f>
        <v>3151</v>
      </c>
      <c r="BT11" s="87">
        <f ca="1">SUMIF($C$6:BS$6,BT$5,$C11:BS11)</f>
        <v>0</v>
      </c>
      <c r="BU11" s="87">
        <f ca="1">SUM(BT11-BS11)</f>
        <v>-3151</v>
      </c>
      <c r="BV11" s="22">
        <f ca="1">IF(BU11=0,0,IF(BS11=0,1,BU11/BS11))</f>
        <v>-1</v>
      </c>
      <c r="BW11" s="87">
        <f>+DI11</f>
        <v>0</v>
      </c>
      <c r="BX11" s="87">
        <f ca="1">OFFSET(DI11,0,14,1,1)</f>
        <v>0</v>
      </c>
      <c r="BY11" s="87">
        <f ca="1">SUM(BX11-BW11)</f>
        <v>0</v>
      </c>
      <c r="BZ11" s="22">
        <f ca="1">IF(BY11=0,0,IF(BW11=0,1,BY11/BW11))</f>
        <v>0</v>
      </c>
      <c r="CA11" s="87">
        <f>SUMIF($C$6:BZ$6,CA$5,$C11:BZ11)</f>
        <v>3151</v>
      </c>
      <c r="CB11" s="87">
        <f ca="1">SUMIF($C$6:CA$6,CB$5,$C11:CA11)</f>
        <v>0</v>
      </c>
      <c r="CC11" s="87">
        <f ca="1">SUM(CB11-CA11)</f>
        <v>-3151</v>
      </c>
      <c r="CD11" s="22">
        <f ca="1">IF(CC11=0,0,IF(CA11=0,1,CC11/CA11))</f>
        <v>-1</v>
      </c>
      <c r="CE11" s="87">
        <f>+DJ11</f>
        <v>0</v>
      </c>
      <c r="CF11" s="87">
        <f ca="1">OFFSET(DJ11,0,14,1,1)</f>
        <v>0</v>
      </c>
      <c r="CG11" s="87">
        <f ca="1">SUM(CF11-CE11)</f>
        <v>0</v>
      </c>
      <c r="CH11" s="22">
        <f ca="1">IF(CG11=0,0,IF(CE11=0,1,CG11/CE11))</f>
        <v>0</v>
      </c>
      <c r="CI11" s="87">
        <f>SUMIF($C$6:CH$6,CI$5,$C11:CH11)</f>
        <v>3151</v>
      </c>
      <c r="CJ11" s="87">
        <f ca="1">SUMIF($C$6:CI$6,CJ$5,$C11:CI11)</f>
        <v>0</v>
      </c>
      <c r="CK11" s="87">
        <f ca="1">SUM(CJ11-CI11)</f>
        <v>-3151</v>
      </c>
      <c r="CL11" s="22">
        <f ca="1">IF(CK11=0,0,IF(CI11=0,1,CK11/CI11))</f>
        <v>-1</v>
      </c>
      <c r="CM11" s="87">
        <f>+DK11</f>
        <v>0</v>
      </c>
      <c r="CN11" s="87">
        <f ca="1">OFFSET(DK11,0,14,1,1)</f>
        <v>0</v>
      </c>
      <c r="CO11" s="87">
        <f ca="1">SUM(CN11-CM11)</f>
        <v>0</v>
      </c>
      <c r="CP11" s="22">
        <f ca="1">IF(CO11=0,0,IF(CM11=0,1,CO11/CM11))</f>
        <v>0</v>
      </c>
      <c r="CQ11" s="87">
        <f>SUMIF($C$6:CP$6,CQ$5,$C11:CP11)</f>
        <v>3151</v>
      </c>
      <c r="CR11" s="87">
        <f ca="1">SUMIF($C$6:CQ$6,CR$5,$C11:CQ11)</f>
        <v>0</v>
      </c>
      <c r="CS11" s="87">
        <f ca="1">SUM(CR11-CQ11)</f>
        <v>-3151</v>
      </c>
      <c r="CT11" s="22">
        <f ca="1">IF(CS11=0,0,IF(CQ11=0,1,CS11/CQ11))</f>
        <v>-1</v>
      </c>
      <c r="CW11" s="12" t="s">
        <v>5</v>
      </c>
      <c r="CX11" s="81" t="s">
        <v>8</v>
      </c>
      <c r="CY11" s="16"/>
      <c r="CZ11" s="88">
        <f>SUMIF(AMB!$A$101:$A$111,'2012-2013'!CZ$7,AMB!D$101:D$111)</f>
        <v>1002</v>
      </c>
      <c r="DA11" s="88">
        <f>SUMIF(AMB!$A$101:$A$111,'2012-2013'!DA$7,AMB!E$101:E$111)</f>
        <v>1031</v>
      </c>
      <c r="DB11" s="88">
        <f>SUMIF(AMB!$A$101:$A$111,'2012-2013'!DB$7,AMB!F$101:F$111)</f>
        <v>1118</v>
      </c>
      <c r="DC11" s="88">
        <f>SUMIF(AMB!$A$101:$A$111,'2012-2013'!DC$7,AMB!G$101:G$111)</f>
        <v>0</v>
      </c>
      <c r="DD11" s="88">
        <f>SUMIF(AMB!$A$101:$A$111,'2012-2013'!DD$7,AMB!H$101:H$111)</f>
        <v>0</v>
      </c>
      <c r="DE11" s="88">
        <f>SUMIF(AMB!$A$101:$A$111,'2012-2013'!DE$7,AMB!I$101:I$111)</f>
        <v>0</v>
      </c>
      <c r="DF11" s="88">
        <f>SUMIF(AMB!$A$101:$A$111,'2012-2013'!DF$7,AMB!J$101:J$111)</f>
        <v>0</v>
      </c>
      <c r="DG11" s="88">
        <f>SUMIF(AMB!$A$101:$A$111,'2012-2013'!DG$7,AMB!K$101:K$111)</f>
        <v>0</v>
      </c>
      <c r="DH11" s="88">
        <f>SUMIF(AMB!$A$101:$A$111,'2012-2013'!DH$7,AMB!L$101:L$111)</f>
        <v>0</v>
      </c>
      <c r="DI11" s="88">
        <f>SUMIF(AMB!$A$101:$A$111,'2012-2013'!DI$7,AMB!M$101:M$111)</f>
        <v>0</v>
      </c>
      <c r="DJ11" s="88">
        <f>SUMIF(AMB!$A$101:$A$111,'2012-2013'!DJ$7,AMB!N$101:N$111)</f>
        <v>0</v>
      </c>
      <c r="DK11" s="88">
        <f>SUMIF(AMB!$A$101:$A$111,'2012-2013'!DK$7,AMB!O$101:O$111)</f>
        <v>0</v>
      </c>
      <c r="DN11" s="88">
        <f>SUMIF(AMB!$A$101:$A$111,'2012-2013'!DN$7,AMB!D$101:D$111)</f>
        <v>0</v>
      </c>
      <c r="DO11" s="88">
        <f>SUMIF(AMB!$A$101:$A$111,'2012-2013'!DO$7,AMB!E$101:E$111)</f>
        <v>0</v>
      </c>
      <c r="DP11" s="88">
        <f>SUMIF(AMB!$A$101:$A$111,'2012-2013'!DP$7,AMB!F$101:F$111)</f>
        <v>0</v>
      </c>
      <c r="DQ11" s="88">
        <f>SUMIF(AMB!$A$101:$A$111,'2012-2013'!DQ$7,AMB!G$101:G$111)</f>
        <v>0</v>
      </c>
      <c r="DR11" s="88">
        <f>SUMIF(AMB!$A$101:$A$111,'2012-2013'!DR$7,AMB!H$101:H$111)</f>
        <v>0</v>
      </c>
      <c r="DS11" s="88">
        <f>SUMIF(AMB!$A$101:$A$111,'2012-2013'!DS$7,AMB!I$101:I$111)</f>
        <v>0</v>
      </c>
      <c r="DT11" s="88">
        <f>SUMIF(AMB!$A$101:$A$111,'2012-2013'!DT$7,AMB!J$101:J$111)</f>
        <v>0</v>
      </c>
      <c r="DU11" s="88">
        <f>SUMIF(AMB!$A$101:$A$111,'2012-2013'!DU$7,AMB!K$101:K$111)</f>
        <v>0</v>
      </c>
      <c r="DV11" s="88">
        <f>SUMIF(AMB!$A$101:$A$111,'2012-2013'!DV$7,AMB!L$101:L$111)</f>
        <v>0</v>
      </c>
      <c r="DW11" s="88">
        <f>SUMIF(AMB!$A$101:$A$111,'2012-2013'!DW$7,AMB!M$101:M$111)</f>
        <v>0</v>
      </c>
      <c r="DX11" s="88">
        <f>SUMIF(AMB!$A$101:$A$111,'2012-2013'!DX$7,AMB!N$101:N$111)</f>
        <v>0</v>
      </c>
      <c r="DY11" s="88">
        <f>SUMIF(AMB!$A$101:$A$111,'2012-2013'!DY$7,AMB!O$101:O$111)</f>
        <v>0</v>
      </c>
      <c r="DZ11"/>
    </row>
    <row r="12" spans="1:130" s="16" customFormat="1" ht="15.6">
      <c r="A12" s="90"/>
      <c r="B12" s="27" t="s">
        <v>9</v>
      </c>
      <c r="C12" s="14">
        <f>+SUM(C9:C11)</f>
        <v>574677</v>
      </c>
      <c r="D12" s="103">
        <f ca="1">+SUM(D9:D11)</f>
        <v>560495</v>
      </c>
      <c r="E12" s="14">
        <f ca="1">SUM(E9:E11)</f>
        <v>-14182</v>
      </c>
      <c r="F12" s="15">
        <f ca="1">IF(E12=0,0,IF(C12=0,1,E12/C12))</f>
        <v>-2.4678210542617852E-2</v>
      </c>
      <c r="G12" s="14">
        <f>SUM(G9:G11)</f>
        <v>574677</v>
      </c>
      <c r="H12" s="103">
        <f ca="1">SUM(H9:H11)</f>
        <v>560495</v>
      </c>
      <c r="I12" s="14">
        <f ca="1">SUM(I9:I11)</f>
        <v>-14182</v>
      </c>
      <c r="J12" s="15">
        <f ca="1">IF(I12=0,0,IF(G12=0,1,I12/G12))</f>
        <v>-2.4678210542617852E-2</v>
      </c>
      <c r="K12" s="14">
        <f>+SUM(K9:K11)</f>
        <v>570838</v>
      </c>
      <c r="L12" s="103">
        <f ca="1">+SUM(L9:L11)</f>
        <v>535548</v>
      </c>
      <c r="M12" s="14">
        <f ca="1">SUM(M9:M11)</f>
        <v>-35290</v>
      </c>
      <c r="N12" s="15">
        <f ca="1">IF(M12=0,0,IF(K12=0,1,M12/K12))</f>
        <v>-6.1821392409054758E-2</v>
      </c>
      <c r="O12" s="14">
        <f>SUM(O9:O11)</f>
        <v>1145515</v>
      </c>
      <c r="P12" s="103">
        <f ca="1">SUM(P9:P11)</f>
        <v>1096043</v>
      </c>
      <c r="Q12" s="14">
        <f ca="1">SUM(Q9:Q11)</f>
        <v>-49472</v>
      </c>
      <c r="R12" s="15">
        <f ca="1">IF(Q12=0,0,IF(O12=0,1,Q12/O12))</f>
        <v>-4.3187561926295158E-2</v>
      </c>
      <c r="S12" s="14">
        <f>+SUM(S9:S11)</f>
        <v>649680</v>
      </c>
      <c r="T12" s="103">
        <f ca="1">+SUM(T9:T11)</f>
        <v>619307</v>
      </c>
      <c r="U12" s="14">
        <f ca="1">SUM(U9:U11)</f>
        <v>-30373</v>
      </c>
      <c r="V12" s="15">
        <f ca="1">IF(U12=0,0,IF(S12=0,1,U12/S12))</f>
        <v>-4.6750708040881668E-2</v>
      </c>
      <c r="W12" s="14">
        <f>SUM(W9:W11)</f>
        <v>1795195</v>
      </c>
      <c r="X12" s="103">
        <f ca="1">SUM(X9:X11)</f>
        <v>1715350</v>
      </c>
      <c r="Y12" s="14">
        <f ca="1">SUM(Y9:Y11)</f>
        <v>-79845</v>
      </c>
      <c r="Z12" s="15">
        <f ca="1">IF(Y12=0,0,IF(W12=0,1,Y12/W12))</f>
        <v>-4.447706238040993E-2</v>
      </c>
      <c r="AA12" s="14">
        <f>+SUM(AA9:AA11)</f>
        <v>620204</v>
      </c>
      <c r="AB12" s="103">
        <f ca="1">+SUM(AB9:AB11)</f>
        <v>609045</v>
      </c>
      <c r="AC12" s="14">
        <f ca="1">SUM(AC9:AC11)</f>
        <v>-11159</v>
      </c>
      <c r="AD12" s="15">
        <f ca="1">IF(AC12=0,0,IF(AA12=0,1,AC12/AA12))</f>
        <v>-1.7992466994730765E-2</v>
      </c>
      <c r="AE12" s="14">
        <f>SUM(AE9:AE11)</f>
        <v>2415399</v>
      </c>
      <c r="AF12" s="103">
        <f ca="1">SUM(AF9:AF11)</f>
        <v>2324395</v>
      </c>
      <c r="AG12" s="14">
        <f ca="1">SUM(AG9:AG11)</f>
        <v>-91004</v>
      </c>
      <c r="AH12" s="15">
        <f ca="1">IF(AG12=0,0,IF(AE12=0,1,AG12/AE12))</f>
        <v>-3.7676590906926766E-2</v>
      </c>
      <c r="AI12" s="14">
        <f>+SUM(AI9:AI11)</f>
        <v>636692</v>
      </c>
      <c r="AJ12" s="103">
        <f ca="1">+SUM(AJ9:AJ11)</f>
        <v>632741</v>
      </c>
      <c r="AK12" s="14">
        <f ca="1">SUM(AK9:AK11)</f>
        <v>-3951</v>
      </c>
      <c r="AL12" s="15">
        <f ca="1">IF(AK12=0,0,IF(AI12=0,1,AK12/AI12))</f>
        <v>-6.2055122413977246E-3</v>
      </c>
      <c r="AM12" s="14">
        <f>SUM(AM9:AM11)</f>
        <v>3052091</v>
      </c>
      <c r="AN12" s="103">
        <f ca="1">SUM(AN9:AN11)</f>
        <v>2957136</v>
      </c>
      <c r="AO12" s="14">
        <f ca="1">SUM(AO9:AO11)</f>
        <v>-94955</v>
      </c>
      <c r="AP12" s="15">
        <f ca="1">IF(AO12=0,0,IF(AM12=0,1,AO12/AM12))</f>
        <v>-3.1111457685894687E-2</v>
      </c>
      <c r="AQ12" s="14">
        <f>+SUM(AQ9:AQ11)</f>
        <v>626157</v>
      </c>
      <c r="AR12" s="103">
        <f ca="1">+SUM(AR9:AR11)</f>
        <v>619814</v>
      </c>
      <c r="AS12" s="14">
        <f ca="1">SUM(AS9:AS11)</f>
        <v>-6343</v>
      </c>
      <c r="AT12" s="15">
        <f ca="1">IF(AS12=0,0,IF(AQ12=0,1,AS12/AQ12))</f>
        <v>-1.0130047256518733E-2</v>
      </c>
      <c r="AU12" s="14">
        <f>SUM(AU9:AU11)</f>
        <v>3678248</v>
      </c>
      <c r="AV12" s="103">
        <f ca="1">SUM(AV9:AV11)</f>
        <v>3576950</v>
      </c>
      <c r="AW12" s="14">
        <f ca="1">SUM(AW9:AW11)</f>
        <v>-101298</v>
      </c>
      <c r="AX12" s="15">
        <f ca="1">IF(AW12=0,0,IF(AU12=0,1,AW12/AU12))</f>
        <v>-2.7539741746614149E-2</v>
      </c>
      <c r="AY12" s="14">
        <f>+SUM(AY9:AY11)</f>
        <v>594763</v>
      </c>
      <c r="AZ12" s="103">
        <f ca="1">+SUM(AZ9:AZ11)</f>
        <v>612230</v>
      </c>
      <c r="BA12" s="14">
        <f ca="1">SUM(BA9:BA11)</f>
        <v>17467</v>
      </c>
      <c r="BB12" s="15">
        <f ca="1">IF(BA12=0,0,IF(AY12=0,1,BA12/AY12))</f>
        <v>2.9368000363169867E-2</v>
      </c>
      <c r="BC12" s="14">
        <f>SUM(BC9:BC11)</f>
        <v>4273011</v>
      </c>
      <c r="BD12" s="103">
        <f ca="1">SUM(BD9:BD11)</f>
        <v>4189180</v>
      </c>
      <c r="BE12" s="14">
        <f ca="1">SUM(BE9:BE11)</f>
        <v>-83831</v>
      </c>
      <c r="BF12" s="15">
        <f ca="1">IF(BE12=0,0,IF(BC12=0,1,BE12/BC12))</f>
        <v>-1.9618718510202759E-2</v>
      </c>
      <c r="BG12" s="14">
        <f>+SUM(BG9:BG11)</f>
        <v>666329</v>
      </c>
      <c r="BH12" s="103">
        <f ca="1">+SUM(BH9:BH11)</f>
        <v>672506</v>
      </c>
      <c r="BI12" s="14">
        <f ca="1">SUM(BI9:BI11)</f>
        <v>6177</v>
      </c>
      <c r="BJ12" s="15">
        <f ca="1">IF(BI12=0,0,IF(BG12=0,1,BI12/BG12))</f>
        <v>9.2701953539467748E-3</v>
      </c>
      <c r="BK12" s="14">
        <f>SUM(BK9:BK11)</f>
        <v>4939340</v>
      </c>
      <c r="BL12" s="103">
        <f ca="1">SUM(BL9:BL11)</f>
        <v>4861686</v>
      </c>
      <c r="BM12" s="14">
        <f ca="1">SUM(BM9:BM11)</f>
        <v>-77654</v>
      </c>
      <c r="BN12" s="15">
        <f ca="1">IF(BM12=0,0,IF(BK12=0,1,BM12/BK12))</f>
        <v>-1.5721533646195645E-2</v>
      </c>
      <c r="BO12" s="14">
        <f>+SUM(BO9:BO11)</f>
        <v>593658</v>
      </c>
      <c r="BP12" s="103">
        <f ca="1">+SUM(BP9:BP11)</f>
        <v>601483</v>
      </c>
      <c r="BQ12" s="14">
        <f ca="1">SUM(BQ9:BQ11)</f>
        <v>7825</v>
      </c>
      <c r="BR12" s="15">
        <f ca="1">IF(BQ12=0,0,IF(BO12=0,1,BQ12/BO12))</f>
        <v>1.3180989728092606E-2</v>
      </c>
      <c r="BS12" s="14">
        <f>SUM(BS9:BS11)</f>
        <v>5532998</v>
      </c>
      <c r="BT12" s="103">
        <f ca="1">SUM(BT9:BT11)</f>
        <v>5463169</v>
      </c>
      <c r="BU12" s="14">
        <f ca="1">SUM(BU9:BU11)</f>
        <v>-69829</v>
      </c>
      <c r="BV12" s="15">
        <f ca="1">IF(BU12=0,0,IF(BS12=0,1,BU12/BS12))</f>
        <v>-1.2620463625687195E-2</v>
      </c>
      <c r="BW12" s="14">
        <f>+SUM(BW9:BW11)</f>
        <v>630631</v>
      </c>
      <c r="BX12" s="103">
        <f ca="1">+SUM(BX9:BX11)</f>
        <v>636608</v>
      </c>
      <c r="BY12" s="14">
        <f ca="1">SUM(BY9:BY11)</f>
        <v>5977</v>
      </c>
      <c r="BZ12" s="15">
        <f ca="1">IF(BY12=0,0,IF(BW12=0,1,BY12/BW12))</f>
        <v>9.4778087344263122E-3</v>
      </c>
      <c r="CA12" s="14">
        <f>SUM(CA9:CA11)</f>
        <v>6163629</v>
      </c>
      <c r="CB12" s="103">
        <f ca="1">SUM(CB9:CB11)</f>
        <v>6099777</v>
      </c>
      <c r="CC12" s="14">
        <f ca="1">SUM(CC9:CC11)</f>
        <v>-63852</v>
      </c>
      <c r="CD12" s="15">
        <f ca="1">IF(CC12=0,0,IF(CA12=0,1,CC12/CA12))</f>
        <v>-1.035948140292026E-2</v>
      </c>
      <c r="CE12" s="14">
        <f>+SUM(CE9:CE11)</f>
        <v>599266</v>
      </c>
      <c r="CF12" s="103">
        <f ca="1">+SUM(CF9:CF11)</f>
        <v>588718</v>
      </c>
      <c r="CG12" s="14">
        <f ca="1">SUM(CG9:CG11)</f>
        <v>-10548</v>
      </c>
      <c r="CH12" s="15">
        <f ca="1">IF(CG12=0,0,IF(CE12=0,1,CG12/CE12))</f>
        <v>-1.7601532541475739E-2</v>
      </c>
      <c r="CI12" s="14">
        <f>SUM(CI9:CI11)</f>
        <v>6762895</v>
      </c>
      <c r="CJ12" s="103">
        <f ca="1">SUM(CJ9:CJ11)</f>
        <v>6688495</v>
      </c>
      <c r="CK12" s="14">
        <f ca="1">SUM(CK9:CK11)</f>
        <v>-74400</v>
      </c>
      <c r="CL12" s="15">
        <f ca="1">IF(CK12=0,0,IF(CI12=0,1,CK12/CI12))</f>
        <v>-1.100120584453847E-2</v>
      </c>
      <c r="CM12" s="14">
        <f>+SUM(CM9:CM11)</f>
        <v>547407</v>
      </c>
      <c r="CN12" s="103">
        <f ca="1">+SUM(CN9:CN11)</f>
        <v>558113</v>
      </c>
      <c r="CO12" s="14">
        <f ca="1">SUM(CO9:CO11)</f>
        <v>10706</v>
      </c>
      <c r="CP12" s="15">
        <f ca="1">IF(CO12=0,0,IF(CM12=0,1,CO12/CM12))</f>
        <v>1.9557660022615712E-2</v>
      </c>
      <c r="CQ12" s="14">
        <f>SUM(CQ9:CQ11)</f>
        <v>7310302</v>
      </c>
      <c r="CR12" s="103">
        <f ca="1">SUM(CR9:CR11)</f>
        <v>7246608</v>
      </c>
      <c r="CS12" s="14">
        <f ca="1">SUM(CS9:CS11)</f>
        <v>-63694</v>
      </c>
      <c r="CT12" s="15">
        <f ca="1">IF(CS12=0,0,IF(CQ12=0,1,CS12/CQ12))</f>
        <v>-8.7129095350643518E-3</v>
      </c>
      <c r="CW12" s="12"/>
      <c r="CX12" s="12"/>
      <c r="CZ12" s="89"/>
      <c r="DA12" s="89"/>
      <c r="DB12" s="89"/>
      <c r="DC12" s="89"/>
      <c r="DD12" s="89"/>
      <c r="DE12" s="89"/>
      <c r="DF12" s="89"/>
      <c r="DG12" s="89"/>
      <c r="DH12" s="89"/>
      <c r="DI12" s="89"/>
      <c r="DJ12" s="89"/>
      <c r="DK12" s="89"/>
      <c r="DL12" s="12"/>
      <c r="DM12" s="12"/>
      <c r="DN12" s="89"/>
      <c r="DO12" s="89"/>
      <c r="DP12" s="89"/>
      <c r="DQ12" s="89"/>
      <c r="DR12" s="89"/>
      <c r="DS12" s="89"/>
      <c r="DT12" s="89"/>
      <c r="DU12" s="89"/>
      <c r="DV12" s="89"/>
      <c r="DW12" s="89"/>
      <c r="DX12" s="89"/>
      <c r="DY12" s="89"/>
      <c r="DZ12"/>
    </row>
    <row r="13" spans="1:130" s="12" customFormat="1" ht="15.6">
      <c r="A13" s="91"/>
      <c r="B13" s="28"/>
      <c r="C13" s="9"/>
      <c r="D13" s="9"/>
      <c r="E13" s="10"/>
      <c r="F13" s="11"/>
      <c r="G13" s="9"/>
      <c r="H13" s="9"/>
      <c r="I13" s="10"/>
      <c r="J13" s="11"/>
      <c r="K13" s="9"/>
      <c r="L13" s="9"/>
      <c r="M13" s="10"/>
      <c r="N13" s="11"/>
      <c r="O13" s="9"/>
      <c r="P13" s="9"/>
      <c r="Q13" s="10"/>
      <c r="R13" s="11"/>
      <c r="S13" s="9"/>
      <c r="T13" s="9"/>
      <c r="U13" s="10"/>
      <c r="V13" s="11"/>
      <c r="W13" s="9"/>
      <c r="X13" s="9"/>
      <c r="Y13" s="10"/>
      <c r="Z13" s="11"/>
      <c r="AA13" s="9"/>
      <c r="AB13" s="9"/>
      <c r="AC13" s="10"/>
      <c r="AD13" s="11"/>
      <c r="AE13" s="9"/>
      <c r="AF13" s="9"/>
      <c r="AG13" s="10"/>
      <c r="AH13" s="11"/>
      <c r="AI13" s="9"/>
      <c r="AJ13" s="9"/>
      <c r="AK13" s="10"/>
      <c r="AL13" s="11"/>
      <c r="AM13" s="9"/>
      <c r="AN13" s="9"/>
      <c r="AO13" s="10"/>
      <c r="AP13" s="11"/>
      <c r="AQ13" s="9"/>
      <c r="AR13" s="9"/>
      <c r="AS13" s="10"/>
      <c r="AT13" s="11"/>
      <c r="AU13" s="9"/>
      <c r="AV13" s="9"/>
      <c r="AW13" s="10"/>
      <c r="AX13" s="11"/>
      <c r="AY13" s="9"/>
      <c r="AZ13" s="9"/>
      <c r="BA13" s="10"/>
      <c r="BB13" s="11"/>
      <c r="BC13" s="9"/>
      <c r="BD13" s="9"/>
      <c r="BE13" s="10"/>
      <c r="BF13" s="11"/>
      <c r="BG13" s="9"/>
      <c r="BH13" s="9"/>
      <c r="BI13" s="10"/>
      <c r="BJ13" s="11"/>
      <c r="BK13" s="9"/>
      <c r="BL13" s="9"/>
      <c r="BM13" s="10"/>
      <c r="BN13" s="11"/>
      <c r="BO13" s="9"/>
      <c r="BP13" s="9"/>
      <c r="BQ13" s="10"/>
      <c r="BR13" s="11"/>
      <c r="BS13" s="9"/>
      <c r="BT13" s="9"/>
      <c r="BU13" s="10"/>
      <c r="BV13" s="11"/>
      <c r="BW13" s="9"/>
      <c r="BX13" s="9"/>
      <c r="BY13" s="10"/>
      <c r="BZ13" s="11"/>
      <c r="CA13" s="9"/>
      <c r="CB13" s="9"/>
      <c r="CC13" s="10"/>
      <c r="CD13" s="11"/>
      <c r="CE13" s="9"/>
      <c r="CF13" s="9"/>
      <c r="CG13" s="10"/>
      <c r="CH13" s="11"/>
      <c r="CI13" s="9"/>
      <c r="CJ13" s="9"/>
      <c r="CK13" s="10"/>
      <c r="CL13" s="11"/>
      <c r="CM13" s="9"/>
      <c r="CN13" s="9"/>
      <c r="CO13" s="10"/>
      <c r="CP13" s="11"/>
      <c r="CQ13" s="9"/>
      <c r="CR13" s="9"/>
      <c r="CS13" s="10"/>
      <c r="CT13" s="11"/>
      <c r="CY13" s="16"/>
      <c r="CZ13" s="89"/>
      <c r="DA13" s="89"/>
      <c r="DB13" s="89"/>
      <c r="DC13" s="89"/>
      <c r="DD13" s="89"/>
      <c r="DE13" s="89"/>
      <c r="DF13" s="89"/>
      <c r="DG13" s="89"/>
      <c r="DH13" s="89"/>
      <c r="DI13" s="89"/>
      <c r="DJ13" s="89"/>
      <c r="DK13" s="89"/>
      <c r="DN13" s="89"/>
      <c r="DO13" s="89"/>
      <c r="DP13" s="89"/>
      <c r="DQ13" s="89"/>
      <c r="DR13" s="89"/>
      <c r="DS13" s="89"/>
      <c r="DT13" s="89"/>
      <c r="DU13" s="89"/>
      <c r="DV13" s="89"/>
      <c r="DW13" s="89"/>
      <c r="DX13" s="89"/>
      <c r="DY13" s="89"/>
      <c r="DZ13"/>
    </row>
    <row r="14" spans="1:130" s="12" customFormat="1" ht="15" customHeight="1">
      <c r="A14" s="99"/>
      <c r="B14" s="31" t="s">
        <v>6</v>
      </c>
      <c r="C14" s="21">
        <f>+CZ14</f>
        <v>233413</v>
      </c>
      <c r="D14" s="87">
        <f ca="1">OFFSET(CZ14,0,14,1,1)</f>
        <v>244896</v>
      </c>
      <c r="E14" s="21">
        <f ca="1">SUM(D14-C14)</f>
        <v>11483</v>
      </c>
      <c r="F14" s="22">
        <f ca="1">IF(E14=0,0,IF(C14=0,1,E14/C14))</f>
        <v>4.9196060202302355E-2</v>
      </c>
      <c r="G14" s="21">
        <f>SUMIF($C$6:F$6,G$5,$C14:F14)</f>
        <v>233413</v>
      </c>
      <c r="H14" s="87">
        <f ca="1">SUMIF($C$6:G$6,H$5,$C14:G14)</f>
        <v>244896</v>
      </c>
      <c r="I14" s="21">
        <f ca="1">SUM(H14-G14)</f>
        <v>11483</v>
      </c>
      <c r="J14" s="22">
        <f ca="1">IF(I14=0,0,IF(G14=0,1,I14/G14))</f>
        <v>4.9196060202302355E-2</v>
      </c>
      <c r="K14" s="21">
        <f>+DA14</f>
        <v>232276</v>
      </c>
      <c r="L14" s="87">
        <f ca="1">OFFSET(DA14,0,14,1,1)</f>
        <v>224453</v>
      </c>
      <c r="M14" s="21">
        <f ca="1">SUM(L14-K14)</f>
        <v>-7823</v>
      </c>
      <c r="N14" s="22">
        <f ca="1">IF(M14=0,0,IF(K14=0,1,M14/K14))</f>
        <v>-3.3679760285177975E-2</v>
      </c>
      <c r="O14" s="21">
        <f>SUMIF($C$6:N$6,O$5,$C14:N14)</f>
        <v>465689</v>
      </c>
      <c r="P14" s="87">
        <f ca="1">SUMIF($C$6:O$6,P$5,$C14:O14)</f>
        <v>469349</v>
      </c>
      <c r="Q14" s="21">
        <f ca="1">SUM(P14-O14)</f>
        <v>3660</v>
      </c>
      <c r="R14" s="22">
        <f ca="1">IF(Q14=0,0,IF(O14=0,1,Q14/O14))</f>
        <v>7.8593224233340277E-3</v>
      </c>
      <c r="S14" s="21">
        <f>+DB14</f>
        <v>290343</v>
      </c>
      <c r="T14" s="87">
        <f ca="1">OFFSET(DB14,0,14,1,1)</f>
        <v>298139</v>
      </c>
      <c r="U14" s="21">
        <f ca="1">SUM(T14-S14)</f>
        <v>7796</v>
      </c>
      <c r="V14" s="22">
        <f ca="1">IF(U14=0,0,IF(S14=0,1,U14/S14))</f>
        <v>2.6851000368529637E-2</v>
      </c>
      <c r="W14" s="21">
        <f>SUMIF($C$6:V$6,W$5,$C14:V14)</f>
        <v>756032</v>
      </c>
      <c r="X14" s="87">
        <f ca="1">SUMIF($C$6:W$6,X$5,$C14:W14)</f>
        <v>767488</v>
      </c>
      <c r="Y14" s="21">
        <f ca="1">SUM(X14-W14)</f>
        <v>11456</v>
      </c>
      <c r="Z14" s="22">
        <f ca="1">IF(Y14=0,0,IF(W14=0,1,Y14/W14))</f>
        <v>1.5152797765173961E-2</v>
      </c>
      <c r="AA14" s="21">
        <f>+DC14</f>
        <v>293743</v>
      </c>
      <c r="AB14" s="87">
        <f ca="1">OFFSET(DC14,0,14,1,1)</f>
        <v>285930</v>
      </c>
      <c r="AC14" s="21">
        <f ca="1">SUM(AB14-AA14)</f>
        <v>-7813</v>
      </c>
      <c r="AD14" s="22">
        <f ca="1">IF(AC14=0,0,IF(AA14=0,1,AC14/AA14))</f>
        <v>-2.6598080635113007E-2</v>
      </c>
      <c r="AE14" s="21">
        <f>SUMIF($C$6:AD$6,AE$5,$C14:AD14)</f>
        <v>1049775</v>
      </c>
      <c r="AF14" s="87">
        <f ca="1">SUMIF($C$6:AE$6,AF$5,$C14:AE14)</f>
        <v>1053418</v>
      </c>
      <c r="AG14" s="21">
        <f ca="1">SUM(AF14-AE14)</f>
        <v>3643</v>
      </c>
      <c r="AH14" s="22">
        <f ca="1">IF(AG14=0,0,IF(AE14=0,1,AG14/AE14))</f>
        <v>3.4702674382605797E-3</v>
      </c>
      <c r="AI14" s="21">
        <f>+DD14</f>
        <v>307186</v>
      </c>
      <c r="AJ14" s="87">
        <f ca="1">OFFSET(DD14,0,14,1,1)</f>
        <v>332718</v>
      </c>
      <c r="AK14" s="21">
        <f ca="1">SUM(AJ14-AI14)</f>
        <v>25532</v>
      </c>
      <c r="AL14" s="22">
        <f ca="1">IF(AK14=0,0,IF(AI14=0,1,AK14/AI14))</f>
        <v>8.3115766994589599E-2</v>
      </c>
      <c r="AM14" s="21">
        <f>SUMIF($C$6:AL$6,AM$5,$C14:AL14)</f>
        <v>1356961</v>
      </c>
      <c r="AN14" s="87">
        <f ca="1">SUMIF($C$6:AM$6,AN$5,$C14:AM14)</f>
        <v>1386136</v>
      </c>
      <c r="AO14" s="21">
        <f ca="1">SUM(AN14-AM14)</f>
        <v>29175</v>
      </c>
      <c r="AP14" s="22">
        <f ca="1">IF(AO14=0,0,IF(AM14=0,1,AO14/AM14))</f>
        <v>2.1500249454479533E-2</v>
      </c>
      <c r="AQ14" s="21">
        <f>+DE14</f>
        <v>334199</v>
      </c>
      <c r="AR14" s="87">
        <f ca="1">OFFSET(DE14,0,14,1,1)</f>
        <v>346739</v>
      </c>
      <c r="AS14" s="21">
        <f ca="1">SUM(AR14-AQ14)</f>
        <v>12540</v>
      </c>
      <c r="AT14" s="22">
        <f ca="1">IF(AS14=0,0,IF(AQ14=0,1,AS14/AQ14))</f>
        <v>3.7522553927450408E-2</v>
      </c>
      <c r="AU14" s="21">
        <f>SUMIF($C$6:AT$6,AU$5,$C14:AT14)</f>
        <v>1691160</v>
      </c>
      <c r="AV14" s="87">
        <f ca="1">SUMIF($C$6:AU$6,AV$5,$C14:AU14)</f>
        <v>1732875</v>
      </c>
      <c r="AW14" s="21">
        <f ca="1">SUM(AV14-AU14)</f>
        <v>41715</v>
      </c>
      <c r="AX14" s="22">
        <f ca="1">IF(AW14=0,0,IF(AU14=0,1,AW14/AU14))</f>
        <v>2.4666501099836799E-2</v>
      </c>
      <c r="AY14" s="21">
        <f>+DF14</f>
        <v>390300</v>
      </c>
      <c r="AZ14" s="87">
        <f ca="1">OFFSET(DF14,0,14,1,1)</f>
        <v>399785</v>
      </c>
      <c r="BA14" s="21">
        <f ca="1">SUM(AZ14-AY14)</f>
        <v>9485</v>
      </c>
      <c r="BB14" s="22">
        <f ca="1">IF(BA14=0,0,IF(AY14=0,1,BA14/AY14))</f>
        <v>2.4301819113502435E-2</v>
      </c>
      <c r="BC14" s="21">
        <f>SUMIF($C$6:BB$6,BC$5,$C14:BB14)</f>
        <v>2081460</v>
      </c>
      <c r="BD14" s="87">
        <f ca="1">SUMIF($C$6:BC$6,BD$5,$C14:BC14)</f>
        <v>2132660</v>
      </c>
      <c r="BE14" s="21">
        <f ca="1">SUM(BD14-BC14)</f>
        <v>51200</v>
      </c>
      <c r="BF14" s="22">
        <f ca="1">IF(BE14=0,0,IF(BC14=0,1,BE14/BC14))</f>
        <v>2.4598118628270542E-2</v>
      </c>
      <c r="BG14" s="21">
        <f>+DG14</f>
        <v>425512</v>
      </c>
      <c r="BH14" s="87">
        <f ca="1">OFFSET(DG14,0,14,1,1)</f>
        <v>442625</v>
      </c>
      <c r="BI14" s="21">
        <f ca="1">SUM(BH14-BG14)</f>
        <v>17113</v>
      </c>
      <c r="BJ14" s="22">
        <f ca="1">IF(BI14=0,0,IF(BG14=0,1,BI14/BG14))</f>
        <v>4.021743217582583E-2</v>
      </c>
      <c r="BK14" s="21">
        <f>SUMIF($C$6:BJ$6,BK$5,$C14:BJ14)</f>
        <v>2506972</v>
      </c>
      <c r="BL14" s="87">
        <f ca="1">SUMIF($C$6:BK$6,BL$5,$C14:BK14)</f>
        <v>2575285</v>
      </c>
      <c r="BM14" s="21">
        <f ca="1">SUM(BL14-BK14)</f>
        <v>68313</v>
      </c>
      <c r="BN14" s="22">
        <f ca="1">IF(BM14=0,0,IF(BK14=0,1,BM14/BK14))</f>
        <v>2.7249207410373948E-2</v>
      </c>
      <c r="BO14" s="21">
        <f>+DH14</f>
        <v>328623</v>
      </c>
      <c r="BP14" s="87">
        <f ca="1">OFFSET(DH14,0,14,1,1)</f>
        <v>332091</v>
      </c>
      <c r="BQ14" s="21">
        <f ca="1">SUM(BP14-BO14)</f>
        <v>3468</v>
      </c>
      <c r="BR14" s="22">
        <f ca="1">IF(BQ14=0,0,IF(BO14=0,1,BQ14/BO14))</f>
        <v>1.0553126226709633E-2</v>
      </c>
      <c r="BS14" s="21">
        <f>SUMIF($C$6:BR$6,BS$5,$C14:BR14)</f>
        <v>2835595</v>
      </c>
      <c r="BT14" s="87">
        <f ca="1">SUMIF($C$6:BS$6,BT$5,$C14:BS14)</f>
        <v>2907376</v>
      </c>
      <c r="BU14" s="21">
        <f ca="1">SUM(BT14-BS14)</f>
        <v>71781</v>
      </c>
      <c r="BV14" s="22">
        <f ca="1">IF(BU14=0,0,IF(BS14=0,1,BU14/BS14))</f>
        <v>2.5314263849386107E-2</v>
      </c>
      <c r="BW14" s="21">
        <f>+DI14</f>
        <v>315997</v>
      </c>
      <c r="BX14" s="87">
        <f ca="1">OFFSET(DI14,0,14,1,1)</f>
        <v>328904</v>
      </c>
      <c r="BY14" s="21">
        <f ca="1">SUM(BX14-BW14)</f>
        <v>12907</v>
      </c>
      <c r="BZ14" s="22">
        <f ca="1">IF(BY14=0,0,IF(BW14=0,1,BY14/BW14))</f>
        <v>4.0845324480928619E-2</v>
      </c>
      <c r="CA14" s="21">
        <f>SUMIF($C$6:BZ$6,CA$5,$C14:BZ14)</f>
        <v>3151592</v>
      </c>
      <c r="CB14" s="87">
        <f ca="1">SUMIF($C$6:CA$6,CB$5,$C14:CA14)</f>
        <v>3236280</v>
      </c>
      <c r="CC14" s="21">
        <f ca="1">SUM(CB14-CA14)</f>
        <v>84688</v>
      </c>
      <c r="CD14" s="22">
        <f ca="1">IF(CC14=0,0,IF(CA14=0,1,CC14/CA14))</f>
        <v>2.68714985949958E-2</v>
      </c>
      <c r="CE14" s="21">
        <f>+DJ14</f>
        <v>312971</v>
      </c>
      <c r="CF14" s="87">
        <f ca="1">OFFSET(DJ14,0,14,1,1)</f>
        <v>308940</v>
      </c>
      <c r="CG14" s="21">
        <f ca="1">SUM(CF14-CE14)</f>
        <v>-4031</v>
      </c>
      <c r="CH14" s="22">
        <f ca="1">IF(CG14=0,0,IF(CE14=0,1,CG14/CE14))</f>
        <v>-1.2879787584153164E-2</v>
      </c>
      <c r="CI14" s="21">
        <f>SUMIF($C$6:CH$6,CI$5,$C14:CH14)</f>
        <v>3464563</v>
      </c>
      <c r="CJ14" s="87">
        <f ca="1">SUMIF($C$6:CI$6,CJ$5,$C14:CI14)</f>
        <v>3545220</v>
      </c>
      <c r="CK14" s="21">
        <f ca="1">SUM(CJ14-CI14)</f>
        <v>80657</v>
      </c>
      <c r="CL14" s="22">
        <f ca="1">IF(CK14=0,0,IF(CI14=0,1,CK14/CI14))</f>
        <v>2.3280569584100505E-2</v>
      </c>
      <c r="CM14" s="21">
        <f>+DK14</f>
        <v>309653</v>
      </c>
      <c r="CN14" s="87">
        <f ca="1">OFFSET(DK14,0,14,1,1)</f>
        <v>316327</v>
      </c>
      <c r="CO14" s="21">
        <f ca="1">SUM(CN14-CM14)</f>
        <v>6674</v>
      </c>
      <c r="CP14" s="22">
        <f ca="1">IF(CO14=0,0,IF(CM14=0,1,CO14/CM14))</f>
        <v>2.1553157889637756E-2</v>
      </c>
      <c r="CQ14" s="21">
        <f>SUMIF($C$6:CP$6,CQ$5,$C14:CP14)</f>
        <v>3774216</v>
      </c>
      <c r="CR14" s="87">
        <f ca="1">SUMIF($C$6:CQ$6,CR$5,$C14:CQ14)</f>
        <v>3861547</v>
      </c>
      <c r="CS14" s="21">
        <f ca="1">SUM(CR14-CQ14)</f>
        <v>87331</v>
      </c>
      <c r="CT14" s="22">
        <f ca="1">IF(CS14=0,0,IF(CQ14=0,1,CS14/CQ14))</f>
        <v>2.3138845259518797E-2</v>
      </c>
      <c r="CW14" s="12" t="s">
        <v>10</v>
      </c>
      <c r="CX14" s="81" t="s">
        <v>6</v>
      </c>
      <c r="CZ14" s="88">
        <f>SUMIF(BWB!$A$73:$A$83,'2012-2013'!CZ$7,BWB!D$73:D$83)</f>
        <v>233413</v>
      </c>
      <c r="DA14" s="88">
        <f>SUMIF(BWB!$A$73:$A$83,'2012-2013'!DA$7,BWB!E$73:E$83)</f>
        <v>232276</v>
      </c>
      <c r="DB14" s="88">
        <f>SUMIF(BWB!$A$73:$A$83,'2012-2013'!DB$7,BWB!F$73:F$83)</f>
        <v>290343</v>
      </c>
      <c r="DC14" s="88">
        <f>SUMIF(BWB!$A$73:$A$83,'2012-2013'!DC$7,BWB!G$73:G$83)</f>
        <v>293743</v>
      </c>
      <c r="DD14" s="88">
        <f>SUMIF(BWB!$A$73:$A$83,'2012-2013'!DD$7,BWB!H$73:H$83)</f>
        <v>307186</v>
      </c>
      <c r="DE14" s="88">
        <f>SUMIF(BWB!$A$73:$A$83,'2012-2013'!DE$7,BWB!I$73:I$83)</f>
        <v>334199</v>
      </c>
      <c r="DF14" s="88">
        <f>SUMIF(BWB!$A$73:$A$83,'2012-2013'!DF$7,BWB!J$73:J$83)</f>
        <v>390300</v>
      </c>
      <c r="DG14" s="88">
        <f>SUMIF(BWB!$A$73:$A$83,'2012-2013'!DG$7,BWB!K$73:K$83)</f>
        <v>425512</v>
      </c>
      <c r="DH14" s="88">
        <f>SUMIF(BWB!$A$73:$A$83,'2012-2013'!DH$7,BWB!L$73:L$83)</f>
        <v>328623</v>
      </c>
      <c r="DI14" s="88">
        <f>SUMIF(BWB!$A$73:$A$83,'2012-2013'!DI$7,BWB!M$73:M$83)</f>
        <v>315997</v>
      </c>
      <c r="DJ14" s="88">
        <f>SUMIF(BWB!$A$73:$A$83,'2012-2013'!DJ$7,BWB!N$73:N$83)</f>
        <v>312971</v>
      </c>
      <c r="DK14" s="88">
        <f>SUMIF(BWB!$A$73:$A$83,'2012-2013'!DK$7,BWB!O$73:O$83)</f>
        <v>309653</v>
      </c>
      <c r="DN14" s="88">
        <f>SUMIF(BWB!$A$73:$A$83,'2012-2013'!DN$7,BWB!D$73:D$83)</f>
        <v>244896</v>
      </c>
      <c r="DO14" s="88">
        <f>SUMIF(BWB!$A$73:$A$83,'2012-2013'!DO$7,BWB!E$73:E$83)</f>
        <v>224453</v>
      </c>
      <c r="DP14" s="88">
        <f>SUMIF(BWB!$A$73:$A$83,'2012-2013'!DP$7,BWB!F$73:F$83)</f>
        <v>298139</v>
      </c>
      <c r="DQ14" s="88">
        <f>SUMIF(BWB!$A$73:$A$83,'2012-2013'!DQ$7,BWB!G$73:G$83)</f>
        <v>285930</v>
      </c>
      <c r="DR14" s="88">
        <f>SUMIF(BWB!$A$73:$A$83,'2012-2013'!DR$7,BWB!H$73:H$83)</f>
        <v>332718</v>
      </c>
      <c r="DS14" s="88">
        <f>SUMIF(BWB!$A$73:$A$83,'2012-2013'!DS$7,BWB!I$73:I$83)</f>
        <v>346739</v>
      </c>
      <c r="DT14" s="88">
        <f>SUMIF(BWB!$A$73:$A$83,'2012-2013'!DT$7,BWB!J$73:J$83)</f>
        <v>399785</v>
      </c>
      <c r="DU14" s="88">
        <f>SUMIF(BWB!$A$73:$A$83,'2012-2013'!DU$7,BWB!K$73:K$83)</f>
        <v>442625</v>
      </c>
      <c r="DV14" s="88">
        <f>SUMIF(BWB!$A$73:$A$83,'2012-2013'!DV$7,BWB!L$73:L$83)</f>
        <v>332091</v>
      </c>
      <c r="DW14" s="88">
        <f>SUMIF(BWB!$A$73:$A$83,'2012-2013'!DW$7,BWB!M$73:M$83)</f>
        <v>328904</v>
      </c>
      <c r="DX14" s="88">
        <f>SUMIF(BWB!$A$73:$A$83,'2012-2013'!DX$7,BWB!N$73:N$83)</f>
        <v>308940</v>
      </c>
      <c r="DY14" s="88">
        <f>SUMIF(BWB!$A$73:$A$83,'2012-2013'!DY$7,BWB!O$73:O$83)</f>
        <v>316327</v>
      </c>
      <c r="DZ14"/>
    </row>
    <row r="15" spans="1:130" s="12" customFormat="1" ht="15.6">
      <c r="A15" s="101" t="str">
        <f>+CW16</f>
        <v>Blue Water Bridge</v>
      </c>
      <c r="B15" s="29" t="s">
        <v>7</v>
      </c>
      <c r="C15" s="21">
        <f>+CZ15</f>
        <v>113358</v>
      </c>
      <c r="D15" s="87">
        <f ca="1">OFFSET(CZ15,0,14,1,1)</f>
        <v>124995</v>
      </c>
      <c r="E15" s="21">
        <f ca="1">SUM(D15-C15)</f>
        <v>11637</v>
      </c>
      <c r="F15" s="22">
        <f ca="1">IF(E15=0,0,IF(C15=0,1,E15/C15))</f>
        <v>0.10265706875562378</v>
      </c>
      <c r="G15" s="21">
        <f>SUMIF($C$6:F$6,G$5,$C15:F15)</f>
        <v>113358</v>
      </c>
      <c r="H15" s="87">
        <f ca="1">SUMIF($C$6:G$6,H$5,$C15:G15)</f>
        <v>124995</v>
      </c>
      <c r="I15" s="21">
        <f ca="1">SUM(H15-G15)</f>
        <v>11637</v>
      </c>
      <c r="J15" s="22">
        <f ca="1">IF(I15=0,0,IF(G15=0,1,I15/G15))</f>
        <v>0.10265706875562378</v>
      </c>
      <c r="K15" s="21">
        <f>+DA15</f>
        <v>114669</v>
      </c>
      <c r="L15" s="87">
        <f ca="1">OFFSET(DA15,0,14,1,1)</f>
        <v>112961</v>
      </c>
      <c r="M15" s="21">
        <f ca="1">SUM(L15-K15)</f>
        <v>-1708</v>
      </c>
      <c r="N15" s="22">
        <f ca="1">IF(M15=0,0,IF(K15=0,1,M15/K15))</f>
        <v>-1.4895045740348306E-2</v>
      </c>
      <c r="O15" s="21">
        <f>SUMIF($C$6:N$6,O$5,$C15:N15)</f>
        <v>228027</v>
      </c>
      <c r="P15" s="87">
        <f ca="1">SUMIF($C$6:O$6,P$5,$C15:O15)</f>
        <v>237956</v>
      </c>
      <c r="Q15" s="21">
        <f ca="1">SUM(P15-O15)</f>
        <v>9929</v>
      </c>
      <c r="R15" s="22">
        <f ca="1">IF(Q15=0,0,IF(O15=0,1,Q15/O15))</f>
        <v>4.3543089195577714E-2</v>
      </c>
      <c r="S15" s="21">
        <f>+DB15</f>
        <v>126647</v>
      </c>
      <c r="T15" s="87">
        <f ca="1">OFFSET(DB15,0,14,1,1)</f>
        <v>124301</v>
      </c>
      <c r="U15" s="21">
        <f ca="1">SUM(T15-S15)</f>
        <v>-2346</v>
      </c>
      <c r="V15" s="22">
        <f ca="1">IF(U15=0,0,IF(S15=0,1,U15/S15))</f>
        <v>-1.8523928715247894E-2</v>
      </c>
      <c r="W15" s="21">
        <f>SUMIF($C$6:V$6,W$5,$C15:V15)</f>
        <v>354674</v>
      </c>
      <c r="X15" s="87">
        <f ca="1">SUMIF($C$6:W$6,X$5,$C15:W15)</f>
        <v>362257</v>
      </c>
      <c r="Y15" s="21">
        <f ca="1">SUM(X15-W15)</f>
        <v>7583</v>
      </c>
      <c r="Z15" s="22">
        <f ca="1">IF(Y15=0,0,IF(W15=0,1,Y15/W15))</f>
        <v>2.1380197026001344E-2</v>
      </c>
      <c r="AA15" s="21">
        <f>+DC15</f>
        <v>123943</v>
      </c>
      <c r="AB15" s="87">
        <f ca="1">OFFSET(DC15,0,14,1,1)</f>
        <v>131383</v>
      </c>
      <c r="AC15" s="21">
        <f ca="1">SUM(AB15-AA15)</f>
        <v>7440</v>
      </c>
      <c r="AD15" s="22">
        <f ca="1">IF(AC15=0,0,IF(AA15=0,1,AC15/AA15))</f>
        <v>6.0027593329191643E-2</v>
      </c>
      <c r="AE15" s="21">
        <f>SUMIF($C$6:AD$6,AE$5,$C15:AD15)</f>
        <v>478617</v>
      </c>
      <c r="AF15" s="87">
        <f ca="1">SUMIF($C$6:AE$6,AF$5,$C15:AE15)</f>
        <v>493640</v>
      </c>
      <c r="AG15" s="21">
        <f ca="1">SUM(AF15-AE15)</f>
        <v>15023</v>
      </c>
      <c r="AH15" s="22">
        <f ca="1">IF(AG15=0,0,IF(AE15=0,1,AG15/AE15))</f>
        <v>3.138835436267412E-2</v>
      </c>
      <c r="AI15" s="21">
        <f>+DD15</f>
        <v>132440</v>
      </c>
      <c r="AJ15" s="87">
        <f ca="1">OFFSET(DD15,0,14,1,1)</f>
        <v>138007</v>
      </c>
      <c r="AK15" s="21">
        <f ca="1">SUM(AJ15-AI15)</f>
        <v>5567</v>
      </c>
      <c r="AL15" s="22">
        <f ca="1">IF(AK15=0,0,IF(AI15=0,1,AK15/AI15))</f>
        <v>4.2034128662035639E-2</v>
      </c>
      <c r="AM15" s="21">
        <f>SUMIF($C$6:AL$6,AM$5,$C15:AL15)</f>
        <v>611057</v>
      </c>
      <c r="AN15" s="87">
        <f ca="1">SUMIF($C$6:AM$6,AN$5,$C15:AM15)</f>
        <v>631647</v>
      </c>
      <c r="AO15" s="21">
        <f ca="1">SUM(AN15-AM15)</f>
        <v>20590</v>
      </c>
      <c r="AP15" s="22">
        <f ca="1">IF(AO15=0,0,IF(AM15=0,1,AO15/AM15))</f>
        <v>3.3695710874762912E-2</v>
      </c>
      <c r="AQ15" s="21">
        <f>+DE15</f>
        <v>128866</v>
      </c>
      <c r="AR15" s="87">
        <f ca="1">OFFSET(DE15,0,14,1,1)</f>
        <v>133299</v>
      </c>
      <c r="AS15" s="21">
        <f ca="1">SUM(AR15-AQ15)</f>
        <v>4433</v>
      </c>
      <c r="AT15" s="22">
        <f ca="1">IF(AS15=0,0,IF(AQ15=0,1,AS15/AQ15))</f>
        <v>3.440007449598808E-2</v>
      </c>
      <c r="AU15" s="21">
        <f>SUMIF($C$6:AT$6,AU$5,$C15:AT15)</f>
        <v>739923</v>
      </c>
      <c r="AV15" s="87">
        <f ca="1">SUMIF($C$6:AU$6,AV$5,$C15:AU15)</f>
        <v>764946</v>
      </c>
      <c r="AW15" s="21">
        <f ca="1">SUM(AV15-AU15)</f>
        <v>25023</v>
      </c>
      <c r="AX15" s="22">
        <f ca="1">IF(AW15=0,0,IF(AU15=0,1,AW15/AU15))</f>
        <v>3.3818383804801309E-2</v>
      </c>
      <c r="AY15" s="21">
        <f>+DF15</f>
        <v>118591</v>
      </c>
      <c r="AZ15" s="87">
        <f ca="1">OFFSET(DF15,0,14,1,1)</f>
        <v>125182</v>
      </c>
      <c r="BA15" s="21">
        <f ca="1">SUM(AZ15-AY15)</f>
        <v>6591</v>
      </c>
      <c r="BB15" s="22">
        <f ca="1">IF(BA15=0,0,IF(AY15=0,1,BA15/AY15))</f>
        <v>5.5577573340304068E-2</v>
      </c>
      <c r="BC15" s="21">
        <f>SUMIF($C$6:BB$6,BC$5,$C15:BB15)</f>
        <v>858514</v>
      </c>
      <c r="BD15" s="87">
        <f ca="1">SUMIF($C$6:BC$6,BD$5,$C15:BC15)</f>
        <v>890128</v>
      </c>
      <c r="BE15" s="21">
        <f ca="1">SUM(BD15-BC15)</f>
        <v>31614</v>
      </c>
      <c r="BF15" s="22">
        <f ca="1">IF(BE15=0,0,IF(BC15=0,1,BE15/BC15))</f>
        <v>3.6824093724738327E-2</v>
      </c>
      <c r="BG15" s="21">
        <f>+DG15</f>
        <v>132413</v>
      </c>
      <c r="BH15" s="87">
        <f ca="1">OFFSET(DG15,0,14,1,1)</f>
        <v>133476</v>
      </c>
      <c r="BI15" s="21">
        <f ca="1">SUM(BH15-BG15)</f>
        <v>1063</v>
      </c>
      <c r="BJ15" s="22">
        <f ca="1">IF(BI15=0,0,IF(BG15=0,1,BI15/BG15))</f>
        <v>8.0279126671852462E-3</v>
      </c>
      <c r="BK15" s="21">
        <f>SUMIF($C$6:BJ$6,BK$5,$C15:BJ15)</f>
        <v>990927</v>
      </c>
      <c r="BL15" s="87">
        <f ca="1">SUMIF($C$6:BK$6,BL$5,$C15:BK15)</f>
        <v>1023604</v>
      </c>
      <c r="BM15" s="21">
        <f ca="1">SUM(BL15-BK15)</f>
        <v>32677</v>
      </c>
      <c r="BN15" s="22">
        <f ca="1">IF(BM15=0,0,IF(BK15=0,1,BM15/BK15))</f>
        <v>3.297619299908066E-2</v>
      </c>
      <c r="BO15" s="21">
        <f>+DH15</f>
        <v>120668</v>
      </c>
      <c r="BP15" s="87">
        <f ca="1">OFFSET(DH15,0,14,1,1)</f>
        <v>129876</v>
      </c>
      <c r="BQ15" s="21">
        <f ca="1">SUM(BP15-BO15)</f>
        <v>9208</v>
      </c>
      <c r="BR15" s="22">
        <f ca="1">IF(BQ15=0,0,IF(BO15=0,1,BQ15/BO15))</f>
        <v>7.6308549076805787E-2</v>
      </c>
      <c r="BS15" s="21">
        <f>SUMIF($C$6:BR$6,BS$5,$C15:BR15)</f>
        <v>1111595</v>
      </c>
      <c r="BT15" s="87">
        <f ca="1">SUMIF($C$6:BS$6,BT$5,$C15:BS15)</f>
        <v>1153480</v>
      </c>
      <c r="BU15" s="21">
        <f ca="1">SUM(BT15-BS15)</f>
        <v>41885</v>
      </c>
      <c r="BV15" s="22">
        <f ca="1">IF(BU15=0,0,IF(BS15=0,1,BU15/BS15))</f>
        <v>3.7680090320665348E-2</v>
      </c>
      <c r="BW15" s="21">
        <f>+DI15</f>
        <v>132419</v>
      </c>
      <c r="BX15" s="87">
        <f ca="1">OFFSET(DI15,0,14,1,1)</f>
        <v>142597</v>
      </c>
      <c r="BY15" s="21">
        <f ca="1">SUM(BX15-BW15)</f>
        <v>10178</v>
      </c>
      <c r="BZ15" s="22">
        <f ca="1">IF(BY15=0,0,IF(BW15=0,1,BY15/BW15))</f>
        <v>7.6862081725432158E-2</v>
      </c>
      <c r="CA15" s="21">
        <f>SUMIF($C$6:BZ$6,CA$5,$C15:BZ15)</f>
        <v>1244014</v>
      </c>
      <c r="CB15" s="87">
        <f ca="1">SUMIF($C$6:CA$6,CB$5,$C15:CA15)</f>
        <v>1296077</v>
      </c>
      <c r="CC15" s="21">
        <f ca="1">SUM(CB15-CA15)</f>
        <v>52063</v>
      </c>
      <c r="CD15" s="22">
        <f ca="1">IF(CC15=0,0,IF(CA15=0,1,CC15/CA15))</f>
        <v>4.1850815183751951E-2</v>
      </c>
      <c r="CE15" s="21">
        <f>+DJ15</f>
        <v>127667</v>
      </c>
      <c r="CF15" s="87">
        <f ca="1">OFFSET(DJ15,0,14,1,1)</f>
        <v>130402</v>
      </c>
      <c r="CG15" s="21">
        <f ca="1">SUM(CF15-CE15)</f>
        <v>2735</v>
      </c>
      <c r="CH15" s="22">
        <f ca="1">IF(CG15=0,0,IF(CE15=0,1,CG15/CE15))</f>
        <v>2.1422920566787032E-2</v>
      </c>
      <c r="CI15" s="21">
        <f>SUMIF($C$6:CH$6,CI$5,$C15:CH15)</f>
        <v>1371681</v>
      </c>
      <c r="CJ15" s="87">
        <f ca="1">SUMIF($C$6:CI$6,CJ$5,$C15:CI15)</f>
        <v>1426479</v>
      </c>
      <c r="CK15" s="21">
        <f ca="1">SUM(CJ15-CI15)</f>
        <v>54798</v>
      </c>
      <c r="CL15" s="22">
        <f ca="1">IF(CK15=0,0,IF(CI15=0,1,CK15/CI15))</f>
        <v>3.9949521791145318E-2</v>
      </c>
      <c r="CM15" s="21">
        <f>+DK15</f>
        <v>105340</v>
      </c>
      <c r="CN15" s="87">
        <f ca="1">OFFSET(DK15,0,14,1,1)</f>
        <v>110472</v>
      </c>
      <c r="CO15" s="21">
        <f ca="1">SUM(CN15-CM15)</f>
        <v>5132</v>
      </c>
      <c r="CP15" s="22">
        <f ca="1">IF(CO15=0,0,IF(CM15=0,1,CO15/CM15))</f>
        <v>4.8718435542054302E-2</v>
      </c>
      <c r="CQ15" s="21">
        <f>SUMIF($C$6:CP$6,CQ$5,$C15:CP15)</f>
        <v>1477021</v>
      </c>
      <c r="CR15" s="87">
        <f ca="1">SUMIF($C$6:CQ$6,CR$5,$C15:CQ15)</f>
        <v>1536951</v>
      </c>
      <c r="CS15" s="21">
        <f ca="1">SUM(CR15-CQ15)</f>
        <v>59930</v>
      </c>
      <c r="CT15" s="22">
        <f ca="1">IF(CS15=0,0,IF(CQ15=0,1,CS15/CQ15))</f>
        <v>4.0574913965339694E-2</v>
      </c>
      <c r="CW15" s="12" t="s">
        <v>10</v>
      </c>
      <c r="CX15" s="81" t="s">
        <v>7</v>
      </c>
      <c r="CY15" s="16"/>
      <c r="CZ15" s="88">
        <f>SUMIF(BWB!$A$87:$A$97,'2012-2013'!CZ$7,BWB!D$87:D$97)</f>
        <v>113358</v>
      </c>
      <c r="DA15" s="88">
        <f>SUMIF(BWB!$A$87:$A$97,'2012-2013'!DA$7,BWB!E$87:E$97)</f>
        <v>114669</v>
      </c>
      <c r="DB15" s="88">
        <f>SUMIF(BWB!$A$87:$A$97,'2012-2013'!DB$7,BWB!F$87:F$97)</f>
        <v>126647</v>
      </c>
      <c r="DC15" s="88">
        <f>SUMIF(BWB!$A$87:$A$97,'2012-2013'!DC$7,BWB!G$87:G$97)</f>
        <v>123943</v>
      </c>
      <c r="DD15" s="88">
        <f>SUMIF(BWB!$A$87:$A$97,'2012-2013'!DD$7,BWB!H$87:H$97)</f>
        <v>132440</v>
      </c>
      <c r="DE15" s="88">
        <f>SUMIF(BWB!$A$87:$A$97,'2012-2013'!DE$7,BWB!I$87:I$97)</f>
        <v>128866</v>
      </c>
      <c r="DF15" s="88">
        <f>SUMIF(BWB!$A$87:$A$97,'2012-2013'!DF$7,BWB!J$87:J$97)</f>
        <v>118591</v>
      </c>
      <c r="DG15" s="88">
        <f>SUMIF(BWB!$A$87:$A$97,'2012-2013'!DG$7,BWB!K$87:K$97)</f>
        <v>132413</v>
      </c>
      <c r="DH15" s="88">
        <f>SUMIF(BWB!$A$87:$A$97,'2012-2013'!DH$7,BWB!L$87:L$97)</f>
        <v>120668</v>
      </c>
      <c r="DI15" s="88">
        <f>SUMIF(BWB!$A$87:$A$97,'2012-2013'!DI$7,BWB!M$87:M$97)</f>
        <v>132419</v>
      </c>
      <c r="DJ15" s="88">
        <f>SUMIF(BWB!$A$87:$A$97,'2012-2013'!DJ$7,BWB!N$87:N$97)</f>
        <v>127667</v>
      </c>
      <c r="DK15" s="88">
        <f>SUMIF(BWB!$A$87:$A$97,'2012-2013'!DK$7,BWB!O$87:O$97)</f>
        <v>105340</v>
      </c>
      <c r="DN15" s="88">
        <f>SUMIF(BWB!$A$87:$A$97,'2012-2013'!DN$7,BWB!D$87:D$97)</f>
        <v>124995</v>
      </c>
      <c r="DO15" s="88">
        <f>SUMIF(BWB!$A$87:$A$97,'2012-2013'!DO$7,BWB!E$87:E$97)</f>
        <v>112961</v>
      </c>
      <c r="DP15" s="88">
        <f>SUMIF(BWB!$A$87:$A$97,'2012-2013'!DP$7,BWB!F$87:F$97)</f>
        <v>124301</v>
      </c>
      <c r="DQ15" s="88">
        <f>SUMIF(BWB!$A$87:$A$97,'2012-2013'!DQ$7,BWB!G$87:G$97)</f>
        <v>131383</v>
      </c>
      <c r="DR15" s="88">
        <f>SUMIF(BWB!$A$87:$A$97,'2012-2013'!DR$7,BWB!H$87:H$97)</f>
        <v>138007</v>
      </c>
      <c r="DS15" s="88">
        <f>SUMIF(BWB!$A$87:$A$97,'2012-2013'!DS$7,BWB!I$87:I$97)</f>
        <v>133299</v>
      </c>
      <c r="DT15" s="88">
        <f>SUMIF(BWB!$A$87:$A$97,'2012-2013'!DT$7,BWB!J$87:J$97)</f>
        <v>125182</v>
      </c>
      <c r="DU15" s="88">
        <f>SUMIF(BWB!$A$87:$A$97,'2012-2013'!DU$7,BWB!K$87:K$97)</f>
        <v>133476</v>
      </c>
      <c r="DV15" s="88">
        <f>SUMIF(BWB!$A$87:$A$97,'2012-2013'!DV$7,BWB!L$87:L$97)</f>
        <v>129876</v>
      </c>
      <c r="DW15" s="88">
        <f>SUMIF(BWB!$A$87:$A$97,'2012-2013'!DW$7,BWB!M$87:M$97)</f>
        <v>142597</v>
      </c>
      <c r="DX15" s="88">
        <f>SUMIF(BWB!$A$87:$A$97,'2012-2013'!DX$7,BWB!N$87:N$97)</f>
        <v>130402</v>
      </c>
      <c r="DY15" s="88">
        <f>SUMIF(BWB!$A$87:$A$97,'2012-2013'!DY$7,BWB!O$87:O$97)</f>
        <v>110472</v>
      </c>
      <c r="DZ15"/>
    </row>
    <row r="16" spans="1:130" s="12" customFormat="1" ht="15.6">
      <c r="A16" s="100"/>
      <c r="B16" s="29" t="s">
        <v>8</v>
      </c>
      <c r="C16" s="87">
        <f>+CZ16</f>
        <v>297</v>
      </c>
      <c r="D16" s="87">
        <f ca="1">OFFSET(CZ16,0,14,1,1)</f>
        <v>344</v>
      </c>
      <c r="E16" s="87">
        <f ca="1">SUM(D16-C16)</f>
        <v>47</v>
      </c>
      <c r="F16" s="22">
        <f ca="1">IF(E16=0,0,IF(C16=0,1,E16/C16))</f>
        <v>0.15824915824915825</v>
      </c>
      <c r="G16" s="87">
        <f>SUMIF($C$6:F$6,G$5,$C16:F16)</f>
        <v>297</v>
      </c>
      <c r="H16" s="87">
        <f ca="1">SUMIF($C$6:G$6,H$5,$C16:G16)</f>
        <v>344</v>
      </c>
      <c r="I16" s="87">
        <f ca="1">SUM(H16-G16)</f>
        <v>47</v>
      </c>
      <c r="J16" s="22">
        <f ca="1">IF(I16=0,0,IF(G16=0,1,I16/G16))</f>
        <v>0.15824915824915825</v>
      </c>
      <c r="K16" s="87">
        <f>+DA16</f>
        <v>354</v>
      </c>
      <c r="L16" s="87">
        <f ca="1">OFFSET(DA16,0,14,1,1)</f>
        <v>352</v>
      </c>
      <c r="M16" s="87">
        <f ca="1">SUM(L16-K16)</f>
        <v>-2</v>
      </c>
      <c r="N16" s="22">
        <f ca="1">IF(M16=0,0,IF(K16=0,1,M16/K16))</f>
        <v>-5.6497175141242938E-3</v>
      </c>
      <c r="O16" s="87">
        <f>SUMIF($C$6:N$6,O$5,$C16:N16)</f>
        <v>651</v>
      </c>
      <c r="P16" s="87">
        <f ca="1">SUMIF($C$6:O$6,P$5,$C16:O16)</f>
        <v>696</v>
      </c>
      <c r="Q16" s="87">
        <f ca="1">SUM(P16-O16)</f>
        <v>45</v>
      </c>
      <c r="R16" s="22">
        <f ca="1">IF(Q16=0,0,IF(O16=0,1,Q16/O16))</f>
        <v>6.9124423963133647E-2</v>
      </c>
      <c r="S16" s="87">
        <f>+DB16</f>
        <v>456</v>
      </c>
      <c r="T16" s="87">
        <f ca="1">OFFSET(DB16,0,14,1,1)</f>
        <v>411</v>
      </c>
      <c r="U16" s="87">
        <f ca="1">SUM(T16-S16)</f>
        <v>-45</v>
      </c>
      <c r="V16" s="22">
        <f ca="1">IF(U16=0,0,IF(S16=0,1,U16/S16))</f>
        <v>-9.8684210526315791E-2</v>
      </c>
      <c r="W16" s="87">
        <f>SUMIF($C$6:V$6,W$5,$C16:V16)</f>
        <v>1107</v>
      </c>
      <c r="X16" s="87">
        <f ca="1">SUMIF($C$6:W$6,X$5,$C16:W16)</f>
        <v>1107</v>
      </c>
      <c r="Y16" s="87">
        <f ca="1">SUM(X16-W16)</f>
        <v>0</v>
      </c>
      <c r="Z16" s="22">
        <f ca="1">IF(Y16=0,0,IF(W16=0,1,Y16/W16))</f>
        <v>0</v>
      </c>
      <c r="AA16" s="87">
        <f>+DC16</f>
        <v>541</v>
      </c>
      <c r="AB16" s="87">
        <f ca="1">OFFSET(DC16,0,14,1,1)</f>
        <v>538</v>
      </c>
      <c r="AC16" s="87">
        <f ca="1">SUM(AB16-AA16)</f>
        <v>-3</v>
      </c>
      <c r="AD16" s="22">
        <f ca="1">IF(AC16=0,0,IF(AA16=0,1,AC16/AA16))</f>
        <v>-5.5452865064695009E-3</v>
      </c>
      <c r="AE16" s="87">
        <f>SUMIF($C$6:AD$6,AE$5,$C16:AD16)</f>
        <v>1648</v>
      </c>
      <c r="AF16" s="87">
        <f ca="1">SUMIF($C$6:AE$6,AF$5,$C16:AE16)</f>
        <v>1645</v>
      </c>
      <c r="AG16" s="87">
        <f ca="1">SUM(AF16-AE16)</f>
        <v>-3</v>
      </c>
      <c r="AH16" s="22">
        <f ca="1">IF(AG16=0,0,IF(AE16=0,1,AG16/AE16))</f>
        <v>-1.8203883495145632E-3</v>
      </c>
      <c r="AI16" s="87">
        <f>+DD16</f>
        <v>853</v>
      </c>
      <c r="AJ16" s="87">
        <f ca="1">OFFSET(DD16,0,14,1,1)</f>
        <v>785</v>
      </c>
      <c r="AK16" s="87">
        <f ca="1">SUM(AJ16-AI16)</f>
        <v>-68</v>
      </c>
      <c r="AL16" s="22">
        <f ca="1">IF(AK16=0,0,IF(AI16=0,1,AK16/AI16))</f>
        <v>-7.9718640093786639E-2</v>
      </c>
      <c r="AM16" s="87">
        <f>SUMIF($C$6:AL$6,AM$5,$C16:AL16)</f>
        <v>2501</v>
      </c>
      <c r="AN16" s="87">
        <f ca="1">SUMIF($C$6:AM$6,AN$5,$C16:AM16)</f>
        <v>2430</v>
      </c>
      <c r="AO16" s="87">
        <f ca="1">SUM(AN16-AM16)</f>
        <v>-71</v>
      </c>
      <c r="AP16" s="22">
        <f ca="1">IF(AO16=0,0,IF(AM16=0,1,AO16/AM16))</f>
        <v>-2.8388644542183126E-2</v>
      </c>
      <c r="AQ16" s="87">
        <f>+DE16</f>
        <v>860</v>
      </c>
      <c r="AR16" s="87">
        <f ca="1">OFFSET(DE16,0,14,1,1)</f>
        <v>825</v>
      </c>
      <c r="AS16" s="87">
        <f ca="1">SUM(AR16-AQ16)</f>
        <v>-35</v>
      </c>
      <c r="AT16" s="22">
        <f ca="1">IF(AS16=0,0,IF(AQ16=0,1,AS16/AQ16))</f>
        <v>-4.0697674418604654E-2</v>
      </c>
      <c r="AU16" s="87">
        <f>SUMIF($C$6:AT$6,AU$5,$C16:AT16)</f>
        <v>3361</v>
      </c>
      <c r="AV16" s="87">
        <f ca="1">SUMIF($C$6:AU$6,AV$5,$C16:AU16)</f>
        <v>3255</v>
      </c>
      <c r="AW16" s="87">
        <f ca="1">SUM(AV16-AU16)</f>
        <v>-106</v>
      </c>
      <c r="AX16" s="22">
        <f ca="1">IF(AW16=0,0,IF(AU16=0,1,AW16/AU16))</f>
        <v>-3.1538232668848559E-2</v>
      </c>
      <c r="AY16" s="87">
        <f>+DF16</f>
        <v>838</v>
      </c>
      <c r="AZ16" s="87">
        <f ca="1">OFFSET(DF16,0,14,1,1)</f>
        <v>539</v>
      </c>
      <c r="BA16" s="87">
        <f ca="1">SUM(AZ16-AY16)</f>
        <v>-299</v>
      </c>
      <c r="BB16" s="22">
        <f ca="1">IF(BA16=0,0,IF(AY16=0,1,BA16/AY16))</f>
        <v>-0.35680190930787592</v>
      </c>
      <c r="BC16" s="87">
        <f>SUMIF($C$6:BB$6,BC$5,$C16:BB16)</f>
        <v>4199</v>
      </c>
      <c r="BD16" s="87">
        <f ca="1">SUMIF($C$6:BC$6,BD$5,$C16:BC16)</f>
        <v>3794</v>
      </c>
      <c r="BE16" s="87">
        <f ca="1">SUM(BD16-BC16)</f>
        <v>-405</v>
      </c>
      <c r="BF16" s="22">
        <f ca="1">IF(BE16=0,0,IF(BC16=0,1,BE16/BC16))</f>
        <v>-9.6451536080019051E-2</v>
      </c>
      <c r="BG16" s="87">
        <f>+DG16</f>
        <v>682</v>
      </c>
      <c r="BH16" s="87">
        <f ca="1">OFFSET(DG16,0,14,1,1)</f>
        <v>675</v>
      </c>
      <c r="BI16" s="87">
        <f ca="1">SUM(BH16-BG16)</f>
        <v>-7</v>
      </c>
      <c r="BJ16" s="22">
        <f ca="1">IF(BI16=0,0,IF(BG16=0,1,BI16/BG16))</f>
        <v>-1.0263929618768328E-2</v>
      </c>
      <c r="BK16" s="87">
        <f>SUMIF($C$6:BJ$6,BK$5,$C16:BJ16)</f>
        <v>4881</v>
      </c>
      <c r="BL16" s="87">
        <f ca="1">SUMIF($C$6:BK$6,BL$5,$C16:BK16)</f>
        <v>4469</v>
      </c>
      <c r="BM16" s="87">
        <f ca="1">SUM(BL16-BK16)</f>
        <v>-412</v>
      </c>
      <c r="BN16" s="22">
        <f ca="1">IF(BM16=0,0,IF(BK16=0,1,BM16/BK16))</f>
        <v>-8.4408932595779557E-2</v>
      </c>
      <c r="BO16" s="87">
        <f>+DH16</f>
        <v>586</v>
      </c>
      <c r="BP16" s="87">
        <f ca="1">OFFSET(DH16,0,14,1,1)</f>
        <v>694</v>
      </c>
      <c r="BQ16" s="87">
        <f ca="1">SUM(BP16-BO16)</f>
        <v>108</v>
      </c>
      <c r="BR16" s="22">
        <f ca="1">IF(BQ16=0,0,IF(BO16=0,1,BQ16/BO16))</f>
        <v>0.18430034129692832</v>
      </c>
      <c r="BS16" s="87">
        <f>SUMIF($C$6:BR$6,BS$5,$C16:BR16)</f>
        <v>5467</v>
      </c>
      <c r="BT16" s="87">
        <f ca="1">SUMIF($C$6:BS$6,BT$5,$C16:BS16)</f>
        <v>5163</v>
      </c>
      <c r="BU16" s="87">
        <f ca="1">SUM(BT16-BS16)</f>
        <v>-304</v>
      </c>
      <c r="BV16" s="22">
        <f ca="1">IF(BU16=0,0,IF(BS16=0,1,BU16/BS16))</f>
        <v>-5.5606365465520398E-2</v>
      </c>
      <c r="BW16" s="87">
        <f>+DI16</f>
        <v>611</v>
      </c>
      <c r="BX16" s="87">
        <f ca="1">OFFSET(DI16,0,14,1,1)</f>
        <v>611</v>
      </c>
      <c r="BY16" s="87">
        <f ca="1">SUM(BX16-BW16)</f>
        <v>0</v>
      </c>
      <c r="BZ16" s="22">
        <f ca="1">IF(BY16=0,0,IF(BW16=0,1,BY16/BW16))</f>
        <v>0</v>
      </c>
      <c r="CA16" s="87">
        <f>SUMIF($C$6:BZ$6,CA$5,$C16:BZ16)</f>
        <v>6078</v>
      </c>
      <c r="CB16" s="87">
        <f ca="1">SUMIF($C$6:CA$6,CB$5,$C16:CA16)</f>
        <v>5774</v>
      </c>
      <c r="CC16" s="87">
        <f ca="1">SUM(CB16-CA16)</f>
        <v>-304</v>
      </c>
      <c r="CD16" s="22">
        <f ca="1">IF(CC16=0,0,IF(CA16=0,1,CC16/CA16))</f>
        <v>-5.0016452780519909E-2</v>
      </c>
      <c r="CE16" s="87">
        <f>+DJ16</f>
        <v>694</v>
      </c>
      <c r="CF16" s="87">
        <f ca="1">OFFSET(DJ16,0,14,1,1)</f>
        <v>576</v>
      </c>
      <c r="CG16" s="87">
        <f ca="1">SUM(CF16-CE16)</f>
        <v>-118</v>
      </c>
      <c r="CH16" s="22">
        <f ca="1">IF(CG16=0,0,IF(CE16=0,1,CG16/CE16))</f>
        <v>-0.17002881844380405</v>
      </c>
      <c r="CI16" s="87">
        <f>SUMIF($C$6:CH$6,CI$5,$C16:CH16)</f>
        <v>6772</v>
      </c>
      <c r="CJ16" s="87">
        <f ca="1">SUMIF($C$6:CI$6,CJ$5,$C16:CI16)</f>
        <v>6350</v>
      </c>
      <c r="CK16" s="87">
        <f ca="1">SUM(CJ16-CI16)</f>
        <v>-422</v>
      </c>
      <c r="CL16" s="22">
        <f ca="1">IF(CK16=0,0,IF(CI16=0,1,CK16/CI16))</f>
        <v>-6.2315416420555228E-2</v>
      </c>
      <c r="CM16" s="87">
        <f>+DK16</f>
        <v>355</v>
      </c>
      <c r="CN16" s="87">
        <f ca="1">OFFSET(DK16,0,14,1,1)</f>
        <v>360</v>
      </c>
      <c r="CO16" s="87">
        <f ca="1">SUM(CN16-CM16)</f>
        <v>5</v>
      </c>
      <c r="CP16" s="22">
        <f ca="1">IF(CO16=0,0,IF(CM16=0,1,CO16/CM16))</f>
        <v>1.4084507042253521E-2</v>
      </c>
      <c r="CQ16" s="87">
        <f>SUMIF($C$6:CP$6,CQ$5,$C16:CP16)</f>
        <v>7127</v>
      </c>
      <c r="CR16" s="87">
        <f ca="1">SUMIF($C$6:CQ$6,CR$5,$C16:CQ16)</f>
        <v>6710</v>
      </c>
      <c r="CS16" s="87">
        <f ca="1">SUM(CR16-CQ16)</f>
        <v>-417</v>
      </c>
      <c r="CT16" s="22">
        <f ca="1">IF(CS16=0,0,IF(CQ16=0,1,CS16/CQ16))</f>
        <v>-5.8509891960151536E-2</v>
      </c>
      <c r="CW16" s="12" t="s">
        <v>10</v>
      </c>
      <c r="CX16" s="81" t="s">
        <v>8</v>
      </c>
      <c r="CY16" s="16"/>
      <c r="CZ16" s="88">
        <f>SUMIF(BWB!$A$100:$A$110,'2012-2013'!CZ$7,BWB!D$100:D$110)</f>
        <v>297</v>
      </c>
      <c r="DA16" s="88">
        <f>SUMIF(BWB!$A$100:$A$110,'2012-2013'!DA$7,BWB!E$100:E$110)</f>
        <v>354</v>
      </c>
      <c r="DB16" s="88">
        <f>SUMIF(BWB!$A$100:$A$110,'2012-2013'!DB$7,BWB!F$100:F$110)</f>
        <v>456</v>
      </c>
      <c r="DC16" s="88">
        <f>SUMIF(BWB!$A$100:$A$110,'2012-2013'!DC$7,BWB!G$100:G$110)</f>
        <v>541</v>
      </c>
      <c r="DD16" s="88">
        <f>SUMIF(BWB!$A$100:$A$110,'2012-2013'!DD$7,BWB!H$100:H$110)</f>
        <v>853</v>
      </c>
      <c r="DE16" s="88">
        <f>SUMIF(BWB!$A$100:$A$110,'2012-2013'!DE$7,BWB!I$100:I$110)</f>
        <v>860</v>
      </c>
      <c r="DF16" s="88">
        <f>SUMIF(BWB!$A$100:$A$110,'2012-2013'!DF$7,BWB!J$100:J$110)</f>
        <v>838</v>
      </c>
      <c r="DG16" s="88">
        <f>SUMIF(BWB!$A$100:$A$110,'2012-2013'!DG$7,BWB!K$100:K$110)</f>
        <v>682</v>
      </c>
      <c r="DH16" s="88">
        <f>SUMIF(BWB!$A$100:$A$110,'2012-2013'!DH$7,BWB!L$100:L$110)</f>
        <v>586</v>
      </c>
      <c r="DI16" s="88">
        <f>SUMIF(BWB!$A$100:$A$110,'2012-2013'!DI$7,BWB!M$100:M$110)</f>
        <v>611</v>
      </c>
      <c r="DJ16" s="88">
        <f>SUMIF(BWB!$A$100:$A$110,'2012-2013'!DJ$7,BWB!N$100:N$110)</f>
        <v>694</v>
      </c>
      <c r="DK16" s="88">
        <f>SUMIF(BWB!$A$100:$A$110,'2012-2013'!DK$7,BWB!O$100:O$110)</f>
        <v>355</v>
      </c>
      <c r="DN16" s="88">
        <f>SUMIF(BWB!$A$100:$A$110,'2012-2013'!DN$7,BWB!D$100:D$110)</f>
        <v>344</v>
      </c>
      <c r="DO16" s="88">
        <f>SUMIF(BWB!$A$100:$A$110,'2012-2013'!DO$7,BWB!E$100:E$110)</f>
        <v>352</v>
      </c>
      <c r="DP16" s="88">
        <f>SUMIF(BWB!$A$100:$A$110,'2012-2013'!DP$7,BWB!F$100:F$110)</f>
        <v>411</v>
      </c>
      <c r="DQ16" s="88">
        <f>SUMIF(BWB!$A$100:$A$110,'2012-2013'!DQ$7,BWB!G$100:G$110)</f>
        <v>538</v>
      </c>
      <c r="DR16" s="88">
        <f>SUMIF(BWB!$A$100:$A$110,'2012-2013'!DR$7,BWB!H$100:H$110)</f>
        <v>785</v>
      </c>
      <c r="DS16" s="88">
        <f>SUMIF(BWB!$A$100:$A$110,'2012-2013'!DS$7,BWB!I$100:I$110)</f>
        <v>825</v>
      </c>
      <c r="DT16" s="88">
        <f>SUMIF(BWB!$A$100:$A$110,'2012-2013'!DT$7,BWB!J$100:J$110)</f>
        <v>539</v>
      </c>
      <c r="DU16" s="88">
        <f>SUMIF(BWB!$A$100:$A$110,'2012-2013'!DU$7,BWB!K$100:K$110)</f>
        <v>675</v>
      </c>
      <c r="DV16" s="88">
        <f>SUMIF(BWB!$A$100:$A$110,'2012-2013'!DV$7,BWB!L$100:L$110)</f>
        <v>694</v>
      </c>
      <c r="DW16" s="88">
        <f>SUMIF(BWB!$A$100:$A$110,'2012-2013'!DW$7,BWB!M$100:M$110)</f>
        <v>611</v>
      </c>
      <c r="DX16" s="88">
        <f>SUMIF(BWB!$A$100:$A$110,'2012-2013'!DX$7,BWB!N$100:N$110)</f>
        <v>576</v>
      </c>
      <c r="DY16" s="88">
        <f>SUMIF(BWB!$A$100:$A$110,'2012-2013'!DY$7,BWB!O$100:O$110)</f>
        <v>360</v>
      </c>
      <c r="DZ16"/>
    </row>
    <row r="17" spans="1:130" s="16" customFormat="1" ht="15.6">
      <c r="A17" s="90"/>
      <c r="B17" s="27" t="s">
        <v>9</v>
      </c>
      <c r="C17" s="14">
        <f>+SUM(C14:C16)</f>
        <v>347068</v>
      </c>
      <c r="D17" s="103">
        <f ca="1">+SUM(D14:D16)</f>
        <v>370235</v>
      </c>
      <c r="E17" s="14">
        <f ca="1">SUM(E14:E16)</f>
        <v>23167</v>
      </c>
      <c r="F17" s="15">
        <f ca="1">IF(E17=0,0,IF(C17=0,1,E17/C17))</f>
        <v>6.6750607950027088E-2</v>
      </c>
      <c r="G17" s="14">
        <f>SUM(G14:G16)</f>
        <v>347068</v>
      </c>
      <c r="H17" s="103">
        <f ca="1">SUM(H14:H16)</f>
        <v>370235</v>
      </c>
      <c r="I17" s="14">
        <f ca="1">SUM(I14:I16)</f>
        <v>23167</v>
      </c>
      <c r="J17" s="15">
        <f ca="1">IF(I17=0,0,IF(G17=0,1,I17/G17))</f>
        <v>6.6750607950027088E-2</v>
      </c>
      <c r="K17" s="14">
        <f>+SUM(K14:K16)</f>
        <v>347299</v>
      </c>
      <c r="L17" s="103">
        <f ca="1">+SUM(L14:L16)</f>
        <v>337766</v>
      </c>
      <c r="M17" s="14">
        <f ca="1">SUM(M14:M16)</f>
        <v>-9533</v>
      </c>
      <c r="N17" s="15">
        <f ca="1">IF(M17=0,0,IF(K17=0,1,M17/K17))</f>
        <v>-2.7448970483646657E-2</v>
      </c>
      <c r="O17" s="14">
        <f>SUM(O14:O16)</f>
        <v>694367</v>
      </c>
      <c r="P17" s="103">
        <f ca="1">SUM(P14:P16)</f>
        <v>708001</v>
      </c>
      <c r="Q17" s="14">
        <f ca="1">SUM(Q14:Q16)</f>
        <v>13634</v>
      </c>
      <c r="R17" s="15">
        <f ca="1">IF(Q17=0,0,IF(O17=0,1,Q17/O17))</f>
        <v>1.963514971189587E-2</v>
      </c>
      <c r="S17" s="14">
        <f>+SUM(S14:S16)</f>
        <v>417446</v>
      </c>
      <c r="T17" s="103">
        <f ca="1">+SUM(T14:T16)</f>
        <v>422851</v>
      </c>
      <c r="U17" s="14">
        <f ca="1">SUM(U14:U16)</f>
        <v>5405</v>
      </c>
      <c r="V17" s="15">
        <f ca="1">IF(U17=0,0,IF(S17=0,1,U17/S17))</f>
        <v>1.2947782467672465E-2</v>
      </c>
      <c r="W17" s="14">
        <f>SUM(W14:W16)</f>
        <v>1111813</v>
      </c>
      <c r="X17" s="103">
        <f ca="1">SUM(X14:X16)</f>
        <v>1130852</v>
      </c>
      <c r="Y17" s="14">
        <f ca="1">SUM(Y14:Y16)</f>
        <v>19039</v>
      </c>
      <c r="Z17" s="15">
        <f ca="1">IF(Y17=0,0,IF(W17=0,1,Y17/W17))</f>
        <v>1.7124282590687462E-2</v>
      </c>
      <c r="AA17" s="14">
        <f>+SUM(AA14:AA16)</f>
        <v>418227</v>
      </c>
      <c r="AB17" s="103">
        <f ca="1">+SUM(AB14:AB16)</f>
        <v>417851</v>
      </c>
      <c r="AC17" s="14">
        <f ca="1">SUM(AC14:AC16)</f>
        <v>-376</v>
      </c>
      <c r="AD17" s="15">
        <f ca="1">IF(AC17=0,0,IF(AA17=0,1,AC17/AA17))</f>
        <v>-8.9903330009779377E-4</v>
      </c>
      <c r="AE17" s="14">
        <f>SUM(AE14:AE16)</f>
        <v>1530040</v>
      </c>
      <c r="AF17" s="103">
        <f ca="1">SUM(AF14:AF16)</f>
        <v>1548703</v>
      </c>
      <c r="AG17" s="14">
        <f ca="1">SUM(AG14:AG16)</f>
        <v>18663</v>
      </c>
      <c r="AH17" s="15">
        <f ca="1">IF(AG17=0,0,IF(AE17=0,1,AG17/AE17))</f>
        <v>1.2197720321037359E-2</v>
      </c>
      <c r="AI17" s="14">
        <f>+SUM(AI14:AI16)</f>
        <v>440479</v>
      </c>
      <c r="AJ17" s="103">
        <f ca="1">+SUM(AJ14:AJ16)</f>
        <v>471510</v>
      </c>
      <c r="AK17" s="14">
        <f ca="1">SUM(AK14:AK16)</f>
        <v>31031</v>
      </c>
      <c r="AL17" s="15">
        <f ca="1">IF(AK17=0,0,IF(AI17=0,1,AK17/AI17))</f>
        <v>7.0448307410795968E-2</v>
      </c>
      <c r="AM17" s="14">
        <f>SUM(AM14:AM16)</f>
        <v>1970519</v>
      </c>
      <c r="AN17" s="103">
        <f ca="1">SUM(AN14:AN16)</f>
        <v>2020213</v>
      </c>
      <c r="AO17" s="14">
        <f ca="1">SUM(AO14:AO16)</f>
        <v>49694</v>
      </c>
      <c r="AP17" s="15">
        <f ca="1">IF(AO17=0,0,IF(AM17=0,1,AO17/AM17))</f>
        <v>2.5218736789647804E-2</v>
      </c>
      <c r="AQ17" s="14">
        <f>+SUM(AQ14:AQ16)</f>
        <v>463925</v>
      </c>
      <c r="AR17" s="103">
        <f ca="1">+SUM(AR14:AR16)</f>
        <v>480863</v>
      </c>
      <c r="AS17" s="14">
        <f ca="1">SUM(AS14:AS16)</f>
        <v>16938</v>
      </c>
      <c r="AT17" s="15">
        <f ca="1">IF(AS17=0,0,IF(AQ17=0,1,AS17/AQ17))</f>
        <v>3.6510211779921323E-2</v>
      </c>
      <c r="AU17" s="14">
        <f>SUM(AU14:AU16)</f>
        <v>2434444</v>
      </c>
      <c r="AV17" s="103">
        <f ca="1">SUM(AV14:AV16)</f>
        <v>2501076</v>
      </c>
      <c r="AW17" s="14">
        <f ca="1">SUM(AW14:AW16)</f>
        <v>66632</v>
      </c>
      <c r="AX17" s="15">
        <f ca="1">IF(AW17=0,0,IF(AU17=0,1,AW17/AU17))</f>
        <v>2.7370520743134778E-2</v>
      </c>
      <c r="AY17" s="14">
        <f>+SUM(AY14:AY16)</f>
        <v>509729</v>
      </c>
      <c r="AZ17" s="103">
        <f ca="1">+SUM(AZ14:AZ16)</f>
        <v>525506</v>
      </c>
      <c r="BA17" s="14">
        <f ca="1">SUM(BA14:BA16)</f>
        <v>15777</v>
      </c>
      <c r="BB17" s="15">
        <f ca="1">IF(BA17=0,0,IF(AY17=0,1,BA17/AY17))</f>
        <v>3.0951741023171137E-2</v>
      </c>
      <c r="BC17" s="14">
        <f>SUM(BC14:BC16)</f>
        <v>2944173</v>
      </c>
      <c r="BD17" s="103">
        <f ca="1">SUM(BD14:BD16)</f>
        <v>3026582</v>
      </c>
      <c r="BE17" s="14">
        <f ca="1">SUM(BE14:BE16)</f>
        <v>82409</v>
      </c>
      <c r="BF17" s="15">
        <f ca="1">IF(BE17=0,0,IF(BC17=0,1,BE17/BC17))</f>
        <v>2.799054267531154E-2</v>
      </c>
      <c r="BG17" s="14">
        <f>+SUM(BG14:BG16)</f>
        <v>558607</v>
      </c>
      <c r="BH17" s="103">
        <f ca="1">+SUM(BH14:BH16)</f>
        <v>576776</v>
      </c>
      <c r="BI17" s="14">
        <f ca="1">SUM(BI14:BI16)</f>
        <v>18169</v>
      </c>
      <c r="BJ17" s="15">
        <f ca="1">IF(BI17=0,0,IF(BG17=0,1,BI17/BG17))</f>
        <v>3.2525550163173753E-2</v>
      </c>
      <c r="BK17" s="14">
        <f>SUM(BK14:BK16)</f>
        <v>3502780</v>
      </c>
      <c r="BL17" s="103">
        <f ca="1">SUM(BL14:BL16)</f>
        <v>3603358</v>
      </c>
      <c r="BM17" s="14">
        <f ca="1">SUM(BM14:BM16)</f>
        <v>100578</v>
      </c>
      <c r="BN17" s="15">
        <f ca="1">IF(BM17=0,0,IF(BK17=0,1,BM17/BK17))</f>
        <v>2.8713764495629186E-2</v>
      </c>
      <c r="BO17" s="14">
        <f>+SUM(BO14:BO16)</f>
        <v>449877</v>
      </c>
      <c r="BP17" s="103">
        <f ca="1">+SUM(BP14:BP16)</f>
        <v>462661</v>
      </c>
      <c r="BQ17" s="14">
        <f ca="1">SUM(BQ14:BQ16)</f>
        <v>12784</v>
      </c>
      <c r="BR17" s="15">
        <f ca="1">IF(BQ17=0,0,IF(BO17=0,1,BQ17/BO17))</f>
        <v>2.8416656108225136E-2</v>
      </c>
      <c r="BS17" s="14">
        <f>SUM(BS14:BS16)</f>
        <v>3952657</v>
      </c>
      <c r="BT17" s="103">
        <f ca="1">SUM(BT14:BT16)</f>
        <v>4066019</v>
      </c>
      <c r="BU17" s="14">
        <f ca="1">SUM(BU14:BU16)</f>
        <v>113362</v>
      </c>
      <c r="BV17" s="15">
        <f ca="1">IF(BU17=0,0,IF(BS17=0,1,BU17/BS17))</f>
        <v>2.8679948702859875E-2</v>
      </c>
      <c r="BW17" s="14">
        <f>+SUM(BW14:BW16)</f>
        <v>449027</v>
      </c>
      <c r="BX17" s="103">
        <f ca="1">+SUM(BX14:BX16)</f>
        <v>472112</v>
      </c>
      <c r="BY17" s="14">
        <f ca="1">SUM(BY14:BY16)</f>
        <v>23085</v>
      </c>
      <c r="BZ17" s="15">
        <f ca="1">IF(BY17=0,0,IF(BW17=0,1,BY17/BW17))</f>
        <v>5.1411162357720135E-2</v>
      </c>
      <c r="CA17" s="14">
        <f>SUM(CA14:CA16)</f>
        <v>4401684</v>
      </c>
      <c r="CB17" s="103">
        <f ca="1">SUM(CB14:CB16)</f>
        <v>4538131</v>
      </c>
      <c r="CC17" s="14">
        <f ca="1">SUM(CC14:CC16)</f>
        <v>136447</v>
      </c>
      <c r="CD17" s="15">
        <f ca="1">IF(CC17=0,0,IF(CA17=0,1,CC17/CA17))</f>
        <v>3.0998817725216076E-2</v>
      </c>
      <c r="CE17" s="14">
        <f>+SUM(CE14:CE16)</f>
        <v>441332</v>
      </c>
      <c r="CF17" s="103">
        <f ca="1">+SUM(CF14:CF16)</f>
        <v>439918</v>
      </c>
      <c r="CG17" s="14">
        <f ca="1">SUM(CG14:CG16)</f>
        <v>-1414</v>
      </c>
      <c r="CH17" s="15">
        <f ca="1">IF(CG17=0,0,IF(CE17=0,1,CG17/CE17))</f>
        <v>-3.2039371720156253E-3</v>
      </c>
      <c r="CI17" s="14">
        <f>SUM(CI14:CI16)</f>
        <v>4843016</v>
      </c>
      <c r="CJ17" s="103">
        <f ca="1">SUM(CJ14:CJ16)</f>
        <v>4978049</v>
      </c>
      <c r="CK17" s="14">
        <f ca="1">SUM(CK14:CK16)</f>
        <v>135033</v>
      </c>
      <c r="CL17" s="15">
        <f ca="1">IF(CK17=0,0,IF(CI17=0,1,CK17/CI17))</f>
        <v>2.7882005758395181E-2</v>
      </c>
      <c r="CM17" s="14">
        <f>+SUM(CM14:CM16)</f>
        <v>415348</v>
      </c>
      <c r="CN17" s="103">
        <f ca="1">+SUM(CN14:CN16)</f>
        <v>427159</v>
      </c>
      <c r="CO17" s="14">
        <f ca="1">SUM(CO14:CO16)</f>
        <v>11811</v>
      </c>
      <c r="CP17" s="15">
        <f ca="1">IF(CO17=0,0,IF(CM17=0,1,CO17/CM17))</f>
        <v>2.8436395504492618E-2</v>
      </c>
      <c r="CQ17" s="14">
        <f>SUM(CQ14:CQ16)</f>
        <v>5258364</v>
      </c>
      <c r="CR17" s="103">
        <f ca="1">SUM(CR14:CR16)</f>
        <v>5405208</v>
      </c>
      <c r="CS17" s="14">
        <f ca="1">SUM(CS14:CS16)</f>
        <v>146844</v>
      </c>
      <c r="CT17" s="15">
        <f ca="1">IF(CS17=0,0,IF(CQ17=0,1,CS17/CQ17))</f>
        <v>2.7925795931966674E-2</v>
      </c>
      <c r="CW17" s="12"/>
      <c r="CX17" s="12"/>
      <c r="CZ17" s="89"/>
      <c r="DA17" s="89"/>
      <c r="DB17" s="89"/>
      <c r="DC17" s="89"/>
      <c r="DD17" s="89"/>
      <c r="DE17" s="89"/>
      <c r="DF17" s="89"/>
      <c r="DG17" s="89"/>
      <c r="DH17" s="89"/>
      <c r="DI17" s="89"/>
      <c r="DJ17" s="89"/>
      <c r="DK17" s="89"/>
      <c r="DL17" s="12"/>
      <c r="DM17" s="12"/>
      <c r="DN17" s="89"/>
      <c r="DO17" s="89"/>
      <c r="DP17" s="89"/>
      <c r="DQ17" s="89"/>
      <c r="DR17" s="89"/>
      <c r="DS17" s="89"/>
      <c r="DT17" s="89"/>
      <c r="DU17" s="89"/>
      <c r="DV17" s="89"/>
      <c r="DW17" s="89"/>
      <c r="DX17" s="89"/>
      <c r="DY17" s="89"/>
      <c r="DZ17"/>
    </row>
    <row r="18" spans="1:130" s="12" customFormat="1" ht="15.6">
      <c r="A18" s="91"/>
      <c r="B18" s="28"/>
      <c r="C18" s="9"/>
      <c r="D18" s="9"/>
      <c r="E18" s="10"/>
      <c r="F18" s="11"/>
      <c r="G18" s="9"/>
      <c r="H18" s="9"/>
      <c r="I18" s="10"/>
      <c r="J18" s="11"/>
      <c r="K18" s="9"/>
      <c r="L18" s="9"/>
      <c r="M18" s="10"/>
      <c r="N18" s="11"/>
      <c r="O18" s="9"/>
      <c r="P18" s="9"/>
      <c r="Q18" s="10"/>
      <c r="R18" s="11"/>
      <c r="S18" s="9"/>
      <c r="T18" s="9"/>
      <c r="U18" s="10"/>
      <c r="V18" s="11"/>
      <c r="W18" s="9"/>
      <c r="X18" s="9"/>
      <c r="Y18" s="10"/>
      <c r="Z18" s="11"/>
      <c r="AA18" s="9"/>
      <c r="AB18" s="9"/>
      <c r="AC18" s="10"/>
      <c r="AD18" s="11"/>
      <c r="AE18" s="9"/>
      <c r="AF18" s="9"/>
      <c r="AG18" s="10"/>
      <c r="AH18" s="11"/>
      <c r="AI18" s="9"/>
      <c r="AJ18" s="9"/>
      <c r="AK18" s="10"/>
      <c r="AL18" s="11"/>
      <c r="AM18" s="9"/>
      <c r="AN18" s="9"/>
      <c r="AO18" s="10"/>
      <c r="AP18" s="11"/>
      <c r="AQ18" s="9"/>
      <c r="AR18" s="9"/>
      <c r="AS18" s="10"/>
      <c r="AT18" s="11"/>
      <c r="AU18" s="9"/>
      <c r="AV18" s="9"/>
      <c r="AW18" s="10"/>
      <c r="AX18" s="11"/>
      <c r="AY18" s="9"/>
      <c r="AZ18" s="9"/>
      <c r="BA18" s="10"/>
      <c r="BB18" s="11"/>
      <c r="BC18" s="9"/>
      <c r="BD18" s="9"/>
      <c r="BE18" s="10"/>
      <c r="BF18" s="11"/>
      <c r="BG18" s="9"/>
      <c r="BH18" s="9"/>
      <c r="BI18" s="10"/>
      <c r="BJ18" s="11"/>
      <c r="BK18" s="9"/>
      <c r="BL18" s="9"/>
      <c r="BM18" s="10"/>
      <c r="BN18" s="11"/>
      <c r="BO18" s="9"/>
      <c r="BP18" s="9"/>
      <c r="BQ18" s="10"/>
      <c r="BR18" s="11"/>
      <c r="BS18" s="9"/>
      <c r="BT18" s="9"/>
      <c r="BU18" s="10"/>
      <c r="BV18" s="11"/>
      <c r="BW18" s="9"/>
      <c r="BX18" s="9"/>
      <c r="BY18" s="10"/>
      <c r="BZ18" s="11"/>
      <c r="CA18" s="9"/>
      <c r="CB18" s="9"/>
      <c r="CC18" s="10"/>
      <c r="CD18" s="11"/>
      <c r="CE18" s="9"/>
      <c r="CF18" s="9"/>
      <c r="CG18" s="10"/>
      <c r="CH18" s="11"/>
      <c r="CI18" s="9"/>
      <c r="CJ18" s="9"/>
      <c r="CK18" s="10"/>
      <c r="CL18" s="11"/>
      <c r="CM18" s="9"/>
      <c r="CN18" s="9"/>
      <c r="CO18" s="10"/>
      <c r="CP18" s="11"/>
      <c r="CQ18" s="9"/>
      <c r="CR18" s="9"/>
      <c r="CS18" s="10"/>
      <c r="CT18" s="11"/>
      <c r="CY18" s="16"/>
      <c r="CZ18" s="89"/>
      <c r="DA18" s="89"/>
      <c r="DB18" s="89"/>
      <c r="DC18" s="89"/>
      <c r="DD18" s="89"/>
      <c r="DE18" s="89"/>
      <c r="DF18" s="89"/>
      <c r="DG18" s="89"/>
      <c r="DH18" s="89"/>
      <c r="DI18" s="89"/>
      <c r="DJ18" s="89"/>
      <c r="DK18" s="89"/>
      <c r="DN18" s="89"/>
      <c r="DO18" s="89"/>
      <c r="DP18" s="89"/>
      <c r="DQ18" s="89"/>
      <c r="DR18" s="89"/>
      <c r="DS18" s="89"/>
      <c r="DT18" s="89"/>
      <c r="DU18" s="89"/>
      <c r="DV18" s="89"/>
      <c r="DW18" s="89"/>
      <c r="DX18" s="89"/>
      <c r="DY18" s="89"/>
      <c r="DZ18"/>
    </row>
    <row r="19" spans="1:130" s="12" customFormat="1" ht="15" customHeight="1">
      <c r="A19" s="99"/>
      <c r="B19" s="31" t="s">
        <v>6</v>
      </c>
      <c r="C19" s="21">
        <f>+CZ19</f>
        <v>300126</v>
      </c>
      <c r="D19" s="87">
        <f ca="1">OFFSET(CZ19,0,14,1,1)</f>
        <v>311437</v>
      </c>
      <c r="E19" s="21">
        <f ca="1">SUM(D19-C19)</f>
        <v>11311</v>
      </c>
      <c r="F19" s="22">
        <f ca="1">IF(E19=0,0,IF(C19=0,1,E19/C19))</f>
        <v>3.768750458140914E-2</v>
      </c>
      <c r="G19" s="21">
        <f>SUMIF($C$6:F$6,G$5,$C19:F19)</f>
        <v>300126</v>
      </c>
      <c r="H19" s="87">
        <f ca="1">SUMIF($C$6:G$6,H$5,$C19:G19)</f>
        <v>311437</v>
      </c>
      <c r="I19" s="21">
        <f ca="1">SUM(H19-G19)</f>
        <v>11311</v>
      </c>
      <c r="J19" s="22">
        <f ca="1">IF(I19=0,0,IF(G19=0,1,I19/G19))</f>
        <v>3.768750458140914E-2</v>
      </c>
      <c r="K19" s="21">
        <f>+DA19</f>
        <v>295959</v>
      </c>
      <c r="L19" s="87">
        <f ca="1">OFFSET(DA19,0,14,1,1)</f>
        <v>278379</v>
      </c>
      <c r="M19" s="21">
        <f ca="1">SUM(L19-K19)</f>
        <v>-17580</v>
      </c>
      <c r="N19" s="22">
        <f ca="1">IF(M19=0,0,IF(K19=0,1,M19/K19))</f>
        <v>-5.9400119611162358E-2</v>
      </c>
      <c r="O19" s="21">
        <f>SUMIF($C$6:N$6,O$5,$C19:N19)</f>
        <v>596085</v>
      </c>
      <c r="P19" s="87">
        <f ca="1">SUMIF($C$6:O$6,P$5,$C19:O19)</f>
        <v>589816</v>
      </c>
      <c r="Q19" s="21">
        <f ca="1">SUM(P19-O19)</f>
        <v>-6269</v>
      </c>
      <c r="R19" s="22">
        <f ca="1">IF(Q19=0,0,IF(O19=0,1,Q19/O19))</f>
        <v>-1.0516956474328326E-2</v>
      </c>
      <c r="S19" s="21">
        <f>+DB19</f>
        <v>320411</v>
      </c>
      <c r="T19" s="87">
        <f ca="1">OFFSET(DB19,0,14,1,1)</f>
        <v>325477</v>
      </c>
      <c r="U19" s="21">
        <f ca="1">SUM(T19-S19)</f>
        <v>5066</v>
      </c>
      <c r="V19" s="22">
        <f ca="1">IF(U19=0,0,IF(S19=0,1,U19/S19))</f>
        <v>1.5810942820315158E-2</v>
      </c>
      <c r="W19" s="21">
        <f>SUMIF($C$6:V$6,W$5,$C19:V19)</f>
        <v>916496</v>
      </c>
      <c r="X19" s="87">
        <f ca="1">SUMIF($C$6:W$6,X$5,$C19:W19)</f>
        <v>915293</v>
      </c>
      <c r="Y19" s="21">
        <f ca="1">SUM(X19-W19)</f>
        <v>-1203</v>
      </c>
      <c r="Z19" s="22">
        <f ca="1">IF(Y19=0,0,IF(W19=0,1,Y19/W19))</f>
        <v>-1.3126080201113807E-3</v>
      </c>
      <c r="AA19" s="21">
        <f>+DC19</f>
        <v>320484</v>
      </c>
      <c r="AB19" s="87">
        <f ca="1">OFFSET(DC19,0,14,1,1)</f>
        <v>321989</v>
      </c>
      <c r="AC19" s="21">
        <f ca="1">SUM(AB19-AA19)</f>
        <v>1505</v>
      </c>
      <c r="AD19" s="22">
        <f ca="1">IF(AC19=0,0,IF(AA19=0,1,AC19/AA19))</f>
        <v>4.6960222663221876E-3</v>
      </c>
      <c r="AE19" s="21">
        <f>SUMIF($C$6:AD$6,AE$5,$C19:AD19)</f>
        <v>1236980</v>
      </c>
      <c r="AF19" s="87">
        <f ca="1">SUMIF($C$6:AE$6,AF$5,$C19:AE19)</f>
        <v>1237282</v>
      </c>
      <c r="AG19" s="21">
        <f ca="1">SUM(AF19-AE19)</f>
        <v>302</v>
      </c>
      <c r="AH19" s="22">
        <f ca="1">IF(AG19=0,0,IF(AE19=0,1,AG19/AE19))</f>
        <v>2.4414299341945708E-4</v>
      </c>
      <c r="AI19" s="21">
        <f>+DD19</f>
        <v>327734</v>
      </c>
      <c r="AJ19" s="87">
        <f ca="1">OFFSET(DD19,0,14,1,1)</f>
        <v>337880</v>
      </c>
      <c r="AK19" s="21">
        <f ca="1">SUM(AJ19-AI19)</f>
        <v>10146</v>
      </c>
      <c r="AL19" s="22">
        <f ca="1">IF(AK19=0,0,IF(AI19=0,1,AK19/AI19))</f>
        <v>3.0958033038988936E-2</v>
      </c>
      <c r="AM19" s="21">
        <f>SUMIF($C$6:AL$6,AM$5,$C19:AL19)</f>
        <v>1564714</v>
      </c>
      <c r="AN19" s="87">
        <f ca="1">SUMIF($C$6:AM$6,AN$5,$C19:AM19)</f>
        <v>1575162</v>
      </c>
      <c r="AO19" s="21">
        <f ca="1">SUM(AN19-AM19)</f>
        <v>10448</v>
      </c>
      <c r="AP19" s="22">
        <f ca="1">IF(AO19=0,0,IF(AM19=0,1,AO19/AM19))</f>
        <v>6.6772585916659534E-3</v>
      </c>
      <c r="AQ19" s="21">
        <f>+DE19</f>
        <v>331568</v>
      </c>
      <c r="AR19" s="87">
        <f ca="1">OFFSET(DE19,0,14,1,1)</f>
        <v>323713</v>
      </c>
      <c r="AS19" s="21">
        <f ca="1">SUM(AR19-AQ19)</f>
        <v>-7855</v>
      </c>
      <c r="AT19" s="22">
        <f ca="1">IF(AS19=0,0,IF(AQ19=0,1,AS19/AQ19))</f>
        <v>-2.3690464701056797E-2</v>
      </c>
      <c r="AU19" s="21">
        <f>SUMIF($C$6:AT$6,AU$5,$C19:AT19)</f>
        <v>1896282</v>
      </c>
      <c r="AV19" s="87">
        <f ca="1">SUMIF($C$6:AU$6,AV$5,$C19:AU19)</f>
        <v>1898875</v>
      </c>
      <c r="AW19" s="21">
        <f ca="1">SUM(AV19-AU19)</f>
        <v>2593</v>
      </c>
      <c r="AX19" s="22">
        <f ca="1">IF(AW19=0,0,IF(AU19=0,1,AW19/AU19))</f>
        <v>1.3674126527594525E-3</v>
      </c>
      <c r="AY19" s="21">
        <f>+DF19</f>
        <v>331412</v>
      </c>
      <c r="AZ19" s="87">
        <f ca="1">OFFSET(DF19,0,14,1,1)</f>
        <v>333155</v>
      </c>
      <c r="BA19" s="21">
        <f ca="1">SUM(AZ19-AY19)</f>
        <v>1743</v>
      </c>
      <c r="BB19" s="22">
        <f ca="1">IF(BA19=0,0,IF(AY19=0,1,BA19/AY19))</f>
        <v>5.259314689872425E-3</v>
      </c>
      <c r="BC19" s="21">
        <f>SUMIF($C$6:BB$6,BC$5,$C19:BB19)</f>
        <v>2227694</v>
      </c>
      <c r="BD19" s="87">
        <f ca="1">SUMIF($C$6:BC$6,BD$5,$C19:BC19)</f>
        <v>2232030</v>
      </c>
      <c r="BE19" s="21">
        <f ca="1">SUM(BD19-BC19)</f>
        <v>4336</v>
      </c>
      <c r="BF19" s="22">
        <f ca="1">IF(BE19=0,0,IF(BC19=0,1,BE19/BC19))</f>
        <v>1.946407361154629E-3</v>
      </c>
      <c r="BG19" s="21">
        <f>+DG19</f>
        <v>358758</v>
      </c>
      <c r="BH19" s="87">
        <f ca="1">OFFSET(DG19,0,14,1,1)</f>
        <v>354985</v>
      </c>
      <c r="BI19" s="21">
        <f ca="1">SUM(BH19-BG19)</f>
        <v>-3773</v>
      </c>
      <c r="BJ19" s="22">
        <f ca="1">IF(BI19=0,0,IF(BG19=0,1,BI19/BG19))</f>
        <v>-1.0516838648894241E-2</v>
      </c>
      <c r="BK19" s="21">
        <f>SUMIF($C$6:BJ$6,BK$5,$C19:BJ19)</f>
        <v>2586452</v>
      </c>
      <c r="BL19" s="87">
        <f ca="1">SUMIF($C$6:BK$6,BL$5,$C19:BK19)</f>
        <v>2587015</v>
      </c>
      <c r="BM19" s="21">
        <f ca="1">SUM(BL19-BK19)</f>
        <v>563</v>
      </c>
      <c r="BN19" s="22">
        <f ca="1">IF(BM19=0,0,IF(BK19=0,1,BM19/BK19))</f>
        <v>2.1767270376562179E-4</v>
      </c>
      <c r="BO19" s="21">
        <f>+DH19</f>
        <v>327467</v>
      </c>
      <c r="BP19" s="87">
        <f ca="1">OFFSET(DH19,0,14,1,1)</f>
        <v>325000</v>
      </c>
      <c r="BQ19" s="21">
        <f ca="1">SUM(BP19-BO19)</f>
        <v>-2467</v>
      </c>
      <c r="BR19" s="22">
        <f ca="1">IF(BQ19=0,0,IF(BO19=0,1,BQ19/BO19))</f>
        <v>-7.5335835366617098E-3</v>
      </c>
      <c r="BS19" s="21">
        <f>SUMIF($C$6:BR$6,BS$5,$C19:BR19)</f>
        <v>2913919</v>
      </c>
      <c r="BT19" s="87">
        <f ca="1">SUMIF($C$6:BS$6,BT$5,$C19:BS19)</f>
        <v>2912015</v>
      </c>
      <c r="BU19" s="21">
        <f ca="1">SUM(BT19-BS19)</f>
        <v>-1904</v>
      </c>
      <c r="BV19" s="22">
        <f ca="1">IF(BU19=0,0,IF(BS19=0,1,BU19/BS19))</f>
        <v>-6.5341555479064449E-4</v>
      </c>
      <c r="BW19" s="21">
        <f>+DI19</f>
        <v>332536</v>
      </c>
      <c r="BX19" s="87">
        <f ca="1">OFFSET(DI19,0,14,1,1)</f>
        <v>344558</v>
      </c>
      <c r="BY19" s="21">
        <f ca="1">SUM(BX19-BW19)</f>
        <v>12022</v>
      </c>
      <c r="BZ19" s="22">
        <f ca="1">IF(BY19=0,0,IF(BW19=0,1,BY19/BW19))</f>
        <v>3.6152476724324582E-2</v>
      </c>
      <c r="CA19" s="21">
        <f>SUMIF($C$6:BZ$6,CA$5,$C19:BZ19)</f>
        <v>3246455</v>
      </c>
      <c r="CB19" s="87">
        <f ca="1">SUMIF($C$6:CA$6,CB$5,$C19:CA19)</f>
        <v>3256573</v>
      </c>
      <c r="CC19" s="21">
        <f ca="1">SUM(CB19-CA19)</f>
        <v>10118</v>
      </c>
      <c r="CD19" s="22">
        <f ca="1">IF(CC19=0,0,IF(CA19=0,1,CC19/CA19))</f>
        <v>3.1166302936587757E-3</v>
      </c>
      <c r="CE19" s="21">
        <f>+DJ19</f>
        <v>322132</v>
      </c>
      <c r="CF19" s="87">
        <f ca="1">OFFSET(DJ19,0,14,1,1)</f>
        <v>325225</v>
      </c>
      <c r="CG19" s="21">
        <f ca="1">SUM(CF19-CE19)</f>
        <v>3093</v>
      </c>
      <c r="CH19" s="22">
        <f ca="1">IF(CG19=0,0,IF(CE19=0,1,CG19/CE19))</f>
        <v>9.6016539803558797E-3</v>
      </c>
      <c r="CI19" s="21">
        <f>SUMIF($C$6:CH$6,CI$5,$C19:CH19)</f>
        <v>3568587</v>
      </c>
      <c r="CJ19" s="87">
        <f ca="1">SUMIF($C$6:CI$6,CJ$5,$C19:CI19)</f>
        <v>3581798</v>
      </c>
      <c r="CK19" s="21">
        <f ca="1">SUM(CJ19-CI19)</f>
        <v>13211</v>
      </c>
      <c r="CL19" s="22">
        <f ca="1">IF(CK19=0,0,IF(CI19=0,1,CK19/CI19))</f>
        <v>3.7020254795525512E-3</v>
      </c>
      <c r="CM19" s="21">
        <f>+DK19</f>
        <v>321753</v>
      </c>
      <c r="CN19" s="87">
        <f ca="1">OFFSET(DK19,0,14,1,1)</f>
        <v>324789</v>
      </c>
      <c r="CO19" s="21">
        <f ca="1">SUM(CN19-CM19)</f>
        <v>3036</v>
      </c>
      <c r="CP19" s="22">
        <f ca="1">IF(CO19=0,0,IF(CM19=0,1,CO19/CM19))</f>
        <v>9.4358094563220859E-3</v>
      </c>
      <c r="CQ19" s="21">
        <f>SUMIF($C$6:CP$6,CQ$5,$C19:CP19)</f>
        <v>3890340</v>
      </c>
      <c r="CR19" s="87">
        <f ca="1">SUMIF($C$6:CQ$6,CR$5,$C19:CQ19)</f>
        <v>3906587</v>
      </c>
      <c r="CS19" s="21">
        <f ca="1">SUM(CR19-CQ19)</f>
        <v>16247</v>
      </c>
      <c r="CT19" s="22">
        <f ca="1">IF(CS19=0,0,IF(CQ19=0,1,CS19/CQ19))</f>
        <v>4.1762416652529081E-3</v>
      </c>
      <c r="CW19" s="12" t="s">
        <v>11</v>
      </c>
      <c r="CX19" s="81" t="s">
        <v>6</v>
      </c>
      <c r="CZ19" s="88">
        <f>SUMIF(DWT!$A$73:$A$83,'2012-2013'!CZ$7,DWT!D$73:D$83)</f>
        <v>300126</v>
      </c>
      <c r="DA19" s="88">
        <f>SUMIF(DWT!$A$73:$A$83,'2012-2013'!DA$7,DWT!E$73:E$83)</f>
        <v>295959</v>
      </c>
      <c r="DB19" s="88">
        <f>SUMIF(DWT!$A$73:$A$83,'2012-2013'!DB$7,DWT!F$73:F$83)</f>
        <v>320411</v>
      </c>
      <c r="DC19" s="88">
        <f>SUMIF(DWT!$A$73:$A$83,'2012-2013'!DC$7,DWT!G$73:G$83)</f>
        <v>320484</v>
      </c>
      <c r="DD19" s="88">
        <f>SUMIF(DWT!$A$73:$A$83,'2012-2013'!DD$7,DWT!H$73:H$83)</f>
        <v>327734</v>
      </c>
      <c r="DE19" s="88">
        <f>SUMIF(DWT!$A$73:$A$83,'2012-2013'!DE$7,DWT!I$73:I$83)</f>
        <v>331568</v>
      </c>
      <c r="DF19" s="88">
        <f>SUMIF(DWT!$A$73:$A$83,'2012-2013'!DF$7,DWT!J$73:J$83)</f>
        <v>331412</v>
      </c>
      <c r="DG19" s="88">
        <f>SUMIF(DWT!$A$73:$A$83,'2012-2013'!DG$7,DWT!K$73:K$83)</f>
        <v>358758</v>
      </c>
      <c r="DH19" s="88">
        <f>SUMIF(DWT!$A$73:$A$83,'2012-2013'!DH$7,DWT!L$73:L$83)</f>
        <v>327467</v>
      </c>
      <c r="DI19" s="88">
        <f>SUMIF(DWT!$A$73:$A$83,'2012-2013'!DI$7,DWT!M$73:M$83)</f>
        <v>332536</v>
      </c>
      <c r="DJ19" s="88">
        <f>SUMIF(DWT!$A$73:$A$83,'2012-2013'!DJ$7,DWT!N$73:N$83)</f>
        <v>322132</v>
      </c>
      <c r="DK19" s="88">
        <f>SUMIF(DWT!$A$73:$A$83,'2012-2013'!DK$7,DWT!O$73:O$83)</f>
        <v>321753</v>
      </c>
      <c r="DN19" s="88">
        <f>SUMIF(DWT!$A$73:$A$83,'2012-2013'!DN$7,DWT!D$73:D$83)</f>
        <v>311437</v>
      </c>
      <c r="DO19" s="88">
        <f>SUMIF(DWT!$A$73:$A$83,'2012-2013'!DO$7,DWT!E$73:E$83)</f>
        <v>278379</v>
      </c>
      <c r="DP19" s="88">
        <f>SUMIF(DWT!$A$73:$A$83,'2012-2013'!DP$7,DWT!F$73:F$83)</f>
        <v>325477</v>
      </c>
      <c r="DQ19" s="88">
        <f>SUMIF(DWT!$A$73:$A$83,'2012-2013'!DQ$7,DWT!G$73:G$83)</f>
        <v>321989</v>
      </c>
      <c r="DR19" s="88">
        <f>SUMIF(DWT!$A$73:$A$83,'2012-2013'!DR$7,DWT!H$73:H$83)</f>
        <v>337880</v>
      </c>
      <c r="DS19" s="88">
        <f>SUMIF(DWT!$A$73:$A$83,'2012-2013'!DS$7,DWT!I$73:I$83)</f>
        <v>323713</v>
      </c>
      <c r="DT19" s="88">
        <f>SUMIF(DWT!$A$73:$A$83,'2012-2013'!DT$7,DWT!J$73:J$83)</f>
        <v>333155</v>
      </c>
      <c r="DU19" s="88">
        <f>SUMIF(DWT!$A$73:$A$83,'2012-2013'!DU$7,DWT!K$73:K$83)</f>
        <v>354985</v>
      </c>
      <c r="DV19" s="88">
        <f>SUMIF(DWT!$A$73:$A$83,'2012-2013'!DV$7,DWT!L$73:L$83)</f>
        <v>325000</v>
      </c>
      <c r="DW19" s="88">
        <f>SUMIF(DWT!$A$73:$A$83,'2012-2013'!DW$7,DWT!M$73:M$83)</f>
        <v>344558</v>
      </c>
      <c r="DX19" s="88">
        <f>SUMIF(DWT!$A$73:$A$83,'2012-2013'!DX$7,DWT!N$73:N$83)</f>
        <v>325225</v>
      </c>
      <c r="DY19" s="88">
        <f>SUMIF(DWT!$A$73:$A$83,'2012-2013'!DY$7,DWT!O$73:O$83)</f>
        <v>324789</v>
      </c>
      <c r="DZ19"/>
    </row>
    <row r="20" spans="1:130" s="12" customFormat="1" ht="15.6">
      <c r="A20" s="101" t="str">
        <f>+CW21</f>
        <v>Detroit-Windsor Tunnel</v>
      </c>
      <c r="B20" s="29" t="s">
        <v>7</v>
      </c>
      <c r="C20" s="21">
        <f>+CZ20</f>
        <v>2811</v>
      </c>
      <c r="D20" s="87">
        <f ca="1">OFFSET(CZ20,0,14,1,1)</f>
        <v>2400</v>
      </c>
      <c r="E20" s="21">
        <f ca="1">SUM(D20-C20)</f>
        <v>-411</v>
      </c>
      <c r="F20" s="22">
        <f ca="1">IF(E20=0,0,IF(C20=0,1,E20/C20))</f>
        <v>-0.14621131270010673</v>
      </c>
      <c r="G20" s="21">
        <f>SUMIF($C$6:F$6,G$5,$C20:F20)</f>
        <v>2811</v>
      </c>
      <c r="H20" s="87">
        <f ca="1">SUMIF($C$6:G$6,H$5,$C20:G20)</f>
        <v>2400</v>
      </c>
      <c r="I20" s="21">
        <f ca="1">SUM(H20-G20)</f>
        <v>-411</v>
      </c>
      <c r="J20" s="22">
        <f ca="1">IF(I20=0,0,IF(G20=0,1,I20/G20))</f>
        <v>-0.14621131270010673</v>
      </c>
      <c r="K20" s="21">
        <f>+DA20</f>
        <v>2750</v>
      </c>
      <c r="L20" s="87">
        <f ca="1">OFFSET(DA20,0,14,1,1)</f>
        <v>2390</v>
      </c>
      <c r="M20" s="21">
        <f ca="1">SUM(L20-K20)</f>
        <v>-360</v>
      </c>
      <c r="N20" s="22">
        <f ca="1">IF(M20=0,0,IF(K20=0,1,M20/K20))</f>
        <v>-0.13090909090909092</v>
      </c>
      <c r="O20" s="21">
        <f>SUMIF($C$6:N$6,O$5,$C20:N20)</f>
        <v>5561</v>
      </c>
      <c r="P20" s="87">
        <f ca="1">SUMIF($C$6:O$6,P$5,$C20:O20)</f>
        <v>4790</v>
      </c>
      <c r="Q20" s="21">
        <f ca="1">SUM(P20-O20)</f>
        <v>-771</v>
      </c>
      <c r="R20" s="22">
        <f ca="1">IF(Q20=0,0,IF(O20=0,1,Q20/O20))</f>
        <v>-0.13864412875382126</v>
      </c>
      <c r="S20" s="21">
        <f>+DB20</f>
        <v>3775</v>
      </c>
      <c r="T20" s="87">
        <f ca="1">OFFSET(DB20,0,14,1,1)</f>
        <v>2117</v>
      </c>
      <c r="U20" s="21">
        <f ca="1">SUM(T20-S20)</f>
        <v>-1658</v>
      </c>
      <c r="V20" s="22">
        <f ca="1">IF(U20=0,0,IF(S20=0,1,U20/S20))</f>
        <v>-0.43920529801324504</v>
      </c>
      <c r="W20" s="21">
        <f>SUMIF($C$6:V$6,W$5,$C20:V20)</f>
        <v>9336</v>
      </c>
      <c r="X20" s="87">
        <f ca="1">SUMIF($C$6:W$6,X$5,$C20:W20)</f>
        <v>6907</v>
      </c>
      <c r="Y20" s="21">
        <f ca="1">SUM(X20-W20)</f>
        <v>-2429</v>
      </c>
      <c r="Z20" s="22">
        <f ca="1">IF(Y20=0,0,IF(W20=0,1,Y20/W20))</f>
        <v>-0.26017566409597259</v>
      </c>
      <c r="AA20" s="21">
        <f>+DC20</f>
        <v>3241</v>
      </c>
      <c r="AB20" s="87">
        <f ca="1">OFFSET(DC20,0,14,1,1)</f>
        <v>2701</v>
      </c>
      <c r="AC20" s="21">
        <f ca="1">SUM(AB20-AA20)</f>
        <v>-540</v>
      </c>
      <c r="AD20" s="22">
        <f ca="1">IF(AC20=0,0,IF(AA20=0,1,AC20/AA20))</f>
        <v>-0.16661524220919469</v>
      </c>
      <c r="AE20" s="21">
        <f>SUMIF($C$6:AD$6,AE$5,$C20:AD20)</f>
        <v>12577</v>
      </c>
      <c r="AF20" s="87">
        <f ca="1">SUMIF($C$6:AE$6,AF$5,$C20:AE20)</f>
        <v>9608</v>
      </c>
      <c r="AG20" s="21">
        <f ca="1">SUM(AF20-AE20)</f>
        <v>-2969</v>
      </c>
      <c r="AH20" s="22">
        <f ca="1">IF(AG20=0,0,IF(AE20=0,1,AG20/AE20))</f>
        <v>-0.23606583445972806</v>
      </c>
      <c r="AI20" s="21">
        <f>+DD20</f>
        <v>3385</v>
      </c>
      <c r="AJ20" s="87">
        <f ca="1">OFFSET(DD20,0,14,1,1)</f>
        <v>2915</v>
      </c>
      <c r="AK20" s="21">
        <f ca="1">SUM(AJ20-AI20)</f>
        <v>-470</v>
      </c>
      <c r="AL20" s="22">
        <f ca="1">IF(AK20=0,0,IF(AI20=0,1,AK20/AI20))</f>
        <v>-0.13884785819793205</v>
      </c>
      <c r="AM20" s="21">
        <f>SUMIF($C$6:AL$6,AM$5,$C20:AL20)</f>
        <v>15962</v>
      </c>
      <c r="AN20" s="87">
        <f ca="1">SUMIF($C$6:AM$6,AN$5,$C20:AM20)</f>
        <v>12523</v>
      </c>
      <c r="AO20" s="21">
        <f ca="1">SUM(AN20-AM20)</f>
        <v>-3439</v>
      </c>
      <c r="AP20" s="22">
        <f ca="1">IF(AO20=0,0,IF(AM20=0,1,AO20/AM20))</f>
        <v>-0.21544919183059766</v>
      </c>
      <c r="AQ20" s="21">
        <f>+DE20</f>
        <v>3344</v>
      </c>
      <c r="AR20" s="87">
        <f ca="1">OFFSET(DE20,0,14,1,1)</f>
        <v>2610</v>
      </c>
      <c r="AS20" s="21">
        <f ca="1">SUM(AR20-AQ20)</f>
        <v>-734</v>
      </c>
      <c r="AT20" s="22">
        <f ca="1">IF(AS20=0,0,IF(AQ20=0,1,AS20/AQ20))</f>
        <v>-0.21949760765550239</v>
      </c>
      <c r="AU20" s="21">
        <f>SUMIF($C$6:AT$6,AU$5,$C20:AT20)</f>
        <v>19306</v>
      </c>
      <c r="AV20" s="87">
        <f ca="1">SUMIF($C$6:AU$6,AV$5,$C20:AU20)</f>
        <v>15133</v>
      </c>
      <c r="AW20" s="21">
        <f ca="1">SUM(AV20-AU20)</f>
        <v>-4173</v>
      </c>
      <c r="AX20" s="22">
        <f ca="1">IF(AW20=0,0,IF(AU20=0,1,AW20/AU20))</f>
        <v>-0.21615041955868641</v>
      </c>
      <c r="AY20" s="21">
        <f>+DF20</f>
        <v>2625</v>
      </c>
      <c r="AZ20" s="87">
        <f ca="1">OFFSET(DF20,0,14,1,1)</f>
        <v>2544</v>
      </c>
      <c r="BA20" s="21">
        <f ca="1">SUM(AZ20-AY20)</f>
        <v>-81</v>
      </c>
      <c r="BB20" s="22">
        <f ca="1">IF(BA20=0,0,IF(AY20=0,1,BA20/AY20))</f>
        <v>-3.0857142857142857E-2</v>
      </c>
      <c r="BC20" s="21">
        <f>SUMIF($C$6:BB$6,BC$5,$C20:BB20)</f>
        <v>21931</v>
      </c>
      <c r="BD20" s="87">
        <f ca="1">SUMIF($C$6:BC$6,BD$5,$C20:BC20)</f>
        <v>17677</v>
      </c>
      <c r="BE20" s="21">
        <f ca="1">SUM(BD20-BC20)</f>
        <v>-4254</v>
      </c>
      <c r="BF20" s="22">
        <f ca="1">IF(BE20=0,0,IF(BC20=0,1,BE20/BC20))</f>
        <v>-0.19397200310063381</v>
      </c>
      <c r="BG20" s="21">
        <f>+DG20</f>
        <v>3320</v>
      </c>
      <c r="BH20" s="87">
        <f ca="1">OFFSET(DG20,0,14,1,1)</f>
        <v>2689</v>
      </c>
      <c r="BI20" s="21">
        <f ca="1">SUM(BH20-BG20)</f>
        <v>-631</v>
      </c>
      <c r="BJ20" s="22">
        <f ca="1">IF(BI20=0,0,IF(BG20=0,1,BI20/BG20))</f>
        <v>-0.19006024096385543</v>
      </c>
      <c r="BK20" s="21">
        <f>SUMIF($C$6:BJ$6,BK$5,$C20:BJ20)</f>
        <v>25251</v>
      </c>
      <c r="BL20" s="87">
        <f ca="1">SUMIF($C$6:BK$6,BL$5,$C20:BK20)</f>
        <v>20366</v>
      </c>
      <c r="BM20" s="21">
        <f ca="1">SUM(BL20-BK20)</f>
        <v>-4885</v>
      </c>
      <c r="BN20" s="22">
        <f ca="1">IF(BM20=0,0,IF(BK20=0,1,BM20/BK20))</f>
        <v>-0.19345768484416459</v>
      </c>
      <c r="BO20" s="21">
        <f>+DH20</f>
        <v>2703</v>
      </c>
      <c r="BP20" s="87">
        <f ca="1">OFFSET(DH20,0,14,1,1)</f>
        <v>2468</v>
      </c>
      <c r="BQ20" s="21">
        <f ca="1">SUM(BP20-BO20)</f>
        <v>-235</v>
      </c>
      <c r="BR20" s="22">
        <f ca="1">IF(BQ20=0,0,IF(BO20=0,1,BQ20/BO20))</f>
        <v>-8.6940436551979278E-2</v>
      </c>
      <c r="BS20" s="21">
        <f>SUMIF($C$6:BR$6,BS$5,$C20:BR20)</f>
        <v>27954</v>
      </c>
      <c r="BT20" s="87">
        <f ca="1">SUMIF($C$6:BS$6,BT$5,$C20:BS20)</f>
        <v>22834</v>
      </c>
      <c r="BU20" s="21">
        <f ca="1">SUM(BT20-BS20)</f>
        <v>-5120</v>
      </c>
      <c r="BV20" s="22">
        <f ca="1">IF(BU20=0,0,IF(BS20=0,1,BU20/BS20))</f>
        <v>-0.18315804536023467</v>
      </c>
      <c r="BW20" s="21">
        <f>+DI20</f>
        <v>2992</v>
      </c>
      <c r="BX20" s="87">
        <f ca="1">OFFSET(DI20,0,14,1,1)</f>
        <v>2746</v>
      </c>
      <c r="BY20" s="21">
        <f ca="1">SUM(BX20-BW20)</f>
        <v>-246</v>
      </c>
      <c r="BZ20" s="22">
        <f ca="1">IF(BY20=0,0,IF(BW20=0,1,BY20/BW20))</f>
        <v>-8.2219251336898391E-2</v>
      </c>
      <c r="CA20" s="21">
        <f>SUMIF($C$6:BZ$6,CA$5,$C20:BZ20)</f>
        <v>30946</v>
      </c>
      <c r="CB20" s="87">
        <f ca="1">SUMIF($C$6:CA$6,CB$5,$C20:CA20)</f>
        <v>25580</v>
      </c>
      <c r="CC20" s="21">
        <f ca="1">SUM(CB20-CA20)</f>
        <v>-5366</v>
      </c>
      <c r="CD20" s="22">
        <f ca="1">IF(CC20=0,0,IF(CA20=0,1,CC20/CA20))</f>
        <v>-0.17339882375751309</v>
      </c>
      <c r="CE20" s="21">
        <f>+DJ20</f>
        <v>2687</v>
      </c>
      <c r="CF20" s="87">
        <f ca="1">OFFSET(DJ20,0,14,1,1)</f>
        <v>2420</v>
      </c>
      <c r="CG20" s="21">
        <f ca="1">SUM(CF20-CE20)</f>
        <v>-267</v>
      </c>
      <c r="CH20" s="22">
        <f ca="1">IF(CG20=0,0,IF(CE20=0,1,CG20/CE20))</f>
        <v>-9.9367324153330855E-2</v>
      </c>
      <c r="CI20" s="21">
        <f>SUMIF($C$6:CH$6,CI$5,$C20:CH20)</f>
        <v>33633</v>
      </c>
      <c r="CJ20" s="87">
        <f ca="1">SUMIF($C$6:CI$6,CJ$5,$C20:CI20)</f>
        <v>28000</v>
      </c>
      <c r="CK20" s="21">
        <f ca="1">SUM(CJ20-CI20)</f>
        <v>-5633</v>
      </c>
      <c r="CL20" s="22">
        <f ca="1">IF(CK20=0,0,IF(CI20=0,1,CK20/CI20))</f>
        <v>-0.16748431599916749</v>
      </c>
      <c r="CM20" s="21">
        <f>+DK20</f>
        <v>2188</v>
      </c>
      <c r="CN20" s="87">
        <f ca="1">OFFSET(DK20,0,14,1,1)</f>
        <v>2097</v>
      </c>
      <c r="CO20" s="21">
        <f ca="1">SUM(CN20-CM20)</f>
        <v>-91</v>
      </c>
      <c r="CP20" s="22">
        <f ca="1">IF(CO20=0,0,IF(CM20=0,1,CO20/CM20))</f>
        <v>-4.1590493601462525E-2</v>
      </c>
      <c r="CQ20" s="21">
        <f>SUMIF($C$6:CP$6,CQ$5,$C20:CP20)</f>
        <v>35821</v>
      </c>
      <c r="CR20" s="87">
        <f ca="1">SUMIF($C$6:CQ$6,CR$5,$C20:CQ20)</f>
        <v>30097</v>
      </c>
      <c r="CS20" s="21">
        <f ca="1">SUM(CR20-CQ20)</f>
        <v>-5724</v>
      </c>
      <c r="CT20" s="22">
        <f ca="1">IF(CS20=0,0,IF(CQ20=0,1,CS20/CQ20))</f>
        <v>-0.15979453393260937</v>
      </c>
      <c r="CW20" s="12" t="s">
        <v>11</v>
      </c>
      <c r="CX20" s="81" t="s">
        <v>7</v>
      </c>
      <c r="CY20" s="16"/>
      <c r="CZ20" s="88">
        <f>SUMIF(DWT!$A$87:$A$97,'2012-2013'!CZ$7,DWT!D$87:D$97)</f>
        <v>2811</v>
      </c>
      <c r="DA20" s="88">
        <f>SUMIF(DWT!$A$87:$A$97,'2012-2013'!DA$7,DWT!E$87:E$97)</f>
        <v>2750</v>
      </c>
      <c r="DB20" s="88">
        <f>SUMIF(DWT!$A$87:$A$97,'2012-2013'!DB$7,DWT!F$87:F$97)</f>
        <v>3775</v>
      </c>
      <c r="DC20" s="88">
        <f>SUMIF(DWT!$A$87:$A$97,'2012-2013'!DC$7,DWT!G$87:G$97)</f>
        <v>3241</v>
      </c>
      <c r="DD20" s="88">
        <f>SUMIF(DWT!$A$87:$A$97,'2012-2013'!DD$7,DWT!H$87:H$97)</f>
        <v>3385</v>
      </c>
      <c r="DE20" s="88">
        <f>SUMIF(DWT!$A$87:$A$97,'2012-2013'!DE$7,DWT!I$87:I$97)</f>
        <v>3344</v>
      </c>
      <c r="DF20" s="88">
        <f>SUMIF(DWT!$A$87:$A$97,'2012-2013'!DF$7,DWT!J$87:J$97)</f>
        <v>2625</v>
      </c>
      <c r="DG20" s="88">
        <f>SUMIF(DWT!$A$87:$A$97,'2012-2013'!DG$7,DWT!K$87:K$97)</f>
        <v>3320</v>
      </c>
      <c r="DH20" s="88">
        <f>SUMIF(DWT!$A$87:$A$97,'2012-2013'!DH$7,DWT!L$87:L$97)</f>
        <v>2703</v>
      </c>
      <c r="DI20" s="88">
        <f>SUMIF(DWT!$A$87:$A$97,'2012-2013'!DI$7,DWT!M$87:M$97)</f>
        <v>2992</v>
      </c>
      <c r="DJ20" s="88">
        <f>SUMIF(DWT!$A$87:$A$97,'2012-2013'!DJ$7,DWT!N$87:N$97)</f>
        <v>2687</v>
      </c>
      <c r="DK20" s="88">
        <f>SUMIF(DWT!$A$87:$A$97,'2012-2013'!DK$7,DWT!O$87:O$97)</f>
        <v>2188</v>
      </c>
      <c r="DN20" s="88">
        <f>SUMIF(DWT!$A$87:$A$97,'2012-2013'!DN$7,DWT!D$87:D$97)</f>
        <v>2400</v>
      </c>
      <c r="DO20" s="88">
        <f>SUMIF(DWT!$A$87:$A$97,'2012-2013'!DO$7,DWT!E$87:E$97)</f>
        <v>2390</v>
      </c>
      <c r="DP20" s="88">
        <f>SUMIF(DWT!$A$87:$A$97,'2012-2013'!DP$7,DWT!F$87:F$97)</f>
        <v>2117</v>
      </c>
      <c r="DQ20" s="88">
        <f>SUMIF(DWT!$A$87:$A$97,'2012-2013'!DQ$7,DWT!G$87:G$97)</f>
        <v>2701</v>
      </c>
      <c r="DR20" s="88">
        <f>SUMIF(DWT!$A$87:$A$97,'2012-2013'!DR$7,DWT!H$87:H$97)</f>
        <v>2915</v>
      </c>
      <c r="DS20" s="88">
        <f>SUMIF(DWT!$A$87:$A$97,'2012-2013'!DS$7,DWT!I$87:I$97)</f>
        <v>2610</v>
      </c>
      <c r="DT20" s="88">
        <f>SUMIF(DWT!$A$87:$A$97,'2012-2013'!DT$7,DWT!J$87:J$97)</f>
        <v>2544</v>
      </c>
      <c r="DU20" s="88">
        <f>SUMIF(DWT!$A$87:$A$97,'2012-2013'!DU$7,DWT!K$87:K$97)</f>
        <v>2689</v>
      </c>
      <c r="DV20" s="88">
        <f>SUMIF(DWT!$A$87:$A$97,'2012-2013'!DV$7,DWT!L$87:L$97)</f>
        <v>2468</v>
      </c>
      <c r="DW20" s="88">
        <f>SUMIF(DWT!$A$87:$A$97,'2012-2013'!DW$7,DWT!M$87:M$97)</f>
        <v>2746</v>
      </c>
      <c r="DX20" s="88">
        <f>SUMIF(DWT!$A$87:$A$97,'2012-2013'!DX$7,DWT!N$87:N$97)</f>
        <v>2420</v>
      </c>
      <c r="DY20" s="88">
        <f>SUMIF(DWT!$A$87:$A$97,'2012-2013'!DY$7,DWT!O$87:O$97)</f>
        <v>2097</v>
      </c>
      <c r="DZ20"/>
    </row>
    <row r="21" spans="1:130" s="12" customFormat="1" ht="15.6">
      <c r="A21" s="100"/>
      <c r="B21" s="29" t="s">
        <v>8</v>
      </c>
      <c r="C21" s="87">
        <f>+CZ21</f>
        <v>4406</v>
      </c>
      <c r="D21" s="87">
        <f ca="1">OFFSET(CZ21,0,14,1,1)</f>
        <v>4132</v>
      </c>
      <c r="E21" s="87">
        <f ca="1">SUM(D21-C21)</f>
        <v>-274</v>
      </c>
      <c r="F21" s="22">
        <f ca="1">IF(E21=0,0,IF(C21=0,1,E21/C21))</f>
        <v>-6.2187925556059918E-2</v>
      </c>
      <c r="G21" s="87">
        <f>SUMIF($C$6:F$6,G$5,$C21:F21)</f>
        <v>4406</v>
      </c>
      <c r="H21" s="87">
        <f ca="1">SUMIF($C$6:G$6,H$5,$C21:G21)</f>
        <v>4132</v>
      </c>
      <c r="I21" s="87">
        <f ca="1">SUM(H21-G21)</f>
        <v>-274</v>
      </c>
      <c r="J21" s="22">
        <f ca="1">IF(I21=0,0,IF(G21=0,1,I21/G21))</f>
        <v>-6.2187925556059918E-2</v>
      </c>
      <c r="K21" s="87">
        <f>+DA21</f>
        <v>3938</v>
      </c>
      <c r="L21" s="87">
        <f ca="1">OFFSET(DA21,0,14,1,1)</f>
        <v>3477</v>
      </c>
      <c r="M21" s="87">
        <f ca="1">SUM(L21-K21)</f>
        <v>-461</v>
      </c>
      <c r="N21" s="22">
        <f ca="1">IF(M21=0,0,IF(K21=0,1,M21/K21))</f>
        <v>-0.11706449974606399</v>
      </c>
      <c r="O21" s="87">
        <f>SUMIF($C$6:N$6,O$5,$C21:N21)</f>
        <v>8344</v>
      </c>
      <c r="P21" s="87">
        <f ca="1">SUMIF($C$6:O$6,P$5,$C21:O21)</f>
        <v>7609</v>
      </c>
      <c r="Q21" s="87">
        <f ca="1">SUM(P21-O21)</f>
        <v>-735</v>
      </c>
      <c r="R21" s="22">
        <f ca="1">IF(Q21=0,0,IF(O21=0,1,Q21/O21))</f>
        <v>-8.8087248322147649E-2</v>
      </c>
      <c r="S21" s="87">
        <f>+DB21</f>
        <v>3943</v>
      </c>
      <c r="T21" s="87">
        <f ca="1">OFFSET(DB21,0,14,1,1)</f>
        <v>3633</v>
      </c>
      <c r="U21" s="87">
        <f ca="1">SUM(T21-S21)</f>
        <v>-310</v>
      </c>
      <c r="V21" s="22">
        <f ca="1">IF(U21=0,0,IF(S21=0,1,U21/S21))</f>
        <v>-7.8620339842759318E-2</v>
      </c>
      <c r="W21" s="87">
        <f>SUMIF($C$6:V$6,W$5,$C21:V21)</f>
        <v>12287</v>
      </c>
      <c r="X21" s="87">
        <f ca="1">SUMIF($C$6:W$6,X$5,$C21:W21)</f>
        <v>11242</v>
      </c>
      <c r="Y21" s="87">
        <f ca="1">SUM(X21-W21)</f>
        <v>-1045</v>
      </c>
      <c r="Z21" s="22">
        <f ca="1">IF(Y21=0,0,IF(W21=0,1,Y21/W21))</f>
        <v>-8.5049239033124446E-2</v>
      </c>
      <c r="AA21" s="87">
        <f>+DC21</f>
        <v>4095</v>
      </c>
      <c r="AB21" s="87">
        <f ca="1">OFFSET(DC21,0,14,1,1)</f>
        <v>3604</v>
      </c>
      <c r="AC21" s="87">
        <f ca="1">SUM(AB21-AA21)</f>
        <v>-491</v>
      </c>
      <c r="AD21" s="22">
        <f ca="1">IF(AC21=0,0,IF(AA21=0,1,AC21/AA21))</f>
        <v>-0.11990231990231991</v>
      </c>
      <c r="AE21" s="87">
        <f>SUMIF($C$6:AD$6,AE$5,$C21:AD21)</f>
        <v>16382</v>
      </c>
      <c r="AF21" s="87">
        <f ca="1">SUMIF($C$6:AE$6,AF$5,$C21:AE21)</f>
        <v>14846</v>
      </c>
      <c r="AG21" s="87">
        <f ca="1">SUM(AF21-AE21)</f>
        <v>-1536</v>
      </c>
      <c r="AH21" s="22">
        <f ca="1">IF(AG21=0,0,IF(AE21=0,1,AG21/AE21))</f>
        <v>-9.3761445488951295E-2</v>
      </c>
      <c r="AI21" s="87">
        <f>+DD21</f>
        <v>4096</v>
      </c>
      <c r="AJ21" s="87">
        <f ca="1">OFFSET(DD21,0,14,1,1)</f>
        <v>2701</v>
      </c>
      <c r="AK21" s="87">
        <f ca="1">SUM(AJ21-AI21)</f>
        <v>-1395</v>
      </c>
      <c r="AL21" s="22">
        <f ca="1">IF(AK21=0,0,IF(AI21=0,1,AK21/AI21))</f>
        <v>-0.340576171875</v>
      </c>
      <c r="AM21" s="87">
        <f>SUMIF($C$6:AL$6,AM$5,$C21:AL21)</f>
        <v>20478</v>
      </c>
      <c r="AN21" s="87">
        <f ca="1">SUMIF($C$6:AM$6,AN$5,$C21:AM21)</f>
        <v>17547</v>
      </c>
      <c r="AO21" s="87">
        <f ca="1">SUM(AN21-AM21)</f>
        <v>-2931</v>
      </c>
      <c r="AP21" s="22">
        <f ca="1">IF(AO21=0,0,IF(AM21=0,1,AO21/AM21))</f>
        <v>-0.14312921183709346</v>
      </c>
      <c r="AQ21" s="87">
        <f>+DE21</f>
        <v>4157</v>
      </c>
      <c r="AR21" s="87">
        <f ca="1">OFFSET(DE21,0,14,1,1)</f>
        <v>2936</v>
      </c>
      <c r="AS21" s="87">
        <f ca="1">SUM(AR21-AQ21)</f>
        <v>-1221</v>
      </c>
      <c r="AT21" s="22">
        <f ca="1">IF(AS21=0,0,IF(AQ21=0,1,AS21/AQ21))</f>
        <v>-0.29372143372624487</v>
      </c>
      <c r="AU21" s="87">
        <f>SUMIF($C$6:AT$6,AU$5,$C21:AT21)</f>
        <v>24635</v>
      </c>
      <c r="AV21" s="87">
        <f ca="1">SUMIF($C$6:AU$6,AV$5,$C21:AU21)</f>
        <v>20483</v>
      </c>
      <c r="AW21" s="87">
        <f ca="1">SUM(AV21-AU21)</f>
        <v>-4152</v>
      </c>
      <c r="AX21" s="22">
        <f ca="1">IF(AW21=0,0,IF(AU21=0,1,AW21/AU21))</f>
        <v>-0.16854069413436168</v>
      </c>
      <c r="AY21" s="87">
        <f>+DF21</f>
        <v>4242</v>
      </c>
      <c r="AZ21" s="87">
        <f ca="1">OFFSET(DF21,0,14,1,1)</f>
        <v>3823</v>
      </c>
      <c r="BA21" s="87">
        <f ca="1">SUM(AZ21-AY21)</f>
        <v>-419</v>
      </c>
      <c r="BB21" s="22">
        <f ca="1">IF(BA21=0,0,IF(AY21=0,1,BA21/AY21))</f>
        <v>-9.877416313059878E-2</v>
      </c>
      <c r="BC21" s="87">
        <f>SUMIF($C$6:BB$6,BC$5,$C21:BB21)</f>
        <v>28877</v>
      </c>
      <c r="BD21" s="87">
        <f ca="1">SUMIF($C$6:BC$6,BD$5,$C21:BC21)</f>
        <v>24306</v>
      </c>
      <c r="BE21" s="87">
        <f ca="1">SUM(BD21-BC21)</f>
        <v>-4571</v>
      </c>
      <c r="BF21" s="22">
        <f ca="1">IF(BE21=0,0,IF(BC21=0,1,BE21/BC21))</f>
        <v>-0.15829206635038265</v>
      </c>
      <c r="BG21" s="87">
        <f>+DG21</f>
        <v>4537</v>
      </c>
      <c r="BH21" s="87">
        <f ca="1">OFFSET(DG21,0,14,1,1)</f>
        <v>4501</v>
      </c>
      <c r="BI21" s="87">
        <f ca="1">SUM(BH21-BG21)</f>
        <v>-36</v>
      </c>
      <c r="BJ21" s="22">
        <f ca="1">IF(BI21=0,0,IF(BG21=0,1,BI21/BG21))</f>
        <v>-7.9347586510910301E-3</v>
      </c>
      <c r="BK21" s="87">
        <f>SUMIF($C$6:BJ$6,BK$5,$C21:BJ21)</f>
        <v>33414</v>
      </c>
      <c r="BL21" s="87">
        <f ca="1">SUMIF($C$6:BK$6,BL$5,$C21:BK21)</f>
        <v>28807</v>
      </c>
      <c r="BM21" s="87">
        <f ca="1">SUM(BL21-BK21)</f>
        <v>-4607</v>
      </c>
      <c r="BN21" s="22">
        <f ca="1">IF(BM21=0,0,IF(BK21=0,1,BM21/BK21))</f>
        <v>-0.13787633925899323</v>
      </c>
      <c r="BO21" s="87">
        <f>+DH21</f>
        <v>3836</v>
      </c>
      <c r="BP21" s="87">
        <f ca="1">OFFSET(DH21,0,14,1,1)</f>
        <v>3791</v>
      </c>
      <c r="BQ21" s="87">
        <f ca="1">SUM(BP21-BO21)</f>
        <v>-45</v>
      </c>
      <c r="BR21" s="22">
        <f ca="1">IF(BQ21=0,0,IF(BO21=0,1,BQ21/BO21))</f>
        <v>-1.173096976016684E-2</v>
      </c>
      <c r="BS21" s="87">
        <f>SUMIF($C$6:BR$6,BS$5,$C21:BR21)</f>
        <v>37250</v>
      </c>
      <c r="BT21" s="87">
        <f ca="1">SUMIF($C$6:BS$6,BT$5,$C21:BS21)</f>
        <v>32598</v>
      </c>
      <c r="BU21" s="87">
        <f ca="1">SUM(BT21-BS21)</f>
        <v>-4652</v>
      </c>
      <c r="BV21" s="22">
        <f ca="1">IF(BU21=0,0,IF(BS21=0,1,BU21/BS21))</f>
        <v>-0.12488590604026846</v>
      </c>
      <c r="BW21" s="87">
        <f>+DI21</f>
        <v>4045</v>
      </c>
      <c r="BX21" s="87">
        <f ca="1">OFFSET(DI21,0,14,1,1)</f>
        <v>3792</v>
      </c>
      <c r="BY21" s="87">
        <f ca="1">SUM(BX21-BW21)</f>
        <v>-253</v>
      </c>
      <c r="BZ21" s="22">
        <f ca="1">IF(BY21=0,0,IF(BW21=0,1,BY21/BW21))</f>
        <v>-6.2546353522867734E-2</v>
      </c>
      <c r="CA21" s="87">
        <f>SUMIF($C$6:BZ$6,CA$5,$C21:BZ21)</f>
        <v>41295</v>
      </c>
      <c r="CB21" s="87">
        <f ca="1">SUMIF($C$6:CA$6,CB$5,$C21:CA21)</f>
        <v>36390</v>
      </c>
      <c r="CC21" s="87">
        <f ca="1">SUM(CB21-CA21)</f>
        <v>-4905</v>
      </c>
      <c r="CD21" s="22">
        <f ca="1">IF(CC21=0,0,IF(CA21=0,1,CC21/CA21))</f>
        <v>-0.11877951325826372</v>
      </c>
      <c r="CE21" s="87">
        <f>+DJ21</f>
        <v>3709</v>
      </c>
      <c r="CF21" s="87">
        <f ca="1">OFFSET(DJ21,0,14,1,1)</f>
        <v>3635</v>
      </c>
      <c r="CG21" s="87">
        <f ca="1">SUM(CF21-CE21)</f>
        <v>-74</v>
      </c>
      <c r="CH21" s="22">
        <f ca="1">IF(CG21=0,0,IF(CE21=0,1,CG21/CE21))</f>
        <v>-1.9951469398759775E-2</v>
      </c>
      <c r="CI21" s="87">
        <f>SUMIF($C$6:CH$6,CI$5,$C21:CH21)</f>
        <v>45004</v>
      </c>
      <c r="CJ21" s="87">
        <f ca="1">SUMIF($C$6:CI$6,CJ$5,$C21:CI21)</f>
        <v>40025</v>
      </c>
      <c r="CK21" s="87">
        <f ca="1">SUM(CJ21-CI21)</f>
        <v>-4979</v>
      </c>
      <c r="CL21" s="22">
        <f ca="1">IF(CK21=0,0,IF(CI21=0,1,CK21/CI21))</f>
        <v>-0.11063461025686605</v>
      </c>
      <c r="CM21" s="87">
        <f>+DK21</f>
        <v>3674</v>
      </c>
      <c r="CN21" s="87">
        <f ca="1">OFFSET(DK21,0,14,1,1)</f>
        <v>3485</v>
      </c>
      <c r="CO21" s="87">
        <f ca="1">SUM(CN21-CM21)</f>
        <v>-189</v>
      </c>
      <c r="CP21" s="22">
        <f ca="1">IF(CO21=0,0,IF(CM21=0,1,CO21/CM21))</f>
        <v>-5.1442569406641263E-2</v>
      </c>
      <c r="CQ21" s="87">
        <f>SUMIF($C$6:CP$6,CQ$5,$C21:CP21)</f>
        <v>48678</v>
      </c>
      <c r="CR21" s="87">
        <f ca="1">SUMIF($C$6:CQ$6,CR$5,$C21:CQ21)</f>
        <v>43510</v>
      </c>
      <c r="CS21" s="87">
        <f ca="1">SUM(CR21-CQ21)</f>
        <v>-5168</v>
      </c>
      <c r="CT21" s="22">
        <f ca="1">IF(CS21=0,0,IF(CQ21=0,1,CS21/CQ21))</f>
        <v>-0.10616705698672912</v>
      </c>
      <c r="CW21" s="12" t="s">
        <v>11</v>
      </c>
      <c r="CX21" s="81" t="s">
        <v>8</v>
      </c>
      <c r="CY21" s="16"/>
      <c r="CZ21" s="88">
        <f>SUMIF(DWT!$A$101:$A$111,'2012-2013'!CZ$7,DWT!D$101:D$111)</f>
        <v>4406</v>
      </c>
      <c r="DA21" s="88">
        <f>SUMIF(DWT!$A$101:$A$111,'2012-2013'!DA$7,DWT!E$101:E$111)</f>
        <v>3938</v>
      </c>
      <c r="DB21" s="88">
        <f>SUMIF(DWT!$A$101:$A$111,'2012-2013'!DB$7,DWT!F$101:F$111)</f>
        <v>3943</v>
      </c>
      <c r="DC21" s="88">
        <f>SUMIF(DWT!$A$101:$A$111,'2012-2013'!DC$7,DWT!G$101:G$111)</f>
        <v>4095</v>
      </c>
      <c r="DD21" s="88">
        <f>SUMIF(DWT!$A$101:$A$111,'2012-2013'!DD$7,DWT!H$101:H$111)</f>
        <v>4096</v>
      </c>
      <c r="DE21" s="88">
        <f>SUMIF(DWT!$A$101:$A$111,'2012-2013'!DE$7,DWT!I$101:I$111)</f>
        <v>4157</v>
      </c>
      <c r="DF21" s="88">
        <f>SUMIF(DWT!$A$101:$A$111,'2012-2013'!DF$7,DWT!J$101:J$111)</f>
        <v>4242</v>
      </c>
      <c r="DG21" s="88">
        <f>SUMIF(DWT!$A$101:$A$111,'2012-2013'!DG$7,DWT!K$101:K$111)</f>
        <v>4537</v>
      </c>
      <c r="DH21" s="88">
        <f>SUMIF(DWT!$A$101:$A$111,'2012-2013'!DH$7,DWT!L$101:L$111)</f>
        <v>3836</v>
      </c>
      <c r="DI21" s="88">
        <f>SUMIF(DWT!$A$101:$A$111,'2012-2013'!DI$7,DWT!M$101:M$111)</f>
        <v>4045</v>
      </c>
      <c r="DJ21" s="88">
        <f>SUMIF(DWT!$A$101:$A$111,'2012-2013'!DJ$7,DWT!N$101:N$111)</f>
        <v>3709</v>
      </c>
      <c r="DK21" s="88">
        <f>SUMIF(DWT!$A$101:$A$111,'2012-2013'!DK$7,DWT!O$101:O$111)</f>
        <v>3674</v>
      </c>
      <c r="DN21" s="88">
        <f>SUMIF(DWT!$A$101:$A$111,'2012-2013'!DN$7,DWT!D$101:D$111)</f>
        <v>4132</v>
      </c>
      <c r="DO21" s="88">
        <f>SUMIF(DWT!$A$101:$A$111,'2012-2013'!DO$7,DWT!E$101:E$111)</f>
        <v>3477</v>
      </c>
      <c r="DP21" s="88">
        <f>SUMIF(DWT!$A$101:$A$111,'2012-2013'!DP$7,DWT!F$101:F$111)</f>
        <v>3633</v>
      </c>
      <c r="DQ21" s="88">
        <f>SUMIF(DWT!$A$101:$A$111,'2012-2013'!DQ$7,DWT!G$101:G$111)</f>
        <v>3604</v>
      </c>
      <c r="DR21" s="88">
        <f>SUMIF(DWT!$A$101:$A$111,'2012-2013'!DR$7,DWT!H$101:H$111)</f>
        <v>2701</v>
      </c>
      <c r="DS21" s="88">
        <f>SUMIF(DWT!$A$101:$A$111,'2012-2013'!DS$7,DWT!I$101:I$111)</f>
        <v>2936</v>
      </c>
      <c r="DT21" s="88">
        <f>SUMIF(DWT!$A$101:$A$111,'2012-2013'!DT$7,DWT!J$101:J$111)</f>
        <v>3823</v>
      </c>
      <c r="DU21" s="88">
        <f>SUMIF(DWT!$A$101:$A$111,'2012-2013'!DU$7,DWT!K$101:K$111)</f>
        <v>4501</v>
      </c>
      <c r="DV21" s="88">
        <f>SUMIF(DWT!$A$101:$A$111,'2012-2013'!DV$7,DWT!L$101:L$111)</f>
        <v>3791</v>
      </c>
      <c r="DW21" s="88">
        <f>SUMIF(DWT!$A$101:$A$111,'2012-2013'!DW$7,DWT!M$101:M$111)</f>
        <v>3792</v>
      </c>
      <c r="DX21" s="88">
        <f>SUMIF(DWT!$A$101:$A$111,'2012-2013'!DX$7,DWT!N$101:N$111)</f>
        <v>3635</v>
      </c>
      <c r="DY21" s="88">
        <f>SUMIF(DWT!$A$101:$A$111,'2012-2013'!DY$7,DWT!O$101:O$111)</f>
        <v>3485</v>
      </c>
      <c r="DZ21"/>
    </row>
    <row r="22" spans="1:130" s="16" customFormat="1" ht="15.6">
      <c r="A22" s="90"/>
      <c r="B22" s="27" t="s">
        <v>9</v>
      </c>
      <c r="C22" s="14">
        <f>+SUM(C19:C21)</f>
        <v>307343</v>
      </c>
      <c r="D22" s="103">
        <f ca="1">+SUM(D19:D21)</f>
        <v>317969</v>
      </c>
      <c r="E22" s="14">
        <f ca="1">SUM(E19:E21)</f>
        <v>10626</v>
      </c>
      <c r="F22" s="15">
        <f ca="1">IF(E22=0,0,IF(C22=0,1,E22/C22))</f>
        <v>3.4573749849516666E-2</v>
      </c>
      <c r="G22" s="14">
        <f>SUM(G19:G21)</f>
        <v>307343</v>
      </c>
      <c r="H22" s="103">
        <f ca="1">SUM(H19:H21)</f>
        <v>317969</v>
      </c>
      <c r="I22" s="14">
        <f ca="1">SUM(I19:I21)</f>
        <v>10626</v>
      </c>
      <c r="J22" s="15">
        <f ca="1">IF(I22=0,0,IF(G22=0,1,I22/G22))</f>
        <v>3.4573749849516666E-2</v>
      </c>
      <c r="K22" s="14">
        <f>+SUM(K19:K21)</f>
        <v>302647</v>
      </c>
      <c r="L22" s="103">
        <f ca="1">+SUM(L19:L21)</f>
        <v>284246</v>
      </c>
      <c r="M22" s="14">
        <f ca="1">SUM(M19:M21)</f>
        <v>-18401</v>
      </c>
      <c r="N22" s="15">
        <f ca="1">IF(M22=0,0,IF(K22=0,1,M22/K22))</f>
        <v>-6.0800206180798094E-2</v>
      </c>
      <c r="O22" s="14">
        <f>SUM(O19:O21)</f>
        <v>609990</v>
      </c>
      <c r="P22" s="103">
        <f ca="1">SUM(P19:P21)</f>
        <v>602215</v>
      </c>
      <c r="Q22" s="14">
        <f ca="1">SUM(Q19:Q21)</f>
        <v>-7775</v>
      </c>
      <c r="R22" s="15">
        <f ca="1">IF(Q22=0,0,IF(O22=0,1,Q22/O22))</f>
        <v>-1.2746110591976917E-2</v>
      </c>
      <c r="S22" s="14">
        <f>+SUM(S19:S21)</f>
        <v>328129</v>
      </c>
      <c r="T22" s="103">
        <f ca="1">+SUM(T19:T21)</f>
        <v>331227</v>
      </c>
      <c r="U22" s="14">
        <f ca="1">SUM(U19:U21)</f>
        <v>3098</v>
      </c>
      <c r="V22" s="15">
        <f ca="1">IF(U22=0,0,IF(S22=0,1,U22/S22))</f>
        <v>9.4414087142556738E-3</v>
      </c>
      <c r="W22" s="14">
        <f>SUM(W19:W21)</f>
        <v>938119</v>
      </c>
      <c r="X22" s="103">
        <f ca="1">SUM(X19:X21)</f>
        <v>933442</v>
      </c>
      <c r="Y22" s="14">
        <f ca="1">SUM(Y19:Y21)</f>
        <v>-4677</v>
      </c>
      <c r="Z22" s="15">
        <f ca="1">IF(Y22=0,0,IF(W22=0,1,Y22/W22))</f>
        <v>-4.9855082350959735E-3</v>
      </c>
      <c r="AA22" s="14">
        <f>+SUM(AA19:AA21)</f>
        <v>327820</v>
      </c>
      <c r="AB22" s="103">
        <f ca="1">+SUM(AB19:AB21)</f>
        <v>328294</v>
      </c>
      <c r="AC22" s="14">
        <f ca="1">SUM(AC19:AC21)</f>
        <v>474</v>
      </c>
      <c r="AD22" s="15">
        <f ca="1">IF(AC22=0,0,IF(AA22=0,1,AC22/AA22))</f>
        <v>1.4459154414007687E-3</v>
      </c>
      <c r="AE22" s="14">
        <f>SUM(AE19:AE21)</f>
        <v>1265939</v>
      </c>
      <c r="AF22" s="103">
        <f ca="1">SUM(AF19:AF21)</f>
        <v>1261736</v>
      </c>
      <c r="AG22" s="14">
        <f ca="1">SUM(AG19:AG21)</f>
        <v>-4203</v>
      </c>
      <c r="AH22" s="15">
        <f ca="1">IF(AG22=0,0,IF(AE22=0,1,AG22/AE22))</f>
        <v>-3.3200651848153823E-3</v>
      </c>
      <c r="AI22" s="14">
        <f>+SUM(AI19:AI21)</f>
        <v>335215</v>
      </c>
      <c r="AJ22" s="103">
        <f ca="1">+SUM(AJ19:AJ21)</f>
        <v>343496</v>
      </c>
      <c r="AK22" s="14">
        <f ca="1">SUM(AK19:AK21)</f>
        <v>8281</v>
      </c>
      <c r="AL22" s="15">
        <f ca="1">IF(AK22=0,0,IF(AI22=0,1,AK22/AI22))</f>
        <v>2.4703548468893097E-2</v>
      </c>
      <c r="AM22" s="14">
        <f>SUM(AM19:AM21)</f>
        <v>1601154</v>
      </c>
      <c r="AN22" s="103">
        <f ca="1">SUM(AN19:AN21)</f>
        <v>1605232</v>
      </c>
      <c r="AO22" s="14">
        <f ca="1">SUM(AO19:AO21)</f>
        <v>4078</v>
      </c>
      <c r="AP22" s="15">
        <f ca="1">IF(AO22=0,0,IF(AM22=0,1,AO22/AM22))</f>
        <v>2.5469130389706423E-3</v>
      </c>
      <c r="AQ22" s="14">
        <f>+SUM(AQ19:AQ21)</f>
        <v>339069</v>
      </c>
      <c r="AR22" s="103">
        <f ca="1">+SUM(AR19:AR21)</f>
        <v>329259</v>
      </c>
      <c r="AS22" s="14">
        <f ca="1">SUM(AS19:AS21)</f>
        <v>-9810</v>
      </c>
      <c r="AT22" s="15">
        <f ca="1">IF(AS22=0,0,IF(AQ22=0,1,AS22/AQ22))</f>
        <v>-2.8932164249754474E-2</v>
      </c>
      <c r="AU22" s="14">
        <f>SUM(AU19:AU21)</f>
        <v>1940223</v>
      </c>
      <c r="AV22" s="103">
        <f ca="1">SUM(AV19:AV21)</f>
        <v>1934491</v>
      </c>
      <c r="AW22" s="14">
        <f ca="1">SUM(AW19:AW21)</f>
        <v>-5732</v>
      </c>
      <c r="AX22" s="15">
        <f ca="1">IF(AW22=0,0,IF(AU22=0,1,AW22/AU22))</f>
        <v>-2.9542995830891604E-3</v>
      </c>
      <c r="AY22" s="14">
        <f>+SUM(AY19:AY21)</f>
        <v>338279</v>
      </c>
      <c r="AZ22" s="103">
        <f ca="1">+SUM(AZ19:AZ21)</f>
        <v>339522</v>
      </c>
      <c r="BA22" s="14">
        <f ca="1">SUM(BA19:BA21)</f>
        <v>1243</v>
      </c>
      <c r="BB22" s="15">
        <f ca="1">IF(BA22=0,0,IF(AY22=0,1,BA22/AY22))</f>
        <v>3.6744817147975487E-3</v>
      </c>
      <c r="BC22" s="14">
        <f>SUM(BC19:BC21)</f>
        <v>2278502</v>
      </c>
      <c r="BD22" s="103">
        <f ca="1">SUM(BD19:BD21)</f>
        <v>2274013</v>
      </c>
      <c r="BE22" s="14">
        <f ca="1">SUM(BE19:BE21)</f>
        <v>-4489</v>
      </c>
      <c r="BF22" s="15">
        <f ca="1">IF(BE22=0,0,IF(BC22=0,1,BE22/BC22))</f>
        <v>-1.9701540749141322E-3</v>
      </c>
      <c r="BG22" s="14">
        <f>+SUM(BG19:BG21)</f>
        <v>366615</v>
      </c>
      <c r="BH22" s="103">
        <f ca="1">+SUM(BH19:BH21)</f>
        <v>362175</v>
      </c>
      <c r="BI22" s="14">
        <f ca="1">SUM(BI19:BI21)</f>
        <v>-4440</v>
      </c>
      <c r="BJ22" s="15">
        <f ca="1">IF(BI22=0,0,IF(BG22=0,1,BI22/BG22))</f>
        <v>-1.2110797430547032E-2</v>
      </c>
      <c r="BK22" s="14">
        <f>SUM(BK19:BK21)</f>
        <v>2645117</v>
      </c>
      <c r="BL22" s="103">
        <f ca="1">SUM(BL19:BL21)</f>
        <v>2636188</v>
      </c>
      <c r="BM22" s="14">
        <f ca="1">SUM(BM19:BM21)</f>
        <v>-8929</v>
      </c>
      <c r="BN22" s="15">
        <f ca="1">IF(BM22=0,0,IF(BK22=0,1,BM22/BK22))</f>
        <v>-3.3756540825982365E-3</v>
      </c>
      <c r="BO22" s="14">
        <f>+SUM(BO19:BO21)</f>
        <v>334006</v>
      </c>
      <c r="BP22" s="103">
        <f ca="1">+SUM(BP19:BP21)</f>
        <v>331259</v>
      </c>
      <c r="BQ22" s="14">
        <f ca="1">SUM(BQ19:BQ21)</f>
        <v>-2747</v>
      </c>
      <c r="BR22" s="15">
        <f ca="1">IF(BQ22=0,0,IF(BO22=0,1,BQ22/BO22))</f>
        <v>-8.2244031544343506E-3</v>
      </c>
      <c r="BS22" s="14">
        <f>SUM(BS19:BS21)</f>
        <v>2979123</v>
      </c>
      <c r="BT22" s="103">
        <f ca="1">SUM(BT19:BT21)</f>
        <v>2967447</v>
      </c>
      <c r="BU22" s="14">
        <f ca="1">SUM(BU19:BU21)</f>
        <v>-11676</v>
      </c>
      <c r="BV22" s="15">
        <f ca="1">IF(BU22=0,0,IF(BS22=0,1,BU22/BS22))</f>
        <v>-3.9192742293621312E-3</v>
      </c>
      <c r="BW22" s="14">
        <f>+SUM(BW19:BW21)</f>
        <v>339573</v>
      </c>
      <c r="BX22" s="103">
        <f ca="1">+SUM(BX19:BX21)</f>
        <v>351096</v>
      </c>
      <c r="BY22" s="14">
        <f ca="1">SUM(BY19:BY21)</f>
        <v>11523</v>
      </c>
      <c r="BZ22" s="15">
        <f ca="1">IF(BY22=0,0,IF(BW22=0,1,BY22/BW22))</f>
        <v>3.393379332279068E-2</v>
      </c>
      <c r="CA22" s="14">
        <f>SUM(CA19:CA21)</f>
        <v>3318696</v>
      </c>
      <c r="CB22" s="103">
        <f ca="1">SUM(CB19:CB21)</f>
        <v>3318543</v>
      </c>
      <c r="CC22" s="14">
        <f ca="1">SUM(CC19:CC21)</f>
        <v>-153</v>
      </c>
      <c r="CD22" s="15">
        <f ca="1">IF(CC22=0,0,IF(CA22=0,1,CC22/CA22))</f>
        <v>-4.6102445056733126E-5</v>
      </c>
      <c r="CE22" s="14">
        <f>+SUM(CE19:CE21)</f>
        <v>328528</v>
      </c>
      <c r="CF22" s="103">
        <f ca="1">+SUM(CF19:CF21)</f>
        <v>331280</v>
      </c>
      <c r="CG22" s="14">
        <f ca="1">SUM(CG19:CG21)</f>
        <v>2752</v>
      </c>
      <c r="CH22" s="15">
        <f ca="1">IF(CG22=0,0,IF(CE22=0,1,CG22/CE22))</f>
        <v>8.3767593629766723E-3</v>
      </c>
      <c r="CI22" s="14">
        <f>SUM(CI19:CI21)</f>
        <v>3647224</v>
      </c>
      <c r="CJ22" s="103">
        <f ca="1">SUM(CJ19:CJ21)</f>
        <v>3649823</v>
      </c>
      <c r="CK22" s="14">
        <f ca="1">SUM(CK19:CK21)</f>
        <v>2599</v>
      </c>
      <c r="CL22" s="15">
        <f ca="1">IF(CK22=0,0,IF(CI22=0,1,CK22/CI22))</f>
        <v>7.1259675852100113E-4</v>
      </c>
      <c r="CM22" s="14">
        <f>+SUM(CM19:CM21)</f>
        <v>327615</v>
      </c>
      <c r="CN22" s="103">
        <f ca="1">+SUM(CN19:CN21)</f>
        <v>330371</v>
      </c>
      <c r="CO22" s="14">
        <f ca="1">SUM(CO19:CO21)</f>
        <v>2756</v>
      </c>
      <c r="CP22" s="15">
        <f ca="1">IF(CO22=0,0,IF(CM22=0,1,CO22/CM22))</f>
        <v>8.4123132335210543E-3</v>
      </c>
      <c r="CQ22" s="14">
        <f>SUM(CQ19:CQ21)</f>
        <v>3974839</v>
      </c>
      <c r="CR22" s="103">
        <f ca="1">SUM(CR19:CR21)</f>
        <v>3980194</v>
      </c>
      <c r="CS22" s="14">
        <f ca="1">SUM(CS19:CS21)</f>
        <v>5355</v>
      </c>
      <c r="CT22" s="15">
        <f ca="1">IF(CS22=0,0,IF(CQ22=0,1,CS22/CQ22))</f>
        <v>1.3472243781446243E-3</v>
      </c>
      <c r="CW22" s="12"/>
      <c r="CX22" s="12"/>
      <c r="CZ22" s="89"/>
      <c r="DA22" s="89"/>
      <c r="DB22" s="89"/>
      <c r="DC22" s="89"/>
      <c r="DD22" s="89"/>
      <c r="DE22" s="89"/>
      <c r="DF22" s="89"/>
      <c r="DG22" s="89"/>
      <c r="DH22" s="89"/>
      <c r="DI22" s="89"/>
      <c r="DJ22" s="89"/>
      <c r="DK22" s="89"/>
      <c r="DL22" s="12"/>
      <c r="DM22" s="12"/>
      <c r="DN22" s="89"/>
      <c r="DO22" s="89"/>
      <c r="DP22" s="89"/>
      <c r="DQ22" s="89"/>
      <c r="DR22" s="89"/>
      <c r="DS22" s="89"/>
      <c r="DT22" s="89"/>
      <c r="DU22" s="89"/>
      <c r="DV22" s="89"/>
      <c r="DW22" s="89"/>
      <c r="DX22" s="89"/>
      <c r="DY22" s="89"/>
      <c r="DZ22"/>
    </row>
    <row r="23" spans="1:130" s="12" customFormat="1" ht="15.6">
      <c r="A23" s="91"/>
      <c r="B23" s="28"/>
      <c r="C23" s="9"/>
      <c r="D23" s="9"/>
      <c r="E23" s="10"/>
      <c r="F23" s="11"/>
      <c r="G23" s="9"/>
      <c r="H23" s="9"/>
      <c r="I23" s="10"/>
      <c r="J23" s="11"/>
      <c r="K23" s="9"/>
      <c r="L23" s="9"/>
      <c r="M23" s="10"/>
      <c r="N23" s="11"/>
      <c r="O23" s="9"/>
      <c r="P23" s="9"/>
      <c r="Q23" s="10"/>
      <c r="R23" s="11"/>
      <c r="S23" s="9"/>
      <c r="T23" s="9"/>
      <c r="U23" s="10"/>
      <c r="V23" s="11"/>
      <c r="W23" s="9"/>
      <c r="X23" s="9"/>
      <c r="Y23" s="10"/>
      <c r="Z23" s="11"/>
      <c r="AA23" s="9"/>
      <c r="AB23" s="9"/>
      <c r="AC23" s="10"/>
      <c r="AD23" s="11"/>
      <c r="AE23" s="9"/>
      <c r="AF23" s="9"/>
      <c r="AG23" s="10"/>
      <c r="AH23" s="11"/>
      <c r="AI23" s="9"/>
      <c r="AJ23" s="9"/>
      <c r="AK23" s="10"/>
      <c r="AL23" s="11"/>
      <c r="AM23" s="9"/>
      <c r="AN23" s="9"/>
      <c r="AO23" s="10"/>
      <c r="AP23" s="11"/>
      <c r="AQ23" s="9"/>
      <c r="AR23" s="9"/>
      <c r="AS23" s="10"/>
      <c r="AT23" s="11"/>
      <c r="AU23" s="9"/>
      <c r="AV23" s="9"/>
      <c r="AW23" s="10"/>
      <c r="AX23" s="11"/>
      <c r="AY23" s="9"/>
      <c r="AZ23" s="9"/>
      <c r="BA23" s="10"/>
      <c r="BB23" s="11"/>
      <c r="BC23" s="9"/>
      <c r="BD23" s="9"/>
      <c r="BE23" s="10"/>
      <c r="BF23" s="11"/>
      <c r="BG23" s="9"/>
      <c r="BH23" s="9"/>
      <c r="BI23" s="10"/>
      <c r="BJ23" s="11"/>
      <c r="BK23" s="9"/>
      <c r="BL23" s="9"/>
      <c r="BM23" s="10"/>
      <c r="BN23" s="11"/>
      <c r="BO23" s="9"/>
      <c r="BP23" s="9"/>
      <c r="BQ23" s="10"/>
      <c r="BR23" s="11"/>
      <c r="BS23" s="9"/>
      <c r="BT23" s="9"/>
      <c r="BU23" s="10"/>
      <c r="BV23" s="11"/>
      <c r="BW23" s="9"/>
      <c r="BX23" s="9"/>
      <c r="BY23" s="10"/>
      <c r="BZ23" s="11"/>
      <c r="CA23" s="9"/>
      <c r="CB23" s="9"/>
      <c r="CC23" s="10"/>
      <c r="CD23" s="11"/>
      <c r="CE23" s="9"/>
      <c r="CF23" s="9"/>
      <c r="CG23" s="10"/>
      <c r="CH23" s="11"/>
      <c r="CI23" s="9"/>
      <c r="CJ23" s="9"/>
      <c r="CK23" s="10"/>
      <c r="CL23" s="11"/>
      <c r="CM23" s="9"/>
      <c r="CN23" s="9"/>
      <c r="CO23" s="10"/>
      <c r="CP23" s="11"/>
      <c r="CQ23" s="9"/>
      <c r="CR23" s="9"/>
      <c r="CS23" s="10"/>
      <c r="CT23" s="11"/>
      <c r="CY23" s="16"/>
      <c r="CZ23" s="89"/>
      <c r="DA23" s="89"/>
      <c r="DB23" s="89"/>
      <c r="DC23" s="89"/>
      <c r="DD23" s="89"/>
      <c r="DE23" s="89"/>
      <c r="DF23" s="89"/>
      <c r="DG23" s="89"/>
      <c r="DH23" s="89"/>
      <c r="DI23" s="89"/>
      <c r="DJ23" s="89"/>
      <c r="DK23" s="89"/>
      <c r="DN23" s="89"/>
      <c r="DO23" s="89"/>
      <c r="DP23" s="89"/>
      <c r="DQ23" s="89"/>
      <c r="DR23" s="89"/>
      <c r="DS23" s="89"/>
      <c r="DT23" s="89"/>
      <c r="DU23" s="89"/>
      <c r="DV23" s="89"/>
      <c r="DW23" s="89"/>
      <c r="DX23" s="89"/>
      <c r="DY23" s="89"/>
      <c r="DZ23"/>
    </row>
    <row r="24" spans="1:130" s="12" customFormat="1" ht="15" customHeight="1">
      <c r="A24" s="99"/>
      <c r="B24" s="31" t="s">
        <v>6</v>
      </c>
      <c r="C24" s="21">
        <f>+CZ24</f>
        <v>36841</v>
      </c>
      <c r="D24" s="87">
        <f ca="1">OFFSET(CZ24,0,14,1,1)</f>
        <v>47312</v>
      </c>
      <c r="E24" s="21">
        <f ca="1">SUM(D24-C24)</f>
        <v>10471</v>
      </c>
      <c r="F24" s="22">
        <f ca="1">IF(E24=0,0,IF(C24=0,1,E24/C24))</f>
        <v>0.28422138378437067</v>
      </c>
      <c r="G24" s="21">
        <f>SUMIF($C$6:F$6,G$5,$C24:F24)</f>
        <v>36841</v>
      </c>
      <c r="H24" s="87">
        <f ca="1">SUMIF($C$6:G$6,H$5,$C24:G24)</f>
        <v>47312</v>
      </c>
      <c r="I24" s="21">
        <f ca="1">SUM(H24-G24)</f>
        <v>10471</v>
      </c>
      <c r="J24" s="22">
        <f ca="1">IF(I24=0,0,IF(G24=0,1,I24/G24))</f>
        <v>0.28422138378437067</v>
      </c>
      <c r="K24" s="21">
        <f>+DA24</f>
        <v>41259</v>
      </c>
      <c r="L24" s="87">
        <f ca="1">OFFSET(DA24,0,14,1,1)</f>
        <v>45480</v>
      </c>
      <c r="M24" s="21">
        <f ca="1">SUM(L24-K24)</f>
        <v>4221</v>
      </c>
      <c r="N24" s="22">
        <f ca="1">IF(M24=0,0,IF(K24=0,1,M24/K24))</f>
        <v>0.1023049516469134</v>
      </c>
      <c r="O24" s="21">
        <f>SUMIF($C$6:N$6,O$5,$C24:N24)</f>
        <v>78100</v>
      </c>
      <c r="P24" s="87">
        <f ca="1">SUMIF($C$6:O$6,P$5,$C24:O24)</f>
        <v>92792</v>
      </c>
      <c r="Q24" s="21">
        <f ca="1">SUM(P24-O24)</f>
        <v>14692</v>
      </c>
      <c r="R24" s="22">
        <f ca="1">IF(Q24=0,0,IF(O24=0,1,Q24/O24))</f>
        <v>0.18811779769526249</v>
      </c>
      <c r="S24" s="21">
        <f>+DB24</f>
        <v>51695</v>
      </c>
      <c r="T24" s="87">
        <f ca="1">OFFSET(DB24,0,14,1,1)</f>
        <v>58487</v>
      </c>
      <c r="U24" s="21">
        <f ca="1">SUM(T24-S24)</f>
        <v>6792</v>
      </c>
      <c r="V24" s="22">
        <f ca="1">IF(U24=0,0,IF(S24=0,1,U24/S24))</f>
        <v>0.13138601412128834</v>
      </c>
      <c r="W24" s="21">
        <f>SUMIF($C$6:V$6,W$5,$C24:V24)</f>
        <v>129795</v>
      </c>
      <c r="X24" s="87">
        <f ca="1">SUMIF($C$6:W$6,X$5,$C24:W24)</f>
        <v>151279</v>
      </c>
      <c r="Y24" s="21">
        <f ca="1">SUM(X24-W24)</f>
        <v>21484</v>
      </c>
      <c r="Z24" s="22">
        <f ca="1">IF(Y24=0,0,IF(W24=0,1,Y24/W24))</f>
        <v>0.16552255479795061</v>
      </c>
      <c r="AA24" s="21">
        <f>+DC24</f>
        <v>52866</v>
      </c>
      <c r="AB24" s="87">
        <f ca="1">OFFSET(DC24,0,14,1,1)</f>
        <v>61162</v>
      </c>
      <c r="AC24" s="21">
        <f ca="1">SUM(AB24-AA24)</f>
        <v>8296</v>
      </c>
      <c r="AD24" s="22">
        <f ca="1">IF(AC24=0,0,IF(AA24=0,1,AC24/AA24))</f>
        <v>0.15692505580146029</v>
      </c>
      <c r="AE24" s="21">
        <f>SUMIF($C$6:AD$6,AE$5,$C24:AD24)</f>
        <v>182661</v>
      </c>
      <c r="AF24" s="87">
        <f ca="1">SUMIF($C$6:AE$6,AF$5,$C24:AE24)</f>
        <v>212441</v>
      </c>
      <c r="AG24" s="21">
        <f ca="1">SUM(AF24-AE24)</f>
        <v>29780</v>
      </c>
      <c r="AH24" s="22">
        <f ca="1">IF(AG24=0,0,IF(AE24=0,1,AG24/AE24))</f>
        <v>0.16303425471228122</v>
      </c>
      <c r="AI24" s="21">
        <f>+DD24</f>
        <v>60765</v>
      </c>
      <c r="AJ24" s="87">
        <f ca="1">OFFSET(DD24,0,14,1,1)</f>
        <v>67434</v>
      </c>
      <c r="AK24" s="21">
        <f ca="1">SUM(AJ24-AI24)</f>
        <v>6669</v>
      </c>
      <c r="AL24" s="22">
        <f ca="1">IF(AK24=0,0,IF(AI24=0,1,AK24/AI24))</f>
        <v>0.10975067884472969</v>
      </c>
      <c r="AM24" s="21">
        <f>SUMIF($C$6:AL$6,AM$5,$C24:AL24)</f>
        <v>243426</v>
      </c>
      <c r="AN24" s="87">
        <f ca="1">SUMIF($C$6:AM$6,AN$5,$C24:AM24)</f>
        <v>279875</v>
      </c>
      <c r="AO24" s="21">
        <f ca="1">SUM(AN24-AM24)</f>
        <v>36449</v>
      </c>
      <c r="AP24" s="22">
        <f ca="1">IF(AO24=0,0,IF(AM24=0,1,AO24/AM24))</f>
        <v>0.14973338920246809</v>
      </c>
      <c r="AQ24" s="21">
        <f>+DE24</f>
        <v>64917</v>
      </c>
      <c r="AR24" s="87">
        <f ca="1">OFFSET(DE24,0,14,1,1)</f>
        <v>69387</v>
      </c>
      <c r="AS24" s="21">
        <f ca="1">SUM(AR24-AQ24)</f>
        <v>4470</v>
      </c>
      <c r="AT24" s="22">
        <f ca="1">IF(AS24=0,0,IF(AQ24=0,1,AS24/AQ24))</f>
        <v>6.8857156060816119E-2</v>
      </c>
      <c r="AU24" s="21">
        <f>SUMIF($C$6:AT$6,AU$5,$C24:AT24)</f>
        <v>308343</v>
      </c>
      <c r="AV24" s="87">
        <f ca="1">SUMIF($C$6:AU$6,AV$5,$C24:AU24)</f>
        <v>349262</v>
      </c>
      <c r="AW24" s="21">
        <f ca="1">SUM(AV24-AU24)</f>
        <v>40919</v>
      </c>
      <c r="AX24" s="22">
        <f ca="1">IF(AW24=0,0,IF(AU24=0,1,AW24/AU24))</f>
        <v>0.13270610975439689</v>
      </c>
      <c r="AY24" s="21">
        <f>+DF24</f>
        <v>74256</v>
      </c>
      <c r="AZ24" s="87">
        <f ca="1">OFFSET(DF24,0,14,1,1)</f>
        <v>77000</v>
      </c>
      <c r="BA24" s="21">
        <f ca="1">SUM(AZ24-AY24)</f>
        <v>2744</v>
      </c>
      <c r="BB24" s="22">
        <f ca="1">IF(BA24=0,0,IF(AY24=0,1,BA24/AY24))</f>
        <v>3.6953242835595777E-2</v>
      </c>
      <c r="BC24" s="21">
        <f>SUMIF($C$6:BB$6,BC$5,$C24:BB24)</f>
        <v>382599</v>
      </c>
      <c r="BD24" s="87">
        <f ca="1">SUMIF($C$6:BC$6,BD$5,$C24:BC24)</f>
        <v>426262</v>
      </c>
      <c r="BE24" s="21">
        <f ca="1">SUM(BD24-BC24)</f>
        <v>43663</v>
      </c>
      <c r="BF24" s="22">
        <f ca="1">IF(BE24=0,0,IF(BC24=0,1,BE24/BC24))</f>
        <v>0.1141220965031273</v>
      </c>
      <c r="BG24" s="21">
        <f>+DG24</f>
        <v>81756</v>
      </c>
      <c r="BH24" s="87">
        <f ca="1">OFFSET(DG24,0,14,1,1)</f>
        <v>85399</v>
      </c>
      <c r="BI24" s="21">
        <f ca="1">SUM(BH24-BG24)</f>
        <v>3643</v>
      </c>
      <c r="BJ24" s="22">
        <f ca="1">IF(BI24=0,0,IF(BG24=0,1,BI24/BG24))</f>
        <v>4.4559420715299183E-2</v>
      </c>
      <c r="BK24" s="21">
        <f>SUMIF($C$6:BJ$6,BK$5,$C24:BJ24)</f>
        <v>464355</v>
      </c>
      <c r="BL24" s="87">
        <f ca="1">SUMIF($C$6:BK$6,BL$5,$C24:BK24)</f>
        <v>511661</v>
      </c>
      <c r="BM24" s="21">
        <f ca="1">SUM(BL24-BK24)</f>
        <v>47306</v>
      </c>
      <c r="BN24" s="22">
        <f ca="1">IF(BM24=0,0,IF(BK24=0,1,BM24/BK24))</f>
        <v>0.10187464332245803</v>
      </c>
      <c r="BO24" s="21">
        <f>+DH24</f>
        <v>66272</v>
      </c>
      <c r="BP24" s="87">
        <f ca="1">OFFSET(DH24,0,14,1,1)</f>
        <v>67103</v>
      </c>
      <c r="BQ24" s="21">
        <f ca="1">SUM(BP24-BO24)</f>
        <v>831</v>
      </c>
      <c r="BR24" s="22">
        <f ca="1">IF(BQ24=0,0,IF(BO24=0,1,BQ24/BO24))</f>
        <v>1.25392322549493E-2</v>
      </c>
      <c r="BS24" s="21">
        <f>SUMIF($C$6:BR$6,BS$5,$C24:BR24)</f>
        <v>530627</v>
      </c>
      <c r="BT24" s="87">
        <f ca="1">SUMIF($C$6:BS$6,BT$5,$C24:BS24)</f>
        <v>578764</v>
      </c>
      <c r="BU24" s="21">
        <f ca="1">SUM(BT24-BS24)</f>
        <v>48137</v>
      </c>
      <c r="BV24" s="22">
        <f ca="1">IF(BU24=0,0,IF(BS24=0,1,BU24/BS24))</f>
        <v>9.0717208133019991E-2</v>
      </c>
      <c r="BW24" s="21">
        <f>+DI24</f>
        <v>61095</v>
      </c>
      <c r="BX24" s="87">
        <f ca="1">OFFSET(DI24,0,14,1,1)</f>
        <v>64730</v>
      </c>
      <c r="BY24" s="21">
        <f ca="1">SUM(BX24-BW24)</f>
        <v>3635</v>
      </c>
      <c r="BZ24" s="22">
        <f ca="1">IF(BY24=0,0,IF(BW24=0,1,BY24/BW24))</f>
        <v>5.9497503887388496E-2</v>
      </c>
      <c r="CA24" s="21">
        <f>SUMIF($C$6:BZ$6,CA$5,$C24:BZ24)</f>
        <v>591722</v>
      </c>
      <c r="CB24" s="87">
        <f ca="1">SUMIF($C$6:CA$6,CB$5,$C24:CA24)</f>
        <v>643494</v>
      </c>
      <c r="CC24" s="21">
        <f ca="1">SUM(CB24-CA24)</f>
        <v>51772</v>
      </c>
      <c r="CD24" s="22">
        <f ca="1">IF(CC24=0,0,IF(CA24=0,1,CC24/CA24))</f>
        <v>8.7493789313224796E-2</v>
      </c>
      <c r="CE24" s="21">
        <f>+DJ24</f>
        <v>62891</v>
      </c>
      <c r="CF24" s="87">
        <f ca="1">OFFSET(DJ24,0,14,1,1)</f>
        <v>62140</v>
      </c>
      <c r="CG24" s="21">
        <f ca="1">SUM(CF24-CE24)</f>
        <v>-751</v>
      </c>
      <c r="CH24" s="22">
        <f ca="1">IF(CG24=0,0,IF(CE24=0,1,CG24/CE24))</f>
        <v>-1.1941295256873003E-2</v>
      </c>
      <c r="CI24" s="21">
        <f>SUMIF($C$6:CH$6,CI$5,$C24:CH24)</f>
        <v>654613</v>
      </c>
      <c r="CJ24" s="87">
        <f ca="1">SUMIF($C$6:CI$6,CJ$5,$C24:CI24)</f>
        <v>705634</v>
      </c>
      <c r="CK24" s="21">
        <f ca="1">SUM(CJ24-CI24)</f>
        <v>51021</v>
      </c>
      <c r="CL24" s="22">
        <f ca="1">IF(CK24=0,0,IF(CI24=0,1,CK24/CI24))</f>
        <v>7.7940706952046482E-2</v>
      </c>
      <c r="CM24" s="21">
        <f>+DK24</f>
        <v>59091</v>
      </c>
      <c r="CN24" s="87">
        <f ca="1">OFFSET(DK24,0,14,1,1)</f>
        <v>58757</v>
      </c>
      <c r="CO24" s="21">
        <f ca="1">SUM(CN24-CM24)</f>
        <v>-334</v>
      </c>
      <c r="CP24" s="22">
        <f ca="1">IF(CO24=0,0,IF(CM24=0,1,CO24/CM24))</f>
        <v>-5.6522989964630822E-3</v>
      </c>
      <c r="CQ24" s="21">
        <f>SUMIF($C$6:CP$6,CQ$5,$C24:CP24)</f>
        <v>713704</v>
      </c>
      <c r="CR24" s="87">
        <f ca="1">SUMIF($C$6:CQ$6,CR$5,$C24:CQ24)</f>
        <v>764391</v>
      </c>
      <c r="CS24" s="21">
        <f ca="1">SUM(CR24-CQ24)</f>
        <v>50687</v>
      </c>
      <c r="CT24" s="22">
        <f ca="1">IF(CS24=0,0,IF(CQ24=0,1,CS24/CQ24))</f>
        <v>7.1019638393507667E-2</v>
      </c>
      <c r="CW24" s="12" t="s">
        <v>13</v>
      </c>
      <c r="CX24" s="81" t="s">
        <v>6</v>
      </c>
      <c r="CZ24" s="88">
        <f>SUMIF(OGB!$A$73:$A$83,'2012-2013'!CZ$7,OGB!D$73:D$83)</f>
        <v>36841</v>
      </c>
      <c r="DA24" s="88">
        <f>SUMIF(OGB!$A$73:$A$83,'2012-2013'!DA$7,OGB!E$73:E$83)</f>
        <v>41259</v>
      </c>
      <c r="DB24" s="88">
        <f>SUMIF(OGB!$A$73:$A$83,'2012-2013'!DB$7,OGB!F$73:F$83)</f>
        <v>51695</v>
      </c>
      <c r="DC24" s="88">
        <f>SUMIF(OGB!$A$73:$A$83,'2012-2013'!DC$7,OGB!G$73:G$83)</f>
        <v>52866</v>
      </c>
      <c r="DD24" s="88">
        <f>SUMIF(OGB!$A$73:$A$83,'2012-2013'!DD$7,OGB!H$73:H$83)</f>
        <v>60765</v>
      </c>
      <c r="DE24" s="88">
        <f>SUMIF(OGB!$A$73:$A$83,'2012-2013'!DE$7,OGB!I$73:I$83)</f>
        <v>64917</v>
      </c>
      <c r="DF24" s="88">
        <f>SUMIF(OGB!$A$73:$A$83,'2012-2013'!DF$7,OGB!J$73:J$83)</f>
        <v>74256</v>
      </c>
      <c r="DG24" s="88">
        <f>SUMIF(OGB!$A$73:$A$83,'2012-2013'!DG$7,OGB!K$73:K$83)</f>
        <v>81756</v>
      </c>
      <c r="DH24" s="88">
        <f>SUMIF(OGB!$A$73:$A$83,'2012-2013'!DH$7,OGB!L$73:L$83)</f>
        <v>66272</v>
      </c>
      <c r="DI24" s="88">
        <f>SUMIF(OGB!$A$73:$A$83,'2012-2013'!DI$7,OGB!M$73:M$83)</f>
        <v>61095</v>
      </c>
      <c r="DJ24" s="88">
        <f>SUMIF(OGB!$A$73:$A$83,'2012-2013'!DJ$7,OGB!N$73:N$83)</f>
        <v>62891</v>
      </c>
      <c r="DK24" s="88">
        <f>SUMIF(OGB!$A$73:$A$83,'2012-2013'!DK$7,OGB!O$73:O$83)</f>
        <v>59091</v>
      </c>
      <c r="DN24" s="88">
        <f>SUMIF(OGB!$A$73:$A$83,'2012-2013'!DN$7,OGB!D$73:D$83)</f>
        <v>47312</v>
      </c>
      <c r="DO24" s="88">
        <f>SUMIF(OGB!$A$73:$A$83,'2012-2013'!DO$7,OGB!E$73:E$83)</f>
        <v>45480</v>
      </c>
      <c r="DP24" s="88">
        <f>SUMIF(OGB!$A$73:$A$83,'2012-2013'!DP$7,OGB!F$73:F$83)</f>
        <v>58487</v>
      </c>
      <c r="DQ24" s="88">
        <f>SUMIF(OGB!$A$73:$A$83,'2012-2013'!DQ$7,OGB!G$73:G$83)</f>
        <v>61162</v>
      </c>
      <c r="DR24" s="88">
        <f>SUMIF(OGB!$A$73:$A$83,'2012-2013'!DR$7,OGB!H$73:H$83)</f>
        <v>67434</v>
      </c>
      <c r="DS24" s="88">
        <f>SUMIF(OGB!$A$73:$A$83,'2012-2013'!DS$7,OGB!I$73:I$83)</f>
        <v>69387</v>
      </c>
      <c r="DT24" s="88">
        <f>SUMIF(OGB!$A$73:$A$83,'2012-2013'!DT$7,OGB!J$73:J$83)</f>
        <v>77000</v>
      </c>
      <c r="DU24" s="88">
        <f>SUMIF(OGB!$A$73:$A$83,'2012-2013'!DU$7,OGB!K$73:K$83)</f>
        <v>85399</v>
      </c>
      <c r="DV24" s="88">
        <f>SUMIF(OGB!$A$73:$A$83,'2012-2013'!DV$7,OGB!L$73:L$83)</f>
        <v>67103</v>
      </c>
      <c r="DW24" s="88">
        <f>SUMIF(OGB!$A$73:$A$83,'2012-2013'!DW$7,OGB!M$73:M$83)</f>
        <v>64730</v>
      </c>
      <c r="DX24" s="88">
        <f>SUMIF(OGB!$A$73:$A$83,'2012-2013'!DX$7,OGB!N$73:N$83)</f>
        <v>62140</v>
      </c>
      <c r="DY24" s="88">
        <f>SUMIF(OGB!$A$73:$A$83,'2012-2013'!DY$7,OGB!O$73:O$83)</f>
        <v>58757</v>
      </c>
      <c r="DZ24"/>
    </row>
    <row r="25" spans="1:130" s="12" customFormat="1" ht="15.6">
      <c r="A25" s="101" t="str">
        <f>+CW26</f>
        <v>Ogdensburg Bridge</v>
      </c>
      <c r="B25" s="29" t="s">
        <v>7</v>
      </c>
      <c r="C25" s="21">
        <f>+CZ25</f>
        <v>5566</v>
      </c>
      <c r="D25" s="87">
        <f ca="1">OFFSET(CZ25,0,14,1,1)</f>
        <v>6430</v>
      </c>
      <c r="E25" s="21">
        <f ca="1">SUM(D25-C25)</f>
        <v>864</v>
      </c>
      <c r="F25" s="22">
        <f ca="1">IF(E25=0,0,IF(C25=0,1,E25/C25))</f>
        <v>0.15522817103844772</v>
      </c>
      <c r="G25" s="21">
        <f>SUMIF($C$6:F$6,G$5,$C25:F25)</f>
        <v>5566</v>
      </c>
      <c r="H25" s="87">
        <f ca="1">SUMIF($C$6:G$6,H$5,$C25:G25)</f>
        <v>6430</v>
      </c>
      <c r="I25" s="21">
        <f ca="1">SUM(H25-G25)</f>
        <v>864</v>
      </c>
      <c r="J25" s="22">
        <f ca="1">IF(I25=0,0,IF(G25=0,1,I25/G25))</f>
        <v>0.15522817103844772</v>
      </c>
      <c r="K25" s="21">
        <f>+DA25</f>
        <v>5275</v>
      </c>
      <c r="L25" s="87">
        <f ca="1">OFFSET(DA25,0,14,1,1)</f>
        <v>5811</v>
      </c>
      <c r="M25" s="21">
        <f ca="1">SUM(L25-K25)</f>
        <v>536</v>
      </c>
      <c r="N25" s="22">
        <f ca="1">IF(M25=0,0,IF(K25=0,1,M25/K25))</f>
        <v>0.10161137440758294</v>
      </c>
      <c r="O25" s="21">
        <f>SUMIF($C$6:N$6,O$5,$C25:N25)</f>
        <v>10841</v>
      </c>
      <c r="P25" s="87">
        <f ca="1">SUMIF($C$6:O$6,P$5,$C25:O25)</f>
        <v>12241</v>
      </c>
      <c r="Q25" s="21">
        <f ca="1">SUM(P25-O25)</f>
        <v>1400</v>
      </c>
      <c r="R25" s="22">
        <f ca="1">IF(Q25=0,0,IF(O25=0,1,Q25/O25))</f>
        <v>0.12913937828613598</v>
      </c>
      <c r="S25" s="21">
        <f>+DB25</f>
        <v>5561</v>
      </c>
      <c r="T25" s="87">
        <f ca="1">OFFSET(DB25,0,14,1,1)</f>
        <v>5757</v>
      </c>
      <c r="U25" s="21">
        <f ca="1">SUM(T25-S25)</f>
        <v>196</v>
      </c>
      <c r="V25" s="22">
        <f ca="1">IF(U25=0,0,IF(S25=0,1,U25/S25))</f>
        <v>3.5245459449739253E-2</v>
      </c>
      <c r="W25" s="21">
        <f>SUMIF($C$6:V$6,W$5,$C25:V25)</f>
        <v>16402</v>
      </c>
      <c r="X25" s="87">
        <f ca="1">SUMIF($C$6:W$6,X$5,$C25:W25)</f>
        <v>17998</v>
      </c>
      <c r="Y25" s="21">
        <f ca="1">SUM(X25-W25)</f>
        <v>1596</v>
      </c>
      <c r="Z25" s="22">
        <f ca="1">IF(Y25=0,0,IF(W25=0,1,Y25/W25))</f>
        <v>9.7305206682111942E-2</v>
      </c>
      <c r="AA25" s="21">
        <f>+DC25</f>
        <v>5995</v>
      </c>
      <c r="AB25" s="87">
        <f ca="1">OFFSET(DC25,0,14,1,1)</f>
        <v>5866</v>
      </c>
      <c r="AC25" s="21">
        <f ca="1">SUM(AB25-AA25)</f>
        <v>-129</v>
      </c>
      <c r="AD25" s="22">
        <f ca="1">IF(AC25=0,0,IF(AA25=0,1,AC25/AA25))</f>
        <v>-2.1517931609674728E-2</v>
      </c>
      <c r="AE25" s="21">
        <f>SUMIF($C$6:AD$6,AE$5,$C25:AD25)</f>
        <v>22397</v>
      </c>
      <c r="AF25" s="87">
        <f ca="1">SUMIF($C$6:AE$6,AF$5,$C25:AE25)</f>
        <v>23864</v>
      </c>
      <c r="AG25" s="21">
        <f ca="1">SUM(AF25-AE25)</f>
        <v>1467</v>
      </c>
      <c r="AH25" s="22">
        <f ca="1">IF(AG25=0,0,IF(AE25=0,1,AG25/AE25))</f>
        <v>6.5499843729070861E-2</v>
      </c>
      <c r="AI25" s="21">
        <f>+DD25</f>
        <v>5827</v>
      </c>
      <c r="AJ25" s="87">
        <f ca="1">OFFSET(DD25,0,14,1,1)</f>
        <v>6314</v>
      </c>
      <c r="AK25" s="21">
        <f ca="1">SUM(AJ25-AI25)</f>
        <v>487</v>
      </c>
      <c r="AL25" s="22">
        <f ca="1">IF(AK25=0,0,IF(AI25=0,1,AK25/AI25))</f>
        <v>8.3576454436245062E-2</v>
      </c>
      <c r="AM25" s="21">
        <f>SUMIF($C$6:AL$6,AM$5,$C25:AL25)</f>
        <v>28224</v>
      </c>
      <c r="AN25" s="87">
        <f ca="1">SUMIF($C$6:AM$6,AN$5,$C25:AM25)</f>
        <v>30178</v>
      </c>
      <c r="AO25" s="21">
        <f ca="1">SUM(AN25-AM25)</f>
        <v>1954</v>
      </c>
      <c r="AP25" s="22">
        <f ca="1">IF(AO25=0,0,IF(AM25=0,1,AO25/AM25))</f>
        <v>6.9231859410430835E-2</v>
      </c>
      <c r="AQ25" s="21">
        <f>+DE25</f>
        <v>5890</v>
      </c>
      <c r="AR25" s="87">
        <f ca="1">OFFSET(DE25,0,14,1,1)</f>
        <v>5708</v>
      </c>
      <c r="AS25" s="21">
        <f ca="1">SUM(AR25-AQ25)</f>
        <v>-182</v>
      </c>
      <c r="AT25" s="22">
        <f ca="1">IF(AS25=0,0,IF(AQ25=0,1,AS25/AQ25))</f>
        <v>-3.0899830220713072E-2</v>
      </c>
      <c r="AU25" s="21">
        <f>SUMIF($C$6:AT$6,AU$5,$C25:AT25)</f>
        <v>34114</v>
      </c>
      <c r="AV25" s="87">
        <f ca="1">SUMIF($C$6:AU$6,AV$5,$C25:AU25)</f>
        <v>35886</v>
      </c>
      <c r="AW25" s="21">
        <f ca="1">SUM(AV25-AU25)</f>
        <v>1772</v>
      </c>
      <c r="AX25" s="22">
        <f ca="1">IF(AW25=0,0,IF(AU25=0,1,AW25/AU25))</f>
        <v>5.1943483613765606E-2</v>
      </c>
      <c r="AY25" s="21">
        <f>+DF25</f>
        <v>6188</v>
      </c>
      <c r="AZ25" s="87">
        <f ca="1">OFFSET(DF25,0,14,1,1)</f>
        <v>6107</v>
      </c>
      <c r="BA25" s="21">
        <f ca="1">SUM(AZ25-AY25)</f>
        <v>-81</v>
      </c>
      <c r="BB25" s="22">
        <f ca="1">IF(BA25=0,0,IF(AY25=0,1,BA25/AY25))</f>
        <v>-1.3089851325145443E-2</v>
      </c>
      <c r="BC25" s="21">
        <f>SUMIF($C$6:BB$6,BC$5,$C25:BB25)</f>
        <v>40302</v>
      </c>
      <c r="BD25" s="87">
        <f ca="1">SUMIF($C$6:BC$6,BD$5,$C25:BC25)</f>
        <v>41993</v>
      </c>
      <c r="BE25" s="21">
        <f ca="1">SUM(BD25-BC25)</f>
        <v>1691</v>
      </c>
      <c r="BF25" s="22">
        <f ca="1">IF(BE25=0,0,IF(BC25=0,1,BE25/BC25))</f>
        <v>4.1958215473177511E-2</v>
      </c>
      <c r="BG25" s="21">
        <f>+DG25</f>
        <v>6648</v>
      </c>
      <c r="BH25" s="87">
        <f ca="1">OFFSET(DG25,0,14,1,1)</f>
        <v>6178</v>
      </c>
      <c r="BI25" s="21">
        <f ca="1">SUM(BH25-BG25)</f>
        <v>-470</v>
      </c>
      <c r="BJ25" s="22">
        <f ca="1">IF(BI25=0,0,IF(BG25=0,1,BI25/BG25))</f>
        <v>-7.0697954271961488E-2</v>
      </c>
      <c r="BK25" s="21">
        <f>SUMIF($C$6:BJ$6,BK$5,$C25:BJ25)</f>
        <v>46950</v>
      </c>
      <c r="BL25" s="87">
        <f ca="1">SUMIF($C$6:BK$6,BL$5,$C25:BK25)</f>
        <v>48171</v>
      </c>
      <c r="BM25" s="21">
        <f ca="1">SUM(BL25-BK25)</f>
        <v>1221</v>
      </c>
      <c r="BN25" s="22">
        <f ca="1">IF(BM25=0,0,IF(BK25=0,1,BM25/BK25))</f>
        <v>2.6006389776357827E-2</v>
      </c>
      <c r="BO25" s="21">
        <f>+DH25</f>
        <v>6007</v>
      </c>
      <c r="BP25" s="87">
        <f ca="1">OFFSET(DH25,0,14,1,1)</f>
        <v>5989</v>
      </c>
      <c r="BQ25" s="21">
        <f ca="1">SUM(BP25-BO25)</f>
        <v>-18</v>
      </c>
      <c r="BR25" s="22">
        <f ca="1">IF(BQ25=0,0,IF(BO25=0,1,BQ25/BO25))</f>
        <v>-2.996504078574996E-3</v>
      </c>
      <c r="BS25" s="21">
        <f>SUMIF($C$6:BR$6,BS$5,$C25:BR25)</f>
        <v>52957</v>
      </c>
      <c r="BT25" s="87">
        <f ca="1">SUMIF($C$6:BS$6,BT$5,$C25:BS25)</f>
        <v>54160</v>
      </c>
      <c r="BU25" s="21">
        <f ca="1">SUM(BT25-BS25)</f>
        <v>1203</v>
      </c>
      <c r="BV25" s="22">
        <f ca="1">IF(BU25=0,0,IF(BS25=0,1,BU25/BS25))</f>
        <v>2.2716543610854088E-2</v>
      </c>
      <c r="BW25" s="21">
        <f>+DI25</f>
        <v>6200</v>
      </c>
      <c r="BX25" s="87">
        <f ca="1">OFFSET(DI25,0,14,1,1)</f>
        <v>6451</v>
      </c>
      <c r="BY25" s="21">
        <f ca="1">SUM(BX25-BW25)</f>
        <v>251</v>
      </c>
      <c r="BZ25" s="22">
        <f ca="1">IF(BY25=0,0,IF(BW25=0,1,BY25/BW25))</f>
        <v>4.0483870967741933E-2</v>
      </c>
      <c r="CA25" s="21">
        <f>SUMIF($C$6:BZ$6,CA$5,$C25:BZ25)</f>
        <v>59157</v>
      </c>
      <c r="CB25" s="87">
        <f ca="1">SUMIF($C$6:CA$6,CB$5,$C25:CA25)</f>
        <v>60611</v>
      </c>
      <c r="CC25" s="21">
        <f ca="1">SUM(CB25-CA25)</f>
        <v>1454</v>
      </c>
      <c r="CD25" s="22">
        <f ca="1">IF(CC25=0,0,IF(CA25=0,1,CC25/CA25))</f>
        <v>2.4578663556299341E-2</v>
      </c>
      <c r="CE25" s="21">
        <f>+DJ25</f>
        <v>5953</v>
      </c>
      <c r="CF25" s="87">
        <f ca="1">OFFSET(DJ25,0,14,1,1)</f>
        <v>5894</v>
      </c>
      <c r="CG25" s="21">
        <f ca="1">SUM(CF25-CE25)</f>
        <v>-59</v>
      </c>
      <c r="CH25" s="22">
        <f ca="1">IF(CG25=0,0,IF(CE25=0,1,CG25/CE25))</f>
        <v>-9.9109692591970427E-3</v>
      </c>
      <c r="CI25" s="21">
        <f>SUMIF($C$6:CH$6,CI$5,$C25:CH25)</f>
        <v>65110</v>
      </c>
      <c r="CJ25" s="87">
        <f ca="1">SUMIF($C$6:CI$6,CJ$5,$C25:CI25)</f>
        <v>66505</v>
      </c>
      <c r="CK25" s="21">
        <f ca="1">SUM(CJ25-CI25)</f>
        <v>1395</v>
      </c>
      <c r="CL25" s="22">
        <f ca="1">IF(CK25=0,0,IF(CI25=0,1,CK25/CI25))</f>
        <v>2.1425280294885579E-2</v>
      </c>
      <c r="CM25" s="21">
        <f>+DK25</f>
        <v>5452</v>
      </c>
      <c r="CN25" s="87">
        <f ca="1">OFFSET(DK25,0,14,1,1)</f>
        <v>5645</v>
      </c>
      <c r="CO25" s="21">
        <f ca="1">SUM(CN25-CM25)</f>
        <v>193</v>
      </c>
      <c r="CP25" s="22">
        <f ca="1">IF(CO25=0,0,IF(CM25=0,1,CO25/CM25))</f>
        <v>3.539985326485693E-2</v>
      </c>
      <c r="CQ25" s="21">
        <f>SUMIF($C$6:CP$6,CQ$5,$C25:CP25)</f>
        <v>70562</v>
      </c>
      <c r="CR25" s="87">
        <f ca="1">SUMIF($C$6:CQ$6,CR$5,$C25:CQ25)</f>
        <v>72150</v>
      </c>
      <c r="CS25" s="21">
        <f ca="1">SUM(CR25-CQ25)</f>
        <v>1588</v>
      </c>
      <c r="CT25" s="22">
        <f ca="1">IF(CS25=0,0,IF(CQ25=0,1,CS25/CQ25))</f>
        <v>2.2505031036535245E-2</v>
      </c>
      <c r="CW25" s="12" t="s">
        <v>13</v>
      </c>
      <c r="CX25" s="81" t="s">
        <v>7</v>
      </c>
      <c r="CY25" s="16"/>
      <c r="CZ25" s="88">
        <f>SUMIF(OGB!$A$87:$A$97,'2012-2013'!CZ$7,OGB!D$87:D$97)</f>
        <v>5566</v>
      </c>
      <c r="DA25" s="88">
        <f>SUMIF(OGB!$A$87:$A$97,'2012-2013'!DA$7,OGB!E$87:E$97)</f>
        <v>5275</v>
      </c>
      <c r="DB25" s="88">
        <f>SUMIF(OGB!$A$87:$A$97,'2012-2013'!DB$7,OGB!F$87:F$97)</f>
        <v>5561</v>
      </c>
      <c r="DC25" s="88">
        <f>SUMIF(OGB!$A$87:$A$97,'2012-2013'!DC$7,OGB!G$87:G$97)</f>
        <v>5995</v>
      </c>
      <c r="DD25" s="88">
        <f>SUMIF(OGB!$A$87:$A$97,'2012-2013'!DD$7,OGB!H$87:H$97)</f>
        <v>5827</v>
      </c>
      <c r="DE25" s="88">
        <f>SUMIF(OGB!$A$87:$A$97,'2012-2013'!DE$7,OGB!I$87:I$97)</f>
        <v>5890</v>
      </c>
      <c r="DF25" s="88">
        <f>SUMIF(OGB!$A$87:$A$97,'2012-2013'!DF$7,OGB!J$87:J$97)</f>
        <v>6188</v>
      </c>
      <c r="DG25" s="88">
        <f>SUMIF(OGB!$A$87:$A$97,'2012-2013'!DG$7,OGB!K$87:K$97)</f>
        <v>6648</v>
      </c>
      <c r="DH25" s="88">
        <f>SUMIF(OGB!$A$87:$A$97,'2012-2013'!DH$7,OGB!L$87:L$97)</f>
        <v>6007</v>
      </c>
      <c r="DI25" s="88">
        <f>SUMIF(OGB!$A$87:$A$97,'2012-2013'!DI$7,OGB!M$87:M$97)</f>
        <v>6200</v>
      </c>
      <c r="DJ25" s="88">
        <f>SUMIF(OGB!$A$87:$A$97,'2012-2013'!DJ$7,OGB!N$87:N$97)</f>
        <v>5953</v>
      </c>
      <c r="DK25" s="88">
        <f>SUMIF(OGB!$A$87:$A$97,'2012-2013'!DK$7,OGB!O$87:O$97)</f>
        <v>5452</v>
      </c>
      <c r="DN25" s="88">
        <f>SUMIF(OGB!$A$87:$A$97,'2012-2013'!DN$7,OGB!D$87:D$97)</f>
        <v>6430</v>
      </c>
      <c r="DO25" s="88">
        <f>SUMIF(OGB!$A$87:$A$97,'2012-2013'!DO$7,OGB!E$87:E$97)</f>
        <v>5811</v>
      </c>
      <c r="DP25" s="88">
        <f>SUMIF(OGB!$A$87:$A$97,'2012-2013'!DP$7,OGB!F$87:F$97)</f>
        <v>5757</v>
      </c>
      <c r="DQ25" s="88">
        <f>SUMIF(OGB!$A$87:$A$97,'2012-2013'!DQ$7,OGB!G$87:G$97)</f>
        <v>5866</v>
      </c>
      <c r="DR25" s="88">
        <f>SUMIF(OGB!$A$87:$A$97,'2012-2013'!DR$7,OGB!H$87:H$97)</f>
        <v>6314</v>
      </c>
      <c r="DS25" s="88">
        <f>SUMIF(OGB!$A$87:$A$97,'2012-2013'!DS$7,OGB!I$87:I$97)</f>
        <v>5708</v>
      </c>
      <c r="DT25" s="88">
        <f>SUMIF(OGB!$A$87:$A$97,'2012-2013'!DT$7,OGB!J$87:J$97)</f>
        <v>6107</v>
      </c>
      <c r="DU25" s="88">
        <f>SUMIF(OGB!$A$87:$A$97,'2012-2013'!DU$7,OGB!K$87:K$97)</f>
        <v>6178</v>
      </c>
      <c r="DV25" s="88">
        <f>SUMIF(OGB!$A$87:$A$97,'2012-2013'!DV$7,OGB!L$87:L$97)</f>
        <v>5989</v>
      </c>
      <c r="DW25" s="88">
        <f>SUMIF(OGB!$A$87:$A$97,'2012-2013'!DW$7,OGB!M$87:M$97)</f>
        <v>6451</v>
      </c>
      <c r="DX25" s="88">
        <f>SUMIF(OGB!$A$87:$A$97,'2012-2013'!DX$7,OGB!N$87:N$97)</f>
        <v>5894</v>
      </c>
      <c r="DY25" s="88">
        <f>SUMIF(OGB!$A$87:$A$97,'2012-2013'!DY$7,OGB!O$87:O$97)</f>
        <v>5645</v>
      </c>
      <c r="DZ25"/>
    </row>
    <row r="26" spans="1:130" s="12" customFormat="1" ht="15.6">
      <c r="A26" s="100"/>
      <c r="B26" s="29" t="s">
        <v>8</v>
      </c>
      <c r="C26" s="87">
        <f>+CZ26</f>
        <v>27</v>
      </c>
      <c r="D26" s="87">
        <f ca="1">OFFSET(CZ26,0,14,1,1)</f>
        <v>22</v>
      </c>
      <c r="E26" s="87">
        <f ca="1">SUM(D26-C26)</f>
        <v>-5</v>
      </c>
      <c r="F26" s="22">
        <f ca="1">IF(E26=0,0,IF(C26=0,1,E26/C26))</f>
        <v>-0.18518518518518517</v>
      </c>
      <c r="G26" s="87">
        <f>SUMIF($C$6:F$6,G$5,$C26:F26)</f>
        <v>27</v>
      </c>
      <c r="H26" s="87">
        <f ca="1">SUMIF($C$6:G$6,H$5,$C26:G26)</f>
        <v>22</v>
      </c>
      <c r="I26" s="87">
        <f ca="1">SUM(H26-G26)</f>
        <v>-5</v>
      </c>
      <c r="J26" s="22">
        <f ca="1">IF(I26=0,0,IF(G26=0,1,I26/G26))</f>
        <v>-0.18518518518518517</v>
      </c>
      <c r="K26" s="87">
        <f>+DA26</f>
        <v>33</v>
      </c>
      <c r="L26" s="87">
        <f ca="1">OFFSET(DA26,0,14,1,1)</f>
        <v>33</v>
      </c>
      <c r="M26" s="87">
        <f ca="1">SUM(L26-K26)</f>
        <v>0</v>
      </c>
      <c r="N26" s="22">
        <f ca="1">IF(M26=0,0,IF(K26=0,1,M26/K26))</f>
        <v>0</v>
      </c>
      <c r="O26" s="87">
        <f>SUMIF($C$6:N$6,O$5,$C26:N26)</f>
        <v>60</v>
      </c>
      <c r="P26" s="87">
        <f ca="1">SUMIF($C$6:O$6,P$5,$C26:O26)</f>
        <v>55</v>
      </c>
      <c r="Q26" s="87">
        <f ca="1">SUM(P26-O26)</f>
        <v>-5</v>
      </c>
      <c r="R26" s="22">
        <f ca="1">IF(Q26=0,0,IF(O26=0,1,Q26/O26))</f>
        <v>-8.3333333333333329E-2</v>
      </c>
      <c r="S26" s="87">
        <f>+DB26</f>
        <v>17</v>
      </c>
      <c r="T26" s="87">
        <f ca="1">OFFSET(DB26,0,14,1,1)</f>
        <v>5</v>
      </c>
      <c r="U26" s="87">
        <f ca="1">SUM(T26-S26)</f>
        <v>-12</v>
      </c>
      <c r="V26" s="22">
        <f ca="1">IF(U26=0,0,IF(S26=0,1,U26/S26))</f>
        <v>-0.70588235294117652</v>
      </c>
      <c r="W26" s="87">
        <f>SUMIF($C$6:V$6,W$5,$C26:V26)</f>
        <v>77</v>
      </c>
      <c r="X26" s="87">
        <f ca="1">SUMIF($C$6:W$6,X$5,$C26:W26)</f>
        <v>60</v>
      </c>
      <c r="Y26" s="87">
        <f ca="1">SUM(X26-W26)</f>
        <v>-17</v>
      </c>
      <c r="Z26" s="22">
        <f ca="1">IF(Y26=0,0,IF(W26=0,1,Y26/W26))</f>
        <v>-0.22077922077922077</v>
      </c>
      <c r="AA26" s="87">
        <f>+DC26</f>
        <v>0</v>
      </c>
      <c r="AB26" s="87">
        <f ca="1">OFFSET(DC26,0,14,1,1)</f>
        <v>23</v>
      </c>
      <c r="AC26" s="87">
        <f ca="1">SUM(AB26-AA26)</f>
        <v>23</v>
      </c>
      <c r="AD26" s="22">
        <f ca="1">IF(AC26=0,0,IF(AA26=0,1,AC26/AA26))</f>
        <v>1</v>
      </c>
      <c r="AE26" s="87">
        <f>SUMIF($C$6:AD$6,AE$5,$C26:AD26)</f>
        <v>77</v>
      </c>
      <c r="AF26" s="87">
        <f ca="1">SUMIF($C$6:AE$6,AF$5,$C26:AE26)</f>
        <v>83</v>
      </c>
      <c r="AG26" s="87">
        <f ca="1">SUM(AF26-AE26)</f>
        <v>6</v>
      </c>
      <c r="AH26" s="22">
        <f ca="1">IF(AG26=0,0,IF(AE26=0,1,AG26/AE26))</f>
        <v>7.792207792207792E-2</v>
      </c>
      <c r="AI26" s="87">
        <f>+DD26</f>
        <v>36</v>
      </c>
      <c r="AJ26" s="87">
        <f ca="1">OFFSET(DD26,0,14,1,1)</f>
        <v>23</v>
      </c>
      <c r="AK26" s="87">
        <f ca="1">SUM(AJ26-AI26)</f>
        <v>-13</v>
      </c>
      <c r="AL26" s="22">
        <f ca="1">IF(AK26=0,0,IF(AI26=0,1,AK26/AI26))</f>
        <v>-0.3611111111111111</v>
      </c>
      <c r="AM26" s="87">
        <f>SUMIF($C$6:AL$6,AM$5,$C26:AL26)</f>
        <v>113</v>
      </c>
      <c r="AN26" s="87">
        <f ca="1">SUMIF($C$6:AM$6,AN$5,$C26:AM26)</f>
        <v>106</v>
      </c>
      <c r="AO26" s="87">
        <f ca="1">SUM(AN26-AM26)</f>
        <v>-7</v>
      </c>
      <c r="AP26" s="22">
        <f ca="1">IF(AO26=0,0,IF(AM26=0,1,AO26/AM26))</f>
        <v>-6.1946902654867256E-2</v>
      </c>
      <c r="AQ26" s="87">
        <f>+DE26</f>
        <v>64</v>
      </c>
      <c r="AR26" s="87">
        <f ca="1">OFFSET(DE26,0,14,1,1)</f>
        <v>47</v>
      </c>
      <c r="AS26" s="87">
        <f ca="1">SUM(AR26-AQ26)</f>
        <v>-17</v>
      </c>
      <c r="AT26" s="22">
        <f ca="1">IF(AS26=0,0,IF(AQ26=0,1,AS26/AQ26))</f>
        <v>-0.265625</v>
      </c>
      <c r="AU26" s="87">
        <f>SUMIF($C$6:AT$6,AU$5,$C26:AT26)</f>
        <v>177</v>
      </c>
      <c r="AV26" s="87">
        <f ca="1">SUMIF($C$6:AU$6,AV$5,$C26:AU26)</f>
        <v>153</v>
      </c>
      <c r="AW26" s="87">
        <f ca="1">SUM(AV26-AU26)</f>
        <v>-24</v>
      </c>
      <c r="AX26" s="22">
        <f ca="1">IF(AW26=0,0,IF(AU26=0,1,AW26/AU26))</f>
        <v>-0.13559322033898305</v>
      </c>
      <c r="AY26" s="87">
        <f>+DF26</f>
        <v>21</v>
      </c>
      <c r="AZ26" s="87">
        <f ca="1">OFFSET(DF26,0,14,1,1)</f>
        <v>10</v>
      </c>
      <c r="BA26" s="87">
        <f ca="1">SUM(AZ26-AY26)</f>
        <v>-11</v>
      </c>
      <c r="BB26" s="22">
        <f ca="1">IF(BA26=0,0,IF(AY26=0,1,BA26/AY26))</f>
        <v>-0.52380952380952384</v>
      </c>
      <c r="BC26" s="87">
        <f>SUMIF($C$6:BB$6,BC$5,$C26:BB26)</f>
        <v>198</v>
      </c>
      <c r="BD26" s="87">
        <f ca="1">SUMIF($C$6:BC$6,BD$5,$C26:BC26)</f>
        <v>163</v>
      </c>
      <c r="BE26" s="87">
        <f ca="1">SUM(BD26-BC26)</f>
        <v>-35</v>
      </c>
      <c r="BF26" s="22">
        <f ca="1">IF(BE26=0,0,IF(BC26=0,1,BE26/BC26))</f>
        <v>-0.17676767676767677</v>
      </c>
      <c r="BG26" s="87">
        <f>+DG26</f>
        <v>0</v>
      </c>
      <c r="BH26" s="87">
        <f ca="1">OFFSET(DG26,0,14,1,1)</f>
        <v>25</v>
      </c>
      <c r="BI26" s="87">
        <f ca="1">SUM(BH26-BG26)</f>
        <v>25</v>
      </c>
      <c r="BJ26" s="22">
        <f ca="1">IF(BI26=0,0,IF(BG26=0,1,BI26/BG26))</f>
        <v>1</v>
      </c>
      <c r="BK26" s="87">
        <f>SUMIF($C$6:BJ$6,BK$5,$C26:BJ26)</f>
        <v>198</v>
      </c>
      <c r="BL26" s="87">
        <f ca="1">SUMIF($C$6:BK$6,BL$5,$C26:BK26)</f>
        <v>188</v>
      </c>
      <c r="BM26" s="87">
        <f ca="1">SUM(BL26-BK26)</f>
        <v>-10</v>
      </c>
      <c r="BN26" s="22">
        <f ca="1">IF(BM26=0,0,IF(BK26=0,1,BM26/BK26))</f>
        <v>-5.0505050505050504E-2</v>
      </c>
      <c r="BO26" s="87">
        <f>+DH26</f>
        <v>0</v>
      </c>
      <c r="BP26" s="87">
        <f ca="1">OFFSET(DH26,0,14,1,1)</f>
        <v>8</v>
      </c>
      <c r="BQ26" s="87">
        <f ca="1">SUM(BP26-BO26)</f>
        <v>8</v>
      </c>
      <c r="BR26" s="22">
        <f ca="1">IF(BQ26=0,0,IF(BO26=0,1,BQ26/BO26))</f>
        <v>1</v>
      </c>
      <c r="BS26" s="87">
        <f>SUMIF($C$6:BR$6,BS$5,$C26:BR26)</f>
        <v>198</v>
      </c>
      <c r="BT26" s="87">
        <f ca="1">SUMIF($C$6:BS$6,BT$5,$C26:BS26)</f>
        <v>196</v>
      </c>
      <c r="BU26" s="87">
        <f ca="1">SUM(BT26-BS26)</f>
        <v>-2</v>
      </c>
      <c r="BV26" s="22">
        <f ca="1">IF(BU26=0,0,IF(BS26=0,1,BU26/BS26))</f>
        <v>-1.0101010101010102E-2</v>
      </c>
      <c r="BW26" s="87">
        <f>+DI26</f>
        <v>0</v>
      </c>
      <c r="BX26" s="87">
        <f ca="1">OFFSET(DI26,0,14,1,1)</f>
        <v>28</v>
      </c>
      <c r="BY26" s="87">
        <f ca="1">SUM(BX26-BW26)</f>
        <v>28</v>
      </c>
      <c r="BZ26" s="22">
        <f ca="1">IF(BY26=0,0,IF(BW26=0,1,BY26/BW26))</f>
        <v>1</v>
      </c>
      <c r="CA26" s="87">
        <f>SUMIF($C$6:BZ$6,CA$5,$C26:BZ26)</f>
        <v>198</v>
      </c>
      <c r="CB26" s="87">
        <f ca="1">SUMIF($C$6:CA$6,CB$5,$C26:CA26)</f>
        <v>224</v>
      </c>
      <c r="CC26" s="87">
        <f ca="1">SUM(CB26-CA26)</f>
        <v>26</v>
      </c>
      <c r="CD26" s="22">
        <f ca="1">IF(CC26=0,0,IF(CA26=0,1,CC26/CA26))</f>
        <v>0.13131313131313133</v>
      </c>
      <c r="CE26" s="87">
        <f>+DJ26</f>
        <v>0</v>
      </c>
      <c r="CF26" s="87">
        <f ca="1">OFFSET(DJ26,0,14,1,1)</f>
        <v>14</v>
      </c>
      <c r="CG26" s="87">
        <f ca="1">SUM(CF26-CE26)</f>
        <v>14</v>
      </c>
      <c r="CH26" s="22">
        <f ca="1">IF(CG26=0,0,IF(CE26=0,1,CG26/CE26))</f>
        <v>1</v>
      </c>
      <c r="CI26" s="87">
        <f>SUMIF($C$6:CH$6,CI$5,$C26:CH26)</f>
        <v>198</v>
      </c>
      <c r="CJ26" s="87">
        <f ca="1">SUMIF($C$6:CI$6,CJ$5,$C26:CI26)</f>
        <v>238</v>
      </c>
      <c r="CK26" s="87">
        <f ca="1">SUM(CJ26-CI26)</f>
        <v>40</v>
      </c>
      <c r="CL26" s="22">
        <f ca="1">IF(CK26=0,0,IF(CI26=0,1,CK26/CI26))</f>
        <v>0.20202020202020202</v>
      </c>
      <c r="CM26" s="87">
        <f>+DK26</f>
        <v>0</v>
      </c>
      <c r="CN26" s="87">
        <f ca="1">OFFSET(DK26,0,14,1,1)</f>
        <v>24</v>
      </c>
      <c r="CO26" s="87">
        <f ca="1">SUM(CN26-CM26)</f>
        <v>24</v>
      </c>
      <c r="CP26" s="22">
        <f ca="1">IF(CO26=0,0,IF(CM26=0,1,CO26/CM26))</f>
        <v>1</v>
      </c>
      <c r="CQ26" s="87">
        <f>SUMIF($C$6:CP$6,CQ$5,$C26:CP26)</f>
        <v>198</v>
      </c>
      <c r="CR26" s="87">
        <f ca="1">SUMIF($C$6:CQ$6,CR$5,$C26:CQ26)</f>
        <v>262</v>
      </c>
      <c r="CS26" s="87">
        <f ca="1">SUM(CR26-CQ26)</f>
        <v>64</v>
      </c>
      <c r="CT26" s="22">
        <f ca="1">IF(CS26=0,0,IF(CQ26=0,1,CS26/CQ26))</f>
        <v>0.32323232323232326</v>
      </c>
      <c r="CW26" s="12" t="s">
        <v>13</v>
      </c>
      <c r="CX26" s="81" t="s">
        <v>8</v>
      </c>
      <c r="CY26" s="16"/>
      <c r="CZ26" s="88">
        <f>SUMIF(OGB!$A$101:$A$111,'2012-2013'!CZ$7,OGB!D$101:D$111)</f>
        <v>27</v>
      </c>
      <c r="DA26" s="88">
        <f>SUMIF(OGB!$A$101:$A$111,'2012-2013'!DA$7,OGB!E$101:E$111)</f>
        <v>33</v>
      </c>
      <c r="DB26" s="88">
        <f>SUMIF(OGB!$A$101:$A$111,'2012-2013'!DB$7,OGB!F$101:F$111)</f>
        <v>17</v>
      </c>
      <c r="DC26" s="88">
        <f>SUMIF(OGB!$A$101:$A$111,'2012-2013'!DC$7,OGB!G$101:G$111)</f>
        <v>0</v>
      </c>
      <c r="DD26" s="88">
        <f>SUMIF(OGB!$A$101:$A$111,'2012-2013'!DD$7,OGB!H$101:H$111)</f>
        <v>36</v>
      </c>
      <c r="DE26" s="88">
        <f>SUMIF(OGB!$A$101:$A$111,'2012-2013'!DE$7,OGB!I$101:I$111)</f>
        <v>64</v>
      </c>
      <c r="DF26" s="88">
        <f>SUMIF(OGB!$A$101:$A$111,'2012-2013'!DF$7,OGB!J$101:J$111)</f>
        <v>21</v>
      </c>
      <c r="DG26" s="88">
        <f>SUMIF(OGB!$A$101:$A$111,'2012-2013'!DG$7,OGB!K$101:K$111)</f>
        <v>0</v>
      </c>
      <c r="DH26" s="88">
        <f>SUMIF(OGB!$A$101:$A$111,'2012-2013'!DH$7,OGB!L$101:L$111)</f>
        <v>0</v>
      </c>
      <c r="DI26" s="88">
        <f>SUMIF(OGB!$A$101:$A$111,'2012-2013'!DI$7,OGB!M$101:M$111)</f>
        <v>0</v>
      </c>
      <c r="DJ26" s="88">
        <f>SUMIF(OGB!$A$101:$A$111,'2012-2013'!DJ$7,OGB!N$101:N$111)</f>
        <v>0</v>
      </c>
      <c r="DK26" s="88">
        <f>SUMIF(OGB!$A$101:$A$111,'2012-2013'!DK$7,OGB!O$101:O$111)</f>
        <v>0</v>
      </c>
      <c r="DN26" s="88">
        <f>SUMIF(OGB!$A$101:$A$111,'2012-2013'!DN$7,OGB!D$101:D$111)</f>
        <v>22</v>
      </c>
      <c r="DO26" s="88">
        <f>SUMIF(OGB!$A$101:$A$111,'2012-2013'!DO$7,OGB!E$101:E$111)</f>
        <v>33</v>
      </c>
      <c r="DP26" s="88">
        <f>SUMIF(OGB!$A$101:$A$111,'2012-2013'!DP$7,OGB!F$101:F$111)</f>
        <v>5</v>
      </c>
      <c r="DQ26" s="88">
        <f>SUMIF(OGB!$A$101:$A$111,'2012-2013'!DQ$7,OGB!G$101:G$111)</f>
        <v>23</v>
      </c>
      <c r="DR26" s="88">
        <f>SUMIF(OGB!$A$101:$A$111,'2012-2013'!DR$7,OGB!H$101:H$111)</f>
        <v>23</v>
      </c>
      <c r="DS26" s="88">
        <f>SUMIF(OGB!$A$101:$A$111,'2012-2013'!DS$7,OGB!I$101:I$111)</f>
        <v>47</v>
      </c>
      <c r="DT26" s="88">
        <f>SUMIF(OGB!$A$101:$A$111,'2012-2013'!DT$7,OGB!J$101:J$111)</f>
        <v>10</v>
      </c>
      <c r="DU26" s="88">
        <f>SUMIF(OGB!$A$101:$A$111,'2012-2013'!DU$7,OGB!K$101:K$111)</f>
        <v>25</v>
      </c>
      <c r="DV26" s="88">
        <f>SUMIF(OGB!$A$101:$A$111,'2012-2013'!DV$7,OGB!L$101:L$111)</f>
        <v>8</v>
      </c>
      <c r="DW26" s="88">
        <f>SUMIF(OGB!$A$101:$A$111,'2012-2013'!DW$7,OGB!M$101:M$111)</f>
        <v>28</v>
      </c>
      <c r="DX26" s="88">
        <f>SUMIF(OGB!$A$101:$A$111,'2012-2013'!DX$7,OGB!N$101:N$111)</f>
        <v>14</v>
      </c>
      <c r="DY26" s="88">
        <f>SUMIF(OGB!$A$101:$A$111,'2012-2013'!DY$7,OGB!O$101:O$111)</f>
        <v>24</v>
      </c>
      <c r="DZ26"/>
    </row>
    <row r="27" spans="1:130" s="16" customFormat="1" ht="15.6">
      <c r="A27" s="90"/>
      <c r="B27" s="27" t="s">
        <v>9</v>
      </c>
      <c r="C27" s="14">
        <f>+SUM(C24:C26)</f>
        <v>42434</v>
      </c>
      <c r="D27" s="103">
        <f ca="1">+SUM(D24:D26)</f>
        <v>53764</v>
      </c>
      <c r="E27" s="14">
        <f ca="1">SUM(E24:E26)</f>
        <v>11330</v>
      </c>
      <c r="F27" s="15">
        <f ca="1">IF(E27=0,0,IF(C27=0,1,E27/C27))</f>
        <v>0.2670028750530235</v>
      </c>
      <c r="G27" s="14">
        <f>SUM(G24:G26)</f>
        <v>42434</v>
      </c>
      <c r="H27" s="103">
        <f ca="1">SUM(H24:H26)</f>
        <v>53764</v>
      </c>
      <c r="I27" s="14">
        <f ca="1">SUM(I24:I26)</f>
        <v>11330</v>
      </c>
      <c r="J27" s="15">
        <f ca="1">IF(I27=0,0,IF(G27=0,1,I27/G27))</f>
        <v>0.2670028750530235</v>
      </c>
      <c r="K27" s="14">
        <f>+SUM(K24:K26)</f>
        <v>46567</v>
      </c>
      <c r="L27" s="103">
        <f ca="1">+SUM(L24:L26)</f>
        <v>51324</v>
      </c>
      <c r="M27" s="14">
        <f ca="1">SUM(M24:M26)</f>
        <v>4757</v>
      </c>
      <c r="N27" s="15">
        <f ca="1">IF(M27=0,0,IF(K27=0,1,M27/K27))</f>
        <v>0.10215388579895635</v>
      </c>
      <c r="O27" s="14">
        <f>SUM(O24:O26)</f>
        <v>89001</v>
      </c>
      <c r="P27" s="103">
        <f ca="1">SUM(P24:P26)</f>
        <v>105088</v>
      </c>
      <c r="Q27" s="14">
        <f ca="1">SUM(Q24:Q26)</f>
        <v>16087</v>
      </c>
      <c r="R27" s="15">
        <f ca="1">IF(Q27=0,0,IF(O27=0,1,Q27/O27))</f>
        <v>0.18075077808114515</v>
      </c>
      <c r="S27" s="14">
        <f>+SUM(S24:S26)</f>
        <v>57273</v>
      </c>
      <c r="T27" s="103">
        <f ca="1">+SUM(T24:T26)</f>
        <v>64249</v>
      </c>
      <c r="U27" s="14">
        <f ca="1">SUM(U24:U26)</f>
        <v>6976</v>
      </c>
      <c r="V27" s="15">
        <f ca="1">IF(U27=0,0,IF(S27=0,1,U27/S27))</f>
        <v>0.12180259459081941</v>
      </c>
      <c r="W27" s="14">
        <f>SUM(W24:W26)</f>
        <v>146274</v>
      </c>
      <c r="X27" s="103">
        <f ca="1">SUM(X24:X26)</f>
        <v>169337</v>
      </c>
      <c r="Y27" s="14">
        <f ca="1">SUM(Y24:Y26)</f>
        <v>23063</v>
      </c>
      <c r="Z27" s="15">
        <f ca="1">IF(Y27=0,0,IF(W27=0,1,Y27/W27))</f>
        <v>0.15766985246865473</v>
      </c>
      <c r="AA27" s="14">
        <f>+SUM(AA24:AA26)</f>
        <v>58861</v>
      </c>
      <c r="AB27" s="103">
        <f ca="1">+SUM(AB24:AB26)</f>
        <v>67051</v>
      </c>
      <c r="AC27" s="14">
        <f ca="1">SUM(AC24:AC26)</f>
        <v>8190</v>
      </c>
      <c r="AD27" s="15">
        <f ca="1">IF(AC27=0,0,IF(AA27=0,1,AC27/AA27))</f>
        <v>0.13914136694925333</v>
      </c>
      <c r="AE27" s="14">
        <f>SUM(AE24:AE26)</f>
        <v>205135</v>
      </c>
      <c r="AF27" s="103">
        <f ca="1">SUM(AF24:AF26)</f>
        <v>236388</v>
      </c>
      <c r="AG27" s="14">
        <f ca="1">SUM(AG24:AG26)</f>
        <v>31253</v>
      </c>
      <c r="AH27" s="15">
        <f ca="1">IF(AG27=0,0,IF(AE27=0,1,AG27/AE27))</f>
        <v>0.15235332829600021</v>
      </c>
      <c r="AI27" s="14">
        <f>+SUM(AI24:AI26)</f>
        <v>66628</v>
      </c>
      <c r="AJ27" s="103">
        <f ca="1">+SUM(AJ24:AJ26)</f>
        <v>73771</v>
      </c>
      <c r="AK27" s="14">
        <f ca="1">SUM(AK24:AK26)</f>
        <v>7143</v>
      </c>
      <c r="AL27" s="15">
        <f ca="1">IF(AK27=0,0,IF(AI27=0,1,AK27/AI27))</f>
        <v>0.1072071801644954</v>
      </c>
      <c r="AM27" s="14">
        <f>SUM(AM24:AM26)</f>
        <v>271763</v>
      </c>
      <c r="AN27" s="103">
        <f ca="1">SUM(AN24:AN26)</f>
        <v>310159</v>
      </c>
      <c r="AO27" s="14">
        <f ca="1">SUM(AO24:AO26)</f>
        <v>38396</v>
      </c>
      <c r="AP27" s="15">
        <f ca="1">IF(AO27=0,0,IF(AM27=0,1,AO27/AM27))</f>
        <v>0.14128486953705988</v>
      </c>
      <c r="AQ27" s="14">
        <f>+SUM(AQ24:AQ26)</f>
        <v>70871</v>
      </c>
      <c r="AR27" s="103">
        <f ca="1">+SUM(AR24:AR26)</f>
        <v>75142</v>
      </c>
      <c r="AS27" s="14">
        <f ca="1">SUM(AS24:AS26)</f>
        <v>4271</v>
      </c>
      <c r="AT27" s="15">
        <f ca="1">IF(AS27=0,0,IF(AQ27=0,1,AS27/AQ27))</f>
        <v>6.0264424094481524E-2</v>
      </c>
      <c r="AU27" s="14">
        <f>SUM(AU24:AU26)</f>
        <v>342634</v>
      </c>
      <c r="AV27" s="103">
        <f ca="1">SUM(AV24:AV26)</f>
        <v>385301</v>
      </c>
      <c r="AW27" s="14">
        <f ca="1">SUM(AW24:AW26)</f>
        <v>42667</v>
      </c>
      <c r="AX27" s="15">
        <f ca="1">IF(AW27=0,0,IF(AU27=0,1,AW27/AU27))</f>
        <v>0.1245264626394345</v>
      </c>
      <c r="AY27" s="14">
        <f>+SUM(AY24:AY26)</f>
        <v>80465</v>
      </c>
      <c r="AZ27" s="103">
        <f ca="1">+SUM(AZ24:AZ26)</f>
        <v>83117</v>
      </c>
      <c r="BA27" s="14">
        <f ca="1">SUM(BA24:BA26)</f>
        <v>2652</v>
      </c>
      <c r="BB27" s="15">
        <f ca="1">IF(BA27=0,0,IF(AY27=0,1,BA27/AY27))</f>
        <v>3.2958429130677931E-2</v>
      </c>
      <c r="BC27" s="14">
        <f>SUM(BC24:BC26)</f>
        <v>423099</v>
      </c>
      <c r="BD27" s="103">
        <f ca="1">SUM(BD24:BD26)</f>
        <v>468418</v>
      </c>
      <c r="BE27" s="14">
        <f ca="1">SUM(BE24:BE26)</f>
        <v>45319</v>
      </c>
      <c r="BF27" s="15">
        <f ca="1">IF(BE27=0,0,IF(BC27=0,1,BE27/BC27))</f>
        <v>0.10711204706227148</v>
      </c>
      <c r="BG27" s="14">
        <f>+SUM(BG24:BG26)</f>
        <v>88404</v>
      </c>
      <c r="BH27" s="103">
        <f ca="1">+SUM(BH24:BH26)</f>
        <v>91602</v>
      </c>
      <c r="BI27" s="14">
        <f ca="1">SUM(BI24:BI26)</f>
        <v>3198</v>
      </c>
      <c r="BJ27" s="15">
        <f ca="1">IF(BI27=0,0,IF(BG27=0,1,BI27/BG27))</f>
        <v>3.6174833717931315E-2</v>
      </c>
      <c r="BK27" s="14">
        <f>SUM(BK24:BK26)</f>
        <v>511503</v>
      </c>
      <c r="BL27" s="103">
        <f ca="1">SUM(BL24:BL26)</f>
        <v>560020</v>
      </c>
      <c r="BM27" s="14">
        <f ca="1">SUM(BM24:BM26)</f>
        <v>48517</v>
      </c>
      <c r="BN27" s="15">
        <f ca="1">IF(BM27=0,0,IF(BK27=0,1,BM27/BK27))</f>
        <v>9.485183860114213E-2</v>
      </c>
      <c r="BO27" s="14">
        <f>+SUM(BO24:BO26)</f>
        <v>72279</v>
      </c>
      <c r="BP27" s="103">
        <f ca="1">+SUM(BP24:BP26)</f>
        <v>73100</v>
      </c>
      <c r="BQ27" s="14">
        <f ca="1">SUM(BQ24:BQ26)</f>
        <v>821</v>
      </c>
      <c r="BR27" s="15">
        <f ca="1">IF(BQ27=0,0,IF(BO27=0,1,BQ27/BO27))</f>
        <v>1.1358762572808146E-2</v>
      </c>
      <c r="BS27" s="14">
        <f>SUM(BS24:BS26)</f>
        <v>583782</v>
      </c>
      <c r="BT27" s="103">
        <f ca="1">SUM(BT24:BT26)</f>
        <v>633120</v>
      </c>
      <c r="BU27" s="14">
        <f ca="1">SUM(BU24:BU26)</f>
        <v>49338</v>
      </c>
      <c r="BV27" s="15">
        <f ca="1">IF(BU27=0,0,IF(BS27=0,1,BU27/BS27))</f>
        <v>8.4514424905187208E-2</v>
      </c>
      <c r="BW27" s="14">
        <f>+SUM(BW24:BW26)</f>
        <v>67295</v>
      </c>
      <c r="BX27" s="103">
        <f ca="1">+SUM(BX24:BX26)</f>
        <v>71209</v>
      </c>
      <c r="BY27" s="14">
        <f ca="1">SUM(BY24:BY26)</f>
        <v>3914</v>
      </c>
      <c r="BZ27" s="15">
        <f ca="1">IF(BY27=0,0,IF(BW27=0,1,BY27/BW27))</f>
        <v>5.8161824801248235E-2</v>
      </c>
      <c r="CA27" s="14">
        <f>SUM(CA24:CA26)</f>
        <v>651077</v>
      </c>
      <c r="CB27" s="103">
        <f ca="1">SUM(CB24:CB26)</f>
        <v>704329</v>
      </c>
      <c r="CC27" s="14">
        <f ca="1">SUM(CC24:CC26)</f>
        <v>53252</v>
      </c>
      <c r="CD27" s="15">
        <f ca="1">IF(CC27=0,0,IF(CA27=0,1,CC27/CA27))</f>
        <v>8.1790633058762635E-2</v>
      </c>
      <c r="CE27" s="14">
        <f>+SUM(CE24:CE26)</f>
        <v>68844</v>
      </c>
      <c r="CF27" s="103">
        <f ca="1">+SUM(CF24:CF26)</f>
        <v>68048</v>
      </c>
      <c r="CG27" s="14">
        <f ca="1">SUM(CG24:CG26)</f>
        <v>-796</v>
      </c>
      <c r="CH27" s="15">
        <f ca="1">IF(CG27=0,0,IF(CE27=0,1,CG27/CE27))</f>
        <v>-1.1562372901051653E-2</v>
      </c>
      <c r="CI27" s="14">
        <f>SUM(CI24:CI26)</f>
        <v>719921</v>
      </c>
      <c r="CJ27" s="103">
        <f ca="1">SUM(CJ24:CJ26)</f>
        <v>772377</v>
      </c>
      <c r="CK27" s="14">
        <f ca="1">SUM(CK24:CK26)</f>
        <v>52456</v>
      </c>
      <c r="CL27" s="15">
        <f ca="1">IF(CK27=0,0,IF(CI27=0,1,CK27/CI27))</f>
        <v>7.286355030621415E-2</v>
      </c>
      <c r="CM27" s="14">
        <f>+SUM(CM24:CM26)</f>
        <v>64543</v>
      </c>
      <c r="CN27" s="103">
        <f ca="1">+SUM(CN24:CN26)</f>
        <v>64426</v>
      </c>
      <c r="CO27" s="14">
        <f ca="1">SUM(CO24:CO26)</f>
        <v>-117</v>
      </c>
      <c r="CP27" s="15">
        <f ca="1">IF(CO27=0,0,IF(CM27=0,1,CO27/CM27))</f>
        <v>-1.8127449917109523E-3</v>
      </c>
      <c r="CQ27" s="14">
        <f>SUM(CQ24:CQ26)</f>
        <v>784464</v>
      </c>
      <c r="CR27" s="103">
        <f ca="1">SUM(CR24:CR26)</f>
        <v>836803</v>
      </c>
      <c r="CS27" s="14">
        <f ca="1">SUM(CS24:CS26)</f>
        <v>52339</v>
      </c>
      <c r="CT27" s="15">
        <f ca="1">IF(CS27=0,0,IF(CQ27=0,1,CS27/CQ27))</f>
        <v>6.6719441554998066E-2</v>
      </c>
      <c r="CW27" s="12"/>
      <c r="CX27" s="12"/>
      <c r="CZ27" s="89"/>
      <c r="DA27" s="89"/>
      <c r="DB27" s="89"/>
      <c r="DC27" s="89"/>
      <c r="DD27" s="89"/>
      <c r="DE27" s="89"/>
      <c r="DF27" s="89"/>
      <c r="DG27" s="89"/>
      <c r="DH27" s="89"/>
      <c r="DI27" s="89"/>
      <c r="DJ27" s="89"/>
      <c r="DK27" s="89"/>
      <c r="DL27" s="12"/>
      <c r="DM27" s="12"/>
      <c r="DN27" s="89"/>
      <c r="DO27" s="89"/>
      <c r="DP27" s="89"/>
      <c r="DQ27" s="89"/>
      <c r="DR27" s="89"/>
      <c r="DS27" s="89"/>
      <c r="DT27" s="89"/>
      <c r="DU27" s="89"/>
      <c r="DV27" s="89"/>
      <c r="DW27" s="89"/>
      <c r="DX27" s="89"/>
      <c r="DY27" s="89"/>
      <c r="DZ27"/>
    </row>
    <row r="28" spans="1:130" s="12" customFormat="1" ht="15.6">
      <c r="A28" s="91"/>
      <c r="B28" s="28"/>
      <c r="C28" s="9"/>
      <c r="D28" s="9"/>
      <c r="E28" s="10"/>
      <c r="F28" s="11"/>
      <c r="G28" s="9"/>
      <c r="H28" s="9"/>
      <c r="I28" s="10"/>
      <c r="J28" s="11"/>
      <c r="K28" s="9"/>
      <c r="L28" s="9"/>
      <c r="M28" s="10"/>
      <c r="N28" s="11"/>
      <c r="O28" s="9"/>
      <c r="P28" s="9"/>
      <c r="Q28" s="10"/>
      <c r="R28" s="11"/>
      <c r="S28" s="9"/>
      <c r="T28" s="9"/>
      <c r="U28" s="10"/>
      <c r="V28" s="11"/>
      <c r="W28" s="9"/>
      <c r="X28" s="9"/>
      <c r="Y28" s="10"/>
      <c r="Z28" s="11"/>
      <c r="AA28" s="9"/>
      <c r="AB28" s="9"/>
      <c r="AC28" s="10"/>
      <c r="AD28" s="11"/>
      <c r="AE28" s="9"/>
      <c r="AF28" s="9"/>
      <c r="AG28" s="10"/>
      <c r="AH28" s="11"/>
      <c r="AI28" s="9"/>
      <c r="AJ28" s="9"/>
      <c r="AK28" s="10"/>
      <c r="AL28" s="11"/>
      <c r="AM28" s="9"/>
      <c r="AN28" s="9"/>
      <c r="AO28" s="10"/>
      <c r="AP28" s="11"/>
      <c r="AQ28" s="9"/>
      <c r="AR28" s="9"/>
      <c r="AS28" s="10"/>
      <c r="AT28" s="11"/>
      <c r="AU28" s="9"/>
      <c r="AV28" s="9"/>
      <c r="AW28" s="10"/>
      <c r="AX28" s="11"/>
      <c r="AY28" s="9"/>
      <c r="AZ28" s="9"/>
      <c r="BA28" s="10"/>
      <c r="BB28" s="11"/>
      <c r="BC28" s="9"/>
      <c r="BD28" s="9"/>
      <c r="BE28" s="10"/>
      <c r="BF28" s="11"/>
      <c r="BG28" s="9"/>
      <c r="BH28" s="9"/>
      <c r="BI28" s="10"/>
      <c r="BJ28" s="11"/>
      <c r="BK28" s="9"/>
      <c r="BL28" s="9"/>
      <c r="BM28" s="10"/>
      <c r="BN28" s="11"/>
      <c r="BO28" s="9"/>
      <c r="BP28" s="9"/>
      <c r="BQ28" s="10"/>
      <c r="BR28" s="11"/>
      <c r="BS28" s="9"/>
      <c r="BT28" s="9"/>
      <c r="BU28" s="10"/>
      <c r="BV28" s="11"/>
      <c r="BW28" s="9"/>
      <c r="BX28" s="9"/>
      <c r="BY28" s="10"/>
      <c r="BZ28" s="11"/>
      <c r="CA28" s="9"/>
      <c r="CB28" s="9"/>
      <c r="CC28" s="10"/>
      <c r="CD28" s="11"/>
      <c r="CE28" s="9"/>
      <c r="CF28" s="9"/>
      <c r="CG28" s="10"/>
      <c r="CH28" s="11"/>
      <c r="CI28" s="9"/>
      <c r="CJ28" s="9"/>
      <c r="CK28" s="10"/>
      <c r="CL28" s="11"/>
      <c r="CM28" s="9"/>
      <c r="CN28" s="9"/>
      <c r="CO28" s="10"/>
      <c r="CP28" s="11"/>
      <c r="CQ28" s="9"/>
      <c r="CR28" s="9"/>
      <c r="CS28" s="10"/>
      <c r="CT28" s="11"/>
      <c r="CY28" s="16"/>
      <c r="CZ28" s="89"/>
      <c r="DA28" s="89"/>
      <c r="DB28" s="89"/>
      <c r="DC28" s="89"/>
      <c r="DD28" s="89"/>
      <c r="DE28" s="89"/>
      <c r="DF28" s="89"/>
      <c r="DG28" s="89"/>
      <c r="DH28" s="89"/>
      <c r="DI28" s="89"/>
      <c r="DJ28" s="89"/>
      <c r="DK28" s="89"/>
      <c r="DN28" s="89"/>
      <c r="DO28" s="89"/>
      <c r="DP28" s="89"/>
      <c r="DQ28" s="89"/>
      <c r="DR28" s="89"/>
      <c r="DS28" s="89"/>
      <c r="DT28" s="89"/>
      <c r="DU28" s="89"/>
      <c r="DV28" s="89"/>
      <c r="DW28" s="89"/>
      <c r="DX28" s="89"/>
      <c r="DY28" s="89"/>
      <c r="DZ28"/>
    </row>
    <row r="29" spans="1:130" s="12" customFormat="1" ht="15" customHeight="1">
      <c r="A29" s="99"/>
      <c r="B29" s="31" t="s">
        <v>6</v>
      </c>
      <c r="C29" s="21">
        <f>+CZ29</f>
        <v>298145</v>
      </c>
      <c r="D29" s="87">
        <f ca="1">OFFSET(CZ29,0,14,1,1)</f>
        <v>295667</v>
      </c>
      <c r="E29" s="21">
        <f ca="1">SUM(D29-C29)</f>
        <v>-2478</v>
      </c>
      <c r="F29" s="22">
        <f ca="1">IF(E29=0,0,IF(C29=0,1,E29/C29))</f>
        <v>-8.3113921078669783E-3</v>
      </c>
      <c r="G29" s="21">
        <f>SUMIF($C$6:F$6,G$5,$C29:F29)</f>
        <v>298145</v>
      </c>
      <c r="H29" s="87">
        <f ca="1">SUMIF($C$6:G$6,H$5,$C29:G29)</f>
        <v>295667</v>
      </c>
      <c r="I29" s="21">
        <f ca="1">SUM(H29-G29)</f>
        <v>-2478</v>
      </c>
      <c r="J29" s="22">
        <f ca="1">IF(I29=0,0,IF(G29=0,1,I29/G29))</f>
        <v>-8.3113921078669783E-3</v>
      </c>
      <c r="K29" s="21">
        <f>+DA29</f>
        <v>306839</v>
      </c>
      <c r="L29" s="87">
        <f ca="1">OFFSET(DA29,0,14,1,1)</f>
        <v>289035</v>
      </c>
      <c r="M29" s="21">
        <f ca="1">SUM(L29-K29)</f>
        <v>-17804</v>
      </c>
      <c r="N29" s="22">
        <f ca="1">IF(M29=0,0,IF(K29=0,1,M29/K29))</f>
        <v>-5.8023914821779501E-2</v>
      </c>
      <c r="O29" s="21">
        <f>SUMIF($C$6:N$6,O$5,$C29:N29)</f>
        <v>604984</v>
      </c>
      <c r="P29" s="87">
        <f ca="1">SUMIF($C$6:O$6,P$5,$C29:O29)</f>
        <v>584702</v>
      </c>
      <c r="Q29" s="21">
        <f ca="1">SUM(P29-O29)</f>
        <v>-20282</v>
      </c>
      <c r="R29" s="22">
        <f ca="1">IF(Q29=0,0,IF(O29=0,1,Q29/O29))</f>
        <v>-3.3524853549845947E-2</v>
      </c>
      <c r="S29" s="21">
        <f>+DB29</f>
        <v>380725</v>
      </c>
      <c r="T29" s="87">
        <f ca="1">OFFSET(DB29,0,14,1,1)</f>
        <v>380499</v>
      </c>
      <c r="U29" s="21">
        <f ca="1">SUM(T29-S29)</f>
        <v>-226</v>
      </c>
      <c r="V29" s="22">
        <f ca="1">IF(U29=0,0,IF(S29=0,1,U29/S29))</f>
        <v>-5.9360430757108152E-4</v>
      </c>
      <c r="W29" s="21">
        <f>SUMIF($C$6:V$6,W$5,$C29:V29)</f>
        <v>985709</v>
      </c>
      <c r="X29" s="87">
        <f ca="1">SUMIF($C$6:W$6,X$5,$C29:W29)</f>
        <v>965201</v>
      </c>
      <c r="Y29" s="21">
        <f ca="1">SUM(X29-W29)</f>
        <v>-20508</v>
      </c>
      <c r="Z29" s="22">
        <f ca="1">IF(Y29=0,0,IF(W29=0,1,Y29/W29))</f>
        <v>-2.0805328956111795E-2</v>
      </c>
      <c r="AA29" s="21">
        <f>+DC29</f>
        <v>361936</v>
      </c>
      <c r="AB29" s="87">
        <f ca="1">OFFSET(DC29,0,14,1,1)</f>
        <v>351690</v>
      </c>
      <c r="AC29" s="21">
        <f ca="1">SUM(AB29-AA29)</f>
        <v>-10246</v>
      </c>
      <c r="AD29" s="22">
        <f ca="1">IF(AC29=0,0,IF(AA29=0,1,AC29/AA29))</f>
        <v>-2.8308872286813138E-2</v>
      </c>
      <c r="AE29" s="21">
        <f>SUMIF($C$6:AD$6,AE$5,$C29:AD29)</f>
        <v>1347645</v>
      </c>
      <c r="AF29" s="87">
        <f ca="1">SUMIF($C$6:AE$6,AF$5,$C29:AE29)</f>
        <v>1316891</v>
      </c>
      <c r="AG29" s="21">
        <f ca="1">SUM(AF29-AE29)</f>
        <v>-30754</v>
      </c>
      <c r="AH29" s="22">
        <f ca="1">IF(AG29=0,0,IF(AE29=0,1,AG29/AE29))</f>
        <v>-2.2820549922271813E-2</v>
      </c>
      <c r="AI29" s="21">
        <f>+DD29</f>
        <v>390899</v>
      </c>
      <c r="AJ29" s="87">
        <f ca="1">OFFSET(DD29,0,14,1,1)</f>
        <v>397072</v>
      </c>
      <c r="AK29" s="21">
        <f ca="1">SUM(AJ29-AI29)</f>
        <v>6173</v>
      </c>
      <c r="AL29" s="22">
        <f ca="1">IF(AK29=0,0,IF(AI29=0,1,AK29/AI29))</f>
        <v>1.5791802997705291E-2</v>
      </c>
      <c r="AM29" s="21">
        <f>SUMIF($C$6:AL$6,AM$5,$C29:AL29)</f>
        <v>1738544</v>
      </c>
      <c r="AN29" s="87">
        <f ca="1">SUMIF($C$6:AM$6,AN$5,$C29:AM29)</f>
        <v>1713963</v>
      </c>
      <c r="AO29" s="21">
        <f ca="1">SUM(AN29-AM29)</f>
        <v>-24581</v>
      </c>
      <c r="AP29" s="22">
        <f ca="1">IF(AO29=0,0,IF(AM29=0,1,AO29/AM29))</f>
        <v>-1.4138842617730699E-2</v>
      </c>
      <c r="AQ29" s="21">
        <f>+DE29</f>
        <v>430697</v>
      </c>
      <c r="AR29" s="87">
        <f ca="1">OFFSET(DE29,0,14,1,1)</f>
        <v>422120</v>
      </c>
      <c r="AS29" s="21">
        <f ca="1">SUM(AR29-AQ29)</f>
        <v>-8577</v>
      </c>
      <c r="AT29" s="22">
        <f ca="1">IF(AS29=0,0,IF(AQ29=0,1,AS29/AQ29))</f>
        <v>-1.9914232047123614E-2</v>
      </c>
      <c r="AU29" s="21">
        <f>SUMIF($C$6:AT$6,AU$5,$C29:AT29)</f>
        <v>2169241</v>
      </c>
      <c r="AV29" s="87">
        <f ca="1">SUMIF($C$6:AU$6,AV$5,$C29:AU29)</f>
        <v>2136083</v>
      </c>
      <c r="AW29" s="21">
        <f ca="1">SUM(AV29-AU29)</f>
        <v>-33158</v>
      </c>
      <c r="AX29" s="22">
        <f ca="1">IF(AW29=0,0,IF(AU29=0,1,AW29/AU29))</f>
        <v>-1.5285530745546484E-2</v>
      </c>
      <c r="AY29" s="21">
        <f>+DF29</f>
        <v>531574</v>
      </c>
      <c r="AZ29" s="87">
        <f ca="1">OFFSET(DF29,0,14,1,1)</f>
        <v>516685</v>
      </c>
      <c r="BA29" s="21">
        <f ca="1">SUM(AZ29-AY29)</f>
        <v>-14889</v>
      </c>
      <c r="BB29" s="22">
        <f ca="1">IF(BA29=0,0,IF(AY29=0,1,BA29/AY29))</f>
        <v>-2.8009270581330164E-2</v>
      </c>
      <c r="BC29" s="21">
        <f>SUMIF($C$6:BB$6,BC$5,$C29:BB29)</f>
        <v>2700815</v>
      </c>
      <c r="BD29" s="87">
        <f ca="1">SUMIF($C$6:BC$6,BD$5,$C29:BC29)</f>
        <v>2652768</v>
      </c>
      <c r="BE29" s="21">
        <f ca="1">SUM(BD29-BC29)</f>
        <v>-48047</v>
      </c>
      <c r="BF29" s="22">
        <f ca="1">IF(BE29=0,0,IF(BC29=0,1,BE29/BC29))</f>
        <v>-1.7789815296493837E-2</v>
      </c>
      <c r="BG29" s="21">
        <f>+DG29</f>
        <v>558528</v>
      </c>
      <c r="BH29" s="87">
        <f ca="1">OFFSET(DG29,0,14,1,1)</f>
        <v>543071</v>
      </c>
      <c r="BI29" s="21">
        <f ca="1">SUM(BH29-BG29)</f>
        <v>-15457</v>
      </c>
      <c r="BJ29" s="22">
        <f ca="1">IF(BI29=0,0,IF(BG29=0,1,BI29/BG29))</f>
        <v>-2.7674530193651885E-2</v>
      </c>
      <c r="BK29" s="21">
        <f>SUMIF($C$6:BJ$6,BK$5,$C29:BJ29)</f>
        <v>3259343</v>
      </c>
      <c r="BL29" s="87">
        <f ca="1">SUMIF($C$6:BK$6,BL$5,$C29:BK29)</f>
        <v>3195839</v>
      </c>
      <c r="BM29" s="21">
        <f ca="1">SUM(BL29-BK29)</f>
        <v>-63504</v>
      </c>
      <c r="BN29" s="22">
        <f ca="1">IF(BM29=0,0,IF(BK29=0,1,BM29/BK29))</f>
        <v>-1.9483681220417735E-2</v>
      </c>
      <c r="BO29" s="21">
        <f>+DH29</f>
        <v>404273</v>
      </c>
      <c r="BP29" s="87">
        <f ca="1">OFFSET(DH29,0,14,1,1)</f>
        <v>393697</v>
      </c>
      <c r="BQ29" s="21">
        <f ca="1">SUM(BP29-BO29)</f>
        <v>-10576</v>
      </c>
      <c r="BR29" s="22">
        <f ca="1">IF(BQ29=0,0,IF(BO29=0,1,BQ29/BO29))</f>
        <v>-2.6160540031117587E-2</v>
      </c>
      <c r="BS29" s="21">
        <f>SUMIF($C$6:BR$6,BS$5,$C29:BR29)</f>
        <v>3663616</v>
      </c>
      <c r="BT29" s="87">
        <f ca="1">SUMIF($C$6:BS$6,BT$5,$C29:BS29)</f>
        <v>3589536</v>
      </c>
      <c r="BU29" s="21">
        <f ca="1">SUM(BT29-BS29)</f>
        <v>-74080</v>
      </c>
      <c r="BV29" s="22">
        <f ca="1">IF(BU29=0,0,IF(BS29=0,1,BU29/BS29))</f>
        <v>-2.0220459786178466E-2</v>
      </c>
      <c r="BW29" s="21">
        <f>+DI29</f>
        <v>380265</v>
      </c>
      <c r="BX29" s="87">
        <f ca="1">OFFSET(DI29,0,14,1,1)</f>
        <v>380348</v>
      </c>
      <c r="BY29" s="21">
        <f ca="1">SUM(BX29-BW29)</f>
        <v>83</v>
      </c>
      <c r="BZ29" s="22">
        <f ca="1">IF(BY29=0,0,IF(BW29=0,1,BY29/BW29))</f>
        <v>2.1826883883607485E-4</v>
      </c>
      <c r="CA29" s="21">
        <f>SUMIF($C$6:BZ$6,CA$5,$C29:BZ29)</f>
        <v>4043881</v>
      </c>
      <c r="CB29" s="87">
        <f ca="1">SUMIF($C$6:CA$6,CB$5,$C29:CA29)</f>
        <v>3969884</v>
      </c>
      <c r="CC29" s="21">
        <f ca="1">SUM(CB29-CA29)</f>
        <v>-73997</v>
      </c>
      <c r="CD29" s="22">
        <f ca="1">IF(CC29=0,0,IF(CA29=0,1,CC29/CA29))</f>
        <v>-1.8298510762309771E-2</v>
      </c>
      <c r="CE29" s="21">
        <f>+DJ29</f>
        <v>351520</v>
      </c>
      <c r="CF29" s="87">
        <f ca="1">OFFSET(DJ29,0,14,1,1)</f>
        <v>349160</v>
      </c>
      <c r="CG29" s="21">
        <f ca="1">SUM(CF29-CE29)</f>
        <v>-2360</v>
      </c>
      <c r="CH29" s="22">
        <f ca="1">IF(CG29=0,0,IF(CE29=0,1,CG29/CE29))</f>
        <v>-6.7137005006827491E-3</v>
      </c>
      <c r="CI29" s="21">
        <f>SUMIF($C$6:CH$6,CI$5,$C29:CH29)</f>
        <v>4395401</v>
      </c>
      <c r="CJ29" s="87">
        <f ca="1">SUMIF($C$6:CI$6,CJ$5,$C29:CI29)</f>
        <v>4319044</v>
      </c>
      <c r="CK29" s="21">
        <f ca="1">SUM(CJ29-CI29)</f>
        <v>-76357</v>
      </c>
      <c r="CL29" s="22">
        <f ca="1">IF(CK29=0,0,IF(CI29=0,1,CK29/CI29))</f>
        <v>-1.7372021346857773E-2</v>
      </c>
      <c r="CM29" s="21">
        <f>+DK29</f>
        <v>351622</v>
      </c>
      <c r="CN29" s="87">
        <f ca="1">OFFSET(DK29,0,14,1,1)</f>
        <v>334590</v>
      </c>
      <c r="CO29" s="21">
        <f ca="1">SUM(CN29-CM29)</f>
        <v>-17032</v>
      </c>
      <c r="CP29" s="22">
        <f ca="1">IF(CO29=0,0,IF(CM29=0,1,CO29/CM29))</f>
        <v>-4.8438379851090091E-2</v>
      </c>
      <c r="CQ29" s="21">
        <f>SUMIF($C$6:CP$6,CQ$5,$C29:CP29)</f>
        <v>4747023</v>
      </c>
      <c r="CR29" s="87">
        <f ca="1">SUMIF($C$6:CQ$6,CR$5,$C29:CQ29)</f>
        <v>4653634</v>
      </c>
      <c r="CS29" s="21">
        <f ca="1">SUM(CR29-CQ29)</f>
        <v>-93389</v>
      </c>
      <c r="CT29" s="22">
        <f ca="1">IF(CS29=0,0,IF(CQ29=0,1,CS29/CQ29))</f>
        <v>-1.9673172006960993E-2</v>
      </c>
      <c r="CW29" s="12" t="s">
        <v>14</v>
      </c>
      <c r="CX29" s="81" t="s">
        <v>6</v>
      </c>
      <c r="CZ29" s="88">
        <f>SUMIF(PB!$A$73:$A$83,'2012-2013'!CZ$7,PB!D$73:D$83)</f>
        <v>298145</v>
      </c>
      <c r="DA29" s="88">
        <f>SUMIF(PB!$A$73:$A$83,'2012-2013'!DA$7,PB!E$73:E$83)</f>
        <v>306839</v>
      </c>
      <c r="DB29" s="88">
        <f>SUMIF(PB!$A$73:$A$83,'2012-2013'!DB$7,PB!F$73:F$83)</f>
        <v>380725</v>
      </c>
      <c r="DC29" s="88">
        <f>SUMIF(PB!$A$73:$A$83,'2012-2013'!DC$7,PB!G$73:G$83)</f>
        <v>361936</v>
      </c>
      <c r="DD29" s="88">
        <f>SUMIF(PB!$A$73:$A$83,'2012-2013'!DD$7,PB!H$73:H$83)</f>
        <v>390899</v>
      </c>
      <c r="DE29" s="88">
        <f>SUMIF(PB!$A$73:$A$83,'2012-2013'!DE$7,PB!I$73:I$83)</f>
        <v>430697</v>
      </c>
      <c r="DF29" s="88">
        <f>SUMIF(PB!$A$73:$A$83,'2012-2013'!DF$7,PB!J$73:J$83)</f>
        <v>531574</v>
      </c>
      <c r="DG29" s="88">
        <f>SUMIF(PB!$A$73:$A$83,'2012-2013'!DG$7,PB!K$73:K$83)</f>
        <v>558528</v>
      </c>
      <c r="DH29" s="88">
        <f>SUMIF(PB!$A$73:$A$83,'2012-2013'!DH$7,PB!L$73:L$83)</f>
        <v>404273</v>
      </c>
      <c r="DI29" s="88">
        <f>SUMIF(PB!$A$73:$A$83,'2012-2013'!DI$7,PB!M$73:M$83)</f>
        <v>380265</v>
      </c>
      <c r="DJ29" s="88">
        <f>SUMIF(PB!$A$73:$A$83,'2012-2013'!DJ$7,PB!N$73:N$83)</f>
        <v>351520</v>
      </c>
      <c r="DK29" s="88">
        <f>SUMIF(PB!$A$73:$A$83,'2012-2013'!DK$7,PB!O$73:O$83)</f>
        <v>351622</v>
      </c>
      <c r="DN29" s="88">
        <f>SUMIF(PB!$A$73:$A$83,'2012-2013'!DN$7,PB!D$73:D$83)</f>
        <v>295667</v>
      </c>
      <c r="DO29" s="88">
        <f>SUMIF(PB!$A$73:$A$83,'2012-2013'!DO$7,PB!E$73:E$83)</f>
        <v>289035</v>
      </c>
      <c r="DP29" s="88">
        <f>SUMIF(PB!$A$73:$A$83,'2012-2013'!DP$7,PB!F$73:F$83)</f>
        <v>380499</v>
      </c>
      <c r="DQ29" s="88">
        <f>SUMIF(PB!$A$73:$A$83,'2012-2013'!DQ$7,PB!G$73:G$83)</f>
        <v>351690</v>
      </c>
      <c r="DR29" s="88">
        <f>SUMIF(PB!$A$73:$A$83,'2012-2013'!DR$7,PB!H$73:H$83)</f>
        <v>397072</v>
      </c>
      <c r="DS29" s="88">
        <f>SUMIF(PB!$A$73:$A$83,'2012-2013'!DS$7,PB!I$73:I$83)</f>
        <v>422120</v>
      </c>
      <c r="DT29" s="88">
        <f>SUMIF(PB!$A$73:$A$83,'2012-2013'!DT$7,PB!J$73:J$83)</f>
        <v>516685</v>
      </c>
      <c r="DU29" s="88">
        <f>SUMIF(PB!$A$73:$A$83,'2012-2013'!DU$7,PB!K$73:K$83)</f>
        <v>543071</v>
      </c>
      <c r="DV29" s="88">
        <f>SUMIF(PB!$A$73:$A$83,'2012-2013'!DV$7,PB!L$73:L$83)</f>
        <v>393697</v>
      </c>
      <c r="DW29" s="88">
        <f>SUMIF(PB!$A$73:$A$83,'2012-2013'!DW$7,PB!M$73:M$83)</f>
        <v>380348</v>
      </c>
      <c r="DX29" s="88">
        <f>SUMIF(PB!$A$73:$A$83,'2012-2013'!DX$7,PB!N$73:N$83)</f>
        <v>349160</v>
      </c>
      <c r="DY29" s="88">
        <f>SUMIF(PB!$A$73:$A$83,'2012-2013'!DY$7,PB!O$73:O$83)</f>
        <v>334590</v>
      </c>
      <c r="DZ29"/>
    </row>
    <row r="30" spans="1:130" s="12" customFormat="1" ht="15.6">
      <c r="A30" s="101" t="str">
        <f>+CW31</f>
        <v>Peace Bridge</v>
      </c>
      <c r="B30" s="29" t="s">
        <v>7</v>
      </c>
      <c r="C30" s="21">
        <f>+CZ30</f>
        <v>103727</v>
      </c>
      <c r="D30" s="87">
        <f ca="1">OFFSET(CZ30,0,14,1,1)</f>
        <v>105017</v>
      </c>
      <c r="E30" s="21">
        <f ca="1">SUM(D30-C30)</f>
        <v>1290</v>
      </c>
      <c r="F30" s="22">
        <f ca="1">IF(E30=0,0,IF(C30=0,1,E30/C30))</f>
        <v>1.243649194520231E-2</v>
      </c>
      <c r="G30" s="21">
        <f>SUMIF($C$6:F$6,G$5,$C30:F30)</f>
        <v>103727</v>
      </c>
      <c r="H30" s="87">
        <f ca="1">SUMIF($C$6:G$6,H$5,$C30:G30)</f>
        <v>105017</v>
      </c>
      <c r="I30" s="21">
        <f ca="1">SUM(H30-G30)</f>
        <v>1290</v>
      </c>
      <c r="J30" s="22">
        <f ca="1">IF(I30=0,0,IF(G30=0,1,I30/G30))</f>
        <v>1.243649194520231E-2</v>
      </c>
      <c r="K30" s="21">
        <f>+DA30</f>
        <v>101752</v>
      </c>
      <c r="L30" s="87">
        <f ca="1">OFFSET(DA30,0,14,1,1)</f>
        <v>95975</v>
      </c>
      <c r="M30" s="21">
        <f ca="1">SUM(L30-K30)</f>
        <v>-5777</v>
      </c>
      <c r="N30" s="22">
        <f ca="1">IF(M30=0,0,IF(K30=0,1,M30/K30))</f>
        <v>-5.6775296800062901E-2</v>
      </c>
      <c r="O30" s="21">
        <f>SUMIF($C$6:N$6,O$5,$C30:N30)</f>
        <v>205479</v>
      </c>
      <c r="P30" s="87">
        <f ca="1">SUMIF($C$6:O$6,P$5,$C30:O30)</f>
        <v>200992</v>
      </c>
      <c r="Q30" s="21">
        <f ca="1">SUM(P30-O30)</f>
        <v>-4487</v>
      </c>
      <c r="R30" s="22">
        <f ca="1">IF(Q30=0,0,IF(O30=0,1,Q30/O30))</f>
        <v>-2.1836781374252358E-2</v>
      </c>
      <c r="S30" s="21">
        <f>+DB30</f>
        <v>109548</v>
      </c>
      <c r="T30" s="87">
        <f ca="1">OFFSET(DB30,0,14,1,1)</f>
        <v>100338</v>
      </c>
      <c r="U30" s="21">
        <f ca="1">SUM(T30-S30)</f>
        <v>-9210</v>
      </c>
      <c r="V30" s="22">
        <f ca="1">IF(U30=0,0,IF(S30=0,1,U30/S30))</f>
        <v>-8.4072735239347135E-2</v>
      </c>
      <c r="W30" s="21">
        <f>SUMIF($C$6:V$6,W$5,$C30:V30)</f>
        <v>315027</v>
      </c>
      <c r="X30" s="87">
        <f ca="1">SUMIF($C$6:W$6,X$5,$C30:W30)</f>
        <v>301330</v>
      </c>
      <c r="Y30" s="21">
        <f ca="1">SUM(X30-W30)</f>
        <v>-13697</v>
      </c>
      <c r="Z30" s="22">
        <f ca="1">IF(Y30=0,0,IF(W30=0,1,Y30/W30))</f>
        <v>-4.3478812927145928E-2</v>
      </c>
      <c r="AA30" s="21">
        <f>+DC30</f>
        <v>106867</v>
      </c>
      <c r="AB30" s="87">
        <f ca="1">OFFSET(DC30,0,14,1,1)</f>
        <v>108155</v>
      </c>
      <c r="AC30" s="21">
        <f ca="1">SUM(AB30-AA30)</f>
        <v>1288</v>
      </c>
      <c r="AD30" s="22">
        <f ca="1">IF(AC30=0,0,IF(AA30=0,1,AC30/AA30))</f>
        <v>1.205236415357407E-2</v>
      </c>
      <c r="AE30" s="21">
        <f>SUMIF($C$6:AD$6,AE$5,$C30:AD30)</f>
        <v>421894</v>
      </c>
      <c r="AF30" s="87">
        <f ca="1">SUMIF($C$6:AE$6,AF$5,$C30:AE30)</f>
        <v>409485</v>
      </c>
      <c r="AG30" s="21">
        <f ca="1">SUM(AF30-AE30)</f>
        <v>-12409</v>
      </c>
      <c r="AH30" s="22">
        <f ca="1">IF(AG30=0,0,IF(AE30=0,1,AG30/AE30))</f>
        <v>-2.9412601269513197E-2</v>
      </c>
      <c r="AI30" s="21">
        <f>+DD30</f>
        <v>113836</v>
      </c>
      <c r="AJ30" s="87">
        <f ca="1">OFFSET(DD30,0,14,1,1)</f>
        <v>111783</v>
      </c>
      <c r="AK30" s="21">
        <f ca="1">SUM(AJ30-AI30)</f>
        <v>-2053</v>
      </c>
      <c r="AL30" s="22">
        <f ca="1">IF(AK30=0,0,IF(AI30=0,1,AK30/AI30))</f>
        <v>-1.8034716609859797E-2</v>
      </c>
      <c r="AM30" s="21">
        <f>SUMIF($C$6:AL$6,AM$5,$C30:AL30)</f>
        <v>535730</v>
      </c>
      <c r="AN30" s="87">
        <f ca="1">SUMIF($C$6:AM$6,AN$5,$C30:AM30)</f>
        <v>521268</v>
      </c>
      <c r="AO30" s="21">
        <f ca="1">SUM(AN30-AM30)</f>
        <v>-14462</v>
      </c>
      <c r="AP30" s="22">
        <f ca="1">IF(AO30=0,0,IF(AM30=0,1,AO30/AM30))</f>
        <v>-2.6994941481716536E-2</v>
      </c>
      <c r="AQ30" s="21">
        <f>+DE30</f>
        <v>108995</v>
      </c>
      <c r="AR30" s="87">
        <f ca="1">OFFSET(DE30,0,14,1,1)</f>
        <v>103836</v>
      </c>
      <c r="AS30" s="21">
        <f ca="1">SUM(AR30-AQ30)</f>
        <v>-5159</v>
      </c>
      <c r="AT30" s="22">
        <f ca="1">IF(AS30=0,0,IF(AQ30=0,1,AS30/AQ30))</f>
        <v>-4.7332446442497365E-2</v>
      </c>
      <c r="AU30" s="21">
        <f>SUMIF($C$6:AT$6,AU$5,$C30:AT30)</f>
        <v>644725</v>
      </c>
      <c r="AV30" s="87">
        <f ca="1">SUMIF($C$6:AU$6,AV$5,$C30:AU30)</f>
        <v>625104</v>
      </c>
      <c r="AW30" s="21">
        <f ca="1">SUM(AV30-AU30)</f>
        <v>-19621</v>
      </c>
      <c r="AX30" s="22">
        <f ca="1">IF(AW30=0,0,IF(AU30=0,1,AW30/AU30))</f>
        <v>-3.0433130404436001E-2</v>
      </c>
      <c r="AY30" s="21">
        <f>+DF30</f>
        <v>103426</v>
      </c>
      <c r="AZ30" s="87">
        <f ca="1">OFFSET(DF30,0,14,1,1)</f>
        <v>104510</v>
      </c>
      <c r="BA30" s="21">
        <f ca="1">SUM(AZ30-AY30)</f>
        <v>1084</v>
      </c>
      <c r="BB30" s="22">
        <f ca="1">IF(BA30=0,0,IF(AY30=0,1,BA30/AY30))</f>
        <v>1.048092355887301E-2</v>
      </c>
      <c r="BC30" s="21">
        <f>SUMIF($C$6:BB$6,BC$5,$C30:BB30)</f>
        <v>748151</v>
      </c>
      <c r="BD30" s="87">
        <f ca="1">SUMIF($C$6:BC$6,BD$5,$C30:BC30)</f>
        <v>729614</v>
      </c>
      <c r="BE30" s="21">
        <f ca="1">SUM(BD30-BC30)</f>
        <v>-18537</v>
      </c>
      <c r="BF30" s="22">
        <f ca="1">IF(BE30=0,0,IF(BC30=0,1,BE30/BC30))</f>
        <v>-2.4777083770522262E-2</v>
      </c>
      <c r="BG30" s="21">
        <f>+DG30</f>
        <v>110792</v>
      </c>
      <c r="BH30" s="87">
        <f ca="1">OFFSET(DG30,0,14,1,1)</f>
        <v>106640</v>
      </c>
      <c r="BI30" s="21">
        <f ca="1">SUM(BH30-BG30)</f>
        <v>-4152</v>
      </c>
      <c r="BJ30" s="22">
        <f ca="1">IF(BI30=0,0,IF(BG30=0,1,BI30/BG30))</f>
        <v>-3.7475630009386959E-2</v>
      </c>
      <c r="BK30" s="21">
        <f>SUMIF($C$6:BJ$6,BK$5,$C30:BJ30)</f>
        <v>858943</v>
      </c>
      <c r="BL30" s="87">
        <f ca="1">SUMIF($C$6:BK$6,BL$5,$C30:BK30)</f>
        <v>836254</v>
      </c>
      <c r="BM30" s="21">
        <f ca="1">SUM(BL30-BK30)</f>
        <v>-22689</v>
      </c>
      <c r="BN30" s="22">
        <f ca="1">IF(BM30=0,0,IF(BK30=0,1,BM30/BK30))</f>
        <v>-2.6415024046997297E-2</v>
      </c>
      <c r="BO30" s="21">
        <f>+DH30</f>
        <v>102008</v>
      </c>
      <c r="BP30" s="87">
        <f ca="1">OFFSET(DH30,0,14,1,1)</f>
        <v>103978</v>
      </c>
      <c r="BQ30" s="21">
        <f ca="1">SUM(BP30-BO30)</f>
        <v>1970</v>
      </c>
      <c r="BR30" s="22">
        <f ca="1">IF(BQ30=0,0,IF(BO30=0,1,BQ30/BO30))</f>
        <v>1.9312210806995529E-2</v>
      </c>
      <c r="BS30" s="21">
        <f>SUMIF($C$6:BR$6,BS$5,$C30:BR30)</f>
        <v>960951</v>
      </c>
      <c r="BT30" s="87">
        <f ca="1">SUMIF($C$6:BS$6,BT$5,$C30:BS30)</f>
        <v>940232</v>
      </c>
      <c r="BU30" s="21">
        <f ca="1">SUM(BT30-BS30)</f>
        <v>-20719</v>
      </c>
      <c r="BV30" s="22">
        <f ca="1">IF(BU30=0,0,IF(BS30=0,1,BU30/BS30))</f>
        <v>-2.1560932867544756E-2</v>
      </c>
      <c r="BW30" s="21">
        <f>+DI30</f>
        <v>109991</v>
      </c>
      <c r="BX30" s="87">
        <f ca="1">OFFSET(DI30,0,14,1,1)</f>
        <v>112642</v>
      </c>
      <c r="BY30" s="21">
        <f ca="1">SUM(BX30-BW30)</f>
        <v>2651</v>
      </c>
      <c r="BZ30" s="22">
        <f ca="1">IF(BY30=0,0,IF(BW30=0,1,BY30/BW30))</f>
        <v>2.4101971979525596E-2</v>
      </c>
      <c r="CA30" s="21">
        <f>SUMIF($C$6:BZ$6,CA$5,$C30:BZ30)</f>
        <v>1070942</v>
      </c>
      <c r="CB30" s="87">
        <f ca="1">SUMIF($C$6:CA$6,CB$5,$C30:CA30)</f>
        <v>1052874</v>
      </c>
      <c r="CC30" s="21">
        <f ca="1">SUM(CB30-CA30)</f>
        <v>-18068</v>
      </c>
      <c r="CD30" s="22">
        <f ca="1">IF(CC30=0,0,IF(CA30=0,1,CC30/CA30))</f>
        <v>-1.6871128408447889E-2</v>
      </c>
      <c r="CE30" s="21">
        <f>+DJ30</f>
        <v>105782</v>
      </c>
      <c r="CF30" s="87">
        <f ca="1">OFFSET(DJ30,0,14,1,1)</f>
        <v>100459</v>
      </c>
      <c r="CG30" s="21">
        <f ca="1">SUM(CF30-CE30)</f>
        <v>-5323</v>
      </c>
      <c r="CH30" s="22">
        <f ca="1">IF(CG30=0,0,IF(CE30=0,1,CG30/CE30))</f>
        <v>-5.0320470401391544E-2</v>
      </c>
      <c r="CI30" s="21">
        <f>SUMIF($C$6:CH$6,CI$5,$C30:CH30)</f>
        <v>1176724</v>
      </c>
      <c r="CJ30" s="87">
        <f ca="1">SUMIF($C$6:CI$6,CJ$5,$C30:CI30)</f>
        <v>1153333</v>
      </c>
      <c r="CK30" s="21">
        <f ca="1">SUM(CJ30-CI30)</f>
        <v>-23391</v>
      </c>
      <c r="CL30" s="22">
        <f ca="1">IF(CK30=0,0,IF(CI30=0,1,CK30/CI30))</f>
        <v>-1.9878068264095914E-2</v>
      </c>
      <c r="CM30" s="21">
        <f>+DK30</f>
        <v>88627</v>
      </c>
      <c r="CN30" s="87">
        <f ca="1">OFFSET(DK30,0,14,1,1)</f>
        <v>91405</v>
      </c>
      <c r="CO30" s="21">
        <f ca="1">SUM(CN30-CM30)</f>
        <v>2778</v>
      </c>
      <c r="CP30" s="22">
        <f ca="1">IF(CO30=0,0,IF(CM30=0,1,CO30/CM30))</f>
        <v>3.1344849763616053E-2</v>
      </c>
      <c r="CQ30" s="21">
        <f>SUMIF($C$6:CP$6,CQ$5,$C30:CP30)</f>
        <v>1265351</v>
      </c>
      <c r="CR30" s="87">
        <f ca="1">SUMIF($C$6:CQ$6,CR$5,$C30:CQ30)</f>
        <v>1244738</v>
      </c>
      <c r="CS30" s="21">
        <f ca="1">SUM(CR30-CQ30)</f>
        <v>-20613</v>
      </c>
      <c r="CT30" s="22">
        <f ca="1">IF(CS30=0,0,IF(CQ30=0,1,CS30/CQ30))</f>
        <v>-1.6290341573207752E-2</v>
      </c>
      <c r="CW30" s="12" t="s">
        <v>14</v>
      </c>
      <c r="CX30" s="81" t="s">
        <v>7</v>
      </c>
      <c r="CY30" s="16"/>
      <c r="CZ30" s="88">
        <f>SUMIF(PB!$A$87:$A$97,'2012-2013'!CZ$7,PB!D$87:D$97)</f>
        <v>103727</v>
      </c>
      <c r="DA30" s="88">
        <f>SUMIF(PB!$A$87:$A$97,'2012-2013'!DA$7,PB!E$87:E$97)</f>
        <v>101752</v>
      </c>
      <c r="DB30" s="88">
        <f>SUMIF(PB!$A$87:$A$97,'2012-2013'!DB$7,PB!F$87:F$97)</f>
        <v>109548</v>
      </c>
      <c r="DC30" s="88">
        <f>SUMIF(PB!$A$87:$A$97,'2012-2013'!DC$7,PB!G$87:G$97)</f>
        <v>106867</v>
      </c>
      <c r="DD30" s="88">
        <f>SUMIF(PB!$A$87:$A$97,'2012-2013'!DD$7,PB!H$87:H$97)</f>
        <v>113836</v>
      </c>
      <c r="DE30" s="88">
        <f>SUMIF(PB!$A$87:$A$97,'2012-2013'!DE$7,PB!I$87:I$97)</f>
        <v>108995</v>
      </c>
      <c r="DF30" s="88">
        <f>SUMIF(PB!$A$87:$A$97,'2012-2013'!DF$7,PB!J$87:J$97)</f>
        <v>103426</v>
      </c>
      <c r="DG30" s="88">
        <f>SUMIF(PB!$A$87:$A$97,'2012-2013'!DG$7,PB!K$87:K$97)</f>
        <v>110792</v>
      </c>
      <c r="DH30" s="88">
        <f>SUMIF(PB!$A$87:$A$97,'2012-2013'!DH$7,PB!L$87:L$97)</f>
        <v>102008</v>
      </c>
      <c r="DI30" s="88">
        <f>SUMIF(PB!$A$87:$A$97,'2012-2013'!DI$7,PB!M$87:M$97)</f>
        <v>109991</v>
      </c>
      <c r="DJ30" s="88">
        <f>SUMIF(PB!$A$87:$A$97,'2012-2013'!DJ$7,PB!N$87:N$97)</f>
        <v>105782</v>
      </c>
      <c r="DK30" s="88">
        <f>SUMIF(PB!$A$87:$A$97,'2012-2013'!DK$7,PB!O$87:O$97)</f>
        <v>88627</v>
      </c>
      <c r="DN30" s="88">
        <f>SUMIF(PB!$A$87:$A$97,'2012-2013'!DN$7,PB!D$87:D$97)</f>
        <v>105017</v>
      </c>
      <c r="DO30" s="88">
        <f>SUMIF(PB!$A$87:$A$97,'2012-2013'!DO$7,PB!E$87:E$97)</f>
        <v>95975</v>
      </c>
      <c r="DP30" s="88">
        <f>SUMIF(PB!$A$87:$A$97,'2012-2013'!DP$7,PB!F$87:F$97)</f>
        <v>100338</v>
      </c>
      <c r="DQ30" s="88">
        <f>SUMIF(PB!$A$87:$A$97,'2012-2013'!DQ$7,PB!G$87:G$97)</f>
        <v>108155</v>
      </c>
      <c r="DR30" s="88">
        <f>SUMIF(PB!$A$87:$A$97,'2012-2013'!DR$7,PB!H$87:H$97)</f>
        <v>111783</v>
      </c>
      <c r="DS30" s="88">
        <f>SUMIF(PB!$A$87:$A$97,'2012-2013'!DS$7,PB!I$87:I$97)</f>
        <v>103836</v>
      </c>
      <c r="DT30" s="88">
        <f>SUMIF(PB!$A$87:$A$97,'2012-2013'!DT$7,PB!J$87:J$97)</f>
        <v>104510</v>
      </c>
      <c r="DU30" s="88">
        <f>SUMIF(PB!$A$87:$A$97,'2012-2013'!DU$7,PB!K$87:K$97)</f>
        <v>106640</v>
      </c>
      <c r="DV30" s="88">
        <f>SUMIF(PB!$A$87:$A$97,'2012-2013'!DV$7,PB!L$87:L$97)</f>
        <v>103978</v>
      </c>
      <c r="DW30" s="88">
        <f>SUMIF(PB!$A$87:$A$97,'2012-2013'!DW$7,PB!M$87:M$97)</f>
        <v>112642</v>
      </c>
      <c r="DX30" s="88">
        <f>SUMIF(PB!$A$87:$A$97,'2012-2013'!DX$7,PB!N$87:N$97)</f>
        <v>100459</v>
      </c>
      <c r="DY30" s="88">
        <f>SUMIF(PB!$A$87:$A$97,'2012-2013'!DY$7,PB!O$87:O$97)</f>
        <v>91405</v>
      </c>
      <c r="DZ30"/>
    </row>
    <row r="31" spans="1:130" s="12" customFormat="1" ht="15.6">
      <c r="A31" s="100"/>
      <c r="B31" s="29" t="s">
        <v>8</v>
      </c>
      <c r="C31" s="87">
        <f>+CZ31</f>
        <v>2398</v>
      </c>
      <c r="D31" s="87">
        <f ca="1">OFFSET(CZ31,0,14,1,1)</f>
        <v>2220</v>
      </c>
      <c r="E31" s="87">
        <f ca="1">SUM(D31-C31)</f>
        <v>-178</v>
      </c>
      <c r="F31" s="22">
        <f ca="1">IF(E31=0,0,IF(C31=0,1,E31/C31))</f>
        <v>-7.422852376980818E-2</v>
      </c>
      <c r="G31" s="87">
        <f>SUMIF($C$6:F$6,G$5,$C31:F31)</f>
        <v>2398</v>
      </c>
      <c r="H31" s="87">
        <f ca="1">SUMIF($C$6:G$6,H$5,$C31:G31)</f>
        <v>2220</v>
      </c>
      <c r="I31" s="87">
        <f ca="1">SUM(H31-G31)</f>
        <v>-178</v>
      </c>
      <c r="J31" s="22">
        <f ca="1">IF(I31=0,0,IF(G31=0,1,I31/G31))</f>
        <v>-7.422852376980818E-2</v>
      </c>
      <c r="K31" s="87">
        <f>+DA31</f>
        <v>2474</v>
      </c>
      <c r="L31" s="87">
        <f ca="1">OFFSET(DA31,0,14,1,1)</f>
        <v>2204</v>
      </c>
      <c r="M31" s="87">
        <f ca="1">SUM(L31-K31)</f>
        <v>-270</v>
      </c>
      <c r="N31" s="22">
        <f ca="1">IF(M31=0,0,IF(K31=0,1,M31/K31))</f>
        <v>-0.10913500404203719</v>
      </c>
      <c r="O31" s="87">
        <f>SUMIF($C$6:N$6,O$5,$C31:N31)</f>
        <v>4872</v>
      </c>
      <c r="P31" s="87">
        <f ca="1">SUMIF($C$6:O$6,P$5,$C31:O31)</f>
        <v>4424</v>
      </c>
      <c r="Q31" s="87">
        <f ca="1">SUM(P31-O31)</f>
        <v>-448</v>
      </c>
      <c r="R31" s="22">
        <f ca="1">IF(Q31=0,0,IF(O31=0,1,Q31/O31))</f>
        <v>-9.1954022988505746E-2</v>
      </c>
      <c r="S31" s="87">
        <f>+DB31</f>
        <v>2412</v>
      </c>
      <c r="T31" s="87">
        <f ca="1">OFFSET(DB31,0,14,1,1)</f>
        <v>2332</v>
      </c>
      <c r="U31" s="87">
        <f ca="1">SUM(T31-S31)</f>
        <v>-80</v>
      </c>
      <c r="V31" s="22">
        <f ca="1">IF(U31=0,0,IF(S31=0,1,U31/S31))</f>
        <v>-3.316749585406302E-2</v>
      </c>
      <c r="W31" s="87">
        <f>SUMIF($C$6:V$6,W$5,$C31:V31)</f>
        <v>7284</v>
      </c>
      <c r="X31" s="87">
        <f ca="1">SUMIF($C$6:W$6,X$5,$C31:W31)</f>
        <v>6756</v>
      </c>
      <c r="Y31" s="87">
        <f ca="1">SUM(X31-W31)</f>
        <v>-528</v>
      </c>
      <c r="Z31" s="22">
        <f ca="1">IF(Y31=0,0,IF(W31=0,1,Y31/W31))</f>
        <v>-7.248764415156507E-2</v>
      </c>
      <c r="AA31" s="87">
        <f>+DC31</f>
        <v>2374</v>
      </c>
      <c r="AB31" s="87">
        <f ca="1">OFFSET(DC31,0,14,1,1)</f>
        <v>2372</v>
      </c>
      <c r="AC31" s="87">
        <f ca="1">SUM(AB31-AA31)</f>
        <v>-2</v>
      </c>
      <c r="AD31" s="22">
        <f ca="1">IF(AC31=0,0,IF(AA31=0,1,AC31/AA31))</f>
        <v>-8.4245998315080029E-4</v>
      </c>
      <c r="AE31" s="87">
        <f>SUMIF($C$6:AD$6,AE$5,$C31:AD31)</f>
        <v>9658</v>
      </c>
      <c r="AF31" s="87">
        <f ca="1">SUMIF($C$6:AE$6,AF$5,$C31:AE31)</f>
        <v>9128</v>
      </c>
      <c r="AG31" s="87">
        <f ca="1">SUM(AF31-AE31)</f>
        <v>-530</v>
      </c>
      <c r="AH31" s="22">
        <f ca="1">IF(AG31=0,0,IF(AE31=0,1,AG31/AE31))</f>
        <v>-5.4876786084075375E-2</v>
      </c>
      <c r="AI31" s="87">
        <f>+DD31</f>
        <v>2554</v>
      </c>
      <c r="AJ31" s="87">
        <f ca="1">OFFSET(DD31,0,14,1,1)</f>
        <v>2466</v>
      </c>
      <c r="AK31" s="87">
        <f ca="1">SUM(AJ31-AI31)</f>
        <v>-88</v>
      </c>
      <c r="AL31" s="22">
        <f ca="1">IF(AK31=0,0,IF(AI31=0,1,AK31/AI31))</f>
        <v>-3.4455755677368832E-2</v>
      </c>
      <c r="AM31" s="87">
        <f>SUMIF($C$6:AL$6,AM$5,$C31:AL31)</f>
        <v>12212</v>
      </c>
      <c r="AN31" s="87">
        <f ca="1">SUMIF($C$6:AM$6,AN$5,$C31:AM31)</f>
        <v>11594</v>
      </c>
      <c r="AO31" s="87">
        <f ca="1">SUM(AN31-AM31)</f>
        <v>-618</v>
      </c>
      <c r="AP31" s="22">
        <f ca="1">IF(AO31=0,0,IF(AM31=0,1,AO31/AM31))</f>
        <v>-5.0605961349492301E-2</v>
      </c>
      <c r="AQ31" s="87">
        <f>+DE31</f>
        <v>2310</v>
      </c>
      <c r="AR31" s="87">
        <f ca="1">OFFSET(DE31,0,14,1,1)</f>
        <v>2290</v>
      </c>
      <c r="AS31" s="87">
        <f ca="1">SUM(AR31-AQ31)</f>
        <v>-20</v>
      </c>
      <c r="AT31" s="22">
        <f ca="1">IF(AS31=0,0,IF(AQ31=0,1,AS31/AQ31))</f>
        <v>-8.658008658008658E-3</v>
      </c>
      <c r="AU31" s="87">
        <f>SUMIF($C$6:AT$6,AU$5,$C31:AT31)</f>
        <v>14522</v>
      </c>
      <c r="AV31" s="87">
        <f ca="1">SUMIF($C$6:AU$6,AV$5,$C31:AU31)</f>
        <v>13884</v>
      </c>
      <c r="AW31" s="87">
        <f ca="1">SUM(AV31-AU31)</f>
        <v>-638</v>
      </c>
      <c r="AX31" s="22">
        <f ca="1">IF(AW31=0,0,IF(AU31=0,1,AW31/AU31))</f>
        <v>-4.3933342514805122E-2</v>
      </c>
      <c r="AY31" s="87">
        <f>+DF31</f>
        <v>2564</v>
      </c>
      <c r="AZ31" s="87">
        <f ca="1">OFFSET(DF31,0,14,1,1)</f>
        <v>2666</v>
      </c>
      <c r="BA31" s="87">
        <f ca="1">SUM(AZ31-AY31)</f>
        <v>102</v>
      </c>
      <c r="BB31" s="22">
        <f ca="1">IF(BA31=0,0,IF(AY31=0,1,BA31/AY31))</f>
        <v>3.9781591263650544E-2</v>
      </c>
      <c r="BC31" s="87">
        <f>SUMIF($C$6:BB$6,BC$5,$C31:BB31)</f>
        <v>17086</v>
      </c>
      <c r="BD31" s="87">
        <f ca="1">SUMIF($C$6:BC$6,BD$5,$C31:BC31)</f>
        <v>16550</v>
      </c>
      <c r="BE31" s="87">
        <f ca="1">SUM(BD31-BC31)</f>
        <v>-536</v>
      </c>
      <c r="BF31" s="22">
        <f ca="1">IF(BE31=0,0,IF(BC31=0,1,BE31/BC31))</f>
        <v>-3.1370712864333371E-2</v>
      </c>
      <c r="BG31" s="87">
        <f>+DG31</f>
        <v>2944</v>
      </c>
      <c r="BH31" s="87">
        <f ca="1">OFFSET(DG31,0,14,1,1)</f>
        <v>2816</v>
      </c>
      <c r="BI31" s="87">
        <f ca="1">SUM(BH31-BG31)</f>
        <v>-128</v>
      </c>
      <c r="BJ31" s="22">
        <f ca="1">IF(BI31=0,0,IF(BG31=0,1,BI31/BG31))</f>
        <v>-4.3478260869565216E-2</v>
      </c>
      <c r="BK31" s="87">
        <f>SUMIF($C$6:BJ$6,BK$5,$C31:BJ31)</f>
        <v>20030</v>
      </c>
      <c r="BL31" s="87">
        <f ca="1">SUMIF($C$6:BK$6,BL$5,$C31:BK31)</f>
        <v>19366</v>
      </c>
      <c r="BM31" s="87">
        <f ca="1">SUM(BL31-BK31)</f>
        <v>-664</v>
      </c>
      <c r="BN31" s="22">
        <f ca="1">IF(BM31=0,0,IF(BK31=0,1,BM31/BK31))</f>
        <v>-3.3150274588117826E-2</v>
      </c>
      <c r="BO31" s="87">
        <f>+DH31</f>
        <v>2756</v>
      </c>
      <c r="BP31" s="87">
        <f ca="1">OFFSET(DH31,0,14,1,1)</f>
        <v>2840</v>
      </c>
      <c r="BQ31" s="87">
        <f ca="1">SUM(BP31-BO31)</f>
        <v>84</v>
      </c>
      <c r="BR31" s="22">
        <f ca="1">IF(BQ31=0,0,IF(BO31=0,1,BQ31/BO31))</f>
        <v>3.0478955007256895E-2</v>
      </c>
      <c r="BS31" s="87">
        <f>SUMIF($C$6:BR$6,BS$5,$C31:BR31)</f>
        <v>22786</v>
      </c>
      <c r="BT31" s="87">
        <f ca="1">SUMIF($C$6:BS$6,BT$5,$C31:BS31)</f>
        <v>22206</v>
      </c>
      <c r="BU31" s="87">
        <f ca="1">SUM(BT31-BS31)</f>
        <v>-580</v>
      </c>
      <c r="BV31" s="22">
        <f ca="1">IF(BU31=0,0,IF(BS31=0,1,BU31/BS31))</f>
        <v>-2.5454226279294303E-2</v>
      </c>
      <c r="BW31" s="87">
        <f>+DI31</f>
        <v>2714</v>
      </c>
      <c r="BX31" s="87">
        <f ca="1">OFFSET(DI31,0,14,1,1)</f>
        <v>2670</v>
      </c>
      <c r="BY31" s="87">
        <f ca="1">SUM(BX31-BW31)</f>
        <v>-44</v>
      </c>
      <c r="BZ31" s="22">
        <f ca="1">IF(BY31=0,0,IF(BW31=0,1,BY31/BW31))</f>
        <v>-1.6212232866617538E-2</v>
      </c>
      <c r="CA31" s="87">
        <f>SUMIF($C$6:BZ$6,CA$5,$C31:BZ31)</f>
        <v>25500</v>
      </c>
      <c r="CB31" s="87">
        <f ca="1">SUMIF($C$6:CA$6,CB$5,$C31:CA31)</f>
        <v>24876</v>
      </c>
      <c r="CC31" s="87">
        <f ca="1">SUM(CB31-CA31)</f>
        <v>-624</v>
      </c>
      <c r="CD31" s="22">
        <f ca="1">IF(CC31=0,0,IF(CA31=0,1,CC31/CA31))</f>
        <v>-2.4470588235294119E-2</v>
      </c>
      <c r="CE31" s="87">
        <f>+DJ31</f>
        <v>2290</v>
      </c>
      <c r="CF31" s="87">
        <f ca="1">OFFSET(DJ31,0,14,1,1)</f>
        <v>2420</v>
      </c>
      <c r="CG31" s="87">
        <f ca="1">SUM(CF31-CE31)</f>
        <v>130</v>
      </c>
      <c r="CH31" s="22">
        <f ca="1">IF(CG31=0,0,IF(CE31=0,1,CG31/CE31))</f>
        <v>5.6768558951965066E-2</v>
      </c>
      <c r="CI31" s="87">
        <f>SUMIF($C$6:CH$6,CI$5,$C31:CH31)</f>
        <v>27790</v>
      </c>
      <c r="CJ31" s="87">
        <f ca="1">SUMIF($C$6:CI$6,CJ$5,$C31:CI31)</f>
        <v>27296</v>
      </c>
      <c r="CK31" s="87">
        <f ca="1">SUM(CJ31-CI31)</f>
        <v>-494</v>
      </c>
      <c r="CL31" s="22">
        <f ca="1">IF(CK31=0,0,IF(CI31=0,1,CK31/CI31))</f>
        <v>-1.7776178481468154E-2</v>
      </c>
      <c r="CM31" s="87">
        <f>+DK31</f>
        <v>2454</v>
      </c>
      <c r="CN31" s="87">
        <f ca="1">OFFSET(DK31,0,14,1,1)</f>
        <v>2218</v>
      </c>
      <c r="CO31" s="87">
        <f ca="1">SUM(CN31-CM31)</f>
        <v>-236</v>
      </c>
      <c r="CP31" s="22">
        <f ca="1">IF(CO31=0,0,IF(CM31=0,1,CO31/CM31))</f>
        <v>-9.6169519152404237E-2</v>
      </c>
      <c r="CQ31" s="87">
        <f>SUMIF($C$6:CP$6,CQ$5,$C31:CP31)</f>
        <v>30244</v>
      </c>
      <c r="CR31" s="87">
        <f ca="1">SUMIF($C$6:CQ$6,CR$5,$C31:CQ31)</f>
        <v>29514</v>
      </c>
      <c r="CS31" s="87">
        <f ca="1">SUM(CR31-CQ31)</f>
        <v>-730</v>
      </c>
      <c r="CT31" s="22">
        <f ca="1">IF(CS31=0,0,IF(CQ31=0,1,CS31/CQ31))</f>
        <v>-2.4137018912842218E-2</v>
      </c>
      <c r="CW31" s="12" t="s">
        <v>14</v>
      </c>
      <c r="CX31" s="81" t="s">
        <v>8</v>
      </c>
      <c r="CY31" s="16"/>
      <c r="CZ31" s="88">
        <f>SUMIF(PB!$A$101:$A$111,'2012-2013'!CZ$7,PB!D$101:D$111)</f>
        <v>2398</v>
      </c>
      <c r="DA31" s="88">
        <f>SUMIF(PB!$A$101:$A$111,'2012-2013'!DA$7,PB!E$101:E$111)</f>
        <v>2474</v>
      </c>
      <c r="DB31" s="88">
        <f>SUMIF(PB!$A$101:$A$111,'2012-2013'!DB$7,PB!F$101:F$111)</f>
        <v>2412</v>
      </c>
      <c r="DC31" s="88">
        <f>SUMIF(PB!$A$101:$A$111,'2012-2013'!DC$7,PB!G$101:G$111)</f>
        <v>2374</v>
      </c>
      <c r="DD31" s="88">
        <f>SUMIF(PB!$A$101:$A$111,'2012-2013'!DD$7,PB!H$101:H$111)</f>
        <v>2554</v>
      </c>
      <c r="DE31" s="88">
        <f>SUMIF(PB!$A$101:$A$111,'2012-2013'!DE$7,PB!I$101:I$111)</f>
        <v>2310</v>
      </c>
      <c r="DF31" s="88">
        <f>SUMIF(PB!$A$101:$A$111,'2012-2013'!DF$7,PB!J$101:J$111)</f>
        <v>2564</v>
      </c>
      <c r="DG31" s="88">
        <f>SUMIF(PB!$A$101:$A$111,'2012-2013'!DG$7,PB!K$101:K$111)</f>
        <v>2944</v>
      </c>
      <c r="DH31" s="88">
        <f>SUMIF(PB!$A$101:$A$111,'2012-2013'!DH$7,PB!L$101:L$111)</f>
        <v>2756</v>
      </c>
      <c r="DI31" s="88">
        <f>SUMIF(PB!$A$101:$A$111,'2012-2013'!DI$7,PB!M$101:M$111)</f>
        <v>2714</v>
      </c>
      <c r="DJ31" s="88">
        <f>SUMIF(PB!$A$101:$A$111,'2012-2013'!DJ$7,PB!N$101:N$111)</f>
        <v>2290</v>
      </c>
      <c r="DK31" s="88">
        <f>SUMIF(PB!$A$101:$A$111,'2012-2013'!DK$7,PB!O$101:O$111)</f>
        <v>2454</v>
      </c>
      <c r="DN31" s="88">
        <f>SUMIF(PB!$A$101:$A$111,'2012-2013'!DN$7,PB!D$101:D$111)</f>
        <v>2220</v>
      </c>
      <c r="DO31" s="88">
        <f>SUMIF(PB!$A$101:$A$111,'2012-2013'!DO$7,PB!E$101:E$111)</f>
        <v>2204</v>
      </c>
      <c r="DP31" s="88">
        <f>SUMIF(PB!$A$101:$A$111,'2012-2013'!DP$7,PB!F$101:F$111)</f>
        <v>2332</v>
      </c>
      <c r="DQ31" s="88">
        <f>SUMIF(PB!$A$101:$A$111,'2012-2013'!DQ$7,PB!G$101:G$111)</f>
        <v>2372</v>
      </c>
      <c r="DR31" s="88">
        <f>SUMIF(PB!$A$101:$A$111,'2012-2013'!DR$7,PB!H$101:H$111)</f>
        <v>2466</v>
      </c>
      <c r="DS31" s="88">
        <f>SUMIF(PB!$A$101:$A$111,'2012-2013'!DS$7,PB!I$101:I$111)</f>
        <v>2290</v>
      </c>
      <c r="DT31" s="88">
        <f>SUMIF(PB!$A$101:$A$111,'2012-2013'!DT$7,PB!J$101:J$111)</f>
        <v>2666</v>
      </c>
      <c r="DU31" s="88">
        <f>SUMIF(PB!$A$101:$A$111,'2012-2013'!DU$7,PB!K$101:K$111)</f>
        <v>2816</v>
      </c>
      <c r="DV31" s="88">
        <f>SUMIF(PB!$A$101:$A$111,'2012-2013'!DV$7,PB!L$101:L$111)</f>
        <v>2840</v>
      </c>
      <c r="DW31" s="88">
        <f>SUMIF(PB!$A$101:$A$111,'2012-2013'!DW$7,PB!M$101:M$111)</f>
        <v>2670</v>
      </c>
      <c r="DX31" s="88">
        <f>SUMIF(PB!$A$101:$A$111,'2012-2013'!DX$7,PB!N$101:N$111)</f>
        <v>2420</v>
      </c>
      <c r="DY31" s="88">
        <f>SUMIF(PB!$A$101:$A$111,'2012-2013'!DY$7,PB!O$101:O$111)</f>
        <v>2218</v>
      </c>
      <c r="DZ31"/>
    </row>
    <row r="32" spans="1:130" s="16" customFormat="1" ht="15.6">
      <c r="A32" s="90"/>
      <c r="B32" s="27" t="s">
        <v>9</v>
      </c>
      <c r="C32" s="14">
        <f>+SUM(C29:C31)</f>
        <v>404270</v>
      </c>
      <c r="D32" s="103">
        <f ca="1">+SUM(D29:D31)</f>
        <v>402904</v>
      </c>
      <c r="E32" s="14">
        <f ca="1">SUM(E29:E31)</f>
        <v>-1366</v>
      </c>
      <c r="F32" s="15">
        <f ca="1">IF(E32=0,0,IF(C32=0,1,E32/C32))</f>
        <v>-3.3789299230712147E-3</v>
      </c>
      <c r="G32" s="14">
        <f>SUM(G29:G31)</f>
        <v>404270</v>
      </c>
      <c r="H32" s="103">
        <f ca="1">SUM(H29:H31)</f>
        <v>402904</v>
      </c>
      <c r="I32" s="14">
        <f ca="1">SUM(I29:I31)</f>
        <v>-1366</v>
      </c>
      <c r="J32" s="15">
        <f ca="1">IF(I32=0,0,IF(G32=0,1,I32/G32))</f>
        <v>-3.3789299230712147E-3</v>
      </c>
      <c r="K32" s="14">
        <f>+SUM(K29:K31)</f>
        <v>411065</v>
      </c>
      <c r="L32" s="103">
        <f ca="1">+SUM(L29:L31)</f>
        <v>387214</v>
      </c>
      <c r="M32" s="14">
        <f ca="1">SUM(M29:M31)</f>
        <v>-23851</v>
      </c>
      <c r="N32" s="15">
        <f ca="1">IF(M32=0,0,IF(K32=0,1,M32/K32))</f>
        <v>-5.8022453869825942E-2</v>
      </c>
      <c r="O32" s="14">
        <f>SUM(O29:O31)</f>
        <v>815335</v>
      </c>
      <c r="P32" s="103">
        <f ca="1">SUM(P29:P31)</f>
        <v>790118</v>
      </c>
      <c r="Q32" s="14">
        <f ca="1">SUM(Q29:Q31)</f>
        <v>-25217</v>
      </c>
      <c r="R32" s="15">
        <f ca="1">IF(Q32=0,0,IF(O32=0,1,Q32/O32))</f>
        <v>-3.092839139740107E-2</v>
      </c>
      <c r="S32" s="14">
        <f>+SUM(S29:S31)</f>
        <v>492685</v>
      </c>
      <c r="T32" s="103">
        <f ca="1">+SUM(T29:T31)</f>
        <v>483169</v>
      </c>
      <c r="U32" s="14">
        <f ca="1">SUM(U29:U31)</f>
        <v>-9516</v>
      </c>
      <c r="V32" s="15">
        <f ca="1">IF(U32=0,0,IF(S32=0,1,U32/S32))</f>
        <v>-1.931457219115662E-2</v>
      </c>
      <c r="W32" s="14">
        <f>SUM(W29:W31)</f>
        <v>1308020</v>
      </c>
      <c r="X32" s="103">
        <f ca="1">SUM(X29:X31)</f>
        <v>1273287</v>
      </c>
      <c r="Y32" s="14">
        <f ca="1">SUM(Y29:Y31)</f>
        <v>-34733</v>
      </c>
      <c r="Z32" s="15">
        <f ca="1">IF(Y32=0,0,IF(W32=0,1,Y32/W32))</f>
        <v>-2.6553875323007292E-2</v>
      </c>
      <c r="AA32" s="14">
        <f>+SUM(AA29:AA31)</f>
        <v>471177</v>
      </c>
      <c r="AB32" s="103">
        <f ca="1">+SUM(AB29:AB31)</f>
        <v>462217</v>
      </c>
      <c r="AC32" s="14">
        <f ca="1">SUM(AC29:AC31)</f>
        <v>-8960</v>
      </c>
      <c r="AD32" s="15">
        <f ca="1">IF(AC32=0,0,IF(AA32=0,1,AC32/AA32))</f>
        <v>-1.9016208346332695E-2</v>
      </c>
      <c r="AE32" s="14">
        <f>SUM(AE29:AE31)</f>
        <v>1779197</v>
      </c>
      <c r="AF32" s="103">
        <f ca="1">SUM(AF29:AF31)</f>
        <v>1735504</v>
      </c>
      <c r="AG32" s="14">
        <f ca="1">SUM(AG29:AG31)</f>
        <v>-43693</v>
      </c>
      <c r="AH32" s="15">
        <f ca="1">IF(AG32=0,0,IF(AE32=0,1,AG32/AE32))</f>
        <v>-2.4557707774911942E-2</v>
      </c>
      <c r="AI32" s="14">
        <f>+SUM(AI29:AI31)</f>
        <v>507289</v>
      </c>
      <c r="AJ32" s="103">
        <f ca="1">+SUM(AJ29:AJ31)</f>
        <v>511321</v>
      </c>
      <c r="AK32" s="14">
        <f ca="1">SUM(AK29:AK31)</f>
        <v>4032</v>
      </c>
      <c r="AL32" s="15">
        <f ca="1">IF(AK32=0,0,IF(AI32=0,1,AK32/AI32))</f>
        <v>7.948132129811606E-3</v>
      </c>
      <c r="AM32" s="14">
        <f>SUM(AM29:AM31)</f>
        <v>2286486</v>
      </c>
      <c r="AN32" s="103">
        <f ca="1">SUM(AN29:AN31)</f>
        <v>2246825</v>
      </c>
      <c r="AO32" s="14">
        <f ca="1">SUM(AO29:AO31)</f>
        <v>-39661</v>
      </c>
      <c r="AP32" s="15">
        <f ca="1">IF(AO32=0,0,IF(AM32=0,1,AO32/AM32))</f>
        <v>-1.7345831113770215E-2</v>
      </c>
      <c r="AQ32" s="14">
        <f>+SUM(AQ29:AQ31)</f>
        <v>542002</v>
      </c>
      <c r="AR32" s="103">
        <f ca="1">+SUM(AR29:AR31)</f>
        <v>528246</v>
      </c>
      <c r="AS32" s="14">
        <f ca="1">SUM(AS29:AS31)</f>
        <v>-13756</v>
      </c>
      <c r="AT32" s="15">
        <f ca="1">IF(AS32=0,0,IF(AQ32=0,1,AS32/AQ32))</f>
        <v>-2.5379980147674733E-2</v>
      </c>
      <c r="AU32" s="14">
        <f>SUM(AU29:AU31)</f>
        <v>2828488</v>
      </c>
      <c r="AV32" s="103">
        <f ca="1">SUM(AV29:AV31)</f>
        <v>2775071</v>
      </c>
      <c r="AW32" s="14">
        <f ca="1">SUM(AW29:AW31)</f>
        <v>-53417</v>
      </c>
      <c r="AX32" s="15">
        <f ca="1">IF(AW32=0,0,IF(AU32=0,1,AW32/AU32))</f>
        <v>-1.888535500238997E-2</v>
      </c>
      <c r="AY32" s="14">
        <f>+SUM(AY29:AY31)</f>
        <v>637564</v>
      </c>
      <c r="AZ32" s="103">
        <f ca="1">+SUM(AZ29:AZ31)</f>
        <v>623861</v>
      </c>
      <c r="BA32" s="14">
        <f ca="1">SUM(BA29:BA31)</f>
        <v>-13703</v>
      </c>
      <c r="BB32" s="15">
        <f ca="1">IF(BA32=0,0,IF(AY32=0,1,BA32/AY32))</f>
        <v>-2.1492744257831372E-2</v>
      </c>
      <c r="BC32" s="14">
        <f>SUM(BC29:BC31)</f>
        <v>3466052</v>
      </c>
      <c r="BD32" s="103">
        <f ca="1">SUM(BD29:BD31)</f>
        <v>3398932</v>
      </c>
      <c r="BE32" s="14">
        <f ca="1">SUM(BE29:BE31)</f>
        <v>-67120</v>
      </c>
      <c r="BF32" s="15">
        <f ca="1">IF(BE32=0,0,IF(BC32=0,1,BE32/BC32))</f>
        <v>-1.9364972020038937E-2</v>
      </c>
      <c r="BG32" s="14">
        <f>+SUM(BG29:BG31)</f>
        <v>672264</v>
      </c>
      <c r="BH32" s="103">
        <f ca="1">+SUM(BH29:BH31)</f>
        <v>652527</v>
      </c>
      <c r="BI32" s="14">
        <f ca="1">SUM(BI29:BI31)</f>
        <v>-19737</v>
      </c>
      <c r="BJ32" s="15">
        <f ca="1">IF(BI32=0,0,IF(BG32=0,1,BI32/BG32))</f>
        <v>-2.9359001820713292E-2</v>
      </c>
      <c r="BK32" s="14">
        <f>SUM(BK29:BK31)</f>
        <v>4138316</v>
      </c>
      <c r="BL32" s="103">
        <f ca="1">SUM(BL29:BL31)</f>
        <v>4051459</v>
      </c>
      <c r="BM32" s="14">
        <f ca="1">SUM(BM29:BM31)</f>
        <v>-86857</v>
      </c>
      <c r="BN32" s="15">
        <f ca="1">IF(BM32=0,0,IF(BK32=0,1,BM32/BK32))</f>
        <v>-2.098848903756987E-2</v>
      </c>
      <c r="BO32" s="14">
        <f>+SUM(BO29:BO31)</f>
        <v>509037</v>
      </c>
      <c r="BP32" s="103">
        <f ca="1">+SUM(BP29:BP31)</f>
        <v>500515</v>
      </c>
      <c r="BQ32" s="14">
        <f ca="1">SUM(BQ29:BQ31)</f>
        <v>-8522</v>
      </c>
      <c r="BR32" s="15">
        <f ca="1">IF(BQ32=0,0,IF(BO32=0,1,BQ32/BO32))</f>
        <v>-1.674141565347902E-2</v>
      </c>
      <c r="BS32" s="14">
        <f>SUM(BS29:BS31)</f>
        <v>4647353</v>
      </c>
      <c r="BT32" s="103">
        <f ca="1">SUM(BT29:BT31)</f>
        <v>4551974</v>
      </c>
      <c r="BU32" s="14">
        <f ca="1">SUM(BU29:BU31)</f>
        <v>-95379</v>
      </c>
      <c r="BV32" s="15">
        <f ca="1">IF(BU32=0,0,IF(BS32=0,1,BU32/BS32))</f>
        <v>-2.0523295734152323E-2</v>
      </c>
      <c r="BW32" s="14">
        <f>+SUM(BW29:BW31)</f>
        <v>492970</v>
      </c>
      <c r="BX32" s="103">
        <f ca="1">+SUM(BX29:BX31)</f>
        <v>495660</v>
      </c>
      <c r="BY32" s="14">
        <f ca="1">SUM(BY29:BY31)</f>
        <v>2690</v>
      </c>
      <c r="BZ32" s="15">
        <f ca="1">IF(BY32=0,0,IF(BW32=0,1,BY32/BW32))</f>
        <v>5.4567215043511775E-3</v>
      </c>
      <c r="CA32" s="14">
        <f>SUM(CA29:CA31)</f>
        <v>5140323</v>
      </c>
      <c r="CB32" s="103">
        <f ca="1">SUM(CB29:CB31)</f>
        <v>5047634</v>
      </c>
      <c r="CC32" s="14">
        <f ca="1">SUM(CC29:CC31)</f>
        <v>-92689</v>
      </c>
      <c r="CD32" s="15">
        <f ca="1">IF(CC32=0,0,IF(CA32=0,1,CC32/CA32))</f>
        <v>-1.8031746254077809E-2</v>
      </c>
      <c r="CE32" s="14">
        <f>+SUM(CE29:CE31)</f>
        <v>459592</v>
      </c>
      <c r="CF32" s="103">
        <f ca="1">+SUM(CF29:CF31)</f>
        <v>452039</v>
      </c>
      <c r="CG32" s="14">
        <f ca="1">SUM(CG29:CG31)</f>
        <v>-7553</v>
      </c>
      <c r="CH32" s="15">
        <f ca="1">IF(CG32=0,0,IF(CE32=0,1,CG32/CE32))</f>
        <v>-1.6434141586450592E-2</v>
      </c>
      <c r="CI32" s="14">
        <f>SUM(CI29:CI31)</f>
        <v>5599915</v>
      </c>
      <c r="CJ32" s="103">
        <f ca="1">SUM(CJ29:CJ31)</f>
        <v>5499673</v>
      </c>
      <c r="CK32" s="14">
        <f ca="1">SUM(CK29:CK31)</f>
        <v>-100242</v>
      </c>
      <c r="CL32" s="15">
        <f ca="1">IF(CK32=0,0,IF(CI32=0,1,CK32/CI32))</f>
        <v>-1.790062884883074E-2</v>
      </c>
      <c r="CM32" s="14">
        <f>+SUM(CM29:CM31)</f>
        <v>442703</v>
      </c>
      <c r="CN32" s="103">
        <f ca="1">+SUM(CN29:CN31)</f>
        <v>428213</v>
      </c>
      <c r="CO32" s="14">
        <f ca="1">SUM(CO29:CO31)</f>
        <v>-14490</v>
      </c>
      <c r="CP32" s="15">
        <f ca="1">IF(CO32=0,0,IF(CM32=0,1,CO32/CM32))</f>
        <v>-3.2730747250413937E-2</v>
      </c>
      <c r="CQ32" s="14">
        <f>SUM(CQ29:CQ31)</f>
        <v>6042618</v>
      </c>
      <c r="CR32" s="103">
        <f ca="1">SUM(CR29:CR31)</f>
        <v>5927886</v>
      </c>
      <c r="CS32" s="14">
        <f ca="1">SUM(CS29:CS31)</f>
        <v>-114732</v>
      </c>
      <c r="CT32" s="15">
        <f ca="1">IF(CS32=0,0,IF(CQ32=0,1,CS32/CQ32))</f>
        <v>-1.8987134384467131E-2</v>
      </c>
      <c r="CW32" s="12"/>
      <c r="CX32" s="12"/>
      <c r="CZ32" s="89"/>
      <c r="DA32" s="89"/>
      <c r="DB32" s="89"/>
      <c r="DC32" s="89"/>
      <c r="DD32" s="89"/>
      <c r="DE32" s="89"/>
      <c r="DF32" s="89"/>
      <c r="DG32" s="89"/>
      <c r="DH32" s="89"/>
      <c r="DI32" s="89"/>
      <c r="DJ32" s="89"/>
      <c r="DK32" s="89"/>
      <c r="DL32" s="12"/>
      <c r="DM32" s="12"/>
      <c r="DN32" s="89"/>
      <c r="DO32" s="89"/>
      <c r="DP32" s="89"/>
      <c r="DQ32" s="89"/>
      <c r="DR32" s="89"/>
      <c r="DS32" s="89"/>
      <c r="DT32" s="89"/>
      <c r="DU32" s="89"/>
      <c r="DV32" s="89"/>
      <c r="DW32" s="89"/>
      <c r="DX32" s="89"/>
      <c r="DY32" s="89"/>
      <c r="DZ32"/>
    </row>
    <row r="33" spans="1:130" s="12" customFormat="1" ht="15.6">
      <c r="A33" s="91"/>
      <c r="B33" s="28"/>
      <c r="C33" s="9"/>
      <c r="D33" s="9"/>
      <c r="E33" s="10"/>
      <c r="F33" s="11"/>
      <c r="G33" s="9"/>
      <c r="H33" s="9"/>
      <c r="I33" s="10"/>
      <c r="J33" s="11"/>
      <c r="K33" s="9"/>
      <c r="L33" s="9"/>
      <c r="M33" s="10"/>
      <c r="N33" s="11"/>
      <c r="O33" s="9"/>
      <c r="P33" s="9"/>
      <c r="Q33" s="10"/>
      <c r="R33" s="11"/>
      <c r="S33" s="9"/>
      <c r="T33" s="9"/>
      <c r="U33" s="10"/>
      <c r="V33" s="11"/>
      <c r="W33" s="9"/>
      <c r="X33" s="9"/>
      <c r="Y33" s="10"/>
      <c r="Z33" s="11"/>
      <c r="AA33" s="9"/>
      <c r="AB33" s="9"/>
      <c r="AC33" s="10"/>
      <c r="AD33" s="11"/>
      <c r="AE33" s="9"/>
      <c r="AF33" s="9"/>
      <c r="AG33" s="10"/>
      <c r="AH33" s="11"/>
      <c r="AI33" s="9"/>
      <c r="AJ33" s="9"/>
      <c r="AK33" s="10"/>
      <c r="AL33" s="11"/>
      <c r="AM33" s="9"/>
      <c r="AN33" s="9"/>
      <c r="AO33" s="10"/>
      <c r="AP33" s="11"/>
      <c r="AQ33" s="9"/>
      <c r="AR33" s="9"/>
      <c r="AS33" s="10"/>
      <c r="AT33" s="11"/>
      <c r="AU33" s="9"/>
      <c r="AV33" s="9"/>
      <c r="AW33" s="10"/>
      <c r="AX33" s="11"/>
      <c r="AY33" s="9"/>
      <c r="AZ33" s="9"/>
      <c r="BA33" s="10"/>
      <c r="BB33" s="11"/>
      <c r="BC33" s="9"/>
      <c r="BD33" s="9"/>
      <c r="BE33" s="10"/>
      <c r="BF33" s="11"/>
      <c r="BG33" s="9"/>
      <c r="BH33" s="9"/>
      <c r="BI33" s="10"/>
      <c r="BJ33" s="11"/>
      <c r="BK33" s="9"/>
      <c r="BL33" s="9"/>
      <c r="BM33" s="10"/>
      <c r="BN33" s="11"/>
      <c r="BO33" s="9"/>
      <c r="BP33" s="9"/>
      <c r="BQ33" s="10"/>
      <c r="BR33" s="11"/>
      <c r="BS33" s="9"/>
      <c r="BT33" s="9"/>
      <c r="BU33" s="10"/>
      <c r="BV33" s="11"/>
      <c r="BW33" s="9"/>
      <c r="BX33" s="9"/>
      <c r="BY33" s="10"/>
      <c r="BZ33" s="11"/>
      <c r="CA33" s="9"/>
      <c r="CB33" s="9"/>
      <c r="CC33" s="10"/>
      <c r="CD33" s="11"/>
      <c r="CE33" s="9"/>
      <c r="CF33" s="9"/>
      <c r="CG33" s="10"/>
      <c r="CH33" s="11"/>
      <c r="CI33" s="9"/>
      <c r="CJ33" s="9"/>
      <c r="CK33" s="10"/>
      <c r="CL33" s="11"/>
      <c r="CM33" s="9"/>
      <c r="CN33" s="9"/>
      <c r="CO33" s="10"/>
      <c r="CP33" s="11"/>
      <c r="CQ33" s="9"/>
      <c r="CR33" s="9"/>
      <c r="CS33" s="10"/>
      <c r="CT33" s="11"/>
      <c r="CY33" s="16"/>
      <c r="CZ33" s="89"/>
      <c r="DA33" s="89"/>
      <c r="DB33" s="89"/>
      <c r="DC33" s="89"/>
      <c r="DD33" s="89"/>
      <c r="DE33" s="89"/>
      <c r="DF33" s="89"/>
      <c r="DG33" s="89"/>
      <c r="DH33" s="89"/>
      <c r="DI33" s="89"/>
      <c r="DJ33" s="89"/>
      <c r="DK33" s="89"/>
      <c r="DN33" s="89"/>
      <c r="DO33" s="89"/>
      <c r="DP33" s="89"/>
      <c r="DQ33" s="89"/>
      <c r="DR33" s="89"/>
      <c r="DS33" s="89"/>
      <c r="DT33" s="89"/>
      <c r="DU33" s="89"/>
      <c r="DV33" s="89"/>
      <c r="DW33" s="89"/>
      <c r="DX33" s="89"/>
      <c r="DY33" s="89"/>
      <c r="DZ33"/>
    </row>
    <row r="34" spans="1:130" s="12" customFormat="1">
      <c r="A34" s="99"/>
      <c r="B34" s="31" t="s">
        <v>6</v>
      </c>
      <c r="C34" s="21">
        <f>+CZ34</f>
        <v>135758</v>
      </c>
      <c r="D34" s="87">
        <f ca="1">OFFSET(CZ34,0,14,1,1)</f>
        <v>140060</v>
      </c>
      <c r="E34" s="21">
        <f ca="1">SUM(D34-C34)</f>
        <v>4302</v>
      </c>
      <c r="F34" s="22">
        <f ca="1">IF(E34=0,0,IF(C34=0,1,E34/C34))</f>
        <v>3.1688740258400981E-2</v>
      </c>
      <c r="G34" s="21">
        <f>SUMIF($C$6:F$6,G$5,$C34:F34)</f>
        <v>135758</v>
      </c>
      <c r="H34" s="87">
        <f ca="1">SUMIF($C$6:G$6,H$5,$C34:G34)</f>
        <v>140060</v>
      </c>
      <c r="I34" s="21">
        <f ca="1">SUM(H34-G34)</f>
        <v>4302</v>
      </c>
      <c r="J34" s="22">
        <f ca="1">IF(I34=0,0,IF(G34=0,1,I34/G34))</f>
        <v>3.1688740258400981E-2</v>
      </c>
      <c r="K34" s="21">
        <f>+DA34</f>
        <v>136169</v>
      </c>
      <c r="L34" s="87">
        <f ca="1">OFFSET(DA34,0,14,1,1)</f>
        <v>136761</v>
      </c>
      <c r="M34" s="21">
        <f ca="1">SUM(L34-K34)</f>
        <v>592</v>
      </c>
      <c r="N34" s="22">
        <f ca="1">IF(M34=0,0,IF(K34=0,1,M34/K34))</f>
        <v>4.3475387202667271E-3</v>
      </c>
      <c r="O34" s="21">
        <f>SUMIF($C$6:N$6,O$5,$C34:N34)</f>
        <v>271927</v>
      </c>
      <c r="P34" s="87">
        <f ca="1">SUMIF($C$6:O$6,P$5,$C34:O34)</f>
        <v>276821</v>
      </c>
      <c r="Q34" s="21">
        <f ca="1">SUM(P34-O34)</f>
        <v>4894</v>
      </c>
      <c r="R34" s="22">
        <f ca="1">IF(Q34=0,0,IF(O34=0,1,Q34/O34))</f>
        <v>1.799747726411868E-2</v>
      </c>
      <c r="S34" s="21">
        <f>+DB34</f>
        <v>154407</v>
      </c>
      <c r="T34" s="87">
        <f ca="1">OFFSET(DB34,0,14,1,1)</f>
        <v>159384</v>
      </c>
      <c r="U34" s="21">
        <f ca="1">SUM(T34-S34)</f>
        <v>4977</v>
      </c>
      <c r="V34" s="22">
        <f ca="1">IF(U34=0,0,IF(S34=0,1,U34/S34))</f>
        <v>3.2232994618119647E-2</v>
      </c>
      <c r="W34" s="21">
        <f>SUMIF($C$6:V$6,W$5,$C34:V34)</f>
        <v>426334</v>
      </c>
      <c r="X34" s="87">
        <f ca="1">SUMIF($C$6:W$6,X$5,$C34:W34)</f>
        <v>436205</v>
      </c>
      <c r="Y34" s="21">
        <f ca="1">SUM(X34-W34)</f>
        <v>9871</v>
      </c>
      <c r="Z34" s="22">
        <f ca="1">IF(Y34=0,0,IF(W34=0,1,Y34/W34))</f>
        <v>2.3153208517265805E-2</v>
      </c>
      <c r="AA34" s="21">
        <f>+DC34</f>
        <v>155554</v>
      </c>
      <c r="AB34" s="87">
        <f ca="1">OFFSET(DC34,0,14,1,1)</f>
        <v>149604</v>
      </c>
      <c r="AC34" s="21">
        <f ca="1">SUM(AB34-AA34)</f>
        <v>-5950</v>
      </c>
      <c r="AD34" s="22">
        <f ca="1">IF(AC34=0,0,IF(AA34=0,1,AC34/AA34))</f>
        <v>-3.8250382503825037E-2</v>
      </c>
      <c r="AE34" s="21">
        <f>SUMIF($C$6:AD$6,AE$5,$C34:AD34)</f>
        <v>581888</v>
      </c>
      <c r="AF34" s="87">
        <f ca="1">SUMIF($C$6:AE$6,AF$5,$C34:AE34)</f>
        <v>585809</v>
      </c>
      <c r="AG34" s="21">
        <f ca="1">SUM(AF34-AE34)</f>
        <v>3921</v>
      </c>
      <c r="AH34" s="22">
        <f ca="1">IF(AG34=0,0,IF(AE34=0,1,AG34/AE34))</f>
        <v>6.7384101407831059E-3</v>
      </c>
      <c r="AI34" s="21">
        <f>+DD34</f>
        <v>162457</v>
      </c>
      <c r="AJ34" s="87">
        <f ca="1">OFFSET(DD34,0,14,1,1)</f>
        <v>165113</v>
      </c>
      <c r="AK34" s="21">
        <f ca="1">SUM(AJ34-AI34)</f>
        <v>2656</v>
      </c>
      <c r="AL34" s="22">
        <f ca="1">IF(AK34=0,0,IF(AI34=0,1,AK34/AI34))</f>
        <v>1.6348941566075945E-2</v>
      </c>
      <c r="AM34" s="21">
        <f>SUMIF($C$6:AL$6,AM$5,$C34:AL34)</f>
        <v>744345</v>
      </c>
      <c r="AN34" s="87">
        <f ca="1">SUMIF($C$6:AM$6,AN$5,$C34:AM34)</f>
        <v>750922</v>
      </c>
      <c r="AO34" s="21">
        <f ca="1">SUM(AN34-AM34)</f>
        <v>6577</v>
      </c>
      <c r="AP34" s="22">
        <f ca="1">IF(AO34=0,0,IF(AM34=0,1,AO34/AM34))</f>
        <v>8.8359564449280916E-3</v>
      </c>
      <c r="AQ34" s="21">
        <f>+DE34</f>
        <v>164518</v>
      </c>
      <c r="AR34" s="87">
        <f ca="1">OFFSET(DE34,0,14,1,1)</f>
        <v>169360</v>
      </c>
      <c r="AS34" s="21">
        <f ca="1">SUM(AR34-AQ34)</f>
        <v>4842</v>
      </c>
      <c r="AT34" s="22">
        <f ca="1">IF(AS34=0,0,IF(AQ34=0,1,AS34/AQ34))</f>
        <v>2.9431429995502013E-2</v>
      </c>
      <c r="AU34" s="21">
        <f>SUMIF($C$6:AT$6,AU$5,$C34:AT34)</f>
        <v>908863</v>
      </c>
      <c r="AV34" s="87">
        <f ca="1">SUMIF($C$6:AU$6,AV$5,$C34:AU34)</f>
        <v>920282</v>
      </c>
      <c r="AW34" s="21">
        <f ca="1">SUM(AV34-AU34)</f>
        <v>11419</v>
      </c>
      <c r="AX34" s="22">
        <f ca="1">IF(AW34=0,0,IF(AU34=0,1,AW34/AU34))</f>
        <v>1.2564049807286686E-2</v>
      </c>
      <c r="AY34" s="21">
        <f>+DF34</f>
        <v>183281</v>
      </c>
      <c r="AZ34" s="87">
        <f ca="1">OFFSET(DF34,0,14,1,1)</f>
        <v>190322</v>
      </c>
      <c r="BA34" s="21">
        <f ca="1">SUM(AZ34-AY34)</f>
        <v>7041</v>
      </c>
      <c r="BB34" s="22">
        <f ca="1">IF(BA34=0,0,IF(AY34=0,1,BA34/AY34))</f>
        <v>3.8416420687359849E-2</v>
      </c>
      <c r="BC34" s="21">
        <f>SUMIF($C$6:BB$6,BC$5,$C34:BB34)</f>
        <v>1092144</v>
      </c>
      <c r="BD34" s="87">
        <f ca="1">SUMIF($C$6:BC$6,BD$5,$C34:BC34)</f>
        <v>1110604</v>
      </c>
      <c r="BE34" s="21">
        <f ca="1">SUM(BD34-BC34)</f>
        <v>18460</v>
      </c>
      <c r="BF34" s="22">
        <f ca="1">IF(BE34=0,0,IF(BC34=0,1,BE34/BC34))</f>
        <v>1.6902532999311447E-2</v>
      </c>
      <c r="BG34" s="21">
        <f>+DG34</f>
        <v>183419</v>
      </c>
      <c r="BH34" s="87">
        <f ca="1">OFFSET(DG34,0,14,1,1)</f>
        <v>194898</v>
      </c>
      <c r="BI34" s="21">
        <f ca="1">SUM(BH34-BG34)</f>
        <v>11479</v>
      </c>
      <c r="BJ34" s="22">
        <f ca="1">IF(BI34=0,0,IF(BG34=0,1,BI34/BG34))</f>
        <v>6.2583483717608315E-2</v>
      </c>
      <c r="BK34" s="21">
        <f>SUMIF($C$6:BJ$6,BK$5,$C34:BJ34)</f>
        <v>1275563</v>
      </c>
      <c r="BL34" s="87">
        <f ca="1">SUMIF($C$6:BK$6,BL$5,$C34:BK34)</f>
        <v>1305502</v>
      </c>
      <c r="BM34" s="21">
        <f ca="1">SUM(BL34-BK34)</f>
        <v>29939</v>
      </c>
      <c r="BN34" s="22">
        <f ca="1">IF(BM34=0,0,IF(BK34=0,1,BM34/BK34))</f>
        <v>2.3471204479904167E-2</v>
      </c>
      <c r="BO34" s="21">
        <f>+DH34</f>
        <v>169845</v>
      </c>
      <c r="BP34" s="87">
        <f ca="1">OFFSET(DH34,0,14,1,1)</f>
        <v>173776</v>
      </c>
      <c r="BQ34" s="21">
        <f ca="1">SUM(BP34-BO34)</f>
        <v>3931</v>
      </c>
      <c r="BR34" s="22">
        <f ca="1">IF(BQ34=0,0,IF(BO34=0,1,BQ34/BO34))</f>
        <v>2.3144631870234626E-2</v>
      </c>
      <c r="BS34" s="21">
        <f>SUMIF($C$6:BR$6,BS$5,$C34:BR34)</f>
        <v>1445408</v>
      </c>
      <c r="BT34" s="87">
        <f ca="1">SUMIF($C$6:BS$6,BT$5,$C34:BS34)</f>
        <v>1479278</v>
      </c>
      <c r="BU34" s="21">
        <f ca="1">SUM(BT34-BS34)</f>
        <v>33870</v>
      </c>
      <c r="BV34" s="22">
        <f ca="1">IF(BU34=0,0,IF(BS34=0,1,BU34/BS34))</f>
        <v>2.3432830038300604E-2</v>
      </c>
      <c r="BW34" s="21">
        <f>+DI34</f>
        <v>166390</v>
      </c>
      <c r="BX34" s="87">
        <f ca="1">OFFSET(DI34,0,14,1,1)</f>
        <v>169999</v>
      </c>
      <c r="BY34" s="21">
        <f ca="1">SUM(BX34-BW34)</f>
        <v>3609</v>
      </c>
      <c r="BZ34" s="22">
        <f ca="1">IF(BY34=0,0,IF(BW34=0,1,BY34/BW34))</f>
        <v>2.1690005408978905E-2</v>
      </c>
      <c r="CA34" s="21">
        <f>SUMIF($C$6:BZ$6,CA$5,$C34:BZ34)</f>
        <v>1611798</v>
      </c>
      <c r="CB34" s="87">
        <f ca="1">SUMIF($C$6:CA$6,CB$5,$C34:CA34)</f>
        <v>1649277</v>
      </c>
      <c r="CC34" s="21">
        <f ca="1">SUM(CB34-CA34)</f>
        <v>37479</v>
      </c>
      <c r="CD34" s="22">
        <f ca="1">IF(CC34=0,0,IF(CA34=0,1,CC34/CA34))</f>
        <v>2.3252913826670586E-2</v>
      </c>
      <c r="CE34" s="21">
        <f>+DJ34</f>
        <v>155069</v>
      </c>
      <c r="CF34" s="87">
        <f ca="1">OFFSET(DJ34,0,14,1,1)</f>
        <v>153557</v>
      </c>
      <c r="CG34" s="21">
        <f ca="1">SUM(CF34-CE34)</f>
        <v>-1512</v>
      </c>
      <c r="CH34" s="22">
        <f ca="1">IF(CG34=0,0,IF(CE34=0,1,CG34/CE34))</f>
        <v>-9.7504981653328514E-3</v>
      </c>
      <c r="CI34" s="21">
        <f>SUMIF($C$6:CH$6,CI$5,$C34:CH34)</f>
        <v>1766867</v>
      </c>
      <c r="CJ34" s="87">
        <f ca="1">SUMIF($C$6:CI$6,CJ$5,$C34:CI34)</f>
        <v>1802834</v>
      </c>
      <c r="CK34" s="21">
        <f ca="1">SUM(CJ34-CI34)</f>
        <v>35967</v>
      </c>
      <c r="CL34" s="22">
        <f ca="1">IF(CK34=0,0,IF(CI34=0,1,CK34/CI34))</f>
        <v>2.035637090963836E-2</v>
      </c>
      <c r="CM34" s="21">
        <f>+DK34</f>
        <v>161835</v>
      </c>
      <c r="CN34" s="87">
        <f ca="1">OFFSET(DK34,0,14,1,1)</f>
        <v>160882</v>
      </c>
      <c r="CO34" s="21">
        <f ca="1">SUM(CN34-CM34)</f>
        <v>-953</v>
      </c>
      <c r="CP34" s="22">
        <f ca="1">IF(CO34=0,0,IF(CM34=0,1,CO34/CM34))</f>
        <v>-5.8887138134519727E-3</v>
      </c>
      <c r="CQ34" s="21">
        <f>SUMIF($C$6:CP$6,CQ$5,$C34:CP34)</f>
        <v>1928702</v>
      </c>
      <c r="CR34" s="87">
        <f ca="1">SUMIF($C$6:CQ$6,CR$5,$C34:CQ34)</f>
        <v>1963716</v>
      </c>
      <c r="CS34" s="21">
        <f ca="1">SUM(CR34-CQ34)</f>
        <v>35014</v>
      </c>
      <c r="CT34" s="22">
        <f ca="1">IF(CS34=0,0,IF(CQ34=0,1,CS34/CQ34))</f>
        <v>1.8154178302298644E-2</v>
      </c>
      <c r="CW34" s="12" t="s">
        <v>77</v>
      </c>
      <c r="CX34" s="81" t="s">
        <v>6</v>
      </c>
      <c r="CZ34" s="88">
        <f>SUMIF(IBA!$A$73:$A$83,'2012-2013'!CZ$7,IBA!D$73:D$83)</f>
        <v>135758</v>
      </c>
      <c r="DA34" s="88">
        <f>SUMIF(IBA!$A$73:$A$83,'2012-2013'!DA$7,IBA!E$73:E$83)</f>
        <v>136169</v>
      </c>
      <c r="DB34" s="88">
        <f>SUMIF(IBA!$A$73:$A$83,'2012-2013'!DB$7,IBA!F$73:F$83)</f>
        <v>154407</v>
      </c>
      <c r="DC34" s="88">
        <f>SUMIF(IBA!$A$73:$A$83,'2012-2013'!DC$7,IBA!G$73:G$83)</f>
        <v>155554</v>
      </c>
      <c r="DD34" s="88">
        <f>SUMIF(IBA!$A$73:$A$83,'2012-2013'!DD$7,IBA!H$73:H$83)</f>
        <v>162457</v>
      </c>
      <c r="DE34" s="88">
        <f>SUMIF(IBA!$A$73:$A$83,'2012-2013'!DE$7,IBA!I$73:I$83)</f>
        <v>164518</v>
      </c>
      <c r="DF34" s="88">
        <f>SUMIF(IBA!$A$73:$A$83,'2012-2013'!DF$7,IBA!J$73:J$83)</f>
        <v>183281</v>
      </c>
      <c r="DG34" s="88">
        <f>SUMIF(IBA!$A$73:$A$83,'2012-2013'!DG$7,IBA!K$73:K$83)</f>
        <v>183419</v>
      </c>
      <c r="DH34" s="88">
        <f>SUMIF(IBA!$A$73:$A$83,'2012-2013'!DH$7,IBA!L$73:L$83)</f>
        <v>169845</v>
      </c>
      <c r="DI34" s="88">
        <f>SUMIF(IBA!$A$73:$A$83,'2012-2013'!DI$7,IBA!M$73:M$83)</f>
        <v>166390</v>
      </c>
      <c r="DJ34" s="88">
        <f>SUMIF(IBA!$A$73:$A$83,'2012-2013'!DJ$7,IBA!N$73:N$83)</f>
        <v>155069</v>
      </c>
      <c r="DK34" s="88">
        <f>SUMIF(IBA!$A$73:$A$83,'2012-2013'!DK$7,IBA!O$73:O$83)</f>
        <v>161835</v>
      </c>
      <c r="DN34" s="88">
        <f>SUMIF(IBA!$A$73:$A$83,'2012-2013'!DN$7,IBA!D$73:D$83)</f>
        <v>140060</v>
      </c>
      <c r="DO34" s="88">
        <f>SUMIF(IBA!$A$73:$A$83,'2012-2013'!DO$7,IBA!E$73:E$83)</f>
        <v>136761</v>
      </c>
      <c r="DP34" s="88">
        <f>SUMIF(IBA!$A$73:$A$83,'2012-2013'!DP$7,IBA!F$73:F$83)</f>
        <v>159384</v>
      </c>
      <c r="DQ34" s="88">
        <f>SUMIF(IBA!$A$73:$A$83,'2012-2013'!DQ$7,IBA!G$73:G$83)</f>
        <v>149604</v>
      </c>
      <c r="DR34" s="88">
        <f>SUMIF(IBA!$A$73:$A$83,'2012-2013'!DR$7,IBA!H$73:H$83)</f>
        <v>165113</v>
      </c>
      <c r="DS34" s="88">
        <f>SUMIF(IBA!$A$73:$A$83,'2012-2013'!DS$7,IBA!I$73:I$83)</f>
        <v>169360</v>
      </c>
      <c r="DT34" s="88">
        <f>SUMIF(IBA!$A$73:$A$83,'2012-2013'!DT$7,IBA!J$73:J$83)</f>
        <v>190322</v>
      </c>
      <c r="DU34" s="88">
        <f>SUMIF(IBA!$A$73:$A$83,'2012-2013'!DU$7,IBA!K$73:K$83)</f>
        <v>194898</v>
      </c>
      <c r="DV34" s="88">
        <f>SUMIF(IBA!$A$73:$A$83,'2012-2013'!DV$7,IBA!L$73:L$83)</f>
        <v>173776</v>
      </c>
      <c r="DW34" s="88">
        <f>SUMIF(IBA!$A$73:$A$83,'2012-2013'!DW$7,IBA!M$73:M$83)</f>
        <v>169999</v>
      </c>
      <c r="DX34" s="88">
        <f>SUMIF(IBA!$A$73:$A$83,'2012-2013'!DX$7,IBA!N$73:N$83)</f>
        <v>153557</v>
      </c>
      <c r="DY34" s="88">
        <f>SUMIF(IBA!$A$73:$A$83,'2012-2013'!DY$7,IBA!O$73:O$83)</f>
        <v>160882</v>
      </c>
      <c r="DZ34"/>
    </row>
    <row r="35" spans="1:130" s="12" customFormat="1" ht="15.6">
      <c r="A35" s="101" t="str">
        <f>+CW36</f>
        <v>Sault Ste. Marie Bridge Bridge Authority</v>
      </c>
      <c r="B35" s="29" t="s">
        <v>7</v>
      </c>
      <c r="C35" s="21">
        <f>+CZ35</f>
        <v>7606</v>
      </c>
      <c r="D35" s="87">
        <f ca="1">OFFSET(CZ35,0,14,1,1)</f>
        <v>8235</v>
      </c>
      <c r="E35" s="21">
        <f ca="1">SUM(D35-C35)</f>
        <v>629</v>
      </c>
      <c r="F35" s="22">
        <f ca="1">IF(E35=0,0,IF(C35=0,1,E35/C35))</f>
        <v>8.2697870102550614E-2</v>
      </c>
      <c r="G35" s="21">
        <f>SUMIF($C$6:F$6,G$5,$C35:F35)</f>
        <v>7606</v>
      </c>
      <c r="H35" s="87">
        <f ca="1">SUMIF($C$6:G$6,H$5,$C35:G35)</f>
        <v>8235</v>
      </c>
      <c r="I35" s="21">
        <f ca="1">SUM(H35-G35)</f>
        <v>629</v>
      </c>
      <c r="J35" s="22">
        <f ca="1">IF(I35=0,0,IF(G35=0,1,I35/G35))</f>
        <v>8.2697870102550614E-2</v>
      </c>
      <c r="K35" s="21">
        <f>+DA35</f>
        <v>7832</v>
      </c>
      <c r="L35" s="87">
        <f ca="1">OFFSET(DA35,0,14,1,1)</f>
        <v>7723</v>
      </c>
      <c r="M35" s="21">
        <f ca="1">SUM(L35-K35)</f>
        <v>-109</v>
      </c>
      <c r="N35" s="22">
        <f ca="1">IF(M35=0,0,IF(K35=0,1,M35/K35))</f>
        <v>-1.3917262512768131E-2</v>
      </c>
      <c r="O35" s="21">
        <f>SUMIF($C$6:N$6,O$5,$C35:N35)</f>
        <v>15438</v>
      </c>
      <c r="P35" s="87">
        <f ca="1">SUMIF($C$6:O$6,P$5,$C35:O35)</f>
        <v>15958</v>
      </c>
      <c r="Q35" s="21">
        <f ca="1">SUM(P35-O35)</f>
        <v>520</v>
      </c>
      <c r="R35" s="22">
        <f ca="1">IF(Q35=0,0,IF(O35=0,1,Q35/O35))</f>
        <v>3.3683119575074492E-2</v>
      </c>
      <c r="S35" s="21">
        <f>+DB35</f>
        <v>8518</v>
      </c>
      <c r="T35" s="87">
        <f ca="1">OFFSET(DB35,0,14,1,1)</f>
        <v>8494</v>
      </c>
      <c r="U35" s="21">
        <f ca="1">SUM(T35-S35)</f>
        <v>-24</v>
      </c>
      <c r="V35" s="22">
        <f ca="1">IF(U35=0,0,IF(S35=0,1,U35/S35))</f>
        <v>-2.8175628081709321E-3</v>
      </c>
      <c r="W35" s="21">
        <f>SUMIF($C$6:V$6,W$5,$C35:V35)</f>
        <v>23956</v>
      </c>
      <c r="X35" s="87">
        <f ca="1">SUMIF($C$6:W$6,X$5,$C35:W35)</f>
        <v>24452</v>
      </c>
      <c r="Y35" s="21">
        <f ca="1">SUM(X35-W35)</f>
        <v>496</v>
      </c>
      <c r="Z35" s="22">
        <f ca="1">IF(Y35=0,0,IF(W35=0,1,Y35/W35))</f>
        <v>2.0704625146101184E-2</v>
      </c>
      <c r="AA35" s="21">
        <f>+DC35</f>
        <v>8364</v>
      </c>
      <c r="AB35" s="87">
        <f ca="1">OFFSET(DC35,0,14,1,1)</f>
        <v>8632</v>
      </c>
      <c r="AC35" s="21">
        <f ca="1">SUM(AB35-AA35)</f>
        <v>268</v>
      </c>
      <c r="AD35" s="22">
        <f ca="1">IF(AC35=0,0,IF(AA35=0,1,AC35/AA35))</f>
        <v>3.2042085126733622E-2</v>
      </c>
      <c r="AE35" s="21">
        <f>SUMIF($C$6:AD$6,AE$5,$C35:AD35)</f>
        <v>32320</v>
      </c>
      <c r="AF35" s="87">
        <f ca="1">SUMIF($C$6:AE$6,AF$5,$C35:AE35)</f>
        <v>33084</v>
      </c>
      <c r="AG35" s="21">
        <f ca="1">SUM(AF35-AE35)</f>
        <v>764</v>
      </c>
      <c r="AH35" s="22">
        <f ca="1">IF(AG35=0,0,IF(AE35=0,1,AG35/AE35))</f>
        <v>2.3638613861386139E-2</v>
      </c>
      <c r="AI35" s="21">
        <f>+DD35</f>
        <v>8922</v>
      </c>
      <c r="AJ35" s="87">
        <f ca="1">OFFSET(DD35,0,14,1,1)</f>
        <v>8518</v>
      </c>
      <c r="AK35" s="21">
        <f ca="1">SUM(AJ35-AI35)</f>
        <v>-404</v>
      </c>
      <c r="AL35" s="22">
        <f ca="1">IF(AK35=0,0,IF(AI35=0,1,AK35/AI35))</f>
        <v>-4.5281327056713741E-2</v>
      </c>
      <c r="AM35" s="21">
        <f>SUMIF($C$6:AL$6,AM$5,$C35:AL35)</f>
        <v>41242</v>
      </c>
      <c r="AN35" s="87">
        <f ca="1">SUMIF($C$6:AM$6,AN$5,$C35:AM35)</f>
        <v>41602</v>
      </c>
      <c r="AO35" s="21">
        <f ca="1">SUM(AN35-AM35)</f>
        <v>360</v>
      </c>
      <c r="AP35" s="22">
        <f ca="1">IF(AO35=0,0,IF(AM35=0,1,AO35/AM35))</f>
        <v>8.7289656175743181E-3</v>
      </c>
      <c r="AQ35" s="21">
        <f>+DE35</f>
        <v>8439</v>
      </c>
      <c r="AR35" s="87">
        <f ca="1">OFFSET(DE35,0,14,1,1)</f>
        <v>8036</v>
      </c>
      <c r="AS35" s="21">
        <f ca="1">SUM(AR35-AQ35)</f>
        <v>-403</v>
      </c>
      <c r="AT35" s="22">
        <f ca="1">IF(AS35=0,0,IF(AQ35=0,1,AS35/AQ35))</f>
        <v>-4.7754473278824504E-2</v>
      </c>
      <c r="AU35" s="21">
        <f>SUMIF($C$6:AT$6,AU$5,$C35:AT35)</f>
        <v>49681</v>
      </c>
      <c r="AV35" s="87">
        <f ca="1">SUMIF($C$6:AU$6,AV$5,$C35:AU35)</f>
        <v>49638</v>
      </c>
      <c r="AW35" s="21">
        <f ca="1">SUM(AV35-AU35)</f>
        <v>-43</v>
      </c>
      <c r="AX35" s="22">
        <f ca="1">IF(AW35=0,0,IF(AU35=0,1,AW35/AU35))</f>
        <v>-8.6552203055494049E-4</v>
      </c>
      <c r="AY35" s="21">
        <f>+DF35</f>
        <v>7974</v>
      </c>
      <c r="AZ35" s="87">
        <f ca="1">OFFSET(DF35,0,14,1,1)</f>
        <v>8101</v>
      </c>
      <c r="BA35" s="21">
        <f ca="1">SUM(AZ35-AY35)</f>
        <v>127</v>
      </c>
      <c r="BB35" s="22">
        <f ca="1">IF(BA35=0,0,IF(AY35=0,1,BA35/AY35))</f>
        <v>1.5926761976423377E-2</v>
      </c>
      <c r="BC35" s="21">
        <f>SUMIF($C$6:BB$6,BC$5,$C35:BB35)</f>
        <v>57655</v>
      </c>
      <c r="BD35" s="87">
        <f ca="1">SUMIF($C$6:BC$6,BD$5,$C35:BC35)</f>
        <v>57739</v>
      </c>
      <c r="BE35" s="21">
        <f ca="1">SUM(BD35-BC35)</f>
        <v>84</v>
      </c>
      <c r="BF35" s="22">
        <f ca="1">IF(BE35=0,0,IF(BC35=0,1,BE35/BC35))</f>
        <v>1.4569421559274998E-3</v>
      </c>
      <c r="BG35" s="21">
        <f>+DG35</f>
        <v>7938</v>
      </c>
      <c r="BH35" s="87">
        <f ca="1">OFFSET(DG35,0,14,1,1)</f>
        <v>8288</v>
      </c>
      <c r="BI35" s="21">
        <f ca="1">SUM(BH35-BG35)</f>
        <v>350</v>
      </c>
      <c r="BJ35" s="22">
        <f ca="1">IF(BI35=0,0,IF(BG35=0,1,BI35/BG35))</f>
        <v>4.4091710758377423E-2</v>
      </c>
      <c r="BK35" s="21">
        <f>SUMIF($C$6:BJ$6,BK$5,$C35:BJ35)</f>
        <v>65593</v>
      </c>
      <c r="BL35" s="87">
        <f ca="1">SUMIF($C$6:BK$6,BL$5,$C35:BK35)</f>
        <v>66027</v>
      </c>
      <c r="BM35" s="21">
        <f ca="1">SUM(BL35-BK35)</f>
        <v>434</v>
      </c>
      <c r="BN35" s="22">
        <f ca="1">IF(BM35=0,0,IF(BK35=0,1,BM35/BK35))</f>
        <v>6.6165596938697726E-3</v>
      </c>
      <c r="BO35" s="21">
        <f>+DH35</f>
        <v>7785</v>
      </c>
      <c r="BP35" s="87">
        <f ca="1">OFFSET(DH35,0,14,1,1)</f>
        <v>7700</v>
      </c>
      <c r="BQ35" s="21">
        <f ca="1">SUM(BP35-BO35)</f>
        <v>-85</v>
      </c>
      <c r="BR35" s="22">
        <f ca="1">IF(BQ35=0,0,IF(BO35=0,1,BQ35/BO35))</f>
        <v>-1.0918432883750802E-2</v>
      </c>
      <c r="BS35" s="21">
        <f>SUMIF($C$6:BR$6,BS$5,$C35:BR35)</f>
        <v>73378</v>
      </c>
      <c r="BT35" s="87">
        <f ca="1">SUMIF($C$6:BS$6,BT$5,$C35:BS35)</f>
        <v>73727</v>
      </c>
      <c r="BU35" s="21">
        <f ca="1">SUM(BT35-BS35)</f>
        <v>349</v>
      </c>
      <c r="BV35" s="22">
        <f ca="1">IF(BU35=0,0,IF(BS35=0,1,BU35/BS35))</f>
        <v>4.7561939545912946E-3</v>
      </c>
      <c r="BW35" s="21">
        <f>+DI35</f>
        <v>8807</v>
      </c>
      <c r="BX35" s="87">
        <f ca="1">OFFSET(DI35,0,14,1,1)</f>
        <v>8368</v>
      </c>
      <c r="BY35" s="21">
        <f ca="1">SUM(BX35-BW35)</f>
        <v>-439</v>
      </c>
      <c r="BZ35" s="22">
        <f ca="1">IF(BY35=0,0,IF(BW35=0,1,BY35/BW35))</f>
        <v>-4.9846712842057453E-2</v>
      </c>
      <c r="CA35" s="21">
        <f>SUMIF($C$6:BZ$6,CA$5,$C35:BZ35)</f>
        <v>82185</v>
      </c>
      <c r="CB35" s="87">
        <f ca="1">SUMIF($C$6:CA$6,CB$5,$C35:CA35)</f>
        <v>82095</v>
      </c>
      <c r="CC35" s="21">
        <f ca="1">SUM(CB35-CA35)</f>
        <v>-90</v>
      </c>
      <c r="CD35" s="22">
        <f ca="1">IF(CC35=0,0,IF(CA35=0,1,CC35/CA35))</f>
        <v>-1.0950903449534588E-3</v>
      </c>
      <c r="CE35" s="21">
        <f>+DJ35</f>
        <v>7625</v>
      </c>
      <c r="CF35" s="87">
        <f ca="1">OFFSET(DJ35,0,14,1,1)</f>
        <v>7101</v>
      </c>
      <c r="CG35" s="21">
        <f ca="1">SUM(CF35-CE35)</f>
        <v>-524</v>
      </c>
      <c r="CH35" s="22">
        <f ca="1">IF(CG35=0,0,IF(CE35=0,1,CG35/CE35))</f>
        <v>-6.872131147540983E-2</v>
      </c>
      <c r="CI35" s="21">
        <f>SUMIF($C$6:CH$6,CI$5,$C35:CH35)</f>
        <v>89810</v>
      </c>
      <c r="CJ35" s="87">
        <f ca="1">SUMIF($C$6:CI$6,CJ$5,$C35:CI35)</f>
        <v>89196</v>
      </c>
      <c r="CK35" s="21">
        <f ca="1">SUM(CJ35-CI35)</f>
        <v>-614</v>
      </c>
      <c r="CL35" s="22">
        <f ca="1">IF(CK35=0,0,IF(CI35=0,1,CK35/CI35))</f>
        <v>-6.836655160895223E-3</v>
      </c>
      <c r="CM35" s="21">
        <f>+DK35</f>
        <v>6735</v>
      </c>
      <c r="CN35" s="87">
        <f ca="1">OFFSET(DK35,0,14,1,1)</f>
        <v>6352</v>
      </c>
      <c r="CO35" s="21">
        <f ca="1">SUM(CN35-CM35)</f>
        <v>-383</v>
      </c>
      <c r="CP35" s="22">
        <f ca="1">IF(CO35=0,0,IF(CM35=0,1,CO35/CM35))</f>
        <v>-5.6867112100965109E-2</v>
      </c>
      <c r="CQ35" s="21">
        <f>SUMIF($C$6:CP$6,CQ$5,$C35:CP35)</f>
        <v>96545</v>
      </c>
      <c r="CR35" s="87">
        <f ca="1">SUMIF($C$6:CQ$6,CR$5,$C35:CQ35)</f>
        <v>95548</v>
      </c>
      <c r="CS35" s="21">
        <f ca="1">SUM(CR35-CQ35)</f>
        <v>-997</v>
      </c>
      <c r="CT35" s="22">
        <f ca="1">IF(CS35=0,0,IF(CQ35=0,1,CS35/CQ35))</f>
        <v>-1.0326790615775027E-2</v>
      </c>
      <c r="CW35" s="12" t="s">
        <v>77</v>
      </c>
      <c r="CX35" s="81" t="s">
        <v>7</v>
      </c>
      <c r="CY35" s="16"/>
      <c r="CZ35" s="88">
        <f>SUMIF(IBA!$A$87:$A$97,'2012-2013'!CZ$7,IBA!D$87:D$97)</f>
        <v>7606</v>
      </c>
      <c r="DA35" s="88">
        <f>SUMIF(IBA!$A$87:$A$97,'2012-2013'!DA$7,IBA!E$87:E$97)</f>
        <v>7832</v>
      </c>
      <c r="DB35" s="88">
        <f>SUMIF(IBA!$A$87:$A$97,'2012-2013'!DB$7,IBA!F$87:F$97)</f>
        <v>8518</v>
      </c>
      <c r="DC35" s="88">
        <f>SUMIF(IBA!$A$87:$A$97,'2012-2013'!DC$7,IBA!G$87:G$97)</f>
        <v>8364</v>
      </c>
      <c r="DD35" s="88">
        <f>SUMIF(IBA!$A$87:$A$97,'2012-2013'!DD$7,IBA!H$87:H$97)</f>
        <v>8922</v>
      </c>
      <c r="DE35" s="88">
        <f>SUMIF(IBA!$A$87:$A$97,'2012-2013'!DE$7,IBA!I$87:I$97)</f>
        <v>8439</v>
      </c>
      <c r="DF35" s="88">
        <f>SUMIF(IBA!$A$87:$A$97,'2012-2013'!DF$7,IBA!J$87:J$97)</f>
        <v>7974</v>
      </c>
      <c r="DG35" s="88">
        <f>SUMIF(IBA!$A$87:$A$97,'2012-2013'!DG$7,IBA!K$87:K$97)</f>
        <v>7938</v>
      </c>
      <c r="DH35" s="88">
        <f>SUMIF(IBA!$A$87:$A$97,'2012-2013'!DH$7,IBA!L$87:L$97)</f>
        <v>7785</v>
      </c>
      <c r="DI35" s="88">
        <f>SUMIF(IBA!$A$87:$A$97,'2012-2013'!DI$7,IBA!M$87:M$97)</f>
        <v>8807</v>
      </c>
      <c r="DJ35" s="88">
        <f>SUMIF(IBA!$A$87:$A$97,'2012-2013'!DJ$7,IBA!N$87:N$97)</f>
        <v>7625</v>
      </c>
      <c r="DK35" s="88">
        <f>SUMIF(IBA!$A$87:$A$97,'2012-2013'!DK$7,IBA!O$87:O$97)</f>
        <v>6735</v>
      </c>
      <c r="DN35" s="88">
        <f>SUMIF(IBA!$A$87:$A$97,'2012-2013'!DN$7,IBA!D$87:D$97)</f>
        <v>8235</v>
      </c>
      <c r="DO35" s="88">
        <f>SUMIF(IBA!$A$87:$A$97,'2012-2013'!DO$7,IBA!E$87:E$97)</f>
        <v>7723</v>
      </c>
      <c r="DP35" s="88">
        <f>SUMIF(IBA!$A$87:$A$97,'2012-2013'!DP$7,IBA!F$87:F$97)</f>
        <v>8494</v>
      </c>
      <c r="DQ35" s="88">
        <f>SUMIF(IBA!$A$87:$A$97,'2012-2013'!DQ$7,IBA!G$87:G$97)</f>
        <v>8632</v>
      </c>
      <c r="DR35" s="88">
        <f>SUMIF(IBA!$A$87:$A$97,'2012-2013'!DR$7,IBA!H$87:H$97)</f>
        <v>8518</v>
      </c>
      <c r="DS35" s="88">
        <f>SUMIF(IBA!$A$87:$A$97,'2012-2013'!DS$7,IBA!I$87:I$97)</f>
        <v>8036</v>
      </c>
      <c r="DT35" s="88">
        <f>SUMIF(IBA!$A$87:$A$97,'2012-2013'!DT$7,IBA!J$87:J$97)</f>
        <v>8101</v>
      </c>
      <c r="DU35" s="88">
        <f>SUMIF(IBA!$A$87:$A$97,'2012-2013'!DU$7,IBA!K$87:K$97)</f>
        <v>8288</v>
      </c>
      <c r="DV35" s="88">
        <f>SUMIF(IBA!$A$87:$A$97,'2012-2013'!DV$7,IBA!L$87:L$97)</f>
        <v>7700</v>
      </c>
      <c r="DW35" s="88">
        <f>SUMIF(IBA!$A$87:$A$97,'2012-2013'!DW$7,IBA!M$87:M$97)</f>
        <v>8368</v>
      </c>
      <c r="DX35" s="88">
        <f>SUMIF(IBA!$A$87:$A$97,'2012-2013'!DX$7,IBA!N$87:N$97)</f>
        <v>7101</v>
      </c>
      <c r="DY35" s="88">
        <f>SUMIF(IBA!$A$87:$A$97,'2012-2013'!DY$7,IBA!O$87:O$97)</f>
        <v>6352</v>
      </c>
      <c r="DZ35"/>
    </row>
    <row r="36" spans="1:130" s="12" customFormat="1" ht="15.6">
      <c r="A36" s="100"/>
      <c r="B36" s="29" t="s">
        <v>8</v>
      </c>
      <c r="C36" s="87">
        <f>+CZ36</f>
        <v>1119</v>
      </c>
      <c r="D36" s="87">
        <f ca="1">OFFSET(CZ36,0,14,1,1)</f>
        <v>1178</v>
      </c>
      <c r="E36" s="87">
        <f ca="1">SUM(D36-C36)</f>
        <v>59</v>
      </c>
      <c r="F36" s="22">
        <f ca="1">IF(E36=0,0,IF(C36=0,1,E36/C36))</f>
        <v>5.2725647899910633E-2</v>
      </c>
      <c r="G36" s="87">
        <f>SUMIF($C$6:F$6,G$5,$C36:F36)</f>
        <v>1119</v>
      </c>
      <c r="H36" s="87">
        <f ca="1">SUMIF($C$6:G$6,H$5,$C36:G36)</f>
        <v>1178</v>
      </c>
      <c r="I36" s="87">
        <f ca="1">SUM(H36-G36)</f>
        <v>59</v>
      </c>
      <c r="J36" s="22">
        <f ca="1">IF(I36=0,0,IF(G36=0,1,I36/G36))</f>
        <v>5.2725647899910633E-2</v>
      </c>
      <c r="K36" s="87">
        <f>+DA36</f>
        <v>1465</v>
      </c>
      <c r="L36" s="87">
        <f ca="1">OFFSET(DA36,0,14,1,1)</f>
        <v>1440</v>
      </c>
      <c r="M36" s="87">
        <f ca="1">SUM(L36-K36)</f>
        <v>-25</v>
      </c>
      <c r="N36" s="22">
        <f ca="1">IF(M36=0,0,IF(K36=0,1,M36/K36))</f>
        <v>-1.7064846416382253E-2</v>
      </c>
      <c r="O36" s="87">
        <f>SUMIF($C$6:N$6,O$5,$C36:N36)</f>
        <v>2584</v>
      </c>
      <c r="P36" s="87">
        <f ca="1">SUMIF($C$6:O$6,P$5,$C36:O36)</f>
        <v>2618</v>
      </c>
      <c r="Q36" s="87">
        <f ca="1">SUM(P36-O36)</f>
        <v>34</v>
      </c>
      <c r="R36" s="22">
        <f ca="1">IF(Q36=0,0,IF(O36=0,1,Q36/O36))</f>
        <v>1.3157894736842105E-2</v>
      </c>
      <c r="S36" s="87">
        <f>+DB36</f>
        <v>1292</v>
      </c>
      <c r="T36" s="87">
        <f ca="1">OFFSET(DB36,0,14,1,1)</f>
        <v>1496</v>
      </c>
      <c r="U36" s="87">
        <f ca="1">SUM(T36-S36)</f>
        <v>204</v>
      </c>
      <c r="V36" s="22">
        <f ca="1">IF(U36=0,0,IF(S36=0,1,U36/S36))</f>
        <v>0.15789473684210525</v>
      </c>
      <c r="W36" s="87">
        <f>SUMIF($C$6:V$6,W$5,$C36:V36)</f>
        <v>3876</v>
      </c>
      <c r="X36" s="87">
        <f ca="1">SUMIF($C$6:W$6,X$5,$C36:W36)</f>
        <v>4114</v>
      </c>
      <c r="Y36" s="87">
        <f ca="1">SUM(X36-W36)</f>
        <v>238</v>
      </c>
      <c r="Z36" s="22">
        <f ca="1">IF(Y36=0,0,IF(W36=0,1,Y36/W36))</f>
        <v>6.1403508771929821E-2</v>
      </c>
      <c r="AA36" s="87">
        <f>+DC36</f>
        <v>1607</v>
      </c>
      <c r="AB36" s="87">
        <f ca="1">OFFSET(DC36,0,14,1,1)</f>
        <v>1265</v>
      </c>
      <c r="AC36" s="87">
        <f ca="1">SUM(AB36-AA36)</f>
        <v>-342</v>
      </c>
      <c r="AD36" s="22">
        <f ca="1">IF(AC36=0,0,IF(AA36=0,1,AC36/AA36))</f>
        <v>-0.21281891723708773</v>
      </c>
      <c r="AE36" s="87">
        <f>SUMIF($C$6:AD$6,AE$5,$C36:AD36)</f>
        <v>5483</v>
      </c>
      <c r="AF36" s="87">
        <f ca="1">SUMIF($C$6:AE$6,AF$5,$C36:AE36)</f>
        <v>5379</v>
      </c>
      <c r="AG36" s="87">
        <f ca="1">SUM(AF36-AE36)</f>
        <v>-104</v>
      </c>
      <c r="AH36" s="22">
        <f ca="1">IF(AG36=0,0,IF(AE36=0,1,AG36/AE36))</f>
        <v>-1.896771840233449E-2</v>
      </c>
      <c r="AI36" s="87">
        <f>+DD36</f>
        <v>4378</v>
      </c>
      <c r="AJ36" s="87">
        <f ca="1">OFFSET(DD36,0,14,1,1)</f>
        <v>4181</v>
      </c>
      <c r="AK36" s="87">
        <f ca="1">SUM(AJ36-AI36)</f>
        <v>-197</v>
      </c>
      <c r="AL36" s="22">
        <f ca="1">IF(AK36=0,0,IF(AI36=0,1,AK36/AI36))</f>
        <v>-4.4997715851987211E-2</v>
      </c>
      <c r="AM36" s="87">
        <f>SUMIF($C$6:AL$6,AM$5,$C36:AL36)</f>
        <v>9861</v>
      </c>
      <c r="AN36" s="87">
        <f ca="1">SUMIF($C$6:AM$6,AN$5,$C36:AM36)</f>
        <v>9560</v>
      </c>
      <c r="AO36" s="87">
        <f ca="1">SUM(AN36-AM36)</f>
        <v>-301</v>
      </c>
      <c r="AP36" s="22">
        <f ca="1">IF(AO36=0,0,IF(AM36=0,1,AO36/AM36))</f>
        <v>-3.0524287597606732E-2</v>
      </c>
      <c r="AQ36" s="87">
        <f>+DE36</f>
        <v>7083</v>
      </c>
      <c r="AR36" s="87">
        <f ca="1">OFFSET(DE36,0,14,1,1)</f>
        <v>6850</v>
      </c>
      <c r="AS36" s="87">
        <f ca="1">SUM(AR36-AQ36)</f>
        <v>-233</v>
      </c>
      <c r="AT36" s="22">
        <f ca="1">IF(AS36=0,0,IF(AQ36=0,1,AS36/AQ36))</f>
        <v>-3.2895665678384867E-2</v>
      </c>
      <c r="AU36" s="87">
        <f>SUMIF($C$6:AT$6,AU$5,$C36:AT36)</f>
        <v>16944</v>
      </c>
      <c r="AV36" s="87">
        <f ca="1">SUMIF($C$6:AU$6,AV$5,$C36:AU36)</f>
        <v>16410</v>
      </c>
      <c r="AW36" s="87">
        <f ca="1">SUM(AV36-AU36)</f>
        <v>-534</v>
      </c>
      <c r="AX36" s="22">
        <f ca="1">IF(AW36=0,0,IF(AU36=0,1,AW36/AU36))</f>
        <v>-3.1515580736543911E-2</v>
      </c>
      <c r="AY36" s="87">
        <f>+DF36</f>
        <v>8361</v>
      </c>
      <c r="AZ36" s="87">
        <f ca="1">OFFSET(DF36,0,14,1,1)</f>
        <v>8327</v>
      </c>
      <c r="BA36" s="87">
        <f ca="1">SUM(AZ36-AY36)</f>
        <v>-34</v>
      </c>
      <c r="BB36" s="22">
        <f ca="1">IF(BA36=0,0,IF(AY36=0,1,BA36/AY36))</f>
        <v>-4.0664992225810312E-3</v>
      </c>
      <c r="BC36" s="87">
        <f>SUMIF($C$6:BB$6,BC$5,$C36:BB36)</f>
        <v>25305</v>
      </c>
      <c r="BD36" s="87">
        <f ca="1">SUMIF($C$6:BC$6,BD$5,$C36:BC36)</f>
        <v>24737</v>
      </c>
      <c r="BE36" s="87">
        <f ca="1">SUM(BD36-BC36)</f>
        <v>-568</v>
      </c>
      <c r="BF36" s="22">
        <f ca="1">IF(BE36=0,0,IF(BC36=0,1,BE36/BC36))</f>
        <v>-2.2446156885990911E-2</v>
      </c>
      <c r="BG36" s="87">
        <f>+DG36</f>
        <v>9347</v>
      </c>
      <c r="BH36" s="87">
        <f ca="1">OFFSET(DG36,0,14,1,1)</f>
        <v>9814</v>
      </c>
      <c r="BI36" s="87">
        <f ca="1">SUM(BH36-BG36)</f>
        <v>467</v>
      </c>
      <c r="BJ36" s="22">
        <f ca="1">IF(BI36=0,0,IF(BG36=0,1,BI36/BG36))</f>
        <v>4.9962554830426872E-2</v>
      </c>
      <c r="BK36" s="87">
        <f>SUMIF($C$6:BJ$6,BK$5,$C36:BJ36)</f>
        <v>34652</v>
      </c>
      <c r="BL36" s="87">
        <f ca="1">SUMIF($C$6:BK$6,BL$5,$C36:BK36)</f>
        <v>34551</v>
      </c>
      <c r="BM36" s="87">
        <f ca="1">SUM(BL36-BK36)</f>
        <v>-101</v>
      </c>
      <c r="BN36" s="22">
        <f ca="1">IF(BM36=0,0,IF(BK36=0,1,BM36/BK36))</f>
        <v>-2.9146946785178346E-3</v>
      </c>
      <c r="BO36" s="87">
        <f>+DH36</f>
        <v>5564</v>
      </c>
      <c r="BP36" s="87">
        <f ca="1">OFFSET(DH36,0,14,1,1)</f>
        <v>5602</v>
      </c>
      <c r="BQ36" s="87">
        <f ca="1">SUM(BP36-BO36)</f>
        <v>38</v>
      </c>
      <c r="BR36" s="22">
        <f ca="1">IF(BQ36=0,0,IF(BO36=0,1,BQ36/BO36))</f>
        <v>6.8296189791516894E-3</v>
      </c>
      <c r="BS36" s="87">
        <f>SUMIF($C$6:BR$6,BS$5,$C36:BR36)</f>
        <v>40216</v>
      </c>
      <c r="BT36" s="87">
        <f ca="1">SUMIF($C$6:BS$6,BT$5,$C36:BS36)</f>
        <v>40153</v>
      </c>
      <c r="BU36" s="87">
        <f ca="1">SUM(BT36-BS36)</f>
        <v>-63</v>
      </c>
      <c r="BV36" s="22">
        <f ca="1">IF(BU36=0,0,IF(BS36=0,1,BU36/BS36))</f>
        <v>-1.5665406803262382E-3</v>
      </c>
      <c r="BW36" s="87">
        <f>+DI36</f>
        <v>2742</v>
      </c>
      <c r="BX36" s="87">
        <f ca="1">OFFSET(DI36,0,14,1,1)</f>
        <v>2932</v>
      </c>
      <c r="BY36" s="87">
        <f ca="1">SUM(BX36-BW36)</f>
        <v>190</v>
      </c>
      <c r="BZ36" s="22">
        <f ca="1">IF(BY36=0,0,IF(BW36=0,1,BY36/BW36))</f>
        <v>6.929248723559446E-2</v>
      </c>
      <c r="CA36" s="87">
        <f>SUMIF($C$6:BZ$6,CA$5,$C36:BZ36)</f>
        <v>42958</v>
      </c>
      <c r="CB36" s="87">
        <f ca="1">SUMIF($C$6:CA$6,CB$5,$C36:CA36)</f>
        <v>43085</v>
      </c>
      <c r="CC36" s="87">
        <f ca="1">SUM(CB36-CA36)</f>
        <v>127</v>
      </c>
      <c r="CD36" s="22">
        <f ca="1">IF(CC36=0,0,IF(CA36=0,1,CC36/CA36))</f>
        <v>2.9563759951580612E-3</v>
      </c>
      <c r="CE36" s="87">
        <f>+DJ36</f>
        <v>1272</v>
      </c>
      <c r="CF36" s="87">
        <f ca="1">OFFSET(DJ36,0,14,1,1)</f>
        <v>1218</v>
      </c>
      <c r="CG36" s="87">
        <f ca="1">SUM(CF36-CE36)</f>
        <v>-54</v>
      </c>
      <c r="CH36" s="22">
        <f ca="1">IF(CG36=0,0,IF(CE36=0,1,CG36/CE36))</f>
        <v>-4.2452830188679243E-2</v>
      </c>
      <c r="CI36" s="87">
        <f>SUMIF($C$6:CH$6,CI$5,$C36:CH36)</f>
        <v>44230</v>
      </c>
      <c r="CJ36" s="87">
        <f ca="1">SUMIF($C$6:CI$6,CJ$5,$C36:CI36)</f>
        <v>44303</v>
      </c>
      <c r="CK36" s="87">
        <f ca="1">SUM(CJ36-CI36)</f>
        <v>73</v>
      </c>
      <c r="CL36" s="22">
        <f ca="1">IF(CK36=0,0,IF(CI36=0,1,CK36/CI36))</f>
        <v>1.6504634863215013E-3</v>
      </c>
      <c r="CM36" s="87">
        <f>+DK36</f>
        <v>972</v>
      </c>
      <c r="CN36" s="87">
        <f ca="1">OFFSET(DK36,0,14,1,1)</f>
        <v>891</v>
      </c>
      <c r="CO36" s="87">
        <f ca="1">SUM(CN36-CM36)</f>
        <v>-81</v>
      </c>
      <c r="CP36" s="22">
        <f ca="1">IF(CO36=0,0,IF(CM36=0,1,CO36/CM36))</f>
        <v>-8.3333333333333329E-2</v>
      </c>
      <c r="CQ36" s="87">
        <f>SUMIF($C$6:CP$6,CQ$5,$C36:CP36)</f>
        <v>45202</v>
      </c>
      <c r="CR36" s="87">
        <f ca="1">SUMIF($C$6:CQ$6,CR$5,$C36:CQ36)</f>
        <v>45194</v>
      </c>
      <c r="CS36" s="87">
        <f ca="1">SUM(CR36-CQ36)</f>
        <v>-8</v>
      </c>
      <c r="CT36" s="22">
        <f ca="1">IF(CS36=0,0,IF(CQ36=0,1,CS36/CQ36))</f>
        <v>-1.7698331932215389E-4</v>
      </c>
      <c r="CW36" s="12" t="s">
        <v>77</v>
      </c>
      <c r="CX36" s="81" t="s">
        <v>8</v>
      </c>
      <c r="CY36" s="16"/>
      <c r="CZ36" s="88">
        <f>SUMIF(IBA!$A$101:$A$111,'2012-2013'!CZ$7,IBA!D$101:D$111)</f>
        <v>1119</v>
      </c>
      <c r="DA36" s="88">
        <f>SUMIF(IBA!$A$101:$A$111,'2012-2013'!DA$7,IBA!E$101:E$111)</f>
        <v>1465</v>
      </c>
      <c r="DB36" s="88">
        <f>SUMIF(IBA!$A$101:$A$111,'2012-2013'!DB$7,IBA!F$101:F$111)</f>
        <v>1292</v>
      </c>
      <c r="DC36" s="88">
        <f>SUMIF(IBA!$A$101:$A$111,'2012-2013'!DC$7,IBA!G$101:G$111)</f>
        <v>1607</v>
      </c>
      <c r="DD36" s="88">
        <f>SUMIF(IBA!$A$101:$A$111,'2012-2013'!DD$7,IBA!H$101:H$111)</f>
        <v>4378</v>
      </c>
      <c r="DE36" s="88">
        <f>SUMIF(IBA!$A$101:$A$111,'2012-2013'!DE$7,IBA!I$101:I$111)</f>
        <v>7083</v>
      </c>
      <c r="DF36" s="88">
        <f>SUMIF(IBA!$A$101:$A$111,'2012-2013'!DF$7,IBA!J$101:J$111)</f>
        <v>8361</v>
      </c>
      <c r="DG36" s="88">
        <f>SUMIF(IBA!$A$101:$A$111,'2012-2013'!DG$7,IBA!K$101:K$111)</f>
        <v>9347</v>
      </c>
      <c r="DH36" s="88">
        <f>SUMIF(IBA!$A$101:$A$111,'2012-2013'!DH$7,IBA!L$101:L$111)</f>
        <v>5564</v>
      </c>
      <c r="DI36" s="88">
        <f>SUMIF(IBA!$A$101:$A$111,'2012-2013'!DI$7,IBA!M$101:M$111)</f>
        <v>2742</v>
      </c>
      <c r="DJ36" s="88">
        <f>SUMIF(IBA!$A$101:$A$111,'2012-2013'!DJ$7,IBA!N$101:N$111)</f>
        <v>1272</v>
      </c>
      <c r="DK36" s="88">
        <f>SUMIF(IBA!$A$101:$A$111,'2012-2013'!DK$7,IBA!O$101:O$111)</f>
        <v>972</v>
      </c>
      <c r="DN36" s="88">
        <f>SUMIF(IBA!$A$101:$A$111,'2012-2013'!DN$7,IBA!D$101:D$111)</f>
        <v>1178</v>
      </c>
      <c r="DO36" s="88">
        <f>SUMIF(IBA!$A$101:$A$111,'2012-2013'!DO$7,IBA!E$101:E$111)</f>
        <v>1440</v>
      </c>
      <c r="DP36" s="88">
        <f>SUMIF(IBA!$A$101:$A$111,'2012-2013'!DP$7,IBA!F$101:F$111)</f>
        <v>1496</v>
      </c>
      <c r="DQ36" s="88">
        <f>SUMIF(IBA!$A$101:$A$111,'2012-2013'!DQ$7,IBA!G$101:G$111)</f>
        <v>1265</v>
      </c>
      <c r="DR36" s="88">
        <f>SUMIF(IBA!$A$101:$A$111,'2012-2013'!DR$7,IBA!H$101:H$111)</f>
        <v>4181</v>
      </c>
      <c r="DS36" s="88">
        <f>SUMIF(IBA!$A$101:$A$111,'2012-2013'!DS$7,IBA!I$101:I$111)</f>
        <v>6850</v>
      </c>
      <c r="DT36" s="88">
        <f>SUMIF(IBA!$A$101:$A$111,'2012-2013'!DT$7,IBA!J$101:J$111)</f>
        <v>8327</v>
      </c>
      <c r="DU36" s="88">
        <f>SUMIF(IBA!$A$101:$A$111,'2012-2013'!DU$7,IBA!K$101:K$111)</f>
        <v>9814</v>
      </c>
      <c r="DV36" s="88">
        <f>SUMIF(IBA!$A$101:$A$111,'2012-2013'!DV$7,IBA!L$101:L$111)</f>
        <v>5602</v>
      </c>
      <c r="DW36" s="88">
        <f>SUMIF(IBA!$A$101:$A$111,'2012-2013'!DW$7,IBA!M$101:M$111)</f>
        <v>2932</v>
      </c>
      <c r="DX36" s="88">
        <f>SUMIF(IBA!$A$101:$A$111,'2012-2013'!DX$7,IBA!N$101:N$111)</f>
        <v>1218</v>
      </c>
      <c r="DY36" s="88">
        <f>SUMIF(IBA!$A$101:$A$111,'2012-2013'!DY$7,IBA!O$101:O$111)</f>
        <v>891</v>
      </c>
      <c r="DZ36"/>
    </row>
    <row r="37" spans="1:130" s="16" customFormat="1" ht="15.6">
      <c r="A37" s="90"/>
      <c r="B37" s="27" t="s">
        <v>9</v>
      </c>
      <c r="C37" s="14">
        <f>+SUM(C34:C36)</f>
        <v>144483</v>
      </c>
      <c r="D37" s="103">
        <f ca="1">+SUM(D34:D36)</f>
        <v>149473</v>
      </c>
      <c r="E37" s="14">
        <f ca="1">SUM(E34:E36)</f>
        <v>4990</v>
      </c>
      <c r="F37" s="15">
        <f ca="1">IF(E37=0,0,IF(C37=0,1,E37/C37))</f>
        <v>3.4536935141158479E-2</v>
      </c>
      <c r="G37" s="14">
        <f>SUM(G34:G36)</f>
        <v>144483</v>
      </c>
      <c r="H37" s="103">
        <f ca="1">SUM(H34:H36)</f>
        <v>149473</v>
      </c>
      <c r="I37" s="14">
        <f ca="1">SUM(I34:I36)</f>
        <v>4990</v>
      </c>
      <c r="J37" s="15">
        <f ca="1">IF(I37=0,0,IF(G37=0,1,I37/G37))</f>
        <v>3.4536935141158479E-2</v>
      </c>
      <c r="K37" s="14">
        <f>+SUM(K34:K36)</f>
        <v>145466</v>
      </c>
      <c r="L37" s="103">
        <f ca="1">+SUM(L34:L36)</f>
        <v>145924</v>
      </c>
      <c r="M37" s="14">
        <f ca="1">SUM(M34:M36)</f>
        <v>458</v>
      </c>
      <c r="N37" s="15">
        <f ca="1">IF(M37=0,0,IF(K37=0,1,M37/K37))</f>
        <v>3.1485020554631324E-3</v>
      </c>
      <c r="O37" s="14">
        <f>SUM(O34:O36)</f>
        <v>289949</v>
      </c>
      <c r="P37" s="103">
        <f ca="1">SUM(P34:P36)</f>
        <v>295397</v>
      </c>
      <c r="Q37" s="14">
        <f ca="1">SUM(Q34:Q36)</f>
        <v>5448</v>
      </c>
      <c r="R37" s="15">
        <f ca="1">IF(Q37=0,0,IF(O37=0,1,Q37/O37))</f>
        <v>1.8789511258876561E-2</v>
      </c>
      <c r="S37" s="14">
        <f>+SUM(S34:S36)</f>
        <v>164217</v>
      </c>
      <c r="T37" s="103">
        <f ca="1">+SUM(T34:T36)</f>
        <v>169374</v>
      </c>
      <c r="U37" s="14">
        <f ca="1">SUM(U34:U36)</f>
        <v>5157</v>
      </c>
      <c r="V37" s="15">
        <f ca="1">IF(U37=0,0,IF(S37=0,1,U37/S37))</f>
        <v>3.1403569666965052E-2</v>
      </c>
      <c r="W37" s="14">
        <f>SUM(W34:W36)</f>
        <v>454166</v>
      </c>
      <c r="X37" s="103">
        <f ca="1">SUM(X34:X36)</f>
        <v>464771</v>
      </c>
      <c r="Y37" s="14">
        <f ca="1">SUM(Y34:Y36)</f>
        <v>10605</v>
      </c>
      <c r="Z37" s="15">
        <f ca="1">IF(Y37=0,0,IF(W37=0,1,Y37/W37))</f>
        <v>2.3350492991549347E-2</v>
      </c>
      <c r="AA37" s="14">
        <f>+SUM(AA34:AA36)</f>
        <v>165525</v>
      </c>
      <c r="AB37" s="103">
        <f ca="1">+SUM(AB34:AB36)</f>
        <v>159501</v>
      </c>
      <c r="AC37" s="14">
        <f ca="1">SUM(AC34:AC36)</f>
        <v>-6024</v>
      </c>
      <c r="AD37" s="15">
        <f ca="1">IF(AC37=0,0,IF(AA37=0,1,AC37/AA37))</f>
        <v>-3.6393294064340734E-2</v>
      </c>
      <c r="AE37" s="14">
        <f>SUM(AE34:AE36)</f>
        <v>619691</v>
      </c>
      <c r="AF37" s="103">
        <f ca="1">SUM(AF34:AF36)</f>
        <v>624272</v>
      </c>
      <c r="AG37" s="14">
        <f ca="1">SUM(AG34:AG36)</f>
        <v>4581</v>
      </c>
      <c r="AH37" s="15">
        <f ca="1">IF(AG37=0,0,IF(AE37=0,1,AG37/AE37))</f>
        <v>7.392393951178894E-3</v>
      </c>
      <c r="AI37" s="14">
        <f>+SUM(AI34:AI36)</f>
        <v>175757</v>
      </c>
      <c r="AJ37" s="103">
        <f ca="1">+SUM(AJ34:AJ36)</f>
        <v>177812</v>
      </c>
      <c r="AK37" s="14">
        <f ca="1">SUM(AK34:AK36)</f>
        <v>2055</v>
      </c>
      <c r="AL37" s="15">
        <f ca="1">IF(AK37=0,0,IF(AI37=0,1,AK37/AI37))</f>
        <v>1.1692279681605853E-2</v>
      </c>
      <c r="AM37" s="14">
        <f>SUM(AM34:AM36)</f>
        <v>795448</v>
      </c>
      <c r="AN37" s="103">
        <f ca="1">SUM(AN34:AN36)</f>
        <v>802084</v>
      </c>
      <c r="AO37" s="14">
        <f ca="1">SUM(AO34:AO36)</f>
        <v>6636</v>
      </c>
      <c r="AP37" s="15">
        <f ca="1">IF(AO37=0,0,IF(AM37=0,1,AO37/AM37))</f>
        <v>8.3424686465991497E-3</v>
      </c>
      <c r="AQ37" s="14">
        <f>+SUM(AQ34:AQ36)</f>
        <v>180040</v>
      </c>
      <c r="AR37" s="103">
        <f ca="1">+SUM(AR34:AR36)</f>
        <v>184246</v>
      </c>
      <c r="AS37" s="14">
        <f ca="1">SUM(AS34:AS36)</f>
        <v>4206</v>
      </c>
      <c r="AT37" s="15">
        <f ca="1">IF(AS37=0,0,IF(AQ37=0,1,AS37/AQ37))</f>
        <v>2.336147522772717E-2</v>
      </c>
      <c r="AU37" s="14">
        <f>SUM(AU34:AU36)</f>
        <v>975488</v>
      </c>
      <c r="AV37" s="103">
        <f ca="1">SUM(AV34:AV36)</f>
        <v>986330</v>
      </c>
      <c r="AW37" s="14">
        <f ca="1">SUM(AW34:AW36)</f>
        <v>10842</v>
      </c>
      <c r="AX37" s="15">
        <f ca="1">IF(AW37=0,0,IF(AU37=0,1,AW37/AU37))</f>
        <v>1.1114437081747803E-2</v>
      </c>
      <c r="AY37" s="14">
        <f>+SUM(AY34:AY36)</f>
        <v>199616</v>
      </c>
      <c r="AZ37" s="103">
        <f ca="1">+SUM(AZ34:AZ36)</f>
        <v>206750</v>
      </c>
      <c r="BA37" s="14">
        <f ca="1">SUM(BA34:BA36)</f>
        <v>7134</v>
      </c>
      <c r="BB37" s="15">
        <f ca="1">IF(BA37=0,0,IF(AY37=0,1,BA37/AY37))</f>
        <v>3.5738618146841934E-2</v>
      </c>
      <c r="BC37" s="14">
        <f>SUM(BC34:BC36)</f>
        <v>1175104</v>
      </c>
      <c r="BD37" s="103">
        <f ca="1">SUM(BD34:BD36)</f>
        <v>1193080</v>
      </c>
      <c r="BE37" s="14">
        <f ca="1">SUM(BE34:BE36)</f>
        <v>17976</v>
      </c>
      <c r="BF37" s="15">
        <f ca="1">IF(BE37=0,0,IF(BC37=0,1,BE37/BC37))</f>
        <v>1.5297369424323293E-2</v>
      </c>
      <c r="BG37" s="14">
        <f>+SUM(BG34:BG36)</f>
        <v>200704</v>
      </c>
      <c r="BH37" s="103">
        <f ca="1">+SUM(BH34:BH36)</f>
        <v>213000</v>
      </c>
      <c r="BI37" s="14">
        <f ca="1">SUM(BI34:BI36)</f>
        <v>12296</v>
      </c>
      <c r="BJ37" s="15">
        <f ca="1">IF(BI37=0,0,IF(BG37=0,1,BI37/BG37))</f>
        <v>6.1264349489795922E-2</v>
      </c>
      <c r="BK37" s="14">
        <f>SUM(BK34:BK36)</f>
        <v>1375808</v>
      </c>
      <c r="BL37" s="103">
        <f ca="1">SUM(BL34:BL36)</f>
        <v>1406080</v>
      </c>
      <c r="BM37" s="14">
        <f ca="1">SUM(BM34:BM36)</f>
        <v>30272</v>
      </c>
      <c r="BN37" s="15">
        <f ca="1">IF(BM37=0,0,IF(BK37=0,1,BM37/BK37))</f>
        <v>2.200307019584128E-2</v>
      </c>
      <c r="BO37" s="14">
        <f>+SUM(BO34:BO36)</f>
        <v>183194</v>
      </c>
      <c r="BP37" s="103">
        <f ca="1">+SUM(BP34:BP36)</f>
        <v>187078</v>
      </c>
      <c r="BQ37" s="14">
        <f ca="1">SUM(BQ34:BQ36)</f>
        <v>3884</v>
      </c>
      <c r="BR37" s="15">
        <f ca="1">IF(BQ37=0,0,IF(BO37=0,1,BQ37/BO37))</f>
        <v>2.1201567736934615E-2</v>
      </c>
      <c r="BS37" s="14">
        <f>SUM(BS34:BS36)</f>
        <v>1559002</v>
      </c>
      <c r="BT37" s="103">
        <f ca="1">SUM(BT34:BT36)</f>
        <v>1593158</v>
      </c>
      <c r="BU37" s="14">
        <f ca="1">SUM(BU34:BU36)</f>
        <v>34156</v>
      </c>
      <c r="BV37" s="15">
        <f ca="1">IF(BU37=0,0,IF(BS37=0,1,BU37/BS37))</f>
        <v>2.1908887865442123E-2</v>
      </c>
      <c r="BW37" s="14">
        <f>+SUM(BW34:BW36)</f>
        <v>177939</v>
      </c>
      <c r="BX37" s="103">
        <f ca="1">+SUM(BX34:BX36)</f>
        <v>181299</v>
      </c>
      <c r="BY37" s="14">
        <f ca="1">SUM(BY34:BY36)</f>
        <v>3360</v>
      </c>
      <c r="BZ37" s="15">
        <f ca="1">IF(BY37=0,0,IF(BW37=0,1,BY37/BW37))</f>
        <v>1.8882875592197326E-2</v>
      </c>
      <c r="CA37" s="14">
        <f>SUM(CA34:CA36)</f>
        <v>1736941</v>
      </c>
      <c r="CB37" s="103">
        <f ca="1">SUM(CB34:CB36)</f>
        <v>1774457</v>
      </c>
      <c r="CC37" s="14">
        <f ca="1">SUM(CC34:CC36)</f>
        <v>37516</v>
      </c>
      <c r="CD37" s="15">
        <f ca="1">IF(CC37=0,0,IF(CA37=0,1,CC37/CA37))</f>
        <v>2.1598891384336027E-2</v>
      </c>
      <c r="CE37" s="14">
        <f>+SUM(CE34:CE36)</f>
        <v>163966</v>
      </c>
      <c r="CF37" s="103">
        <f ca="1">+SUM(CF34:CF36)</f>
        <v>161876</v>
      </c>
      <c r="CG37" s="14">
        <f ca="1">SUM(CG34:CG36)</f>
        <v>-2090</v>
      </c>
      <c r="CH37" s="15">
        <f ca="1">IF(CG37=0,0,IF(CE37=0,1,CG37/CE37))</f>
        <v>-1.2746545015430029E-2</v>
      </c>
      <c r="CI37" s="14">
        <f>SUM(CI34:CI36)</f>
        <v>1900907</v>
      </c>
      <c r="CJ37" s="103">
        <f ca="1">SUM(CJ34:CJ36)</f>
        <v>1936333</v>
      </c>
      <c r="CK37" s="14">
        <f ca="1">SUM(CK34:CK36)</f>
        <v>35426</v>
      </c>
      <c r="CL37" s="15">
        <f ca="1">IF(CK37=0,0,IF(CI37=0,1,CK37/CI37))</f>
        <v>1.8636366744927552E-2</v>
      </c>
      <c r="CM37" s="14">
        <f>+SUM(CM34:CM36)</f>
        <v>169542</v>
      </c>
      <c r="CN37" s="103">
        <f ca="1">+SUM(CN34:CN36)</f>
        <v>168125</v>
      </c>
      <c r="CO37" s="14">
        <f ca="1">SUM(CO34:CO36)</f>
        <v>-1417</v>
      </c>
      <c r="CP37" s="15">
        <f ca="1">IF(CO37=0,0,IF(CM37=0,1,CO37/CM37))</f>
        <v>-8.3578110438711356E-3</v>
      </c>
      <c r="CQ37" s="14">
        <f>SUM(CQ34:CQ36)</f>
        <v>2070449</v>
      </c>
      <c r="CR37" s="103">
        <f ca="1">SUM(CR34:CR36)</f>
        <v>2104458</v>
      </c>
      <c r="CS37" s="14">
        <f ca="1">SUM(CS34:CS36)</f>
        <v>34009</v>
      </c>
      <c r="CT37" s="15">
        <f ca="1">IF(CS37=0,0,IF(CQ37=0,1,CS37/CQ37))</f>
        <v>1.6425905685191956E-2</v>
      </c>
      <c r="CW37" s="12"/>
      <c r="CX37" s="12"/>
      <c r="CZ37" s="89"/>
      <c r="DA37" s="89"/>
      <c r="DB37" s="89"/>
      <c r="DC37" s="89"/>
      <c r="DD37" s="89"/>
      <c r="DE37" s="89"/>
      <c r="DF37" s="89"/>
      <c r="DG37" s="89"/>
      <c r="DH37" s="89"/>
      <c r="DI37" s="89"/>
      <c r="DJ37" s="89"/>
      <c r="DK37" s="89"/>
      <c r="DL37" s="12"/>
      <c r="DM37" s="12"/>
      <c r="DN37" s="89"/>
      <c r="DO37" s="89"/>
      <c r="DP37" s="89"/>
      <c r="DQ37" s="89"/>
      <c r="DR37" s="89"/>
      <c r="DS37" s="89"/>
      <c r="DT37" s="89"/>
      <c r="DU37" s="89"/>
      <c r="DV37" s="89"/>
      <c r="DW37" s="89"/>
      <c r="DX37" s="89"/>
      <c r="DY37" s="89"/>
      <c r="DZ37"/>
    </row>
    <row r="38" spans="1:130" s="12" customFormat="1" ht="15.6">
      <c r="A38" s="92"/>
      <c r="B38" s="28"/>
      <c r="C38" s="9"/>
      <c r="D38" s="9"/>
      <c r="E38" s="10"/>
      <c r="F38" s="11"/>
      <c r="G38" s="9"/>
      <c r="H38" s="9"/>
      <c r="I38" s="10"/>
      <c r="J38" s="11"/>
      <c r="K38" s="9"/>
      <c r="L38" s="9"/>
      <c r="M38" s="10"/>
      <c r="N38" s="11"/>
      <c r="O38" s="9"/>
      <c r="P38" s="9"/>
      <c r="Q38" s="10"/>
      <c r="R38" s="11"/>
      <c r="S38" s="9"/>
      <c r="T38" s="9"/>
      <c r="U38" s="10"/>
      <c r="V38" s="11"/>
      <c r="W38" s="9"/>
      <c r="X38" s="9"/>
      <c r="Y38" s="10"/>
      <c r="Z38" s="11"/>
      <c r="AA38" s="9"/>
      <c r="AB38" s="9"/>
      <c r="AC38" s="10"/>
      <c r="AD38" s="11"/>
      <c r="AE38" s="9"/>
      <c r="AF38" s="9"/>
      <c r="AG38" s="10"/>
      <c r="AH38" s="11"/>
      <c r="AI38" s="9"/>
      <c r="AJ38" s="9"/>
      <c r="AK38" s="10"/>
      <c r="AL38" s="11"/>
      <c r="AM38" s="9"/>
      <c r="AN38" s="9"/>
      <c r="AO38" s="10"/>
      <c r="AP38" s="11"/>
      <c r="AQ38" s="9"/>
      <c r="AR38" s="9"/>
      <c r="AS38" s="10"/>
      <c r="AT38" s="11"/>
      <c r="AU38" s="9"/>
      <c r="AV38" s="9"/>
      <c r="AW38" s="10"/>
      <c r="AX38" s="11"/>
      <c r="AY38" s="9"/>
      <c r="AZ38" s="9"/>
      <c r="BA38" s="10"/>
      <c r="BB38" s="11"/>
      <c r="BC38" s="9"/>
      <c r="BD38" s="9"/>
      <c r="BE38" s="10"/>
      <c r="BF38" s="11"/>
      <c r="BG38" s="9"/>
      <c r="BH38" s="9"/>
      <c r="BI38" s="10"/>
      <c r="BJ38" s="11"/>
      <c r="BK38" s="9"/>
      <c r="BL38" s="9"/>
      <c r="BM38" s="10"/>
      <c r="BN38" s="11"/>
      <c r="BO38" s="9"/>
      <c r="BP38" s="9"/>
      <c r="BQ38" s="10"/>
      <c r="BR38" s="11"/>
      <c r="BS38" s="9"/>
      <c r="BT38" s="9"/>
      <c r="BU38" s="10"/>
      <c r="BV38" s="11"/>
      <c r="BW38" s="9"/>
      <c r="BX38" s="9"/>
      <c r="BY38" s="10"/>
      <c r="BZ38" s="11"/>
      <c r="CA38" s="9"/>
      <c r="CB38" s="9"/>
      <c r="CC38" s="10"/>
      <c r="CD38" s="11"/>
      <c r="CE38" s="9"/>
      <c r="CF38" s="9"/>
      <c r="CG38" s="10"/>
      <c r="CH38" s="11"/>
      <c r="CI38" s="9"/>
      <c r="CJ38" s="9"/>
      <c r="CK38" s="10"/>
      <c r="CL38" s="11"/>
      <c r="CM38" s="9"/>
      <c r="CN38" s="9"/>
      <c r="CO38" s="10"/>
      <c r="CP38" s="11"/>
      <c r="CQ38" s="9"/>
      <c r="CR38" s="9"/>
      <c r="CS38" s="10"/>
      <c r="CT38" s="11"/>
      <c r="CY38" s="16"/>
      <c r="CZ38" s="89"/>
      <c r="DA38" s="89"/>
      <c r="DB38" s="89"/>
      <c r="DC38" s="89"/>
      <c r="DD38" s="89"/>
      <c r="DE38" s="89"/>
      <c r="DF38" s="89"/>
      <c r="DG38" s="89"/>
      <c r="DH38" s="89"/>
      <c r="DI38" s="89"/>
      <c r="DJ38" s="89"/>
      <c r="DK38" s="89"/>
      <c r="DN38" s="89"/>
      <c r="DO38" s="89"/>
      <c r="DP38" s="89"/>
      <c r="DQ38" s="89"/>
      <c r="DR38" s="89"/>
      <c r="DS38" s="89"/>
      <c r="DT38" s="89"/>
      <c r="DU38" s="89"/>
      <c r="DV38" s="89"/>
      <c r="DW38" s="89"/>
      <c r="DX38" s="89"/>
      <c r="DY38" s="89"/>
      <c r="DZ38"/>
    </row>
    <row r="39" spans="1:130" s="12" customFormat="1" ht="15" customHeight="1">
      <c r="A39" s="99"/>
      <c r="B39" s="31" t="s">
        <v>6</v>
      </c>
      <c r="C39" s="21">
        <f>+CZ39</f>
        <v>163824</v>
      </c>
      <c r="D39" s="87">
        <f ca="1">OFFSET(CZ39,0,14,1,1)</f>
        <v>170771</v>
      </c>
      <c r="E39" s="21">
        <f ca="1">SUM(D39-C39)</f>
        <v>6947</v>
      </c>
      <c r="F39" s="22">
        <f ca="1">IF(E39=0,0,IF(C39=0,1,E39/C39))</f>
        <v>4.2405264185955659E-2</v>
      </c>
      <c r="G39" s="21">
        <f>SUMIF($C$6:F$6,G$5,$C39:F39)</f>
        <v>163824</v>
      </c>
      <c r="H39" s="87">
        <f ca="1">SUMIF($C$6:G$6,H$5,$C39:G39)</f>
        <v>170771</v>
      </c>
      <c r="I39" s="21">
        <f ca="1">SUM(H39-G39)</f>
        <v>6947</v>
      </c>
      <c r="J39" s="22">
        <f ca="1">IF(I39=0,0,IF(G39=0,1,I39/G39))</f>
        <v>4.2405264185955659E-2</v>
      </c>
      <c r="K39" s="21">
        <f>+DA39</f>
        <v>163458</v>
      </c>
      <c r="L39" s="87">
        <f ca="1">OFFSET(DA39,0,14,1,1)</f>
        <v>159771</v>
      </c>
      <c r="M39" s="21">
        <f ca="1">SUM(L39-K39)</f>
        <v>-3687</v>
      </c>
      <c r="N39" s="22">
        <f ca="1">IF(M39=0,0,IF(K39=0,1,M39/K39))</f>
        <v>-2.25562529824175E-2</v>
      </c>
      <c r="O39" s="21">
        <f>SUMIF($C$6:N$6,O$5,$C39:N39)</f>
        <v>327282</v>
      </c>
      <c r="P39" s="87">
        <f ca="1">SUMIF($C$6:O$6,P$5,$C39:O39)</f>
        <v>330542</v>
      </c>
      <c r="Q39" s="21">
        <f ca="1">SUM(P39-O39)</f>
        <v>3260</v>
      </c>
      <c r="R39" s="22">
        <f ca="1">IF(Q39=0,0,IF(O39=0,1,Q39/O39))</f>
        <v>9.960828887625962E-3</v>
      </c>
      <c r="S39" s="21">
        <f>+DB39</f>
        <v>170869</v>
      </c>
      <c r="T39" s="87">
        <f ca="1">OFFSET(DB39,0,14,1,1)</f>
        <v>175993</v>
      </c>
      <c r="U39" s="21">
        <f ca="1">SUM(T39-S39)</f>
        <v>5124</v>
      </c>
      <c r="V39" s="22">
        <f ca="1">IF(U39=0,0,IF(S39=0,1,U39/S39))</f>
        <v>2.9987885456109652E-2</v>
      </c>
      <c r="W39" s="21">
        <f>SUMIF($C$6:V$6,W$5,$C39:V39)</f>
        <v>498151</v>
      </c>
      <c r="X39" s="87">
        <f ca="1">SUMIF($C$6:W$6,X$5,$C39:W39)</f>
        <v>506535</v>
      </c>
      <c r="Y39" s="21">
        <f ca="1">SUM(X39-W39)</f>
        <v>8384</v>
      </c>
      <c r="Z39" s="22">
        <f ca="1">IF(Y39=0,0,IF(W39=0,1,Y39/W39))</f>
        <v>1.6830238220941041E-2</v>
      </c>
      <c r="AA39" s="21">
        <f>+DC39</f>
        <v>180259</v>
      </c>
      <c r="AB39" s="87">
        <f ca="1">OFFSET(DC39,0,14,1,1)</f>
        <v>165716</v>
      </c>
      <c r="AC39" s="21">
        <f ca="1">SUM(AB39-AA39)</f>
        <v>-14543</v>
      </c>
      <c r="AD39" s="22">
        <f ca="1">IF(AC39=0,0,IF(AA39=0,1,AC39/AA39))</f>
        <v>-8.0678357252619848E-2</v>
      </c>
      <c r="AE39" s="21">
        <f>SUMIF($C$6:AD$6,AE$5,$C39:AD39)</f>
        <v>678410</v>
      </c>
      <c r="AF39" s="87">
        <f ca="1">SUMIF($C$6:AE$6,AF$5,$C39:AE39)</f>
        <v>672251</v>
      </c>
      <c r="AG39" s="21">
        <f ca="1">SUM(AF39-AE39)</f>
        <v>-6159</v>
      </c>
      <c r="AH39" s="22">
        <f ca="1">IF(AG39=0,0,IF(AE39=0,1,AG39/AE39))</f>
        <v>-9.0785807992217089E-3</v>
      </c>
      <c r="AI39" s="21">
        <f>+DD39</f>
        <v>192760</v>
      </c>
      <c r="AJ39" s="87">
        <f ca="1">OFFSET(DD39,0,14,1,1)</f>
        <v>188854</v>
      </c>
      <c r="AK39" s="21">
        <f ca="1">SUM(AJ39-AI39)</f>
        <v>-3906</v>
      </c>
      <c r="AL39" s="22">
        <f ca="1">IF(AK39=0,0,IF(AI39=0,1,AK39/AI39))</f>
        <v>-2.0263540153558829E-2</v>
      </c>
      <c r="AM39" s="21">
        <f>SUMIF($C$6:AL$6,AM$5,$C39:AL39)</f>
        <v>871170</v>
      </c>
      <c r="AN39" s="87">
        <f ca="1">SUMIF($C$6:AM$6,AN$5,$C39:AM39)</f>
        <v>861105</v>
      </c>
      <c r="AO39" s="21">
        <f ca="1">SUM(AN39-AM39)</f>
        <v>-10065</v>
      </c>
      <c r="AP39" s="22">
        <f ca="1">IF(AO39=0,0,IF(AM39=0,1,AO39/AM39))</f>
        <v>-1.1553428148352215E-2</v>
      </c>
      <c r="AQ39" s="21">
        <f>+DE39</f>
        <v>195219</v>
      </c>
      <c r="AR39" s="87">
        <f ca="1">OFFSET(DE39,0,14,1,1)</f>
        <v>178870</v>
      </c>
      <c r="AS39" s="21">
        <f ca="1">SUM(AR39-AQ39)</f>
        <v>-16349</v>
      </c>
      <c r="AT39" s="22">
        <f ca="1">IF(AS39=0,0,IF(AQ39=0,1,AS39/AQ39))</f>
        <v>-8.3746971350124738E-2</v>
      </c>
      <c r="AU39" s="21">
        <f>SUMIF($C$6:AT$6,AU$5,$C39:AT39)</f>
        <v>1066389</v>
      </c>
      <c r="AV39" s="87">
        <f ca="1">SUMIF($C$6:AU$6,AV$5,$C39:AU39)</f>
        <v>1039975</v>
      </c>
      <c r="AW39" s="21">
        <f ca="1">SUM(AV39-AU39)</f>
        <v>-26414</v>
      </c>
      <c r="AX39" s="22">
        <f ca="1">IF(AW39=0,0,IF(AU39=0,1,AW39/AU39))</f>
        <v>-2.4769572829427159E-2</v>
      </c>
      <c r="AY39" s="21">
        <f>+DF39</f>
        <v>193743</v>
      </c>
      <c r="AZ39" s="87">
        <f ca="1">OFFSET(DF39,0,14,1,1)</f>
        <v>200608</v>
      </c>
      <c r="BA39" s="21">
        <f ca="1">SUM(AZ39-AY39)</f>
        <v>6865</v>
      </c>
      <c r="BB39" s="22">
        <f ca="1">IF(BA39=0,0,IF(AY39=0,1,BA39/AY39))</f>
        <v>3.5433538243962365E-2</v>
      </c>
      <c r="BC39" s="21">
        <f>SUMIF($C$6:BB$6,BC$5,$C39:BB39)</f>
        <v>1260132</v>
      </c>
      <c r="BD39" s="87">
        <f ca="1">SUMIF($C$6:BC$6,BD$5,$C39:BC39)</f>
        <v>1240583</v>
      </c>
      <c r="BE39" s="21">
        <f ca="1">SUM(BD39-BC39)</f>
        <v>-19549</v>
      </c>
      <c r="BF39" s="22">
        <f ca="1">IF(BE39=0,0,IF(BC39=0,1,BE39/BC39))</f>
        <v>-1.5513454146073587E-2</v>
      </c>
      <c r="BG39" s="21">
        <f>+DG39</f>
        <v>204631</v>
      </c>
      <c r="BH39" s="87">
        <f ca="1">OFFSET(DG39,0,14,1,1)</f>
        <v>195142</v>
      </c>
      <c r="BI39" s="21">
        <f ca="1">SUM(BH39-BG39)</f>
        <v>-9489</v>
      </c>
      <c r="BJ39" s="22">
        <f ca="1">IF(BI39=0,0,IF(BG39=0,1,BI39/BG39))</f>
        <v>-4.637127316975434E-2</v>
      </c>
      <c r="BK39" s="21">
        <f>SUMIF($C$6:BJ$6,BK$5,$C39:BJ39)</f>
        <v>1464763</v>
      </c>
      <c r="BL39" s="87">
        <f ca="1">SUMIF($C$6:BK$6,BL$5,$C39:BK39)</f>
        <v>1435725</v>
      </c>
      <c r="BM39" s="21">
        <f ca="1">SUM(BL39-BK39)</f>
        <v>-29038</v>
      </c>
      <c r="BN39" s="22">
        <f ca="1">IF(BM39=0,0,IF(BK39=0,1,BM39/BK39))</f>
        <v>-1.9824367491532761E-2</v>
      </c>
      <c r="BO39" s="21">
        <f>+DH39</f>
        <v>188558</v>
      </c>
      <c r="BP39" s="87">
        <f ca="1">OFFSET(DH39,0,14,1,1)</f>
        <v>188217</v>
      </c>
      <c r="BQ39" s="21">
        <f ca="1">SUM(BP39-BO39)</f>
        <v>-341</v>
      </c>
      <c r="BR39" s="22">
        <f ca="1">IF(BQ39=0,0,IF(BO39=0,1,BQ39/BO39))</f>
        <v>-1.8084621177568705E-3</v>
      </c>
      <c r="BS39" s="21">
        <f>SUMIF($C$6:BR$6,BS$5,$C39:BR39)</f>
        <v>1653321</v>
      </c>
      <c r="BT39" s="87">
        <f ca="1">SUMIF($C$6:BS$6,BT$5,$C39:BS39)</f>
        <v>1623942</v>
      </c>
      <c r="BU39" s="21">
        <f ca="1">SUM(BT39-BS39)</f>
        <v>-29379</v>
      </c>
      <c r="BV39" s="22">
        <f ca="1">IF(BU39=0,0,IF(BS39=0,1,BU39/BS39))</f>
        <v>-1.7769689007760742E-2</v>
      </c>
      <c r="BW39" s="21">
        <f>+DI39</f>
        <v>193222</v>
      </c>
      <c r="BX39" s="87">
        <f ca="1">OFFSET(DI39,0,14,1,1)</f>
        <v>190640</v>
      </c>
      <c r="BY39" s="21">
        <f ca="1">SUM(BX39-BW39)</f>
        <v>-2582</v>
      </c>
      <c r="BZ39" s="22">
        <f ca="1">IF(BY39=0,0,IF(BW39=0,1,BY39/BW39))</f>
        <v>-1.3362867582366397E-2</v>
      </c>
      <c r="CA39" s="21">
        <f>SUMIF($C$6:BZ$6,CA$5,$C39:BZ39)</f>
        <v>1846543</v>
      </c>
      <c r="CB39" s="87">
        <f ca="1">SUMIF($C$6:CA$6,CB$5,$C39:CA39)</f>
        <v>1814582</v>
      </c>
      <c r="CC39" s="21">
        <f ca="1">SUM(CB39-CA39)</f>
        <v>-31961</v>
      </c>
      <c r="CD39" s="22">
        <f ca="1">IF(CC39=0,0,IF(CA39=0,1,CC39/CA39))</f>
        <v>-1.7308559833158502E-2</v>
      </c>
      <c r="CE39" s="21">
        <f>+DJ39</f>
        <v>188671</v>
      </c>
      <c r="CF39" s="87">
        <f ca="1">OFFSET(DJ39,0,14,1,1)</f>
        <v>175502</v>
      </c>
      <c r="CG39" s="21">
        <f ca="1">SUM(CF39-CE39)</f>
        <v>-13169</v>
      </c>
      <c r="CH39" s="22">
        <f ca="1">IF(CG39=0,0,IF(CE39=0,1,CG39/CE39))</f>
        <v>-6.979875020538398E-2</v>
      </c>
      <c r="CI39" s="21">
        <f>SUMIF($C$6:CH$6,CI$5,$C39:CH39)</f>
        <v>2035214</v>
      </c>
      <c r="CJ39" s="87">
        <f ca="1">SUMIF($C$6:CI$6,CJ$5,$C39:CI39)</f>
        <v>1990084</v>
      </c>
      <c r="CK39" s="21">
        <f ca="1">SUM(CJ39-CI39)</f>
        <v>-45130</v>
      </c>
      <c r="CL39" s="22">
        <f ca="1">IF(CK39=0,0,IF(CI39=0,1,CK39/CI39))</f>
        <v>-2.2174572305418496E-2</v>
      </c>
      <c r="CM39" s="21">
        <f>+DK39</f>
        <v>164240</v>
      </c>
      <c r="CN39" s="87">
        <f ca="1">OFFSET(DK39,0,14,1,1)</f>
        <v>163907</v>
      </c>
      <c r="CO39" s="21">
        <f ca="1">SUM(CN39-CM39)</f>
        <v>-333</v>
      </c>
      <c r="CP39" s="22">
        <f ca="1">IF(CO39=0,0,IF(CM39=0,1,CO39/CM39))</f>
        <v>-2.027520701412567E-3</v>
      </c>
      <c r="CQ39" s="21">
        <f>SUMIF($C$6:CP$6,CQ$5,$C39:CP39)</f>
        <v>2199454</v>
      </c>
      <c r="CR39" s="87">
        <f ca="1">SUMIF($C$6:CQ$6,CR$5,$C39:CQ39)</f>
        <v>2153991</v>
      </c>
      <c r="CS39" s="21">
        <f ca="1">SUM(CR39-CQ39)</f>
        <v>-45463</v>
      </c>
      <c r="CT39" s="22">
        <f ca="1">IF(CS39=0,0,IF(CQ39=0,1,CS39/CQ39))</f>
        <v>-2.0670129950433155E-2</v>
      </c>
      <c r="CW39" s="12" t="s">
        <v>16</v>
      </c>
      <c r="CX39" s="81" t="s">
        <v>6</v>
      </c>
      <c r="CZ39" s="88">
        <f>SUMIF(SIBC!$A$73:$A$83,'2012-2013'!CZ$7,SIBC!D$73:D$83)</f>
        <v>163824</v>
      </c>
      <c r="DA39" s="88">
        <f>SUMIF(SIBC!$A$73:$A$83,'2012-2013'!DA$7,SIBC!E$73:E$83)</f>
        <v>163458</v>
      </c>
      <c r="DB39" s="88">
        <f>SUMIF(SIBC!$A$73:$A$83,'2012-2013'!DB$7,SIBC!F$73:F$83)</f>
        <v>170869</v>
      </c>
      <c r="DC39" s="88">
        <f>SUMIF(SIBC!$A$73:$A$83,'2012-2013'!DC$7,SIBC!G$73:G$83)</f>
        <v>180259</v>
      </c>
      <c r="DD39" s="88">
        <f>SUMIF(SIBC!$A$73:$A$83,'2012-2013'!DD$7,SIBC!H$73:H$83)</f>
        <v>192760</v>
      </c>
      <c r="DE39" s="88">
        <f>SUMIF(SIBC!$A$73:$A$83,'2012-2013'!DE$7,SIBC!I$73:I$83)</f>
        <v>195219</v>
      </c>
      <c r="DF39" s="88">
        <f>SUMIF(SIBC!$A$73:$A$83,'2012-2013'!DF$7,SIBC!J$73:J$83)</f>
        <v>193743</v>
      </c>
      <c r="DG39" s="88">
        <f>SUMIF(SIBC!$A$73:$A$83,'2012-2013'!DG$7,SIBC!K$73:K$83)</f>
        <v>204631</v>
      </c>
      <c r="DH39" s="88">
        <f>SUMIF(SIBC!$A$73:$A$83,'2012-2013'!DH$7,SIBC!L$73:L$83)</f>
        <v>188558</v>
      </c>
      <c r="DI39" s="88">
        <f>SUMIF(SIBC!$A$73:$A$83,'2012-2013'!DI$7,SIBC!M$73:M$83)</f>
        <v>193222</v>
      </c>
      <c r="DJ39" s="88">
        <f>SUMIF(SIBC!$A$73:$A$83,'2012-2013'!DJ$7,SIBC!N$73:N$83)</f>
        <v>188671</v>
      </c>
      <c r="DK39" s="88">
        <f>SUMIF(SIBC!$A$73:$A$83,'2012-2013'!DK$7,SIBC!O$73:O$83)</f>
        <v>164240</v>
      </c>
      <c r="DN39" s="88">
        <f>SUMIF(SIBC!$A$73:$A$83,'2012-2013'!DN$7,SIBC!D$73:D$83)</f>
        <v>170771</v>
      </c>
      <c r="DO39" s="88">
        <f>SUMIF(SIBC!$A$73:$A$83,'2012-2013'!DO$7,SIBC!E$73:E$83)</f>
        <v>159771</v>
      </c>
      <c r="DP39" s="88">
        <f>SUMIF(SIBC!$A$73:$A$83,'2012-2013'!DP$7,SIBC!F$73:F$83)</f>
        <v>175993</v>
      </c>
      <c r="DQ39" s="88">
        <f>SUMIF(SIBC!$A$73:$A$83,'2012-2013'!DQ$7,SIBC!G$73:G$83)</f>
        <v>165716</v>
      </c>
      <c r="DR39" s="88">
        <f>SUMIF(SIBC!$A$73:$A$83,'2012-2013'!DR$7,SIBC!H$73:H$83)</f>
        <v>188854</v>
      </c>
      <c r="DS39" s="88">
        <f>SUMIF(SIBC!$A$73:$A$83,'2012-2013'!DS$7,SIBC!I$73:I$83)</f>
        <v>178870</v>
      </c>
      <c r="DT39" s="88">
        <f>SUMIF(SIBC!$A$73:$A$83,'2012-2013'!DT$7,SIBC!J$73:J$83)</f>
        <v>200608</v>
      </c>
      <c r="DU39" s="88">
        <f>SUMIF(SIBC!$A$73:$A$83,'2012-2013'!DU$7,SIBC!K$73:K$83)</f>
        <v>195142</v>
      </c>
      <c r="DV39" s="88">
        <f>SUMIF(SIBC!$A$73:$A$83,'2012-2013'!DV$7,SIBC!L$73:L$83)</f>
        <v>188217</v>
      </c>
      <c r="DW39" s="88">
        <f>SUMIF(SIBC!$A$73:$A$83,'2012-2013'!DW$7,SIBC!M$73:M$83)</f>
        <v>190640</v>
      </c>
      <c r="DX39" s="88">
        <f>SUMIF(SIBC!$A$73:$A$83,'2012-2013'!DX$7,SIBC!N$73:N$83)</f>
        <v>175502</v>
      </c>
      <c r="DY39" s="88">
        <f>SUMIF(SIBC!$A$73:$A$83,'2012-2013'!DY$7,SIBC!O$73:O$83)</f>
        <v>163907</v>
      </c>
      <c r="DZ39"/>
    </row>
    <row r="40" spans="1:130" s="12" customFormat="1" ht="15.6">
      <c r="A40" s="101" t="str">
        <f>+CW41</f>
        <v>Seaway International Bridge</v>
      </c>
      <c r="B40" s="29" t="s">
        <v>7</v>
      </c>
      <c r="C40" s="21">
        <f>+CZ40</f>
        <v>5467</v>
      </c>
      <c r="D40" s="87">
        <f ca="1">OFFSET(CZ40,0,14,1,1)</f>
        <v>5504</v>
      </c>
      <c r="E40" s="21">
        <f ca="1">SUM(D40-C40)</f>
        <v>37</v>
      </c>
      <c r="F40" s="22">
        <f ca="1">IF(E40=0,0,IF(C40=0,1,E40/C40))</f>
        <v>6.7678800073166269E-3</v>
      </c>
      <c r="G40" s="21">
        <f>SUMIF($C$6:F$6,G$5,$C40:F40)</f>
        <v>5467</v>
      </c>
      <c r="H40" s="87">
        <f ca="1">SUMIF($C$6:G$6,H$5,$C40:G40)</f>
        <v>5504</v>
      </c>
      <c r="I40" s="21">
        <f ca="1">SUM(H40-G40)</f>
        <v>37</v>
      </c>
      <c r="J40" s="22">
        <f ca="1">IF(I40=0,0,IF(G40=0,1,I40/G40))</f>
        <v>6.7678800073166269E-3</v>
      </c>
      <c r="K40" s="21">
        <f>+DA40</f>
        <v>5255</v>
      </c>
      <c r="L40" s="87">
        <f ca="1">OFFSET(DA40,0,14,1,1)</f>
        <v>5231</v>
      </c>
      <c r="M40" s="21">
        <f ca="1">SUM(L40-K40)</f>
        <v>-24</v>
      </c>
      <c r="N40" s="22">
        <f ca="1">IF(M40=0,0,IF(K40=0,1,M40/K40))</f>
        <v>-4.5670789724072316E-3</v>
      </c>
      <c r="O40" s="21">
        <f>SUMIF($C$6:N$6,O$5,$C40:N40)</f>
        <v>10722</v>
      </c>
      <c r="P40" s="87">
        <f ca="1">SUMIF($C$6:O$6,P$5,$C40:O40)</f>
        <v>10735</v>
      </c>
      <c r="Q40" s="21">
        <f ca="1">SUM(P40-O40)</f>
        <v>13</v>
      </c>
      <c r="R40" s="22">
        <f ca="1">IF(Q40=0,0,IF(O40=0,1,Q40/O40))</f>
        <v>1.2124603618727848E-3</v>
      </c>
      <c r="S40" s="21">
        <f>+DB40</f>
        <v>5622</v>
      </c>
      <c r="T40" s="87">
        <f ca="1">OFFSET(DB40,0,14,1,1)</f>
        <v>5147</v>
      </c>
      <c r="U40" s="21">
        <f ca="1">SUM(T40-S40)</f>
        <v>-475</v>
      </c>
      <c r="V40" s="22">
        <f ca="1">IF(U40=0,0,IF(S40=0,1,U40/S40))</f>
        <v>-8.4489505514051932E-2</v>
      </c>
      <c r="W40" s="21">
        <f>SUMIF($C$6:V$6,W$5,$C40:V40)</f>
        <v>16344</v>
      </c>
      <c r="X40" s="87">
        <f ca="1">SUMIF($C$6:W$6,X$5,$C40:W40)</f>
        <v>15882</v>
      </c>
      <c r="Y40" s="21">
        <f ca="1">SUM(X40-W40)</f>
        <v>-462</v>
      </c>
      <c r="Z40" s="22">
        <f ca="1">IF(Y40=0,0,IF(W40=0,1,Y40/W40))</f>
        <v>-2.8267254038179149E-2</v>
      </c>
      <c r="AA40" s="21">
        <f>+DC40</f>
        <v>5881</v>
      </c>
      <c r="AB40" s="87">
        <f ca="1">OFFSET(DC40,0,14,1,1)</f>
        <v>5675</v>
      </c>
      <c r="AC40" s="21">
        <f ca="1">SUM(AB40-AA40)</f>
        <v>-206</v>
      </c>
      <c r="AD40" s="22">
        <f ca="1">IF(AC40=0,0,IF(AA40=0,1,AC40/AA40))</f>
        <v>-3.5028056452984187E-2</v>
      </c>
      <c r="AE40" s="21">
        <f>SUMIF($C$6:AD$6,AE$5,$C40:AD40)</f>
        <v>22225</v>
      </c>
      <c r="AF40" s="87">
        <f ca="1">SUMIF($C$6:AE$6,AF$5,$C40:AE40)</f>
        <v>21557</v>
      </c>
      <c r="AG40" s="21">
        <f ca="1">SUM(AF40-AE40)</f>
        <v>-668</v>
      </c>
      <c r="AH40" s="22">
        <f ca="1">IF(AG40=0,0,IF(AE40=0,1,AG40/AE40))</f>
        <v>-3.0056242969628798E-2</v>
      </c>
      <c r="AI40" s="21">
        <f>+DD40</f>
        <v>7281</v>
      </c>
      <c r="AJ40" s="87">
        <f ca="1">OFFSET(DD40,0,14,1,1)</f>
        <v>7160</v>
      </c>
      <c r="AK40" s="21">
        <f ca="1">SUM(AJ40-AI40)</f>
        <v>-121</v>
      </c>
      <c r="AL40" s="22">
        <f ca="1">IF(AK40=0,0,IF(AI40=0,1,AK40/AI40))</f>
        <v>-1.6618596346655679E-2</v>
      </c>
      <c r="AM40" s="21">
        <f>SUMIF($C$6:AL$6,AM$5,$C40:AL40)</f>
        <v>29506</v>
      </c>
      <c r="AN40" s="87">
        <f ca="1">SUMIF($C$6:AM$6,AN$5,$C40:AM40)</f>
        <v>28717</v>
      </c>
      <c r="AO40" s="21">
        <f ca="1">SUM(AN40-AM40)</f>
        <v>-789</v>
      </c>
      <c r="AP40" s="22">
        <f ca="1">IF(AO40=0,0,IF(AM40=0,1,AO40/AM40))</f>
        <v>-2.6740324001897919E-2</v>
      </c>
      <c r="AQ40" s="21">
        <f>+DE40</f>
        <v>7808</v>
      </c>
      <c r="AR40" s="87">
        <f ca="1">OFFSET(DE40,0,14,1,1)</f>
        <v>7077</v>
      </c>
      <c r="AS40" s="21">
        <f ca="1">SUM(AR40-AQ40)</f>
        <v>-731</v>
      </c>
      <c r="AT40" s="22">
        <f ca="1">IF(AS40=0,0,IF(AQ40=0,1,AS40/AQ40))</f>
        <v>-9.3621926229508198E-2</v>
      </c>
      <c r="AU40" s="21">
        <f>SUMIF($C$6:AT$6,AU$5,$C40:AT40)</f>
        <v>37314</v>
      </c>
      <c r="AV40" s="87">
        <f ca="1">SUMIF($C$6:AU$6,AV$5,$C40:AU40)</f>
        <v>35794</v>
      </c>
      <c r="AW40" s="21">
        <f ca="1">SUM(AV40-AU40)</f>
        <v>-1520</v>
      </c>
      <c r="AX40" s="22">
        <f ca="1">IF(AW40=0,0,IF(AU40=0,1,AW40/AU40))</f>
        <v>-4.0735380822211502E-2</v>
      </c>
      <c r="AY40" s="21">
        <f>+DF40</f>
        <v>8030</v>
      </c>
      <c r="AZ40" s="87">
        <f ca="1">OFFSET(DF40,0,14,1,1)</f>
        <v>8345</v>
      </c>
      <c r="BA40" s="21">
        <f ca="1">SUM(AZ40-AY40)</f>
        <v>315</v>
      </c>
      <c r="BB40" s="22">
        <f ca="1">IF(BA40=0,0,IF(AY40=0,1,BA40/AY40))</f>
        <v>3.9227895392278951E-2</v>
      </c>
      <c r="BC40" s="21">
        <f>SUMIF($C$6:BB$6,BC$5,$C40:BB40)</f>
        <v>45344</v>
      </c>
      <c r="BD40" s="87">
        <f ca="1">SUMIF($C$6:BC$6,BD$5,$C40:BC40)</f>
        <v>44139</v>
      </c>
      <c r="BE40" s="21">
        <f ca="1">SUM(BD40-BC40)</f>
        <v>-1205</v>
      </c>
      <c r="BF40" s="22">
        <f ca="1">IF(BE40=0,0,IF(BC40=0,1,BE40/BC40))</f>
        <v>-2.6574629498941425E-2</v>
      </c>
      <c r="BG40" s="21">
        <f>+DG40</f>
        <v>8170</v>
      </c>
      <c r="BH40" s="87">
        <f ca="1">OFFSET(DG40,0,14,1,1)</f>
        <v>7807</v>
      </c>
      <c r="BI40" s="21">
        <f ca="1">SUM(BH40-BG40)</f>
        <v>-363</v>
      </c>
      <c r="BJ40" s="22">
        <f ca="1">IF(BI40=0,0,IF(BG40=0,1,BI40/BG40))</f>
        <v>-4.4430844553243573E-2</v>
      </c>
      <c r="BK40" s="21">
        <f>SUMIF($C$6:BJ$6,BK$5,$C40:BJ40)</f>
        <v>53514</v>
      </c>
      <c r="BL40" s="87">
        <f ca="1">SUMIF($C$6:BK$6,BL$5,$C40:BK40)</f>
        <v>51946</v>
      </c>
      <c r="BM40" s="21">
        <f ca="1">SUM(BL40-BK40)</f>
        <v>-1568</v>
      </c>
      <c r="BN40" s="22">
        <f ca="1">IF(BM40=0,0,IF(BK40=0,1,BM40/BK40))</f>
        <v>-2.930074373061255E-2</v>
      </c>
      <c r="BO40" s="21">
        <f>+DH40</f>
        <v>7342</v>
      </c>
      <c r="BP40" s="87">
        <f ca="1">OFFSET(DH40,0,14,1,1)</f>
        <v>7412</v>
      </c>
      <c r="BQ40" s="21">
        <f ca="1">SUM(BP40-BO40)</f>
        <v>70</v>
      </c>
      <c r="BR40" s="22">
        <f ca="1">IF(BQ40=0,0,IF(BO40=0,1,BQ40/BO40))</f>
        <v>9.5341868700626539E-3</v>
      </c>
      <c r="BS40" s="21">
        <f>SUMIF($C$6:BR$6,BS$5,$C40:BR40)</f>
        <v>60856</v>
      </c>
      <c r="BT40" s="87">
        <f ca="1">SUMIF($C$6:BS$6,BT$5,$C40:BS40)</f>
        <v>59358</v>
      </c>
      <c r="BU40" s="21">
        <f ca="1">SUM(BT40-BS40)</f>
        <v>-1498</v>
      </c>
      <c r="BV40" s="22">
        <f ca="1">IF(BU40=0,0,IF(BS40=0,1,BU40/BS40))</f>
        <v>-2.461548573682135E-2</v>
      </c>
      <c r="BW40" s="21">
        <f>+DI40</f>
        <v>7353</v>
      </c>
      <c r="BX40" s="87">
        <f ca="1">OFFSET(DI40,0,14,1,1)</f>
        <v>6734</v>
      </c>
      <c r="BY40" s="21">
        <f ca="1">SUM(BX40-BW40)</f>
        <v>-619</v>
      </c>
      <c r="BZ40" s="22">
        <f ca="1">IF(BY40=0,0,IF(BW40=0,1,BY40/BW40))</f>
        <v>-8.418332653338774E-2</v>
      </c>
      <c r="CA40" s="21">
        <f>SUMIF($C$6:BZ$6,CA$5,$C40:BZ40)</f>
        <v>68209</v>
      </c>
      <c r="CB40" s="87">
        <f ca="1">SUMIF($C$6:CA$6,CB$5,$C40:CA40)</f>
        <v>66092</v>
      </c>
      <c r="CC40" s="21">
        <f ca="1">SUM(CB40-CA40)</f>
        <v>-2117</v>
      </c>
      <c r="CD40" s="22">
        <f ca="1">IF(CC40=0,0,IF(CA40=0,1,CC40/CA40))</f>
        <v>-3.1036959931973786E-2</v>
      </c>
      <c r="CE40" s="21">
        <f>+DJ40</f>
        <v>6084</v>
      </c>
      <c r="CF40" s="87">
        <f ca="1">OFFSET(DJ40,0,14,1,1)</f>
        <v>5597</v>
      </c>
      <c r="CG40" s="21">
        <f ca="1">SUM(CF40-CE40)</f>
        <v>-487</v>
      </c>
      <c r="CH40" s="22">
        <f ca="1">IF(CG40=0,0,IF(CE40=0,1,CG40/CE40))</f>
        <v>-8.0046022353714663E-2</v>
      </c>
      <c r="CI40" s="21">
        <f>SUMIF($C$6:CH$6,CI$5,$C40:CH40)</f>
        <v>74293</v>
      </c>
      <c r="CJ40" s="87">
        <f ca="1">SUMIF($C$6:CI$6,CJ$5,$C40:CI40)</f>
        <v>71689</v>
      </c>
      <c r="CK40" s="21">
        <f ca="1">SUM(CJ40-CI40)</f>
        <v>-2604</v>
      </c>
      <c r="CL40" s="22">
        <f ca="1">IF(CK40=0,0,IF(CI40=0,1,CK40/CI40))</f>
        <v>-3.5050408517626155E-2</v>
      </c>
      <c r="CM40" s="21">
        <f>+DK40</f>
        <v>4914</v>
      </c>
      <c r="CN40" s="87">
        <f ca="1">OFFSET(DK40,0,14,1,1)</f>
        <v>4824</v>
      </c>
      <c r="CO40" s="21">
        <f ca="1">SUM(CN40-CM40)</f>
        <v>-90</v>
      </c>
      <c r="CP40" s="22">
        <f ca="1">IF(CO40=0,0,IF(CM40=0,1,CO40/CM40))</f>
        <v>-1.8315018315018316E-2</v>
      </c>
      <c r="CQ40" s="21">
        <f>SUMIF($C$6:CP$6,CQ$5,$C40:CP40)</f>
        <v>79207</v>
      </c>
      <c r="CR40" s="87">
        <f ca="1">SUMIF($C$6:CQ$6,CR$5,$C40:CQ40)</f>
        <v>76513</v>
      </c>
      <c r="CS40" s="21">
        <f ca="1">SUM(CR40-CQ40)</f>
        <v>-2694</v>
      </c>
      <c r="CT40" s="22">
        <f ca="1">IF(CS40=0,0,IF(CQ40=0,1,CS40/CQ40))</f>
        <v>-3.4012145391190171E-2</v>
      </c>
      <c r="CW40" s="12" t="s">
        <v>16</v>
      </c>
      <c r="CX40" s="81" t="s">
        <v>7</v>
      </c>
      <c r="CY40" s="16"/>
      <c r="CZ40" s="88">
        <f>SUMIF(SIBC!$A$87:$A$97,'2012-2013'!CZ$7,SIBC!D$87:D$97)</f>
        <v>5467</v>
      </c>
      <c r="DA40" s="88">
        <f>SUMIF(SIBC!$A$87:$A$97,'2012-2013'!DA$7,SIBC!E$87:E$97)</f>
        <v>5255</v>
      </c>
      <c r="DB40" s="88">
        <f>SUMIF(SIBC!$A$87:$A$97,'2012-2013'!DB$7,SIBC!F$87:F$97)</f>
        <v>5622</v>
      </c>
      <c r="DC40" s="88">
        <f>SUMIF(SIBC!$A$87:$A$97,'2012-2013'!DC$7,SIBC!G$87:G$97)</f>
        <v>5881</v>
      </c>
      <c r="DD40" s="88">
        <f>SUMIF(SIBC!$A$87:$A$97,'2012-2013'!DD$7,SIBC!H$87:H$97)</f>
        <v>7281</v>
      </c>
      <c r="DE40" s="88">
        <f>SUMIF(SIBC!$A$87:$A$97,'2012-2013'!DE$7,SIBC!I$87:I$97)</f>
        <v>7808</v>
      </c>
      <c r="DF40" s="88">
        <f>SUMIF(SIBC!$A$87:$A$97,'2012-2013'!DF$7,SIBC!J$87:J$97)</f>
        <v>8030</v>
      </c>
      <c r="DG40" s="88">
        <f>SUMIF(SIBC!$A$87:$A$97,'2012-2013'!DG$7,SIBC!K$87:K$97)</f>
        <v>8170</v>
      </c>
      <c r="DH40" s="88">
        <f>SUMIF(SIBC!$A$87:$A$97,'2012-2013'!DH$7,SIBC!L$87:L$97)</f>
        <v>7342</v>
      </c>
      <c r="DI40" s="88">
        <f>SUMIF(SIBC!$A$87:$A$97,'2012-2013'!DI$7,SIBC!M$87:M$97)</f>
        <v>7353</v>
      </c>
      <c r="DJ40" s="88">
        <f>SUMIF(SIBC!$A$87:$A$97,'2012-2013'!DJ$7,SIBC!N$87:N$97)</f>
        <v>6084</v>
      </c>
      <c r="DK40" s="88">
        <f>SUMIF(SIBC!$A$87:$A$97,'2012-2013'!DK$7,SIBC!O$87:O$97)</f>
        <v>4914</v>
      </c>
      <c r="DN40" s="88">
        <f>SUMIF(SIBC!$A$87:$A$97,'2012-2013'!DN$7,SIBC!D$87:D$97)</f>
        <v>5504</v>
      </c>
      <c r="DO40" s="88">
        <f>SUMIF(SIBC!$A$87:$A$97,'2012-2013'!DO$7,SIBC!E$87:E$97)</f>
        <v>5231</v>
      </c>
      <c r="DP40" s="88">
        <f>SUMIF(SIBC!$A$87:$A$97,'2012-2013'!DP$7,SIBC!F$87:F$97)</f>
        <v>5147</v>
      </c>
      <c r="DQ40" s="88">
        <f>SUMIF(SIBC!$A$87:$A$97,'2012-2013'!DQ$7,SIBC!G$87:G$97)</f>
        <v>5675</v>
      </c>
      <c r="DR40" s="88">
        <f>SUMIF(SIBC!$A$87:$A$97,'2012-2013'!DR$7,SIBC!H$87:H$97)</f>
        <v>7160</v>
      </c>
      <c r="DS40" s="88">
        <f>SUMIF(SIBC!$A$87:$A$97,'2012-2013'!DS$7,SIBC!I$87:I$97)</f>
        <v>7077</v>
      </c>
      <c r="DT40" s="88">
        <f>SUMIF(SIBC!$A$87:$A$97,'2012-2013'!DT$7,SIBC!J$87:J$97)</f>
        <v>8345</v>
      </c>
      <c r="DU40" s="88">
        <f>SUMIF(SIBC!$A$87:$A$97,'2012-2013'!DU$7,SIBC!K$87:K$97)</f>
        <v>7807</v>
      </c>
      <c r="DV40" s="88">
        <f>SUMIF(SIBC!$A$87:$A$97,'2012-2013'!DV$7,SIBC!L$87:L$97)</f>
        <v>7412</v>
      </c>
      <c r="DW40" s="88">
        <f>SUMIF(SIBC!$A$87:$A$97,'2012-2013'!DW$7,SIBC!M$87:M$97)</f>
        <v>6734</v>
      </c>
      <c r="DX40" s="88">
        <f>SUMIF(SIBC!$A$87:$A$97,'2012-2013'!DX$7,SIBC!N$87:N$97)</f>
        <v>5597</v>
      </c>
      <c r="DY40" s="88">
        <f>SUMIF(SIBC!$A$87:$A$97,'2012-2013'!DY$7,SIBC!O$87:O$97)</f>
        <v>4824</v>
      </c>
      <c r="DZ40"/>
    </row>
    <row r="41" spans="1:130" s="12" customFormat="1" ht="15.6">
      <c r="A41" s="100"/>
      <c r="B41" s="29" t="s">
        <v>8</v>
      </c>
      <c r="C41" s="87">
        <f>+CZ41</f>
        <v>0</v>
      </c>
      <c r="D41" s="87">
        <f ca="1">OFFSET(CZ41,0,14,1,1)</f>
        <v>0</v>
      </c>
      <c r="E41" s="87">
        <f ca="1">SUM(D41-C41)</f>
        <v>0</v>
      </c>
      <c r="F41" s="22">
        <f ca="1">IF(E41=0,0,IF(C41=0,1,E41/C41))</f>
        <v>0</v>
      </c>
      <c r="G41" s="87">
        <f>SUMIF($C$6:F$6,G$5,$C41:F41)</f>
        <v>0</v>
      </c>
      <c r="H41" s="87">
        <f ca="1">SUMIF($C$6:G$6,H$5,$C41:G41)</f>
        <v>0</v>
      </c>
      <c r="I41" s="87">
        <f ca="1">SUM(H41-G41)</f>
        <v>0</v>
      </c>
      <c r="J41" s="22">
        <f ca="1">IF(I41=0,0,IF(G41=0,1,I41/G41))</f>
        <v>0</v>
      </c>
      <c r="K41" s="87">
        <f>+DA41</f>
        <v>0</v>
      </c>
      <c r="L41" s="87">
        <f ca="1">OFFSET(DA41,0,14,1,1)</f>
        <v>0</v>
      </c>
      <c r="M41" s="87">
        <f ca="1">SUM(L41-K41)</f>
        <v>0</v>
      </c>
      <c r="N41" s="22">
        <f ca="1">IF(M41=0,0,IF(K41=0,1,M41/K41))</f>
        <v>0</v>
      </c>
      <c r="O41" s="87">
        <f>SUMIF($C$6:N$6,O$5,$C41:N41)</f>
        <v>0</v>
      </c>
      <c r="P41" s="87">
        <f ca="1">SUMIF($C$6:O$6,P$5,$C41:O41)</f>
        <v>0</v>
      </c>
      <c r="Q41" s="87">
        <f ca="1">SUM(P41-O41)</f>
        <v>0</v>
      </c>
      <c r="R41" s="22">
        <f ca="1">IF(Q41=0,0,IF(O41=0,1,Q41/O41))</f>
        <v>0</v>
      </c>
      <c r="S41" s="87">
        <f>+DB41</f>
        <v>0</v>
      </c>
      <c r="T41" s="87">
        <f ca="1">OFFSET(DB41,0,14,1,1)</f>
        <v>0</v>
      </c>
      <c r="U41" s="87">
        <f ca="1">SUM(T41-S41)</f>
        <v>0</v>
      </c>
      <c r="V41" s="22">
        <f ca="1">IF(U41=0,0,IF(S41=0,1,U41/S41))</f>
        <v>0</v>
      </c>
      <c r="W41" s="87">
        <f>SUMIF($C$6:V$6,W$5,$C41:V41)</f>
        <v>0</v>
      </c>
      <c r="X41" s="87">
        <f ca="1">SUMIF($C$6:W$6,X$5,$C41:W41)</f>
        <v>0</v>
      </c>
      <c r="Y41" s="87">
        <f ca="1">SUM(X41-W41)</f>
        <v>0</v>
      </c>
      <c r="Z41" s="22">
        <f ca="1">IF(Y41=0,0,IF(W41=0,1,Y41/W41))</f>
        <v>0</v>
      </c>
      <c r="AA41" s="87">
        <f>+DC41</f>
        <v>0</v>
      </c>
      <c r="AB41" s="87">
        <f ca="1">OFFSET(DC41,0,14,1,1)</f>
        <v>0</v>
      </c>
      <c r="AC41" s="87">
        <f ca="1">SUM(AB41-AA41)</f>
        <v>0</v>
      </c>
      <c r="AD41" s="22">
        <f ca="1">IF(AC41=0,0,IF(AA41=0,1,AC41/AA41))</f>
        <v>0</v>
      </c>
      <c r="AE41" s="87">
        <f>SUMIF($C$6:AD$6,AE$5,$C41:AD41)</f>
        <v>0</v>
      </c>
      <c r="AF41" s="87">
        <f ca="1">SUMIF($C$6:AE$6,AF$5,$C41:AE41)</f>
        <v>0</v>
      </c>
      <c r="AG41" s="87">
        <f ca="1">SUM(AF41-AE41)</f>
        <v>0</v>
      </c>
      <c r="AH41" s="22">
        <f ca="1">IF(AG41=0,0,IF(AE41=0,1,AG41/AE41))</f>
        <v>0</v>
      </c>
      <c r="AI41" s="87">
        <f>+DD41</f>
        <v>0</v>
      </c>
      <c r="AJ41" s="87">
        <f ca="1">OFFSET(DD41,0,14,1,1)</f>
        <v>0</v>
      </c>
      <c r="AK41" s="87">
        <f ca="1">SUM(AJ41-AI41)</f>
        <v>0</v>
      </c>
      <c r="AL41" s="22">
        <f ca="1">IF(AK41=0,0,IF(AI41=0,1,AK41/AI41))</f>
        <v>0</v>
      </c>
      <c r="AM41" s="87">
        <f>SUMIF($C$6:AL$6,AM$5,$C41:AL41)</f>
        <v>0</v>
      </c>
      <c r="AN41" s="87">
        <f ca="1">SUMIF($C$6:AM$6,AN$5,$C41:AM41)</f>
        <v>0</v>
      </c>
      <c r="AO41" s="87">
        <f ca="1">SUM(AN41-AM41)</f>
        <v>0</v>
      </c>
      <c r="AP41" s="22">
        <f ca="1">IF(AO41=0,0,IF(AM41=0,1,AO41/AM41))</f>
        <v>0</v>
      </c>
      <c r="AQ41" s="87">
        <f>+DE41</f>
        <v>0</v>
      </c>
      <c r="AR41" s="87">
        <f ca="1">OFFSET(DE41,0,14,1,1)</f>
        <v>0</v>
      </c>
      <c r="AS41" s="87">
        <f ca="1">SUM(AR41-AQ41)</f>
        <v>0</v>
      </c>
      <c r="AT41" s="22">
        <f ca="1">IF(AS41=0,0,IF(AQ41=0,1,AS41/AQ41))</f>
        <v>0</v>
      </c>
      <c r="AU41" s="87">
        <f>SUMIF($C$6:AT$6,AU$5,$C41:AT41)</f>
        <v>0</v>
      </c>
      <c r="AV41" s="87">
        <f ca="1">SUMIF($C$6:AU$6,AV$5,$C41:AU41)</f>
        <v>0</v>
      </c>
      <c r="AW41" s="87">
        <f ca="1">SUM(AV41-AU41)</f>
        <v>0</v>
      </c>
      <c r="AX41" s="22">
        <f ca="1">IF(AW41=0,0,IF(AU41=0,1,AW41/AU41))</f>
        <v>0</v>
      </c>
      <c r="AY41" s="87">
        <f>+DF41</f>
        <v>0</v>
      </c>
      <c r="AZ41" s="87">
        <f ca="1">OFFSET(DF41,0,14,1,1)</f>
        <v>0</v>
      </c>
      <c r="BA41" s="87">
        <f ca="1">SUM(AZ41-AY41)</f>
        <v>0</v>
      </c>
      <c r="BB41" s="22">
        <f ca="1">IF(BA41=0,0,IF(AY41=0,1,BA41/AY41))</f>
        <v>0</v>
      </c>
      <c r="BC41" s="87">
        <f>SUMIF($C$6:BB$6,BC$5,$C41:BB41)</f>
        <v>0</v>
      </c>
      <c r="BD41" s="87">
        <f ca="1">SUMIF($C$6:BC$6,BD$5,$C41:BC41)</f>
        <v>0</v>
      </c>
      <c r="BE41" s="87">
        <f ca="1">SUM(BD41-BC41)</f>
        <v>0</v>
      </c>
      <c r="BF41" s="22">
        <f ca="1">IF(BE41=0,0,IF(BC41=0,1,BE41/BC41))</f>
        <v>0</v>
      </c>
      <c r="BG41" s="87">
        <f>+DG41</f>
        <v>0</v>
      </c>
      <c r="BH41" s="87">
        <f ca="1">OFFSET(DG41,0,14,1,1)</f>
        <v>0</v>
      </c>
      <c r="BI41" s="87">
        <f ca="1">SUM(BH41-BG41)</f>
        <v>0</v>
      </c>
      <c r="BJ41" s="22">
        <f ca="1">IF(BI41=0,0,IF(BG41=0,1,BI41/BG41))</f>
        <v>0</v>
      </c>
      <c r="BK41" s="87">
        <f>SUMIF($C$6:BJ$6,BK$5,$C41:BJ41)</f>
        <v>0</v>
      </c>
      <c r="BL41" s="87">
        <f ca="1">SUMIF($C$6:BK$6,BL$5,$C41:BK41)</f>
        <v>0</v>
      </c>
      <c r="BM41" s="87">
        <f ca="1">SUM(BL41-BK41)</f>
        <v>0</v>
      </c>
      <c r="BN41" s="22">
        <f ca="1">IF(BM41=0,0,IF(BK41=0,1,BM41/BK41))</f>
        <v>0</v>
      </c>
      <c r="BO41" s="87">
        <f>+DH41</f>
        <v>0</v>
      </c>
      <c r="BP41" s="87">
        <f ca="1">OFFSET(DH41,0,14,1,1)</f>
        <v>0</v>
      </c>
      <c r="BQ41" s="87">
        <f ca="1">SUM(BP41-BO41)</f>
        <v>0</v>
      </c>
      <c r="BR41" s="22">
        <f ca="1">IF(BQ41=0,0,IF(BO41=0,1,BQ41/BO41))</f>
        <v>0</v>
      </c>
      <c r="BS41" s="87">
        <f>SUMIF($C$6:BR$6,BS$5,$C41:BR41)</f>
        <v>0</v>
      </c>
      <c r="BT41" s="87">
        <f ca="1">SUMIF($C$6:BS$6,BT$5,$C41:BS41)</f>
        <v>0</v>
      </c>
      <c r="BU41" s="87">
        <f ca="1">SUM(BT41-BS41)</f>
        <v>0</v>
      </c>
      <c r="BV41" s="22">
        <f ca="1">IF(BU41=0,0,IF(BS41=0,1,BU41/BS41))</f>
        <v>0</v>
      </c>
      <c r="BW41" s="87">
        <f>+DI41</f>
        <v>0</v>
      </c>
      <c r="BX41" s="87">
        <f ca="1">OFFSET(DI41,0,14,1,1)</f>
        <v>0</v>
      </c>
      <c r="BY41" s="87">
        <f ca="1">SUM(BX41-BW41)</f>
        <v>0</v>
      </c>
      <c r="BZ41" s="22">
        <f ca="1">IF(BY41=0,0,IF(BW41=0,1,BY41/BW41))</f>
        <v>0</v>
      </c>
      <c r="CA41" s="87">
        <f>SUMIF($C$6:BZ$6,CA$5,$C41:BZ41)</f>
        <v>0</v>
      </c>
      <c r="CB41" s="87">
        <f ca="1">SUMIF($C$6:CA$6,CB$5,$C41:CA41)</f>
        <v>0</v>
      </c>
      <c r="CC41" s="87">
        <f ca="1">SUM(CB41-CA41)</f>
        <v>0</v>
      </c>
      <c r="CD41" s="22">
        <f ca="1">IF(CC41=0,0,IF(CA41=0,1,CC41/CA41))</f>
        <v>0</v>
      </c>
      <c r="CE41" s="87">
        <f>+DJ41</f>
        <v>0</v>
      </c>
      <c r="CF41" s="87">
        <f ca="1">OFFSET(DJ41,0,14,1,1)</f>
        <v>0</v>
      </c>
      <c r="CG41" s="87">
        <f ca="1">SUM(CF41-CE41)</f>
        <v>0</v>
      </c>
      <c r="CH41" s="22">
        <f ca="1">IF(CG41=0,0,IF(CE41=0,1,CG41/CE41))</f>
        <v>0</v>
      </c>
      <c r="CI41" s="87">
        <f>SUMIF($C$6:CH$6,CI$5,$C41:CH41)</f>
        <v>0</v>
      </c>
      <c r="CJ41" s="87">
        <f ca="1">SUMIF($C$6:CI$6,CJ$5,$C41:CI41)</f>
        <v>0</v>
      </c>
      <c r="CK41" s="87">
        <f ca="1">SUM(CJ41-CI41)</f>
        <v>0</v>
      </c>
      <c r="CL41" s="22">
        <f ca="1">IF(CK41=0,0,IF(CI41=0,1,CK41/CI41))</f>
        <v>0</v>
      </c>
      <c r="CM41" s="87">
        <f>+DK41</f>
        <v>0</v>
      </c>
      <c r="CN41" s="87">
        <f ca="1">OFFSET(DK41,0,14,1,1)</f>
        <v>0</v>
      </c>
      <c r="CO41" s="87">
        <f ca="1">SUM(CN41-CM41)</f>
        <v>0</v>
      </c>
      <c r="CP41" s="22">
        <f ca="1">IF(CO41=0,0,IF(CM41=0,1,CO41/CM41))</f>
        <v>0</v>
      </c>
      <c r="CQ41" s="87">
        <f>SUMIF($C$6:CP$6,CQ$5,$C41:CP41)</f>
        <v>0</v>
      </c>
      <c r="CR41" s="87">
        <f ca="1">SUMIF($C$6:CQ$6,CR$5,$C41:CQ41)</f>
        <v>0</v>
      </c>
      <c r="CS41" s="87">
        <f ca="1">SUM(CR41-CQ41)</f>
        <v>0</v>
      </c>
      <c r="CT41" s="22">
        <f ca="1">IF(CS41=0,0,IF(CQ41=0,1,CS41/CQ41))</f>
        <v>0</v>
      </c>
      <c r="CW41" s="12" t="s">
        <v>16</v>
      </c>
      <c r="CX41" s="81" t="s">
        <v>8</v>
      </c>
      <c r="CY41" s="16"/>
      <c r="CZ41" s="88">
        <f>SUMIF(SIBC!$A$101:$A$111,'2012-2013'!CZ$7,SIBC!D$101:D$111)</f>
        <v>0</v>
      </c>
      <c r="DA41" s="88">
        <f>SUMIF(SIBC!$A$101:$A$111,'2012-2013'!DA$7,SIBC!E$101:E$111)</f>
        <v>0</v>
      </c>
      <c r="DB41" s="88">
        <f>SUMIF(SIBC!$A$101:$A$111,'2012-2013'!DB$7,SIBC!F$101:F$111)</f>
        <v>0</v>
      </c>
      <c r="DC41" s="88">
        <f>SUMIF(SIBC!$A$101:$A$111,'2012-2013'!DC$7,SIBC!G$101:G$111)</f>
        <v>0</v>
      </c>
      <c r="DD41" s="88">
        <f>SUMIF(SIBC!$A$101:$A$111,'2012-2013'!DD$7,SIBC!H$101:H$111)</f>
        <v>0</v>
      </c>
      <c r="DE41" s="88">
        <f>SUMIF(SIBC!$A$101:$A$111,'2012-2013'!DE$7,SIBC!I$101:I$111)</f>
        <v>0</v>
      </c>
      <c r="DF41" s="88">
        <f>SUMIF(SIBC!$A$101:$A$111,'2012-2013'!DF$7,SIBC!J$101:J$111)</f>
        <v>0</v>
      </c>
      <c r="DG41" s="88">
        <f>SUMIF(SIBC!$A$101:$A$111,'2012-2013'!DG$7,SIBC!K$101:K$111)</f>
        <v>0</v>
      </c>
      <c r="DH41" s="88">
        <f>SUMIF(SIBC!$A$101:$A$111,'2012-2013'!DH$7,SIBC!L$101:L$111)</f>
        <v>0</v>
      </c>
      <c r="DI41" s="88">
        <f>SUMIF(SIBC!$A$101:$A$111,'2012-2013'!DI$7,SIBC!M$101:M$111)</f>
        <v>0</v>
      </c>
      <c r="DJ41" s="88">
        <f>SUMIF(SIBC!$A$101:$A$111,'2012-2013'!DJ$7,SIBC!N$101:N$111)</f>
        <v>0</v>
      </c>
      <c r="DK41" s="88">
        <f>SUMIF(SIBC!$A$101:$A$111,'2012-2013'!DK$7,SIBC!O$101:O$111)</f>
        <v>0</v>
      </c>
      <c r="DN41" s="88">
        <f>SUMIF(SIBC!$A$101:$A$111,'2012-2013'!DN$7,SIBC!D$101:D$111)</f>
        <v>0</v>
      </c>
      <c r="DO41" s="88">
        <f>SUMIF(SIBC!$A$101:$A$111,'2012-2013'!DO$7,SIBC!E$101:E$111)</f>
        <v>0</v>
      </c>
      <c r="DP41" s="88">
        <f>SUMIF(SIBC!$A$101:$A$111,'2012-2013'!DP$7,SIBC!F$101:F$111)</f>
        <v>0</v>
      </c>
      <c r="DQ41" s="88">
        <f>SUMIF(SIBC!$A$101:$A$111,'2012-2013'!DQ$7,SIBC!G$101:G$111)</f>
        <v>0</v>
      </c>
      <c r="DR41" s="88">
        <f>SUMIF(SIBC!$A$101:$A$111,'2012-2013'!DR$7,SIBC!H$101:H$111)</f>
        <v>0</v>
      </c>
      <c r="DS41" s="88">
        <f>SUMIF(SIBC!$A$101:$A$111,'2012-2013'!DS$7,SIBC!I$101:I$111)</f>
        <v>0</v>
      </c>
      <c r="DT41" s="88">
        <f>SUMIF(SIBC!$A$101:$A$111,'2012-2013'!DT$7,SIBC!J$101:J$111)</f>
        <v>0</v>
      </c>
      <c r="DU41" s="88">
        <f>SUMIF(SIBC!$A$101:$A$111,'2012-2013'!DU$7,SIBC!K$101:K$111)</f>
        <v>0</v>
      </c>
      <c r="DV41" s="88">
        <f>SUMIF(SIBC!$A$101:$A$111,'2012-2013'!DV$7,SIBC!L$101:L$111)</f>
        <v>0</v>
      </c>
      <c r="DW41" s="88">
        <f>SUMIF(SIBC!$A$101:$A$111,'2012-2013'!DW$7,SIBC!M$101:M$111)</f>
        <v>0</v>
      </c>
      <c r="DX41" s="88">
        <f>SUMIF(SIBC!$A$101:$A$111,'2012-2013'!DX$7,SIBC!N$101:N$111)</f>
        <v>0</v>
      </c>
      <c r="DY41" s="88">
        <f>SUMIF(SIBC!$A$101:$A$111,'2012-2013'!DY$7,SIBC!O$101:O$111)</f>
        <v>0</v>
      </c>
      <c r="DZ41"/>
    </row>
    <row r="42" spans="1:130" s="16" customFormat="1" ht="15.6">
      <c r="A42" s="90"/>
      <c r="B42" s="27" t="s">
        <v>9</v>
      </c>
      <c r="C42" s="14">
        <f>+SUM(C39:C41)</f>
        <v>169291</v>
      </c>
      <c r="D42" s="103">
        <f ca="1">+SUM(D39:D41)</f>
        <v>176275</v>
      </c>
      <c r="E42" s="14">
        <f ca="1">SUM(E39:E41)</f>
        <v>6984</v>
      </c>
      <c r="F42" s="15">
        <f ca="1">IF(E42=0,0,IF(C42=0,1,E42/C42))</f>
        <v>4.1254408090211532E-2</v>
      </c>
      <c r="G42" s="14">
        <f>SUM(G39:G41)</f>
        <v>169291</v>
      </c>
      <c r="H42" s="103">
        <f ca="1">SUM(H39:H41)</f>
        <v>176275</v>
      </c>
      <c r="I42" s="14">
        <f ca="1">SUM(I39:I41)</f>
        <v>6984</v>
      </c>
      <c r="J42" s="15">
        <f ca="1">IF(I42=0,0,IF(G42=0,1,I42/G42))</f>
        <v>4.1254408090211532E-2</v>
      </c>
      <c r="K42" s="14">
        <f>+SUM(K39:K41)</f>
        <v>168713</v>
      </c>
      <c r="L42" s="103">
        <f ca="1">+SUM(L39:L41)</f>
        <v>165002</v>
      </c>
      <c r="M42" s="14">
        <f ca="1">SUM(M39:M41)</f>
        <v>-3711</v>
      </c>
      <c r="N42" s="15">
        <f ca="1">IF(M42=0,0,IF(K42=0,1,M42/K42))</f>
        <v>-2.1995933923289846E-2</v>
      </c>
      <c r="O42" s="14">
        <f>SUM(O39:O41)</f>
        <v>338004</v>
      </c>
      <c r="P42" s="103">
        <f ca="1">SUM(P39:P41)</f>
        <v>341277</v>
      </c>
      <c r="Q42" s="14">
        <f ca="1">SUM(Q39:Q41)</f>
        <v>3273</v>
      </c>
      <c r="R42" s="15">
        <f ca="1">IF(Q42=0,0,IF(O42=0,1,Q42/O42))</f>
        <v>9.6833173571910392E-3</v>
      </c>
      <c r="S42" s="14">
        <f>+SUM(S39:S41)</f>
        <v>176491</v>
      </c>
      <c r="T42" s="103">
        <f ca="1">+SUM(T39:T41)</f>
        <v>181140</v>
      </c>
      <c r="U42" s="14">
        <f ca="1">SUM(U39:U41)</f>
        <v>4649</v>
      </c>
      <c r="V42" s="15">
        <f ca="1">IF(U42=0,0,IF(S42=0,1,U42/S42))</f>
        <v>2.6341286524525331E-2</v>
      </c>
      <c r="W42" s="14">
        <f>SUM(W39:W41)</f>
        <v>514495</v>
      </c>
      <c r="X42" s="103">
        <f ca="1">SUM(X39:X41)</f>
        <v>522417</v>
      </c>
      <c r="Y42" s="14">
        <f ca="1">SUM(Y39:Y41)</f>
        <v>7922</v>
      </c>
      <c r="Z42" s="15">
        <f ca="1">IF(Y42=0,0,IF(W42=0,1,Y42/W42))</f>
        <v>1.5397622911787286E-2</v>
      </c>
      <c r="AA42" s="14">
        <f>+SUM(AA39:AA41)</f>
        <v>186140</v>
      </c>
      <c r="AB42" s="103">
        <f ca="1">+SUM(AB39:AB41)</f>
        <v>171391</v>
      </c>
      <c r="AC42" s="14">
        <f ca="1">SUM(AC39:AC41)</f>
        <v>-14749</v>
      </c>
      <c r="AD42" s="15">
        <f ca="1">IF(AC42=0,0,IF(AA42=0,1,AC42/AA42))</f>
        <v>-7.9236058880412588E-2</v>
      </c>
      <c r="AE42" s="14">
        <f>SUM(AE39:AE41)</f>
        <v>700635</v>
      </c>
      <c r="AF42" s="103">
        <f ca="1">SUM(AF39:AF41)</f>
        <v>693808</v>
      </c>
      <c r="AG42" s="14">
        <f ca="1">SUM(AG39:AG41)</f>
        <v>-6827</v>
      </c>
      <c r="AH42" s="15">
        <f ca="1">IF(AG42=0,0,IF(AE42=0,1,AG42/AE42))</f>
        <v>-9.7440179265951606E-3</v>
      </c>
      <c r="AI42" s="14">
        <f>+SUM(AI39:AI41)</f>
        <v>200041</v>
      </c>
      <c r="AJ42" s="103">
        <f ca="1">+SUM(AJ39:AJ41)</f>
        <v>196014</v>
      </c>
      <c r="AK42" s="14">
        <f ca="1">SUM(AK39:AK41)</f>
        <v>-4027</v>
      </c>
      <c r="AL42" s="15">
        <f ca="1">IF(AK42=0,0,IF(AI42=0,1,AK42/AI42))</f>
        <v>-2.0130873170999944E-2</v>
      </c>
      <c r="AM42" s="14">
        <f>SUM(AM39:AM41)</f>
        <v>900676</v>
      </c>
      <c r="AN42" s="103">
        <f ca="1">SUM(AN39:AN41)</f>
        <v>889822</v>
      </c>
      <c r="AO42" s="14">
        <f ca="1">SUM(AO39:AO41)</f>
        <v>-10854</v>
      </c>
      <c r="AP42" s="15">
        <f ca="1">IF(AO42=0,0,IF(AM42=0,1,AO42/AM42))</f>
        <v>-1.2050948398758267E-2</v>
      </c>
      <c r="AQ42" s="14">
        <f>+SUM(AQ39:AQ41)</f>
        <v>203027</v>
      </c>
      <c r="AR42" s="103">
        <f ca="1">+SUM(AR39:AR41)</f>
        <v>185947</v>
      </c>
      <c r="AS42" s="14">
        <f ca="1">SUM(AS39:AS41)</f>
        <v>-17080</v>
      </c>
      <c r="AT42" s="15">
        <f ca="1">IF(AS42=0,0,IF(AQ42=0,1,AS42/AQ42))</f>
        <v>-8.4126741763410784E-2</v>
      </c>
      <c r="AU42" s="14">
        <f>SUM(AU39:AU41)</f>
        <v>1103703</v>
      </c>
      <c r="AV42" s="103">
        <f ca="1">SUM(AV39:AV41)</f>
        <v>1075769</v>
      </c>
      <c r="AW42" s="14">
        <f ca="1">SUM(AW39:AW41)</f>
        <v>-27934</v>
      </c>
      <c r="AX42" s="15">
        <f ca="1">IF(AW42=0,0,IF(AU42=0,1,AW42/AU42))</f>
        <v>-2.5309344995891103E-2</v>
      </c>
      <c r="AY42" s="14">
        <f>+SUM(AY39:AY41)</f>
        <v>201773</v>
      </c>
      <c r="AZ42" s="103">
        <f ca="1">+SUM(AZ39:AZ41)</f>
        <v>208953</v>
      </c>
      <c r="BA42" s="14">
        <f ca="1">SUM(BA39:BA41)</f>
        <v>7180</v>
      </c>
      <c r="BB42" s="15">
        <f ca="1">IF(BA42=0,0,IF(AY42=0,1,BA42/AY42))</f>
        <v>3.5584543026073855E-2</v>
      </c>
      <c r="BC42" s="14">
        <f>SUM(BC39:BC41)</f>
        <v>1305476</v>
      </c>
      <c r="BD42" s="103">
        <f ca="1">SUM(BD39:BD41)</f>
        <v>1284722</v>
      </c>
      <c r="BE42" s="14">
        <f ca="1">SUM(BE39:BE41)</f>
        <v>-20754</v>
      </c>
      <c r="BF42" s="15">
        <f ca="1">IF(BE42=0,0,IF(BC42=0,1,BE42/BC42))</f>
        <v>-1.5897649592945408E-2</v>
      </c>
      <c r="BG42" s="14">
        <f>+SUM(BG39:BG41)</f>
        <v>212801</v>
      </c>
      <c r="BH42" s="103">
        <f ca="1">+SUM(BH39:BH41)</f>
        <v>202949</v>
      </c>
      <c r="BI42" s="14">
        <f ca="1">SUM(BI39:BI41)</f>
        <v>-9852</v>
      </c>
      <c r="BJ42" s="15">
        <f ca="1">IF(BI42=0,0,IF(BG42=0,1,BI42/BG42))</f>
        <v>-4.6296774921170486E-2</v>
      </c>
      <c r="BK42" s="14">
        <f>SUM(BK39:BK41)</f>
        <v>1518277</v>
      </c>
      <c r="BL42" s="103">
        <f ca="1">SUM(BL39:BL41)</f>
        <v>1487671</v>
      </c>
      <c r="BM42" s="14">
        <f ca="1">SUM(BM39:BM41)</f>
        <v>-30606</v>
      </c>
      <c r="BN42" s="15">
        <f ca="1">IF(BM42=0,0,IF(BK42=0,1,BM42/BK42))</f>
        <v>-2.0158376896969393E-2</v>
      </c>
      <c r="BO42" s="14">
        <f>+SUM(BO39:BO41)</f>
        <v>195900</v>
      </c>
      <c r="BP42" s="103">
        <f ca="1">+SUM(BP39:BP41)</f>
        <v>195629</v>
      </c>
      <c r="BQ42" s="14">
        <f ca="1">SUM(BQ39:BQ41)</f>
        <v>-271</v>
      </c>
      <c r="BR42" s="15">
        <f ca="1">IF(BQ42=0,0,IF(BO42=0,1,BQ42/BO42))</f>
        <v>-1.3833588565594691E-3</v>
      </c>
      <c r="BS42" s="14">
        <f>SUM(BS39:BS41)</f>
        <v>1714177</v>
      </c>
      <c r="BT42" s="103">
        <f ca="1">SUM(BT39:BT41)</f>
        <v>1683300</v>
      </c>
      <c r="BU42" s="14">
        <f ca="1">SUM(BU39:BU41)</f>
        <v>-30877</v>
      </c>
      <c r="BV42" s="15">
        <f ca="1">IF(BU42=0,0,IF(BS42=0,1,BU42/BS42))</f>
        <v>-1.8012725640351026E-2</v>
      </c>
      <c r="BW42" s="14">
        <f>+SUM(BW39:BW41)</f>
        <v>200575</v>
      </c>
      <c r="BX42" s="103">
        <f ca="1">+SUM(BX39:BX41)</f>
        <v>197374</v>
      </c>
      <c r="BY42" s="14">
        <f ca="1">SUM(BY39:BY41)</f>
        <v>-3201</v>
      </c>
      <c r="BZ42" s="15">
        <f ca="1">IF(BY42=0,0,IF(BW42=0,1,BY42/BW42))</f>
        <v>-1.5959117537080892E-2</v>
      </c>
      <c r="CA42" s="14">
        <f>SUM(CA39:CA41)</f>
        <v>1914752</v>
      </c>
      <c r="CB42" s="103">
        <f ca="1">SUM(CB39:CB41)</f>
        <v>1880674</v>
      </c>
      <c r="CC42" s="14">
        <f ca="1">SUM(CC39:CC41)</f>
        <v>-34078</v>
      </c>
      <c r="CD42" s="15">
        <f ca="1">IF(CC42=0,0,IF(CA42=0,1,CC42/CA42))</f>
        <v>-1.7797605120663147E-2</v>
      </c>
      <c r="CE42" s="14">
        <f>+SUM(CE39:CE41)</f>
        <v>194755</v>
      </c>
      <c r="CF42" s="103">
        <f ca="1">+SUM(CF39:CF41)</f>
        <v>181099</v>
      </c>
      <c r="CG42" s="14">
        <f ca="1">SUM(CG39:CG41)</f>
        <v>-13656</v>
      </c>
      <c r="CH42" s="15">
        <f ca="1">IF(CG42=0,0,IF(CE42=0,1,CG42/CE42))</f>
        <v>-7.0118867294806292E-2</v>
      </c>
      <c r="CI42" s="14">
        <f>SUM(CI39:CI41)</f>
        <v>2109507</v>
      </c>
      <c r="CJ42" s="103">
        <f ca="1">SUM(CJ39:CJ41)</f>
        <v>2061773</v>
      </c>
      <c r="CK42" s="14">
        <f ca="1">SUM(CK39:CK41)</f>
        <v>-47734</v>
      </c>
      <c r="CL42" s="15">
        <f ca="1">IF(CK42=0,0,IF(CI42=0,1,CK42/CI42))</f>
        <v>-2.2628035839653532E-2</v>
      </c>
      <c r="CM42" s="14">
        <f>+SUM(CM39:CM41)</f>
        <v>169154</v>
      </c>
      <c r="CN42" s="103">
        <f ca="1">+SUM(CN39:CN41)</f>
        <v>168731</v>
      </c>
      <c r="CO42" s="14">
        <f ca="1">SUM(CO39:CO41)</f>
        <v>-423</v>
      </c>
      <c r="CP42" s="15">
        <f ca="1">IF(CO42=0,0,IF(CM42=0,1,CO42/CM42))</f>
        <v>-2.5006798538609789E-3</v>
      </c>
      <c r="CQ42" s="14">
        <f>SUM(CQ39:CQ41)</f>
        <v>2278661</v>
      </c>
      <c r="CR42" s="103">
        <f ca="1">SUM(CR39:CR41)</f>
        <v>2230504</v>
      </c>
      <c r="CS42" s="14">
        <f ca="1">SUM(CS39:CS41)</f>
        <v>-48157</v>
      </c>
      <c r="CT42" s="15">
        <f ca="1">IF(CS42=0,0,IF(CQ42=0,1,CS42/CQ42))</f>
        <v>-2.113390276131465E-2</v>
      </c>
      <c r="CW42" s="12"/>
      <c r="CX42" s="12"/>
      <c r="CZ42" s="89"/>
      <c r="DA42" s="89"/>
      <c r="DB42" s="89"/>
      <c r="DC42" s="89"/>
      <c r="DD42" s="89"/>
      <c r="DE42" s="89"/>
      <c r="DF42" s="89"/>
      <c r="DG42" s="89"/>
      <c r="DH42" s="89"/>
      <c r="DI42" s="89"/>
      <c r="DJ42" s="89"/>
      <c r="DK42" s="89"/>
      <c r="DL42" s="12"/>
      <c r="DM42" s="12"/>
      <c r="DN42" s="89"/>
      <c r="DO42" s="89"/>
      <c r="DP42" s="89"/>
      <c r="DQ42" s="89"/>
      <c r="DR42" s="89"/>
      <c r="DS42" s="89"/>
      <c r="DT42" s="89"/>
      <c r="DU42" s="89"/>
      <c r="DV42" s="89"/>
      <c r="DW42" s="89"/>
      <c r="DX42" s="89"/>
      <c r="DY42" s="89"/>
      <c r="DZ42"/>
    </row>
    <row r="43" spans="1:130" s="12" customFormat="1" ht="15.6">
      <c r="A43" s="92"/>
      <c r="B43" s="28"/>
      <c r="C43" s="9"/>
      <c r="D43" s="9"/>
      <c r="E43" s="10"/>
      <c r="F43" s="11"/>
      <c r="G43" s="9"/>
      <c r="H43" s="9"/>
      <c r="I43" s="10"/>
      <c r="J43" s="11"/>
      <c r="K43" s="9"/>
      <c r="L43" s="9"/>
      <c r="M43" s="10"/>
      <c r="N43" s="11"/>
      <c r="O43" s="9"/>
      <c r="P43" s="9"/>
      <c r="Q43" s="10"/>
      <c r="R43" s="11"/>
      <c r="S43" s="9"/>
      <c r="T43" s="9"/>
      <c r="U43" s="10"/>
      <c r="V43" s="11"/>
      <c r="W43" s="9"/>
      <c r="X43" s="9"/>
      <c r="Y43" s="10"/>
      <c r="Z43" s="11"/>
      <c r="AA43" s="9"/>
      <c r="AB43" s="9"/>
      <c r="AC43" s="10"/>
      <c r="AD43" s="11"/>
      <c r="AE43" s="9"/>
      <c r="AF43" s="9"/>
      <c r="AG43" s="10"/>
      <c r="AH43" s="11"/>
      <c r="AI43" s="9"/>
      <c r="AJ43" s="9"/>
      <c r="AK43" s="10"/>
      <c r="AL43" s="11"/>
      <c r="AM43" s="9"/>
      <c r="AN43" s="9"/>
      <c r="AO43" s="10"/>
      <c r="AP43" s="11"/>
      <c r="AQ43" s="9"/>
      <c r="AR43" s="9"/>
      <c r="AS43" s="10"/>
      <c r="AT43" s="11"/>
      <c r="AU43" s="9"/>
      <c r="AV43" s="9"/>
      <c r="AW43" s="10"/>
      <c r="AX43" s="11"/>
      <c r="AY43" s="9"/>
      <c r="AZ43" s="9"/>
      <c r="BA43" s="10"/>
      <c r="BB43" s="11"/>
      <c r="BC43" s="9"/>
      <c r="BD43" s="9"/>
      <c r="BE43" s="10"/>
      <c r="BF43" s="11"/>
      <c r="BG43" s="9"/>
      <c r="BH43" s="9"/>
      <c r="BI43" s="10"/>
      <c r="BJ43" s="11"/>
      <c r="BK43" s="9"/>
      <c r="BL43" s="9"/>
      <c r="BM43" s="10"/>
      <c r="BN43" s="11"/>
      <c r="BO43" s="9"/>
      <c r="BP43" s="9"/>
      <c r="BQ43" s="10"/>
      <c r="BR43" s="11"/>
      <c r="BS43" s="9"/>
      <c r="BT43" s="9"/>
      <c r="BU43" s="10"/>
      <c r="BV43" s="11"/>
      <c r="BW43" s="9"/>
      <c r="BX43" s="9"/>
      <c r="BY43" s="10"/>
      <c r="BZ43" s="11"/>
      <c r="CA43" s="9"/>
      <c r="CB43" s="9"/>
      <c r="CC43" s="10"/>
      <c r="CD43" s="11"/>
      <c r="CE43" s="9"/>
      <c r="CF43" s="9"/>
      <c r="CG43" s="10"/>
      <c r="CH43" s="11"/>
      <c r="CI43" s="9"/>
      <c r="CJ43" s="9"/>
      <c r="CK43" s="10"/>
      <c r="CL43" s="11"/>
      <c r="CM43" s="9"/>
      <c r="CN43" s="9"/>
      <c r="CO43" s="10"/>
      <c r="CP43" s="11"/>
      <c r="CQ43" s="9"/>
      <c r="CR43" s="9"/>
      <c r="CS43" s="10"/>
      <c r="CT43" s="11"/>
      <c r="CY43" s="16"/>
      <c r="CZ43" s="89"/>
      <c r="DA43" s="89"/>
      <c r="DB43" s="89"/>
      <c r="DC43" s="89"/>
      <c r="DD43" s="89"/>
      <c r="DE43" s="89"/>
      <c r="DF43" s="89"/>
      <c r="DG43" s="89"/>
      <c r="DH43" s="89"/>
      <c r="DI43" s="89"/>
      <c r="DJ43" s="89"/>
      <c r="DK43" s="89"/>
      <c r="DN43" s="89"/>
      <c r="DO43" s="89"/>
      <c r="DP43" s="89"/>
      <c r="DQ43" s="89"/>
      <c r="DR43" s="89"/>
      <c r="DS43" s="89"/>
      <c r="DT43" s="89"/>
      <c r="DU43" s="89"/>
      <c r="DV43" s="89"/>
      <c r="DW43" s="89"/>
      <c r="DX43" s="89"/>
      <c r="DY43" s="89"/>
      <c r="DZ43"/>
    </row>
    <row r="44" spans="1:130" s="12" customFormat="1" ht="15" customHeight="1">
      <c r="A44" s="99"/>
      <c r="B44" s="31" t="s">
        <v>6</v>
      </c>
      <c r="C44" s="21">
        <f>+CZ44</f>
        <v>83414</v>
      </c>
      <c r="D44" s="87">
        <f ca="1">OFFSET(CZ44,0,14,1,1)</f>
        <v>84204</v>
      </c>
      <c r="E44" s="21">
        <f ca="1">SUM(D44-C44)</f>
        <v>790</v>
      </c>
      <c r="F44" s="22">
        <f ca="1">IF(E44=0,0,IF(C44=0,1,E44/C44))</f>
        <v>9.4708322343971044E-3</v>
      </c>
      <c r="G44" s="21">
        <f>SUMIF($C$6:F$6,G$5,$C44:F44)</f>
        <v>83414</v>
      </c>
      <c r="H44" s="87">
        <f ca="1">SUMIF($C$6:G$6,H$5,$C44:G44)</f>
        <v>84204</v>
      </c>
      <c r="I44" s="21">
        <f ca="1">SUM(H44-G44)</f>
        <v>790</v>
      </c>
      <c r="J44" s="22">
        <f ca="1">IF(I44=0,0,IF(G44=0,1,I44/G44))</f>
        <v>9.4708322343971044E-3</v>
      </c>
      <c r="K44" s="21">
        <f>+DA44</f>
        <v>85856</v>
      </c>
      <c r="L44" s="87">
        <f ca="1">OFFSET(DA44,0,14,1,1)</f>
        <v>81792</v>
      </c>
      <c r="M44" s="21">
        <f ca="1">SUM(L44-K44)</f>
        <v>-4064</v>
      </c>
      <c r="N44" s="22">
        <f ca="1">IF(M44=0,0,IF(K44=0,1,M44/K44))</f>
        <v>-4.7335072679836006E-2</v>
      </c>
      <c r="O44" s="21">
        <f>SUMIF($C$6:N$6,O$5,$C44:N44)</f>
        <v>169270</v>
      </c>
      <c r="P44" s="87">
        <f ca="1">SUMIF($C$6:O$6,P$5,$C44:O44)</f>
        <v>165996</v>
      </c>
      <c r="Q44" s="21">
        <f ca="1">SUM(P44-O44)</f>
        <v>-3274</v>
      </c>
      <c r="R44" s="22">
        <f ca="1">IF(Q44=0,0,IF(O44=0,1,Q44/O44))</f>
        <v>-1.934187983694689E-2</v>
      </c>
      <c r="S44" s="21">
        <f>+DB44</f>
        <v>120883</v>
      </c>
      <c r="T44" s="87">
        <f ca="1">OFFSET(DB44,0,14,1,1)</f>
        <v>124453</v>
      </c>
      <c r="U44" s="21">
        <f ca="1">SUM(T44-S44)</f>
        <v>3570</v>
      </c>
      <c r="V44" s="22">
        <f ca="1">IF(U44=0,0,IF(S44=0,1,U44/S44))</f>
        <v>2.953268863281024E-2</v>
      </c>
      <c r="W44" s="21">
        <f>SUMIF($C$6:V$6,W$5,$C44:V44)</f>
        <v>290153</v>
      </c>
      <c r="X44" s="87">
        <f ca="1">SUMIF($C$6:W$6,X$5,$C44:W44)</f>
        <v>290449</v>
      </c>
      <c r="Y44" s="21">
        <f ca="1">SUM(X44-W44)</f>
        <v>296</v>
      </c>
      <c r="Z44" s="22">
        <f ca="1">IF(Y44=0,0,IF(W44=0,1,Y44/W44))</f>
        <v>1.0201514373451249E-3</v>
      </c>
      <c r="AA44" s="21">
        <f>+DC44</f>
        <v>131016</v>
      </c>
      <c r="AB44" s="87">
        <f ca="1">OFFSET(DC44,0,14,1,1)</f>
        <v>122851</v>
      </c>
      <c r="AC44" s="21">
        <f ca="1">SUM(AB44-AA44)</f>
        <v>-8165</v>
      </c>
      <c r="AD44" s="22">
        <f ca="1">IF(AC44=0,0,IF(AA44=0,1,AC44/AA44))</f>
        <v>-6.2320632594492276E-2</v>
      </c>
      <c r="AE44" s="21">
        <f>SUMIF($C$6:AD$6,AE$5,$C44:AD44)</f>
        <v>421169</v>
      </c>
      <c r="AF44" s="87">
        <f ca="1">SUMIF($C$6:AE$6,AF$5,$C44:AE44)</f>
        <v>413300</v>
      </c>
      <c r="AG44" s="21">
        <f ca="1">SUM(AF44-AE44)</f>
        <v>-7869</v>
      </c>
      <c r="AH44" s="22">
        <f ca="1">IF(AG44=0,0,IF(AE44=0,1,AG44/AE44))</f>
        <v>-1.8683711289292422E-2</v>
      </c>
      <c r="AI44" s="21">
        <f>+DD44</f>
        <v>149443</v>
      </c>
      <c r="AJ44" s="87">
        <f ca="1">OFFSET(DD44,0,14,1,1)</f>
        <v>153493</v>
      </c>
      <c r="AK44" s="21">
        <f ca="1">SUM(AJ44-AI44)</f>
        <v>4050</v>
      </c>
      <c r="AL44" s="22">
        <f ca="1">IF(AK44=0,0,IF(AI44=0,1,AK44/AI44))</f>
        <v>2.7100633686422248E-2</v>
      </c>
      <c r="AM44" s="21">
        <f>SUMIF($C$6:AL$6,AM$5,$C44:AL44)</f>
        <v>570612</v>
      </c>
      <c r="AN44" s="87">
        <f ca="1">SUMIF($C$6:AM$6,AN$5,$C44:AM44)</f>
        <v>566793</v>
      </c>
      <c r="AO44" s="21">
        <f ca="1">SUM(AN44-AM44)</f>
        <v>-3819</v>
      </c>
      <c r="AP44" s="22">
        <f ca="1">IF(AO44=0,0,IF(AM44=0,1,AO44/AM44))</f>
        <v>-6.6928140312506575E-3</v>
      </c>
      <c r="AQ44" s="21">
        <f>+DE44</f>
        <v>170271</v>
      </c>
      <c r="AR44" s="87">
        <f ca="1">OFFSET(DE44,0,14,1,1)</f>
        <v>169944</v>
      </c>
      <c r="AS44" s="21">
        <f ca="1">SUM(AR44-AQ44)</f>
        <v>-327</v>
      </c>
      <c r="AT44" s="22">
        <f ca="1">IF(AS44=0,0,IF(AQ44=0,1,AS44/AQ44))</f>
        <v>-1.9204679598992195E-3</v>
      </c>
      <c r="AU44" s="21">
        <f>SUMIF($C$6:AT$6,AU$5,$C44:AT44)</f>
        <v>740883</v>
      </c>
      <c r="AV44" s="87">
        <f ca="1">SUMIF($C$6:AU$6,AV$5,$C44:AU44)</f>
        <v>736737</v>
      </c>
      <c r="AW44" s="21">
        <f ca="1">SUM(AV44-AU44)</f>
        <v>-4146</v>
      </c>
      <c r="AX44" s="22">
        <f ca="1">IF(AW44=0,0,IF(AU44=0,1,AW44/AU44))</f>
        <v>-5.5960252833443334E-3</v>
      </c>
      <c r="AY44" s="21">
        <f>+DF44</f>
        <v>235127</v>
      </c>
      <c r="AZ44" s="87">
        <f ca="1">OFFSET(DF44,0,14,1,1)</f>
        <v>231049</v>
      </c>
      <c r="BA44" s="21">
        <f ca="1">SUM(AZ44-AY44)</f>
        <v>-4078</v>
      </c>
      <c r="BB44" s="22">
        <f ca="1">IF(BA44=0,0,IF(AY44=0,1,BA44/AY44))</f>
        <v>-1.7343818447052017E-2</v>
      </c>
      <c r="BC44" s="21">
        <f>SUMIF($C$6:BB$6,BC$5,$C44:BB44)</f>
        <v>976010</v>
      </c>
      <c r="BD44" s="87">
        <f ca="1">SUMIF($C$6:BC$6,BD$5,$C44:BC44)</f>
        <v>967786</v>
      </c>
      <c r="BE44" s="21">
        <f ca="1">SUM(BD44-BC44)</f>
        <v>-8224</v>
      </c>
      <c r="BF44" s="22">
        <f ca="1">IF(BE44=0,0,IF(BC44=0,1,BE44/BC44))</f>
        <v>-8.4261431747625539E-3</v>
      </c>
      <c r="BG44" s="21">
        <f>+DG44</f>
        <v>253865</v>
      </c>
      <c r="BH44" s="87">
        <f ca="1">OFFSET(DG44,0,14,1,1)</f>
        <v>260519</v>
      </c>
      <c r="BI44" s="21">
        <f ca="1">SUM(BH44-BG44)</f>
        <v>6654</v>
      </c>
      <c r="BJ44" s="22">
        <f ca="1">IF(BI44=0,0,IF(BG44=0,1,BI44/BG44))</f>
        <v>2.6210781320780731E-2</v>
      </c>
      <c r="BK44" s="21">
        <f>SUMIF($C$6:BJ$6,BK$5,$C44:BJ44)</f>
        <v>1229875</v>
      </c>
      <c r="BL44" s="87">
        <f ca="1">SUMIF($C$6:BK$6,BL$5,$C44:BK44)</f>
        <v>1228305</v>
      </c>
      <c r="BM44" s="21">
        <f ca="1">SUM(BL44-BK44)</f>
        <v>-1570</v>
      </c>
      <c r="BN44" s="22">
        <f ca="1">IF(BM44=0,0,IF(BK44=0,1,BM44/BK44))</f>
        <v>-1.2765524951722737E-3</v>
      </c>
      <c r="BO44" s="21">
        <f>+DH44</f>
        <v>157521</v>
      </c>
      <c r="BP44" s="87">
        <f ca="1">OFFSET(DH44,0,14,1,1)</f>
        <v>151961</v>
      </c>
      <c r="BQ44" s="21">
        <f ca="1">SUM(BP44-BO44)</f>
        <v>-5560</v>
      </c>
      <c r="BR44" s="22">
        <f ca="1">IF(BQ44=0,0,IF(BO44=0,1,BQ44/BO44))</f>
        <v>-3.5296881050780528E-2</v>
      </c>
      <c r="BS44" s="21">
        <f>SUMIF($C$6:BR$6,BS$5,$C44:BR44)</f>
        <v>1387396</v>
      </c>
      <c r="BT44" s="87">
        <f ca="1">SUMIF($C$6:BS$6,BT$5,$C44:BS44)</f>
        <v>1380266</v>
      </c>
      <c r="BU44" s="21">
        <f ca="1">SUM(BT44-BS44)</f>
        <v>-7130</v>
      </c>
      <c r="BV44" s="22">
        <f ca="1">IF(BU44=0,0,IF(BS44=0,1,BU44/BS44))</f>
        <v>-5.1391239415422849E-3</v>
      </c>
      <c r="BW44" s="21">
        <f>+DI44</f>
        <v>135645</v>
      </c>
      <c r="BX44" s="87">
        <f ca="1">OFFSET(DI44,0,14,1,1)</f>
        <v>142215</v>
      </c>
      <c r="BY44" s="21">
        <f ca="1">SUM(BX44-BW44)</f>
        <v>6570</v>
      </c>
      <c r="BZ44" s="22">
        <f ca="1">IF(BY44=0,0,IF(BW44=0,1,BY44/BW44))</f>
        <v>4.8435253787459914E-2</v>
      </c>
      <c r="CA44" s="21">
        <f>SUMIF($C$6:BZ$6,CA$5,$C44:BZ44)</f>
        <v>1523041</v>
      </c>
      <c r="CB44" s="87">
        <f ca="1">SUMIF($C$6:CA$6,CB$5,$C44:CA44)</f>
        <v>1522481</v>
      </c>
      <c r="CC44" s="21">
        <f ca="1">SUM(CB44-CA44)</f>
        <v>-560</v>
      </c>
      <c r="CD44" s="22">
        <f ca="1">IF(CC44=0,0,IF(CA44=0,1,CC44/CA44))</f>
        <v>-3.6768543985355617E-4</v>
      </c>
      <c r="CE44" s="21">
        <f>+DJ44</f>
        <v>125835</v>
      </c>
      <c r="CF44" s="87">
        <f ca="1">OFFSET(DJ44,0,14,1,1)</f>
        <v>122974</v>
      </c>
      <c r="CG44" s="21">
        <f ca="1">SUM(CF44-CE44)</f>
        <v>-2861</v>
      </c>
      <c r="CH44" s="22">
        <f ca="1">IF(CG44=0,0,IF(CE44=0,1,CG44/CE44))</f>
        <v>-2.2736122700361586E-2</v>
      </c>
      <c r="CI44" s="21">
        <f>SUMIF($C$6:CH$6,CI$5,$C44:CH44)</f>
        <v>1648876</v>
      </c>
      <c r="CJ44" s="87">
        <f ca="1">SUMIF($C$6:CI$6,CJ$5,$C44:CI44)</f>
        <v>1645455</v>
      </c>
      <c r="CK44" s="21">
        <f ca="1">SUM(CJ44-CI44)</f>
        <v>-3421</v>
      </c>
      <c r="CL44" s="22">
        <f ca="1">IF(CK44=0,0,IF(CI44=0,1,CK44/CI44))</f>
        <v>-2.0747466759174129E-3</v>
      </c>
      <c r="CM44" s="21">
        <f>+DK44</f>
        <v>105952</v>
      </c>
      <c r="CN44" s="87">
        <f ca="1">OFFSET(DK44,0,14,1,1)</f>
        <v>103817</v>
      </c>
      <c r="CO44" s="21">
        <f ca="1">SUM(CN44-CM44)</f>
        <v>-2135</v>
      </c>
      <c r="CP44" s="22">
        <f ca="1">IF(CO44=0,0,IF(CM44=0,1,CO44/CM44))</f>
        <v>-2.0150634249471458E-2</v>
      </c>
      <c r="CQ44" s="21">
        <f>SUMIF($C$6:CP$6,CQ$5,$C44:CP44)</f>
        <v>1754828</v>
      </c>
      <c r="CR44" s="87">
        <f ca="1">SUMIF($C$6:CQ$6,CR$5,$C44:CQ44)</f>
        <v>1749272</v>
      </c>
      <c r="CS44" s="21">
        <f ca="1">SUM(CR44-CQ44)</f>
        <v>-5556</v>
      </c>
      <c r="CT44" s="22">
        <f ca="1">IF(CS44=0,0,IF(CQ44=0,1,CS44/CQ44))</f>
        <v>-3.1661222638344044E-3</v>
      </c>
      <c r="CW44" s="12" t="s">
        <v>17</v>
      </c>
      <c r="CX44" s="81" t="s">
        <v>6</v>
      </c>
      <c r="CZ44" s="88">
        <f>SUMIF(TIBA!$A$73:$A$83,'2012-2013'!CZ$7,TIBA!D$73:D$83)</f>
        <v>83414</v>
      </c>
      <c r="DA44" s="88">
        <f>SUMIF(TIBA!$A$73:$A$83,'2012-2013'!DA$7,TIBA!E$73:E$83)</f>
        <v>85856</v>
      </c>
      <c r="DB44" s="88">
        <f>SUMIF(TIBA!$A$73:$A$83,'2012-2013'!DB$7,TIBA!F$73:F$83)</f>
        <v>120883</v>
      </c>
      <c r="DC44" s="88">
        <f>SUMIF(TIBA!$A$73:$A$83,'2012-2013'!DC$7,TIBA!G$73:G$83)</f>
        <v>131016</v>
      </c>
      <c r="DD44" s="88">
        <f>SUMIF(TIBA!$A$73:$A$83,'2012-2013'!DD$7,TIBA!H$73:H$83)</f>
        <v>149443</v>
      </c>
      <c r="DE44" s="88">
        <f>SUMIF(TIBA!$A$73:$A$83,'2012-2013'!DE$7,TIBA!I$73:I$83)</f>
        <v>170271</v>
      </c>
      <c r="DF44" s="88">
        <f>SUMIF(TIBA!$A$73:$A$83,'2012-2013'!DF$7,TIBA!J$73:J$83)</f>
        <v>235127</v>
      </c>
      <c r="DG44" s="88">
        <f>SUMIF(TIBA!$A$73:$A$83,'2012-2013'!DG$7,TIBA!K$73:K$83)</f>
        <v>253865</v>
      </c>
      <c r="DH44" s="88">
        <f>SUMIF(TIBA!$A$73:$A$83,'2012-2013'!DH$7,TIBA!L$73:L$83)</f>
        <v>157521</v>
      </c>
      <c r="DI44" s="88">
        <f>SUMIF(TIBA!$A$73:$A$83,'2012-2013'!DI$7,TIBA!M$73:M$83)</f>
        <v>135645</v>
      </c>
      <c r="DJ44" s="88">
        <f>SUMIF(TIBA!$A$73:$A$83,'2012-2013'!DJ$7,TIBA!N$73:N$83)</f>
        <v>125835</v>
      </c>
      <c r="DK44" s="88">
        <f>SUMIF(TIBA!$A$73:$A$83,'2012-2013'!DK$7,TIBA!O$73:O$83)</f>
        <v>105952</v>
      </c>
      <c r="DN44" s="88">
        <f>SUMIF(TIBA!$A$73:$A$83,'2012-2013'!DN$7,TIBA!D$73:D$83)</f>
        <v>84204</v>
      </c>
      <c r="DO44" s="88">
        <f>SUMIF(TIBA!$A$73:$A$83,'2012-2013'!DO$7,TIBA!E$73:E$83)</f>
        <v>81792</v>
      </c>
      <c r="DP44" s="88">
        <f>SUMIF(TIBA!$A$73:$A$83,'2012-2013'!DP$7,TIBA!F$73:F$83)</f>
        <v>124453</v>
      </c>
      <c r="DQ44" s="88">
        <f>SUMIF(TIBA!$A$73:$A$83,'2012-2013'!DQ$7,TIBA!G$73:G$83)</f>
        <v>122851</v>
      </c>
      <c r="DR44" s="88">
        <f>SUMIF(TIBA!$A$73:$A$83,'2012-2013'!DR$7,TIBA!H$73:H$83)</f>
        <v>153493</v>
      </c>
      <c r="DS44" s="88">
        <f>SUMIF(TIBA!$A$73:$A$83,'2012-2013'!DS$7,TIBA!I$73:I$83)</f>
        <v>169944</v>
      </c>
      <c r="DT44" s="88">
        <f>SUMIF(TIBA!$A$73:$A$83,'2012-2013'!DT$7,TIBA!J$73:J$83)</f>
        <v>231049</v>
      </c>
      <c r="DU44" s="88">
        <f>SUMIF(TIBA!$A$73:$A$83,'2012-2013'!DU$7,TIBA!K$73:K$83)</f>
        <v>260519</v>
      </c>
      <c r="DV44" s="88">
        <f>SUMIF(TIBA!$A$73:$A$83,'2012-2013'!DV$7,TIBA!L$73:L$83)</f>
        <v>151961</v>
      </c>
      <c r="DW44" s="88">
        <f>SUMIF(TIBA!$A$73:$A$83,'2012-2013'!DW$7,TIBA!M$73:M$83)</f>
        <v>142215</v>
      </c>
      <c r="DX44" s="88">
        <f>SUMIF(TIBA!$A$73:$A$83,'2012-2013'!DX$7,TIBA!N$73:N$83)</f>
        <v>122974</v>
      </c>
      <c r="DY44" s="88">
        <f>SUMIF(TIBA!$A$73:$A$83,'2012-2013'!DY$7,TIBA!O$73:O$83)</f>
        <v>103817</v>
      </c>
      <c r="DZ44"/>
    </row>
    <row r="45" spans="1:130" s="12" customFormat="1" ht="15.6">
      <c r="A45" s="101" t="str">
        <f>+CW46</f>
        <v>Thousand Islands Bridge</v>
      </c>
      <c r="B45" s="29" t="s">
        <v>7</v>
      </c>
      <c r="C45" s="21">
        <f>+CZ45</f>
        <v>27804</v>
      </c>
      <c r="D45" s="87">
        <f ca="1">OFFSET(CZ45,0,14,1,1)</f>
        <v>30658</v>
      </c>
      <c r="E45" s="21">
        <f ca="1">SUM(D45-C45)</f>
        <v>2854</v>
      </c>
      <c r="F45" s="22">
        <f ca="1">IF(E45=0,0,IF(C45=0,1,E45/C45))</f>
        <v>0.10264710113652711</v>
      </c>
      <c r="G45" s="21">
        <f>SUMIF($C$6:F$6,G$5,$C45:F45)</f>
        <v>27804</v>
      </c>
      <c r="H45" s="87">
        <f ca="1">SUMIF($C$6:G$6,H$5,$C45:G45)</f>
        <v>30658</v>
      </c>
      <c r="I45" s="21">
        <f ca="1">SUM(H45-G45)</f>
        <v>2854</v>
      </c>
      <c r="J45" s="22">
        <f ca="1">IF(I45=0,0,IF(G45=0,1,I45/G45))</f>
        <v>0.10264710113652711</v>
      </c>
      <c r="K45" s="21">
        <f>+DA45</f>
        <v>29082</v>
      </c>
      <c r="L45" s="87">
        <f ca="1">OFFSET(DA45,0,14,1,1)</f>
        <v>28318</v>
      </c>
      <c r="M45" s="21">
        <f ca="1">SUM(L45-K45)</f>
        <v>-764</v>
      </c>
      <c r="N45" s="22">
        <f ca="1">IF(M45=0,0,IF(K45=0,1,M45/K45))</f>
        <v>-2.627054535451482E-2</v>
      </c>
      <c r="O45" s="21">
        <f>SUMIF($C$6:N$6,O$5,$C45:N45)</f>
        <v>56886</v>
      </c>
      <c r="P45" s="87">
        <f ca="1">SUMIF($C$6:O$6,P$5,$C45:O45)</f>
        <v>58976</v>
      </c>
      <c r="Q45" s="21">
        <f ca="1">SUM(P45-O45)</f>
        <v>2090</v>
      </c>
      <c r="R45" s="22">
        <f ca="1">IF(Q45=0,0,IF(O45=0,1,Q45/O45))</f>
        <v>3.674014696058784E-2</v>
      </c>
      <c r="S45" s="21">
        <f>+DB45</f>
        <v>31804</v>
      </c>
      <c r="T45" s="87">
        <f ca="1">OFFSET(DB45,0,14,1,1)</f>
        <v>31291</v>
      </c>
      <c r="U45" s="21">
        <f ca="1">SUM(T45-S45)</f>
        <v>-513</v>
      </c>
      <c r="V45" s="22">
        <f ca="1">IF(U45=0,0,IF(S45=0,1,U45/S45))</f>
        <v>-1.6130046535027042E-2</v>
      </c>
      <c r="W45" s="21">
        <f>SUMIF($C$6:V$6,W$5,$C45:V45)</f>
        <v>88690</v>
      </c>
      <c r="X45" s="87">
        <f ca="1">SUMIF($C$6:W$6,X$5,$C45:W45)</f>
        <v>90267</v>
      </c>
      <c r="Y45" s="21">
        <f ca="1">SUM(X45-W45)</f>
        <v>1577</v>
      </c>
      <c r="Z45" s="22">
        <f ca="1">IF(Y45=0,0,IF(W45=0,1,Y45/W45))</f>
        <v>1.7781035065960085E-2</v>
      </c>
      <c r="AA45" s="21">
        <f>+DC45</f>
        <v>30847</v>
      </c>
      <c r="AB45" s="87">
        <f ca="1">OFFSET(DC45,0,14,1,1)</f>
        <v>32487</v>
      </c>
      <c r="AC45" s="21">
        <f ca="1">SUM(AB45-AA45)</f>
        <v>1640</v>
      </c>
      <c r="AD45" s="22">
        <f ca="1">IF(AC45=0,0,IF(AA45=0,1,AC45/AA45))</f>
        <v>5.3165623885629072E-2</v>
      </c>
      <c r="AE45" s="21">
        <f>SUMIF($C$6:AD$6,AE$5,$C45:AD45)</f>
        <v>119537</v>
      </c>
      <c r="AF45" s="87">
        <f ca="1">SUMIF($C$6:AE$6,AF$5,$C45:AE45)</f>
        <v>122754</v>
      </c>
      <c r="AG45" s="21">
        <f ca="1">SUM(AF45-AE45)</f>
        <v>3217</v>
      </c>
      <c r="AH45" s="22">
        <f ca="1">IF(AG45=0,0,IF(AE45=0,1,AG45/AE45))</f>
        <v>2.6912169453809281E-2</v>
      </c>
      <c r="AI45" s="21">
        <f>+DD45</f>
        <v>32549</v>
      </c>
      <c r="AJ45" s="87">
        <f ca="1">OFFSET(DD45,0,14,1,1)</f>
        <v>32829</v>
      </c>
      <c r="AK45" s="21">
        <f ca="1">SUM(AJ45-AI45)</f>
        <v>280</v>
      </c>
      <c r="AL45" s="22">
        <f ca="1">IF(AK45=0,0,IF(AI45=0,1,AK45/AI45))</f>
        <v>8.6024148207318202E-3</v>
      </c>
      <c r="AM45" s="21">
        <f>SUMIF($C$6:AL$6,AM$5,$C45:AL45)</f>
        <v>152086</v>
      </c>
      <c r="AN45" s="87">
        <f ca="1">SUMIF($C$6:AM$6,AN$5,$C45:AM45)</f>
        <v>155583</v>
      </c>
      <c r="AO45" s="21">
        <f ca="1">SUM(AN45-AM45)</f>
        <v>3497</v>
      </c>
      <c r="AP45" s="22">
        <f ca="1">IF(AO45=0,0,IF(AM45=0,1,AO45/AM45))</f>
        <v>2.299356942782373E-2</v>
      </c>
      <c r="AQ45" s="21">
        <f>+DE45</f>
        <v>29863</v>
      </c>
      <c r="AR45" s="87">
        <f ca="1">OFFSET(DE45,0,14,1,1)</f>
        <v>30600</v>
      </c>
      <c r="AS45" s="21">
        <f ca="1">SUM(AR45-AQ45)</f>
        <v>737</v>
      </c>
      <c r="AT45" s="22">
        <f ca="1">IF(AS45=0,0,IF(AQ45=0,1,AS45/AQ45))</f>
        <v>2.4679369118976661E-2</v>
      </c>
      <c r="AU45" s="21">
        <f>SUMIF($C$6:AT$6,AU$5,$C45:AT45)</f>
        <v>181949</v>
      </c>
      <c r="AV45" s="87">
        <f ca="1">SUMIF($C$6:AU$6,AV$5,$C45:AU45)</f>
        <v>186183</v>
      </c>
      <c r="AW45" s="21">
        <f ca="1">SUM(AV45-AU45)</f>
        <v>4234</v>
      </c>
      <c r="AX45" s="22">
        <f ca="1">IF(AW45=0,0,IF(AU45=0,1,AW45/AU45))</f>
        <v>2.3270257050052486E-2</v>
      </c>
      <c r="AY45" s="21">
        <f>+DF45</f>
        <v>29186</v>
      </c>
      <c r="AZ45" s="87">
        <f ca="1">OFFSET(DF45,0,14,1,1)</f>
        <v>31282</v>
      </c>
      <c r="BA45" s="21">
        <f ca="1">SUM(AZ45-AY45)</f>
        <v>2096</v>
      </c>
      <c r="BB45" s="22">
        <f ca="1">IF(BA45=0,0,IF(AY45=0,1,BA45/AY45))</f>
        <v>7.1815253888850822E-2</v>
      </c>
      <c r="BC45" s="21">
        <f>SUMIF($C$6:BB$6,BC$5,$C45:BB45)</f>
        <v>211135</v>
      </c>
      <c r="BD45" s="87">
        <f ca="1">SUMIF($C$6:BC$6,BD$5,$C45:BC45)</f>
        <v>217465</v>
      </c>
      <c r="BE45" s="21">
        <f ca="1">SUM(BD45-BC45)</f>
        <v>6330</v>
      </c>
      <c r="BF45" s="22">
        <f ca="1">IF(BE45=0,0,IF(BC45=0,1,BE45/BC45))</f>
        <v>2.9980817960072938E-2</v>
      </c>
      <c r="BG45" s="21">
        <f>+DG45</f>
        <v>29922</v>
      </c>
      <c r="BH45" s="87">
        <f ca="1">OFFSET(DG45,0,14,1,1)</f>
        <v>31600</v>
      </c>
      <c r="BI45" s="21">
        <f ca="1">SUM(BH45-BG45)</f>
        <v>1678</v>
      </c>
      <c r="BJ45" s="22">
        <f ca="1">IF(BI45=0,0,IF(BG45=0,1,BI45/BG45))</f>
        <v>5.6079139094980281E-2</v>
      </c>
      <c r="BK45" s="21">
        <f>SUMIF($C$6:BJ$6,BK$5,$C45:BJ45)</f>
        <v>241057</v>
      </c>
      <c r="BL45" s="87">
        <f ca="1">SUMIF($C$6:BK$6,BL$5,$C45:BK45)</f>
        <v>249065</v>
      </c>
      <c r="BM45" s="21">
        <f ca="1">SUM(BL45-BK45)</f>
        <v>8008</v>
      </c>
      <c r="BN45" s="22">
        <f ca="1">IF(BM45=0,0,IF(BK45=0,1,BM45/BK45))</f>
        <v>3.3220358670355971E-2</v>
      </c>
      <c r="BO45" s="21">
        <f>+DH45</f>
        <v>29141</v>
      </c>
      <c r="BP45" s="87">
        <f ca="1">OFFSET(DH45,0,14,1,1)</f>
        <v>30626</v>
      </c>
      <c r="BQ45" s="21">
        <f ca="1">SUM(BP45-BO45)</f>
        <v>1485</v>
      </c>
      <c r="BR45" s="22">
        <f ca="1">IF(BQ45=0,0,IF(BO45=0,1,BQ45/BO45))</f>
        <v>5.0959129748464366E-2</v>
      </c>
      <c r="BS45" s="21">
        <f>SUMIF($C$6:BR$6,BS$5,$C45:BR45)</f>
        <v>270198</v>
      </c>
      <c r="BT45" s="87">
        <f ca="1">SUMIF($C$6:BS$6,BT$5,$C45:BS45)</f>
        <v>279691</v>
      </c>
      <c r="BU45" s="21">
        <f ca="1">SUM(BT45-BS45)</f>
        <v>9493</v>
      </c>
      <c r="BV45" s="22">
        <f ca="1">IF(BU45=0,0,IF(BS45=0,1,BU45/BS45))</f>
        <v>3.5133494696481839E-2</v>
      </c>
      <c r="BW45" s="21">
        <f>+DI45</f>
        <v>30817</v>
      </c>
      <c r="BX45" s="87">
        <f ca="1">OFFSET(DI45,0,14,1,1)</f>
        <v>33952</v>
      </c>
      <c r="BY45" s="21">
        <f ca="1">SUM(BX45-BW45)</f>
        <v>3135</v>
      </c>
      <c r="BZ45" s="22">
        <f ca="1">IF(BY45=0,0,IF(BW45=0,1,BY45/BW45))</f>
        <v>0.10172956485056948</v>
      </c>
      <c r="CA45" s="21">
        <f>SUMIF($C$6:BZ$6,CA$5,$C45:BZ45)</f>
        <v>301015</v>
      </c>
      <c r="CB45" s="87">
        <f ca="1">SUMIF($C$6:CA$6,CB$5,$C45:CA45)</f>
        <v>313643</v>
      </c>
      <c r="CC45" s="21">
        <f ca="1">SUM(CB45-CA45)</f>
        <v>12628</v>
      </c>
      <c r="CD45" s="22">
        <f ca="1">IF(CC45=0,0,IF(CA45=0,1,CC45/CA45))</f>
        <v>4.1951397770875205E-2</v>
      </c>
      <c r="CE45" s="21">
        <f>+DJ45</f>
        <v>29681</v>
      </c>
      <c r="CF45" s="87">
        <f ca="1">OFFSET(DJ45,0,14,1,1)</f>
        <v>29959</v>
      </c>
      <c r="CG45" s="21">
        <f ca="1">SUM(CF45-CE45)</f>
        <v>278</v>
      </c>
      <c r="CH45" s="22">
        <f ca="1">IF(CG45=0,0,IF(CE45=0,1,CG45/CE45))</f>
        <v>9.3662612445672318E-3</v>
      </c>
      <c r="CI45" s="21">
        <f>SUMIF($C$6:CH$6,CI$5,$C45:CH45)</f>
        <v>330696</v>
      </c>
      <c r="CJ45" s="87">
        <f ca="1">SUMIF($C$6:CI$6,CJ$5,$C45:CI45)</f>
        <v>343602</v>
      </c>
      <c r="CK45" s="21">
        <f ca="1">SUM(CJ45-CI45)</f>
        <v>12906</v>
      </c>
      <c r="CL45" s="22">
        <f ca="1">IF(CK45=0,0,IF(CI45=0,1,CK45/CI45))</f>
        <v>3.9026779882429787E-2</v>
      </c>
      <c r="CM45" s="21">
        <f>+DK45</f>
        <v>24602</v>
      </c>
      <c r="CN45" s="87">
        <f ca="1">OFFSET(DK45,0,14,1,1)</f>
        <v>26157</v>
      </c>
      <c r="CO45" s="21">
        <f ca="1">SUM(CN45-CM45)</f>
        <v>1555</v>
      </c>
      <c r="CP45" s="22">
        <f ca="1">IF(CO45=0,0,IF(CM45=0,1,CO45/CM45))</f>
        <v>6.3206243394845943E-2</v>
      </c>
      <c r="CQ45" s="21">
        <f>SUMIF($C$6:CP$6,CQ$5,$C45:CP45)</f>
        <v>355298</v>
      </c>
      <c r="CR45" s="87">
        <f ca="1">SUMIF($C$6:CQ$6,CR$5,$C45:CQ45)</f>
        <v>369759</v>
      </c>
      <c r="CS45" s="21">
        <f ca="1">SUM(CR45-CQ45)</f>
        <v>14461</v>
      </c>
      <c r="CT45" s="22">
        <f ca="1">IF(CS45=0,0,IF(CQ45=0,1,CS45/CQ45))</f>
        <v>4.0701045319703463E-2</v>
      </c>
      <c r="CW45" s="12" t="s">
        <v>17</v>
      </c>
      <c r="CX45" s="81" t="s">
        <v>7</v>
      </c>
      <c r="CY45" s="16"/>
      <c r="CZ45" s="88">
        <f>SUMIF(TIBA!$A$87:$A$97,'2012-2013'!CZ$7,TIBA!D$87:D$97)</f>
        <v>27804</v>
      </c>
      <c r="DA45" s="88">
        <f>SUMIF(TIBA!$A$87:$A$97,'2012-2013'!DA$7,TIBA!E$87:E$97)</f>
        <v>29082</v>
      </c>
      <c r="DB45" s="88">
        <f>SUMIF(TIBA!$A$87:$A$97,'2012-2013'!DB$7,TIBA!F$87:F$97)</f>
        <v>31804</v>
      </c>
      <c r="DC45" s="88">
        <f>SUMIF(TIBA!$A$87:$A$97,'2012-2013'!DC$7,TIBA!G$87:G$97)</f>
        <v>30847</v>
      </c>
      <c r="DD45" s="88">
        <f>SUMIF(TIBA!$A$87:$A$97,'2012-2013'!DD$7,TIBA!H$87:H$97)</f>
        <v>32549</v>
      </c>
      <c r="DE45" s="88">
        <f>SUMIF(TIBA!$A$87:$A$97,'2012-2013'!DE$7,TIBA!I$87:I$97)</f>
        <v>29863</v>
      </c>
      <c r="DF45" s="88">
        <f>SUMIF(TIBA!$A$87:$A$97,'2012-2013'!DF$7,TIBA!J$87:J$97)</f>
        <v>29186</v>
      </c>
      <c r="DG45" s="88">
        <f>SUMIF(TIBA!$A$87:$A$97,'2012-2013'!DG$7,TIBA!K$87:K$97)</f>
        <v>29922</v>
      </c>
      <c r="DH45" s="88">
        <f>SUMIF(TIBA!$A$87:$A$97,'2012-2013'!DH$7,TIBA!L$87:L$97)</f>
        <v>29141</v>
      </c>
      <c r="DI45" s="88">
        <f>SUMIF(TIBA!$A$87:$A$97,'2012-2013'!DI$7,TIBA!M$87:M$97)</f>
        <v>30817</v>
      </c>
      <c r="DJ45" s="88">
        <f>SUMIF(TIBA!$A$87:$A$97,'2012-2013'!DJ$7,TIBA!N$87:N$97)</f>
        <v>29681</v>
      </c>
      <c r="DK45" s="88">
        <f>SUMIF(TIBA!$A$87:$A$97,'2012-2013'!DK$7,TIBA!O$87:O$97)</f>
        <v>24602</v>
      </c>
      <c r="DN45" s="88">
        <f>SUMIF(TIBA!$A$87:$A$97,'2012-2013'!DN$7,TIBA!D$87:D$97)</f>
        <v>30658</v>
      </c>
      <c r="DO45" s="88">
        <f>SUMIF(TIBA!$A$87:$A$97,'2012-2013'!DO$7,TIBA!E$87:E$97)</f>
        <v>28318</v>
      </c>
      <c r="DP45" s="88">
        <f>SUMIF(TIBA!$A$87:$A$97,'2012-2013'!DP$7,TIBA!F$87:F$97)</f>
        <v>31291</v>
      </c>
      <c r="DQ45" s="88">
        <f>SUMIF(TIBA!$A$87:$A$97,'2012-2013'!DQ$7,TIBA!G$87:G$97)</f>
        <v>32487</v>
      </c>
      <c r="DR45" s="88">
        <f>SUMIF(TIBA!$A$87:$A$97,'2012-2013'!DR$7,TIBA!H$87:H$97)</f>
        <v>32829</v>
      </c>
      <c r="DS45" s="88">
        <f>SUMIF(TIBA!$A$87:$A$97,'2012-2013'!DS$7,TIBA!I$87:I$97)</f>
        <v>30600</v>
      </c>
      <c r="DT45" s="88">
        <f>SUMIF(TIBA!$A$87:$A$97,'2012-2013'!DT$7,TIBA!J$87:J$97)</f>
        <v>31282</v>
      </c>
      <c r="DU45" s="88">
        <f>SUMIF(TIBA!$A$87:$A$97,'2012-2013'!DU$7,TIBA!K$87:K$97)</f>
        <v>31600</v>
      </c>
      <c r="DV45" s="88">
        <f>SUMIF(TIBA!$A$87:$A$97,'2012-2013'!DV$7,TIBA!L$87:L$97)</f>
        <v>30626</v>
      </c>
      <c r="DW45" s="88">
        <f>SUMIF(TIBA!$A$87:$A$97,'2012-2013'!DW$7,TIBA!M$87:M$97)</f>
        <v>33952</v>
      </c>
      <c r="DX45" s="88">
        <f>SUMIF(TIBA!$A$87:$A$97,'2012-2013'!DX$7,TIBA!N$87:N$97)</f>
        <v>29959</v>
      </c>
      <c r="DY45" s="88">
        <f>SUMIF(TIBA!$A$87:$A$97,'2012-2013'!DY$7,TIBA!O$87:O$97)</f>
        <v>26157</v>
      </c>
      <c r="DZ45"/>
    </row>
    <row r="46" spans="1:130" s="12" customFormat="1" ht="15.6">
      <c r="A46" s="100"/>
      <c r="B46" s="29" t="s">
        <v>8</v>
      </c>
      <c r="C46" s="87">
        <f>+CZ46</f>
        <v>0</v>
      </c>
      <c r="D46" s="87">
        <f ca="1">OFFSET(CZ46,0,14,1,1)</f>
        <v>0</v>
      </c>
      <c r="E46" s="87">
        <f ca="1">SUM(D46-C46)</f>
        <v>0</v>
      </c>
      <c r="F46" s="22">
        <f ca="1">IF(E46=0,0,IF(C46=0,1,E46/C46))</f>
        <v>0</v>
      </c>
      <c r="G46" s="87">
        <f>SUMIF($C$6:F$6,G$5,$C46:F46)</f>
        <v>0</v>
      </c>
      <c r="H46" s="87">
        <f ca="1">SUMIF($C$6:G$6,H$5,$C46:G46)</f>
        <v>0</v>
      </c>
      <c r="I46" s="87">
        <f ca="1">SUM(H46-G46)</f>
        <v>0</v>
      </c>
      <c r="J46" s="22">
        <f ca="1">IF(I46=0,0,IF(G46=0,1,I46/G46))</f>
        <v>0</v>
      </c>
      <c r="K46" s="87">
        <f>+DA46</f>
        <v>0</v>
      </c>
      <c r="L46" s="87">
        <f ca="1">OFFSET(DA46,0,14,1,1)</f>
        <v>0</v>
      </c>
      <c r="M46" s="87">
        <f ca="1">SUM(L46-K46)</f>
        <v>0</v>
      </c>
      <c r="N46" s="22">
        <f ca="1">IF(M46=0,0,IF(K46=0,1,M46/K46))</f>
        <v>0</v>
      </c>
      <c r="O46" s="87">
        <f>SUMIF($C$6:N$6,O$5,$C46:N46)</f>
        <v>0</v>
      </c>
      <c r="P46" s="87">
        <f ca="1">SUMIF($C$6:O$6,P$5,$C46:O46)</f>
        <v>0</v>
      </c>
      <c r="Q46" s="87">
        <f ca="1">SUM(P46-O46)</f>
        <v>0</v>
      </c>
      <c r="R46" s="22">
        <f ca="1">IF(Q46=0,0,IF(O46=0,1,Q46/O46))</f>
        <v>0</v>
      </c>
      <c r="S46" s="87">
        <f>+DB46</f>
        <v>0</v>
      </c>
      <c r="T46" s="87">
        <f ca="1">OFFSET(DB46,0,14,1,1)</f>
        <v>0</v>
      </c>
      <c r="U46" s="87">
        <f ca="1">SUM(T46-S46)</f>
        <v>0</v>
      </c>
      <c r="V46" s="22">
        <f ca="1">IF(U46=0,0,IF(S46=0,1,U46/S46))</f>
        <v>0</v>
      </c>
      <c r="W46" s="87">
        <f>SUMIF($C$6:V$6,W$5,$C46:V46)</f>
        <v>0</v>
      </c>
      <c r="X46" s="87">
        <f ca="1">SUMIF($C$6:W$6,X$5,$C46:W46)</f>
        <v>0</v>
      </c>
      <c r="Y46" s="87">
        <f ca="1">SUM(X46-W46)</f>
        <v>0</v>
      </c>
      <c r="Z46" s="22">
        <f ca="1">IF(Y46=0,0,IF(W46=0,1,Y46/W46))</f>
        <v>0</v>
      </c>
      <c r="AA46" s="87">
        <f>+DC46</f>
        <v>0</v>
      </c>
      <c r="AB46" s="87">
        <f ca="1">OFFSET(DC46,0,14,1,1)</f>
        <v>0</v>
      </c>
      <c r="AC46" s="87">
        <f ca="1">SUM(AB46-AA46)</f>
        <v>0</v>
      </c>
      <c r="AD46" s="22">
        <f ca="1">IF(AC46=0,0,IF(AA46=0,1,AC46/AA46))</f>
        <v>0</v>
      </c>
      <c r="AE46" s="87">
        <f>SUMIF($C$6:AD$6,AE$5,$C46:AD46)</f>
        <v>0</v>
      </c>
      <c r="AF46" s="87">
        <f ca="1">SUMIF($C$6:AE$6,AF$5,$C46:AE46)</f>
        <v>0</v>
      </c>
      <c r="AG46" s="87">
        <f ca="1">SUM(AF46-AE46)</f>
        <v>0</v>
      </c>
      <c r="AH46" s="22">
        <f ca="1">IF(AG46=0,0,IF(AE46=0,1,AG46/AE46))</f>
        <v>0</v>
      </c>
      <c r="AI46" s="87">
        <f>+DD46</f>
        <v>0</v>
      </c>
      <c r="AJ46" s="87">
        <f ca="1">OFFSET(DD46,0,14,1,1)</f>
        <v>0</v>
      </c>
      <c r="AK46" s="87">
        <f ca="1">SUM(AJ46-AI46)</f>
        <v>0</v>
      </c>
      <c r="AL46" s="22">
        <f ca="1">IF(AK46=0,0,IF(AI46=0,1,AK46/AI46))</f>
        <v>0</v>
      </c>
      <c r="AM46" s="87">
        <f>SUMIF($C$6:AL$6,AM$5,$C46:AL46)</f>
        <v>0</v>
      </c>
      <c r="AN46" s="87">
        <f ca="1">SUMIF($C$6:AM$6,AN$5,$C46:AM46)</f>
        <v>0</v>
      </c>
      <c r="AO46" s="87">
        <f ca="1">SUM(AN46-AM46)</f>
        <v>0</v>
      </c>
      <c r="AP46" s="22">
        <f ca="1">IF(AO46=0,0,IF(AM46=0,1,AO46/AM46))</f>
        <v>0</v>
      </c>
      <c r="AQ46" s="87">
        <f>+DE46</f>
        <v>0</v>
      </c>
      <c r="AR46" s="87">
        <f ca="1">OFFSET(DE46,0,14,1,1)</f>
        <v>0</v>
      </c>
      <c r="AS46" s="87">
        <f ca="1">SUM(AR46-AQ46)</f>
        <v>0</v>
      </c>
      <c r="AT46" s="22">
        <f ca="1">IF(AS46=0,0,IF(AQ46=0,1,AS46/AQ46))</f>
        <v>0</v>
      </c>
      <c r="AU46" s="87">
        <f>SUMIF($C$6:AT$6,AU$5,$C46:AT46)</f>
        <v>0</v>
      </c>
      <c r="AV46" s="87">
        <f ca="1">SUMIF($C$6:AU$6,AV$5,$C46:AU46)</f>
        <v>0</v>
      </c>
      <c r="AW46" s="87">
        <f ca="1">SUM(AV46-AU46)</f>
        <v>0</v>
      </c>
      <c r="AX46" s="22">
        <f ca="1">IF(AW46=0,0,IF(AU46=0,1,AW46/AU46))</f>
        <v>0</v>
      </c>
      <c r="AY46" s="87">
        <f>+DF46</f>
        <v>0</v>
      </c>
      <c r="AZ46" s="87">
        <f ca="1">OFFSET(DF46,0,14,1,1)</f>
        <v>0</v>
      </c>
      <c r="BA46" s="87">
        <f ca="1">SUM(AZ46-AY46)</f>
        <v>0</v>
      </c>
      <c r="BB46" s="22">
        <f ca="1">IF(BA46=0,0,IF(AY46=0,1,BA46/AY46))</f>
        <v>0</v>
      </c>
      <c r="BC46" s="87">
        <f>SUMIF($C$6:BB$6,BC$5,$C46:BB46)</f>
        <v>0</v>
      </c>
      <c r="BD46" s="87">
        <f ca="1">SUMIF($C$6:BC$6,BD$5,$C46:BC46)</f>
        <v>0</v>
      </c>
      <c r="BE46" s="87">
        <f ca="1">SUM(BD46-BC46)</f>
        <v>0</v>
      </c>
      <c r="BF46" s="22">
        <f ca="1">IF(BE46=0,0,IF(BC46=0,1,BE46/BC46))</f>
        <v>0</v>
      </c>
      <c r="BG46" s="87">
        <f>+DG46</f>
        <v>0</v>
      </c>
      <c r="BH46" s="87">
        <f ca="1">OFFSET(DG46,0,14,1,1)</f>
        <v>0</v>
      </c>
      <c r="BI46" s="87">
        <f ca="1">SUM(BH46-BG46)</f>
        <v>0</v>
      </c>
      <c r="BJ46" s="22">
        <f ca="1">IF(BI46=0,0,IF(BG46=0,1,BI46/BG46))</f>
        <v>0</v>
      </c>
      <c r="BK46" s="87">
        <f>SUMIF($C$6:BJ$6,BK$5,$C46:BJ46)</f>
        <v>0</v>
      </c>
      <c r="BL46" s="87">
        <f ca="1">SUMIF($C$6:BK$6,BL$5,$C46:BK46)</f>
        <v>0</v>
      </c>
      <c r="BM46" s="87">
        <f ca="1">SUM(BL46-BK46)</f>
        <v>0</v>
      </c>
      <c r="BN46" s="22">
        <f ca="1">IF(BM46=0,0,IF(BK46=0,1,BM46/BK46))</f>
        <v>0</v>
      </c>
      <c r="BO46" s="87">
        <f>+DH46</f>
        <v>0</v>
      </c>
      <c r="BP46" s="87">
        <f ca="1">OFFSET(DH46,0,14,1,1)</f>
        <v>0</v>
      </c>
      <c r="BQ46" s="87">
        <f ca="1">SUM(BP46-BO46)</f>
        <v>0</v>
      </c>
      <c r="BR46" s="22">
        <f ca="1">IF(BQ46=0,0,IF(BO46=0,1,BQ46/BO46))</f>
        <v>0</v>
      </c>
      <c r="BS46" s="87">
        <f>SUMIF($C$6:BR$6,BS$5,$C46:BR46)</f>
        <v>0</v>
      </c>
      <c r="BT46" s="87">
        <f ca="1">SUMIF($C$6:BS$6,BT$5,$C46:BS46)</f>
        <v>0</v>
      </c>
      <c r="BU46" s="87">
        <f ca="1">SUM(BT46-BS46)</f>
        <v>0</v>
      </c>
      <c r="BV46" s="22">
        <f ca="1">IF(BU46=0,0,IF(BS46=0,1,BU46/BS46))</f>
        <v>0</v>
      </c>
      <c r="BW46" s="87">
        <f>+DI46</f>
        <v>0</v>
      </c>
      <c r="BX46" s="87">
        <f ca="1">OFFSET(DI46,0,14,1,1)</f>
        <v>0</v>
      </c>
      <c r="BY46" s="87">
        <f ca="1">SUM(BX46-BW46)</f>
        <v>0</v>
      </c>
      <c r="BZ46" s="22">
        <f ca="1">IF(BY46=0,0,IF(BW46=0,1,BY46/BW46))</f>
        <v>0</v>
      </c>
      <c r="CA46" s="87">
        <f>SUMIF($C$6:BZ$6,CA$5,$C46:BZ46)</f>
        <v>0</v>
      </c>
      <c r="CB46" s="87">
        <f ca="1">SUMIF($C$6:CA$6,CB$5,$C46:CA46)</f>
        <v>0</v>
      </c>
      <c r="CC46" s="87">
        <f ca="1">SUM(CB46-CA46)</f>
        <v>0</v>
      </c>
      <c r="CD46" s="22">
        <f ca="1">IF(CC46=0,0,IF(CA46=0,1,CC46/CA46))</f>
        <v>0</v>
      </c>
      <c r="CE46" s="87">
        <f>+DJ46</f>
        <v>0</v>
      </c>
      <c r="CF46" s="87">
        <f ca="1">OFFSET(DJ46,0,14,1,1)</f>
        <v>0</v>
      </c>
      <c r="CG46" s="87">
        <f ca="1">SUM(CF46-CE46)</f>
        <v>0</v>
      </c>
      <c r="CH46" s="22">
        <f ca="1">IF(CG46=0,0,IF(CE46=0,1,CG46/CE46))</f>
        <v>0</v>
      </c>
      <c r="CI46" s="87">
        <f>SUMIF($C$6:CH$6,CI$5,$C46:CH46)</f>
        <v>0</v>
      </c>
      <c r="CJ46" s="87">
        <f ca="1">SUMIF($C$6:CI$6,CJ$5,$C46:CI46)</f>
        <v>0</v>
      </c>
      <c r="CK46" s="87">
        <f ca="1">SUM(CJ46-CI46)</f>
        <v>0</v>
      </c>
      <c r="CL46" s="22">
        <f ca="1">IF(CK46=0,0,IF(CI46=0,1,CK46/CI46))</f>
        <v>0</v>
      </c>
      <c r="CM46" s="87">
        <f>+DK46</f>
        <v>0</v>
      </c>
      <c r="CN46" s="87">
        <f ca="1">OFFSET(DK46,0,14,1,1)</f>
        <v>0</v>
      </c>
      <c r="CO46" s="87">
        <f ca="1">SUM(CN46-CM46)</f>
        <v>0</v>
      </c>
      <c r="CP46" s="22">
        <f ca="1">IF(CO46=0,0,IF(CM46=0,1,CO46/CM46))</f>
        <v>0</v>
      </c>
      <c r="CQ46" s="87">
        <f>SUMIF($C$6:CP$6,CQ$5,$C46:CP46)</f>
        <v>0</v>
      </c>
      <c r="CR46" s="87">
        <f ca="1">SUMIF($C$6:CQ$6,CR$5,$C46:CQ46)</f>
        <v>0</v>
      </c>
      <c r="CS46" s="87">
        <f ca="1">SUM(CR46-CQ46)</f>
        <v>0</v>
      </c>
      <c r="CT46" s="22">
        <f ca="1">IF(CS46=0,0,IF(CQ46=0,1,CS46/CQ46))</f>
        <v>0</v>
      </c>
      <c r="CW46" s="12" t="s">
        <v>17</v>
      </c>
      <c r="CX46" s="81" t="s">
        <v>8</v>
      </c>
      <c r="CY46" s="16"/>
      <c r="CZ46" s="88">
        <f>SUMIF(TIBA!$A$101:$A$111,'2012-2013'!CZ$7,TIBA!D$101:D$111)</f>
        <v>0</v>
      </c>
      <c r="DA46" s="88">
        <f>SUMIF(TIBA!$A$101:$A$111,'2012-2013'!DA$7,TIBA!E$101:E$111)</f>
        <v>0</v>
      </c>
      <c r="DB46" s="88">
        <f>SUMIF(TIBA!$A$101:$A$111,'2012-2013'!DB$7,TIBA!F$101:F$111)</f>
        <v>0</v>
      </c>
      <c r="DC46" s="88">
        <f>SUMIF(TIBA!$A$101:$A$111,'2012-2013'!DC$7,TIBA!G$101:G$111)</f>
        <v>0</v>
      </c>
      <c r="DD46" s="88">
        <f>SUMIF(TIBA!$A$101:$A$111,'2012-2013'!DD$7,TIBA!H$101:H$111)</f>
        <v>0</v>
      </c>
      <c r="DE46" s="88">
        <f>SUMIF(TIBA!$A$101:$A$111,'2012-2013'!DE$7,TIBA!I$101:I$111)</f>
        <v>0</v>
      </c>
      <c r="DF46" s="88">
        <f>SUMIF(TIBA!$A$101:$A$111,'2012-2013'!DF$7,TIBA!J$101:J$111)</f>
        <v>0</v>
      </c>
      <c r="DG46" s="88">
        <f>SUMIF(TIBA!$A$101:$A$111,'2012-2013'!DG$7,TIBA!K$101:K$111)</f>
        <v>0</v>
      </c>
      <c r="DH46" s="88">
        <f>SUMIF(TIBA!$A$101:$A$111,'2012-2013'!DH$7,TIBA!L$101:L$111)</f>
        <v>0</v>
      </c>
      <c r="DI46" s="88">
        <f>SUMIF(TIBA!$A$101:$A$111,'2012-2013'!DI$7,TIBA!M$101:M$111)</f>
        <v>0</v>
      </c>
      <c r="DJ46" s="88">
        <f>SUMIF(TIBA!$A$101:$A$111,'2012-2013'!DJ$7,TIBA!N$101:N$111)</f>
        <v>0</v>
      </c>
      <c r="DK46" s="88">
        <f>SUMIF(TIBA!$A$101:$A$111,'2012-2013'!DK$7,TIBA!O$101:O$111)</f>
        <v>0</v>
      </c>
      <c r="DN46" s="88">
        <f>SUMIF(TIBA!$A$101:$A$111,'2012-2013'!DN$7,TIBA!D$101:D$111)</f>
        <v>0</v>
      </c>
      <c r="DO46" s="88">
        <f>SUMIF(TIBA!$A$101:$A$111,'2012-2013'!DO$7,TIBA!E$101:E$111)</f>
        <v>0</v>
      </c>
      <c r="DP46" s="88">
        <f>SUMIF(TIBA!$A$101:$A$111,'2012-2013'!DP$7,TIBA!F$101:F$111)</f>
        <v>0</v>
      </c>
      <c r="DQ46" s="88">
        <f>SUMIF(TIBA!$A$101:$A$111,'2012-2013'!DQ$7,TIBA!G$101:G$111)</f>
        <v>0</v>
      </c>
      <c r="DR46" s="88">
        <f>SUMIF(TIBA!$A$101:$A$111,'2012-2013'!DR$7,TIBA!H$101:H$111)</f>
        <v>0</v>
      </c>
      <c r="DS46" s="88">
        <f>SUMIF(TIBA!$A$101:$A$111,'2012-2013'!DS$7,TIBA!I$101:I$111)</f>
        <v>0</v>
      </c>
      <c r="DT46" s="88">
        <f>SUMIF(TIBA!$A$101:$A$111,'2012-2013'!DT$7,TIBA!J$101:J$111)</f>
        <v>0</v>
      </c>
      <c r="DU46" s="88">
        <f>SUMIF(TIBA!$A$101:$A$111,'2012-2013'!DU$7,TIBA!K$101:K$111)</f>
        <v>0</v>
      </c>
      <c r="DV46" s="88">
        <f>SUMIF(TIBA!$A$101:$A$111,'2012-2013'!DV$7,TIBA!L$101:L$111)</f>
        <v>0</v>
      </c>
      <c r="DW46" s="88">
        <f>SUMIF(TIBA!$A$101:$A$111,'2012-2013'!DW$7,TIBA!M$101:M$111)</f>
        <v>0</v>
      </c>
      <c r="DX46" s="88">
        <f>SUMIF(TIBA!$A$101:$A$111,'2012-2013'!DX$7,TIBA!N$101:N$111)</f>
        <v>0</v>
      </c>
      <c r="DY46" s="88">
        <f>SUMIF(TIBA!$A$101:$A$111,'2012-2013'!DY$7,TIBA!O$101:O$111)</f>
        <v>0</v>
      </c>
      <c r="DZ46"/>
    </row>
    <row r="47" spans="1:130" s="16" customFormat="1" ht="15.6">
      <c r="A47" s="90"/>
      <c r="B47" s="27" t="s">
        <v>9</v>
      </c>
      <c r="C47" s="14">
        <f>+SUM(C44:C46)</f>
        <v>111218</v>
      </c>
      <c r="D47" s="103">
        <f ca="1">+SUM(D44:D46)</f>
        <v>114862</v>
      </c>
      <c r="E47" s="14">
        <f ca="1">SUM(E44:E46)</f>
        <v>3644</v>
      </c>
      <c r="F47" s="15">
        <f ca="1">IF(E47=0,0,IF(C47=0,1,E47/C47))</f>
        <v>3.2764480569691959E-2</v>
      </c>
      <c r="G47" s="14">
        <f>SUM(G44:G46)</f>
        <v>111218</v>
      </c>
      <c r="H47" s="103">
        <f ca="1">SUM(H44:H46)</f>
        <v>114862</v>
      </c>
      <c r="I47" s="14">
        <f ca="1">SUM(I44:I46)</f>
        <v>3644</v>
      </c>
      <c r="J47" s="15">
        <f ca="1">IF(I47=0,0,IF(G47=0,1,I47/G47))</f>
        <v>3.2764480569691959E-2</v>
      </c>
      <c r="K47" s="14">
        <f>+SUM(K44:K46)</f>
        <v>114938</v>
      </c>
      <c r="L47" s="103">
        <f ca="1">+SUM(L44:L46)</f>
        <v>110110</v>
      </c>
      <c r="M47" s="14">
        <f ca="1">SUM(M44:M46)</f>
        <v>-4828</v>
      </c>
      <c r="N47" s="15">
        <f ca="1">IF(M47=0,0,IF(K47=0,1,M47/K47))</f>
        <v>-4.2005255007047278E-2</v>
      </c>
      <c r="O47" s="14">
        <f>SUM(O44:O46)</f>
        <v>226156</v>
      </c>
      <c r="P47" s="103">
        <f ca="1">SUM(P44:P46)</f>
        <v>224972</v>
      </c>
      <c r="Q47" s="14">
        <f ca="1">SUM(Q44:Q46)</f>
        <v>-1184</v>
      </c>
      <c r="R47" s="15">
        <f ca="1">IF(Q47=0,0,IF(O47=0,1,Q47/O47))</f>
        <v>-5.2353242894285362E-3</v>
      </c>
      <c r="S47" s="14">
        <f>+SUM(S44:S46)</f>
        <v>152687</v>
      </c>
      <c r="T47" s="103">
        <f ca="1">+SUM(T44:T46)</f>
        <v>155744</v>
      </c>
      <c r="U47" s="14">
        <f ca="1">SUM(U44:U46)</f>
        <v>3057</v>
      </c>
      <c r="V47" s="15">
        <f ca="1">IF(U47=0,0,IF(S47=0,1,U47/S47))</f>
        <v>2.0021350868115819E-2</v>
      </c>
      <c r="W47" s="14">
        <f>SUM(W44:W46)</f>
        <v>378843</v>
      </c>
      <c r="X47" s="103">
        <f ca="1">SUM(X44:X46)</f>
        <v>380716</v>
      </c>
      <c r="Y47" s="14">
        <f ca="1">SUM(Y44:Y46)</f>
        <v>1873</v>
      </c>
      <c r="Z47" s="15">
        <f ca="1">IF(Y47=0,0,IF(W47=0,1,Y47/W47))</f>
        <v>4.9440005490401038E-3</v>
      </c>
      <c r="AA47" s="14">
        <f>+SUM(AA44:AA46)</f>
        <v>161863</v>
      </c>
      <c r="AB47" s="103">
        <f ca="1">+SUM(AB44:AB46)</f>
        <v>155338</v>
      </c>
      <c r="AC47" s="14">
        <f ca="1">SUM(AC44:AC46)</f>
        <v>-6525</v>
      </c>
      <c r="AD47" s="15">
        <f ca="1">IF(AC47=0,0,IF(AA47=0,1,AC47/AA47))</f>
        <v>-4.0311868679068101E-2</v>
      </c>
      <c r="AE47" s="14">
        <f>SUM(AE44:AE46)</f>
        <v>540706</v>
      </c>
      <c r="AF47" s="103">
        <f ca="1">SUM(AF44:AF46)</f>
        <v>536054</v>
      </c>
      <c r="AG47" s="14">
        <f ca="1">SUM(AG44:AG46)</f>
        <v>-4652</v>
      </c>
      <c r="AH47" s="15">
        <f ca="1">IF(AG47=0,0,IF(AE47=0,1,AG47/AE47))</f>
        <v>-8.603566448310172E-3</v>
      </c>
      <c r="AI47" s="14">
        <f>+SUM(AI44:AI46)</f>
        <v>181992</v>
      </c>
      <c r="AJ47" s="103">
        <f ca="1">+SUM(AJ44:AJ46)</f>
        <v>186322</v>
      </c>
      <c r="AK47" s="14">
        <f ca="1">SUM(AK44:AK46)</f>
        <v>4330</v>
      </c>
      <c r="AL47" s="15">
        <f ca="1">IF(AK47=0,0,IF(AI47=0,1,AK47/AI47))</f>
        <v>2.3792254604598006E-2</v>
      </c>
      <c r="AM47" s="14">
        <f>SUM(AM44:AM46)</f>
        <v>722698</v>
      </c>
      <c r="AN47" s="103">
        <f ca="1">SUM(AN44:AN46)</f>
        <v>722376</v>
      </c>
      <c r="AO47" s="14">
        <f ca="1">SUM(AO44:AO46)</f>
        <v>-322</v>
      </c>
      <c r="AP47" s="15">
        <f ca="1">IF(AO47=0,0,IF(AM47=0,1,AO47/AM47))</f>
        <v>-4.4555263747789533E-4</v>
      </c>
      <c r="AQ47" s="14">
        <f>+SUM(AQ44:AQ46)</f>
        <v>200134</v>
      </c>
      <c r="AR47" s="103">
        <f ca="1">+SUM(AR44:AR46)</f>
        <v>200544</v>
      </c>
      <c r="AS47" s="14">
        <f ca="1">SUM(AS44:AS46)</f>
        <v>410</v>
      </c>
      <c r="AT47" s="15">
        <f ca="1">IF(AS47=0,0,IF(AQ47=0,1,AS47/AQ47))</f>
        <v>2.0486274196288485E-3</v>
      </c>
      <c r="AU47" s="14">
        <f>SUM(AU44:AU46)</f>
        <v>922832</v>
      </c>
      <c r="AV47" s="103">
        <f ca="1">SUM(AV44:AV46)</f>
        <v>922920</v>
      </c>
      <c r="AW47" s="14">
        <f ca="1">SUM(AW44:AW46)</f>
        <v>88</v>
      </c>
      <c r="AX47" s="15">
        <f ca="1">IF(AW47=0,0,IF(AU47=0,1,AW47/AU47))</f>
        <v>9.5358635157861884E-5</v>
      </c>
      <c r="AY47" s="14">
        <f>+SUM(AY44:AY46)</f>
        <v>264313</v>
      </c>
      <c r="AZ47" s="103">
        <f ca="1">+SUM(AZ44:AZ46)</f>
        <v>262331</v>
      </c>
      <c r="BA47" s="14">
        <f ca="1">SUM(BA44:BA46)</f>
        <v>-1982</v>
      </c>
      <c r="BB47" s="15">
        <f ca="1">IF(BA47=0,0,IF(AY47=0,1,BA47/AY47))</f>
        <v>-7.4986852708720346E-3</v>
      </c>
      <c r="BC47" s="14">
        <f>SUM(BC44:BC46)</f>
        <v>1187145</v>
      </c>
      <c r="BD47" s="103">
        <f ca="1">SUM(BD44:BD46)</f>
        <v>1185251</v>
      </c>
      <c r="BE47" s="14">
        <f ca="1">SUM(BE44:BE46)</f>
        <v>-1894</v>
      </c>
      <c r="BF47" s="15">
        <f ca="1">IF(BE47=0,0,IF(BC47=0,1,BE47/BC47))</f>
        <v>-1.595424316321932E-3</v>
      </c>
      <c r="BG47" s="14">
        <f>+SUM(BG44:BG46)</f>
        <v>283787</v>
      </c>
      <c r="BH47" s="103">
        <f ca="1">+SUM(BH44:BH46)</f>
        <v>292119</v>
      </c>
      <c r="BI47" s="14">
        <f ca="1">SUM(BI44:BI46)</f>
        <v>8332</v>
      </c>
      <c r="BJ47" s="15">
        <f ca="1">IF(BI47=0,0,IF(BG47=0,1,BI47/BG47))</f>
        <v>2.9360048205167962E-2</v>
      </c>
      <c r="BK47" s="14">
        <f>SUM(BK44:BK46)</f>
        <v>1470932</v>
      </c>
      <c r="BL47" s="103">
        <f ca="1">SUM(BL44:BL46)</f>
        <v>1477370</v>
      </c>
      <c r="BM47" s="14">
        <f ca="1">SUM(BM44:BM46)</f>
        <v>6438</v>
      </c>
      <c r="BN47" s="15">
        <f ca="1">IF(BM47=0,0,IF(BK47=0,1,BM47/BK47))</f>
        <v>4.3768168752872328E-3</v>
      </c>
      <c r="BO47" s="14">
        <f>+SUM(BO44:BO46)</f>
        <v>186662</v>
      </c>
      <c r="BP47" s="103">
        <f ca="1">+SUM(BP44:BP46)</f>
        <v>182587</v>
      </c>
      <c r="BQ47" s="14">
        <f ca="1">SUM(BQ44:BQ46)</f>
        <v>-4075</v>
      </c>
      <c r="BR47" s="15">
        <f ca="1">IF(BQ47=0,0,IF(BO47=0,1,BQ47/BO47))</f>
        <v>-2.183090291543003E-2</v>
      </c>
      <c r="BS47" s="14">
        <f>SUM(BS44:BS46)</f>
        <v>1657594</v>
      </c>
      <c r="BT47" s="103">
        <f ca="1">SUM(BT44:BT46)</f>
        <v>1659957</v>
      </c>
      <c r="BU47" s="14">
        <f ca="1">SUM(BU44:BU46)</f>
        <v>2363</v>
      </c>
      <c r="BV47" s="15">
        <f ca="1">IF(BU47=0,0,IF(BS47=0,1,BU47/BS47))</f>
        <v>1.4255601793925412E-3</v>
      </c>
      <c r="BW47" s="14">
        <f>+SUM(BW44:BW46)</f>
        <v>166462</v>
      </c>
      <c r="BX47" s="103">
        <f ca="1">+SUM(BX44:BX46)</f>
        <v>176167</v>
      </c>
      <c r="BY47" s="14">
        <f ca="1">SUM(BY44:BY46)</f>
        <v>9705</v>
      </c>
      <c r="BZ47" s="15">
        <f ca="1">IF(BY47=0,0,IF(BW47=0,1,BY47/BW47))</f>
        <v>5.8301594357871467E-2</v>
      </c>
      <c r="CA47" s="14">
        <f>SUM(CA44:CA46)</f>
        <v>1824056</v>
      </c>
      <c r="CB47" s="103">
        <f ca="1">SUM(CB44:CB46)</f>
        <v>1836124</v>
      </c>
      <c r="CC47" s="14">
        <f ca="1">SUM(CC44:CC46)</f>
        <v>12068</v>
      </c>
      <c r="CD47" s="15">
        <f ca="1">IF(CC47=0,0,IF(CA47=0,1,CC47/CA47))</f>
        <v>6.6160249466025167E-3</v>
      </c>
      <c r="CE47" s="14">
        <f>+SUM(CE44:CE46)</f>
        <v>155516</v>
      </c>
      <c r="CF47" s="103">
        <f ca="1">+SUM(CF44:CF46)</f>
        <v>152933</v>
      </c>
      <c r="CG47" s="14">
        <f ca="1">SUM(CG44:CG46)</f>
        <v>-2583</v>
      </c>
      <c r="CH47" s="15">
        <f ca="1">IF(CG47=0,0,IF(CE47=0,1,CG47/CE47))</f>
        <v>-1.6609223488258443E-2</v>
      </c>
      <c r="CI47" s="14">
        <f>SUM(CI44:CI46)</f>
        <v>1979572</v>
      </c>
      <c r="CJ47" s="103">
        <f ca="1">SUM(CJ44:CJ46)</f>
        <v>1989057</v>
      </c>
      <c r="CK47" s="14">
        <f ca="1">SUM(CK44:CK46)</f>
        <v>9485</v>
      </c>
      <c r="CL47" s="15">
        <f ca="1">IF(CK47=0,0,IF(CI47=0,1,CK47/CI47))</f>
        <v>4.7914397657675498E-3</v>
      </c>
      <c r="CM47" s="14">
        <f>+SUM(CM44:CM46)</f>
        <v>130554</v>
      </c>
      <c r="CN47" s="103">
        <f ca="1">+SUM(CN44:CN46)</f>
        <v>129974</v>
      </c>
      <c r="CO47" s="14">
        <f ca="1">SUM(CO44:CO46)</f>
        <v>-580</v>
      </c>
      <c r="CP47" s="15">
        <f ca="1">IF(CO47=0,0,IF(CM47=0,1,CO47/CM47))</f>
        <v>-4.4426061246687198E-3</v>
      </c>
      <c r="CQ47" s="14">
        <f>SUM(CQ44:CQ46)</f>
        <v>2110126</v>
      </c>
      <c r="CR47" s="103">
        <f ca="1">SUM(CR44:CR46)</f>
        <v>2119031</v>
      </c>
      <c r="CS47" s="14">
        <f ca="1">SUM(CS44:CS46)</f>
        <v>8905</v>
      </c>
      <c r="CT47" s="15">
        <f ca="1">IF(CS47=0,0,IF(CQ47=0,1,CS47/CQ47))</f>
        <v>4.2201271393272248E-3</v>
      </c>
      <c r="CW47" s="12"/>
      <c r="CX47" s="12"/>
      <c r="CZ47" s="89"/>
      <c r="DA47" s="89"/>
      <c r="DB47" s="89"/>
      <c r="DC47" s="89"/>
      <c r="DD47" s="89"/>
      <c r="DE47" s="89"/>
      <c r="DF47" s="89"/>
      <c r="DG47" s="89"/>
      <c r="DH47" s="89"/>
      <c r="DI47" s="89"/>
      <c r="DJ47" s="89"/>
      <c r="DK47" s="89"/>
      <c r="DL47" s="12"/>
      <c r="DM47" s="12"/>
      <c r="DN47" s="89"/>
      <c r="DO47" s="89"/>
      <c r="DP47" s="89"/>
      <c r="DQ47" s="89"/>
      <c r="DR47" s="89"/>
      <c r="DS47" s="89"/>
      <c r="DT47" s="89"/>
      <c r="DU47" s="89"/>
      <c r="DV47" s="89"/>
      <c r="DW47" s="89"/>
      <c r="DX47" s="89"/>
      <c r="DY47" s="89"/>
      <c r="DZ47"/>
    </row>
    <row r="48" spans="1:130" s="12" customFormat="1" ht="15.6">
      <c r="A48" s="91"/>
      <c r="B48" s="28"/>
      <c r="C48" s="9"/>
      <c r="D48" s="9"/>
      <c r="E48" s="10"/>
      <c r="F48" s="11"/>
      <c r="G48" s="9"/>
      <c r="H48" s="9"/>
      <c r="I48" s="10"/>
      <c r="J48" s="11"/>
      <c r="K48" s="9"/>
      <c r="L48" s="9"/>
      <c r="M48" s="10"/>
      <c r="N48" s="11"/>
      <c r="O48" s="9"/>
      <c r="P48" s="9"/>
      <c r="Q48" s="10"/>
      <c r="R48" s="11"/>
      <c r="S48" s="9"/>
      <c r="T48" s="9"/>
      <c r="U48" s="10"/>
      <c r="V48" s="11"/>
      <c r="W48" s="9"/>
      <c r="X48" s="9"/>
      <c r="Y48" s="10"/>
      <c r="Z48" s="11"/>
      <c r="AA48" s="9"/>
      <c r="AB48" s="9"/>
      <c r="AC48" s="10"/>
      <c r="AD48" s="11"/>
      <c r="AE48" s="9"/>
      <c r="AF48" s="9"/>
      <c r="AG48" s="10"/>
      <c r="AH48" s="11"/>
      <c r="AI48" s="9"/>
      <c r="AJ48" s="9"/>
      <c r="AK48" s="10"/>
      <c r="AL48" s="11"/>
      <c r="AM48" s="9"/>
      <c r="AN48" s="9"/>
      <c r="AO48" s="10"/>
      <c r="AP48" s="11"/>
      <c r="AQ48" s="9"/>
      <c r="AR48" s="9"/>
      <c r="AS48" s="10"/>
      <c r="AT48" s="11"/>
      <c r="AU48" s="9"/>
      <c r="AV48" s="9"/>
      <c r="AW48" s="10"/>
      <c r="AX48" s="11"/>
      <c r="AY48" s="9"/>
      <c r="AZ48" s="9"/>
      <c r="BA48" s="10"/>
      <c r="BB48" s="11"/>
      <c r="BC48" s="9"/>
      <c r="BD48" s="9"/>
      <c r="BE48" s="10"/>
      <c r="BF48" s="11"/>
      <c r="BG48" s="9"/>
      <c r="BH48" s="9"/>
      <c r="BI48" s="10"/>
      <c r="BJ48" s="11"/>
      <c r="BK48" s="9"/>
      <c r="BL48" s="9"/>
      <c r="BM48" s="10"/>
      <c r="BN48" s="11"/>
      <c r="BO48" s="9"/>
      <c r="BP48" s="9"/>
      <c r="BQ48" s="10"/>
      <c r="BR48" s="11"/>
      <c r="BS48" s="9"/>
      <c r="BT48" s="9"/>
      <c r="BU48" s="10"/>
      <c r="BV48" s="11"/>
      <c r="BW48" s="9"/>
      <c r="BX48" s="9"/>
      <c r="BY48" s="10"/>
      <c r="BZ48" s="11"/>
      <c r="CA48" s="9"/>
      <c r="CB48" s="9"/>
      <c r="CC48" s="10"/>
      <c r="CD48" s="11"/>
      <c r="CE48" s="9"/>
      <c r="CF48" s="9"/>
      <c r="CG48" s="10"/>
      <c r="CH48" s="11"/>
      <c r="CI48" s="9"/>
      <c r="CJ48" s="9"/>
      <c r="CK48" s="10"/>
      <c r="CL48" s="11"/>
      <c r="CM48" s="9"/>
      <c r="CN48" s="9"/>
      <c r="CO48" s="10"/>
      <c r="CP48" s="11"/>
      <c r="CQ48" s="9"/>
      <c r="CR48" s="9"/>
      <c r="CS48" s="10"/>
      <c r="CT48" s="11"/>
      <c r="CY48" s="16"/>
      <c r="CZ48" s="89"/>
      <c r="DA48" s="89"/>
      <c r="DB48" s="89"/>
      <c r="DC48" s="89"/>
      <c r="DD48" s="89"/>
      <c r="DE48" s="89"/>
      <c r="DF48" s="89"/>
      <c r="DG48" s="89"/>
      <c r="DH48" s="89"/>
      <c r="DI48" s="89"/>
      <c r="DJ48" s="89"/>
      <c r="DK48" s="89"/>
      <c r="DN48" s="89"/>
      <c r="DO48" s="89"/>
      <c r="DP48" s="89"/>
      <c r="DQ48" s="89"/>
      <c r="DR48" s="89"/>
      <c r="DS48" s="89"/>
      <c r="DT48" s="89"/>
      <c r="DU48" s="89"/>
      <c r="DV48" s="89"/>
      <c r="DW48" s="89"/>
      <c r="DX48" s="89"/>
      <c r="DY48" s="89"/>
      <c r="DZ48"/>
    </row>
    <row r="49" spans="1:130" s="12" customFormat="1" ht="15" customHeight="1">
      <c r="A49" s="99"/>
      <c r="B49" s="31" t="s">
        <v>6</v>
      </c>
      <c r="C49" s="87">
        <f>+CZ49</f>
        <v>202929</v>
      </c>
      <c r="D49" s="87">
        <f ca="1">OFFSET(CZ49,0,14,1,1)</f>
        <v>196473</v>
      </c>
      <c r="E49" s="21">
        <f ca="1">SUM(D49-C49)</f>
        <v>-6456</v>
      </c>
      <c r="F49" s="22">
        <f ca="1">IF(E49=0,0,IF(C49=0,1,E49/C49))</f>
        <v>-3.1814082758008962E-2</v>
      </c>
      <c r="G49" s="21">
        <f>SUMIF($C$6:F$6,G$5,$C49:F49)</f>
        <v>202929</v>
      </c>
      <c r="H49" s="87">
        <f ca="1">SUMIF($C$6:G$6,H$5,$C49:G49)</f>
        <v>196473</v>
      </c>
      <c r="I49" s="21">
        <f ca="1">SUM(H49-G49)</f>
        <v>-6456</v>
      </c>
      <c r="J49" s="22">
        <f ca="1">IF(I49=0,0,IF(G49=0,1,I49/G49))</f>
        <v>-3.1814082758008962E-2</v>
      </c>
      <c r="K49" s="21">
        <f>+DA49</f>
        <v>199335</v>
      </c>
      <c r="L49" s="87">
        <f ca="1">OFFSET(DA49,0,14,1,1)</f>
        <v>184926</v>
      </c>
      <c r="M49" s="21">
        <f ca="1">SUM(L49-K49)</f>
        <v>-14409</v>
      </c>
      <c r="N49" s="22">
        <f ca="1">IF(M49=0,0,IF(K49=0,1,M49/K49))</f>
        <v>-7.2285348784709158E-2</v>
      </c>
      <c r="O49" s="21">
        <f>SUMIF($C$6:N$6,O$5,$C49:N49)</f>
        <v>402264</v>
      </c>
      <c r="P49" s="87">
        <f ca="1">SUMIF($C$6:O$6,P$5,$C49:O49)</f>
        <v>381399</v>
      </c>
      <c r="Q49" s="21">
        <f ca="1">SUM(P49-O49)</f>
        <v>-20865</v>
      </c>
      <c r="R49" s="22">
        <f ca="1">IF(Q49=0,0,IF(O49=0,1,Q49/O49))</f>
        <v>-5.1868921902034487E-2</v>
      </c>
      <c r="S49" s="21">
        <f>+DB49</f>
        <v>253919</v>
      </c>
      <c r="T49" s="87">
        <f ca="1">OFFSET(DB49,0,14,1,1)</f>
        <v>247878</v>
      </c>
      <c r="U49" s="21">
        <f ca="1">SUM(T49-S49)</f>
        <v>-6041</v>
      </c>
      <c r="V49" s="22">
        <f ca="1">IF(U49=0,0,IF(S49=0,1,U49/S49))</f>
        <v>-2.379105147704583E-2</v>
      </c>
      <c r="W49" s="21">
        <f>SUMIF($C$6:V$6,W$5,$C49:V49)</f>
        <v>656183</v>
      </c>
      <c r="X49" s="87">
        <f ca="1">SUMIF($C$6:W$6,X$5,$C49:W49)</f>
        <v>629277</v>
      </c>
      <c r="Y49" s="21">
        <f ca="1">SUM(X49-W49)</f>
        <v>-26906</v>
      </c>
      <c r="Z49" s="22">
        <f ca="1">IF(Y49=0,0,IF(W49=0,1,Y49/W49))</f>
        <v>-4.1003805340888135E-2</v>
      </c>
      <c r="AA49" s="21">
        <f>+DC49</f>
        <v>258441</v>
      </c>
      <c r="AB49" s="87">
        <f ca="1">OFFSET(DC49,0,14,1,1)</f>
        <v>227132</v>
      </c>
      <c r="AC49" s="21">
        <f ca="1">SUM(AB49-AA49)</f>
        <v>-31309</v>
      </c>
      <c r="AD49" s="22">
        <f ca="1">IF(AC49=0,0,IF(AA49=0,1,AC49/AA49))</f>
        <v>-0.12114563865640514</v>
      </c>
      <c r="AE49" s="21">
        <f>SUMIF($C$6:AD$6,AE$5,$C49:AD49)</f>
        <v>914624</v>
      </c>
      <c r="AF49" s="87">
        <f ca="1">SUMIF($C$6:AE$6,AF$5,$C49:AE49)</f>
        <v>856409</v>
      </c>
      <c r="AG49" s="21">
        <f ca="1">SUM(AF49-AE49)</f>
        <v>-58215</v>
      </c>
      <c r="AH49" s="22">
        <f ca="1">IF(AG49=0,0,IF(AE49=0,1,AG49/AE49))</f>
        <v>-6.3649106080750126E-2</v>
      </c>
      <c r="AI49" s="21">
        <f>+DD49</f>
        <v>277242</v>
      </c>
      <c r="AJ49" s="87">
        <f ca="1">OFFSET(DD49,0,14,1,1)</f>
        <v>252096</v>
      </c>
      <c r="AK49" s="21">
        <f ca="1">SUM(AJ49-AI49)</f>
        <v>-25146</v>
      </c>
      <c r="AL49" s="22">
        <f ca="1">IF(AK49=0,0,IF(AI49=0,1,AK49/AI49))</f>
        <v>-9.0700543207739084E-2</v>
      </c>
      <c r="AM49" s="21">
        <f>SUMIF($C$6:AL$6,AM$5,$C49:AL49)</f>
        <v>1191866</v>
      </c>
      <c r="AN49" s="87">
        <f ca="1">SUMIF($C$6:AM$6,AN$5,$C49:AM49)</f>
        <v>1108505</v>
      </c>
      <c r="AO49" s="21">
        <f ca="1">SUM(AN49-AM49)</f>
        <v>-83361</v>
      </c>
      <c r="AP49" s="22">
        <f ca="1">IF(AO49=0,0,IF(AM49=0,1,AO49/AM49))</f>
        <v>-6.9941587393213669E-2</v>
      </c>
      <c r="AQ49" s="21">
        <f>+DE49</f>
        <v>277082</v>
      </c>
      <c r="AR49" s="87">
        <f ca="1">OFFSET(DE49,0,14,1,1)</f>
        <v>251974</v>
      </c>
      <c r="AS49" s="21">
        <f ca="1">SUM(AR49-AQ49)</f>
        <v>-25108</v>
      </c>
      <c r="AT49" s="22">
        <f ca="1">IF(AS49=0,0,IF(AQ49=0,1,AS49/AQ49))</f>
        <v>-9.0615774391696324E-2</v>
      </c>
      <c r="AU49" s="21">
        <f>SUMIF($C$6:AT$6,AU$5,$C49:AT49)</f>
        <v>1468948</v>
      </c>
      <c r="AV49" s="87">
        <f ca="1">SUMIF($C$6:AU$6,AV$5,$C49:AU49)</f>
        <v>1360479</v>
      </c>
      <c r="AW49" s="21">
        <f ca="1">SUM(AV49-AU49)</f>
        <v>-108469</v>
      </c>
      <c r="AX49" s="22">
        <f ca="1">IF(AW49=0,0,IF(AU49=0,1,AW49/AU49))</f>
        <v>-7.3841279609625388E-2</v>
      </c>
      <c r="AY49" s="21">
        <f>+DF49</f>
        <v>328557</v>
      </c>
      <c r="AZ49" s="87">
        <f ca="1">OFFSET(DF49,0,14,1,1)</f>
        <v>295863</v>
      </c>
      <c r="BA49" s="21">
        <f ca="1">SUM(AZ49-AY49)</f>
        <v>-32694</v>
      </c>
      <c r="BB49" s="22">
        <f ca="1">IF(BA49=0,0,IF(AY49=0,1,BA49/AY49))</f>
        <v>-9.9507847953323167E-2</v>
      </c>
      <c r="BC49" s="21">
        <f>SUMIF($C$6:BB$6,BC$5,$C49:BB49)</f>
        <v>1797505</v>
      </c>
      <c r="BD49" s="87">
        <f ca="1">SUMIF($C$6:BC$6,BD$5,$C49:BC49)</f>
        <v>1656342</v>
      </c>
      <c r="BE49" s="21">
        <f ca="1">SUM(BD49-BC49)</f>
        <v>-141163</v>
      </c>
      <c r="BF49" s="22">
        <f ca="1">IF(BE49=0,0,IF(BC49=0,1,BE49/BC49))</f>
        <v>-7.8532743997930463E-2</v>
      </c>
      <c r="BG49" s="21">
        <f>+DG49</f>
        <v>350530</v>
      </c>
      <c r="BH49" s="87">
        <f ca="1">OFFSET(DG49,0,14,1,1)</f>
        <v>314932</v>
      </c>
      <c r="BI49" s="21">
        <f ca="1">SUM(BH49-BG49)</f>
        <v>-35598</v>
      </c>
      <c r="BJ49" s="22">
        <f ca="1">IF(BI49=0,0,IF(BG49=0,1,BI49/BG49))</f>
        <v>-0.10155478846318432</v>
      </c>
      <c r="BK49" s="21">
        <f>SUMIF($C$6:BJ$6,BK$5,$C49:BJ49)</f>
        <v>2148035</v>
      </c>
      <c r="BL49" s="87">
        <f ca="1">SUMIF($C$6:BK$6,BL$5,$C49:BK49)</f>
        <v>1971274</v>
      </c>
      <c r="BM49" s="21">
        <f ca="1">SUM(BL49-BK49)</f>
        <v>-176761</v>
      </c>
      <c r="BN49" s="22">
        <f ca="1">IF(BM49=0,0,IF(BK49=0,1,BM49/BK49))</f>
        <v>-8.2289627496758666E-2</v>
      </c>
      <c r="BO49" s="21">
        <f>+DH49</f>
        <v>281974</v>
      </c>
      <c r="BP49" s="87">
        <f ca="1">OFFSET(DH49,0,14,1,1)</f>
        <v>235717</v>
      </c>
      <c r="BQ49" s="21">
        <f ca="1">SUM(BP49-BO49)</f>
        <v>-46257</v>
      </c>
      <c r="BR49" s="22">
        <f ca="1">IF(BQ49=0,0,IF(BO49=0,1,BQ49/BO49))</f>
        <v>-0.16404703979799556</v>
      </c>
      <c r="BS49" s="21">
        <f>SUMIF($C$6:BR$6,BS$5,$C49:BR49)</f>
        <v>2430009</v>
      </c>
      <c r="BT49" s="87">
        <f ca="1">SUMIF($C$6:BS$6,BT$5,$C49:BS49)</f>
        <v>2206991</v>
      </c>
      <c r="BU49" s="21">
        <f ca="1">SUM(BT49-BS49)</f>
        <v>-223018</v>
      </c>
      <c r="BV49" s="22">
        <f ca="1">IF(BU49=0,0,IF(BS49=0,1,BU49/BS49))</f>
        <v>-9.1776614819122068E-2</v>
      </c>
      <c r="BW49" s="21">
        <f>+DI49</f>
        <v>252886</v>
      </c>
      <c r="BX49" s="87">
        <f ca="1">OFFSET(DI49,0,14,1,1)</f>
        <v>236663</v>
      </c>
      <c r="BY49" s="21">
        <f ca="1">SUM(BX49-BW49)</f>
        <v>-16223</v>
      </c>
      <c r="BZ49" s="22">
        <f ca="1">IF(BY49=0,0,IF(BW49=0,1,BY49/BW49))</f>
        <v>-6.4151435824838066E-2</v>
      </c>
      <c r="CA49" s="21">
        <f>SUMIF($C$6:BZ$6,CA$5,$C49:BZ49)</f>
        <v>2682895</v>
      </c>
      <c r="CB49" s="87">
        <f ca="1">SUMIF($C$6:CA$6,CB$5,$C49:CA49)</f>
        <v>2443654</v>
      </c>
      <c r="CC49" s="21">
        <f ca="1">SUM(CB49-CA49)</f>
        <v>-239241</v>
      </c>
      <c r="CD49" s="22">
        <f ca="1">IF(CC49=0,0,IF(CA49=0,1,CC49/CA49))</f>
        <v>-8.9172703367071768E-2</v>
      </c>
      <c r="CE49" s="21">
        <f>+DJ49</f>
        <v>248386</v>
      </c>
      <c r="CF49" s="87">
        <f ca="1">OFFSET(DJ49,0,14,1,1)</f>
        <v>232691</v>
      </c>
      <c r="CG49" s="21">
        <f ca="1">SUM(CF49-CE49)</f>
        <v>-15695</v>
      </c>
      <c r="CH49" s="22">
        <f ca="1">IF(CG49=0,0,IF(CE49=0,1,CG49/CE49))</f>
        <v>-6.3187941349351406E-2</v>
      </c>
      <c r="CI49" s="21">
        <f>SUMIF($C$6:CH$6,CI$5,$C49:CH49)</f>
        <v>2931281</v>
      </c>
      <c r="CJ49" s="87">
        <f ca="1">SUMIF($C$6:CI$6,CJ$5,$C49:CI49)</f>
        <v>2676345</v>
      </c>
      <c r="CK49" s="21">
        <f ca="1">SUM(CJ49-CI49)</f>
        <v>-254936</v>
      </c>
      <c r="CL49" s="22">
        <f ca="1">IF(CK49=0,0,IF(CI49=0,1,CK49/CI49))</f>
        <v>-8.697084994580867E-2</v>
      </c>
      <c r="CM49" s="21">
        <f>+DK49</f>
        <v>247512</v>
      </c>
      <c r="CN49" s="87">
        <f ca="1">OFFSET(DK49,0,14,1,1)</f>
        <v>225837</v>
      </c>
      <c r="CO49" s="21">
        <f ca="1">SUM(CN49-CM49)</f>
        <v>-21675</v>
      </c>
      <c r="CP49" s="22">
        <f ca="1">IF(CO49=0,0,IF(CM49=0,1,CO49/CM49))</f>
        <v>-8.7571511684281969E-2</v>
      </c>
      <c r="CQ49" s="21">
        <f>SUMIF($C$6:CP$6,CQ$5,$C49:CP49)</f>
        <v>3178793</v>
      </c>
      <c r="CR49" s="87">
        <f ca="1">SUMIF($C$6:CQ$6,CR$5,$C49:CQ49)</f>
        <v>2902182</v>
      </c>
      <c r="CS49" s="21">
        <f ca="1">SUM(CR49-CQ49)</f>
        <v>-276611</v>
      </c>
      <c r="CT49" s="22">
        <f ca="1">IF(CS49=0,0,IF(CQ49=0,1,CS49/CQ49))</f>
        <v>-8.7017619580765398E-2</v>
      </c>
      <c r="CW49" s="12" t="s">
        <v>12</v>
      </c>
      <c r="CX49" s="81" t="s">
        <v>6</v>
      </c>
      <c r="CZ49" s="88">
        <f>SUMIF(LQB!$A$73:$A$83,'2012-2013'!CZ$7,LQB!D$73:D$83)</f>
        <v>202929</v>
      </c>
      <c r="DA49" s="88">
        <f>SUMIF(LQB!$A$73:$A$83,'2012-2013'!DA$7,LQB!E$73:E$83)</f>
        <v>199335</v>
      </c>
      <c r="DB49" s="88">
        <f>SUMIF(LQB!$A$73:$A$83,'2012-2013'!DB$7,LQB!F$73:F$83)</f>
        <v>253919</v>
      </c>
      <c r="DC49" s="88">
        <f>SUMIF(LQB!$A$73:$A$83,'2012-2013'!DC$7,LQB!G$73:G$83)</f>
        <v>258441</v>
      </c>
      <c r="DD49" s="88">
        <f>SUMIF(LQB!$A$73:$A$83,'2012-2013'!DD$7,LQB!H$73:H$83)</f>
        <v>277242</v>
      </c>
      <c r="DE49" s="88">
        <f>SUMIF(LQB!$A$73:$A$83,'2012-2013'!DE$7,LQB!I$73:I$83)</f>
        <v>277082</v>
      </c>
      <c r="DF49" s="88">
        <f>SUMIF(LQB!$A$73:$A$83,'2012-2013'!DF$7,LQB!J$73:J$83)</f>
        <v>328557</v>
      </c>
      <c r="DG49" s="88">
        <f>SUMIF(LQB!$A$73:$A$83,'2012-2013'!DG$7,LQB!K$73:K$83)</f>
        <v>350530</v>
      </c>
      <c r="DH49" s="88">
        <f>SUMIF(LQB!$A$73:$A$83,'2012-2013'!DH$7,LQB!L$73:L$83)</f>
        <v>281974</v>
      </c>
      <c r="DI49" s="88">
        <f>SUMIF(LQB!$A$73:$A$83,'2012-2013'!DI$7,LQB!M$73:M$83)</f>
        <v>252886</v>
      </c>
      <c r="DJ49" s="88">
        <f>SUMIF(LQB!$A$73:$A$83,'2012-2013'!DJ$7,LQB!N$73:N$83)</f>
        <v>248386</v>
      </c>
      <c r="DK49" s="88">
        <f>SUMIF(LQB!$A$73:$A$83,'2012-2013'!DK$7,LQB!O$73:O$83)</f>
        <v>247512</v>
      </c>
      <c r="DN49" s="88">
        <f>SUMIF(LQB!$A$73:$A$83,'2012-2013'!DN$7,LQB!D$73:D$83)</f>
        <v>196473</v>
      </c>
      <c r="DO49" s="88">
        <f>SUMIF(LQB!$A$73:$A$83,'2012-2013'!DO$7,LQB!E$73:E$83)</f>
        <v>184926</v>
      </c>
      <c r="DP49" s="88">
        <f>SUMIF(LQB!$A$73:$A$83,'2012-2013'!DP$7,LQB!F$73:F$83)</f>
        <v>247878</v>
      </c>
      <c r="DQ49" s="88">
        <f>SUMIF(LQB!$A$73:$A$83,'2012-2013'!DQ$7,LQB!G$73:G$83)</f>
        <v>227132</v>
      </c>
      <c r="DR49" s="88">
        <f>SUMIF(LQB!$A$73:$A$83,'2012-2013'!DR$7,LQB!H$73:H$83)</f>
        <v>252096</v>
      </c>
      <c r="DS49" s="88">
        <f>SUMIF(LQB!$A$73:$A$83,'2012-2013'!DS$7,LQB!I$73:I$83)</f>
        <v>251974</v>
      </c>
      <c r="DT49" s="88">
        <f>SUMIF(LQB!$A$73:$A$83,'2012-2013'!DT$7,LQB!J$73:J$83)</f>
        <v>295863</v>
      </c>
      <c r="DU49" s="88">
        <f>SUMIF(LQB!$A$73:$A$83,'2012-2013'!DU$7,LQB!K$73:K$83)</f>
        <v>314932</v>
      </c>
      <c r="DV49" s="88">
        <f>SUMIF(LQB!$A$73:$A$83,'2012-2013'!DV$7,LQB!L$73:L$83)</f>
        <v>235717</v>
      </c>
      <c r="DW49" s="88">
        <f>SUMIF(LQB!$A$73:$A$83,'2012-2013'!DW$7,LQB!M$73:M$83)</f>
        <v>236663</v>
      </c>
      <c r="DX49" s="88">
        <f>SUMIF(LQB!$A$73:$A$83,'2012-2013'!DX$7,LQB!N$73:N$83)</f>
        <v>232691</v>
      </c>
      <c r="DY49" s="88">
        <f>SUMIF(LQB!$A$73:$A$83,'2012-2013'!DY$7,LQB!O$73:O$83)</f>
        <v>225837</v>
      </c>
      <c r="DZ49"/>
    </row>
    <row r="50" spans="1:130" s="12" customFormat="1" ht="15.75" customHeight="1">
      <c r="A50" s="101" t="str">
        <f>+CW51</f>
        <v>Lewiston-Queenston Bridge</v>
      </c>
      <c r="B50" s="29" t="s">
        <v>7</v>
      </c>
      <c r="C50" s="87">
        <f>+CZ50</f>
        <v>54946</v>
      </c>
      <c r="D50" s="87">
        <f ca="1">OFFSET(CZ50,0,14,1,1)</f>
        <v>53676</v>
      </c>
      <c r="E50" s="21">
        <f ca="1">SUM(D50-C50)</f>
        <v>-1270</v>
      </c>
      <c r="F50" s="22">
        <f ca="1">IF(E50=0,0,IF(C50=0,1,E50/C50))</f>
        <v>-2.3113602446037929E-2</v>
      </c>
      <c r="G50" s="21">
        <f>SUMIF($C$6:F$6,G$5,$C50:F50)</f>
        <v>54946</v>
      </c>
      <c r="H50" s="87">
        <f ca="1">SUMIF($C$6:G$6,H$5,$C50:G50)</f>
        <v>53676</v>
      </c>
      <c r="I50" s="21">
        <f ca="1">SUM(H50-G50)</f>
        <v>-1270</v>
      </c>
      <c r="J50" s="22">
        <f ca="1">IF(I50=0,0,IF(G50=0,1,I50/G50))</f>
        <v>-2.3113602446037929E-2</v>
      </c>
      <c r="K50" s="21">
        <f>+DA50</f>
        <v>55468</v>
      </c>
      <c r="L50" s="87">
        <f ca="1">OFFSET(DA50,0,14,1,1)</f>
        <v>49120</v>
      </c>
      <c r="M50" s="21">
        <f ca="1">SUM(L50-K50)</f>
        <v>-6348</v>
      </c>
      <c r="N50" s="22">
        <f ca="1">IF(M50=0,0,IF(K50=0,1,M50/K50))</f>
        <v>-0.11444436431816543</v>
      </c>
      <c r="O50" s="21">
        <f>SUMIF($C$6:N$6,O$5,$C50:N50)</f>
        <v>110414</v>
      </c>
      <c r="P50" s="87">
        <f ca="1">SUMIF($C$6:O$6,P$5,$C50:O50)</f>
        <v>102796</v>
      </c>
      <c r="Q50" s="21">
        <f ca="1">SUM(P50-O50)</f>
        <v>-7618</v>
      </c>
      <c r="R50" s="22">
        <f ca="1">IF(Q50=0,0,IF(O50=0,1,Q50/O50))</f>
        <v>-6.899487383846252E-2</v>
      </c>
      <c r="S50" s="21">
        <f>+DB50</f>
        <v>60698</v>
      </c>
      <c r="T50" s="87">
        <f ca="1">OFFSET(DB50,0,14,1,1)</f>
        <v>55792</v>
      </c>
      <c r="U50" s="21">
        <f ca="1">SUM(T50-S50)</f>
        <v>-4906</v>
      </c>
      <c r="V50" s="22">
        <f ca="1">IF(U50=0,0,IF(S50=0,1,U50/S50))</f>
        <v>-8.0826386371873865E-2</v>
      </c>
      <c r="W50" s="21">
        <f>SUMIF($C$6:V$6,W$5,$C50:V50)</f>
        <v>171112</v>
      </c>
      <c r="X50" s="87">
        <f ca="1">SUMIF($C$6:W$6,X$5,$C50:W50)</f>
        <v>158588</v>
      </c>
      <c r="Y50" s="21">
        <f ca="1">SUM(X50-W50)</f>
        <v>-12524</v>
      </c>
      <c r="Z50" s="22">
        <f ca="1">IF(Y50=0,0,IF(W50=0,1,Y50/W50))</f>
        <v>-7.3191827574921695E-2</v>
      </c>
      <c r="AA50" s="21">
        <f>+DC50</f>
        <v>56750</v>
      </c>
      <c r="AB50" s="87">
        <f ca="1">OFFSET(DC50,0,14,1,1)</f>
        <v>58196</v>
      </c>
      <c r="AC50" s="21">
        <f ca="1">SUM(AB50-AA50)</f>
        <v>1446</v>
      </c>
      <c r="AD50" s="22">
        <f ca="1">IF(AC50=0,0,IF(AA50=0,1,AC50/AA50))</f>
        <v>2.5480176211453744E-2</v>
      </c>
      <c r="AE50" s="21">
        <f>SUMIF($C$6:AD$6,AE$5,$C50:AD50)</f>
        <v>227862</v>
      </c>
      <c r="AF50" s="87">
        <f ca="1">SUMIF($C$6:AE$6,AF$5,$C50:AE50)</f>
        <v>216784</v>
      </c>
      <c r="AG50" s="21">
        <f ca="1">SUM(AF50-AE50)</f>
        <v>-11078</v>
      </c>
      <c r="AH50" s="22">
        <f ca="1">IF(AG50=0,0,IF(AE50=0,1,AG50/AE50))</f>
        <v>-4.8617145465237731E-2</v>
      </c>
      <c r="AI50" s="21">
        <f>+DD50</f>
        <v>62186</v>
      </c>
      <c r="AJ50" s="87">
        <f ca="1">OFFSET(DD50,0,14,1,1)</f>
        <v>60458</v>
      </c>
      <c r="AK50" s="21">
        <f ca="1">SUM(AJ50-AI50)</f>
        <v>-1728</v>
      </c>
      <c r="AL50" s="22">
        <f ca="1">IF(AK50=0,0,IF(AI50=0,1,AK50/AI50))</f>
        <v>-2.7787604927154021E-2</v>
      </c>
      <c r="AM50" s="21">
        <f>SUMIF($C$6:AL$6,AM$5,$C50:AL50)</f>
        <v>290048</v>
      </c>
      <c r="AN50" s="87">
        <f ca="1">SUMIF($C$6:AM$6,AN$5,$C50:AM50)</f>
        <v>277242</v>
      </c>
      <c r="AO50" s="21">
        <f ca="1">SUM(AN50-AM50)</f>
        <v>-12806</v>
      </c>
      <c r="AP50" s="22">
        <f ca="1">IF(AO50=0,0,IF(AM50=0,1,AO50/AM50))</f>
        <v>-4.4151312886142983E-2</v>
      </c>
      <c r="AQ50" s="21">
        <f>+DE50</f>
        <v>60834</v>
      </c>
      <c r="AR50" s="87">
        <f ca="1">OFFSET(DE50,0,14,1,1)</f>
        <v>56038</v>
      </c>
      <c r="AS50" s="21">
        <f ca="1">SUM(AR50-AQ50)</f>
        <v>-4796</v>
      </c>
      <c r="AT50" s="22">
        <f ca="1">IF(AS50=0,0,IF(AQ50=0,1,AS50/AQ50))</f>
        <v>-7.8837492191866393E-2</v>
      </c>
      <c r="AU50" s="21">
        <f>SUMIF($C$6:AT$6,AU$5,$C50:AT50)</f>
        <v>350882</v>
      </c>
      <c r="AV50" s="87">
        <f ca="1">SUMIF($C$6:AU$6,AV$5,$C50:AU50)</f>
        <v>333280</v>
      </c>
      <c r="AW50" s="21">
        <f ca="1">SUM(AV50-AU50)</f>
        <v>-17602</v>
      </c>
      <c r="AX50" s="22">
        <f ca="1">IF(AW50=0,0,IF(AU50=0,1,AW50/AU50))</f>
        <v>-5.0165012739325471E-2</v>
      </c>
      <c r="AY50" s="21">
        <f>+DF50</f>
        <v>56672</v>
      </c>
      <c r="AZ50" s="87">
        <f ca="1">OFFSET(DF50,0,14,1,1)</f>
        <v>56816</v>
      </c>
      <c r="BA50" s="21">
        <f ca="1">SUM(AZ50-AY50)</f>
        <v>144</v>
      </c>
      <c r="BB50" s="22">
        <f ca="1">IF(BA50=0,0,IF(AY50=0,1,BA50/AY50))</f>
        <v>2.540937323546019E-3</v>
      </c>
      <c r="BC50" s="21">
        <f>SUMIF($C$6:BB$6,BC$5,$C50:BB50)</f>
        <v>407554</v>
      </c>
      <c r="BD50" s="87">
        <f ca="1">SUMIF($C$6:BC$6,BD$5,$C50:BC50)</f>
        <v>390096</v>
      </c>
      <c r="BE50" s="21">
        <f ca="1">SUM(BD50-BC50)</f>
        <v>-17458</v>
      </c>
      <c r="BF50" s="22">
        <f ca="1">IF(BE50=0,0,IF(BC50=0,1,BE50/BC50))</f>
        <v>-4.2836041358936483E-2</v>
      </c>
      <c r="BG50" s="21">
        <f>+DG50</f>
        <v>60084</v>
      </c>
      <c r="BH50" s="87">
        <f ca="1">OFFSET(DG50,0,14,1,1)</f>
        <v>59274</v>
      </c>
      <c r="BI50" s="21">
        <f ca="1">SUM(BH50-BG50)</f>
        <v>-810</v>
      </c>
      <c r="BJ50" s="22">
        <f ca="1">IF(BI50=0,0,IF(BG50=0,1,BI50/BG50))</f>
        <v>-1.348112642300779E-2</v>
      </c>
      <c r="BK50" s="21">
        <f>SUMIF($C$6:BJ$6,BK$5,$C50:BJ50)</f>
        <v>467638</v>
      </c>
      <c r="BL50" s="87">
        <f ca="1">SUMIF($C$6:BK$6,BL$5,$C50:BK50)</f>
        <v>449370</v>
      </c>
      <c r="BM50" s="21">
        <f ca="1">SUM(BL50-BK50)</f>
        <v>-18268</v>
      </c>
      <c r="BN50" s="22">
        <f ca="1">IF(BM50=0,0,IF(BK50=0,1,BM50/BK50))</f>
        <v>-3.9064404518024627E-2</v>
      </c>
      <c r="BO50" s="21">
        <f>+DH50</f>
        <v>55084</v>
      </c>
      <c r="BP50" s="87">
        <f ca="1">OFFSET(DH50,0,14,1,1)</f>
        <v>57826</v>
      </c>
      <c r="BQ50" s="21">
        <f ca="1">SUM(BP50-BO50)</f>
        <v>2742</v>
      </c>
      <c r="BR50" s="22">
        <f ca="1">IF(BQ50=0,0,IF(BO50=0,1,BQ50/BO50))</f>
        <v>4.9778520078425675E-2</v>
      </c>
      <c r="BS50" s="21">
        <f>SUMIF($C$6:BR$6,BS$5,$C50:BR50)</f>
        <v>522722</v>
      </c>
      <c r="BT50" s="87">
        <f ca="1">SUMIF($C$6:BS$6,BT$5,$C50:BS50)</f>
        <v>507196</v>
      </c>
      <c r="BU50" s="21">
        <f ca="1">SUM(BT50-BS50)</f>
        <v>-15526</v>
      </c>
      <c r="BV50" s="22">
        <f ca="1">IF(BU50=0,0,IF(BS50=0,1,BU50/BS50))</f>
        <v>-2.9702212648405845E-2</v>
      </c>
      <c r="BW50" s="21">
        <f>+DI50</f>
        <v>59042</v>
      </c>
      <c r="BX50" s="87">
        <f ca="1">OFFSET(DI50,0,14,1,1)</f>
        <v>63630</v>
      </c>
      <c r="BY50" s="21">
        <f ca="1">SUM(BX50-BW50)</f>
        <v>4588</v>
      </c>
      <c r="BZ50" s="22">
        <f ca="1">IF(BY50=0,0,IF(BW50=0,1,BY50/BW50))</f>
        <v>7.7707394735950674E-2</v>
      </c>
      <c r="CA50" s="21">
        <f>SUMIF($C$6:BZ$6,CA$5,$C50:BZ50)</f>
        <v>581764</v>
      </c>
      <c r="CB50" s="87">
        <f ca="1">SUMIF($C$6:CA$6,CB$5,$C50:CA50)</f>
        <v>570826</v>
      </c>
      <c r="CC50" s="21">
        <f ca="1">SUM(CB50-CA50)</f>
        <v>-10938</v>
      </c>
      <c r="CD50" s="22">
        <f ca="1">IF(CC50=0,0,IF(CA50=0,1,CC50/CA50))</f>
        <v>-1.8801438383949504E-2</v>
      </c>
      <c r="CE50" s="21">
        <f>+DJ50</f>
        <v>58492</v>
      </c>
      <c r="CF50" s="87">
        <f ca="1">OFFSET(DJ50,0,14,1,1)</f>
        <v>57930</v>
      </c>
      <c r="CG50" s="21">
        <f ca="1">SUM(CF50-CE50)</f>
        <v>-562</v>
      </c>
      <c r="CH50" s="22">
        <f ca="1">IF(CG50=0,0,IF(CE50=0,1,CG50/CE50))</f>
        <v>-9.6081515420912266E-3</v>
      </c>
      <c r="CI50" s="21">
        <f>SUMIF($C$6:CH$6,CI$5,$C50:CH50)</f>
        <v>640256</v>
      </c>
      <c r="CJ50" s="87">
        <f ca="1">SUMIF($C$6:CI$6,CJ$5,$C50:CI50)</f>
        <v>628756</v>
      </c>
      <c r="CK50" s="21">
        <f ca="1">SUM(CJ50-CI50)</f>
        <v>-11500</v>
      </c>
      <c r="CL50" s="22">
        <f ca="1">IF(CK50=0,0,IF(CI50=0,1,CK50/CI50))</f>
        <v>-1.796156537385046E-2</v>
      </c>
      <c r="CM50" s="21">
        <f>+DK50</f>
        <v>48922</v>
      </c>
      <c r="CN50" s="87">
        <f ca="1">OFFSET(DK50,0,14,1,1)</f>
        <v>51932</v>
      </c>
      <c r="CO50" s="21">
        <f ca="1">SUM(CN50-CM50)</f>
        <v>3010</v>
      </c>
      <c r="CP50" s="22">
        <f ca="1">IF(CO50=0,0,IF(CM50=0,1,CO50/CM50))</f>
        <v>6.1526511589877764E-2</v>
      </c>
      <c r="CQ50" s="21">
        <f>SUMIF($C$6:CP$6,CQ$5,$C50:CP50)</f>
        <v>689178</v>
      </c>
      <c r="CR50" s="87">
        <f ca="1">SUMIF($C$6:CQ$6,CR$5,$C50:CQ50)</f>
        <v>680688</v>
      </c>
      <c r="CS50" s="21">
        <f ca="1">SUM(CR50-CQ50)</f>
        <v>-8490</v>
      </c>
      <c r="CT50" s="22">
        <f ca="1">IF(CS50=0,0,IF(CQ50=0,1,CS50/CQ50))</f>
        <v>-1.2319023532382055E-2</v>
      </c>
      <c r="CW50" s="12" t="s">
        <v>12</v>
      </c>
      <c r="CX50" s="81" t="s">
        <v>7</v>
      </c>
      <c r="CY50" s="16"/>
      <c r="CZ50" s="88">
        <f>SUMIF(LQB!$A$87:$A$97,'2012-2013'!CZ$7,LQB!D$87:D$97)</f>
        <v>54946</v>
      </c>
      <c r="DA50" s="88">
        <f>SUMIF(LQB!$A$87:$A$97,'2012-2013'!DA$7,LQB!E$87:E$97)</f>
        <v>55468</v>
      </c>
      <c r="DB50" s="88">
        <f>SUMIF(LQB!$A$87:$A$97,'2012-2013'!DB$7,LQB!F$87:F$97)</f>
        <v>60698</v>
      </c>
      <c r="DC50" s="88">
        <f>SUMIF(LQB!$A$87:$A$97,'2012-2013'!DC$7,LQB!G$87:G$97)</f>
        <v>56750</v>
      </c>
      <c r="DD50" s="88">
        <f>SUMIF(LQB!$A$87:$A$97,'2012-2013'!DD$7,LQB!H$87:H$97)</f>
        <v>62186</v>
      </c>
      <c r="DE50" s="88">
        <f>SUMIF(LQB!$A$87:$A$97,'2012-2013'!DE$7,LQB!I$87:I$97)</f>
        <v>60834</v>
      </c>
      <c r="DF50" s="88">
        <f>SUMIF(LQB!$A$87:$A$97,'2012-2013'!DF$7,LQB!J$87:J$97)</f>
        <v>56672</v>
      </c>
      <c r="DG50" s="88">
        <f>SUMIF(LQB!$A$87:$A$97,'2012-2013'!DG$7,LQB!K$87:K$97)</f>
        <v>60084</v>
      </c>
      <c r="DH50" s="88">
        <f>SUMIF(LQB!$A$87:$A$97,'2012-2013'!DH$7,LQB!L$87:L$97)</f>
        <v>55084</v>
      </c>
      <c r="DI50" s="88">
        <f>SUMIF(LQB!$A$87:$A$97,'2012-2013'!DI$7,LQB!M$87:M$97)</f>
        <v>59042</v>
      </c>
      <c r="DJ50" s="88">
        <f>SUMIF(LQB!$A$87:$A$97,'2012-2013'!DJ$7,LQB!N$87:N$97)</f>
        <v>58492</v>
      </c>
      <c r="DK50" s="88">
        <f>SUMIF(LQB!$A$87:$A$97,'2012-2013'!DK$7,LQB!O$87:O$97)</f>
        <v>48922</v>
      </c>
      <c r="DN50" s="88">
        <f>SUMIF(LQB!$A$87:$A$97,'2012-2013'!DN$7,LQB!D$87:D$97)</f>
        <v>53676</v>
      </c>
      <c r="DO50" s="88">
        <f>SUMIF(LQB!$A$87:$A$97,'2012-2013'!DO$7,LQB!E$87:E$97)</f>
        <v>49120</v>
      </c>
      <c r="DP50" s="88">
        <f>SUMIF(LQB!$A$87:$A$97,'2012-2013'!DP$7,LQB!F$87:F$97)</f>
        <v>55792</v>
      </c>
      <c r="DQ50" s="88">
        <f>SUMIF(LQB!$A$87:$A$97,'2012-2013'!DQ$7,LQB!G$87:G$97)</f>
        <v>58196</v>
      </c>
      <c r="DR50" s="88">
        <f>SUMIF(LQB!$A$87:$A$97,'2012-2013'!DR$7,LQB!H$87:H$97)</f>
        <v>60458</v>
      </c>
      <c r="DS50" s="88">
        <f>SUMIF(LQB!$A$87:$A$97,'2012-2013'!DS$7,LQB!I$87:I$97)</f>
        <v>56038</v>
      </c>
      <c r="DT50" s="88">
        <f>SUMIF(LQB!$A$87:$A$97,'2012-2013'!DT$7,LQB!J$87:J$97)</f>
        <v>56816</v>
      </c>
      <c r="DU50" s="88">
        <f>SUMIF(LQB!$A$87:$A$97,'2012-2013'!DU$7,LQB!K$87:K$97)</f>
        <v>59274</v>
      </c>
      <c r="DV50" s="88">
        <f>SUMIF(LQB!$A$87:$A$97,'2012-2013'!DV$7,LQB!L$87:L$97)</f>
        <v>57826</v>
      </c>
      <c r="DW50" s="88">
        <f>SUMIF(LQB!$A$87:$A$97,'2012-2013'!DW$7,LQB!M$87:M$97)</f>
        <v>63630</v>
      </c>
      <c r="DX50" s="88">
        <f>SUMIF(LQB!$A$87:$A$97,'2012-2013'!DX$7,LQB!N$87:N$97)</f>
        <v>57930</v>
      </c>
      <c r="DY50" s="88">
        <f>SUMIF(LQB!$A$87:$A$97,'2012-2013'!DY$7,LQB!O$87:O$97)</f>
        <v>51932</v>
      </c>
      <c r="DZ50"/>
    </row>
    <row r="51" spans="1:130" s="12" customFormat="1" ht="15.6">
      <c r="A51" s="100"/>
      <c r="B51" s="29" t="s">
        <v>8</v>
      </c>
      <c r="C51" s="87">
        <f>+CZ51</f>
        <v>340</v>
      </c>
      <c r="D51" s="87">
        <f ca="1">OFFSET(CZ51,0,14,1,1)</f>
        <v>372</v>
      </c>
      <c r="E51" s="87">
        <f ca="1">SUM(D51-C51)</f>
        <v>32</v>
      </c>
      <c r="F51" s="22">
        <f ca="1">IF(E51=0,0,IF(C51=0,1,E51/C51))</f>
        <v>9.4117647058823528E-2</v>
      </c>
      <c r="G51" s="87">
        <f>SUMIF($C$6:F$6,G$5,$C51:F51)</f>
        <v>340</v>
      </c>
      <c r="H51" s="87">
        <f ca="1">SUMIF($C$6:G$6,H$5,$C51:G51)</f>
        <v>372</v>
      </c>
      <c r="I51" s="87">
        <f ca="1">SUM(H51-G51)</f>
        <v>32</v>
      </c>
      <c r="J51" s="22">
        <f ca="1">IF(I51=0,0,IF(G51=0,1,I51/G51))</f>
        <v>9.4117647058823528E-2</v>
      </c>
      <c r="K51" s="87">
        <f>+DA51</f>
        <v>432</v>
      </c>
      <c r="L51" s="87">
        <f ca="1">OFFSET(DA51,0,14,1,1)</f>
        <v>290</v>
      </c>
      <c r="M51" s="87">
        <f ca="1">SUM(L51-K51)</f>
        <v>-142</v>
      </c>
      <c r="N51" s="22">
        <f ca="1">IF(M51=0,0,IF(K51=0,1,M51/K51))</f>
        <v>-0.32870370370370372</v>
      </c>
      <c r="O51" s="87">
        <f>SUMIF($C$6:N$6,O$5,$C51:N51)</f>
        <v>772</v>
      </c>
      <c r="P51" s="87">
        <f ca="1">SUMIF($C$6:O$6,P$5,$C51:O51)</f>
        <v>662</v>
      </c>
      <c r="Q51" s="87">
        <f ca="1">SUM(P51-O51)</f>
        <v>-110</v>
      </c>
      <c r="R51" s="22">
        <f ca="1">IF(Q51=0,0,IF(O51=0,1,Q51/O51))</f>
        <v>-0.14248704663212436</v>
      </c>
      <c r="S51" s="87">
        <f>+DB51</f>
        <v>524</v>
      </c>
      <c r="T51" s="87">
        <f ca="1">OFFSET(DB51,0,14,1,1)</f>
        <v>460</v>
      </c>
      <c r="U51" s="87">
        <f ca="1">SUM(T51-S51)</f>
        <v>-64</v>
      </c>
      <c r="V51" s="22">
        <f ca="1">IF(U51=0,0,IF(S51=0,1,U51/S51))</f>
        <v>-0.12213740458015267</v>
      </c>
      <c r="W51" s="87">
        <f>SUMIF($C$6:V$6,W$5,$C51:V51)</f>
        <v>1296</v>
      </c>
      <c r="X51" s="87">
        <f ca="1">SUMIF($C$6:W$6,X$5,$C51:W51)</f>
        <v>1122</v>
      </c>
      <c r="Y51" s="87">
        <f ca="1">SUM(X51-W51)</f>
        <v>-174</v>
      </c>
      <c r="Z51" s="22">
        <f ca="1">IF(Y51=0,0,IF(W51=0,1,Y51/W51))</f>
        <v>-0.13425925925925927</v>
      </c>
      <c r="AA51" s="87">
        <f>+DC51</f>
        <v>656</v>
      </c>
      <c r="AB51" s="87">
        <f ca="1">OFFSET(DC51,0,14,1,1)</f>
        <v>502</v>
      </c>
      <c r="AC51" s="87">
        <f ca="1">SUM(AB51-AA51)</f>
        <v>-154</v>
      </c>
      <c r="AD51" s="22">
        <f ca="1">IF(AC51=0,0,IF(AA51=0,1,AC51/AA51))</f>
        <v>-0.2347560975609756</v>
      </c>
      <c r="AE51" s="87">
        <f>SUMIF($C$6:AD$6,AE$5,$C51:AD51)</f>
        <v>1952</v>
      </c>
      <c r="AF51" s="87">
        <f ca="1">SUMIF($C$6:AE$6,AF$5,$C51:AE51)</f>
        <v>1624</v>
      </c>
      <c r="AG51" s="87">
        <f ca="1">SUM(AF51-AE51)</f>
        <v>-328</v>
      </c>
      <c r="AH51" s="22">
        <f ca="1">IF(AG51=0,0,IF(AE51=0,1,AG51/AE51))</f>
        <v>-0.16803278688524589</v>
      </c>
      <c r="AI51" s="87">
        <f>+DD51</f>
        <v>872</v>
      </c>
      <c r="AJ51" s="87">
        <f ca="1">OFFSET(DD51,0,14,1,1)</f>
        <v>738</v>
      </c>
      <c r="AK51" s="87">
        <f ca="1">SUM(AJ51-AI51)</f>
        <v>-134</v>
      </c>
      <c r="AL51" s="22">
        <f ca="1">IF(AK51=0,0,IF(AI51=0,1,AK51/AI51))</f>
        <v>-0.1536697247706422</v>
      </c>
      <c r="AM51" s="87">
        <f>SUMIF($C$6:AL$6,AM$5,$C51:AL51)</f>
        <v>2824</v>
      </c>
      <c r="AN51" s="87">
        <f ca="1">SUMIF($C$6:AM$6,AN$5,$C51:AM51)</f>
        <v>2362</v>
      </c>
      <c r="AO51" s="87">
        <f ca="1">SUM(AN51-AM51)</f>
        <v>-462</v>
      </c>
      <c r="AP51" s="22">
        <f ca="1">IF(AO51=0,0,IF(AM51=0,1,AO51/AM51))</f>
        <v>-0.16359773371104816</v>
      </c>
      <c r="AQ51" s="87">
        <f>+DE51</f>
        <v>704</v>
      </c>
      <c r="AR51" s="87">
        <f ca="1">OFFSET(DE51,0,14,1,1)</f>
        <v>568</v>
      </c>
      <c r="AS51" s="87">
        <f ca="1">SUM(AR51-AQ51)</f>
        <v>-136</v>
      </c>
      <c r="AT51" s="22">
        <f ca="1">IF(AS51=0,0,IF(AQ51=0,1,AS51/AQ51))</f>
        <v>-0.19318181818181818</v>
      </c>
      <c r="AU51" s="87">
        <f>SUMIF($C$6:AT$6,AU$5,$C51:AT51)</f>
        <v>3528</v>
      </c>
      <c r="AV51" s="87">
        <f ca="1">SUMIF($C$6:AU$6,AV$5,$C51:AU51)</f>
        <v>2930</v>
      </c>
      <c r="AW51" s="87">
        <f ca="1">SUM(AV51-AU51)</f>
        <v>-598</v>
      </c>
      <c r="AX51" s="22">
        <f ca="1">IF(AW51=0,0,IF(AU51=0,1,AW51/AU51))</f>
        <v>-0.16950113378684808</v>
      </c>
      <c r="AY51" s="87">
        <f>+DF51</f>
        <v>868</v>
      </c>
      <c r="AZ51" s="87">
        <f ca="1">OFFSET(DF51,0,14,1,1)</f>
        <v>912</v>
      </c>
      <c r="BA51" s="87">
        <f ca="1">SUM(AZ51-AY51)</f>
        <v>44</v>
      </c>
      <c r="BB51" s="22">
        <f ca="1">IF(BA51=0,0,IF(AY51=0,1,BA51/AY51))</f>
        <v>5.0691244239631339E-2</v>
      </c>
      <c r="BC51" s="87">
        <f>SUMIF($C$6:BB$6,BC$5,$C51:BB51)</f>
        <v>4396</v>
      </c>
      <c r="BD51" s="87">
        <f ca="1">SUMIF($C$6:BC$6,BD$5,$C51:BC51)</f>
        <v>3842</v>
      </c>
      <c r="BE51" s="87">
        <f ca="1">SUM(BD51-BC51)</f>
        <v>-554</v>
      </c>
      <c r="BF51" s="22">
        <f ca="1">IF(BE51=0,0,IF(BC51=0,1,BE51/BC51))</f>
        <v>-0.12602365787079162</v>
      </c>
      <c r="BG51" s="87">
        <f>+DG51</f>
        <v>832</v>
      </c>
      <c r="BH51" s="87">
        <f ca="1">OFFSET(DG51,0,14,1,1)</f>
        <v>1054</v>
      </c>
      <c r="BI51" s="87">
        <f ca="1">SUM(BH51-BG51)</f>
        <v>222</v>
      </c>
      <c r="BJ51" s="22">
        <f ca="1">IF(BI51=0,0,IF(BG51=0,1,BI51/BG51))</f>
        <v>0.26682692307692307</v>
      </c>
      <c r="BK51" s="87">
        <f>SUMIF($C$6:BJ$6,BK$5,$C51:BJ51)</f>
        <v>5228</v>
      </c>
      <c r="BL51" s="87">
        <f ca="1">SUMIF($C$6:BK$6,BL$5,$C51:BK51)</f>
        <v>4896</v>
      </c>
      <c r="BM51" s="87">
        <f ca="1">SUM(BL51-BK51)</f>
        <v>-332</v>
      </c>
      <c r="BN51" s="22">
        <f ca="1">IF(BM51=0,0,IF(BK51=0,1,BM51/BK51))</f>
        <v>-6.3504208110175972E-2</v>
      </c>
      <c r="BO51" s="87">
        <f>+DH51</f>
        <v>840</v>
      </c>
      <c r="BP51" s="87">
        <f ca="1">OFFSET(DH51,0,14,1,1)</f>
        <v>768</v>
      </c>
      <c r="BQ51" s="87">
        <f ca="1">SUM(BP51-BO51)</f>
        <v>-72</v>
      </c>
      <c r="BR51" s="22">
        <f ca="1">IF(BQ51=0,0,IF(BO51=0,1,BQ51/BO51))</f>
        <v>-8.5714285714285715E-2</v>
      </c>
      <c r="BS51" s="87">
        <f>SUMIF($C$6:BR$6,BS$5,$C51:BR51)</f>
        <v>6068</v>
      </c>
      <c r="BT51" s="87">
        <f ca="1">SUMIF($C$6:BS$6,BT$5,$C51:BS51)</f>
        <v>5664</v>
      </c>
      <c r="BU51" s="87">
        <f ca="1">SUM(BT51-BS51)</f>
        <v>-404</v>
      </c>
      <c r="BV51" s="22">
        <f ca="1">IF(BU51=0,0,IF(BS51=0,1,BU51/BS51))</f>
        <v>-6.6578773895847071E-2</v>
      </c>
      <c r="BW51" s="87">
        <f>+DI51</f>
        <v>822</v>
      </c>
      <c r="BX51" s="87">
        <f ca="1">OFFSET(DI51,0,14,1,1)</f>
        <v>772</v>
      </c>
      <c r="BY51" s="87">
        <f ca="1">SUM(BX51-BW51)</f>
        <v>-50</v>
      </c>
      <c r="BZ51" s="22">
        <f ca="1">IF(BY51=0,0,IF(BW51=0,1,BY51/BW51))</f>
        <v>-6.0827250608272508E-2</v>
      </c>
      <c r="CA51" s="87">
        <f>SUMIF($C$6:BZ$6,CA$5,$C51:BZ51)</f>
        <v>6890</v>
      </c>
      <c r="CB51" s="87">
        <f ca="1">SUMIF($C$6:CA$6,CB$5,$C51:CA51)</f>
        <v>6436</v>
      </c>
      <c r="CC51" s="87">
        <f ca="1">SUM(CB51-CA51)</f>
        <v>-454</v>
      </c>
      <c r="CD51" s="22">
        <f ca="1">IF(CC51=0,0,IF(CA51=0,1,CC51/CA51))</f>
        <v>-6.5892597968069663E-2</v>
      </c>
      <c r="CE51" s="87">
        <f>+DJ51</f>
        <v>594</v>
      </c>
      <c r="CF51" s="87">
        <f ca="1">OFFSET(DJ51,0,14,1,1)</f>
        <v>672</v>
      </c>
      <c r="CG51" s="87">
        <f ca="1">SUM(CF51-CE51)</f>
        <v>78</v>
      </c>
      <c r="CH51" s="22">
        <f ca="1">IF(CG51=0,0,IF(CE51=0,1,CG51/CE51))</f>
        <v>0.13131313131313133</v>
      </c>
      <c r="CI51" s="87">
        <f>SUMIF($C$6:CH$6,CI$5,$C51:CH51)</f>
        <v>7484</v>
      </c>
      <c r="CJ51" s="87">
        <f ca="1">SUMIF($C$6:CI$6,CJ$5,$C51:CI51)</f>
        <v>7108</v>
      </c>
      <c r="CK51" s="87">
        <f ca="1">SUM(CJ51-CI51)</f>
        <v>-376</v>
      </c>
      <c r="CL51" s="22">
        <f ca="1">IF(CK51=0,0,IF(CI51=0,1,CK51/CI51))</f>
        <v>-5.024051309460182E-2</v>
      </c>
      <c r="CM51" s="87">
        <f>+DK51</f>
        <v>442</v>
      </c>
      <c r="CN51" s="87">
        <f ca="1">OFFSET(DK51,0,14,1,1)</f>
        <v>550</v>
      </c>
      <c r="CO51" s="87">
        <f ca="1">SUM(CN51-CM51)</f>
        <v>108</v>
      </c>
      <c r="CP51" s="22">
        <f ca="1">IF(CO51=0,0,IF(CM51=0,1,CO51/CM51))</f>
        <v>0.24434389140271492</v>
      </c>
      <c r="CQ51" s="87">
        <f>SUMIF($C$6:CP$6,CQ$5,$C51:CP51)</f>
        <v>7926</v>
      </c>
      <c r="CR51" s="87">
        <f ca="1">SUMIF($C$6:CQ$6,CR$5,$C51:CQ51)</f>
        <v>7658</v>
      </c>
      <c r="CS51" s="87">
        <f ca="1">SUM(CR51-CQ51)</f>
        <v>-268</v>
      </c>
      <c r="CT51" s="22">
        <f ca="1">IF(CS51=0,0,IF(CQ51=0,1,CS51/CQ51))</f>
        <v>-3.3812768104970983E-2</v>
      </c>
      <c r="CW51" s="12" t="s">
        <v>12</v>
      </c>
      <c r="CX51" s="81" t="s">
        <v>8</v>
      </c>
      <c r="CY51" s="16"/>
      <c r="CZ51" s="88">
        <f>SUMIF(LQB!$A$101:$A$111,'2012-2013'!CZ$7,LQB!D$101:D$111)</f>
        <v>340</v>
      </c>
      <c r="DA51" s="88">
        <f>SUMIF(LQB!$A$101:$A$111,'2012-2013'!DA$7,LQB!E$101:E$111)</f>
        <v>432</v>
      </c>
      <c r="DB51" s="88">
        <f>SUMIF(LQB!$A$101:$A$111,'2012-2013'!DB$7,LQB!F$101:F$111)</f>
        <v>524</v>
      </c>
      <c r="DC51" s="88">
        <f>SUMIF(LQB!$A$101:$A$111,'2012-2013'!DC$7,LQB!G$101:G$111)</f>
        <v>656</v>
      </c>
      <c r="DD51" s="88">
        <f>SUMIF(LQB!$A$101:$A$111,'2012-2013'!DD$7,LQB!H$101:H$111)</f>
        <v>872</v>
      </c>
      <c r="DE51" s="88">
        <f>SUMIF(LQB!$A$101:$A$111,'2012-2013'!DE$7,LQB!I$101:I$111)</f>
        <v>704</v>
      </c>
      <c r="DF51" s="88">
        <f>SUMIF(LQB!$A$101:$A$111,'2012-2013'!DF$7,LQB!J$101:J$111)</f>
        <v>868</v>
      </c>
      <c r="DG51" s="88">
        <f>SUMIF(LQB!$A$101:$A$111,'2012-2013'!DG$7,LQB!K$101:K$111)</f>
        <v>832</v>
      </c>
      <c r="DH51" s="88">
        <f>SUMIF(LQB!$A$101:$A$111,'2012-2013'!DH$7,LQB!L$101:L$111)</f>
        <v>840</v>
      </c>
      <c r="DI51" s="88">
        <f>SUMIF(LQB!$A$101:$A$111,'2012-2013'!DI$7,LQB!M$101:M$111)</f>
        <v>822</v>
      </c>
      <c r="DJ51" s="88">
        <f>SUMIF(LQB!$A$101:$A$111,'2012-2013'!DJ$7,LQB!N$101:N$111)</f>
        <v>594</v>
      </c>
      <c r="DK51" s="88">
        <f>SUMIF(LQB!$A$101:$A$111,'2012-2013'!DK$7,LQB!O$101:O$111)</f>
        <v>442</v>
      </c>
      <c r="DN51" s="88">
        <f>SUMIF(LQB!$A$101:$A$111,'2012-2013'!DN$7,LQB!D$101:D$111)</f>
        <v>372</v>
      </c>
      <c r="DO51" s="88">
        <f>SUMIF(LQB!$A$101:$A$111,'2012-2013'!DO$7,LQB!E$101:E$111)</f>
        <v>290</v>
      </c>
      <c r="DP51" s="88">
        <f>SUMIF(LQB!$A$101:$A$111,'2012-2013'!DP$7,LQB!F$101:F$111)</f>
        <v>460</v>
      </c>
      <c r="DQ51" s="88">
        <f>SUMIF(LQB!$A$101:$A$111,'2012-2013'!DQ$7,LQB!G$101:G$111)</f>
        <v>502</v>
      </c>
      <c r="DR51" s="88">
        <f>SUMIF(LQB!$A$101:$A$111,'2012-2013'!DR$7,LQB!H$101:H$111)</f>
        <v>738</v>
      </c>
      <c r="DS51" s="88">
        <f>SUMIF(LQB!$A$101:$A$111,'2012-2013'!DS$7,LQB!I$101:I$111)</f>
        <v>568</v>
      </c>
      <c r="DT51" s="88">
        <f>SUMIF(LQB!$A$101:$A$111,'2012-2013'!DT$7,LQB!J$101:J$111)</f>
        <v>912</v>
      </c>
      <c r="DU51" s="88">
        <f>SUMIF(LQB!$A$101:$A$111,'2012-2013'!DU$7,LQB!K$101:K$111)</f>
        <v>1054</v>
      </c>
      <c r="DV51" s="88">
        <f>SUMIF(LQB!$A$101:$A$111,'2012-2013'!DV$7,LQB!L$101:L$111)</f>
        <v>768</v>
      </c>
      <c r="DW51" s="88">
        <f>SUMIF(LQB!$A$101:$A$111,'2012-2013'!DW$7,LQB!M$101:M$111)</f>
        <v>772</v>
      </c>
      <c r="DX51" s="88">
        <f>SUMIF(LQB!$A$101:$A$111,'2012-2013'!DX$7,LQB!N$101:N$111)</f>
        <v>672</v>
      </c>
      <c r="DY51" s="88">
        <f>SUMIF(LQB!$A$101:$A$111,'2012-2013'!DY$7,LQB!O$101:O$111)</f>
        <v>550</v>
      </c>
      <c r="DZ51"/>
    </row>
    <row r="52" spans="1:130" s="16" customFormat="1" ht="15.6">
      <c r="A52" s="90"/>
      <c r="B52" s="27" t="s">
        <v>9</v>
      </c>
      <c r="C52" s="14">
        <f>+SUM(C49:C51)</f>
        <v>258215</v>
      </c>
      <c r="D52" s="103">
        <f ca="1">+SUM(D49:D51)</f>
        <v>250521</v>
      </c>
      <c r="E52" s="14">
        <f ca="1">SUM(E49:E51)</f>
        <v>-7694</v>
      </c>
      <c r="F52" s="15">
        <f ca="1">IF(E52=0,0,IF(C52=0,1,E52/C52))</f>
        <v>-2.9796874697442053E-2</v>
      </c>
      <c r="G52" s="14">
        <f>SUM(G49:G51)</f>
        <v>258215</v>
      </c>
      <c r="H52" s="103">
        <f ca="1">SUM(H49:H51)</f>
        <v>250521</v>
      </c>
      <c r="I52" s="14">
        <f ca="1">SUM(I49:I51)</f>
        <v>-7694</v>
      </c>
      <c r="J52" s="15">
        <f ca="1">IF(I52=0,0,IF(G52=0,1,I52/G52))</f>
        <v>-2.9796874697442053E-2</v>
      </c>
      <c r="K52" s="14">
        <f>+SUM(K49:K51)</f>
        <v>255235</v>
      </c>
      <c r="L52" s="103">
        <f ca="1">+SUM(L49:L51)</f>
        <v>234336</v>
      </c>
      <c r="M52" s="14">
        <f ca="1">SUM(M49:M51)</f>
        <v>-20899</v>
      </c>
      <c r="N52" s="15">
        <f ca="1">IF(M52=0,0,IF(K52=0,1,M52/K52))</f>
        <v>-8.1881403412541381E-2</v>
      </c>
      <c r="O52" s="14">
        <f>SUM(O49:O51)</f>
        <v>513450</v>
      </c>
      <c r="P52" s="103">
        <f ca="1">SUM(P49:P51)</f>
        <v>484857</v>
      </c>
      <c r="Q52" s="14">
        <f ca="1">SUM(Q49:Q51)</f>
        <v>-28593</v>
      </c>
      <c r="R52" s="15">
        <f ca="1">IF(Q52=0,0,IF(O52=0,1,Q52/O52))</f>
        <v>-5.5687992988606487E-2</v>
      </c>
      <c r="S52" s="14">
        <f>+SUM(S49:S51)</f>
        <v>315141</v>
      </c>
      <c r="T52" s="103">
        <f ca="1">+SUM(T49:T51)</f>
        <v>304130</v>
      </c>
      <c r="U52" s="14">
        <f ca="1">SUM(U49:U51)</f>
        <v>-11011</v>
      </c>
      <c r="V52" s="15">
        <f ca="1">IF(U52=0,0,IF(S52=0,1,U52/S52))</f>
        <v>-3.4939915783728556E-2</v>
      </c>
      <c r="W52" s="14">
        <f>SUM(W49:W51)</f>
        <v>828591</v>
      </c>
      <c r="X52" s="103">
        <f ca="1">SUM(X49:X51)</f>
        <v>788987</v>
      </c>
      <c r="Y52" s="14">
        <f ca="1">SUM(Y49:Y51)</f>
        <v>-39604</v>
      </c>
      <c r="Z52" s="15">
        <f ca="1">IF(Y52=0,0,IF(W52=0,1,Y52/W52))</f>
        <v>-4.7796802041055235E-2</v>
      </c>
      <c r="AA52" s="14">
        <f>+SUM(AA49:AA51)</f>
        <v>315847</v>
      </c>
      <c r="AB52" s="103">
        <f ca="1">+SUM(AB49:AB51)</f>
        <v>285830</v>
      </c>
      <c r="AC52" s="14">
        <f ca="1">SUM(AC49:AC51)</f>
        <v>-30017</v>
      </c>
      <c r="AD52" s="15">
        <f ca="1">IF(AC52=0,0,IF(AA52=0,1,AC52/AA52))</f>
        <v>-9.5036520847119013E-2</v>
      </c>
      <c r="AE52" s="14">
        <f>SUM(AE49:AE51)</f>
        <v>1144438</v>
      </c>
      <c r="AF52" s="103">
        <f ca="1">SUM(AF49:AF51)</f>
        <v>1074817</v>
      </c>
      <c r="AG52" s="14">
        <f ca="1">SUM(AG49:AG51)</f>
        <v>-69621</v>
      </c>
      <c r="AH52" s="15">
        <f ca="1">IF(AG52=0,0,IF(AE52=0,1,AG52/AE52))</f>
        <v>-6.0834226056806918E-2</v>
      </c>
      <c r="AI52" s="14">
        <f>+SUM(AI49:AI51)</f>
        <v>340300</v>
      </c>
      <c r="AJ52" s="103">
        <f ca="1">+SUM(AJ49:AJ51)</f>
        <v>313292</v>
      </c>
      <c r="AK52" s="14">
        <f ca="1">SUM(AK49:AK51)</f>
        <v>-27008</v>
      </c>
      <c r="AL52" s="15">
        <f ca="1">IF(AK52=0,0,IF(AI52=0,1,AK52/AI52))</f>
        <v>-7.9365265941816046E-2</v>
      </c>
      <c r="AM52" s="14">
        <f>SUM(AM49:AM51)</f>
        <v>1484738</v>
      </c>
      <c r="AN52" s="103">
        <f ca="1">SUM(AN49:AN51)</f>
        <v>1388109</v>
      </c>
      <c r="AO52" s="14">
        <f ca="1">SUM(AO49:AO51)</f>
        <v>-96629</v>
      </c>
      <c r="AP52" s="15">
        <f ca="1">IF(AO52=0,0,IF(AM52=0,1,AO52/AM52))</f>
        <v>-6.5081516065460712E-2</v>
      </c>
      <c r="AQ52" s="14">
        <f>+SUM(AQ49:AQ51)</f>
        <v>338620</v>
      </c>
      <c r="AR52" s="103">
        <f ca="1">+SUM(AR49:AR51)</f>
        <v>308580</v>
      </c>
      <c r="AS52" s="14">
        <f ca="1">SUM(AS49:AS51)</f>
        <v>-30040</v>
      </c>
      <c r="AT52" s="15">
        <f ca="1">IF(AS52=0,0,IF(AQ52=0,1,AS52/AQ52))</f>
        <v>-8.8713011635461581E-2</v>
      </c>
      <c r="AU52" s="14">
        <f>SUM(AU49:AU51)</f>
        <v>1823358</v>
      </c>
      <c r="AV52" s="103">
        <f ca="1">SUM(AV49:AV51)</f>
        <v>1696689</v>
      </c>
      <c r="AW52" s="14">
        <f ca="1">SUM(AW49:AW51)</f>
        <v>-126669</v>
      </c>
      <c r="AX52" s="15">
        <f ca="1">IF(AW52=0,0,IF(AU52=0,1,AW52/AU52))</f>
        <v>-6.9470175357773958E-2</v>
      </c>
      <c r="AY52" s="14">
        <f>+SUM(AY49:AY51)</f>
        <v>386097</v>
      </c>
      <c r="AZ52" s="103">
        <f ca="1">+SUM(AZ49:AZ51)</f>
        <v>353591</v>
      </c>
      <c r="BA52" s="14">
        <f ca="1">SUM(BA49:BA51)</f>
        <v>-32506</v>
      </c>
      <c r="BB52" s="15">
        <f ca="1">IF(BA52=0,0,IF(AY52=0,1,BA52/AY52))</f>
        <v>-8.4191278357511196E-2</v>
      </c>
      <c r="BC52" s="14">
        <f>SUM(BC49:BC51)</f>
        <v>2209455</v>
      </c>
      <c r="BD52" s="103">
        <f ca="1">SUM(BD49:BD51)</f>
        <v>2050280</v>
      </c>
      <c r="BE52" s="14">
        <f ca="1">SUM(BE49:BE51)</f>
        <v>-159175</v>
      </c>
      <c r="BF52" s="15">
        <f ca="1">IF(BE52=0,0,IF(BC52=0,1,BE52/BC52))</f>
        <v>-7.2042653052449585E-2</v>
      </c>
      <c r="BG52" s="14">
        <f>+SUM(BG49:BG51)</f>
        <v>411446</v>
      </c>
      <c r="BH52" s="103">
        <f ca="1">+SUM(BH49:BH51)</f>
        <v>375260</v>
      </c>
      <c r="BI52" s="14">
        <f ca="1">SUM(BI49:BI51)</f>
        <v>-36186</v>
      </c>
      <c r="BJ52" s="15">
        <f ca="1">IF(BI52=0,0,IF(BG52=0,1,BI52/BG52))</f>
        <v>-8.794835774317894E-2</v>
      </c>
      <c r="BK52" s="14">
        <f>SUM(BK49:BK51)</f>
        <v>2620901</v>
      </c>
      <c r="BL52" s="103">
        <f ca="1">SUM(BL49:BL51)</f>
        <v>2425540</v>
      </c>
      <c r="BM52" s="14">
        <f ca="1">SUM(BM49:BM51)</f>
        <v>-195361</v>
      </c>
      <c r="BN52" s="15">
        <f ca="1">IF(BM52=0,0,IF(BK52=0,1,BM52/BK52))</f>
        <v>-7.4539633507713574E-2</v>
      </c>
      <c r="BO52" s="14">
        <f>+SUM(BO49:BO51)</f>
        <v>337898</v>
      </c>
      <c r="BP52" s="103">
        <f ca="1">+SUM(BP49:BP51)</f>
        <v>294311</v>
      </c>
      <c r="BQ52" s="14">
        <f ca="1">SUM(BQ49:BQ51)</f>
        <v>-43587</v>
      </c>
      <c r="BR52" s="15">
        <f ca="1">IF(BQ52=0,0,IF(BO52=0,1,BQ52/BO52))</f>
        <v>-0.12899454865077628</v>
      </c>
      <c r="BS52" s="14">
        <f>SUM(BS49:BS51)</f>
        <v>2958799</v>
      </c>
      <c r="BT52" s="103">
        <f ca="1">SUM(BT49:BT51)</f>
        <v>2719851</v>
      </c>
      <c r="BU52" s="14">
        <f ca="1">SUM(BU49:BU51)</f>
        <v>-238948</v>
      </c>
      <c r="BV52" s="15">
        <f ca="1">IF(BU52=0,0,IF(BS52=0,1,BU52/BS52))</f>
        <v>-8.07584428682043E-2</v>
      </c>
      <c r="BW52" s="14">
        <f>+SUM(BW49:BW51)</f>
        <v>312750</v>
      </c>
      <c r="BX52" s="103">
        <f ca="1">+SUM(BX49:BX51)</f>
        <v>301065</v>
      </c>
      <c r="BY52" s="14">
        <f ca="1">SUM(BY49:BY51)</f>
        <v>-11685</v>
      </c>
      <c r="BZ52" s="15">
        <f ca="1">IF(BY52=0,0,IF(BW52=0,1,BY52/BW52))</f>
        <v>-3.7362110311750601E-2</v>
      </c>
      <c r="CA52" s="14">
        <f>SUM(CA49:CA51)</f>
        <v>3271549</v>
      </c>
      <c r="CB52" s="103">
        <f ca="1">SUM(CB49:CB51)</f>
        <v>3020916</v>
      </c>
      <c r="CC52" s="14">
        <f ca="1">SUM(CC49:CC51)</f>
        <v>-250633</v>
      </c>
      <c r="CD52" s="15">
        <f ca="1">IF(CC52=0,0,IF(CA52=0,1,CC52/CA52))</f>
        <v>-7.660988724301547E-2</v>
      </c>
      <c r="CE52" s="14">
        <f>+SUM(CE49:CE51)</f>
        <v>307472</v>
      </c>
      <c r="CF52" s="103">
        <f ca="1">+SUM(CF49:CF51)</f>
        <v>291293</v>
      </c>
      <c r="CG52" s="14">
        <f ca="1">SUM(CG49:CG51)</f>
        <v>-16179</v>
      </c>
      <c r="CH52" s="15">
        <f ca="1">IF(CG52=0,0,IF(CE52=0,1,CG52/CE52))</f>
        <v>-5.2619425508664205E-2</v>
      </c>
      <c r="CI52" s="14">
        <f>SUM(CI49:CI51)</f>
        <v>3579021</v>
      </c>
      <c r="CJ52" s="103">
        <f ca="1">SUM(CJ49:CJ51)</f>
        <v>3312209</v>
      </c>
      <c r="CK52" s="14">
        <f ca="1">SUM(CK49:CK51)</f>
        <v>-266812</v>
      </c>
      <c r="CL52" s="15">
        <f ca="1">IF(CK52=0,0,IF(CI52=0,1,CK52/CI52))</f>
        <v>-7.4548878031171092E-2</v>
      </c>
      <c r="CM52" s="14">
        <f>+SUM(CM49:CM51)</f>
        <v>296876</v>
      </c>
      <c r="CN52" s="103">
        <f ca="1">+SUM(CN49:CN51)</f>
        <v>278319</v>
      </c>
      <c r="CO52" s="14">
        <f ca="1">SUM(CO49:CO51)</f>
        <v>-18557</v>
      </c>
      <c r="CP52" s="15">
        <f ca="1">IF(CO52=0,0,IF(CM52=0,1,CO52/CM52))</f>
        <v>-6.2507578921839418E-2</v>
      </c>
      <c r="CQ52" s="14">
        <f>SUM(CQ49:CQ51)</f>
        <v>3875897</v>
      </c>
      <c r="CR52" s="103">
        <f ca="1">SUM(CR49:CR51)</f>
        <v>3590528</v>
      </c>
      <c r="CS52" s="14">
        <f ca="1">SUM(CS49:CS51)</f>
        <v>-285369</v>
      </c>
      <c r="CT52" s="15">
        <f ca="1">IF(CS52=0,0,IF(CQ52=0,1,CS52/CQ52))</f>
        <v>-7.3626569539902639E-2</v>
      </c>
      <c r="CW52" s="12"/>
      <c r="CX52" s="12"/>
      <c r="CZ52" s="89"/>
      <c r="DA52" s="89"/>
      <c r="DB52" s="89"/>
      <c r="DC52" s="89"/>
      <c r="DD52" s="89"/>
      <c r="DE52" s="89"/>
      <c r="DF52" s="89"/>
      <c r="DG52" s="89"/>
      <c r="DH52" s="89"/>
      <c r="DI52" s="89"/>
      <c r="DJ52" s="89"/>
      <c r="DK52" s="89"/>
      <c r="DL52" s="12"/>
      <c r="DM52" s="12"/>
      <c r="DN52" s="89"/>
      <c r="DO52" s="89"/>
      <c r="DP52" s="89"/>
      <c r="DQ52" s="89"/>
      <c r="DR52" s="89"/>
      <c r="DS52" s="89"/>
      <c r="DT52" s="89"/>
      <c r="DU52" s="89"/>
      <c r="DV52" s="89"/>
      <c r="DW52" s="89"/>
      <c r="DX52" s="89"/>
      <c r="DY52" s="89"/>
      <c r="DZ52"/>
    </row>
    <row r="53" spans="1:130" s="12" customFormat="1" ht="15.6">
      <c r="A53" s="91"/>
      <c r="B53" s="28"/>
      <c r="C53" s="9"/>
      <c r="D53" s="9"/>
      <c r="E53" s="10"/>
      <c r="F53" s="11"/>
      <c r="G53" s="9"/>
      <c r="H53" s="9"/>
      <c r="I53" s="10"/>
      <c r="J53" s="11"/>
      <c r="K53" s="9"/>
      <c r="L53" s="9"/>
      <c r="M53" s="10"/>
      <c r="N53" s="11"/>
      <c r="O53" s="9"/>
      <c r="P53" s="9"/>
      <c r="Q53" s="10"/>
      <c r="R53" s="11"/>
      <c r="S53" s="9"/>
      <c r="T53" s="9"/>
      <c r="U53" s="10"/>
      <c r="V53" s="11"/>
      <c r="W53" s="9"/>
      <c r="X53" s="9"/>
      <c r="Y53" s="10"/>
      <c r="Z53" s="11"/>
      <c r="AA53" s="9"/>
      <c r="AB53" s="9"/>
      <c r="AC53" s="10"/>
      <c r="AD53" s="11"/>
      <c r="AE53" s="9"/>
      <c r="AF53" s="9"/>
      <c r="AG53" s="10"/>
      <c r="AH53" s="11"/>
      <c r="AI53" s="9"/>
      <c r="AJ53" s="9"/>
      <c r="AK53" s="10"/>
      <c r="AL53" s="11"/>
      <c r="AM53" s="9"/>
      <c r="AN53" s="9"/>
      <c r="AO53" s="10"/>
      <c r="AP53" s="11"/>
      <c r="AQ53" s="9"/>
      <c r="AR53" s="9"/>
      <c r="AS53" s="10"/>
      <c r="AT53" s="11"/>
      <c r="AU53" s="9"/>
      <c r="AV53" s="9"/>
      <c r="AW53" s="10"/>
      <c r="AX53" s="11"/>
      <c r="AY53" s="9"/>
      <c r="AZ53" s="9"/>
      <c r="BA53" s="10"/>
      <c r="BB53" s="11"/>
      <c r="BC53" s="9"/>
      <c r="BD53" s="9"/>
      <c r="BE53" s="10"/>
      <c r="BF53" s="11"/>
      <c r="BG53" s="9"/>
      <c r="BH53" s="9"/>
      <c r="BI53" s="10"/>
      <c r="BJ53" s="11"/>
      <c r="BK53" s="9"/>
      <c r="BL53" s="9"/>
      <c r="BM53" s="10"/>
      <c r="BN53" s="11"/>
      <c r="BO53" s="9"/>
      <c r="BP53" s="9"/>
      <c r="BQ53" s="10"/>
      <c r="BR53" s="11"/>
      <c r="BS53" s="9"/>
      <c r="BT53" s="9"/>
      <c r="BU53" s="10"/>
      <c r="BV53" s="11"/>
      <c r="BW53" s="9"/>
      <c r="BX53" s="9"/>
      <c r="BY53" s="10"/>
      <c r="BZ53" s="11"/>
      <c r="CA53" s="9"/>
      <c r="CB53" s="9"/>
      <c r="CC53" s="10"/>
      <c r="CD53" s="11"/>
      <c r="CE53" s="9"/>
      <c r="CF53" s="9"/>
      <c r="CG53" s="10"/>
      <c r="CH53" s="11"/>
      <c r="CI53" s="9"/>
      <c r="CJ53" s="9"/>
      <c r="CK53" s="10"/>
      <c r="CL53" s="11"/>
      <c r="CM53" s="9"/>
      <c r="CN53" s="9"/>
      <c r="CO53" s="10"/>
      <c r="CP53" s="11"/>
      <c r="CQ53" s="9"/>
      <c r="CR53" s="9"/>
      <c r="CS53" s="10"/>
      <c r="CT53" s="11"/>
      <c r="CY53" s="16"/>
      <c r="CZ53" s="89"/>
      <c r="DA53" s="89"/>
      <c r="DB53" s="89"/>
      <c r="DC53" s="89"/>
      <c r="DD53" s="89"/>
      <c r="DE53" s="89"/>
      <c r="DF53" s="89"/>
      <c r="DG53" s="89"/>
      <c r="DH53" s="89"/>
      <c r="DI53" s="89"/>
      <c r="DJ53" s="89"/>
      <c r="DK53" s="89"/>
      <c r="DN53" s="89"/>
      <c r="DO53" s="89"/>
      <c r="DP53" s="89"/>
      <c r="DQ53" s="89"/>
      <c r="DR53" s="89"/>
      <c r="DS53" s="89"/>
      <c r="DT53" s="89"/>
      <c r="DU53" s="89"/>
      <c r="DV53" s="89"/>
      <c r="DW53" s="89"/>
      <c r="DX53" s="89"/>
      <c r="DY53" s="89"/>
      <c r="DZ53"/>
    </row>
    <row r="54" spans="1:130" s="12" customFormat="1" ht="15" customHeight="1">
      <c r="A54" s="99"/>
      <c r="B54" s="31" t="s">
        <v>6</v>
      </c>
      <c r="C54" s="87">
        <f>+CZ54</f>
        <v>215914</v>
      </c>
      <c r="D54" s="87">
        <f ca="1">OFFSET(CZ54,0,14,1,1)</f>
        <v>222908</v>
      </c>
      <c r="E54" s="21">
        <f ca="1">SUM(D54-C54)</f>
        <v>6994</v>
      </c>
      <c r="F54" s="22">
        <f ca="1">IF(E54=0,0,IF(C54=0,1,E54/C54))</f>
        <v>3.239252665413081E-2</v>
      </c>
      <c r="G54" s="21">
        <f>SUMIF($C$6:F$6,G$5,$C54:F54)</f>
        <v>215914</v>
      </c>
      <c r="H54" s="87">
        <f ca="1">SUMIF($C$6:G$6,H$5,$C54:G54)</f>
        <v>222908</v>
      </c>
      <c r="I54" s="21">
        <f ca="1">SUM(H54-G54)</f>
        <v>6994</v>
      </c>
      <c r="J54" s="22">
        <f ca="1">IF(I54=0,0,IF(G54=0,1,I54/G54))</f>
        <v>3.239252665413081E-2</v>
      </c>
      <c r="K54" s="21">
        <f>+DA54</f>
        <v>221712</v>
      </c>
      <c r="L54" s="87">
        <f ca="1">OFFSET(DA54,0,14,1,1)</f>
        <v>209990</v>
      </c>
      <c r="M54" s="21">
        <f ca="1">SUM(L54-K54)</f>
        <v>-11722</v>
      </c>
      <c r="N54" s="22">
        <f ca="1">IF(M54=0,0,IF(K54=0,1,M54/K54))</f>
        <v>-5.2870390416396046E-2</v>
      </c>
      <c r="O54" s="21">
        <f>SUMIF($C$6:N$6,O$5,$C54:N54)</f>
        <v>437626</v>
      </c>
      <c r="P54" s="87">
        <f ca="1">SUMIF($C$6:O$6,P$5,$C54:O54)</f>
        <v>432898</v>
      </c>
      <c r="Q54" s="21">
        <f ca="1">SUM(P54-O54)</f>
        <v>-4728</v>
      </c>
      <c r="R54" s="22">
        <f ca="1">IF(Q54=0,0,IF(O54=0,1,Q54/O54))</f>
        <v>-1.080374566410588E-2</v>
      </c>
      <c r="S54" s="21">
        <f>+DB54</f>
        <v>274935</v>
      </c>
      <c r="T54" s="87">
        <f ca="1">OFFSET(DB54,0,14,1,1)</f>
        <v>270586</v>
      </c>
      <c r="U54" s="21">
        <f ca="1">SUM(T54-S54)</f>
        <v>-4349</v>
      </c>
      <c r="V54" s="22">
        <f ca="1">IF(U54=0,0,IF(S54=0,1,U54/S54))</f>
        <v>-1.5818284321748775E-2</v>
      </c>
      <c r="W54" s="21">
        <f>SUMIF($C$6:V$6,W$5,$C54:V54)</f>
        <v>712561</v>
      </c>
      <c r="X54" s="87">
        <f ca="1">SUMIF($C$6:W$6,X$5,$C54:W54)</f>
        <v>703484</v>
      </c>
      <c r="Y54" s="21">
        <f ca="1">SUM(X54-W54)</f>
        <v>-9077</v>
      </c>
      <c r="Z54" s="22">
        <f ca="1">IF(Y54=0,0,IF(W54=0,1,Y54/W54))</f>
        <v>-1.2738558523410628E-2</v>
      </c>
      <c r="AA54" s="21">
        <f>+DC54</f>
        <v>287878</v>
      </c>
      <c r="AB54" s="87">
        <f ca="1">OFFSET(DC54,0,14,1,1)</f>
        <v>256519</v>
      </c>
      <c r="AC54" s="21">
        <f ca="1">SUM(AB54-AA54)</f>
        <v>-31359</v>
      </c>
      <c r="AD54" s="22">
        <f ca="1">IF(AC54=0,0,IF(AA54=0,1,AC54/AA54))</f>
        <v>-0.10893156128637825</v>
      </c>
      <c r="AE54" s="21">
        <f>SUMIF($C$6:AD$6,AE$5,$C54:AD54)</f>
        <v>1000439</v>
      </c>
      <c r="AF54" s="87">
        <f ca="1">SUMIF($C$6:AE$6,AF$5,$C54:AE54)</f>
        <v>960003</v>
      </c>
      <c r="AG54" s="21">
        <f ca="1">SUM(AF54-AE54)</f>
        <v>-40436</v>
      </c>
      <c r="AH54" s="22">
        <f ca="1">IF(AG54=0,0,IF(AE54=0,1,AG54/AE54))</f>
        <v>-4.0418256385446792E-2</v>
      </c>
      <c r="AI54" s="21">
        <f>+DD54</f>
        <v>304867</v>
      </c>
      <c r="AJ54" s="87">
        <f ca="1">OFFSET(DD54,0,14,1,1)</f>
        <v>294875</v>
      </c>
      <c r="AK54" s="21">
        <f ca="1">SUM(AJ54-AI54)</f>
        <v>-9992</v>
      </c>
      <c r="AL54" s="22">
        <f ca="1">IF(AK54=0,0,IF(AI54=0,1,AK54/AI54))</f>
        <v>-3.2774947764106971E-2</v>
      </c>
      <c r="AM54" s="21">
        <f>SUMIF($C$6:AL$6,AM$5,$C54:AL54)</f>
        <v>1305306</v>
      </c>
      <c r="AN54" s="87">
        <f ca="1">SUMIF($C$6:AM$6,AN$5,$C54:AM54)</f>
        <v>1254878</v>
      </c>
      <c r="AO54" s="21">
        <f ca="1">SUM(AN54-AM54)</f>
        <v>-50428</v>
      </c>
      <c r="AP54" s="22">
        <f ca="1">IF(AO54=0,0,IF(AM54=0,1,AO54/AM54))</f>
        <v>-3.8633086801102577E-2</v>
      </c>
      <c r="AQ54" s="21">
        <f>+DE54</f>
        <v>324098</v>
      </c>
      <c r="AR54" s="87">
        <f ca="1">OFFSET(DE54,0,14,1,1)</f>
        <v>313917</v>
      </c>
      <c r="AS54" s="21">
        <f ca="1">SUM(AR54-AQ54)</f>
        <v>-10181</v>
      </c>
      <c r="AT54" s="22">
        <f ca="1">IF(AS54=0,0,IF(AQ54=0,1,AS54/AQ54))</f>
        <v>-3.1413337940993158E-2</v>
      </c>
      <c r="AU54" s="21">
        <f>SUMIF($C$6:AT$6,AU$5,$C54:AT54)</f>
        <v>1629404</v>
      </c>
      <c r="AV54" s="87">
        <f ca="1">SUMIF($C$6:AU$6,AV$5,$C54:AU54)</f>
        <v>1568795</v>
      </c>
      <c r="AW54" s="21">
        <f ca="1">SUM(AV54-AU54)</f>
        <v>-60609</v>
      </c>
      <c r="AX54" s="22">
        <f ca="1">IF(AW54=0,0,IF(AU54=0,1,AW54/AU54))</f>
        <v>-3.7197036462412021E-2</v>
      </c>
      <c r="AY54" s="21">
        <f>+DF54</f>
        <v>397002</v>
      </c>
      <c r="AZ54" s="87">
        <f ca="1">OFFSET(DF54,0,14,1,1)</f>
        <v>368296</v>
      </c>
      <c r="BA54" s="21">
        <f ca="1">SUM(AZ54-AY54)</f>
        <v>-28706</v>
      </c>
      <c r="BB54" s="22">
        <f ca="1">IF(BA54=0,0,IF(AY54=0,1,BA54/AY54))</f>
        <v>-7.2306940519191343E-2</v>
      </c>
      <c r="BC54" s="21">
        <f>SUMIF($C$6:BB$6,BC$5,$C54:BB54)</f>
        <v>2026406</v>
      </c>
      <c r="BD54" s="87">
        <f ca="1">SUMIF($C$6:BC$6,BD$5,$C54:BC54)</f>
        <v>1937091</v>
      </c>
      <c r="BE54" s="21">
        <f ca="1">SUM(BD54-BC54)</f>
        <v>-89315</v>
      </c>
      <c r="BF54" s="22">
        <f ca="1">IF(BE54=0,0,IF(BC54=0,1,BE54/BC54))</f>
        <v>-4.4075570246041515E-2</v>
      </c>
      <c r="BG54" s="21">
        <f>+DG54</f>
        <v>440210</v>
      </c>
      <c r="BH54" s="87">
        <f ca="1">OFFSET(DG54,0,14,1,1)</f>
        <v>399515</v>
      </c>
      <c r="BI54" s="21">
        <f ca="1">SUM(BH54-BG54)</f>
        <v>-40695</v>
      </c>
      <c r="BJ54" s="22">
        <f ca="1">IF(BI54=0,0,IF(BG54=0,1,BI54/BG54))</f>
        <v>-9.244451511778469E-2</v>
      </c>
      <c r="BK54" s="21">
        <f>SUMIF($C$6:BJ$6,BK$5,$C54:BJ54)</f>
        <v>2466616</v>
      </c>
      <c r="BL54" s="87">
        <f ca="1">SUMIF($C$6:BK$6,BL$5,$C54:BK54)</f>
        <v>2336606</v>
      </c>
      <c r="BM54" s="21">
        <f ca="1">SUM(BL54-BK54)</f>
        <v>-130010</v>
      </c>
      <c r="BN54" s="22">
        <f ca="1">IF(BM54=0,0,IF(BK54=0,1,BM54/BK54))</f>
        <v>-5.2707839404268847E-2</v>
      </c>
      <c r="BO54" s="21">
        <f>+DH54</f>
        <v>327170</v>
      </c>
      <c r="BP54" s="87">
        <f ca="1">OFFSET(DH54,0,14,1,1)</f>
        <v>286853</v>
      </c>
      <c r="BQ54" s="21">
        <f ca="1">SUM(BP54-BO54)</f>
        <v>-40317</v>
      </c>
      <c r="BR54" s="22">
        <f ca="1">IF(BQ54=0,0,IF(BO54=0,1,BQ54/BO54))</f>
        <v>-0.1232295137084696</v>
      </c>
      <c r="BS54" s="21">
        <f>SUMIF($C$6:BR$6,BS$5,$C54:BR54)</f>
        <v>2793786</v>
      </c>
      <c r="BT54" s="87">
        <f ca="1">SUMIF($C$6:BS$6,BT$5,$C54:BS54)</f>
        <v>2623459</v>
      </c>
      <c r="BU54" s="21">
        <f ca="1">SUM(BT54-BS54)</f>
        <v>-170327</v>
      </c>
      <c r="BV54" s="22">
        <f ca="1">IF(BU54=0,0,IF(BS54=0,1,BU54/BS54))</f>
        <v>-6.0966373229731981E-2</v>
      </c>
      <c r="BW54" s="21">
        <f>+DI54</f>
        <v>296124</v>
      </c>
      <c r="BX54" s="87">
        <f ca="1">OFFSET(DI54,0,14,1,1)</f>
        <v>277299</v>
      </c>
      <c r="BY54" s="21">
        <f ca="1">SUM(BX54-BW54)</f>
        <v>-18825</v>
      </c>
      <c r="BZ54" s="22">
        <f ca="1">IF(BY54=0,0,IF(BW54=0,1,BY54/BW54))</f>
        <v>-6.3571341735219028E-2</v>
      </c>
      <c r="CA54" s="21">
        <f>SUMIF($C$6:BZ$6,CA$5,$C54:BZ54)</f>
        <v>3089910</v>
      </c>
      <c r="CB54" s="87">
        <f ca="1">SUMIF($C$6:CA$6,CB$5,$C54:CA54)</f>
        <v>2900758</v>
      </c>
      <c r="CC54" s="21">
        <f ca="1">SUM(CB54-CA54)</f>
        <v>-189152</v>
      </c>
      <c r="CD54" s="22">
        <f ca="1">IF(CC54=0,0,IF(CA54=0,1,CC54/CA54))</f>
        <v>-6.1216022473146468E-2</v>
      </c>
      <c r="CE54" s="21">
        <f>+DJ54</f>
        <v>275457</v>
      </c>
      <c r="CF54" s="87">
        <f ca="1">OFFSET(DJ54,0,14,1,1)</f>
        <v>255079</v>
      </c>
      <c r="CG54" s="21">
        <f ca="1">SUM(CF54-CE54)</f>
        <v>-20378</v>
      </c>
      <c r="CH54" s="22">
        <f ca="1">IF(CG54=0,0,IF(CE54=0,1,CG54/CE54))</f>
        <v>-7.3978878736064069E-2</v>
      </c>
      <c r="CI54" s="21">
        <f>SUMIF($C$6:CH$6,CI$5,$C54:CH54)</f>
        <v>3365367</v>
      </c>
      <c r="CJ54" s="87">
        <f ca="1">SUMIF($C$6:CI$6,CJ$5,$C54:CI54)</f>
        <v>3155837</v>
      </c>
      <c r="CK54" s="21">
        <f ca="1">SUM(CJ54-CI54)</f>
        <v>-209530</v>
      </c>
      <c r="CL54" s="22">
        <f ca="1">IF(CK54=0,0,IF(CI54=0,1,CK54/CI54))</f>
        <v>-6.226066874727184E-2</v>
      </c>
      <c r="CM54" s="21">
        <f>+DK54</f>
        <v>269382</v>
      </c>
      <c r="CN54" s="87">
        <f ca="1">OFFSET(DK54,0,14,1,1)</f>
        <v>238741</v>
      </c>
      <c r="CO54" s="21">
        <f ca="1">SUM(CN54-CM54)</f>
        <v>-30641</v>
      </c>
      <c r="CP54" s="22">
        <f ca="1">IF(CO54=0,0,IF(CM54=0,1,CO54/CM54))</f>
        <v>-0.11374553607887683</v>
      </c>
      <c r="CQ54" s="21">
        <f>SUMIF($C$6:CP$6,CQ$5,$C54:CP54)</f>
        <v>3634749</v>
      </c>
      <c r="CR54" s="87">
        <f ca="1">SUMIF($C$6:CQ$6,CR$5,$C54:CQ54)</f>
        <v>3394578</v>
      </c>
      <c r="CS54" s="21">
        <f ca="1">SUM(CR54-CQ54)</f>
        <v>-240171</v>
      </c>
      <c r="CT54" s="22">
        <f ca="1">IF(CS54=0,0,IF(CQ54=0,1,CS54/CQ54))</f>
        <v>-6.6076364557772771E-2</v>
      </c>
      <c r="CW54" s="12" t="s">
        <v>15</v>
      </c>
      <c r="CX54" s="81" t="s">
        <v>6</v>
      </c>
      <c r="CZ54" s="88">
        <f>SUMIF(RBW!$A$73:$A$83,'2012-2013'!CZ$7,RBW!D$73:D$83)</f>
        <v>215914</v>
      </c>
      <c r="DA54" s="88">
        <f>SUMIF(RBW!$A$73:$A$83,'2012-2013'!DA$7,RBW!E$73:E$83)</f>
        <v>221712</v>
      </c>
      <c r="DB54" s="88">
        <f>SUMIF(RBW!$A$73:$A$83,'2012-2013'!DB$7,RBW!F$73:F$83)</f>
        <v>274935</v>
      </c>
      <c r="DC54" s="88">
        <f>SUMIF(RBW!$A$73:$A$83,'2012-2013'!DC$7,RBW!G$73:G$83)</f>
        <v>287878</v>
      </c>
      <c r="DD54" s="88">
        <f>SUMIF(RBW!$A$73:$A$83,'2012-2013'!DD$7,RBW!H$73:H$83)</f>
        <v>304867</v>
      </c>
      <c r="DE54" s="88">
        <f>SUMIF(RBW!$A$73:$A$83,'2012-2013'!DE$7,RBW!I$73:I$83)</f>
        <v>324098</v>
      </c>
      <c r="DF54" s="88">
        <f>SUMIF(RBW!$A$73:$A$83,'2012-2013'!DF$7,RBW!J$73:J$83)</f>
        <v>397002</v>
      </c>
      <c r="DG54" s="88">
        <f>SUMIF(RBW!$A$73:$A$83,'2012-2013'!DG$7,RBW!K$73:K$83)</f>
        <v>440210</v>
      </c>
      <c r="DH54" s="88">
        <f>SUMIF(RBW!$A$73:$A$83,'2012-2013'!DH$7,RBW!L$73:L$83)</f>
        <v>327170</v>
      </c>
      <c r="DI54" s="88">
        <f>SUMIF(RBW!$A$73:$A$83,'2012-2013'!DI$7,RBW!M$73:M$83)</f>
        <v>296124</v>
      </c>
      <c r="DJ54" s="88">
        <f>SUMIF(RBW!$A$73:$A$83,'2012-2013'!DJ$7,RBW!N$73:N$83)</f>
        <v>275457</v>
      </c>
      <c r="DK54" s="88">
        <f>SUMIF(RBW!$A$73:$A$83,'2012-2013'!DK$7,RBW!O$73:O$83)</f>
        <v>269382</v>
      </c>
      <c r="DN54" s="88">
        <f>SUMIF(RBW!$A$73:$A$83,'2012-2013'!DN$7,RBW!D$73:D$83)</f>
        <v>222908</v>
      </c>
      <c r="DO54" s="88">
        <f>SUMIF(RBW!$A$73:$A$83,'2012-2013'!DO$7,RBW!E$73:E$83)</f>
        <v>209990</v>
      </c>
      <c r="DP54" s="88">
        <f>SUMIF(RBW!$A$73:$A$83,'2012-2013'!DP$7,RBW!F$73:F$83)</f>
        <v>270586</v>
      </c>
      <c r="DQ54" s="88">
        <f>SUMIF(RBW!$A$73:$A$83,'2012-2013'!DQ$7,RBW!G$73:G$83)</f>
        <v>256519</v>
      </c>
      <c r="DR54" s="88">
        <f>SUMIF(RBW!$A$73:$A$83,'2012-2013'!DR$7,RBW!H$73:H$83)</f>
        <v>294875</v>
      </c>
      <c r="DS54" s="88">
        <f>SUMIF(RBW!$A$73:$A$83,'2012-2013'!DS$7,RBW!I$73:I$83)</f>
        <v>313917</v>
      </c>
      <c r="DT54" s="88">
        <f>SUMIF(RBW!$A$73:$A$83,'2012-2013'!DT$7,RBW!J$73:J$83)</f>
        <v>368296</v>
      </c>
      <c r="DU54" s="88">
        <f>SUMIF(RBW!$A$73:$A$83,'2012-2013'!DU$7,RBW!K$73:K$83)</f>
        <v>399515</v>
      </c>
      <c r="DV54" s="88">
        <f>SUMIF(RBW!$A$73:$A$83,'2012-2013'!DV$7,RBW!L$73:L$83)</f>
        <v>286853</v>
      </c>
      <c r="DW54" s="88">
        <f>SUMIF(RBW!$A$73:$A$83,'2012-2013'!DW$7,RBW!M$73:M$83)</f>
        <v>277299</v>
      </c>
      <c r="DX54" s="88">
        <f>SUMIF(RBW!$A$73:$A$83,'2012-2013'!DX$7,RBW!N$73:N$83)</f>
        <v>255079</v>
      </c>
      <c r="DY54" s="88">
        <f>SUMIF(RBW!$A$73:$A$83,'2012-2013'!DY$7,RBW!O$73:O$83)</f>
        <v>238741</v>
      </c>
      <c r="DZ54"/>
    </row>
    <row r="55" spans="1:130" s="12" customFormat="1" ht="15.75" customHeight="1">
      <c r="A55" s="101" t="str">
        <f>+CW56</f>
        <v>Rainbow Bridge</v>
      </c>
      <c r="B55" s="29" t="s">
        <v>7</v>
      </c>
      <c r="C55" s="87">
        <f>+CZ55</f>
        <v>10</v>
      </c>
      <c r="D55" s="87">
        <f ca="1">OFFSET(CZ55,0,14,1,1)</f>
        <v>4</v>
      </c>
      <c r="E55" s="21">
        <f ca="1">SUM(D55-C55)</f>
        <v>-6</v>
      </c>
      <c r="F55" s="22">
        <f ca="1">IF(E55=0,0,IF(C55=0,1,E55/C55))</f>
        <v>-0.6</v>
      </c>
      <c r="G55" s="21">
        <f>SUMIF($C$6:F$6,G$5,$C55:F55)</f>
        <v>10</v>
      </c>
      <c r="H55" s="87">
        <f ca="1">SUMIF($C$6:G$6,H$5,$C55:G55)</f>
        <v>4</v>
      </c>
      <c r="I55" s="21">
        <f ca="1">SUM(H55-G55)</f>
        <v>-6</v>
      </c>
      <c r="J55" s="22">
        <f ca="1">IF(I55=0,0,IF(G55=0,1,I55/G55))</f>
        <v>-0.6</v>
      </c>
      <c r="K55" s="21">
        <f>+DA55</f>
        <v>11</v>
      </c>
      <c r="L55" s="87">
        <f ca="1">OFFSET(DA55,0,14,1,1)</f>
        <v>5</v>
      </c>
      <c r="M55" s="21">
        <f ca="1">SUM(L55-K55)</f>
        <v>-6</v>
      </c>
      <c r="N55" s="22">
        <f ca="1">IF(M55=0,0,IF(K55=0,1,M55/K55))</f>
        <v>-0.54545454545454541</v>
      </c>
      <c r="O55" s="21">
        <f>SUMIF($C$6:N$6,O$5,$C55:N55)</f>
        <v>21</v>
      </c>
      <c r="P55" s="87">
        <f ca="1">SUMIF($C$6:O$6,P$5,$C55:O55)</f>
        <v>9</v>
      </c>
      <c r="Q55" s="21">
        <f ca="1">SUM(P55-O55)</f>
        <v>-12</v>
      </c>
      <c r="R55" s="22">
        <f ca="1">IF(Q55=0,0,IF(O55=0,1,Q55/O55))</f>
        <v>-0.5714285714285714</v>
      </c>
      <c r="S55" s="21">
        <f>+DB55</f>
        <v>9</v>
      </c>
      <c r="T55" s="87">
        <f ca="1">OFFSET(DB55,0,14,1,1)</f>
        <v>5</v>
      </c>
      <c r="U55" s="21">
        <f ca="1">SUM(T55-S55)</f>
        <v>-4</v>
      </c>
      <c r="V55" s="22">
        <f ca="1">IF(U55=0,0,IF(S55=0,1,U55/S55))</f>
        <v>-0.44444444444444442</v>
      </c>
      <c r="W55" s="21">
        <f>SUMIF($C$6:V$6,W$5,$C55:V55)</f>
        <v>30</v>
      </c>
      <c r="X55" s="87">
        <f ca="1">SUMIF($C$6:W$6,X$5,$C55:W55)</f>
        <v>14</v>
      </c>
      <c r="Y55" s="21">
        <f ca="1">SUM(X55-W55)</f>
        <v>-16</v>
      </c>
      <c r="Z55" s="22">
        <f ca="1">IF(Y55=0,0,IF(W55=0,1,Y55/W55))</f>
        <v>-0.53333333333333333</v>
      </c>
      <c r="AA55" s="21">
        <f>+DC55</f>
        <v>7</v>
      </c>
      <c r="AB55" s="87">
        <f ca="1">OFFSET(DC55,0,14,1,1)</f>
        <v>9</v>
      </c>
      <c r="AC55" s="21">
        <f ca="1">SUM(AB55-AA55)</f>
        <v>2</v>
      </c>
      <c r="AD55" s="22">
        <f ca="1">IF(AC55=0,0,IF(AA55=0,1,AC55/AA55))</f>
        <v>0.2857142857142857</v>
      </c>
      <c r="AE55" s="21">
        <f>SUMIF($C$6:AD$6,AE$5,$C55:AD55)</f>
        <v>37</v>
      </c>
      <c r="AF55" s="87">
        <f ca="1">SUMIF($C$6:AE$6,AF$5,$C55:AE55)</f>
        <v>23</v>
      </c>
      <c r="AG55" s="21">
        <f ca="1">SUM(AF55-AE55)</f>
        <v>-14</v>
      </c>
      <c r="AH55" s="22">
        <f ca="1">IF(AG55=0,0,IF(AE55=0,1,AG55/AE55))</f>
        <v>-0.3783783783783784</v>
      </c>
      <c r="AI55" s="21">
        <f>+DD55</f>
        <v>8</v>
      </c>
      <c r="AJ55" s="87">
        <f ca="1">OFFSET(DD55,0,14,1,1)</f>
        <v>15</v>
      </c>
      <c r="AK55" s="21">
        <f ca="1">SUM(AJ55-AI55)</f>
        <v>7</v>
      </c>
      <c r="AL55" s="22">
        <f ca="1">IF(AK55=0,0,IF(AI55=0,1,AK55/AI55))</f>
        <v>0.875</v>
      </c>
      <c r="AM55" s="21">
        <f>SUMIF($C$6:AL$6,AM$5,$C55:AL55)</f>
        <v>45</v>
      </c>
      <c r="AN55" s="87">
        <f ca="1">SUMIF($C$6:AM$6,AN$5,$C55:AM55)</f>
        <v>38</v>
      </c>
      <c r="AO55" s="21">
        <f ca="1">SUM(AN55-AM55)</f>
        <v>-7</v>
      </c>
      <c r="AP55" s="22">
        <f ca="1">IF(AO55=0,0,IF(AM55=0,1,AO55/AM55))</f>
        <v>-0.15555555555555556</v>
      </c>
      <c r="AQ55" s="21">
        <f>+DE55</f>
        <v>4</v>
      </c>
      <c r="AR55" s="87">
        <f ca="1">OFFSET(DE55,0,14,1,1)</f>
        <v>20</v>
      </c>
      <c r="AS55" s="21">
        <f ca="1">SUM(AR55-AQ55)</f>
        <v>16</v>
      </c>
      <c r="AT55" s="22">
        <f ca="1">IF(AS55=0,0,IF(AQ55=0,1,AS55/AQ55))</f>
        <v>4</v>
      </c>
      <c r="AU55" s="21">
        <f>SUMIF($C$6:AT$6,AU$5,$C55:AT55)</f>
        <v>49</v>
      </c>
      <c r="AV55" s="87">
        <f ca="1">SUMIF($C$6:AU$6,AV$5,$C55:AU55)</f>
        <v>58</v>
      </c>
      <c r="AW55" s="21">
        <f ca="1">SUM(AV55-AU55)</f>
        <v>9</v>
      </c>
      <c r="AX55" s="22">
        <f ca="1">IF(AW55=0,0,IF(AU55=0,1,AW55/AU55))</f>
        <v>0.18367346938775511</v>
      </c>
      <c r="AY55" s="21">
        <f>+DF55</f>
        <v>21</v>
      </c>
      <c r="AZ55" s="87">
        <f ca="1">OFFSET(DF55,0,14,1,1)</f>
        <v>28</v>
      </c>
      <c r="BA55" s="21">
        <f ca="1">SUM(AZ55-AY55)</f>
        <v>7</v>
      </c>
      <c r="BB55" s="22">
        <f ca="1">IF(BA55=0,0,IF(AY55=0,1,BA55/AY55))</f>
        <v>0.33333333333333331</v>
      </c>
      <c r="BC55" s="21">
        <f>SUMIF($C$6:BB$6,BC$5,$C55:BB55)</f>
        <v>70</v>
      </c>
      <c r="BD55" s="87">
        <f ca="1">SUMIF($C$6:BC$6,BD$5,$C55:BC55)</f>
        <v>86</v>
      </c>
      <c r="BE55" s="21">
        <f ca="1">SUM(BD55-BC55)</f>
        <v>16</v>
      </c>
      <c r="BF55" s="22">
        <f ca="1">IF(BE55=0,0,IF(BC55=0,1,BE55/BC55))</f>
        <v>0.22857142857142856</v>
      </c>
      <c r="BG55" s="21">
        <f>+DG55</f>
        <v>22</v>
      </c>
      <c r="BH55" s="87">
        <f ca="1">OFFSET(DG55,0,14,1,1)</f>
        <v>19</v>
      </c>
      <c r="BI55" s="21">
        <f ca="1">SUM(BH55-BG55)</f>
        <v>-3</v>
      </c>
      <c r="BJ55" s="22">
        <f ca="1">IF(BI55=0,0,IF(BG55=0,1,BI55/BG55))</f>
        <v>-0.13636363636363635</v>
      </c>
      <c r="BK55" s="21">
        <f>SUMIF($C$6:BJ$6,BK$5,$C55:BJ55)</f>
        <v>92</v>
      </c>
      <c r="BL55" s="87">
        <f ca="1">SUMIF($C$6:BK$6,BL$5,$C55:BK55)</f>
        <v>105</v>
      </c>
      <c r="BM55" s="21">
        <f ca="1">SUM(BL55-BK55)</f>
        <v>13</v>
      </c>
      <c r="BN55" s="22">
        <f ca="1">IF(BM55=0,0,IF(BK55=0,1,BM55/BK55))</f>
        <v>0.14130434782608695</v>
      </c>
      <c r="BO55" s="21">
        <f>+DH55</f>
        <v>6</v>
      </c>
      <c r="BP55" s="87">
        <f ca="1">OFFSET(DH55,0,14,1,1)</f>
        <v>6</v>
      </c>
      <c r="BQ55" s="21">
        <f ca="1">SUM(BP55-BO55)</f>
        <v>0</v>
      </c>
      <c r="BR55" s="22">
        <f ca="1">IF(BQ55=0,0,IF(BO55=0,1,BQ55/BO55))</f>
        <v>0</v>
      </c>
      <c r="BS55" s="21">
        <f>SUMIF($C$6:BR$6,BS$5,$C55:BR55)</f>
        <v>98</v>
      </c>
      <c r="BT55" s="87">
        <f ca="1">SUMIF($C$6:BS$6,BT$5,$C55:BS55)</f>
        <v>111</v>
      </c>
      <c r="BU55" s="21">
        <f ca="1">SUM(BT55-BS55)</f>
        <v>13</v>
      </c>
      <c r="BV55" s="22">
        <f ca="1">IF(BU55=0,0,IF(BS55=0,1,BU55/BS55))</f>
        <v>0.1326530612244898</v>
      </c>
      <c r="BW55" s="21">
        <f>+DI55</f>
        <v>12</v>
      </c>
      <c r="BX55" s="87">
        <f ca="1">OFFSET(DI55,0,14,1,1)</f>
        <v>3</v>
      </c>
      <c r="BY55" s="21">
        <f ca="1">SUM(BX55-BW55)</f>
        <v>-9</v>
      </c>
      <c r="BZ55" s="22">
        <f ca="1">IF(BY55=0,0,IF(BW55=0,1,BY55/BW55))</f>
        <v>-0.75</v>
      </c>
      <c r="CA55" s="21">
        <f>SUMIF($C$6:BZ$6,CA$5,$C55:BZ55)</f>
        <v>110</v>
      </c>
      <c r="CB55" s="87">
        <f ca="1">SUMIF($C$6:CA$6,CB$5,$C55:CA55)</f>
        <v>114</v>
      </c>
      <c r="CC55" s="21">
        <f ca="1">SUM(CB55-CA55)</f>
        <v>4</v>
      </c>
      <c r="CD55" s="22">
        <f ca="1">IF(CC55=0,0,IF(CA55=0,1,CC55/CA55))</f>
        <v>3.6363636363636362E-2</v>
      </c>
      <c r="CE55" s="21">
        <f>+DJ55</f>
        <v>11</v>
      </c>
      <c r="CF55" s="87">
        <f ca="1">OFFSET(DJ55,0,14,1,1)</f>
        <v>6</v>
      </c>
      <c r="CG55" s="21">
        <f ca="1">SUM(CF55-CE55)</f>
        <v>-5</v>
      </c>
      <c r="CH55" s="22">
        <f ca="1">IF(CG55=0,0,IF(CE55=0,1,CG55/CE55))</f>
        <v>-0.45454545454545453</v>
      </c>
      <c r="CI55" s="21">
        <f>SUMIF($C$6:CH$6,CI$5,$C55:CH55)</f>
        <v>121</v>
      </c>
      <c r="CJ55" s="87">
        <f ca="1">SUMIF($C$6:CI$6,CJ$5,$C55:CI55)</f>
        <v>120</v>
      </c>
      <c r="CK55" s="21">
        <f ca="1">SUM(CJ55-CI55)</f>
        <v>-1</v>
      </c>
      <c r="CL55" s="22">
        <f ca="1">IF(CK55=0,0,IF(CI55=0,1,CK55/CI55))</f>
        <v>-8.2644628099173556E-3</v>
      </c>
      <c r="CM55" s="21">
        <f>+DK55</f>
        <v>12</v>
      </c>
      <c r="CN55" s="87">
        <f ca="1">OFFSET(DK55,0,14,1,1)</f>
        <v>4</v>
      </c>
      <c r="CO55" s="21">
        <f ca="1">SUM(CN55-CM55)</f>
        <v>-8</v>
      </c>
      <c r="CP55" s="22">
        <f ca="1">IF(CO55=0,0,IF(CM55=0,1,CO55/CM55))</f>
        <v>-0.66666666666666663</v>
      </c>
      <c r="CQ55" s="21">
        <f>SUMIF($C$6:CP$6,CQ$5,$C55:CP55)</f>
        <v>133</v>
      </c>
      <c r="CR55" s="87">
        <f ca="1">SUMIF($C$6:CQ$6,CR$5,$C55:CQ55)</f>
        <v>124</v>
      </c>
      <c r="CS55" s="21">
        <f ca="1">SUM(CR55-CQ55)</f>
        <v>-9</v>
      </c>
      <c r="CT55" s="22">
        <f ca="1">IF(CS55=0,0,IF(CQ55=0,1,CS55/CQ55))</f>
        <v>-6.7669172932330823E-2</v>
      </c>
      <c r="CW55" s="12" t="s">
        <v>15</v>
      </c>
      <c r="CX55" s="81" t="s">
        <v>7</v>
      </c>
      <c r="CY55" s="16"/>
      <c r="CZ55" s="88">
        <f>SUMIF(RBW!$A$87:$A$97,'2012-2013'!CZ$7,RBW!D$87:D$97)</f>
        <v>10</v>
      </c>
      <c r="DA55" s="88">
        <f>SUMIF(RBW!$A$87:$A$97,'2012-2013'!DA$7,RBW!E$87:E$97)</f>
        <v>11</v>
      </c>
      <c r="DB55" s="88">
        <f>SUMIF(RBW!$A$87:$A$97,'2012-2013'!DB$7,RBW!F$87:F$97)</f>
        <v>9</v>
      </c>
      <c r="DC55" s="88">
        <f>SUMIF(RBW!$A$87:$A$97,'2012-2013'!DC$7,RBW!G$87:G$97)</f>
        <v>7</v>
      </c>
      <c r="DD55" s="88">
        <f>SUMIF(RBW!$A$87:$A$97,'2012-2013'!DD$7,RBW!H$87:H$97)</f>
        <v>8</v>
      </c>
      <c r="DE55" s="88">
        <f>SUMIF(RBW!$A$87:$A$97,'2012-2013'!DE$7,RBW!I$87:I$97)</f>
        <v>4</v>
      </c>
      <c r="DF55" s="88">
        <f>SUMIF(RBW!$A$87:$A$97,'2012-2013'!DF$7,RBW!J$87:J$97)</f>
        <v>21</v>
      </c>
      <c r="DG55" s="88">
        <f>SUMIF(RBW!$A$87:$A$97,'2012-2013'!DG$7,RBW!K$87:K$97)</f>
        <v>22</v>
      </c>
      <c r="DH55" s="88">
        <f>SUMIF(RBW!$A$87:$A$97,'2012-2013'!DH$7,RBW!L$87:L$97)</f>
        <v>6</v>
      </c>
      <c r="DI55" s="88">
        <f>SUMIF(RBW!$A$87:$A$97,'2012-2013'!DI$7,RBW!M$87:M$97)</f>
        <v>12</v>
      </c>
      <c r="DJ55" s="88">
        <f>SUMIF(RBW!$A$87:$A$97,'2012-2013'!DJ$7,RBW!N$87:N$97)</f>
        <v>11</v>
      </c>
      <c r="DK55" s="88">
        <f>SUMIF(RBW!$A$87:$A$97,'2012-2013'!DK$7,RBW!O$87:O$97)</f>
        <v>12</v>
      </c>
      <c r="DN55" s="88">
        <f>SUMIF(RBW!$A$87:$A$97,'2012-2013'!DN$7,RBW!D$87:D$97)</f>
        <v>4</v>
      </c>
      <c r="DO55" s="88">
        <f>SUMIF(RBW!$A$87:$A$97,'2012-2013'!DO$7,RBW!E$87:E$97)</f>
        <v>5</v>
      </c>
      <c r="DP55" s="88">
        <f>SUMIF(RBW!$A$87:$A$97,'2012-2013'!DP$7,RBW!F$87:F$97)</f>
        <v>5</v>
      </c>
      <c r="DQ55" s="88">
        <f>SUMIF(RBW!$A$87:$A$97,'2012-2013'!DQ$7,RBW!G$87:G$97)</f>
        <v>9</v>
      </c>
      <c r="DR55" s="88">
        <f>SUMIF(RBW!$A$87:$A$97,'2012-2013'!DR$7,RBW!H$87:H$97)</f>
        <v>15</v>
      </c>
      <c r="DS55" s="88">
        <f>SUMIF(RBW!$A$87:$A$97,'2012-2013'!DS$7,RBW!I$87:I$97)</f>
        <v>20</v>
      </c>
      <c r="DT55" s="88">
        <f>SUMIF(RBW!$A$87:$A$97,'2012-2013'!DT$7,RBW!J$87:J$97)</f>
        <v>28</v>
      </c>
      <c r="DU55" s="88">
        <f>SUMIF(RBW!$A$87:$A$97,'2012-2013'!DU$7,RBW!K$87:K$97)</f>
        <v>19</v>
      </c>
      <c r="DV55" s="88">
        <f>SUMIF(RBW!$A$87:$A$97,'2012-2013'!DV$7,RBW!L$87:L$97)</f>
        <v>6</v>
      </c>
      <c r="DW55" s="88">
        <f>SUMIF(RBW!$A$87:$A$97,'2012-2013'!DW$7,RBW!M$87:M$97)</f>
        <v>3</v>
      </c>
      <c r="DX55" s="88">
        <f>SUMIF(RBW!$A$87:$A$97,'2012-2013'!DX$7,RBW!N$87:N$97)</f>
        <v>6</v>
      </c>
      <c r="DY55" s="88">
        <f>SUMIF(RBW!$A$87:$A$97,'2012-2013'!DY$7,RBW!O$87:O$97)</f>
        <v>4</v>
      </c>
      <c r="DZ55"/>
    </row>
    <row r="56" spans="1:130" s="12" customFormat="1" ht="15.6">
      <c r="A56" s="100"/>
      <c r="B56" s="29" t="s">
        <v>8</v>
      </c>
      <c r="C56" s="87">
        <f>+CZ56</f>
        <v>792</v>
      </c>
      <c r="D56" s="87">
        <f ca="1">OFFSET(CZ56,0,14,1,1)</f>
        <v>830</v>
      </c>
      <c r="E56" s="87">
        <f ca="1">SUM(D56-C56)</f>
        <v>38</v>
      </c>
      <c r="F56" s="22">
        <f ca="1">IF(E56=0,0,IF(C56=0,1,E56/C56))</f>
        <v>4.7979797979797977E-2</v>
      </c>
      <c r="G56" s="87">
        <f>SUMIF($C$6:F$6,G$5,$C56:F56)</f>
        <v>792</v>
      </c>
      <c r="H56" s="87">
        <f ca="1">SUMIF($C$6:G$6,H$5,$C56:G56)</f>
        <v>830</v>
      </c>
      <c r="I56" s="87">
        <f ca="1">SUM(H56-G56)</f>
        <v>38</v>
      </c>
      <c r="J56" s="22">
        <f ca="1">IF(I56=0,0,IF(G56=0,1,I56/G56))</f>
        <v>4.7979797979797977E-2</v>
      </c>
      <c r="K56" s="87">
        <f>+DA56</f>
        <v>752</v>
      </c>
      <c r="L56" s="87">
        <f ca="1">OFFSET(DA56,0,14,1,1)</f>
        <v>698</v>
      </c>
      <c r="M56" s="87">
        <f ca="1">SUM(L56-K56)</f>
        <v>-54</v>
      </c>
      <c r="N56" s="22">
        <f ca="1">IF(M56=0,0,IF(K56=0,1,M56/K56))</f>
        <v>-7.1808510638297879E-2</v>
      </c>
      <c r="O56" s="87">
        <f>SUMIF($C$6:N$6,O$5,$C56:N56)</f>
        <v>1544</v>
      </c>
      <c r="P56" s="87">
        <f ca="1">SUMIF($C$6:O$6,P$5,$C56:O56)</f>
        <v>1528</v>
      </c>
      <c r="Q56" s="87">
        <f ca="1">SUM(P56-O56)</f>
        <v>-16</v>
      </c>
      <c r="R56" s="22">
        <f ca="1">IF(Q56=0,0,IF(O56=0,1,Q56/O56))</f>
        <v>-1.0362694300518135E-2</v>
      </c>
      <c r="S56" s="87">
        <f>+DB56</f>
        <v>1056</v>
      </c>
      <c r="T56" s="87">
        <f ca="1">OFFSET(DB56,0,14,1,1)</f>
        <v>1120</v>
      </c>
      <c r="U56" s="87">
        <f ca="1">SUM(T56-S56)</f>
        <v>64</v>
      </c>
      <c r="V56" s="22">
        <f ca="1">IF(U56=0,0,IF(S56=0,1,U56/S56))</f>
        <v>6.0606060606060608E-2</v>
      </c>
      <c r="W56" s="87">
        <f>SUMIF($C$6:V$6,W$5,$C56:V56)</f>
        <v>2600</v>
      </c>
      <c r="X56" s="87">
        <f ca="1">SUMIF($C$6:W$6,X$5,$C56:W56)</f>
        <v>2648</v>
      </c>
      <c r="Y56" s="87">
        <f ca="1">SUM(X56-W56)</f>
        <v>48</v>
      </c>
      <c r="Z56" s="22">
        <f ca="1">IF(Y56=0,0,IF(W56=0,1,Y56/W56))</f>
        <v>1.8461538461538463E-2</v>
      </c>
      <c r="AA56" s="87">
        <f>+DC56</f>
        <v>1842</v>
      </c>
      <c r="AB56" s="87">
        <f ca="1">OFFSET(DC56,0,14,1,1)</f>
        <v>1798</v>
      </c>
      <c r="AC56" s="87">
        <f ca="1">SUM(AB56-AA56)</f>
        <v>-44</v>
      </c>
      <c r="AD56" s="22">
        <f ca="1">IF(AC56=0,0,IF(AA56=0,1,AC56/AA56))</f>
        <v>-2.3887079261672096E-2</v>
      </c>
      <c r="AE56" s="87">
        <f>SUMIF($C$6:AD$6,AE$5,$C56:AD56)</f>
        <v>4442</v>
      </c>
      <c r="AF56" s="87">
        <f ca="1">SUMIF($C$6:AE$6,AF$5,$C56:AE56)</f>
        <v>4446</v>
      </c>
      <c r="AG56" s="87">
        <f ca="1">SUM(AF56-AE56)</f>
        <v>4</v>
      </c>
      <c r="AH56" s="22">
        <f ca="1">IF(AG56=0,0,IF(AE56=0,1,AG56/AE56))</f>
        <v>9.0049527239981989E-4</v>
      </c>
      <c r="AI56" s="87">
        <f>+DD56</f>
        <v>3138</v>
      </c>
      <c r="AJ56" s="87">
        <f ca="1">OFFSET(DD56,0,14,1,1)</f>
        <v>2892</v>
      </c>
      <c r="AK56" s="87">
        <f ca="1">SUM(AJ56-AI56)</f>
        <v>-246</v>
      </c>
      <c r="AL56" s="22">
        <f ca="1">IF(AK56=0,0,IF(AI56=0,1,AK56/AI56))</f>
        <v>-7.8393881453154873E-2</v>
      </c>
      <c r="AM56" s="87">
        <f>SUMIF($C$6:AL$6,AM$5,$C56:AL56)</f>
        <v>7580</v>
      </c>
      <c r="AN56" s="87">
        <f ca="1">SUMIF($C$6:AM$6,AN$5,$C56:AM56)</f>
        <v>7338</v>
      </c>
      <c r="AO56" s="87">
        <f ca="1">SUM(AN56-AM56)</f>
        <v>-242</v>
      </c>
      <c r="AP56" s="22">
        <f ca="1">IF(AO56=0,0,IF(AM56=0,1,AO56/AM56))</f>
        <v>-3.1926121372031664E-2</v>
      </c>
      <c r="AQ56" s="87">
        <f>+DE56</f>
        <v>3590</v>
      </c>
      <c r="AR56" s="87">
        <f ca="1">OFFSET(DE56,0,14,1,1)</f>
        <v>3340</v>
      </c>
      <c r="AS56" s="87">
        <f ca="1">SUM(AR56-AQ56)</f>
        <v>-250</v>
      </c>
      <c r="AT56" s="22">
        <f ca="1">IF(AS56=0,0,IF(AQ56=0,1,AS56/AQ56))</f>
        <v>-6.9637883008356549E-2</v>
      </c>
      <c r="AU56" s="87">
        <f>SUMIF($C$6:AT$6,AU$5,$C56:AT56)</f>
        <v>11170</v>
      </c>
      <c r="AV56" s="87">
        <f ca="1">SUMIF($C$6:AU$6,AV$5,$C56:AU56)</f>
        <v>10678</v>
      </c>
      <c r="AW56" s="87">
        <f ca="1">SUM(AV56-AU56)</f>
        <v>-492</v>
      </c>
      <c r="AX56" s="22">
        <f ca="1">IF(AW56=0,0,IF(AU56=0,1,AW56/AU56))</f>
        <v>-4.4046553267681289E-2</v>
      </c>
      <c r="AY56" s="87">
        <f>+DF56</f>
        <v>3822</v>
      </c>
      <c r="AZ56" s="87">
        <f ca="1">OFFSET(DF56,0,14,1,1)</f>
        <v>3210</v>
      </c>
      <c r="BA56" s="87">
        <f ca="1">SUM(AZ56-AY56)</f>
        <v>-612</v>
      </c>
      <c r="BB56" s="22">
        <f ca="1">IF(BA56=0,0,IF(AY56=0,1,BA56/AY56))</f>
        <v>-0.16012558869701726</v>
      </c>
      <c r="BC56" s="87">
        <f>SUMIF($C$6:BB$6,BC$5,$C56:BB56)</f>
        <v>14992</v>
      </c>
      <c r="BD56" s="87">
        <f ca="1">SUMIF($C$6:BC$6,BD$5,$C56:BC56)</f>
        <v>13888</v>
      </c>
      <c r="BE56" s="87">
        <f ca="1">SUM(BD56-BC56)</f>
        <v>-1104</v>
      </c>
      <c r="BF56" s="22">
        <f ca="1">IF(BE56=0,0,IF(BC56=0,1,BE56/BC56))</f>
        <v>-7.3639274279615793E-2</v>
      </c>
      <c r="BG56" s="87">
        <f>+DG56</f>
        <v>3724</v>
      </c>
      <c r="BH56" s="87">
        <f ca="1">OFFSET(DG56,0,14,1,1)</f>
        <v>3234</v>
      </c>
      <c r="BI56" s="87">
        <f ca="1">SUM(BH56-BG56)</f>
        <v>-490</v>
      </c>
      <c r="BJ56" s="22">
        <f ca="1">IF(BI56=0,0,IF(BG56=0,1,BI56/BG56))</f>
        <v>-0.13157894736842105</v>
      </c>
      <c r="BK56" s="87">
        <f>SUMIF($C$6:BJ$6,BK$5,$C56:BJ56)</f>
        <v>18716</v>
      </c>
      <c r="BL56" s="87">
        <f ca="1">SUMIF($C$6:BK$6,BL$5,$C56:BK56)</f>
        <v>17122</v>
      </c>
      <c r="BM56" s="87">
        <f ca="1">SUM(BL56-BK56)</f>
        <v>-1594</v>
      </c>
      <c r="BN56" s="22">
        <f ca="1">IF(BM56=0,0,IF(BK56=0,1,BM56/BK56))</f>
        <v>-8.5167770891216077E-2</v>
      </c>
      <c r="BO56" s="87">
        <f>+DH56</f>
        <v>3674</v>
      </c>
      <c r="BP56" s="87">
        <f ca="1">OFFSET(DH56,0,14,1,1)</f>
        <v>3412</v>
      </c>
      <c r="BQ56" s="87">
        <f ca="1">SUM(BP56-BO56)</f>
        <v>-262</v>
      </c>
      <c r="BR56" s="22">
        <f ca="1">IF(BQ56=0,0,IF(BO56=0,1,BQ56/BO56))</f>
        <v>-7.1311921611322812E-2</v>
      </c>
      <c r="BS56" s="87">
        <f>SUMIF($C$6:BR$6,BS$5,$C56:BR56)</f>
        <v>22390</v>
      </c>
      <c r="BT56" s="87">
        <f ca="1">SUMIF($C$6:BS$6,BT$5,$C56:BS56)</f>
        <v>20534</v>
      </c>
      <c r="BU56" s="87">
        <f ca="1">SUM(BT56-BS56)</f>
        <v>-1856</v>
      </c>
      <c r="BV56" s="22">
        <f ca="1">IF(BU56=0,0,IF(BS56=0,1,BU56/BS56))</f>
        <v>-8.2894149173738274E-2</v>
      </c>
      <c r="BW56" s="87">
        <f>+DI56</f>
        <v>3138</v>
      </c>
      <c r="BX56" s="87">
        <f ca="1">OFFSET(DI56,0,14,1,1)</f>
        <v>2730</v>
      </c>
      <c r="BY56" s="87">
        <f ca="1">SUM(BX56-BW56)</f>
        <v>-408</v>
      </c>
      <c r="BZ56" s="22">
        <f ca="1">IF(BY56=0,0,IF(BW56=0,1,BY56/BW56))</f>
        <v>-0.13001912045889102</v>
      </c>
      <c r="CA56" s="87">
        <f>SUMIF($C$6:BZ$6,CA$5,$C56:BZ56)</f>
        <v>25528</v>
      </c>
      <c r="CB56" s="87">
        <f ca="1">SUMIF($C$6:CA$6,CB$5,$C56:CA56)</f>
        <v>23264</v>
      </c>
      <c r="CC56" s="87">
        <f ca="1">SUM(CB56-CA56)</f>
        <v>-2264</v>
      </c>
      <c r="CD56" s="22">
        <f ca="1">IF(CC56=0,0,IF(CA56=0,1,CC56/CA56))</f>
        <v>-8.8686931996239421E-2</v>
      </c>
      <c r="CE56" s="87">
        <f>+DJ56</f>
        <v>1250</v>
      </c>
      <c r="CF56" s="87">
        <f ca="1">OFFSET(DJ56,0,14,1,1)</f>
        <v>1100</v>
      </c>
      <c r="CG56" s="87">
        <f ca="1">SUM(CF56-CE56)</f>
        <v>-150</v>
      </c>
      <c r="CH56" s="22">
        <f ca="1">IF(CG56=0,0,IF(CE56=0,1,CG56/CE56))</f>
        <v>-0.12</v>
      </c>
      <c r="CI56" s="87">
        <f>SUMIF($C$6:CH$6,CI$5,$C56:CH56)</f>
        <v>26778</v>
      </c>
      <c r="CJ56" s="87">
        <f ca="1">SUMIF($C$6:CI$6,CJ$5,$C56:CI56)</f>
        <v>24364</v>
      </c>
      <c r="CK56" s="87">
        <f ca="1">SUM(CJ56-CI56)</f>
        <v>-2414</v>
      </c>
      <c r="CL56" s="22">
        <f ca="1">IF(CK56=0,0,IF(CI56=0,1,CK56/CI56))</f>
        <v>-9.0148629471954594E-2</v>
      </c>
      <c r="CM56" s="87">
        <f>+DK56</f>
        <v>1114</v>
      </c>
      <c r="CN56" s="87">
        <f ca="1">OFFSET(DK56,0,14,1,1)</f>
        <v>938</v>
      </c>
      <c r="CO56" s="87">
        <f ca="1">SUM(CN56-CM56)</f>
        <v>-176</v>
      </c>
      <c r="CP56" s="22">
        <f ca="1">IF(CO56=0,0,IF(CM56=0,1,CO56/CM56))</f>
        <v>-0.15798922800718132</v>
      </c>
      <c r="CQ56" s="87">
        <f>SUMIF($C$6:CP$6,CQ$5,$C56:CP56)</f>
        <v>27892</v>
      </c>
      <c r="CR56" s="87">
        <f ca="1">SUMIF($C$6:CQ$6,CR$5,$C56:CQ56)</f>
        <v>25302</v>
      </c>
      <c r="CS56" s="87">
        <f ca="1">SUM(CR56-CQ56)</f>
        <v>-2590</v>
      </c>
      <c r="CT56" s="22">
        <f ca="1">IF(CS56=0,0,IF(CQ56=0,1,CS56/CQ56))</f>
        <v>-9.2858167216406134E-2</v>
      </c>
      <c r="CW56" s="12" t="s">
        <v>15</v>
      </c>
      <c r="CX56" s="81" t="s">
        <v>8</v>
      </c>
      <c r="CY56" s="16"/>
      <c r="CZ56" s="88">
        <f>SUMIF(RBW!$A$101:$A$111,'2012-2013'!CZ$7,RBW!D$101:D$111)</f>
        <v>792</v>
      </c>
      <c r="DA56" s="88">
        <f>SUMIF(RBW!$A$101:$A$111,'2012-2013'!DA$7,RBW!E$101:E$111)</f>
        <v>752</v>
      </c>
      <c r="DB56" s="88">
        <f>SUMIF(RBW!$A$101:$A$111,'2012-2013'!DB$7,RBW!F$101:F$111)</f>
        <v>1056</v>
      </c>
      <c r="DC56" s="88">
        <f>SUMIF(RBW!$A$101:$A$111,'2012-2013'!DC$7,RBW!G$101:G$111)</f>
        <v>1842</v>
      </c>
      <c r="DD56" s="88">
        <f>SUMIF(RBW!$A$101:$A$111,'2012-2013'!DD$7,RBW!H$101:H$111)</f>
        <v>3138</v>
      </c>
      <c r="DE56" s="88">
        <f>SUMIF(RBW!$A$101:$A$111,'2012-2013'!DE$7,RBW!I$101:I$111)</f>
        <v>3590</v>
      </c>
      <c r="DF56" s="88">
        <f>SUMIF(RBW!$A$101:$A$111,'2012-2013'!DF$7,RBW!J$101:J$111)</f>
        <v>3822</v>
      </c>
      <c r="DG56" s="88">
        <f>SUMIF(RBW!$A$101:$A$111,'2012-2013'!DG$7,RBW!K$101:K$111)</f>
        <v>3724</v>
      </c>
      <c r="DH56" s="88">
        <f>SUMIF(RBW!$A$101:$A$111,'2012-2013'!DH$7,RBW!L$101:L$111)</f>
        <v>3674</v>
      </c>
      <c r="DI56" s="88">
        <f>SUMIF(RBW!$A$101:$A$111,'2012-2013'!DI$7,RBW!M$101:M$111)</f>
        <v>3138</v>
      </c>
      <c r="DJ56" s="88">
        <f>SUMIF(RBW!$A$101:$A$111,'2012-2013'!DJ$7,RBW!N$101:N$111)</f>
        <v>1250</v>
      </c>
      <c r="DK56" s="88">
        <f>SUMIF(RBW!$A$101:$A$111,'2012-2013'!DK$7,RBW!O$101:O$111)</f>
        <v>1114</v>
      </c>
      <c r="DN56" s="88">
        <f>SUMIF(RBW!$A$101:$A$111,'2012-2013'!DN$7,RBW!D$101:D$111)</f>
        <v>830</v>
      </c>
      <c r="DO56" s="88">
        <f>SUMIF(RBW!$A$101:$A$111,'2012-2013'!DO$7,RBW!E$101:E$111)</f>
        <v>698</v>
      </c>
      <c r="DP56" s="88">
        <f>SUMIF(RBW!$A$101:$A$111,'2012-2013'!DP$7,RBW!F$101:F$111)</f>
        <v>1120</v>
      </c>
      <c r="DQ56" s="88">
        <f>SUMIF(RBW!$A$101:$A$111,'2012-2013'!DQ$7,RBW!G$101:G$111)</f>
        <v>1798</v>
      </c>
      <c r="DR56" s="88">
        <f>SUMIF(RBW!$A$101:$A$111,'2012-2013'!DR$7,RBW!H$101:H$111)</f>
        <v>2892</v>
      </c>
      <c r="DS56" s="88">
        <f>SUMIF(RBW!$A$101:$A$111,'2012-2013'!DS$7,RBW!I$101:I$111)</f>
        <v>3340</v>
      </c>
      <c r="DT56" s="88">
        <f>SUMIF(RBW!$A$101:$A$111,'2012-2013'!DT$7,RBW!J$101:J$111)</f>
        <v>3210</v>
      </c>
      <c r="DU56" s="88">
        <f>SUMIF(RBW!$A$101:$A$111,'2012-2013'!DU$7,RBW!K$101:K$111)</f>
        <v>3234</v>
      </c>
      <c r="DV56" s="88">
        <f>SUMIF(RBW!$A$101:$A$111,'2012-2013'!DV$7,RBW!L$101:L$111)</f>
        <v>3412</v>
      </c>
      <c r="DW56" s="88">
        <f>SUMIF(RBW!$A$101:$A$111,'2012-2013'!DW$7,RBW!M$101:M$111)</f>
        <v>2730</v>
      </c>
      <c r="DX56" s="88">
        <f>SUMIF(RBW!$A$101:$A$111,'2012-2013'!DX$7,RBW!N$101:N$111)</f>
        <v>1100</v>
      </c>
      <c r="DY56" s="88">
        <f>SUMIF(RBW!$A$101:$A$111,'2012-2013'!DY$7,RBW!O$101:O$111)</f>
        <v>938</v>
      </c>
      <c r="DZ56"/>
    </row>
    <row r="57" spans="1:130" s="16" customFormat="1" ht="15.6">
      <c r="A57" s="90"/>
      <c r="B57" s="27" t="s">
        <v>9</v>
      </c>
      <c r="C57" s="14">
        <f>+SUM(C54:C56)</f>
        <v>216716</v>
      </c>
      <c r="D57" s="103">
        <f ca="1">+SUM(D54:D56)</f>
        <v>223742</v>
      </c>
      <c r="E57" s="14">
        <f ca="1">SUM(E54:E56)</f>
        <v>7026</v>
      </c>
      <c r="F57" s="15">
        <f ca="1">IF(E57=0,0,IF(C57=0,1,E57/C57))</f>
        <v>3.24203104523893E-2</v>
      </c>
      <c r="G57" s="14">
        <f>SUM(G54:G56)</f>
        <v>216716</v>
      </c>
      <c r="H57" s="103">
        <f ca="1">SUM(H54:H56)</f>
        <v>223742</v>
      </c>
      <c r="I57" s="14">
        <f ca="1">SUM(I54:I56)</f>
        <v>7026</v>
      </c>
      <c r="J57" s="15">
        <f ca="1">IF(I57=0,0,IF(G57=0,1,I57/G57))</f>
        <v>3.24203104523893E-2</v>
      </c>
      <c r="K57" s="14">
        <f>+SUM(K54:K56)</f>
        <v>222475</v>
      </c>
      <c r="L57" s="103">
        <f ca="1">+SUM(L54:L56)</f>
        <v>210693</v>
      </c>
      <c r="M57" s="14">
        <f ca="1">SUM(M54:M56)</f>
        <v>-11782</v>
      </c>
      <c r="N57" s="15">
        <f ca="1">IF(M57=0,0,IF(K57=0,1,M57/K57))</f>
        <v>-5.2958759411169794E-2</v>
      </c>
      <c r="O57" s="14">
        <f>SUM(O54:O56)</f>
        <v>439191</v>
      </c>
      <c r="P57" s="103">
        <f ca="1">SUM(P54:P56)</f>
        <v>434435</v>
      </c>
      <c r="Q57" s="14">
        <f ca="1">SUM(Q54:Q56)</f>
        <v>-4756</v>
      </c>
      <c r="R57" s="15">
        <f ca="1">IF(Q57=0,0,IF(O57=0,1,Q57/O57))</f>
        <v>-1.0829001505039949E-2</v>
      </c>
      <c r="S57" s="14">
        <f>+SUM(S54:S56)</f>
        <v>276000</v>
      </c>
      <c r="T57" s="103">
        <f ca="1">+SUM(T54:T56)</f>
        <v>271711</v>
      </c>
      <c r="U57" s="14">
        <f ca="1">SUM(U54:U56)</f>
        <v>-4289</v>
      </c>
      <c r="V57" s="15">
        <f ca="1">IF(U57=0,0,IF(S57=0,1,U57/S57))</f>
        <v>-1.5539855072463768E-2</v>
      </c>
      <c r="W57" s="14">
        <f>SUM(W54:W56)</f>
        <v>715191</v>
      </c>
      <c r="X57" s="103">
        <f ca="1">SUM(X54:X56)</f>
        <v>706146</v>
      </c>
      <c r="Y57" s="14">
        <f ca="1">SUM(Y54:Y56)</f>
        <v>-9045</v>
      </c>
      <c r="Z57" s="15">
        <f ca="1">IF(Y57=0,0,IF(W57=0,1,Y57/W57))</f>
        <v>-1.264697122866479E-2</v>
      </c>
      <c r="AA57" s="14">
        <f>+SUM(AA54:AA56)</f>
        <v>289727</v>
      </c>
      <c r="AB57" s="103">
        <f ca="1">+SUM(AB54:AB56)</f>
        <v>258326</v>
      </c>
      <c r="AC57" s="14">
        <f ca="1">SUM(AC54:AC56)</f>
        <v>-31401</v>
      </c>
      <c r="AD57" s="15">
        <f ca="1">IF(AC57=0,0,IF(AA57=0,1,AC57/AA57))</f>
        <v>-0.10838133829432535</v>
      </c>
      <c r="AE57" s="14">
        <f>SUM(AE54:AE56)</f>
        <v>1004918</v>
      </c>
      <c r="AF57" s="103">
        <f ca="1">SUM(AF54:AF56)</f>
        <v>964472</v>
      </c>
      <c r="AG57" s="14">
        <f ca="1">SUM(AG54:AG56)</f>
        <v>-40446</v>
      </c>
      <c r="AH57" s="15">
        <f ca="1">IF(AG57=0,0,IF(AE57=0,1,AG57/AE57))</f>
        <v>-4.0248060040719742E-2</v>
      </c>
      <c r="AI57" s="14">
        <f>+SUM(AI54:AI56)</f>
        <v>308013</v>
      </c>
      <c r="AJ57" s="103">
        <f ca="1">+SUM(AJ54:AJ56)</f>
        <v>297782</v>
      </c>
      <c r="AK57" s="14">
        <f ca="1">SUM(AK54:AK56)</f>
        <v>-10231</v>
      </c>
      <c r="AL57" s="15">
        <f ca="1">IF(AK57=0,0,IF(AI57=0,1,AK57/AI57))</f>
        <v>-3.3216130487998881E-2</v>
      </c>
      <c r="AM57" s="14">
        <f>SUM(AM54:AM56)</f>
        <v>1312931</v>
      </c>
      <c r="AN57" s="103">
        <f ca="1">SUM(AN54:AN56)</f>
        <v>1262254</v>
      </c>
      <c r="AO57" s="14">
        <f ca="1">SUM(AO54:AO56)</f>
        <v>-50677</v>
      </c>
      <c r="AP57" s="15">
        <f ca="1">IF(AO57=0,0,IF(AM57=0,1,AO57/AM57))</f>
        <v>-3.8598372648676889E-2</v>
      </c>
      <c r="AQ57" s="14">
        <f>+SUM(AQ54:AQ56)</f>
        <v>327692</v>
      </c>
      <c r="AR57" s="103">
        <f ca="1">+SUM(AR54:AR56)</f>
        <v>317277</v>
      </c>
      <c r="AS57" s="14">
        <f ca="1">SUM(AS54:AS56)</f>
        <v>-10415</v>
      </c>
      <c r="AT57" s="15">
        <f ca="1">IF(AS57=0,0,IF(AQ57=0,1,AS57/AQ57))</f>
        <v>-3.178289369285793E-2</v>
      </c>
      <c r="AU57" s="14">
        <f>SUM(AU54:AU56)</f>
        <v>1640623</v>
      </c>
      <c r="AV57" s="103">
        <f ca="1">SUM(AV54:AV56)</f>
        <v>1579531</v>
      </c>
      <c r="AW57" s="14">
        <f ca="1">SUM(AW54:AW56)</f>
        <v>-61092</v>
      </c>
      <c r="AX57" s="15">
        <f ca="1">IF(AW57=0,0,IF(AU57=0,1,AW57/AU57))</f>
        <v>-3.7237073965194926E-2</v>
      </c>
      <c r="AY57" s="14">
        <f>+SUM(AY54:AY56)</f>
        <v>400845</v>
      </c>
      <c r="AZ57" s="103">
        <f ca="1">+SUM(AZ54:AZ56)</f>
        <v>371534</v>
      </c>
      <c r="BA57" s="14">
        <f ca="1">SUM(BA54:BA56)</f>
        <v>-29311</v>
      </c>
      <c r="BB57" s="15">
        <f ca="1">IF(BA57=0,0,IF(AY57=0,1,BA57/AY57))</f>
        <v>-7.3123027604186153E-2</v>
      </c>
      <c r="BC57" s="14">
        <f>SUM(BC54:BC56)</f>
        <v>2041468</v>
      </c>
      <c r="BD57" s="103">
        <f ca="1">SUM(BD54:BD56)</f>
        <v>1951065</v>
      </c>
      <c r="BE57" s="14">
        <f ca="1">SUM(BE54:BE56)</f>
        <v>-90403</v>
      </c>
      <c r="BF57" s="15">
        <f ca="1">IF(BE57=0,0,IF(BC57=0,1,BE57/BC57))</f>
        <v>-4.4283329447240907E-2</v>
      </c>
      <c r="BG57" s="14">
        <f>+SUM(BG54:BG56)</f>
        <v>443956</v>
      </c>
      <c r="BH57" s="103">
        <f ca="1">+SUM(BH54:BH56)</f>
        <v>402768</v>
      </c>
      <c r="BI57" s="14">
        <f ca="1">SUM(BI54:BI56)</f>
        <v>-41188</v>
      </c>
      <c r="BJ57" s="15">
        <f ca="1">IF(BI57=0,0,IF(BG57=0,1,BI57/BG57))</f>
        <v>-9.2774959680689079E-2</v>
      </c>
      <c r="BK57" s="14">
        <f>SUM(BK54:BK56)</f>
        <v>2485424</v>
      </c>
      <c r="BL57" s="103">
        <f ca="1">SUM(BL54:BL56)</f>
        <v>2353833</v>
      </c>
      <c r="BM57" s="14">
        <f ca="1">SUM(BM54:BM56)</f>
        <v>-131591</v>
      </c>
      <c r="BN57" s="15">
        <f ca="1">IF(BM57=0,0,IF(BK57=0,1,BM57/BK57))</f>
        <v>-5.294509105890987E-2</v>
      </c>
      <c r="BO57" s="14">
        <f>+SUM(BO54:BO56)</f>
        <v>330850</v>
      </c>
      <c r="BP57" s="103">
        <f ca="1">+SUM(BP54:BP56)</f>
        <v>290271</v>
      </c>
      <c r="BQ57" s="14">
        <f ca="1">SUM(BQ54:BQ56)</f>
        <v>-40579</v>
      </c>
      <c r="BR57" s="15">
        <f ca="1">IF(BQ57=0,0,IF(BO57=0,1,BQ57/BO57))</f>
        <v>-0.12265074807314492</v>
      </c>
      <c r="BS57" s="14">
        <f>SUM(BS54:BS56)</f>
        <v>2816274</v>
      </c>
      <c r="BT57" s="103">
        <f ca="1">SUM(BT54:BT56)</f>
        <v>2644104</v>
      </c>
      <c r="BU57" s="14">
        <f ca="1">SUM(BU54:BU56)</f>
        <v>-172170</v>
      </c>
      <c r="BV57" s="15">
        <f ca="1">IF(BU57=0,0,IF(BS57=0,1,BU57/BS57))</f>
        <v>-6.1133966368329219E-2</v>
      </c>
      <c r="BW57" s="14">
        <f>+SUM(BW54:BW56)</f>
        <v>299274</v>
      </c>
      <c r="BX57" s="103">
        <f ca="1">+SUM(BX54:BX56)</f>
        <v>280032</v>
      </c>
      <c r="BY57" s="14">
        <f ca="1">SUM(BY54:BY56)</f>
        <v>-19242</v>
      </c>
      <c r="BZ57" s="15">
        <f ca="1">IF(BY57=0,0,IF(BW57=0,1,BY57/BW57))</f>
        <v>-6.4295595340724557E-2</v>
      </c>
      <c r="CA57" s="14">
        <f>SUM(CA54:CA56)</f>
        <v>3115548</v>
      </c>
      <c r="CB57" s="103">
        <f ca="1">SUM(CB54:CB56)</f>
        <v>2924136</v>
      </c>
      <c r="CC57" s="14">
        <f ca="1">SUM(CC54:CC56)</f>
        <v>-191412</v>
      </c>
      <c r="CD57" s="15">
        <f ca="1">IF(CC57=0,0,IF(CA57=0,1,CC57/CA57))</f>
        <v>-6.1437666824584312E-2</v>
      </c>
      <c r="CE57" s="14">
        <f>+SUM(CE54:CE56)</f>
        <v>276718</v>
      </c>
      <c r="CF57" s="103">
        <f ca="1">+SUM(CF54:CF56)</f>
        <v>256185</v>
      </c>
      <c r="CG57" s="14">
        <f ca="1">SUM(CG54:CG56)</f>
        <v>-20533</v>
      </c>
      <c r="CH57" s="15">
        <f ca="1">IF(CG57=0,0,IF(CE57=0,1,CG57/CE57))</f>
        <v>-7.4201895070071341E-2</v>
      </c>
      <c r="CI57" s="14">
        <f>SUM(CI54:CI56)</f>
        <v>3392266</v>
      </c>
      <c r="CJ57" s="103">
        <f ca="1">SUM(CJ54:CJ56)</f>
        <v>3180321</v>
      </c>
      <c r="CK57" s="14">
        <f ca="1">SUM(CK54:CK56)</f>
        <v>-211945</v>
      </c>
      <c r="CL57" s="15">
        <f ca="1">IF(CK57=0,0,IF(CI57=0,1,CK57/CI57))</f>
        <v>-6.2478885794922924E-2</v>
      </c>
      <c r="CM57" s="14">
        <f>+SUM(CM54:CM56)</f>
        <v>270508</v>
      </c>
      <c r="CN57" s="103">
        <f ca="1">+SUM(CN54:CN56)</f>
        <v>239683</v>
      </c>
      <c r="CO57" s="14">
        <f ca="1">SUM(CO54:CO56)</f>
        <v>-30825</v>
      </c>
      <c r="CP57" s="15">
        <f ca="1">IF(CO57=0,0,IF(CM57=0,1,CO57/CM57))</f>
        <v>-0.11395226758543185</v>
      </c>
      <c r="CQ57" s="14">
        <f>SUM(CQ54:CQ56)</f>
        <v>3662774</v>
      </c>
      <c r="CR57" s="103">
        <f ca="1">SUM(CR54:CR56)</f>
        <v>3420004</v>
      </c>
      <c r="CS57" s="14">
        <f ca="1">SUM(CS54:CS56)</f>
        <v>-242770</v>
      </c>
      <c r="CT57" s="15">
        <f ca="1">IF(CS57=0,0,IF(CQ57=0,1,CS57/CQ57))</f>
        <v>-6.6280365646365302E-2</v>
      </c>
      <c r="CW57" s="12"/>
      <c r="CX57" s="12"/>
      <c r="CZ57" s="89"/>
      <c r="DA57" s="89"/>
      <c r="DB57" s="89"/>
      <c r="DC57" s="89"/>
      <c r="DD57" s="89"/>
      <c r="DE57" s="89"/>
      <c r="DF57" s="89"/>
      <c r="DG57" s="89"/>
      <c r="DH57" s="89"/>
      <c r="DI57" s="89"/>
      <c r="DJ57" s="89"/>
      <c r="DK57" s="89"/>
      <c r="DL57" s="12"/>
      <c r="DM57" s="12"/>
      <c r="DN57" s="89"/>
      <c r="DO57" s="89"/>
      <c r="DP57" s="89"/>
      <c r="DQ57" s="89"/>
      <c r="DR57" s="89"/>
      <c r="DS57" s="89"/>
      <c r="DT57" s="89"/>
      <c r="DU57" s="89"/>
      <c r="DV57" s="89"/>
      <c r="DW57" s="89"/>
      <c r="DX57" s="89"/>
      <c r="DY57" s="89"/>
      <c r="DZ57"/>
    </row>
    <row r="58" spans="1:130" s="12" customFormat="1" ht="15.6">
      <c r="A58" s="91"/>
      <c r="B58" s="28"/>
      <c r="C58" s="9"/>
      <c r="D58" s="9"/>
      <c r="E58" s="10"/>
      <c r="F58" s="11"/>
      <c r="G58" s="9"/>
      <c r="H58" s="9"/>
      <c r="I58" s="10"/>
      <c r="J58" s="11"/>
      <c r="K58" s="9"/>
      <c r="L58" s="9"/>
      <c r="M58" s="10"/>
      <c r="N58" s="11"/>
      <c r="O58" s="9"/>
      <c r="P58" s="9"/>
      <c r="Q58" s="10"/>
      <c r="R58" s="11"/>
      <c r="S58" s="9"/>
      <c r="T58" s="9"/>
      <c r="U58" s="10"/>
      <c r="V58" s="11"/>
      <c r="W58" s="9"/>
      <c r="X58" s="9"/>
      <c r="Y58" s="10"/>
      <c r="Z58" s="11"/>
      <c r="AA58" s="9"/>
      <c r="AB58" s="9"/>
      <c r="AC58" s="10"/>
      <c r="AD58" s="11"/>
      <c r="AE58" s="9"/>
      <c r="AF58" s="9"/>
      <c r="AG58" s="10"/>
      <c r="AH58" s="11"/>
      <c r="AI58" s="9"/>
      <c r="AJ58" s="9"/>
      <c r="AK58" s="10"/>
      <c r="AL58" s="11"/>
      <c r="AM58" s="9"/>
      <c r="AN58" s="9"/>
      <c r="AO58" s="10"/>
      <c r="AP58" s="11"/>
      <c r="AQ58" s="9"/>
      <c r="AR58" s="9"/>
      <c r="AS58" s="10"/>
      <c r="AT58" s="11"/>
      <c r="AU58" s="9"/>
      <c r="AV58" s="9"/>
      <c r="AW58" s="10"/>
      <c r="AX58" s="11"/>
      <c r="AY58" s="9"/>
      <c r="AZ58" s="9"/>
      <c r="BA58" s="10"/>
      <c r="BB58" s="11"/>
      <c r="BC58" s="9"/>
      <c r="BD58" s="9"/>
      <c r="BE58" s="10"/>
      <c r="BF58" s="11"/>
      <c r="BG58" s="9"/>
      <c r="BH58" s="9"/>
      <c r="BI58" s="10"/>
      <c r="BJ58" s="11"/>
      <c r="BK58" s="9"/>
      <c r="BL58" s="9"/>
      <c r="BM58" s="10"/>
      <c r="BN58" s="11"/>
      <c r="BO58" s="9"/>
      <c r="BP58" s="9"/>
      <c r="BQ58" s="10"/>
      <c r="BR58" s="11"/>
      <c r="BS58" s="9"/>
      <c r="BT58" s="9"/>
      <c r="BU58" s="10"/>
      <c r="BV58" s="11"/>
      <c r="BW58" s="9"/>
      <c r="BX58" s="9"/>
      <c r="BY58" s="10"/>
      <c r="BZ58" s="11"/>
      <c r="CA58" s="9"/>
      <c r="CB58" s="9"/>
      <c r="CC58" s="10"/>
      <c r="CD58" s="11"/>
      <c r="CE58" s="9"/>
      <c r="CF58" s="9"/>
      <c r="CG58" s="10"/>
      <c r="CH58" s="11"/>
      <c r="CI58" s="9"/>
      <c r="CJ58" s="9"/>
      <c r="CK58" s="10"/>
      <c r="CL58" s="11"/>
      <c r="CM58" s="9"/>
      <c r="CN58" s="9"/>
      <c r="CO58" s="10"/>
      <c r="CP58" s="11"/>
      <c r="CQ58" s="9"/>
      <c r="CR58" s="9"/>
      <c r="CS58" s="10"/>
      <c r="CT58" s="11"/>
      <c r="CY58" s="16"/>
      <c r="CZ58" s="89"/>
      <c r="DA58" s="89"/>
      <c r="DB58" s="89"/>
      <c r="DC58" s="89"/>
      <c r="DD58" s="89"/>
      <c r="DE58" s="89"/>
      <c r="DF58" s="89"/>
      <c r="DG58" s="89"/>
      <c r="DH58" s="89"/>
      <c r="DI58" s="89"/>
      <c r="DJ58" s="89"/>
      <c r="DK58" s="89"/>
      <c r="DN58" s="89"/>
      <c r="DO58" s="89"/>
      <c r="DP58" s="89"/>
      <c r="DQ58" s="89"/>
      <c r="DR58" s="89"/>
      <c r="DS58" s="89"/>
      <c r="DT58" s="89"/>
      <c r="DU58" s="89"/>
      <c r="DV58" s="89"/>
      <c r="DW58" s="89"/>
      <c r="DX58" s="89"/>
      <c r="DY58" s="89"/>
      <c r="DZ58"/>
    </row>
    <row r="59" spans="1:130" s="12" customFormat="1" ht="15" customHeight="1">
      <c r="A59" s="99"/>
      <c r="B59" s="31" t="s">
        <v>6</v>
      </c>
      <c r="C59" s="87">
        <f>+CZ59</f>
        <v>34382</v>
      </c>
      <c r="D59" s="87">
        <f ca="1">OFFSET(CZ59,0,14,1,1)</f>
        <v>45686</v>
      </c>
      <c r="E59" s="87">
        <f ca="1">SUM(D59-C59)</f>
        <v>11304</v>
      </c>
      <c r="F59" s="22">
        <f ca="1">IF(E59=0,0,IF(C59=0,1,E59/C59))</f>
        <v>0.32877668547495781</v>
      </c>
      <c r="G59" s="87">
        <f>SUMIF($C$6:F$6,G$5,$C59:F59)</f>
        <v>34382</v>
      </c>
      <c r="H59" s="87">
        <f ca="1">SUMIF($C$6:G$6,H$5,$C59:G59)</f>
        <v>45686</v>
      </c>
      <c r="I59" s="87">
        <f ca="1">SUM(H59-G59)</f>
        <v>11304</v>
      </c>
      <c r="J59" s="22">
        <f ca="1">IF(I59=0,0,IF(G59=0,1,I59/G59))</f>
        <v>0.32877668547495781</v>
      </c>
      <c r="K59" s="87">
        <f>+DA59</f>
        <v>35313</v>
      </c>
      <c r="L59" s="87">
        <f ca="1">OFFSET(DA59,0,14,1,1)</f>
        <v>42948</v>
      </c>
      <c r="M59" s="87">
        <f ca="1">SUM(L59-K59)</f>
        <v>7635</v>
      </c>
      <c r="N59" s="22">
        <f ca="1">IF(M59=0,0,IF(K59=0,1,M59/K59))</f>
        <v>0.21620932800951492</v>
      </c>
      <c r="O59" s="87">
        <f>SUMIF($C$6:N$6,O$5,$C59:N59)</f>
        <v>69695</v>
      </c>
      <c r="P59" s="87">
        <f ca="1">SUMIF($C$6:O$6,P$5,$C59:O59)</f>
        <v>88634</v>
      </c>
      <c r="Q59" s="87">
        <f ca="1">SUM(P59-O59)</f>
        <v>18939</v>
      </c>
      <c r="R59" s="22">
        <f ca="1">IF(Q59=0,0,IF(O59=0,1,Q59/O59))</f>
        <v>0.27174115790228853</v>
      </c>
      <c r="S59" s="87">
        <f>+DB59</f>
        <v>41623</v>
      </c>
      <c r="T59" s="87">
        <f ca="1">OFFSET(DB59,0,14,1,1)</f>
        <v>55345</v>
      </c>
      <c r="U59" s="87">
        <f ca="1">SUM(T59-S59)</f>
        <v>13722</v>
      </c>
      <c r="V59" s="22">
        <f ca="1">IF(U59=0,0,IF(S59=0,1,U59/S59))</f>
        <v>0.32967349782572136</v>
      </c>
      <c r="W59" s="87">
        <f>SUMIF($C$6:V$6,W$5,$C59:V59)</f>
        <v>111318</v>
      </c>
      <c r="X59" s="87">
        <f ca="1">SUMIF($C$6:W$6,X$5,$C59:W59)</f>
        <v>143979</v>
      </c>
      <c r="Y59" s="87">
        <f ca="1">SUM(X59-W59)</f>
        <v>32661</v>
      </c>
      <c r="Z59" s="22">
        <f ca="1">IF(Y59=0,0,IF(W59=0,1,Y59/W59))</f>
        <v>0.29340268420201587</v>
      </c>
      <c r="AA59" s="87">
        <f>+DC59</f>
        <v>44435</v>
      </c>
      <c r="AB59" s="87">
        <f ca="1">OFFSET(DC59,0,14,1,1)</f>
        <v>56468</v>
      </c>
      <c r="AC59" s="87">
        <f ca="1">SUM(AB59-AA59)</f>
        <v>12033</v>
      </c>
      <c r="AD59" s="22">
        <f ca="1">IF(AC59=0,0,IF(AA59=0,1,AC59/AA59))</f>
        <v>0.27080004500956451</v>
      </c>
      <c r="AE59" s="87">
        <f>SUMIF($C$6:AD$6,AE$5,$C59:AD59)</f>
        <v>155753</v>
      </c>
      <c r="AF59" s="87">
        <f ca="1">SUMIF($C$6:AE$6,AF$5,$C59:AE59)</f>
        <v>200447</v>
      </c>
      <c r="AG59" s="87">
        <f ca="1">SUM(AF59-AE59)</f>
        <v>44694</v>
      </c>
      <c r="AH59" s="22">
        <f ca="1">IF(AG59=0,0,IF(AE59=0,1,AG59/AE59))</f>
        <v>0.28695434437859946</v>
      </c>
      <c r="AI59" s="87">
        <f>+DD59</f>
        <v>48193</v>
      </c>
      <c r="AJ59" s="87">
        <f ca="1">OFFSET(DD59,0,14,1,1)</f>
        <v>65476</v>
      </c>
      <c r="AK59" s="87">
        <f ca="1">SUM(AJ59-AI59)</f>
        <v>17283</v>
      </c>
      <c r="AL59" s="22">
        <f ca="1">IF(AK59=0,0,IF(AI59=0,1,AK59/AI59))</f>
        <v>0.35862054655240388</v>
      </c>
      <c r="AM59" s="87">
        <f>SUMIF($C$6:AL$6,AM$5,$C59:AL59)</f>
        <v>203946</v>
      </c>
      <c r="AN59" s="87">
        <f ca="1">SUMIF($C$6:AM$6,AN$5,$C59:AM59)</f>
        <v>265923</v>
      </c>
      <c r="AO59" s="87">
        <f ca="1">SUM(AN59-AM59)</f>
        <v>61977</v>
      </c>
      <c r="AP59" s="22">
        <f ca="1">IF(AO59=0,0,IF(AM59=0,1,AO59/AM59))</f>
        <v>0.30388926480538964</v>
      </c>
      <c r="AQ59" s="87">
        <f>+DE59</f>
        <v>50417</v>
      </c>
      <c r="AR59" s="87">
        <f ca="1">OFFSET(DE59,0,14,1,1)</f>
        <v>67219</v>
      </c>
      <c r="AS59" s="87">
        <f ca="1">SUM(AR59-AQ59)</f>
        <v>16802</v>
      </c>
      <c r="AT59" s="22">
        <f ca="1">IF(AS59=0,0,IF(AQ59=0,1,AS59/AQ59))</f>
        <v>0.33326060654144435</v>
      </c>
      <c r="AU59" s="87">
        <f>SUMIF($C$6:AT$6,AU$5,$C59:AT59)</f>
        <v>254363</v>
      </c>
      <c r="AV59" s="87">
        <f ca="1">SUMIF($C$6:AU$6,AV$5,$C59:AU59)</f>
        <v>333142</v>
      </c>
      <c r="AW59" s="87">
        <f ca="1">SUM(AV59-AU59)</f>
        <v>78779</v>
      </c>
      <c r="AX59" s="22">
        <f ca="1">IF(AW59=0,0,IF(AU59=0,1,AW59/AU59))</f>
        <v>0.30971092493798236</v>
      </c>
      <c r="AY59" s="87">
        <f>+DF59</f>
        <v>59253</v>
      </c>
      <c r="AZ59" s="87">
        <f ca="1">OFFSET(DF59,0,14,1,1)</f>
        <v>75133</v>
      </c>
      <c r="BA59" s="87">
        <f ca="1">SUM(AZ59-AY59)</f>
        <v>15880</v>
      </c>
      <c r="BB59" s="22">
        <f ca="1">IF(BA59=0,0,IF(AY59=0,1,BA59/AY59))</f>
        <v>0.26800330784939158</v>
      </c>
      <c r="BC59" s="87">
        <f>SUMIF($C$6:BB$6,BC$5,$C59:BB59)</f>
        <v>313616</v>
      </c>
      <c r="BD59" s="87">
        <f ca="1">SUMIF($C$6:BC$6,BD$5,$C59:BC59)</f>
        <v>408275</v>
      </c>
      <c r="BE59" s="87">
        <f ca="1">SUM(BD59-BC59)</f>
        <v>94659</v>
      </c>
      <c r="BF59" s="22">
        <f ca="1">IF(BE59=0,0,IF(BC59=0,1,BE59/BC59))</f>
        <v>0.30183090148461811</v>
      </c>
      <c r="BG59" s="87">
        <f>+DG59</f>
        <v>61685</v>
      </c>
      <c r="BH59" s="87">
        <f ca="1">OFFSET(DG59,0,14,1,1)</f>
        <v>82590</v>
      </c>
      <c r="BI59" s="87">
        <f ca="1">SUM(BH59-BG59)</f>
        <v>20905</v>
      </c>
      <c r="BJ59" s="22">
        <f ca="1">IF(BI59=0,0,IF(BG59=0,1,BI59/BG59))</f>
        <v>0.33889924617005757</v>
      </c>
      <c r="BK59" s="87">
        <f>SUMIF($C$6:BJ$6,BK$5,$C59:BJ59)</f>
        <v>375301</v>
      </c>
      <c r="BL59" s="87">
        <f ca="1">SUMIF($C$6:BK$6,BL$5,$C59:BK59)</f>
        <v>490865</v>
      </c>
      <c r="BM59" s="87">
        <f ca="1">SUM(BL59-BK59)</f>
        <v>115564</v>
      </c>
      <c r="BN59" s="22">
        <f ca="1">IF(BM59=0,0,IF(BK59=0,1,BM59/BK59))</f>
        <v>0.30792350673192986</v>
      </c>
      <c r="BO59" s="87">
        <f>+DH59</f>
        <v>52326</v>
      </c>
      <c r="BP59" s="87">
        <f ca="1">OFFSET(DH59,0,14,1,1)</f>
        <v>67953</v>
      </c>
      <c r="BQ59" s="87">
        <f ca="1">SUM(BP59-BO59)</f>
        <v>15627</v>
      </c>
      <c r="BR59" s="22">
        <f ca="1">IF(BQ59=0,0,IF(BO59=0,1,BQ59/BO59))</f>
        <v>0.29864694415778009</v>
      </c>
      <c r="BS59" s="87">
        <f>SUMIF($C$6:BR$6,BS$5,$C59:BR59)</f>
        <v>427627</v>
      </c>
      <c r="BT59" s="87">
        <f ca="1">SUMIF($C$6:BS$6,BT$5,$C59:BS59)</f>
        <v>558818</v>
      </c>
      <c r="BU59" s="87">
        <f ca="1">SUM(BT59-BS59)</f>
        <v>131191</v>
      </c>
      <c r="BV59" s="22">
        <f ca="1">IF(BU59=0,0,IF(BS59=0,1,BU59/BS59))</f>
        <v>0.30678839268802016</v>
      </c>
      <c r="BW59" s="87">
        <f>+DI59</f>
        <v>52642</v>
      </c>
      <c r="BX59" s="87">
        <f ca="1">OFFSET(DI59,0,14,1,1)</f>
        <v>66354</v>
      </c>
      <c r="BY59" s="87">
        <f ca="1">SUM(BX59-BW59)</f>
        <v>13712</v>
      </c>
      <c r="BZ59" s="22">
        <f ca="1">IF(BY59=0,0,IF(BW59=0,1,BY59/BW59))</f>
        <v>0.26047642566771778</v>
      </c>
      <c r="CA59" s="87">
        <f>SUMIF($C$6:BZ$6,CA$5,$C59:BZ59)</f>
        <v>480269</v>
      </c>
      <c r="CB59" s="87">
        <f ca="1">SUMIF($C$6:CA$6,CB$5,$C59:CA59)</f>
        <v>625172</v>
      </c>
      <c r="CC59" s="87">
        <f ca="1">SUM(CB59-CA59)</f>
        <v>144903</v>
      </c>
      <c r="CD59" s="22">
        <f ca="1">IF(CC59=0,0,IF(CA59=0,1,CC59/CA59))</f>
        <v>0.30171216547393231</v>
      </c>
      <c r="CE59" s="87">
        <f>+DJ59</f>
        <v>50646</v>
      </c>
      <c r="CF59" s="87">
        <f ca="1">OFFSET(DJ59,0,14,1,1)</f>
        <v>62021</v>
      </c>
      <c r="CG59" s="87">
        <f ca="1">SUM(CF59-CE59)</f>
        <v>11375</v>
      </c>
      <c r="CH59" s="22">
        <f ca="1">IF(CG59=0,0,IF(CE59=0,1,CG59/CE59))</f>
        <v>0.22459819136753148</v>
      </c>
      <c r="CI59" s="87">
        <f>SUMIF($C$6:CH$6,CI$5,$C59:CH59)</f>
        <v>530915</v>
      </c>
      <c r="CJ59" s="87">
        <f ca="1">SUMIF($C$6:CI$6,CJ$5,$C59:CI59)</f>
        <v>687193</v>
      </c>
      <c r="CK59" s="87">
        <f ca="1">SUM(CJ59-CI59)</f>
        <v>156278</v>
      </c>
      <c r="CL59" s="22">
        <f ca="1">IF(CK59=0,0,IF(CI59=0,1,CK59/CI59))</f>
        <v>0.29435597035306971</v>
      </c>
      <c r="CM59" s="87">
        <f>+DK59</f>
        <v>52590</v>
      </c>
      <c r="CN59" s="87">
        <f ca="1">OFFSET(DK59,0,14,1,1)</f>
        <v>63794</v>
      </c>
      <c r="CO59" s="87">
        <f ca="1">SUM(CN59-CM59)</f>
        <v>11204</v>
      </c>
      <c r="CP59" s="22">
        <f ca="1">IF(CO59=0,0,IF(CM59=0,1,CO59/CM59))</f>
        <v>0.21304430500095076</v>
      </c>
      <c r="CQ59" s="87">
        <f>SUMIF($C$6:CP$6,CQ$5,$C59:CP59)</f>
        <v>583505</v>
      </c>
      <c r="CR59" s="87">
        <f ca="1">SUMIF($C$6:CQ$6,CR$5,$C59:CQ59)</f>
        <v>750987</v>
      </c>
      <c r="CS59" s="87">
        <f ca="1">SUM(CR59-CQ59)</f>
        <v>167482</v>
      </c>
      <c r="CT59" s="22">
        <f ca="1">IF(CS59=0,0,IF(CQ59=0,1,CS59/CQ59))</f>
        <v>0.28702753189775582</v>
      </c>
      <c r="CW59" s="12" t="s">
        <v>18</v>
      </c>
      <c r="CX59" s="81" t="s">
        <v>6</v>
      </c>
      <c r="CZ59" s="88">
        <f>SUMIF(WPB!$A$73:$A$83,'2012-2013'!CZ$7,WPB!D$73:D$83)</f>
        <v>34382</v>
      </c>
      <c r="DA59" s="88">
        <f>SUMIF(WPB!$A$73:$A$83,'2012-2013'!DA$7,WPB!E$73:E$83)</f>
        <v>35313</v>
      </c>
      <c r="DB59" s="88">
        <f>SUMIF(WPB!$A$73:$A$83,'2012-2013'!DB$7,WPB!F$73:F$83)</f>
        <v>41623</v>
      </c>
      <c r="DC59" s="88">
        <f>SUMIF(WPB!$A$73:$A$83,'2012-2013'!DC$7,WPB!G$73:G$83)</f>
        <v>44435</v>
      </c>
      <c r="DD59" s="88">
        <f>SUMIF(WPB!$A$73:$A$83,'2012-2013'!DD$7,WPB!H$73:H$83)</f>
        <v>48193</v>
      </c>
      <c r="DE59" s="88">
        <f>SUMIF(WPB!$A$73:$A$83,'2012-2013'!DE$7,WPB!I$73:I$83)</f>
        <v>50417</v>
      </c>
      <c r="DF59" s="88">
        <f>SUMIF(WPB!$A$73:$A$83,'2012-2013'!DF$7,WPB!J$73:J$83)</f>
        <v>59253</v>
      </c>
      <c r="DG59" s="88">
        <f>SUMIF(WPB!$A$73:$A$83,'2012-2013'!DG$7,WPB!K$73:K$83)</f>
        <v>61685</v>
      </c>
      <c r="DH59" s="88">
        <f>SUMIF(WPB!$A$73:$A$83,'2012-2013'!DH$7,WPB!L$73:L$83)</f>
        <v>52326</v>
      </c>
      <c r="DI59" s="88">
        <f>SUMIF(WPB!$A$73:$A$83,'2012-2013'!DI$7,WPB!M$73:M$83)</f>
        <v>52642</v>
      </c>
      <c r="DJ59" s="88">
        <f>SUMIF(WPB!$A$73:$A$83,'2012-2013'!DJ$7,WPB!N$73:N$83)</f>
        <v>50646</v>
      </c>
      <c r="DK59" s="88">
        <f>SUMIF(WPB!$A$73:$A$83,'2012-2013'!DK$7,WPB!O$73:O$83)</f>
        <v>52590</v>
      </c>
      <c r="DN59" s="88">
        <f>SUMIF(WPB!$A$73:$A$83,'2012-2013'!DN$7,WPB!D$73:D$83)</f>
        <v>45686</v>
      </c>
      <c r="DO59" s="88">
        <f>SUMIF(WPB!$A$73:$A$83,'2012-2013'!DO$7,WPB!E$73:E$83)</f>
        <v>42948</v>
      </c>
      <c r="DP59" s="88">
        <f>SUMIF(WPB!$A$73:$A$83,'2012-2013'!DP$7,WPB!F$73:F$83)</f>
        <v>55345</v>
      </c>
      <c r="DQ59" s="88">
        <f>SUMIF(WPB!$A$73:$A$83,'2012-2013'!DQ$7,WPB!G$73:G$83)</f>
        <v>56468</v>
      </c>
      <c r="DR59" s="88">
        <f>SUMIF(WPB!$A$73:$A$83,'2012-2013'!DR$7,WPB!H$73:H$83)</f>
        <v>65476</v>
      </c>
      <c r="DS59" s="88">
        <f>SUMIF(WPB!$A$73:$A$83,'2012-2013'!DS$7,WPB!I$73:I$83)</f>
        <v>67219</v>
      </c>
      <c r="DT59" s="88">
        <f>SUMIF(WPB!$A$73:$A$83,'2012-2013'!DT$7,WPB!J$73:J$83)</f>
        <v>75133</v>
      </c>
      <c r="DU59" s="88">
        <f>SUMIF(WPB!$A$73:$A$83,'2012-2013'!DU$7,WPB!K$73:K$83)</f>
        <v>82590</v>
      </c>
      <c r="DV59" s="88">
        <f>SUMIF(WPB!$A$73:$A$83,'2012-2013'!DV$7,WPB!L$73:L$83)</f>
        <v>67953</v>
      </c>
      <c r="DW59" s="88">
        <f>SUMIF(WPB!$A$73:$A$83,'2012-2013'!DW$7,WPB!M$73:M$83)</f>
        <v>66354</v>
      </c>
      <c r="DX59" s="88">
        <f>SUMIF(WPB!$A$73:$A$83,'2012-2013'!DX$7,WPB!N$73:N$83)</f>
        <v>62021</v>
      </c>
      <c r="DY59" s="88">
        <f>SUMIF(WPB!$A$73:$A$83,'2012-2013'!DY$7,WPB!O$73:O$83)</f>
        <v>63794</v>
      </c>
      <c r="DZ59"/>
    </row>
    <row r="60" spans="1:130" s="12" customFormat="1" ht="15.6">
      <c r="A60" s="101" t="str">
        <f>+CW61</f>
        <v>Whirlpool Rapids Bridge</v>
      </c>
      <c r="B60" s="29" t="s">
        <v>7</v>
      </c>
      <c r="C60" s="87">
        <f>+CZ60</f>
        <v>0</v>
      </c>
      <c r="D60" s="87">
        <f ca="1">OFFSET(CZ60,0,14,1,1)</f>
        <v>0</v>
      </c>
      <c r="E60" s="87">
        <f ca="1">SUM(D60-C60)</f>
        <v>0</v>
      </c>
      <c r="F60" s="22">
        <f ca="1">IF(E60=0,0,IF(C60=0,1,E60/C60))</f>
        <v>0</v>
      </c>
      <c r="G60" s="87">
        <f>SUMIF($C$6:F$6,G$5,$C60:F60)</f>
        <v>0</v>
      </c>
      <c r="H60" s="87">
        <f ca="1">SUMIF($C$6:G$6,H$5,$C60:G60)</f>
        <v>0</v>
      </c>
      <c r="I60" s="87">
        <f ca="1">SUM(H60-G60)</f>
        <v>0</v>
      </c>
      <c r="J60" s="22">
        <f ca="1">IF(I60=0,0,IF(G60=0,1,I60/G60))</f>
        <v>0</v>
      </c>
      <c r="K60" s="87">
        <f>+DA60</f>
        <v>0</v>
      </c>
      <c r="L60" s="87">
        <f ca="1">OFFSET(DA60,0,14,1,1)</f>
        <v>0</v>
      </c>
      <c r="M60" s="87">
        <f ca="1">SUM(L60-K60)</f>
        <v>0</v>
      </c>
      <c r="N60" s="22">
        <f ca="1">IF(M60=0,0,IF(K60=0,1,M60/K60))</f>
        <v>0</v>
      </c>
      <c r="O60" s="87">
        <f>SUMIF($C$6:N$6,O$5,$C60:N60)</f>
        <v>0</v>
      </c>
      <c r="P60" s="87">
        <f ca="1">SUMIF($C$6:O$6,P$5,$C60:O60)</f>
        <v>0</v>
      </c>
      <c r="Q60" s="87">
        <f ca="1">SUM(P60-O60)</f>
        <v>0</v>
      </c>
      <c r="R60" s="22">
        <f ca="1">IF(Q60=0,0,IF(O60=0,1,Q60/O60))</f>
        <v>0</v>
      </c>
      <c r="S60" s="87">
        <f>+DB60</f>
        <v>0</v>
      </c>
      <c r="T60" s="87">
        <f ca="1">OFFSET(DB60,0,14,1,1)</f>
        <v>0</v>
      </c>
      <c r="U60" s="87">
        <f ca="1">SUM(T60-S60)</f>
        <v>0</v>
      </c>
      <c r="V60" s="22">
        <f ca="1">IF(U60=0,0,IF(S60=0,1,U60/S60))</f>
        <v>0</v>
      </c>
      <c r="W60" s="87">
        <f>SUMIF($C$6:V$6,W$5,$C60:V60)</f>
        <v>0</v>
      </c>
      <c r="X60" s="87">
        <f ca="1">SUMIF($C$6:W$6,X$5,$C60:W60)</f>
        <v>0</v>
      </c>
      <c r="Y60" s="87">
        <f ca="1">SUM(X60-W60)</f>
        <v>0</v>
      </c>
      <c r="Z60" s="22">
        <f ca="1">IF(Y60=0,0,IF(W60=0,1,Y60/W60))</f>
        <v>0</v>
      </c>
      <c r="AA60" s="87">
        <f>+DC60</f>
        <v>0</v>
      </c>
      <c r="AB60" s="87">
        <f ca="1">OFFSET(DC60,0,14,1,1)</f>
        <v>0</v>
      </c>
      <c r="AC60" s="87">
        <f ca="1">SUM(AB60-AA60)</f>
        <v>0</v>
      </c>
      <c r="AD60" s="22">
        <f ca="1">IF(AC60=0,0,IF(AA60=0,1,AC60/AA60))</f>
        <v>0</v>
      </c>
      <c r="AE60" s="87">
        <f>SUMIF($C$6:AD$6,AE$5,$C60:AD60)</f>
        <v>0</v>
      </c>
      <c r="AF60" s="87">
        <f ca="1">SUMIF($C$6:AE$6,AF$5,$C60:AE60)</f>
        <v>0</v>
      </c>
      <c r="AG60" s="87">
        <f ca="1">SUM(AF60-AE60)</f>
        <v>0</v>
      </c>
      <c r="AH60" s="22">
        <f ca="1">IF(AG60=0,0,IF(AE60=0,1,AG60/AE60))</f>
        <v>0</v>
      </c>
      <c r="AI60" s="87">
        <f>+DD60</f>
        <v>0</v>
      </c>
      <c r="AJ60" s="87">
        <f ca="1">OFFSET(DD60,0,14,1,1)</f>
        <v>0</v>
      </c>
      <c r="AK60" s="87">
        <f ca="1">SUM(AJ60-AI60)</f>
        <v>0</v>
      </c>
      <c r="AL60" s="22">
        <f ca="1">IF(AK60=0,0,IF(AI60=0,1,AK60/AI60))</f>
        <v>0</v>
      </c>
      <c r="AM60" s="87">
        <f>SUMIF($C$6:AL$6,AM$5,$C60:AL60)</f>
        <v>0</v>
      </c>
      <c r="AN60" s="87">
        <f ca="1">SUMIF($C$6:AM$6,AN$5,$C60:AM60)</f>
        <v>0</v>
      </c>
      <c r="AO60" s="87">
        <f ca="1">SUM(AN60-AM60)</f>
        <v>0</v>
      </c>
      <c r="AP60" s="22">
        <f ca="1">IF(AO60=0,0,IF(AM60=0,1,AO60/AM60))</f>
        <v>0</v>
      </c>
      <c r="AQ60" s="87">
        <f>+DE60</f>
        <v>0</v>
      </c>
      <c r="AR60" s="87">
        <f ca="1">OFFSET(DE60,0,14,1,1)</f>
        <v>0</v>
      </c>
      <c r="AS60" s="87">
        <f ca="1">SUM(AR60-AQ60)</f>
        <v>0</v>
      </c>
      <c r="AT60" s="22">
        <f ca="1">IF(AS60=0,0,IF(AQ60=0,1,AS60/AQ60))</f>
        <v>0</v>
      </c>
      <c r="AU60" s="87">
        <f>SUMIF($C$6:AT$6,AU$5,$C60:AT60)</f>
        <v>0</v>
      </c>
      <c r="AV60" s="87">
        <f ca="1">SUMIF($C$6:AU$6,AV$5,$C60:AU60)</f>
        <v>0</v>
      </c>
      <c r="AW60" s="87">
        <f ca="1">SUM(AV60-AU60)</f>
        <v>0</v>
      </c>
      <c r="AX60" s="22">
        <f ca="1">IF(AW60=0,0,IF(AU60=0,1,AW60/AU60))</f>
        <v>0</v>
      </c>
      <c r="AY60" s="87">
        <f>+DF60</f>
        <v>0</v>
      </c>
      <c r="AZ60" s="87">
        <f ca="1">OFFSET(DF60,0,14,1,1)</f>
        <v>0</v>
      </c>
      <c r="BA60" s="87">
        <f ca="1">SUM(AZ60-AY60)</f>
        <v>0</v>
      </c>
      <c r="BB60" s="22">
        <f ca="1">IF(BA60=0,0,IF(AY60=0,1,BA60/AY60))</f>
        <v>0</v>
      </c>
      <c r="BC60" s="87">
        <f>SUMIF($C$6:BB$6,BC$5,$C60:BB60)</f>
        <v>0</v>
      </c>
      <c r="BD60" s="87">
        <f ca="1">SUMIF($C$6:BC$6,BD$5,$C60:BC60)</f>
        <v>0</v>
      </c>
      <c r="BE60" s="87">
        <f ca="1">SUM(BD60-BC60)</f>
        <v>0</v>
      </c>
      <c r="BF60" s="22">
        <f ca="1">IF(BE60=0,0,IF(BC60=0,1,BE60/BC60))</f>
        <v>0</v>
      </c>
      <c r="BG60" s="87">
        <f>+DG60</f>
        <v>0</v>
      </c>
      <c r="BH60" s="87">
        <f ca="1">OFFSET(DG60,0,14,1,1)</f>
        <v>0</v>
      </c>
      <c r="BI60" s="87">
        <f ca="1">SUM(BH60-BG60)</f>
        <v>0</v>
      </c>
      <c r="BJ60" s="22">
        <f ca="1">IF(BI60=0,0,IF(BG60=0,1,BI60/BG60))</f>
        <v>0</v>
      </c>
      <c r="BK60" s="87">
        <f>SUMIF($C$6:BJ$6,BK$5,$C60:BJ60)</f>
        <v>0</v>
      </c>
      <c r="BL60" s="87">
        <f ca="1">SUMIF($C$6:BK$6,BL$5,$C60:BK60)</f>
        <v>0</v>
      </c>
      <c r="BM60" s="87">
        <f ca="1">SUM(BL60-BK60)</f>
        <v>0</v>
      </c>
      <c r="BN60" s="22">
        <f ca="1">IF(BM60=0,0,IF(BK60=0,1,BM60/BK60))</f>
        <v>0</v>
      </c>
      <c r="BO60" s="87">
        <f>+DH60</f>
        <v>0</v>
      </c>
      <c r="BP60" s="87">
        <f ca="1">OFFSET(DH60,0,14,1,1)</f>
        <v>0</v>
      </c>
      <c r="BQ60" s="87">
        <f ca="1">SUM(BP60-BO60)</f>
        <v>0</v>
      </c>
      <c r="BR60" s="22">
        <f ca="1">IF(BQ60=0,0,IF(BO60=0,1,BQ60/BO60))</f>
        <v>0</v>
      </c>
      <c r="BS60" s="87">
        <f>SUMIF($C$6:BR$6,BS$5,$C60:BR60)</f>
        <v>0</v>
      </c>
      <c r="BT60" s="87">
        <f ca="1">SUMIF($C$6:BS$6,BT$5,$C60:BS60)</f>
        <v>0</v>
      </c>
      <c r="BU60" s="87">
        <f ca="1">SUM(BT60-BS60)</f>
        <v>0</v>
      </c>
      <c r="BV60" s="22">
        <f ca="1">IF(BU60=0,0,IF(BS60=0,1,BU60/BS60))</f>
        <v>0</v>
      </c>
      <c r="BW60" s="87">
        <f>+DI60</f>
        <v>0</v>
      </c>
      <c r="BX60" s="87">
        <f ca="1">OFFSET(DI60,0,14,1,1)</f>
        <v>0</v>
      </c>
      <c r="BY60" s="87">
        <f ca="1">SUM(BX60-BW60)</f>
        <v>0</v>
      </c>
      <c r="BZ60" s="22">
        <f ca="1">IF(BY60=0,0,IF(BW60=0,1,BY60/BW60))</f>
        <v>0</v>
      </c>
      <c r="CA60" s="87">
        <f>SUMIF($C$6:BZ$6,CA$5,$C60:BZ60)</f>
        <v>0</v>
      </c>
      <c r="CB60" s="87">
        <f ca="1">SUMIF($C$6:CA$6,CB$5,$C60:CA60)</f>
        <v>0</v>
      </c>
      <c r="CC60" s="87">
        <f ca="1">SUM(CB60-CA60)</f>
        <v>0</v>
      </c>
      <c r="CD60" s="22">
        <f ca="1">IF(CC60=0,0,IF(CA60=0,1,CC60/CA60))</f>
        <v>0</v>
      </c>
      <c r="CE60" s="87">
        <f>+DJ60</f>
        <v>0</v>
      </c>
      <c r="CF60" s="87">
        <f ca="1">OFFSET(DJ60,0,14,1,1)</f>
        <v>0</v>
      </c>
      <c r="CG60" s="87">
        <f ca="1">SUM(CF60-CE60)</f>
        <v>0</v>
      </c>
      <c r="CH60" s="22">
        <f ca="1">IF(CG60=0,0,IF(CE60=0,1,CG60/CE60))</f>
        <v>0</v>
      </c>
      <c r="CI60" s="87">
        <f>SUMIF($C$6:CH$6,CI$5,$C60:CH60)</f>
        <v>0</v>
      </c>
      <c r="CJ60" s="87">
        <f ca="1">SUMIF($C$6:CI$6,CJ$5,$C60:CI60)</f>
        <v>0</v>
      </c>
      <c r="CK60" s="87">
        <f ca="1">SUM(CJ60-CI60)</f>
        <v>0</v>
      </c>
      <c r="CL60" s="22">
        <f ca="1">IF(CK60=0,0,IF(CI60=0,1,CK60/CI60))</f>
        <v>0</v>
      </c>
      <c r="CM60" s="87">
        <f>+DK60</f>
        <v>0</v>
      </c>
      <c r="CN60" s="87">
        <f ca="1">OFFSET(DK60,0,14,1,1)</f>
        <v>0</v>
      </c>
      <c r="CO60" s="87">
        <f ca="1">SUM(CN60-CM60)</f>
        <v>0</v>
      </c>
      <c r="CP60" s="22">
        <f ca="1">IF(CO60=0,0,IF(CM60=0,1,CO60/CM60))</f>
        <v>0</v>
      </c>
      <c r="CQ60" s="87">
        <f>SUMIF($C$6:CP$6,CQ$5,$C60:CP60)</f>
        <v>0</v>
      </c>
      <c r="CR60" s="87">
        <f ca="1">SUMIF($C$6:CQ$6,CR$5,$C60:CQ60)</f>
        <v>0</v>
      </c>
      <c r="CS60" s="87">
        <f ca="1">SUM(CR60-CQ60)</f>
        <v>0</v>
      </c>
      <c r="CT60" s="22">
        <f ca="1">IF(CS60=0,0,IF(CQ60=0,1,CS60/CQ60))</f>
        <v>0</v>
      </c>
      <c r="CW60" s="12" t="s">
        <v>18</v>
      </c>
      <c r="CX60" s="81" t="s">
        <v>7</v>
      </c>
      <c r="CY60" s="16"/>
      <c r="CZ60" s="88">
        <f>SUMIF(WPB!$A$87:$A$97,'2012-2013'!CZ$7,WPB!D$87:D$97)</f>
        <v>0</v>
      </c>
      <c r="DA60" s="88">
        <f>SUMIF(WPB!$A$87:$A$97,'2012-2013'!DA$7,WPB!E$87:E$97)</f>
        <v>0</v>
      </c>
      <c r="DB60" s="88">
        <f>SUMIF(WPB!$A$87:$A$97,'2012-2013'!DB$7,WPB!F$87:F$97)</f>
        <v>0</v>
      </c>
      <c r="DC60" s="88">
        <f>SUMIF(WPB!$A$87:$A$97,'2012-2013'!DC$7,WPB!G$87:G$97)</f>
        <v>0</v>
      </c>
      <c r="DD60" s="88">
        <f>SUMIF(WPB!$A$87:$A$97,'2012-2013'!DD$7,WPB!H$87:H$97)</f>
        <v>0</v>
      </c>
      <c r="DE60" s="88">
        <f>SUMIF(WPB!$A$87:$A$97,'2012-2013'!DE$7,WPB!I$87:I$97)</f>
        <v>0</v>
      </c>
      <c r="DF60" s="88">
        <f>SUMIF(WPB!$A$87:$A$97,'2012-2013'!DF$7,WPB!J$87:J$97)</f>
        <v>0</v>
      </c>
      <c r="DG60" s="88">
        <f>SUMIF(WPB!$A$87:$A$97,'2012-2013'!DG$7,WPB!K$87:K$97)</f>
        <v>0</v>
      </c>
      <c r="DH60" s="88">
        <f>SUMIF(WPB!$A$87:$A$97,'2012-2013'!DH$7,WPB!L$87:L$97)</f>
        <v>0</v>
      </c>
      <c r="DI60" s="88">
        <f>SUMIF(WPB!$A$87:$A$97,'2012-2013'!DI$7,WPB!M$87:M$97)</f>
        <v>0</v>
      </c>
      <c r="DJ60" s="88">
        <f>SUMIF(WPB!$A$87:$A$97,'2012-2013'!DJ$7,WPB!N$87:N$97)</f>
        <v>0</v>
      </c>
      <c r="DK60" s="88">
        <f>SUMIF(WPB!$A$87:$A$97,'2012-2013'!DK$7,WPB!O$87:O$97)</f>
        <v>0</v>
      </c>
      <c r="DN60" s="88">
        <f>SUMIF(WPB!$A$87:$A$97,'2012-2013'!DN$7,WPB!D$87:D$97)</f>
        <v>0</v>
      </c>
      <c r="DO60" s="88">
        <f>SUMIF(WPB!$A$87:$A$97,'2012-2013'!DO$7,WPB!E$87:E$97)</f>
        <v>0</v>
      </c>
      <c r="DP60" s="88">
        <f>SUMIF(WPB!$A$87:$A$97,'2012-2013'!DP$7,WPB!F$87:F$97)</f>
        <v>0</v>
      </c>
      <c r="DQ60" s="88">
        <f>SUMIF(WPB!$A$87:$A$97,'2012-2013'!DQ$7,WPB!G$87:G$97)</f>
        <v>0</v>
      </c>
      <c r="DR60" s="88">
        <f>SUMIF(WPB!$A$87:$A$97,'2012-2013'!DR$7,WPB!H$87:H$97)</f>
        <v>0</v>
      </c>
      <c r="DS60" s="88">
        <f>SUMIF(WPB!$A$87:$A$97,'2012-2013'!DS$7,WPB!I$87:I$97)</f>
        <v>0</v>
      </c>
      <c r="DT60" s="88">
        <f>SUMIF(WPB!$A$87:$A$97,'2012-2013'!DT$7,WPB!J$87:J$97)</f>
        <v>0</v>
      </c>
      <c r="DU60" s="88">
        <f>SUMIF(WPB!$A$87:$A$97,'2012-2013'!DU$7,WPB!K$87:K$97)</f>
        <v>0</v>
      </c>
      <c r="DV60" s="88">
        <f>SUMIF(WPB!$A$87:$A$97,'2012-2013'!DV$7,WPB!L$87:L$97)</f>
        <v>0</v>
      </c>
      <c r="DW60" s="88">
        <f>SUMIF(WPB!$A$87:$A$97,'2012-2013'!DW$7,WPB!M$87:M$97)</f>
        <v>0</v>
      </c>
      <c r="DX60" s="88">
        <f>SUMIF(WPB!$A$87:$A$97,'2012-2013'!DX$7,WPB!N$87:N$97)</f>
        <v>0</v>
      </c>
      <c r="DY60" s="88">
        <f>SUMIF(WPB!$A$87:$A$97,'2012-2013'!DY$7,WPB!O$87:O$97)</f>
        <v>0</v>
      </c>
      <c r="DZ60"/>
    </row>
    <row r="61" spans="1:130" s="12" customFormat="1" ht="15.6">
      <c r="A61" s="100"/>
      <c r="B61" s="29" t="s">
        <v>8</v>
      </c>
      <c r="C61" s="87">
        <f>+CZ61</f>
        <v>0</v>
      </c>
      <c r="D61" s="87">
        <f ca="1">OFFSET(CZ61,0,14,1,1)</f>
        <v>0</v>
      </c>
      <c r="E61" s="87">
        <f ca="1">SUM(D61-C61)</f>
        <v>0</v>
      </c>
      <c r="F61" s="22">
        <f ca="1">IF(E61=0,0,IF(C61=0,1,E61/C61))</f>
        <v>0</v>
      </c>
      <c r="G61" s="87">
        <f>SUMIF($C$6:F$6,G$5,$C61:F61)</f>
        <v>0</v>
      </c>
      <c r="H61" s="87">
        <f ca="1">SUMIF($C$6:G$6,H$5,$C61:G61)</f>
        <v>0</v>
      </c>
      <c r="I61" s="87">
        <f ca="1">SUM(H61-G61)</f>
        <v>0</v>
      </c>
      <c r="J61" s="22">
        <f ca="1">IF(I61=0,0,IF(G61=0,1,I61/G61))</f>
        <v>0</v>
      </c>
      <c r="K61" s="87">
        <f>+DA61</f>
        <v>0</v>
      </c>
      <c r="L61" s="87">
        <f ca="1">OFFSET(DA61,0,14,1,1)</f>
        <v>0</v>
      </c>
      <c r="M61" s="87">
        <f ca="1">SUM(L61-K61)</f>
        <v>0</v>
      </c>
      <c r="N61" s="22">
        <f ca="1">IF(M61=0,0,IF(K61=0,1,M61/K61))</f>
        <v>0</v>
      </c>
      <c r="O61" s="87">
        <f>SUMIF($C$6:N$6,O$5,$C61:N61)</f>
        <v>0</v>
      </c>
      <c r="P61" s="87">
        <f ca="1">SUMIF($C$6:O$6,P$5,$C61:O61)</f>
        <v>0</v>
      </c>
      <c r="Q61" s="87">
        <f ca="1">SUM(P61-O61)</f>
        <v>0</v>
      </c>
      <c r="R61" s="22">
        <f ca="1">IF(Q61=0,0,IF(O61=0,1,Q61/O61))</f>
        <v>0</v>
      </c>
      <c r="S61" s="87">
        <f>+DB61</f>
        <v>0</v>
      </c>
      <c r="T61" s="87">
        <f ca="1">OFFSET(DB61,0,14,1,1)</f>
        <v>0</v>
      </c>
      <c r="U61" s="87">
        <f ca="1">SUM(T61-S61)</f>
        <v>0</v>
      </c>
      <c r="V61" s="22">
        <f ca="1">IF(U61=0,0,IF(S61=0,1,U61/S61))</f>
        <v>0</v>
      </c>
      <c r="W61" s="87">
        <f>SUMIF($C$6:V$6,W$5,$C61:V61)</f>
        <v>0</v>
      </c>
      <c r="X61" s="87">
        <f ca="1">SUMIF($C$6:W$6,X$5,$C61:W61)</f>
        <v>0</v>
      </c>
      <c r="Y61" s="87">
        <f ca="1">SUM(X61-W61)</f>
        <v>0</v>
      </c>
      <c r="Z61" s="22">
        <f ca="1">IF(Y61=0,0,IF(W61=0,1,Y61/W61))</f>
        <v>0</v>
      </c>
      <c r="AA61" s="87">
        <f>+DC61</f>
        <v>0</v>
      </c>
      <c r="AB61" s="87">
        <f ca="1">OFFSET(DC61,0,14,1,1)</f>
        <v>0</v>
      </c>
      <c r="AC61" s="87">
        <f ca="1">SUM(AB61-AA61)</f>
        <v>0</v>
      </c>
      <c r="AD61" s="22">
        <f ca="1">IF(AC61=0,0,IF(AA61=0,1,AC61/AA61))</f>
        <v>0</v>
      </c>
      <c r="AE61" s="87">
        <f>SUMIF($C$6:AD$6,AE$5,$C61:AD61)</f>
        <v>0</v>
      </c>
      <c r="AF61" s="87">
        <f ca="1">SUMIF($C$6:AE$6,AF$5,$C61:AE61)</f>
        <v>0</v>
      </c>
      <c r="AG61" s="87">
        <f ca="1">SUM(AF61-AE61)</f>
        <v>0</v>
      </c>
      <c r="AH61" s="22">
        <f ca="1">IF(AG61=0,0,IF(AE61=0,1,AG61/AE61))</f>
        <v>0</v>
      </c>
      <c r="AI61" s="87">
        <f>+DD61</f>
        <v>0</v>
      </c>
      <c r="AJ61" s="87">
        <f ca="1">OFFSET(DD61,0,14,1,1)</f>
        <v>0</v>
      </c>
      <c r="AK61" s="87">
        <f ca="1">SUM(AJ61-AI61)</f>
        <v>0</v>
      </c>
      <c r="AL61" s="22">
        <f ca="1">IF(AK61=0,0,IF(AI61=0,1,AK61/AI61))</f>
        <v>0</v>
      </c>
      <c r="AM61" s="87">
        <f>SUMIF($C$6:AL$6,AM$5,$C61:AL61)</f>
        <v>0</v>
      </c>
      <c r="AN61" s="87">
        <f ca="1">SUMIF($C$6:AM$6,AN$5,$C61:AM61)</f>
        <v>0</v>
      </c>
      <c r="AO61" s="87">
        <f ca="1">SUM(AN61-AM61)</f>
        <v>0</v>
      </c>
      <c r="AP61" s="22">
        <f ca="1">IF(AO61=0,0,IF(AM61=0,1,AO61/AM61))</f>
        <v>0</v>
      </c>
      <c r="AQ61" s="87">
        <f>+DE61</f>
        <v>0</v>
      </c>
      <c r="AR61" s="87">
        <f ca="1">OFFSET(DE61,0,14,1,1)</f>
        <v>0</v>
      </c>
      <c r="AS61" s="87">
        <f ca="1">SUM(AR61-AQ61)</f>
        <v>0</v>
      </c>
      <c r="AT61" s="22">
        <f ca="1">IF(AS61=0,0,IF(AQ61=0,1,AS61/AQ61))</f>
        <v>0</v>
      </c>
      <c r="AU61" s="87">
        <f>SUMIF($C$6:AT$6,AU$5,$C61:AT61)</f>
        <v>0</v>
      </c>
      <c r="AV61" s="87">
        <f ca="1">SUMIF($C$6:AU$6,AV$5,$C61:AU61)</f>
        <v>0</v>
      </c>
      <c r="AW61" s="87">
        <f ca="1">SUM(AV61-AU61)</f>
        <v>0</v>
      </c>
      <c r="AX61" s="22">
        <f ca="1">IF(AW61=0,0,IF(AU61=0,1,AW61/AU61))</f>
        <v>0</v>
      </c>
      <c r="AY61" s="87">
        <f>+DF61</f>
        <v>0</v>
      </c>
      <c r="AZ61" s="87">
        <f ca="1">OFFSET(DF61,0,14,1,1)</f>
        <v>0</v>
      </c>
      <c r="BA61" s="87">
        <f ca="1">SUM(AZ61-AY61)</f>
        <v>0</v>
      </c>
      <c r="BB61" s="22">
        <f ca="1">IF(BA61=0,0,IF(AY61=0,1,BA61/AY61))</f>
        <v>0</v>
      </c>
      <c r="BC61" s="87">
        <f>SUMIF($C$6:BB$6,BC$5,$C61:BB61)</f>
        <v>0</v>
      </c>
      <c r="BD61" s="87">
        <f ca="1">SUMIF($C$6:BC$6,BD$5,$C61:BC61)</f>
        <v>0</v>
      </c>
      <c r="BE61" s="87">
        <f ca="1">SUM(BD61-BC61)</f>
        <v>0</v>
      </c>
      <c r="BF61" s="22">
        <f ca="1">IF(BE61=0,0,IF(BC61=0,1,BE61/BC61))</f>
        <v>0</v>
      </c>
      <c r="BG61" s="87">
        <f>+DG61</f>
        <v>0</v>
      </c>
      <c r="BH61" s="87">
        <f ca="1">OFFSET(DG61,0,14,1,1)</f>
        <v>0</v>
      </c>
      <c r="BI61" s="87">
        <f ca="1">SUM(BH61-BG61)</f>
        <v>0</v>
      </c>
      <c r="BJ61" s="22">
        <f ca="1">IF(BI61=0,0,IF(BG61=0,1,BI61/BG61))</f>
        <v>0</v>
      </c>
      <c r="BK61" s="87">
        <f>SUMIF($C$6:BJ$6,BK$5,$C61:BJ61)</f>
        <v>0</v>
      </c>
      <c r="BL61" s="87">
        <f ca="1">SUMIF($C$6:BK$6,BL$5,$C61:BK61)</f>
        <v>0</v>
      </c>
      <c r="BM61" s="87">
        <f ca="1">SUM(BL61-BK61)</f>
        <v>0</v>
      </c>
      <c r="BN61" s="22">
        <f ca="1">IF(BM61=0,0,IF(BK61=0,1,BM61/BK61))</f>
        <v>0</v>
      </c>
      <c r="BO61" s="87">
        <f>+DH61</f>
        <v>0</v>
      </c>
      <c r="BP61" s="87">
        <f ca="1">OFFSET(DH61,0,14,1,1)</f>
        <v>0</v>
      </c>
      <c r="BQ61" s="87">
        <f ca="1">SUM(BP61-BO61)</f>
        <v>0</v>
      </c>
      <c r="BR61" s="22">
        <f ca="1">IF(BQ61=0,0,IF(BO61=0,1,BQ61/BO61))</f>
        <v>0</v>
      </c>
      <c r="BS61" s="87">
        <f>SUMIF($C$6:BR$6,BS$5,$C61:BR61)</f>
        <v>0</v>
      </c>
      <c r="BT61" s="87">
        <f ca="1">SUMIF($C$6:BS$6,BT$5,$C61:BS61)</f>
        <v>0</v>
      </c>
      <c r="BU61" s="87">
        <f ca="1">SUM(BT61-BS61)</f>
        <v>0</v>
      </c>
      <c r="BV61" s="22">
        <f ca="1">IF(BU61=0,0,IF(BS61=0,1,BU61/BS61))</f>
        <v>0</v>
      </c>
      <c r="BW61" s="87">
        <f>+DI61</f>
        <v>0</v>
      </c>
      <c r="BX61" s="87">
        <f ca="1">OFFSET(DI61,0,14,1,1)</f>
        <v>0</v>
      </c>
      <c r="BY61" s="87">
        <f ca="1">SUM(BX61-BW61)</f>
        <v>0</v>
      </c>
      <c r="BZ61" s="22">
        <f ca="1">IF(BY61=0,0,IF(BW61=0,1,BY61/BW61))</f>
        <v>0</v>
      </c>
      <c r="CA61" s="87">
        <f>SUMIF($C$6:BZ$6,CA$5,$C61:BZ61)</f>
        <v>0</v>
      </c>
      <c r="CB61" s="87">
        <f ca="1">SUMIF($C$6:CA$6,CB$5,$C61:CA61)</f>
        <v>0</v>
      </c>
      <c r="CC61" s="87">
        <f ca="1">SUM(CB61-CA61)</f>
        <v>0</v>
      </c>
      <c r="CD61" s="22">
        <f ca="1">IF(CC61=0,0,IF(CA61=0,1,CC61/CA61))</f>
        <v>0</v>
      </c>
      <c r="CE61" s="87">
        <f>+DJ61</f>
        <v>0</v>
      </c>
      <c r="CF61" s="87">
        <f ca="1">OFFSET(DJ61,0,14,1,1)</f>
        <v>0</v>
      </c>
      <c r="CG61" s="87">
        <f ca="1">SUM(CF61-CE61)</f>
        <v>0</v>
      </c>
      <c r="CH61" s="22">
        <f ca="1">IF(CG61=0,0,IF(CE61=0,1,CG61/CE61))</f>
        <v>0</v>
      </c>
      <c r="CI61" s="87">
        <f>SUMIF($C$6:CH$6,CI$5,$C61:CH61)</f>
        <v>0</v>
      </c>
      <c r="CJ61" s="87">
        <f ca="1">SUMIF($C$6:CI$6,CJ$5,$C61:CI61)</f>
        <v>0</v>
      </c>
      <c r="CK61" s="87">
        <f ca="1">SUM(CJ61-CI61)</f>
        <v>0</v>
      </c>
      <c r="CL61" s="22">
        <f ca="1">IF(CK61=0,0,IF(CI61=0,1,CK61/CI61))</f>
        <v>0</v>
      </c>
      <c r="CM61" s="87">
        <f>+DK61</f>
        <v>0</v>
      </c>
      <c r="CN61" s="87">
        <f ca="1">OFFSET(DK61,0,14,1,1)</f>
        <v>0</v>
      </c>
      <c r="CO61" s="87">
        <f ca="1">SUM(CN61-CM61)</f>
        <v>0</v>
      </c>
      <c r="CP61" s="22">
        <f ca="1">IF(CO61=0,0,IF(CM61=0,1,CO61/CM61))</f>
        <v>0</v>
      </c>
      <c r="CQ61" s="87">
        <f>SUMIF($C$6:CP$6,CQ$5,$C61:CP61)</f>
        <v>0</v>
      </c>
      <c r="CR61" s="87">
        <f ca="1">SUMIF($C$6:CQ$6,CR$5,$C61:CQ61)</f>
        <v>0</v>
      </c>
      <c r="CS61" s="87">
        <f ca="1">SUM(CR61-CQ61)</f>
        <v>0</v>
      </c>
      <c r="CT61" s="22">
        <f ca="1">IF(CS61=0,0,IF(CQ61=0,1,CS61/CQ61))</f>
        <v>0</v>
      </c>
      <c r="CW61" s="12" t="s">
        <v>18</v>
      </c>
      <c r="CX61" s="81" t="s">
        <v>8</v>
      </c>
      <c r="CY61" s="16"/>
      <c r="CZ61" s="88">
        <f>SUMIF(WPB!$A$101:$A$111,'2012-2013'!CZ$7,WPB!D$101:D$111)</f>
        <v>0</v>
      </c>
      <c r="DA61" s="88">
        <f>SUMIF(WPB!$A$101:$A$111,'2012-2013'!DA$7,WPB!E$101:E$111)</f>
        <v>0</v>
      </c>
      <c r="DB61" s="88">
        <f>SUMIF(WPB!$A$101:$A$111,'2012-2013'!DB$7,WPB!F$101:F$111)</f>
        <v>0</v>
      </c>
      <c r="DC61" s="88">
        <f>SUMIF(WPB!$A$101:$A$111,'2012-2013'!DC$7,WPB!G$101:G$111)</f>
        <v>0</v>
      </c>
      <c r="DD61" s="88">
        <f>SUMIF(WPB!$A$101:$A$111,'2012-2013'!DD$7,WPB!H$101:H$111)</f>
        <v>0</v>
      </c>
      <c r="DE61" s="88">
        <f>SUMIF(WPB!$A$101:$A$111,'2012-2013'!DE$7,WPB!I$101:I$111)</f>
        <v>0</v>
      </c>
      <c r="DF61" s="88">
        <f>SUMIF(WPB!$A$101:$A$111,'2012-2013'!DF$7,WPB!J$101:J$111)</f>
        <v>0</v>
      </c>
      <c r="DG61" s="88">
        <f>SUMIF(WPB!$A$101:$A$111,'2012-2013'!DG$7,WPB!K$101:K$111)</f>
        <v>0</v>
      </c>
      <c r="DH61" s="88">
        <f>SUMIF(WPB!$A$101:$A$111,'2012-2013'!DH$7,WPB!L$101:L$111)</f>
        <v>0</v>
      </c>
      <c r="DI61" s="88">
        <f>SUMIF(WPB!$A$101:$A$111,'2012-2013'!DI$7,WPB!M$101:M$111)</f>
        <v>0</v>
      </c>
      <c r="DJ61" s="88">
        <f>SUMIF(WPB!$A$101:$A$111,'2012-2013'!DJ$7,WPB!N$101:N$111)</f>
        <v>0</v>
      </c>
      <c r="DK61" s="88">
        <f>SUMIF(WPB!$A$101:$A$111,'2012-2013'!DK$7,WPB!O$101:O$111)</f>
        <v>0</v>
      </c>
      <c r="DN61" s="88">
        <f>SUMIF(WPB!$A$101:$A$111,'2012-2013'!DN$7,WPB!D$101:D$111)</f>
        <v>0</v>
      </c>
      <c r="DO61" s="88">
        <f>SUMIF(WPB!$A$101:$A$111,'2012-2013'!DO$7,WPB!E$101:E$111)</f>
        <v>0</v>
      </c>
      <c r="DP61" s="88">
        <f>SUMIF(WPB!$A$101:$A$111,'2012-2013'!DP$7,WPB!F$101:F$111)</f>
        <v>0</v>
      </c>
      <c r="DQ61" s="88">
        <f>SUMIF(WPB!$A$101:$A$111,'2012-2013'!DQ$7,WPB!G$101:G$111)</f>
        <v>0</v>
      </c>
      <c r="DR61" s="88">
        <f>SUMIF(WPB!$A$101:$A$111,'2012-2013'!DR$7,WPB!H$101:H$111)</f>
        <v>0</v>
      </c>
      <c r="DS61" s="88">
        <f>SUMIF(WPB!$A$101:$A$111,'2012-2013'!DS$7,WPB!I$101:I$111)</f>
        <v>0</v>
      </c>
      <c r="DT61" s="88">
        <f>SUMIF(WPB!$A$101:$A$111,'2012-2013'!DT$7,WPB!J$101:J$111)</f>
        <v>0</v>
      </c>
      <c r="DU61" s="88">
        <f>SUMIF(WPB!$A$101:$A$111,'2012-2013'!DU$7,WPB!K$101:K$111)</f>
        <v>0</v>
      </c>
      <c r="DV61" s="88">
        <f>SUMIF(WPB!$A$101:$A$111,'2012-2013'!DV$7,WPB!L$101:L$111)</f>
        <v>0</v>
      </c>
      <c r="DW61" s="88">
        <f>SUMIF(WPB!$A$101:$A$111,'2012-2013'!DW$7,WPB!M$101:M$111)</f>
        <v>0</v>
      </c>
      <c r="DX61" s="88">
        <f>SUMIF(WPB!$A$101:$A$111,'2012-2013'!DX$7,WPB!N$101:N$111)</f>
        <v>0</v>
      </c>
      <c r="DY61" s="88">
        <f>SUMIF(WPB!$A$101:$A$111,'2012-2013'!DY$7,WPB!O$101:O$111)</f>
        <v>0</v>
      </c>
      <c r="DZ61"/>
    </row>
    <row r="62" spans="1:130" s="16" customFormat="1" ht="15.6">
      <c r="A62" s="90"/>
      <c r="B62" s="27" t="s">
        <v>9</v>
      </c>
      <c r="C62" s="14">
        <f>+SUM(C59:C61)</f>
        <v>34382</v>
      </c>
      <c r="D62" s="103">
        <f ca="1">+SUM(D59:D61)</f>
        <v>45686</v>
      </c>
      <c r="E62" s="14">
        <f ca="1">SUM(E59:E61)</f>
        <v>11304</v>
      </c>
      <c r="F62" s="15">
        <f ca="1">IF(E62=0,0,IF(C62=0,1,E62/C62))</f>
        <v>0.32877668547495781</v>
      </c>
      <c r="G62" s="14">
        <f>SUM(G59:G61)</f>
        <v>34382</v>
      </c>
      <c r="H62" s="103">
        <f ca="1">SUM(H59:H61)</f>
        <v>45686</v>
      </c>
      <c r="I62" s="14">
        <f ca="1">SUM(I59:I61)</f>
        <v>11304</v>
      </c>
      <c r="J62" s="15">
        <f ca="1">IF(I62=0,0,IF(G62=0,1,I62/G62))</f>
        <v>0.32877668547495781</v>
      </c>
      <c r="K62" s="14">
        <f>+SUM(K59:K61)</f>
        <v>35313</v>
      </c>
      <c r="L62" s="103">
        <f ca="1">+SUM(L59:L61)</f>
        <v>42948</v>
      </c>
      <c r="M62" s="14">
        <f ca="1">SUM(M59:M61)</f>
        <v>7635</v>
      </c>
      <c r="N62" s="15">
        <f ca="1">IF(M62=0,0,IF(K62=0,1,M62/K62))</f>
        <v>0.21620932800951492</v>
      </c>
      <c r="O62" s="14">
        <f>SUM(O59:O61)</f>
        <v>69695</v>
      </c>
      <c r="P62" s="103">
        <f ca="1">SUM(P59:P61)</f>
        <v>88634</v>
      </c>
      <c r="Q62" s="14">
        <f ca="1">SUM(Q59:Q61)</f>
        <v>18939</v>
      </c>
      <c r="R62" s="15">
        <f ca="1">IF(Q62=0,0,IF(O62=0,1,Q62/O62))</f>
        <v>0.27174115790228853</v>
      </c>
      <c r="S62" s="14">
        <f>+SUM(S59:S61)</f>
        <v>41623</v>
      </c>
      <c r="T62" s="103">
        <f ca="1">+SUM(T59:T61)</f>
        <v>55345</v>
      </c>
      <c r="U62" s="14">
        <f ca="1">SUM(U59:U61)</f>
        <v>13722</v>
      </c>
      <c r="V62" s="15">
        <f ca="1">IF(U62=0,0,IF(S62=0,1,U62/S62))</f>
        <v>0.32967349782572136</v>
      </c>
      <c r="W62" s="14">
        <f>SUM(W59:W61)</f>
        <v>111318</v>
      </c>
      <c r="X62" s="103">
        <f ca="1">SUM(X59:X61)</f>
        <v>143979</v>
      </c>
      <c r="Y62" s="14">
        <f ca="1">SUM(Y59:Y61)</f>
        <v>32661</v>
      </c>
      <c r="Z62" s="15">
        <f ca="1">IF(Y62=0,0,IF(W62=0,1,Y62/W62))</f>
        <v>0.29340268420201587</v>
      </c>
      <c r="AA62" s="14">
        <f>+SUM(AA59:AA61)</f>
        <v>44435</v>
      </c>
      <c r="AB62" s="103">
        <f ca="1">+SUM(AB59:AB61)</f>
        <v>56468</v>
      </c>
      <c r="AC62" s="14">
        <f ca="1">SUM(AC59:AC61)</f>
        <v>12033</v>
      </c>
      <c r="AD62" s="15">
        <f ca="1">IF(AC62=0,0,IF(AA62=0,1,AC62/AA62))</f>
        <v>0.27080004500956451</v>
      </c>
      <c r="AE62" s="14">
        <f>SUM(AE59:AE61)</f>
        <v>155753</v>
      </c>
      <c r="AF62" s="103">
        <f ca="1">SUM(AF59:AF61)</f>
        <v>200447</v>
      </c>
      <c r="AG62" s="14">
        <f ca="1">SUM(AG59:AG61)</f>
        <v>44694</v>
      </c>
      <c r="AH62" s="15">
        <f ca="1">IF(AG62=0,0,IF(AE62=0,1,AG62/AE62))</f>
        <v>0.28695434437859946</v>
      </c>
      <c r="AI62" s="14">
        <f>+SUM(AI59:AI61)</f>
        <v>48193</v>
      </c>
      <c r="AJ62" s="103">
        <f ca="1">+SUM(AJ59:AJ61)</f>
        <v>65476</v>
      </c>
      <c r="AK62" s="14">
        <f ca="1">SUM(AK59:AK61)</f>
        <v>17283</v>
      </c>
      <c r="AL62" s="15">
        <f ca="1">IF(AK62=0,0,IF(AI62=0,1,AK62/AI62))</f>
        <v>0.35862054655240388</v>
      </c>
      <c r="AM62" s="14">
        <f>SUM(AM59:AM61)</f>
        <v>203946</v>
      </c>
      <c r="AN62" s="103">
        <f ca="1">SUM(AN59:AN61)</f>
        <v>265923</v>
      </c>
      <c r="AO62" s="14">
        <f ca="1">SUM(AO59:AO61)</f>
        <v>61977</v>
      </c>
      <c r="AP62" s="15">
        <f ca="1">IF(AO62=0,0,IF(AM62=0,1,AO62/AM62))</f>
        <v>0.30388926480538964</v>
      </c>
      <c r="AQ62" s="14">
        <f>+SUM(AQ59:AQ61)</f>
        <v>50417</v>
      </c>
      <c r="AR62" s="103">
        <f ca="1">+SUM(AR59:AR61)</f>
        <v>67219</v>
      </c>
      <c r="AS62" s="14">
        <f ca="1">SUM(AS59:AS61)</f>
        <v>16802</v>
      </c>
      <c r="AT62" s="15">
        <f ca="1">IF(AS62=0,0,IF(AQ62=0,1,AS62/AQ62))</f>
        <v>0.33326060654144435</v>
      </c>
      <c r="AU62" s="14">
        <f>SUM(AU59:AU61)</f>
        <v>254363</v>
      </c>
      <c r="AV62" s="103">
        <f ca="1">SUM(AV59:AV61)</f>
        <v>333142</v>
      </c>
      <c r="AW62" s="14">
        <f ca="1">SUM(AW59:AW61)</f>
        <v>78779</v>
      </c>
      <c r="AX62" s="15">
        <f ca="1">IF(AW62=0,0,IF(AU62=0,1,AW62/AU62))</f>
        <v>0.30971092493798236</v>
      </c>
      <c r="AY62" s="14">
        <f>+SUM(AY59:AY61)</f>
        <v>59253</v>
      </c>
      <c r="AZ62" s="103">
        <f ca="1">+SUM(AZ59:AZ61)</f>
        <v>75133</v>
      </c>
      <c r="BA62" s="14">
        <f ca="1">SUM(BA59:BA61)</f>
        <v>15880</v>
      </c>
      <c r="BB62" s="15">
        <f ca="1">IF(BA62=0,0,IF(AY62=0,1,BA62/AY62))</f>
        <v>0.26800330784939158</v>
      </c>
      <c r="BC62" s="14">
        <f>SUM(BC59:BC61)</f>
        <v>313616</v>
      </c>
      <c r="BD62" s="103">
        <f ca="1">SUM(BD59:BD61)</f>
        <v>408275</v>
      </c>
      <c r="BE62" s="14">
        <f ca="1">SUM(BE59:BE61)</f>
        <v>94659</v>
      </c>
      <c r="BF62" s="15">
        <f ca="1">IF(BE62=0,0,IF(BC62=0,1,BE62/BC62))</f>
        <v>0.30183090148461811</v>
      </c>
      <c r="BG62" s="14">
        <f>+SUM(BG59:BG61)</f>
        <v>61685</v>
      </c>
      <c r="BH62" s="103">
        <f ca="1">+SUM(BH59:BH61)</f>
        <v>82590</v>
      </c>
      <c r="BI62" s="14">
        <f ca="1">SUM(BI59:BI61)</f>
        <v>20905</v>
      </c>
      <c r="BJ62" s="15">
        <f ca="1">IF(BI62=0,0,IF(BG62=0,1,BI62/BG62))</f>
        <v>0.33889924617005757</v>
      </c>
      <c r="BK62" s="14">
        <f>SUM(BK59:BK61)</f>
        <v>375301</v>
      </c>
      <c r="BL62" s="103">
        <f ca="1">SUM(BL59:BL61)</f>
        <v>490865</v>
      </c>
      <c r="BM62" s="14">
        <f ca="1">SUM(BM59:BM61)</f>
        <v>115564</v>
      </c>
      <c r="BN62" s="15">
        <f ca="1">IF(BM62=0,0,IF(BK62=0,1,BM62/BK62))</f>
        <v>0.30792350673192986</v>
      </c>
      <c r="BO62" s="14">
        <f>+SUM(BO59:BO61)</f>
        <v>52326</v>
      </c>
      <c r="BP62" s="103">
        <f ca="1">+SUM(BP59:BP61)</f>
        <v>67953</v>
      </c>
      <c r="BQ62" s="14">
        <f ca="1">SUM(BQ59:BQ61)</f>
        <v>15627</v>
      </c>
      <c r="BR62" s="15">
        <f ca="1">IF(BQ62=0,0,IF(BO62=0,1,BQ62/BO62))</f>
        <v>0.29864694415778009</v>
      </c>
      <c r="BS62" s="14">
        <f>SUM(BS59:BS61)</f>
        <v>427627</v>
      </c>
      <c r="BT62" s="103">
        <f ca="1">SUM(BT59:BT61)</f>
        <v>558818</v>
      </c>
      <c r="BU62" s="14">
        <f ca="1">SUM(BU59:BU61)</f>
        <v>131191</v>
      </c>
      <c r="BV62" s="15">
        <f ca="1">IF(BU62=0,0,IF(BS62=0,1,BU62/BS62))</f>
        <v>0.30678839268802016</v>
      </c>
      <c r="BW62" s="14">
        <f>+SUM(BW59:BW61)</f>
        <v>52642</v>
      </c>
      <c r="BX62" s="103">
        <f ca="1">+SUM(BX59:BX61)</f>
        <v>66354</v>
      </c>
      <c r="BY62" s="14">
        <f ca="1">SUM(BY59:BY61)</f>
        <v>13712</v>
      </c>
      <c r="BZ62" s="15">
        <f ca="1">IF(BY62=0,0,IF(BW62=0,1,BY62/BW62))</f>
        <v>0.26047642566771778</v>
      </c>
      <c r="CA62" s="14">
        <f>SUM(CA59:CA61)</f>
        <v>480269</v>
      </c>
      <c r="CB62" s="103">
        <f ca="1">SUM(CB59:CB61)</f>
        <v>625172</v>
      </c>
      <c r="CC62" s="14">
        <f ca="1">SUM(CC59:CC61)</f>
        <v>144903</v>
      </c>
      <c r="CD62" s="15">
        <f ca="1">IF(CC62=0,0,IF(CA62=0,1,CC62/CA62))</f>
        <v>0.30171216547393231</v>
      </c>
      <c r="CE62" s="14">
        <f>+SUM(CE59:CE61)</f>
        <v>50646</v>
      </c>
      <c r="CF62" s="103">
        <f ca="1">+SUM(CF59:CF61)</f>
        <v>62021</v>
      </c>
      <c r="CG62" s="14">
        <f ca="1">SUM(CG59:CG61)</f>
        <v>11375</v>
      </c>
      <c r="CH62" s="15">
        <f ca="1">IF(CG62=0,0,IF(CE62=0,1,CG62/CE62))</f>
        <v>0.22459819136753148</v>
      </c>
      <c r="CI62" s="14">
        <f>SUM(CI59:CI61)</f>
        <v>530915</v>
      </c>
      <c r="CJ62" s="103">
        <f ca="1">SUM(CJ59:CJ61)</f>
        <v>687193</v>
      </c>
      <c r="CK62" s="14">
        <f ca="1">SUM(CK59:CK61)</f>
        <v>156278</v>
      </c>
      <c r="CL62" s="15">
        <f ca="1">IF(CK62=0,0,IF(CI62=0,1,CK62/CI62))</f>
        <v>0.29435597035306971</v>
      </c>
      <c r="CM62" s="14">
        <f>+SUM(CM59:CM61)</f>
        <v>52590</v>
      </c>
      <c r="CN62" s="103">
        <f ca="1">+SUM(CN59:CN61)</f>
        <v>63794</v>
      </c>
      <c r="CO62" s="14">
        <f ca="1">SUM(CO59:CO61)</f>
        <v>11204</v>
      </c>
      <c r="CP62" s="15">
        <f ca="1">IF(CO62=0,0,IF(CM62=0,1,CO62/CM62))</f>
        <v>0.21304430500095076</v>
      </c>
      <c r="CQ62" s="14">
        <f>SUM(CQ59:CQ61)</f>
        <v>583505</v>
      </c>
      <c r="CR62" s="103">
        <f ca="1">SUM(CR59:CR61)</f>
        <v>750987</v>
      </c>
      <c r="CS62" s="14">
        <f ca="1">SUM(CS59:CS61)</f>
        <v>167482</v>
      </c>
      <c r="CT62" s="15">
        <f ca="1">IF(CS62=0,0,IF(CQ62=0,1,CS62/CQ62))</f>
        <v>0.28702753189775582</v>
      </c>
    </row>
    <row r="63" spans="1:130" s="12" customFormat="1">
      <c r="A63" s="91"/>
      <c r="B63" s="28"/>
      <c r="C63" s="9"/>
      <c r="D63" s="9"/>
      <c r="E63" s="10"/>
      <c r="F63" s="11"/>
      <c r="G63" s="9"/>
      <c r="H63" s="9"/>
      <c r="I63" s="10"/>
      <c r="J63" s="11"/>
      <c r="K63" s="9"/>
      <c r="L63" s="9"/>
      <c r="M63" s="10"/>
      <c r="N63" s="11"/>
      <c r="O63" s="9"/>
      <c r="P63" s="9"/>
      <c r="Q63" s="10"/>
      <c r="R63" s="11"/>
      <c r="S63" s="9"/>
      <c r="T63" s="9"/>
      <c r="U63" s="10"/>
      <c r="V63" s="11"/>
      <c r="W63" s="9"/>
      <c r="X63" s="9"/>
      <c r="Y63" s="10"/>
      <c r="Z63" s="11"/>
      <c r="AA63" s="9"/>
      <c r="AB63" s="9"/>
      <c r="AC63" s="10"/>
      <c r="AD63" s="11"/>
      <c r="AE63" s="9"/>
      <c r="AF63" s="9"/>
      <c r="AG63" s="10"/>
      <c r="AH63" s="11"/>
      <c r="AI63" s="9"/>
      <c r="AJ63" s="9"/>
      <c r="AK63" s="10"/>
      <c r="AL63" s="11"/>
      <c r="AM63" s="9"/>
      <c r="AN63" s="9"/>
      <c r="AO63" s="10"/>
      <c r="AP63" s="11"/>
      <c r="AQ63" s="9"/>
      <c r="AR63" s="9"/>
      <c r="AS63" s="10"/>
      <c r="AT63" s="11"/>
      <c r="AU63" s="9"/>
      <c r="AV63" s="9"/>
      <c r="AW63" s="10"/>
      <c r="AX63" s="11"/>
      <c r="AY63" s="9"/>
      <c r="AZ63" s="9"/>
      <c r="BA63" s="10"/>
      <c r="BB63" s="11"/>
      <c r="BC63" s="9"/>
      <c r="BD63" s="9"/>
      <c r="BE63" s="10"/>
      <c r="BF63" s="11"/>
      <c r="BG63" s="9"/>
      <c r="BH63" s="9"/>
      <c r="BI63" s="10"/>
      <c r="BJ63" s="11"/>
      <c r="BK63" s="9"/>
      <c r="BL63" s="9"/>
      <c r="BM63" s="10"/>
      <c r="BN63" s="11"/>
      <c r="BO63" s="9"/>
      <c r="BP63" s="9"/>
      <c r="BQ63" s="10"/>
      <c r="BR63" s="11"/>
      <c r="BS63" s="9"/>
      <c r="BT63" s="9"/>
      <c r="BU63" s="10"/>
      <c r="BV63" s="11"/>
      <c r="BW63" s="9"/>
      <c r="BX63" s="9"/>
      <c r="BY63" s="10"/>
      <c r="BZ63" s="11"/>
      <c r="CA63" s="9"/>
      <c r="CB63" s="9"/>
      <c r="CC63" s="10"/>
      <c r="CD63" s="11"/>
      <c r="CE63" s="9"/>
      <c r="CF63" s="9"/>
      <c r="CG63" s="10"/>
      <c r="CH63" s="11"/>
      <c r="CI63" s="9"/>
      <c r="CJ63" s="9"/>
      <c r="CK63" s="10"/>
      <c r="CL63" s="11"/>
      <c r="CM63" s="9"/>
      <c r="CN63" s="9"/>
      <c r="CO63" s="10"/>
      <c r="CP63" s="11"/>
      <c r="CQ63" s="9"/>
      <c r="CR63" s="9"/>
      <c r="CS63" s="10"/>
      <c r="CT63" s="11"/>
    </row>
    <row r="64" spans="1:130" s="12" customFormat="1">
      <c r="A64" s="93" t="s">
        <v>19</v>
      </c>
      <c r="B64" s="31" t="s">
        <v>6</v>
      </c>
      <c r="C64" s="21">
        <f t="shared" ref="C64:E66" si="2">SUMIF($B$9:$B$63,$B64,C$9:C$63)</f>
        <v>2055927</v>
      </c>
      <c r="D64" s="87">
        <f t="shared" ca="1" si="2"/>
        <v>2134746</v>
      </c>
      <c r="E64" s="21">
        <f t="shared" ca="1" si="2"/>
        <v>78819</v>
      </c>
      <c r="F64" s="22">
        <f ca="1">IF(E64=0,0,IF(C64=0,1,E64/C64))</f>
        <v>3.8337450697422622E-2</v>
      </c>
      <c r="G64" s="21">
        <f t="shared" ref="G64:I66" si="3">SUMIF($B$9:$B$63,$B64,G$9:G$63)</f>
        <v>2055927</v>
      </c>
      <c r="H64" s="87">
        <f t="shared" ca="1" si="3"/>
        <v>2134746</v>
      </c>
      <c r="I64" s="21">
        <f t="shared" ca="1" si="3"/>
        <v>78819</v>
      </c>
      <c r="J64" s="22">
        <f ca="1">IF(I64=0,0,IF(G64=0,1,I64/G64))</f>
        <v>3.8337450697422622E-2</v>
      </c>
      <c r="K64" s="21">
        <f t="shared" ref="K64:M66" si="4">SUMIF($B$9:$B$63,$B64,K$9:K$63)</f>
        <v>2062995</v>
      </c>
      <c r="L64" s="87">
        <f t="shared" ca="1" si="4"/>
        <v>2001987</v>
      </c>
      <c r="M64" s="21">
        <f t="shared" ca="1" si="4"/>
        <v>-61008</v>
      </c>
      <c r="N64" s="22">
        <f ca="1">IF(M64=0,0,IF(K64=0,1,M64/K64))</f>
        <v>-2.9572538954287336E-2</v>
      </c>
      <c r="O64" s="21">
        <f t="shared" ref="O64:Q66" si="5">SUMIF($B$9:$B$63,$B64,O$9:O$63)</f>
        <v>4118922</v>
      </c>
      <c r="P64" s="87">
        <f t="shared" ca="1" si="5"/>
        <v>4136733</v>
      </c>
      <c r="Q64" s="21">
        <f t="shared" ca="1" si="5"/>
        <v>17811</v>
      </c>
      <c r="R64" s="22">
        <f ca="1">IF(Q64=0,0,IF(O64=0,1,Q64/O64))</f>
        <v>4.3241896787557521E-3</v>
      </c>
      <c r="S64" s="21">
        <f t="shared" ref="S64:U66" si="6">SUMIF($B$9:$B$63,$B64,S$9:S$63)</f>
        <v>2463693</v>
      </c>
      <c r="T64" s="87">
        <f t="shared" ca="1" si="6"/>
        <v>2519712</v>
      </c>
      <c r="U64" s="21">
        <f t="shared" ca="1" si="6"/>
        <v>56019</v>
      </c>
      <c r="V64" s="22">
        <f ca="1">IF(U64=0,0,IF(S64=0,1,U64/S64))</f>
        <v>2.2737816765319382E-2</v>
      </c>
      <c r="W64" s="21">
        <f t="shared" ref="W64:Y66" si="7">SUMIF($B$9:$B$63,$B64,W$9:W$63)</f>
        <v>6582615</v>
      </c>
      <c r="X64" s="87">
        <f t="shared" ca="1" si="7"/>
        <v>6656445</v>
      </c>
      <c r="Y64" s="21">
        <f t="shared" ca="1" si="7"/>
        <v>73830</v>
      </c>
      <c r="Z64" s="22">
        <f ca="1">IF(Y64=0,0,IF(W64=0,1,Y64/W64))</f>
        <v>1.1215907355967196E-2</v>
      </c>
      <c r="AA64" s="21">
        <f t="shared" ref="AA64:AC66" si="8">SUMIF($B$9:$B$63,$B64,AA$9:AA$63)</f>
        <v>2475687</v>
      </c>
      <c r="AB64" s="87">
        <f t="shared" ca="1" si="8"/>
        <v>2401827</v>
      </c>
      <c r="AC64" s="21">
        <f t="shared" ca="1" si="8"/>
        <v>-73860</v>
      </c>
      <c r="AD64" s="22">
        <f ca="1">IF(AC64=0,0,IF(AA64=0,1,AC64/AA64))</f>
        <v>-2.983414300757729E-2</v>
      </c>
      <c r="AE64" s="21">
        <f t="shared" ref="AE64:AG66" si="9">SUMIF($B$9:$B$63,$B64,AE$9:AE$63)</f>
        <v>9058302</v>
      </c>
      <c r="AF64" s="87">
        <f t="shared" ca="1" si="9"/>
        <v>9058272</v>
      </c>
      <c r="AG64" s="21">
        <f t="shared" ca="1" si="9"/>
        <v>-30</v>
      </c>
      <c r="AH64" s="22">
        <f ca="1">IF(AG64=0,0,IF(AE64=0,1,AG64/AE64))</f>
        <v>-3.3118789812925206E-6</v>
      </c>
      <c r="AI64" s="21">
        <f t="shared" ref="AI64:AK66" si="10">SUMIF($B$9:$B$63,$B64,AI$9:AI$63)</f>
        <v>2640778</v>
      </c>
      <c r="AJ64" s="87">
        <f t="shared" ca="1" si="10"/>
        <v>2677788</v>
      </c>
      <c r="AK64" s="21">
        <f t="shared" ca="1" si="10"/>
        <v>37010</v>
      </c>
      <c r="AL64" s="22">
        <f ca="1">IF(AK64=0,0,IF(AI64=0,1,AK64/AI64))</f>
        <v>1.401480927211602E-2</v>
      </c>
      <c r="AM64" s="21">
        <f t="shared" ref="AM64:AO66" si="11">SUMIF($B$9:$B$63,$B64,AM$9:AM$63)</f>
        <v>11699080</v>
      </c>
      <c r="AN64" s="87">
        <f t="shared" ca="1" si="11"/>
        <v>11736060</v>
      </c>
      <c r="AO64" s="21">
        <f t="shared" ca="1" si="11"/>
        <v>36980</v>
      </c>
      <c r="AP64" s="22">
        <f ca="1">IF(AO64=0,0,IF(AM64=0,1,AO64/AM64))</f>
        <v>3.160932312626292E-3</v>
      </c>
      <c r="AQ64" s="21">
        <f t="shared" ref="AQ64:AS66" si="12">SUMIF($B$9:$B$63,$B64,AQ$9:AQ$63)</f>
        <v>2758068</v>
      </c>
      <c r="AR64" s="87">
        <f t="shared" ca="1" si="12"/>
        <v>2730388</v>
      </c>
      <c r="AS64" s="21">
        <f t="shared" ca="1" si="12"/>
        <v>-27680</v>
      </c>
      <c r="AT64" s="22">
        <f ca="1">IF(AS64=0,0,IF(AQ64=0,1,AS64/AQ64))</f>
        <v>-1.0036010714746699E-2</v>
      </c>
      <c r="AU64" s="21">
        <f t="shared" ref="AU64:AW66" si="13">SUMIF($B$9:$B$63,$B64,AU$9:AU$63)</f>
        <v>14457148</v>
      </c>
      <c r="AV64" s="87">
        <f t="shared" ca="1" si="13"/>
        <v>14466448</v>
      </c>
      <c r="AW64" s="21">
        <f t="shared" ca="1" si="13"/>
        <v>9300</v>
      </c>
      <c r="AX64" s="22">
        <f ca="1">IF(AW64=0,0,IF(AU64=0,1,AW64/AU64))</f>
        <v>6.4328040357614102E-4</v>
      </c>
      <c r="AY64" s="21">
        <f t="shared" ref="AY64:BA66" si="14">SUMIF($B$9:$B$63,$B64,AY$9:AY$63)</f>
        <v>3146393</v>
      </c>
      <c r="AZ64" s="87">
        <f t="shared" ca="1" si="14"/>
        <v>3124868</v>
      </c>
      <c r="BA64" s="21">
        <f t="shared" ca="1" si="14"/>
        <v>-21525</v>
      </c>
      <c r="BB64" s="22">
        <f ca="1">IF(BA64=0,0,IF(AY64=0,1,BA64/AY64))</f>
        <v>-6.8411670125124229E-3</v>
      </c>
      <c r="BC64" s="21">
        <f t="shared" ref="BC64:BE66" si="15">SUMIF($B$9:$B$63,$B64,BC$9:BC$63)</f>
        <v>17603541</v>
      </c>
      <c r="BD64" s="87">
        <f t="shared" ca="1" si="15"/>
        <v>17591316</v>
      </c>
      <c r="BE64" s="21">
        <f t="shared" ca="1" si="15"/>
        <v>-12225</v>
      </c>
      <c r="BF64" s="22">
        <f ca="1">IF(BE64=0,0,IF(BC64=0,1,BE64/BC64))</f>
        <v>-6.9446255159686342E-4</v>
      </c>
      <c r="BG64" s="21">
        <f t="shared" ref="BG64:BI66" si="16">SUMIF($B$9:$B$63,$B64,BG$9:BG$63)</f>
        <v>3370465</v>
      </c>
      <c r="BH64" s="87">
        <f t="shared" ca="1" si="16"/>
        <v>3343372</v>
      </c>
      <c r="BI64" s="21">
        <f t="shared" ca="1" si="16"/>
        <v>-27093</v>
      </c>
      <c r="BJ64" s="22">
        <f ca="1">IF(BI64=0,0,IF(BG64=0,1,BI64/BG64))</f>
        <v>-8.0383567252589778E-3</v>
      </c>
      <c r="BK64" s="21">
        <f t="shared" ref="BK64:BM66" si="17">SUMIF($B$9:$B$63,$B64,BK$9:BK$63)</f>
        <v>20974006</v>
      </c>
      <c r="BL64" s="87">
        <f t="shared" ca="1" si="17"/>
        <v>20934688</v>
      </c>
      <c r="BM64" s="21">
        <f t="shared" ca="1" si="17"/>
        <v>-39318</v>
      </c>
      <c r="BN64" s="22">
        <f ca="1">IF(BM64=0,0,IF(BK64=0,1,BM64/BK64))</f>
        <v>-1.8746061195939394E-3</v>
      </c>
      <c r="BO64" s="21">
        <f t="shared" ref="BO64:BQ66" si="18">SUMIF($B$9:$B$63,$B64,BO$9:BO$63)</f>
        <v>2703528</v>
      </c>
      <c r="BP64" s="87">
        <f t="shared" ca="1" si="18"/>
        <v>2622292</v>
      </c>
      <c r="BQ64" s="21">
        <f t="shared" ca="1" si="18"/>
        <v>-81236</v>
      </c>
      <c r="BR64" s="22">
        <f ca="1">IF(BQ64=0,0,IF(BO64=0,1,BQ64/BO64))</f>
        <v>-3.004814449859591E-2</v>
      </c>
      <c r="BS64" s="21">
        <f t="shared" ref="BS64:BU66" si="19">SUMIF($B$9:$B$63,$B64,BS$9:BS$63)</f>
        <v>23677534</v>
      </c>
      <c r="BT64" s="87">
        <f t="shared" ca="1" si="19"/>
        <v>23556980</v>
      </c>
      <c r="BU64" s="21">
        <f t="shared" ca="1" si="19"/>
        <v>-120554</v>
      </c>
      <c r="BV64" s="22">
        <f ca="1">IF(BU64=0,0,IF(BS64=0,1,BU64/BS64))</f>
        <v>-5.0914930583564992E-3</v>
      </c>
      <c r="BW64" s="21">
        <f t="shared" ref="BW64:BY66" si="20">SUMIF($B$9:$B$63,$B64,BW$9:BW$63)</f>
        <v>2605317</v>
      </c>
      <c r="BX64" s="87">
        <f t="shared" ca="1" si="20"/>
        <v>2624562</v>
      </c>
      <c r="BY64" s="21">
        <f t="shared" ca="1" si="20"/>
        <v>19245</v>
      </c>
      <c r="BZ64" s="22">
        <f ca="1">IF(BY64=0,0,IF(BW64=0,1,BY64/BW64))</f>
        <v>7.3868170360842844E-3</v>
      </c>
      <c r="CA64" s="21">
        <f t="shared" ref="CA64:CC66" si="21">SUMIF($B$9:$B$63,$B64,CA$9:CA$63)</f>
        <v>26282851</v>
      </c>
      <c r="CB64" s="87">
        <f t="shared" ca="1" si="21"/>
        <v>26181542</v>
      </c>
      <c r="CC64" s="21">
        <f t="shared" ca="1" si="21"/>
        <v>-101309</v>
      </c>
      <c r="CD64" s="22">
        <f ca="1">IF(CC64=0,0,IF(CA64=0,1,CC64/CA64))</f>
        <v>-3.8545666145579109E-3</v>
      </c>
      <c r="CE64" s="21">
        <f t="shared" ref="CE64:CG66" si="22">SUMIF($B$9:$B$63,$B64,CE$9:CE$63)</f>
        <v>2491482</v>
      </c>
      <c r="CF64" s="87">
        <f t="shared" ca="1" si="22"/>
        <v>2434405</v>
      </c>
      <c r="CG64" s="21">
        <f t="shared" ca="1" si="22"/>
        <v>-57077</v>
      </c>
      <c r="CH64" s="22">
        <f ca="1">IF(CG64=0,0,IF(CE64=0,1,CG64/CE64))</f>
        <v>-2.2908855050929527E-2</v>
      </c>
      <c r="CI64" s="21">
        <f t="shared" ref="CI64:CK66" si="23">SUMIF($B$9:$B$63,$B64,CI$9:CI$63)</f>
        <v>28774333</v>
      </c>
      <c r="CJ64" s="87">
        <f t="shared" ca="1" si="23"/>
        <v>28615947</v>
      </c>
      <c r="CK64" s="21">
        <f t="shared" ca="1" si="23"/>
        <v>-158386</v>
      </c>
      <c r="CL64" s="22">
        <f ca="1">IF(CK64=0,0,IF(CI64=0,1,CK64/CI64))</f>
        <v>-5.5044195116529717E-3</v>
      </c>
      <c r="CM64" s="21">
        <f t="shared" ref="CM64:CO66" si="24">SUMIF($B$9:$B$63,$B64,CM$9:CM$63)</f>
        <v>2431472</v>
      </c>
      <c r="CN64" s="87">
        <f t="shared" ca="1" si="24"/>
        <v>2380477</v>
      </c>
      <c r="CO64" s="21">
        <f t="shared" ca="1" si="24"/>
        <v>-50995</v>
      </c>
      <c r="CP64" s="22">
        <f ca="1">IF(CO64=0,0,IF(CM64=0,1,CO64/CM64))</f>
        <v>-2.097289214105694E-2</v>
      </c>
      <c r="CQ64" s="21">
        <f t="shared" ref="CQ64:CS66" si="25">SUMIF($B$9:$B$63,$B64,CQ$9:CQ$63)</f>
        <v>31205805</v>
      </c>
      <c r="CR64" s="87">
        <f t="shared" ca="1" si="25"/>
        <v>30996424</v>
      </c>
      <c r="CS64" s="21">
        <f t="shared" ca="1" si="25"/>
        <v>-209381</v>
      </c>
      <c r="CT64" s="22">
        <f ca="1">IF(CS64=0,0,IF(CQ64=0,1,CS64/CQ64))</f>
        <v>-6.7096810993980127E-3</v>
      </c>
    </row>
    <row r="65" spans="1:98" s="12" customFormat="1">
      <c r="A65" s="94"/>
      <c r="B65" s="29" t="s">
        <v>7</v>
      </c>
      <c r="C65" s="21">
        <f t="shared" si="2"/>
        <v>543789</v>
      </c>
      <c r="D65" s="87">
        <f t="shared" ca="1" si="2"/>
        <v>522082</v>
      </c>
      <c r="E65" s="21">
        <f t="shared" ca="1" si="2"/>
        <v>-21707</v>
      </c>
      <c r="F65" s="22">
        <f ca="1">IF(E65=0,0,IF(C65=0,1,E65/C65))</f>
        <v>-3.991805645204298E-2</v>
      </c>
      <c r="G65" s="21">
        <f t="shared" si="3"/>
        <v>543789</v>
      </c>
      <c r="H65" s="87">
        <f t="shared" ca="1" si="3"/>
        <v>522082</v>
      </c>
      <c r="I65" s="21">
        <f t="shared" ca="1" si="3"/>
        <v>-21707</v>
      </c>
      <c r="J65" s="22">
        <f ca="1">IF(I65=0,0,IF(G65=0,1,I65/G65))</f>
        <v>-3.991805645204298E-2</v>
      </c>
      <c r="K65" s="21">
        <f t="shared" si="4"/>
        <v>547082</v>
      </c>
      <c r="L65" s="87">
        <f t="shared" ca="1" si="4"/>
        <v>494630</v>
      </c>
      <c r="M65" s="21">
        <f t="shared" ca="1" si="4"/>
        <v>-52452</v>
      </c>
      <c r="N65" s="22">
        <f ca="1">IF(M65=0,0,IF(K65=0,1,M65/K65))</f>
        <v>-9.5875938159179067E-2</v>
      </c>
      <c r="O65" s="21">
        <f t="shared" si="5"/>
        <v>1090871</v>
      </c>
      <c r="P65" s="87">
        <f t="shared" ca="1" si="5"/>
        <v>1016712</v>
      </c>
      <c r="Q65" s="21">
        <f t="shared" ca="1" si="5"/>
        <v>-74159</v>
      </c>
      <c r="R65" s="22">
        <f ca="1">IF(Q65=0,0,IF(O65=0,1,Q65/O65))</f>
        <v>-6.7981457019207589E-2</v>
      </c>
      <c r="S65" s="21">
        <f t="shared" si="6"/>
        <v>596861</v>
      </c>
      <c r="T65" s="87">
        <f t="shared" ca="1" si="6"/>
        <v>529078</v>
      </c>
      <c r="U65" s="21">
        <f t="shared" ca="1" si="6"/>
        <v>-67783</v>
      </c>
      <c r="V65" s="22">
        <f ca="1">IF(U65=0,0,IF(S65=0,1,U65/S65))</f>
        <v>-0.11356580510370086</v>
      </c>
      <c r="W65" s="21">
        <f t="shared" si="7"/>
        <v>1687732</v>
      </c>
      <c r="X65" s="87">
        <f t="shared" ca="1" si="7"/>
        <v>1545790</v>
      </c>
      <c r="Y65" s="21">
        <f t="shared" ca="1" si="7"/>
        <v>-141942</v>
      </c>
      <c r="Z65" s="22">
        <f ca="1">IF(Y65=0,0,IF(W65=0,1,Y65/W65))</f>
        <v>-8.4102215280625128E-2</v>
      </c>
      <c r="AA65" s="21">
        <f t="shared" si="8"/>
        <v>573024</v>
      </c>
      <c r="AB65" s="87">
        <f t="shared" ca="1" si="8"/>
        <v>559383</v>
      </c>
      <c r="AC65" s="21">
        <f t="shared" ca="1" si="8"/>
        <v>-13641</v>
      </c>
      <c r="AD65" s="22">
        <f ca="1">IF(AC65=0,0,IF(AA65=0,1,AC65/AA65))</f>
        <v>-2.3805285642486178E-2</v>
      </c>
      <c r="AE65" s="21">
        <f t="shared" si="9"/>
        <v>2260756</v>
      </c>
      <c r="AF65" s="87">
        <f t="shared" ca="1" si="9"/>
        <v>2105173</v>
      </c>
      <c r="AG65" s="21">
        <f t="shared" ca="1" si="9"/>
        <v>-155583</v>
      </c>
      <c r="AH65" s="22">
        <f ca="1">IF(AG65=0,0,IF(AE65=0,1,AG65/AE65))</f>
        <v>-6.8819014524344954E-2</v>
      </c>
      <c r="AI65" s="21">
        <f t="shared" si="10"/>
        <v>583894</v>
      </c>
      <c r="AJ65" s="87">
        <f t="shared" ca="1" si="10"/>
        <v>577963</v>
      </c>
      <c r="AK65" s="21">
        <f t="shared" ca="1" si="10"/>
        <v>-5931</v>
      </c>
      <c r="AL65" s="22">
        <f ca="1">IF(AK65=0,0,IF(AI65=0,1,AK65/AI65))</f>
        <v>-1.015766560368834E-2</v>
      </c>
      <c r="AM65" s="21">
        <f t="shared" si="11"/>
        <v>2844650</v>
      </c>
      <c r="AN65" s="87">
        <f t="shared" ca="1" si="11"/>
        <v>2683136</v>
      </c>
      <c r="AO65" s="21">
        <f t="shared" ca="1" si="11"/>
        <v>-161514</v>
      </c>
      <c r="AP65" s="22">
        <f ca="1">IF(AO65=0,0,IF(AM65=0,1,AO65/AM65))</f>
        <v>-5.6778162515599459E-2</v>
      </c>
      <c r="AQ65" s="21">
        <f t="shared" si="12"/>
        <v>565118</v>
      </c>
      <c r="AR65" s="87">
        <f t="shared" ca="1" si="12"/>
        <v>549893</v>
      </c>
      <c r="AS65" s="21">
        <f t="shared" ca="1" si="12"/>
        <v>-15225</v>
      </c>
      <c r="AT65" s="22">
        <f ca="1">IF(AS65=0,0,IF(AQ65=0,1,AS65/AQ65))</f>
        <v>-2.694127598129948E-2</v>
      </c>
      <c r="AU65" s="21">
        <f t="shared" si="13"/>
        <v>3409768</v>
      </c>
      <c r="AV65" s="87">
        <f t="shared" ca="1" si="13"/>
        <v>3233029</v>
      </c>
      <c r="AW65" s="21">
        <f t="shared" ca="1" si="13"/>
        <v>-176739</v>
      </c>
      <c r="AX65" s="22">
        <f ca="1">IF(AW65=0,0,IF(AU65=0,1,AW65/AU65))</f>
        <v>-5.1833145246245493E-2</v>
      </c>
      <c r="AY65" s="21">
        <f t="shared" si="14"/>
        <v>505588</v>
      </c>
      <c r="AZ65" s="87">
        <f t="shared" ca="1" si="14"/>
        <v>518173</v>
      </c>
      <c r="BA65" s="21">
        <f t="shared" ca="1" si="14"/>
        <v>12585</v>
      </c>
      <c r="BB65" s="22">
        <f ca="1">IF(BA65=0,0,IF(AY65=0,1,BA65/AY65))</f>
        <v>2.489180914103974E-2</v>
      </c>
      <c r="BC65" s="21">
        <f t="shared" si="15"/>
        <v>3915356</v>
      </c>
      <c r="BD65" s="87">
        <f t="shared" ca="1" si="15"/>
        <v>3751202</v>
      </c>
      <c r="BE65" s="21">
        <f t="shared" ca="1" si="15"/>
        <v>-164154</v>
      </c>
      <c r="BF65" s="22">
        <f ca="1">IF(BE65=0,0,IF(BC65=0,1,BE65/BC65))</f>
        <v>-4.1925689515844793E-2</v>
      </c>
      <c r="BG65" s="21">
        <f t="shared" si="16"/>
        <v>574067</v>
      </c>
      <c r="BH65" s="87">
        <f t="shared" ca="1" si="16"/>
        <v>558781</v>
      </c>
      <c r="BI65" s="21">
        <f t="shared" ca="1" si="16"/>
        <v>-15286</v>
      </c>
      <c r="BJ65" s="22">
        <f ca="1">IF(BI65=0,0,IF(BG65=0,1,BI65/BG65))</f>
        <v>-2.6627553926632259E-2</v>
      </c>
      <c r="BK65" s="21">
        <f t="shared" si="17"/>
        <v>4489423</v>
      </c>
      <c r="BL65" s="87">
        <f t="shared" ca="1" si="17"/>
        <v>4309983</v>
      </c>
      <c r="BM65" s="21">
        <f t="shared" ca="1" si="17"/>
        <v>-179440</v>
      </c>
      <c r="BN65" s="22">
        <f ca="1">IF(BM65=0,0,IF(BK65=0,1,BM65/BK65))</f>
        <v>-3.9969501648652844E-2</v>
      </c>
      <c r="BO65" s="21">
        <f t="shared" si="18"/>
        <v>524903</v>
      </c>
      <c r="BP65" s="87">
        <f t="shared" ca="1" si="18"/>
        <v>547440</v>
      </c>
      <c r="BQ65" s="21">
        <f t="shared" ca="1" si="18"/>
        <v>22537</v>
      </c>
      <c r="BR65" s="22">
        <f ca="1">IF(BQ65=0,0,IF(BO65=0,1,BQ65/BO65))</f>
        <v>4.2935551901970459E-2</v>
      </c>
      <c r="BS65" s="21">
        <f t="shared" si="19"/>
        <v>5014326</v>
      </c>
      <c r="BT65" s="87">
        <f t="shared" ca="1" si="19"/>
        <v>4857423</v>
      </c>
      <c r="BU65" s="21">
        <f t="shared" ca="1" si="19"/>
        <v>-156903</v>
      </c>
      <c r="BV65" s="22">
        <f ca="1">IF(BU65=0,0,IF(BS65=0,1,BU65/BS65))</f>
        <v>-3.1290945183859206E-2</v>
      </c>
      <c r="BW65" s="21">
        <f t="shared" si="20"/>
        <v>569749</v>
      </c>
      <c r="BX65" s="87">
        <f t="shared" ca="1" si="20"/>
        <v>590879</v>
      </c>
      <c r="BY65" s="21">
        <f t="shared" ca="1" si="20"/>
        <v>21130</v>
      </c>
      <c r="BZ65" s="22">
        <f ca="1">IF(BY65=0,0,IF(BW65=0,1,BY65/BW65))</f>
        <v>3.7086506514272075E-2</v>
      </c>
      <c r="CA65" s="21">
        <f t="shared" si="21"/>
        <v>5584075</v>
      </c>
      <c r="CB65" s="87">
        <f t="shared" ca="1" si="21"/>
        <v>5448302</v>
      </c>
      <c r="CC65" s="21">
        <f t="shared" ca="1" si="21"/>
        <v>-135773</v>
      </c>
      <c r="CD65" s="22">
        <f ca="1">IF(CC65=0,0,IF(CA65=0,1,CC65/CA65))</f>
        <v>-2.4314322425827015E-2</v>
      </c>
      <c r="CE65" s="21">
        <f t="shared" si="22"/>
        <v>545344</v>
      </c>
      <c r="CF65" s="87">
        <f t="shared" ca="1" si="22"/>
        <v>541370</v>
      </c>
      <c r="CG65" s="21">
        <f t="shared" ca="1" si="22"/>
        <v>-3974</v>
      </c>
      <c r="CH65" s="22">
        <f ca="1">IF(CG65=0,0,IF(CE65=0,1,CG65/CE65))</f>
        <v>-7.2871435277549581E-3</v>
      </c>
      <c r="CI65" s="21">
        <f t="shared" si="23"/>
        <v>6129419</v>
      </c>
      <c r="CJ65" s="87">
        <f t="shared" ca="1" si="23"/>
        <v>5989672</v>
      </c>
      <c r="CK65" s="21">
        <f t="shared" ca="1" si="23"/>
        <v>-139747</v>
      </c>
      <c r="CL65" s="22">
        <f ca="1">IF(CK65=0,0,IF(CI65=0,1,CK65/CI65))</f>
        <v>-2.2799387674427216E-2</v>
      </c>
      <c r="CM65" s="21">
        <f t="shared" si="24"/>
        <v>446357</v>
      </c>
      <c r="CN65" s="87">
        <f t="shared" ca="1" si="24"/>
        <v>467965</v>
      </c>
      <c r="CO65" s="21">
        <f t="shared" ca="1" si="24"/>
        <v>21608</v>
      </c>
      <c r="CP65" s="22">
        <f ca="1">IF(CO65=0,0,IF(CM65=0,1,CO65/CM65))</f>
        <v>4.8409681040064344E-2</v>
      </c>
      <c r="CQ65" s="21">
        <f t="shared" si="25"/>
        <v>6575776</v>
      </c>
      <c r="CR65" s="87">
        <f t="shared" ca="1" si="25"/>
        <v>6457637</v>
      </c>
      <c r="CS65" s="21">
        <f t="shared" ca="1" si="25"/>
        <v>-118139</v>
      </c>
      <c r="CT65" s="22">
        <f ca="1">IF(CS65=0,0,IF(CQ65=0,1,CS65/CQ65))</f>
        <v>-1.7965788372353315E-2</v>
      </c>
    </row>
    <row r="66" spans="1:98" s="12" customFormat="1">
      <c r="A66" s="95"/>
      <c r="B66" s="29" t="s">
        <v>8</v>
      </c>
      <c r="C66" s="87">
        <f t="shared" si="2"/>
        <v>10381</v>
      </c>
      <c r="D66" s="87">
        <f t="shared" ca="1" si="2"/>
        <v>9098</v>
      </c>
      <c r="E66" s="87">
        <f t="shared" ca="1" si="2"/>
        <v>-1283</v>
      </c>
      <c r="F66" s="22">
        <f ca="1">IF(E66=0,0,IF(C66=0,1,E66/C66))</f>
        <v>-0.1235911761872652</v>
      </c>
      <c r="G66" s="87">
        <f t="shared" si="3"/>
        <v>10381</v>
      </c>
      <c r="H66" s="87">
        <f t="shared" ca="1" si="3"/>
        <v>9098</v>
      </c>
      <c r="I66" s="87">
        <f t="shared" ca="1" si="3"/>
        <v>-1283</v>
      </c>
      <c r="J66" s="22">
        <f ca="1">IF(I66=0,0,IF(G66=0,1,I66/G66))</f>
        <v>-0.1235911761872652</v>
      </c>
      <c r="K66" s="87">
        <f t="shared" si="4"/>
        <v>10479</v>
      </c>
      <c r="L66" s="87">
        <f t="shared" ca="1" si="4"/>
        <v>8494</v>
      </c>
      <c r="M66" s="87">
        <f t="shared" ca="1" si="4"/>
        <v>-1985</v>
      </c>
      <c r="N66" s="22">
        <f ca="1">IF(M66=0,0,IF(K66=0,1,M66/K66))</f>
        <v>-0.18942647199160226</v>
      </c>
      <c r="O66" s="87">
        <f t="shared" si="5"/>
        <v>20860</v>
      </c>
      <c r="P66" s="87">
        <f t="shared" ca="1" si="5"/>
        <v>17592</v>
      </c>
      <c r="Q66" s="87">
        <f t="shared" ca="1" si="5"/>
        <v>-3268</v>
      </c>
      <c r="R66" s="22">
        <f ca="1">IF(Q66=0,0,IF(O66=0,1,Q66/O66))</f>
        <v>-0.15666347075743048</v>
      </c>
      <c r="S66" s="87">
        <f t="shared" si="6"/>
        <v>10818</v>
      </c>
      <c r="T66" s="87">
        <f t="shared" ca="1" si="6"/>
        <v>9457</v>
      </c>
      <c r="U66" s="87">
        <f t="shared" ca="1" si="6"/>
        <v>-1361</v>
      </c>
      <c r="V66" s="22">
        <f ca="1">IF(U66=0,0,IF(S66=0,1,U66/S66))</f>
        <v>-0.12580883712331301</v>
      </c>
      <c r="W66" s="87">
        <f t="shared" si="7"/>
        <v>31678</v>
      </c>
      <c r="X66" s="87">
        <f t="shared" ca="1" si="7"/>
        <v>27049</v>
      </c>
      <c r="Y66" s="87">
        <f t="shared" ca="1" si="7"/>
        <v>-4629</v>
      </c>
      <c r="Z66" s="22">
        <f ca="1">IF(Y66=0,0,IF(W66=0,1,Y66/W66))</f>
        <v>-0.14612664940968495</v>
      </c>
      <c r="AA66" s="87">
        <f t="shared" si="8"/>
        <v>11115</v>
      </c>
      <c r="AB66" s="87">
        <f t="shared" ca="1" si="8"/>
        <v>10102</v>
      </c>
      <c r="AC66" s="87">
        <f t="shared" ca="1" si="8"/>
        <v>-1013</v>
      </c>
      <c r="AD66" s="22">
        <f ca="1">IF(AC66=0,0,IF(AA66=0,1,AC66/AA66))</f>
        <v>-9.1138101664417451E-2</v>
      </c>
      <c r="AE66" s="87">
        <f t="shared" si="9"/>
        <v>42793</v>
      </c>
      <c r="AF66" s="87">
        <f t="shared" ca="1" si="9"/>
        <v>37151</v>
      </c>
      <c r="AG66" s="87">
        <f t="shared" ca="1" si="9"/>
        <v>-5642</v>
      </c>
      <c r="AH66" s="22">
        <f ca="1">IF(AG66=0,0,IF(AE66=0,1,AG66/AE66))</f>
        <v>-0.13184399317645409</v>
      </c>
      <c r="AI66" s="87">
        <f t="shared" si="10"/>
        <v>15927</v>
      </c>
      <c r="AJ66" s="87">
        <f t="shared" ca="1" si="10"/>
        <v>13786</v>
      </c>
      <c r="AK66" s="87">
        <f t="shared" ca="1" si="10"/>
        <v>-2141</v>
      </c>
      <c r="AL66" s="22">
        <f ca="1">IF(AK66=0,0,IF(AI66=0,1,AK66/AI66))</f>
        <v>-0.13442581779368368</v>
      </c>
      <c r="AM66" s="87">
        <f t="shared" si="11"/>
        <v>58720</v>
      </c>
      <c r="AN66" s="87">
        <f t="shared" ca="1" si="11"/>
        <v>50937</v>
      </c>
      <c r="AO66" s="87">
        <f t="shared" ca="1" si="11"/>
        <v>-7783</v>
      </c>
      <c r="AP66" s="22">
        <f ca="1">IF(AO66=0,0,IF(AM66=0,1,AO66/AM66))</f>
        <v>-0.13254427792915532</v>
      </c>
      <c r="AQ66" s="87">
        <f t="shared" si="12"/>
        <v>18768</v>
      </c>
      <c r="AR66" s="87">
        <f t="shared" ca="1" si="12"/>
        <v>16856</v>
      </c>
      <c r="AS66" s="87">
        <f t="shared" ca="1" si="12"/>
        <v>-1912</v>
      </c>
      <c r="AT66" s="22">
        <f ca="1">IF(AS66=0,0,IF(AQ66=0,1,AS66/AQ66))</f>
        <v>-0.10187553282182438</v>
      </c>
      <c r="AU66" s="87">
        <f t="shared" si="13"/>
        <v>77488</v>
      </c>
      <c r="AV66" s="87">
        <f t="shared" ca="1" si="13"/>
        <v>67793</v>
      </c>
      <c r="AW66" s="87">
        <f t="shared" ca="1" si="13"/>
        <v>-9695</v>
      </c>
      <c r="AX66" s="22">
        <f ca="1">IF(AW66=0,0,IF(AU66=0,1,AW66/AU66))</f>
        <v>-0.12511614701631221</v>
      </c>
      <c r="AY66" s="87">
        <f t="shared" si="14"/>
        <v>20716</v>
      </c>
      <c r="AZ66" s="87">
        <f t="shared" ca="1" si="14"/>
        <v>19487</v>
      </c>
      <c r="BA66" s="87">
        <f t="shared" ca="1" si="14"/>
        <v>-1229</v>
      </c>
      <c r="BB66" s="22">
        <f ca="1">IF(BA66=0,0,IF(AY66=0,1,BA66/AY66))</f>
        <v>-5.9326124734504729E-2</v>
      </c>
      <c r="BC66" s="87">
        <f t="shared" si="15"/>
        <v>98204</v>
      </c>
      <c r="BD66" s="87">
        <f t="shared" ca="1" si="15"/>
        <v>87280</v>
      </c>
      <c r="BE66" s="87">
        <f t="shared" ca="1" si="15"/>
        <v>-10924</v>
      </c>
      <c r="BF66" s="22">
        <f ca="1">IF(BE66=0,0,IF(BC66=0,1,BE66/BC66))</f>
        <v>-0.11123783145289398</v>
      </c>
      <c r="BG66" s="87">
        <f t="shared" si="16"/>
        <v>22066</v>
      </c>
      <c r="BH66" s="87">
        <f t="shared" ca="1" si="16"/>
        <v>22119</v>
      </c>
      <c r="BI66" s="87">
        <f t="shared" ca="1" si="16"/>
        <v>53</v>
      </c>
      <c r="BJ66" s="22">
        <f ca="1">IF(BI66=0,0,IF(BG66=0,1,BI66/BG66))</f>
        <v>2.4018852533309164E-3</v>
      </c>
      <c r="BK66" s="87">
        <f t="shared" si="17"/>
        <v>120270</v>
      </c>
      <c r="BL66" s="87">
        <f t="shared" ca="1" si="17"/>
        <v>109399</v>
      </c>
      <c r="BM66" s="87">
        <f t="shared" ca="1" si="17"/>
        <v>-10871</v>
      </c>
      <c r="BN66" s="22">
        <f ca="1">IF(BM66=0,0,IF(BK66=0,1,BM66/BK66))</f>
        <v>-9.038829300740002E-2</v>
      </c>
      <c r="BO66" s="87">
        <f t="shared" si="18"/>
        <v>17256</v>
      </c>
      <c r="BP66" s="87">
        <f t="shared" ca="1" si="18"/>
        <v>17115</v>
      </c>
      <c r="BQ66" s="87">
        <f t="shared" ca="1" si="18"/>
        <v>-141</v>
      </c>
      <c r="BR66" s="22">
        <f ca="1">IF(BQ66=0,0,IF(BO66=0,1,BQ66/BO66))</f>
        <v>-8.1710709318497908E-3</v>
      </c>
      <c r="BS66" s="87">
        <f t="shared" si="19"/>
        <v>137526</v>
      </c>
      <c r="BT66" s="87">
        <f t="shared" ca="1" si="19"/>
        <v>126514</v>
      </c>
      <c r="BU66" s="87">
        <f t="shared" ca="1" si="19"/>
        <v>-11012</v>
      </c>
      <c r="BV66" s="22">
        <f ca="1">IF(BU66=0,0,IF(BS66=0,1,BU66/BS66))</f>
        <v>-8.0072131815074971E-2</v>
      </c>
      <c r="BW66" s="87">
        <f t="shared" si="20"/>
        <v>14072</v>
      </c>
      <c r="BX66" s="87">
        <f t="shared" ca="1" si="20"/>
        <v>13535</v>
      </c>
      <c r="BY66" s="87">
        <f t="shared" ca="1" si="20"/>
        <v>-537</v>
      </c>
      <c r="BZ66" s="22">
        <f ca="1">IF(BY66=0,0,IF(BW66=0,1,BY66/BW66))</f>
        <v>-3.8160886867538373E-2</v>
      </c>
      <c r="CA66" s="87">
        <f t="shared" si="21"/>
        <v>151598</v>
      </c>
      <c r="CB66" s="87">
        <f t="shared" ca="1" si="21"/>
        <v>140049</v>
      </c>
      <c r="CC66" s="87">
        <f t="shared" ca="1" si="21"/>
        <v>-11549</v>
      </c>
      <c r="CD66" s="22">
        <f ca="1">IF(CC66=0,0,IF(CA66=0,1,CC66/CA66))</f>
        <v>-7.6181743822477874E-2</v>
      </c>
      <c r="CE66" s="87">
        <f t="shared" si="22"/>
        <v>9809</v>
      </c>
      <c r="CF66" s="87">
        <f t="shared" ca="1" si="22"/>
        <v>9635</v>
      </c>
      <c r="CG66" s="87">
        <f t="shared" ca="1" si="22"/>
        <v>-174</v>
      </c>
      <c r="CH66" s="22">
        <f ca="1">IF(CG66=0,0,IF(CE66=0,1,CG66/CE66))</f>
        <v>-1.7738811295748801E-2</v>
      </c>
      <c r="CI66" s="87">
        <f t="shared" si="23"/>
        <v>161407</v>
      </c>
      <c r="CJ66" s="87">
        <f t="shared" ca="1" si="23"/>
        <v>149684</v>
      </c>
      <c r="CK66" s="87">
        <f t="shared" ca="1" si="23"/>
        <v>-11723</v>
      </c>
      <c r="CL66" s="22">
        <f ca="1">IF(CK66=0,0,IF(CI66=0,1,CK66/CI66))</f>
        <v>-7.2630059415019169E-2</v>
      </c>
      <c r="CM66" s="87">
        <f t="shared" si="24"/>
        <v>9011</v>
      </c>
      <c r="CN66" s="87">
        <f t="shared" ca="1" si="24"/>
        <v>8466</v>
      </c>
      <c r="CO66" s="87">
        <f t="shared" ca="1" si="24"/>
        <v>-545</v>
      </c>
      <c r="CP66" s="22">
        <f ca="1">IF(CO66=0,0,IF(CM66=0,1,CO66/CM66))</f>
        <v>-6.0481633558983464E-2</v>
      </c>
      <c r="CQ66" s="87">
        <f t="shared" si="25"/>
        <v>170418</v>
      </c>
      <c r="CR66" s="87">
        <f t="shared" ca="1" si="25"/>
        <v>158150</v>
      </c>
      <c r="CS66" s="87">
        <f t="shared" ca="1" si="25"/>
        <v>-12268</v>
      </c>
      <c r="CT66" s="22">
        <f ca="1">IF(CS66=0,0,IF(CQ66=0,1,CS66/CQ66))</f>
        <v>-7.1987700829724555E-2</v>
      </c>
    </row>
    <row r="67" spans="1:98" s="16" customFormat="1" ht="15.6">
      <c r="A67" s="7"/>
      <c r="B67" s="30" t="s">
        <v>20</v>
      </c>
      <c r="C67" s="14">
        <f>SUM(C64:C66)</f>
        <v>2610097</v>
      </c>
      <c r="D67" s="103">
        <f ca="1">SUM(D64:D66)</f>
        <v>2665926</v>
      </c>
      <c r="E67" s="14">
        <f ca="1">SUM(E64:E66)</f>
        <v>55829</v>
      </c>
      <c r="F67" s="15">
        <f ca="1">IF(E67=0,0,IF(C67=0,1,E67/C67))</f>
        <v>2.1389626515796158E-2</v>
      </c>
      <c r="G67" s="14">
        <f>SUM(G64:G66)</f>
        <v>2610097</v>
      </c>
      <c r="H67" s="103">
        <f ca="1">SUM(H64:H66)</f>
        <v>2665926</v>
      </c>
      <c r="I67" s="14">
        <f ca="1">SUM(I64:I66)</f>
        <v>55829</v>
      </c>
      <c r="J67" s="15">
        <f ca="1">IF(I67=0,0,IF(G67=0,1,I67/G67))</f>
        <v>2.1389626515796158E-2</v>
      </c>
      <c r="K67" s="14">
        <f>SUM(K64:K66)</f>
        <v>2620556</v>
      </c>
      <c r="L67" s="103">
        <f ca="1">SUM(L64:L66)</f>
        <v>2505111</v>
      </c>
      <c r="M67" s="14">
        <f ca="1">SUM(M64:M66)</f>
        <v>-115445</v>
      </c>
      <c r="N67" s="15">
        <f ca="1">IF(M67=0,0,IF(K67=0,1,M67/K67))</f>
        <v>-4.4053628313991379E-2</v>
      </c>
      <c r="O67" s="14">
        <f>SUM(O64:O66)</f>
        <v>5230653</v>
      </c>
      <c r="P67" s="102">
        <f ca="1">SUM(P64:P66)</f>
        <v>5171037</v>
      </c>
      <c r="Q67" s="14">
        <f ca="1">SUM(Q64:Q66)</f>
        <v>-59616</v>
      </c>
      <c r="R67" s="15">
        <f ca="1">IF(Q67=0,0,IF(O67=0,1,Q67/O67))</f>
        <v>-1.1397429728181165E-2</v>
      </c>
      <c r="S67" s="14">
        <f>SUM(S64:S66)</f>
        <v>3071372</v>
      </c>
      <c r="T67" s="102">
        <f ca="1">SUM(T64:T66)</f>
        <v>3058247</v>
      </c>
      <c r="U67" s="14">
        <f ca="1">SUM(U64:U66)</f>
        <v>-13125</v>
      </c>
      <c r="V67" s="15">
        <f ca="1">IF(U67=0,0,IF(S67=0,1,U67/S67))</f>
        <v>-4.2733345228126059E-3</v>
      </c>
      <c r="W67" s="14">
        <f>SUM(W64:W66)</f>
        <v>8302025</v>
      </c>
      <c r="X67" s="102">
        <f ca="1">SUM(X64:X66)</f>
        <v>8229284</v>
      </c>
      <c r="Y67" s="14">
        <f ca="1">SUM(Y64:Y66)</f>
        <v>-72741</v>
      </c>
      <c r="Z67" s="15">
        <f ca="1">IF(Y67=0,0,IF(W67=0,1,Y67/W67))</f>
        <v>-8.7618382262158925E-3</v>
      </c>
      <c r="AA67" s="14">
        <f>SUM(AA64:AA66)</f>
        <v>3059826</v>
      </c>
      <c r="AB67" s="102">
        <f ca="1">SUM(AB64:AB66)</f>
        <v>2971312</v>
      </c>
      <c r="AC67" s="14">
        <f ca="1">SUM(AC64:AC66)</f>
        <v>-88514</v>
      </c>
      <c r="AD67" s="15">
        <f ca="1">IF(AC67=0,0,IF(AA67=0,1,AC67/AA67))</f>
        <v>-2.8927788704325018E-2</v>
      </c>
      <c r="AE67" s="14">
        <f>SUM(AE64:AE66)</f>
        <v>11361851</v>
      </c>
      <c r="AF67" s="102">
        <f ca="1">SUM(AF64:AF66)</f>
        <v>11200596</v>
      </c>
      <c r="AG67" s="14">
        <f ca="1">SUM(AG64:AG66)</f>
        <v>-161255</v>
      </c>
      <c r="AH67" s="15">
        <f ca="1">IF(AG67=0,0,IF(AE67=0,1,AG67/AE67))</f>
        <v>-1.4192669838743704E-2</v>
      </c>
      <c r="AI67" s="14">
        <f>SUM(AI64:AI66)</f>
        <v>3240599</v>
      </c>
      <c r="AJ67" s="102">
        <f ca="1">SUM(AJ64:AJ66)</f>
        <v>3269537</v>
      </c>
      <c r="AK67" s="14">
        <f ca="1">SUM(AK64:AK66)</f>
        <v>28938</v>
      </c>
      <c r="AL67" s="15">
        <f ca="1">IF(AK67=0,0,IF(AI67=0,1,AK67/AI67))</f>
        <v>8.9298305652751233E-3</v>
      </c>
      <c r="AM67" s="14">
        <f>SUM(AM64:AM66)</f>
        <v>14602450</v>
      </c>
      <c r="AN67" s="102">
        <f ca="1">SUM(AN64:AN66)</f>
        <v>14470133</v>
      </c>
      <c r="AO67" s="14">
        <f ca="1">SUM(AO64:AO66)</f>
        <v>-132317</v>
      </c>
      <c r="AP67" s="15">
        <f ca="1">IF(AO67=0,0,IF(AM67=0,1,AO67/AM67))</f>
        <v>-9.0612876606322914E-3</v>
      </c>
      <c r="AQ67" s="14">
        <f>SUM(AQ64:AQ66)</f>
        <v>3341954</v>
      </c>
      <c r="AR67" s="102">
        <f ca="1">SUM(AR64:AR66)</f>
        <v>3297137</v>
      </c>
      <c r="AS67" s="14">
        <f ca="1">SUM(AS64:AS66)</f>
        <v>-44817</v>
      </c>
      <c r="AT67" s="15">
        <f ca="1">IF(AS67=0,0,IF(AQ67=0,1,AS67/AQ67))</f>
        <v>-1.341041797702781E-2</v>
      </c>
      <c r="AU67" s="14">
        <f>SUM(AU64:AU66)</f>
        <v>17944404</v>
      </c>
      <c r="AV67" s="102">
        <f ca="1">SUM(AV64:AV66)</f>
        <v>17767270</v>
      </c>
      <c r="AW67" s="14">
        <f ca="1">SUM(AW64:AW66)</f>
        <v>-177134</v>
      </c>
      <c r="AX67" s="15">
        <f ca="1">IF(AW67=0,0,IF(AU67=0,1,AW67/AU67))</f>
        <v>-9.871266830595209E-3</v>
      </c>
      <c r="AY67" s="14">
        <f>SUM(AY64:AY66)</f>
        <v>3672697</v>
      </c>
      <c r="AZ67" s="102">
        <f ca="1">SUM(AZ64:AZ66)</f>
        <v>3662528</v>
      </c>
      <c r="BA67" s="14">
        <f ca="1">SUM(BA64:BA66)</f>
        <v>-10169</v>
      </c>
      <c r="BB67" s="15">
        <f ca="1">IF(BA67=0,0,IF(AY67=0,1,BA67/AY67))</f>
        <v>-2.7688099508344959E-3</v>
      </c>
      <c r="BC67" s="14">
        <f>SUM(BC64:BC66)</f>
        <v>21617101</v>
      </c>
      <c r="BD67" s="102">
        <f ca="1">SUM(BD64:BD66)</f>
        <v>21429798</v>
      </c>
      <c r="BE67" s="14">
        <f ca="1">SUM(BE64:BE66)</f>
        <v>-187303</v>
      </c>
      <c r="BF67" s="15">
        <f ca="1">IF(BE67=0,0,IF(BC67=0,1,BE67/BC67))</f>
        <v>-8.6645753285789807E-3</v>
      </c>
      <c r="BG67" s="14">
        <f>SUM(BG64:BG66)</f>
        <v>3966598</v>
      </c>
      <c r="BH67" s="102">
        <f ca="1">SUM(BH64:BH66)</f>
        <v>3924272</v>
      </c>
      <c r="BI67" s="14">
        <f ca="1">SUM(BI64:BI66)</f>
        <v>-42326</v>
      </c>
      <c r="BJ67" s="15">
        <f ca="1">IF(BI67=0,0,IF(BG67=0,1,BI67/BG67))</f>
        <v>-1.067060488610139E-2</v>
      </c>
      <c r="BK67" s="14">
        <f>SUM(BK64:BK66)</f>
        <v>25583699</v>
      </c>
      <c r="BL67" s="102">
        <f ca="1">SUM(BL64:BL66)</f>
        <v>25354070</v>
      </c>
      <c r="BM67" s="14">
        <f ca="1">SUM(BM64:BM66)</f>
        <v>-229629</v>
      </c>
      <c r="BN67" s="15">
        <f ca="1">IF(BM67=0,0,IF(BK67=0,1,BM67/BK67))</f>
        <v>-8.9755980947086658E-3</v>
      </c>
      <c r="BO67" s="14">
        <f>SUM(BO64:BO66)</f>
        <v>3245687</v>
      </c>
      <c r="BP67" s="102">
        <f ca="1">SUM(BP64:BP66)</f>
        <v>3186847</v>
      </c>
      <c r="BQ67" s="14">
        <f ca="1">SUM(BQ64:BQ66)</f>
        <v>-58840</v>
      </c>
      <c r="BR67" s="15">
        <f ca="1">IF(BQ67=0,0,IF(BO67=0,1,BQ67/BO67))</f>
        <v>-1.8128673528901587E-2</v>
      </c>
      <c r="BS67" s="14">
        <f>SUM(BS64:BS66)</f>
        <v>28829386</v>
      </c>
      <c r="BT67" s="102">
        <f ca="1">SUM(BT64:BT66)</f>
        <v>28540917</v>
      </c>
      <c r="BU67" s="14">
        <f ca="1">SUM(BU64:BU66)</f>
        <v>-288469</v>
      </c>
      <c r="BV67" s="15">
        <f ca="1">IF(BU67=0,0,IF(BS67=0,1,BU67/BS67))</f>
        <v>-1.0006075051338242E-2</v>
      </c>
      <c r="BW67" s="14">
        <f>SUM(BW64:BW66)</f>
        <v>3189138</v>
      </c>
      <c r="BX67" s="102">
        <f ca="1">SUM(BX64:BX66)</f>
        <v>3228976</v>
      </c>
      <c r="BY67" s="14">
        <f ca="1">SUM(BY64:BY66)</f>
        <v>39838</v>
      </c>
      <c r="BZ67" s="15">
        <f ca="1">IF(BY67=0,0,IF(BW67=0,1,BY67/BW67))</f>
        <v>1.2491776774789928E-2</v>
      </c>
      <c r="CA67" s="14">
        <f>SUM(CA64:CA66)</f>
        <v>32018524</v>
      </c>
      <c r="CB67" s="102">
        <f ca="1">SUM(CB64:CB66)</f>
        <v>31769893</v>
      </c>
      <c r="CC67" s="14">
        <f ca="1">SUM(CC64:CC66)</f>
        <v>-248631</v>
      </c>
      <c r="CD67" s="15">
        <f ca="1">IF(CC67=0,0,IF(CA67=0,1,CC67/CA67))</f>
        <v>-7.7652236561560426E-3</v>
      </c>
      <c r="CE67" s="14">
        <f>SUM(CE64:CE66)</f>
        <v>3046635</v>
      </c>
      <c r="CF67" s="103">
        <f ca="1">SUM(CF64:CF66)</f>
        <v>2985410</v>
      </c>
      <c r="CG67" s="14">
        <f ca="1">SUM(CG64:CG66)</f>
        <v>-61225</v>
      </c>
      <c r="CH67" s="15">
        <f ca="1">IF(CG67=0,0,IF(CE67=0,1,CG67/CE67))</f>
        <v>-2.0095941916245301E-2</v>
      </c>
      <c r="CI67" s="14">
        <f>SUM(CI64:CI66)</f>
        <v>35065159</v>
      </c>
      <c r="CJ67" s="103">
        <f ca="1">SUM(CJ64:CJ66)</f>
        <v>34755303</v>
      </c>
      <c r="CK67" s="14">
        <f ca="1">SUM(CK64:CK66)</f>
        <v>-309856</v>
      </c>
      <c r="CL67" s="15">
        <f ca="1">IF(CK67=0,0,IF(CI67=0,1,CK67/CI67))</f>
        <v>-8.8365776410710122E-3</v>
      </c>
      <c r="CM67" s="14">
        <f>SUM(CM64:CM66)</f>
        <v>2886840</v>
      </c>
      <c r="CN67" s="103">
        <f ca="1">SUM(CN64:CN66)</f>
        <v>2856908</v>
      </c>
      <c r="CO67" s="14">
        <f ca="1">SUM(CO64:CO66)</f>
        <v>-29932</v>
      </c>
      <c r="CP67" s="15">
        <f ca="1">IF(CO67=0,0,IF(CM67=0,1,CO67/CM67))</f>
        <v>-1.0368430533039586E-2</v>
      </c>
      <c r="CQ67" s="14">
        <f>SUM(CQ64:CQ66)</f>
        <v>37951999</v>
      </c>
      <c r="CR67" s="103">
        <f ca="1">SUM(CR64:CR66)</f>
        <v>37612211</v>
      </c>
      <c r="CS67" s="14">
        <f ca="1">SUM(CS64:CS66)</f>
        <v>-339788</v>
      </c>
      <c r="CT67" s="15">
        <f ca="1">IF(CS67=0,0,IF(CQ67=0,1,CS67/CQ67))</f>
        <v>-8.953098886833339E-3</v>
      </c>
    </row>
    <row r="72" spans="1:98">
      <c r="CQ72" s="2"/>
    </row>
    <row r="121" spans="101:129">
      <c r="CW121" s="12"/>
      <c r="CX121" s="12"/>
      <c r="CY121" s="12"/>
      <c r="CZ121" s="12"/>
      <c r="DA121" s="12"/>
      <c r="DB121" s="12"/>
      <c r="DC121" s="12"/>
      <c r="DD121" s="12"/>
      <c r="DE121" s="12"/>
      <c r="DF121" s="12"/>
      <c r="DG121" s="12"/>
      <c r="DH121" s="12"/>
      <c r="DI121" s="12"/>
      <c r="DJ121" s="12"/>
      <c r="DK121" s="12"/>
      <c r="DL121" s="12"/>
      <c r="DM121" s="12"/>
      <c r="DN121" s="12"/>
      <c r="DO121" s="12"/>
      <c r="DP121" s="12"/>
      <c r="DQ121" s="12"/>
      <c r="DR121" s="12"/>
      <c r="DS121" s="12"/>
      <c r="DT121" s="12"/>
      <c r="DU121" s="12"/>
      <c r="DV121" s="12"/>
      <c r="DW121" s="12"/>
      <c r="DX121" s="12"/>
      <c r="DY121" s="12"/>
    </row>
    <row r="122" spans="101:129">
      <c r="CW122" s="12"/>
      <c r="CX122" s="12"/>
      <c r="CY122" s="12"/>
      <c r="CZ122" s="12"/>
      <c r="DA122" s="12"/>
      <c r="DB122" s="12"/>
      <c r="DC122" s="12"/>
      <c r="DD122" s="12"/>
      <c r="DE122" s="12"/>
      <c r="DF122" s="12"/>
      <c r="DG122" s="12"/>
      <c r="DH122" s="12"/>
      <c r="DI122" s="12"/>
      <c r="DJ122" s="12"/>
      <c r="DK122" s="12"/>
      <c r="DL122" s="12"/>
      <c r="DM122" s="12"/>
      <c r="DN122" s="12"/>
      <c r="DO122" s="12"/>
      <c r="DP122" s="12"/>
      <c r="DQ122" s="12"/>
      <c r="DR122" s="12"/>
      <c r="DS122" s="12"/>
      <c r="DT122" s="12"/>
      <c r="DU122" s="12"/>
      <c r="DV122" s="12"/>
      <c r="DW122" s="12"/>
      <c r="DX122" s="12"/>
      <c r="DY122" s="12"/>
    </row>
    <row r="123" spans="101:129" ht="15.6">
      <c r="CW123" s="12"/>
      <c r="CX123" s="12"/>
      <c r="CY123" s="16"/>
      <c r="CZ123" s="12"/>
      <c r="DA123" s="12"/>
      <c r="DB123" s="12"/>
      <c r="DC123" s="12"/>
      <c r="DD123" s="12"/>
      <c r="DE123" s="12"/>
      <c r="DF123" s="12"/>
      <c r="DG123" s="12"/>
      <c r="DH123" s="12"/>
      <c r="DI123" s="12"/>
      <c r="DJ123" s="12"/>
      <c r="DK123" s="12"/>
      <c r="DL123" s="12"/>
      <c r="DM123" s="12"/>
      <c r="DN123" s="12"/>
      <c r="DO123" s="12"/>
      <c r="DP123" s="12"/>
      <c r="DQ123" s="12"/>
      <c r="DR123" s="12"/>
      <c r="DS123" s="12"/>
      <c r="DT123" s="12"/>
      <c r="DU123" s="12"/>
      <c r="DV123" s="12"/>
      <c r="DW123" s="12"/>
      <c r="DX123" s="12"/>
      <c r="DY123" s="12"/>
    </row>
    <row r="124" spans="101:129" ht="15.6">
      <c r="CW124" s="12"/>
      <c r="CX124" s="12"/>
      <c r="CY124" s="16"/>
      <c r="CZ124" s="12"/>
      <c r="DA124" s="12"/>
      <c r="DB124" s="12"/>
      <c r="DC124" s="12"/>
      <c r="DD124" s="12"/>
      <c r="DE124" s="12"/>
      <c r="DF124" s="12"/>
      <c r="DG124" s="12"/>
      <c r="DH124" s="12"/>
      <c r="DI124" s="12"/>
      <c r="DJ124" s="12"/>
      <c r="DK124" s="12"/>
      <c r="DL124" s="12"/>
      <c r="DM124" s="12"/>
      <c r="DN124" s="12"/>
      <c r="DO124" s="12"/>
      <c r="DP124" s="12"/>
      <c r="DQ124" s="12"/>
      <c r="DR124" s="12"/>
      <c r="DS124" s="12"/>
      <c r="DT124" s="12"/>
      <c r="DU124" s="12"/>
      <c r="DV124" s="12"/>
      <c r="DW124" s="12"/>
      <c r="DX124" s="12"/>
      <c r="DY124" s="12"/>
    </row>
  </sheetData>
  <sheetProtection sheet="1" objects="1" scenarios="1"/>
  <pageMargins left="0.75" right="0.75" top="1" bottom="1" header="0.5" footer="0.5"/>
  <pageSetup scale="63" fitToHeight="2" orientation="landscape" r:id="rId1"/>
  <headerFooter alignWithMargins="0"/>
  <rowBreaks count="3" manualBreakCount="3">
    <brk id="38" min="10" max="17" man="1"/>
    <brk id="47" min="42" max="49" man="1"/>
    <brk id="48" min="90" max="97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A1:DZ124"/>
  <sheetViews>
    <sheetView zoomScale="55" zoomScaleNormal="55" workbookViewId="0">
      <pane xSplit="2" ySplit="8" topLeftCell="U9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5"/>
  <cols>
    <col min="1" max="1" width="29.08984375" customWidth="1"/>
    <col min="2" max="2" width="15.6328125" customWidth="1"/>
    <col min="3" max="3" width="11.453125" bestFit="1" customWidth="1"/>
    <col min="4" max="4" width="16.90625" customWidth="1"/>
    <col min="5" max="5" width="10" customWidth="1"/>
    <col min="6" max="6" width="8.81640625" customWidth="1"/>
    <col min="7" max="7" width="14.90625" customWidth="1"/>
    <col min="8" max="8" width="17.1796875" customWidth="1"/>
    <col min="9" max="9" width="10" customWidth="1"/>
    <col min="10" max="10" width="8.81640625" customWidth="1"/>
    <col min="11" max="11" width="15" customWidth="1"/>
    <col min="12" max="12" width="16.453125" customWidth="1"/>
    <col min="13" max="13" width="15" customWidth="1"/>
    <col min="14" max="14" width="8.81640625" customWidth="1"/>
    <col min="15" max="15" width="15.90625" customWidth="1"/>
    <col min="16" max="16" width="20.08984375" customWidth="1"/>
    <col min="17" max="17" width="10" customWidth="1"/>
    <col min="18" max="18" width="8.81640625" customWidth="1"/>
    <col min="19" max="19" width="15.08984375" customWidth="1"/>
    <col min="20" max="20" width="14" customWidth="1"/>
    <col min="21" max="21" width="14.453125" customWidth="1"/>
    <col min="22" max="22" width="11.6328125" customWidth="1"/>
    <col min="23" max="23" width="13.36328125" customWidth="1"/>
    <col min="24" max="24" width="16.08984375" customWidth="1"/>
    <col min="25" max="25" width="14.453125" customWidth="1"/>
    <col min="26" max="26" width="12.08984375" customWidth="1"/>
    <col min="27" max="27" width="13.81640625" customWidth="1"/>
    <col min="28" max="28" width="16.08984375" customWidth="1"/>
    <col min="29" max="29" width="13.36328125" customWidth="1"/>
    <col min="30" max="30" width="11.6328125" customWidth="1"/>
    <col min="31" max="31" width="15.08984375" customWidth="1"/>
    <col min="32" max="32" width="15.90625" customWidth="1"/>
    <col min="33" max="33" width="11" customWidth="1"/>
    <col min="34" max="34" width="12.81640625" customWidth="1"/>
    <col min="35" max="35" width="14.90625" customWidth="1"/>
    <col min="36" max="36" width="16.36328125" customWidth="1"/>
    <col min="37" max="37" width="13" customWidth="1"/>
    <col min="38" max="38" width="11.54296875" customWidth="1"/>
    <col min="39" max="39" width="14" customWidth="1"/>
    <col min="40" max="40" width="16.453125" customWidth="1"/>
    <col min="41" max="41" width="16.1796875" customWidth="1"/>
    <col min="42" max="42" width="12.08984375" customWidth="1"/>
    <col min="43" max="43" width="14.08984375" customWidth="1"/>
    <col min="44" max="44" width="16.90625" customWidth="1"/>
    <col min="45" max="45" width="12.6328125" customWidth="1"/>
    <col min="46" max="46" width="12.36328125" customWidth="1"/>
    <col min="47" max="47" width="14.1796875" customWidth="1"/>
    <col min="48" max="48" width="17.90625" customWidth="1"/>
    <col min="49" max="49" width="11" customWidth="1"/>
    <col min="50" max="50" width="8.81640625" customWidth="1"/>
    <col min="51" max="51" width="14.453125" customWidth="1"/>
    <col min="52" max="52" width="16.81640625" customWidth="1"/>
    <col min="53" max="53" width="16.08984375" customWidth="1"/>
    <col min="54" max="54" width="14.6328125" customWidth="1"/>
    <col min="55" max="55" width="15.90625" customWidth="1"/>
    <col min="56" max="56" width="17.90625" customWidth="1"/>
    <col min="57" max="57" width="11.81640625" bestFit="1" customWidth="1"/>
    <col min="58" max="58" width="8.81640625" customWidth="1"/>
    <col min="59" max="59" width="16.36328125" customWidth="1"/>
    <col min="60" max="60" width="18.453125" customWidth="1"/>
    <col min="61" max="61" width="11.81640625" customWidth="1"/>
    <col min="62" max="62" width="11.36328125" customWidth="1"/>
    <col min="63" max="63" width="15.1796875" customWidth="1"/>
    <col min="64" max="64" width="15.6328125" customWidth="1"/>
    <col min="65" max="65" width="11.6328125" bestFit="1" customWidth="1"/>
    <col min="66" max="66" width="8.81640625" customWidth="1"/>
    <col min="67" max="67" width="14.6328125" customWidth="1"/>
    <col min="68" max="68" width="15.1796875" bestFit="1" customWidth="1"/>
    <col min="69" max="69" width="13.453125" customWidth="1"/>
    <col min="70" max="70" width="11.36328125" customWidth="1"/>
    <col min="71" max="71" width="12.90625" customWidth="1"/>
    <col min="72" max="72" width="15.6328125" customWidth="1"/>
    <col min="73" max="73" width="15.1796875" customWidth="1"/>
    <col min="74" max="74" width="8.81640625" customWidth="1"/>
    <col min="75" max="75" width="11.6328125" bestFit="1" customWidth="1"/>
    <col min="76" max="76" width="15.36328125" customWidth="1"/>
    <col min="77" max="77" width="12.453125" bestFit="1" customWidth="1"/>
    <col min="78" max="78" width="10.36328125" bestFit="1" customWidth="1"/>
    <col min="79" max="79" width="12.6328125" bestFit="1" customWidth="1"/>
    <col min="80" max="80" width="16.1796875" bestFit="1" customWidth="1"/>
    <col min="81" max="81" width="11.6328125" bestFit="1" customWidth="1"/>
    <col min="82" max="82" width="8.81640625" customWidth="1"/>
    <col min="83" max="83" width="13" customWidth="1"/>
    <col min="84" max="84" width="13.36328125" bestFit="1" customWidth="1"/>
    <col min="85" max="85" width="10.54296875" bestFit="1" customWidth="1"/>
    <col min="86" max="86" width="10.36328125" bestFit="1" customWidth="1"/>
    <col min="87" max="87" width="12.90625" bestFit="1" customWidth="1"/>
    <col min="88" max="88" width="14.36328125" bestFit="1" customWidth="1"/>
    <col min="89" max="89" width="13.36328125" bestFit="1" customWidth="1"/>
    <col min="90" max="90" width="8.81640625" customWidth="1"/>
    <col min="91" max="91" width="11.6328125" bestFit="1" customWidth="1"/>
    <col min="92" max="92" width="13.54296875" bestFit="1" customWidth="1"/>
    <col min="93" max="93" width="12.08984375" bestFit="1" customWidth="1"/>
    <col min="94" max="94" width="10.36328125" bestFit="1" customWidth="1"/>
    <col min="95" max="95" width="12.6328125" bestFit="1" customWidth="1"/>
    <col min="96" max="96" width="14.54296875" bestFit="1" customWidth="1"/>
    <col min="97" max="97" width="13.36328125" bestFit="1" customWidth="1"/>
    <col min="98" max="98" width="9.54296875" bestFit="1" customWidth="1"/>
    <col min="100" max="100" width="8.90625" customWidth="1"/>
    <col min="101" max="101" width="36.1796875" hidden="1" customWidth="1"/>
    <col min="102" max="102" width="14.36328125" hidden="1" customWidth="1"/>
    <col min="103" max="103" width="8.90625" hidden="1" customWidth="1"/>
    <col min="104" max="104" width="9" hidden="1" customWidth="1"/>
    <col min="105" max="105" width="10.54296875" hidden="1" customWidth="1"/>
    <col min="106" max="111" width="9" hidden="1" customWidth="1"/>
    <col min="112" max="112" width="12" hidden="1" customWidth="1"/>
    <col min="113" max="113" width="9.90625" hidden="1" customWidth="1"/>
    <col min="114" max="114" width="11.08984375" hidden="1" customWidth="1"/>
    <col min="115" max="115" width="11.1796875" hidden="1" customWidth="1"/>
    <col min="116" max="117" width="1.453125" hidden="1" customWidth="1"/>
    <col min="118" max="118" width="9" hidden="1" customWidth="1"/>
    <col min="119" max="119" width="10.54296875" hidden="1" customWidth="1"/>
    <col min="120" max="125" width="9" hidden="1" customWidth="1"/>
    <col min="126" max="126" width="12" hidden="1" customWidth="1"/>
    <col min="127" max="127" width="9.90625" hidden="1" customWidth="1"/>
    <col min="128" max="128" width="11.08984375" hidden="1" customWidth="1"/>
    <col min="129" max="129" width="11.1796875" hidden="1" customWidth="1"/>
  </cols>
  <sheetData>
    <row r="1" spans="1:130" ht="15.6">
      <c r="A1" s="6" t="s">
        <v>79</v>
      </c>
      <c r="AF1" s="2"/>
    </row>
    <row r="2" spans="1:130" ht="15.6">
      <c r="A2" s="6" t="s">
        <v>80</v>
      </c>
    </row>
    <row r="3" spans="1:130" ht="15.6">
      <c r="A3" s="6" t="s">
        <v>0</v>
      </c>
      <c r="AB3" s="2"/>
    </row>
    <row r="4" spans="1:130" ht="15.6">
      <c r="A4" s="6" t="str">
        <f>CONCATENATE(C8," - ",D8)</f>
        <v>2011 - 2012</v>
      </c>
      <c r="C4" s="3" t="s">
        <v>43</v>
      </c>
      <c r="D4" s="85"/>
      <c r="K4" s="3" t="s">
        <v>42</v>
      </c>
      <c r="S4" s="3" t="s">
        <v>23</v>
      </c>
      <c r="AA4" s="3" t="s">
        <v>24</v>
      </c>
      <c r="AI4" s="3" t="s">
        <v>41</v>
      </c>
      <c r="AQ4" s="3" t="s">
        <v>40</v>
      </c>
      <c r="AY4" s="3" t="s">
        <v>39</v>
      </c>
      <c r="BG4" s="3" t="s">
        <v>38</v>
      </c>
      <c r="BO4" s="3" t="s">
        <v>35</v>
      </c>
      <c r="BW4" s="3" t="s">
        <v>34</v>
      </c>
      <c r="CE4" s="3" t="s">
        <v>36</v>
      </c>
      <c r="CM4" s="3" t="s">
        <v>37</v>
      </c>
    </row>
    <row r="5" spans="1:130" ht="15.6" hidden="1">
      <c r="A5" s="6"/>
      <c r="C5" s="3"/>
      <c r="D5" s="85"/>
      <c r="G5" s="86" t="s">
        <v>75</v>
      </c>
      <c r="H5" s="86" t="s">
        <v>76</v>
      </c>
      <c r="K5" s="3"/>
      <c r="O5" s="86" t="s">
        <v>75</v>
      </c>
      <c r="P5" s="86" t="s">
        <v>76</v>
      </c>
      <c r="S5" s="3"/>
      <c r="W5" s="86" t="s">
        <v>75</v>
      </c>
      <c r="X5" s="86" t="s">
        <v>76</v>
      </c>
      <c r="AA5" s="3"/>
      <c r="AE5" s="86" t="s">
        <v>75</v>
      </c>
      <c r="AF5" s="86" t="s">
        <v>76</v>
      </c>
      <c r="AI5" s="3"/>
      <c r="AM5" s="86" t="s">
        <v>75</v>
      </c>
      <c r="AN5" s="86" t="s">
        <v>76</v>
      </c>
      <c r="AQ5" s="3"/>
      <c r="AU5" s="86" t="s">
        <v>75</v>
      </c>
      <c r="AV5" s="86" t="s">
        <v>76</v>
      </c>
      <c r="AY5" s="3"/>
      <c r="BC5" s="86" t="s">
        <v>75</v>
      </c>
      <c r="BD5" s="86" t="s">
        <v>76</v>
      </c>
      <c r="BG5" s="3"/>
      <c r="BK5" s="86" t="s">
        <v>75</v>
      </c>
      <c r="BL5" s="86" t="s">
        <v>76</v>
      </c>
      <c r="BO5" s="3"/>
      <c r="BS5" s="86" t="s">
        <v>75</v>
      </c>
      <c r="BT5" s="86" t="s">
        <v>76</v>
      </c>
      <c r="BW5" s="3"/>
      <c r="CA5" s="86" t="s">
        <v>75</v>
      </c>
      <c r="CB5" s="86" t="s">
        <v>76</v>
      </c>
      <c r="CE5" s="3"/>
      <c r="CI5" s="86" t="s">
        <v>75</v>
      </c>
      <c r="CJ5" s="86" t="s">
        <v>76</v>
      </c>
      <c r="CM5" s="3"/>
      <c r="CQ5" s="86" t="s">
        <v>75</v>
      </c>
      <c r="CR5" s="86" t="s">
        <v>76</v>
      </c>
    </row>
    <row r="6" spans="1:130" ht="15.6" hidden="1">
      <c r="A6" s="6"/>
      <c r="C6" s="86" t="s">
        <v>75</v>
      </c>
      <c r="D6" s="86" t="s">
        <v>76</v>
      </c>
      <c r="K6" s="86" t="s">
        <v>75</v>
      </c>
      <c r="L6" s="86" t="s">
        <v>76</v>
      </c>
      <c r="S6" s="86" t="s">
        <v>75</v>
      </c>
      <c r="T6" s="86" t="s">
        <v>76</v>
      </c>
      <c r="AA6" s="86" t="s">
        <v>75</v>
      </c>
      <c r="AB6" s="86" t="s">
        <v>76</v>
      </c>
      <c r="AI6" s="86" t="s">
        <v>75</v>
      </c>
      <c r="AJ6" s="86" t="s">
        <v>76</v>
      </c>
      <c r="AQ6" s="86" t="s">
        <v>75</v>
      </c>
      <c r="AR6" s="86" t="s">
        <v>76</v>
      </c>
      <c r="AY6" s="86" t="s">
        <v>75</v>
      </c>
      <c r="AZ6" s="86" t="s">
        <v>76</v>
      </c>
      <c r="BG6" s="86" t="s">
        <v>75</v>
      </c>
      <c r="BH6" s="86" t="s">
        <v>76</v>
      </c>
      <c r="BO6" s="86" t="s">
        <v>75</v>
      </c>
      <c r="BP6" s="86" t="s">
        <v>76</v>
      </c>
      <c r="BW6" s="86" t="s">
        <v>75</v>
      </c>
      <c r="BX6" s="86" t="s">
        <v>76</v>
      </c>
      <c r="CE6" s="86" t="s">
        <v>75</v>
      </c>
      <c r="CF6" s="86" t="s">
        <v>76</v>
      </c>
      <c r="CM6" s="86" t="s">
        <v>75</v>
      </c>
      <c r="CN6" s="86" t="s">
        <v>76</v>
      </c>
    </row>
    <row r="7" spans="1:130" ht="18">
      <c r="C7" s="4" t="s">
        <v>1</v>
      </c>
      <c r="D7" s="5"/>
      <c r="E7" s="1"/>
      <c r="F7" s="1"/>
      <c r="G7" s="17" t="s">
        <v>2</v>
      </c>
      <c r="H7" s="18"/>
      <c r="I7" s="1"/>
      <c r="J7" s="1"/>
      <c r="K7" s="4" t="s">
        <v>22</v>
      </c>
      <c r="L7" s="5"/>
      <c r="M7" s="1"/>
      <c r="N7" s="1"/>
      <c r="O7" s="17" t="s">
        <v>2</v>
      </c>
      <c r="P7" s="18"/>
      <c r="Q7" s="1"/>
      <c r="R7" s="1"/>
      <c r="S7" s="4" t="s">
        <v>23</v>
      </c>
      <c r="T7" s="5"/>
      <c r="U7" s="1"/>
      <c r="V7" s="1"/>
      <c r="W7" s="17" t="s">
        <v>2</v>
      </c>
      <c r="X7" s="18"/>
      <c r="Y7" s="1"/>
      <c r="Z7" s="1"/>
      <c r="AA7" s="4" t="s">
        <v>24</v>
      </c>
      <c r="AB7" s="5"/>
      <c r="AC7" s="1"/>
      <c r="AD7" s="1"/>
      <c r="AE7" s="17" t="s">
        <v>2</v>
      </c>
      <c r="AF7" s="18"/>
      <c r="AG7" s="1"/>
      <c r="AH7" s="1"/>
      <c r="AI7" s="4" t="s">
        <v>25</v>
      </c>
      <c r="AJ7" s="5"/>
      <c r="AK7" s="1"/>
      <c r="AL7" s="1"/>
      <c r="AM7" s="17" t="s">
        <v>2</v>
      </c>
      <c r="AN7" s="18"/>
      <c r="AO7" s="1"/>
      <c r="AP7" s="1"/>
      <c r="AQ7" s="4" t="s">
        <v>26</v>
      </c>
      <c r="AR7" s="5"/>
      <c r="AS7" s="1"/>
      <c r="AT7" s="1"/>
      <c r="AU7" s="17" t="s">
        <v>2</v>
      </c>
      <c r="AV7" s="18"/>
      <c r="AW7" s="1"/>
      <c r="AX7" s="1"/>
      <c r="AY7" s="4" t="s">
        <v>27</v>
      </c>
      <c r="AZ7" s="5"/>
      <c r="BA7" s="1"/>
      <c r="BB7" s="1"/>
      <c r="BC7" s="17" t="s">
        <v>2</v>
      </c>
      <c r="BD7" s="18"/>
      <c r="BE7" s="1"/>
      <c r="BF7" s="1"/>
      <c r="BG7" s="4" t="s">
        <v>28</v>
      </c>
      <c r="BH7" s="5"/>
      <c r="BI7" s="1"/>
      <c r="BJ7" s="1"/>
      <c r="BK7" s="17" t="s">
        <v>2</v>
      </c>
      <c r="BL7" s="18"/>
      <c r="BM7" s="1"/>
      <c r="BN7" s="1"/>
      <c r="BO7" s="4" t="s">
        <v>29</v>
      </c>
      <c r="BP7" s="5"/>
      <c r="BQ7" s="1"/>
      <c r="BR7" s="1"/>
      <c r="BS7" s="17" t="s">
        <v>2</v>
      </c>
      <c r="BT7" s="18"/>
      <c r="BU7" s="1"/>
      <c r="BV7" s="1"/>
      <c r="BW7" s="4" t="s">
        <v>30</v>
      </c>
      <c r="BX7" s="5"/>
      <c r="BY7" s="1"/>
      <c r="BZ7" s="1"/>
      <c r="CA7" s="17" t="s">
        <v>2</v>
      </c>
      <c r="CB7" s="18"/>
      <c r="CC7" s="1"/>
      <c r="CD7" s="1"/>
      <c r="CE7" s="4" t="s">
        <v>31</v>
      </c>
      <c r="CF7" s="5"/>
      <c r="CG7" s="1"/>
      <c r="CH7" s="1"/>
      <c r="CI7" s="17" t="s">
        <v>2</v>
      </c>
      <c r="CJ7" s="18"/>
      <c r="CK7" s="1"/>
      <c r="CL7" s="1"/>
      <c r="CM7" s="4" t="s">
        <v>32</v>
      </c>
      <c r="CN7" s="5"/>
      <c r="CO7" s="1"/>
      <c r="CP7" s="1"/>
      <c r="CQ7" s="17" t="s">
        <v>2</v>
      </c>
      <c r="CR7" s="18"/>
      <c r="CS7" s="1"/>
      <c r="CT7" s="1"/>
      <c r="CZ7" s="80">
        <f>+$C$8</f>
        <v>2011</v>
      </c>
      <c r="DA7" s="80">
        <f t="shared" ref="DA7:DK7" si="0">+CZ7</f>
        <v>2011</v>
      </c>
      <c r="DB7" s="80">
        <f t="shared" si="0"/>
        <v>2011</v>
      </c>
      <c r="DC7" s="80">
        <f t="shared" si="0"/>
        <v>2011</v>
      </c>
      <c r="DD7" s="80">
        <f t="shared" si="0"/>
        <v>2011</v>
      </c>
      <c r="DE7" s="80">
        <f t="shared" si="0"/>
        <v>2011</v>
      </c>
      <c r="DF7" s="80">
        <f t="shared" si="0"/>
        <v>2011</v>
      </c>
      <c r="DG7" s="80">
        <f t="shared" si="0"/>
        <v>2011</v>
      </c>
      <c r="DH7" s="80">
        <f t="shared" si="0"/>
        <v>2011</v>
      </c>
      <c r="DI7" s="80">
        <f t="shared" si="0"/>
        <v>2011</v>
      </c>
      <c r="DJ7" s="80">
        <f t="shared" si="0"/>
        <v>2011</v>
      </c>
      <c r="DK7" s="80">
        <f t="shared" si="0"/>
        <v>2011</v>
      </c>
      <c r="DL7" s="80"/>
      <c r="DM7" s="80"/>
      <c r="DN7" s="80">
        <f>+$D$8</f>
        <v>2012</v>
      </c>
      <c r="DO7" s="80">
        <f t="shared" ref="DO7:DY7" si="1">+DN7</f>
        <v>2012</v>
      </c>
      <c r="DP7" s="80">
        <f t="shared" si="1"/>
        <v>2012</v>
      </c>
      <c r="DQ7" s="80">
        <f t="shared" si="1"/>
        <v>2012</v>
      </c>
      <c r="DR7" s="80">
        <f t="shared" si="1"/>
        <v>2012</v>
      </c>
      <c r="DS7" s="80">
        <f t="shared" si="1"/>
        <v>2012</v>
      </c>
      <c r="DT7" s="80">
        <f t="shared" si="1"/>
        <v>2012</v>
      </c>
      <c r="DU7" s="80">
        <f t="shared" si="1"/>
        <v>2012</v>
      </c>
      <c r="DV7" s="80">
        <f t="shared" si="1"/>
        <v>2012</v>
      </c>
      <c r="DW7" s="80">
        <f t="shared" si="1"/>
        <v>2012</v>
      </c>
      <c r="DX7" s="80">
        <f t="shared" si="1"/>
        <v>2012</v>
      </c>
      <c r="DY7" s="80">
        <f t="shared" si="1"/>
        <v>2012</v>
      </c>
      <c r="DZ7" s="12"/>
    </row>
    <row r="8" spans="1:130" s="12" customFormat="1" ht="18.600000000000001" thickBot="1">
      <c r="A8" s="19" t="s">
        <v>21</v>
      </c>
      <c r="B8" s="20" t="s">
        <v>33</v>
      </c>
      <c r="C8" s="23">
        <v>2011</v>
      </c>
      <c r="D8" s="24">
        <v>2012</v>
      </c>
      <c r="E8" s="25" t="s">
        <v>3</v>
      </c>
      <c r="F8" s="26" t="s">
        <v>4</v>
      </c>
      <c r="G8" s="23">
        <f>+$C$8</f>
        <v>2011</v>
      </c>
      <c r="H8" s="24">
        <f>+$D$8</f>
        <v>2012</v>
      </c>
      <c r="I8" s="25" t="s">
        <v>3</v>
      </c>
      <c r="J8" s="26" t="s">
        <v>4</v>
      </c>
      <c r="K8" s="23">
        <f>+$C$8</f>
        <v>2011</v>
      </c>
      <c r="L8" s="24">
        <f>+$D$8</f>
        <v>2012</v>
      </c>
      <c r="M8" s="25" t="s">
        <v>3</v>
      </c>
      <c r="N8" s="26" t="s">
        <v>4</v>
      </c>
      <c r="O8" s="23">
        <f>+$C$8</f>
        <v>2011</v>
      </c>
      <c r="P8" s="24">
        <f>+$D$8</f>
        <v>2012</v>
      </c>
      <c r="Q8" s="25" t="s">
        <v>3</v>
      </c>
      <c r="R8" s="26" t="s">
        <v>4</v>
      </c>
      <c r="S8" s="23">
        <f>+$C$8</f>
        <v>2011</v>
      </c>
      <c r="T8" s="24">
        <f>+$D$8</f>
        <v>2012</v>
      </c>
      <c r="U8" s="25" t="s">
        <v>3</v>
      </c>
      <c r="V8" s="26" t="s">
        <v>4</v>
      </c>
      <c r="W8" s="23">
        <f>+$C$8</f>
        <v>2011</v>
      </c>
      <c r="X8" s="24">
        <f>+$D$8</f>
        <v>2012</v>
      </c>
      <c r="Y8" s="25" t="s">
        <v>3</v>
      </c>
      <c r="Z8" s="26" t="s">
        <v>4</v>
      </c>
      <c r="AA8" s="23">
        <f>+$C$8</f>
        <v>2011</v>
      </c>
      <c r="AB8" s="24">
        <f>+$D$8</f>
        <v>2012</v>
      </c>
      <c r="AC8" s="25" t="s">
        <v>3</v>
      </c>
      <c r="AD8" s="26" t="s">
        <v>4</v>
      </c>
      <c r="AE8" s="23">
        <f>+$C$8</f>
        <v>2011</v>
      </c>
      <c r="AF8" s="24">
        <f>+$D$8</f>
        <v>2012</v>
      </c>
      <c r="AG8" s="25" t="s">
        <v>3</v>
      </c>
      <c r="AH8" s="26" t="s">
        <v>4</v>
      </c>
      <c r="AI8" s="23">
        <f>+$C$8</f>
        <v>2011</v>
      </c>
      <c r="AJ8" s="24">
        <f>+$D$8</f>
        <v>2012</v>
      </c>
      <c r="AK8" s="25" t="s">
        <v>3</v>
      </c>
      <c r="AL8" s="26" t="s">
        <v>4</v>
      </c>
      <c r="AM8" s="23">
        <f>+$C$8</f>
        <v>2011</v>
      </c>
      <c r="AN8" s="24">
        <f>+$D$8</f>
        <v>2012</v>
      </c>
      <c r="AO8" s="25" t="s">
        <v>3</v>
      </c>
      <c r="AP8" s="26" t="s">
        <v>4</v>
      </c>
      <c r="AQ8" s="23">
        <f>+$C$8</f>
        <v>2011</v>
      </c>
      <c r="AR8" s="24">
        <f>+$D$8</f>
        <v>2012</v>
      </c>
      <c r="AS8" s="25" t="s">
        <v>3</v>
      </c>
      <c r="AT8" s="26" t="s">
        <v>4</v>
      </c>
      <c r="AU8" s="23">
        <f>+$C$8</f>
        <v>2011</v>
      </c>
      <c r="AV8" s="24">
        <f>+$D$8</f>
        <v>2012</v>
      </c>
      <c r="AW8" s="25" t="s">
        <v>3</v>
      </c>
      <c r="AX8" s="26" t="s">
        <v>4</v>
      </c>
      <c r="AY8" s="23">
        <f>+$C$8</f>
        <v>2011</v>
      </c>
      <c r="AZ8" s="24">
        <f>+$D$8</f>
        <v>2012</v>
      </c>
      <c r="BA8" s="25" t="s">
        <v>3</v>
      </c>
      <c r="BB8" s="26" t="s">
        <v>4</v>
      </c>
      <c r="BC8" s="23">
        <f>+$C$8</f>
        <v>2011</v>
      </c>
      <c r="BD8" s="24">
        <f>+$D$8</f>
        <v>2012</v>
      </c>
      <c r="BE8" s="25" t="s">
        <v>3</v>
      </c>
      <c r="BF8" s="26" t="s">
        <v>4</v>
      </c>
      <c r="BG8" s="23">
        <f>+$C$8</f>
        <v>2011</v>
      </c>
      <c r="BH8" s="24">
        <f>+$D$8</f>
        <v>2012</v>
      </c>
      <c r="BI8" s="25" t="s">
        <v>3</v>
      </c>
      <c r="BJ8" s="26" t="s">
        <v>4</v>
      </c>
      <c r="BK8" s="23">
        <f>+$C$8</f>
        <v>2011</v>
      </c>
      <c r="BL8" s="24">
        <f>+$D$8</f>
        <v>2012</v>
      </c>
      <c r="BM8" s="25" t="s">
        <v>3</v>
      </c>
      <c r="BN8" s="26" t="s">
        <v>4</v>
      </c>
      <c r="BO8" s="23">
        <f>+$C$8</f>
        <v>2011</v>
      </c>
      <c r="BP8" s="24">
        <f>+$D$8</f>
        <v>2012</v>
      </c>
      <c r="BQ8" s="25" t="s">
        <v>3</v>
      </c>
      <c r="BR8" s="26" t="s">
        <v>4</v>
      </c>
      <c r="BS8" s="23">
        <f>+$C$8</f>
        <v>2011</v>
      </c>
      <c r="BT8" s="24">
        <f>+$D$8</f>
        <v>2012</v>
      </c>
      <c r="BU8" s="25" t="s">
        <v>3</v>
      </c>
      <c r="BV8" s="26" t="s">
        <v>4</v>
      </c>
      <c r="BW8" s="23">
        <f>+$C$8</f>
        <v>2011</v>
      </c>
      <c r="BX8" s="24">
        <f>+$D$8</f>
        <v>2012</v>
      </c>
      <c r="BY8" s="25" t="s">
        <v>3</v>
      </c>
      <c r="BZ8" s="26" t="s">
        <v>4</v>
      </c>
      <c r="CA8" s="23">
        <f>+$C$8</f>
        <v>2011</v>
      </c>
      <c r="CB8" s="24">
        <f>+$D$8</f>
        <v>2012</v>
      </c>
      <c r="CC8" s="25" t="s">
        <v>3</v>
      </c>
      <c r="CD8" s="26" t="s">
        <v>4</v>
      </c>
      <c r="CE8" s="23">
        <f>+$C$8</f>
        <v>2011</v>
      </c>
      <c r="CF8" s="24">
        <f>+$D$8</f>
        <v>2012</v>
      </c>
      <c r="CG8" s="25" t="s">
        <v>3</v>
      </c>
      <c r="CH8" s="26" t="s">
        <v>4</v>
      </c>
      <c r="CI8" s="23">
        <f>+$C$8</f>
        <v>2011</v>
      </c>
      <c r="CJ8" s="24">
        <f>+$D$8</f>
        <v>2012</v>
      </c>
      <c r="CK8" s="25" t="s">
        <v>3</v>
      </c>
      <c r="CL8" s="26" t="s">
        <v>4</v>
      </c>
      <c r="CM8" s="23">
        <f>+$C$8</f>
        <v>2011</v>
      </c>
      <c r="CN8" s="24">
        <f>+$D$8</f>
        <v>2012</v>
      </c>
      <c r="CO8" s="25" t="s">
        <v>3</v>
      </c>
      <c r="CP8" s="26" t="s">
        <v>4</v>
      </c>
      <c r="CQ8" s="23">
        <f>+$C$8</f>
        <v>2011</v>
      </c>
      <c r="CR8" s="24">
        <f>+$D$8</f>
        <v>2012</v>
      </c>
      <c r="CS8" s="25" t="s">
        <v>3</v>
      </c>
      <c r="CT8" s="26" t="s">
        <v>4</v>
      </c>
      <c r="CZ8" s="12" t="s">
        <v>47</v>
      </c>
      <c r="DA8" s="12" t="s">
        <v>48</v>
      </c>
      <c r="DB8" s="12" t="s">
        <v>49</v>
      </c>
      <c r="DC8" s="12" t="s">
        <v>50</v>
      </c>
      <c r="DD8" s="12" t="s">
        <v>51</v>
      </c>
      <c r="DE8" s="12" t="s">
        <v>52</v>
      </c>
      <c r="DF8" s="12" t="s">
        <v>53</v>
      </c>
      <c r="DG8" s="12" t="s">
        <v>54</v>
      </c>
      <c r="DH8" s="12" t="s">
        <v>55</v>
      </c>
      <c r="DI8" s="12" t="s">
        <v>56</v>
      </c>
      <c r="DJ8" s="12" t="s">
        <v>57</v>
      </c>
      <c r="DK8" s="12" t="s">
        <v>58</v>
      </c>
      <c r="DL8" s="12" t="s">
        <v>33</v>
      </c>
      <c r="DM8" s="12" t="s">
        <v>33</v>
      </c>
      <c r="DN8" s="12" t="s">
        <v>47</v>
      </c>
      <c r="DO8" s="12" t="s">
        <v>48</v>
      </c>
      <c r="DP8" s="12" t="s">
        <v>49</v>
      </c>
      <c r="DQ8" s="12" t="s">
        <v>50</v>
      </c>
      <c r="DR8" s="12" t="s">
        <v>51</v>
      </c>
      <c r="DS8" s="12" t="s">
        <v>52</v>
      </c>
      <c r="DT8" s="12" t="s">
        <v>53</v>
      </c>
      <c r="DU8" s="12" t="s">
        <v>54</v>
      </c>
      <c r="DV8" s="12" t="s">
        <v>55</v>
      </c>
      <c r="DW8" s="12" t="s">
        <v>56</v>
      </c>
      <c r="DX8" s="12" t="s">
        <v>57</v>
      </c>
      <c r="DY8" s="12" t="s">
        <v>58</v>
      </c>
      <c r="DZ8" s="8"/>
    </row>
    <row r="9" spans="1:130" s="12" customFormat="1" ht="15" customHeight="1">
      <c r="A9" s="99"/>
      <c r="B9" s="31" t="s">
        <v>6</v>
      </c>
      <c r="C9" s="21">
        <f>+CZ9</f>
        <v>339385</v>
      </c>
      <c r="D9" s="87">
        <f ca="1">OFFSET(CZ9,0,14,1,1)</f>
        <v>351181</v>
      </c>
      <c r="E9" s="21">
        <f ca="1">SUM(D9-C9)</f>
        <v>11796</v>
      </c>
      <c r="F9" s="22">
        <f ca="1">IF(E9=0,0,IF(C9=0,1,E9/C9))</f>
        <v>3.4756986902780028E-2</v>
      </c>
      <c r="G9" s="21">
        <f>SUMIF($C$6:F$6,G$5,$C9:F9)</f>
        <v>339385</v>
      </c>
      <c r="H9" s="87">
        <f ca="1">SUMIF($C$6:G$6,H$5,$C9:G9)</f>
        <v>351181</v>
      </c>
      <c r="I9" s="21">
        <f ca="1">SUM(H9-G9)</f>
        <v>11796</v>
      </c>
      <c r="J9" s="22">
        <f ca="1">IF(I9=0,0,IF(G9=0,1,I9/G9))</f>
        <v>3.4756986902780028E-2</v>
      </c>
      <c r="K9" s="21">
        <f>+DA9</f>
        <v>318336</v>
      </c>
      <c r="L9" s="87">
        <f ca="1">OFFSET(DA9,0,14,1,1)</f>
        <v>344819</v>
      </c>
      <c r="M9" s="21">
        <f ca="1">SUM(L9-K9)</f>
        <v>26483</v>
      </c>
      <c r="N9" s="22">
        <f ca="1">IF(M9=0,0,IF(K9=0,1,M9/K9))</f>
        <v>8.3191973260956981E-2</v>
      </c>
      <c r="O9" s="21">
        <f>SUMIF($C$6:N$6,O$5,$C9:N9)</f>
        <v>657721</v>
      </c>
      <c r="P9" s="87">
        <f ca="1">SUMIF($C$6:O$6,P$5,$C9:O9)</f>
        <v>696000</v>
      </c>
      <c r="Q9" s="21">
        <f ca="1">SUM(P9-O9)</f>
        <v>38279</v>
      </c>
      <c r="R9" s="22">
        <f ca="1">IF(Q9=0,0,IF(O9=0,1,Q9/O9))</f>
        <v>5.8199449310573935E-2</v>
      </c>
      <c r="S9" s="21">
        <f>+DB9</f>
        <v>402098</v>
      </c>
      <c r="T9" s="87">
        <f ca="1">OFFSET(DB9,0,14,1,1)</f>
        <v>403883</v>
      </c>
      <c r="U9" s="21">
        <f ca="1">SUM(T9-S9)</f>
        <v>1785</v>
      </c>
      <c r="V9" s="22">
        <f ca="1">IF(U9=0,0,IF(S9=0,1,U9/S9))</f>
        <v>4.439216310451681E-3</v>
      </c>
      <c r="W9" s="21">
        <f>SUMIF($C$6:V$6,W$5,$C9:V9)</f>
        <v>1059819</v>
      </c>
      <c r="X9" s="87">
        <f ca="1">SUMIF($C$6:W$6,X$5,$C9:W9)</f>
        <v>1099883</v>
      </c>
      <c r="Y9" s="21">
        <f ca="1">SUM(X9-W9)</f>
        <v>40064</v>
      </c>
      <c r="Z9" s="22">
        <f ca="1">IF(Y9=0,0,IF(W9=0,1,Y9/W9))</f>
        <v>3.7802681401258142E-2</v>
      </c>
      <c r="AA9" s="21">
        <f>+DC9</f>
        <v>392178</v>
      </c>
      <c r="AB9" s="87">
        <f ca="1">OFFSET(DC9,0,14,1,1)</f>
        <v>389075</v>
      </c>
      <c r="AC9" s="21">
        <f ca="1">SUM(AB9-AA9)</f>
        <v>-3103</v>
      </c>
      <c r="AD9" s="22">
        <f ca="1">IF(AC9=0,0,IF(AA9=0,1,AC9/AA9))</f>
        <v>-7.9122235311516707E-3</v>
      </c>
      <c r="AE9" s="21">
        <f>SUMIF($C$6:AD$6,AE$5,$C9:AD9)</f>
        <v>1451997</v>
      </c>
      <c r="AF9" s="87">
        <f ca="1">SUMIF($C$6:AE$6,AF$5,$C9:AE9)</f>
        <v>1488958</v>
      </c>
      <c r="AG9" s="21">
        <f ca="1">SUM(AF9-AE9)</f>
        <v>36961</v>
      </c>
      <c r="AH9" s="22">
        <f ca="1">IF(AG9=0,0,IF(AE9=0,1,AG9/AE9))</f>
        <v>2.5455286753347288E-2</v>
      </c>
      <c r="AI9" s="21">
        <f>+DD9</f>
        <v>400333</v>
      </c>
      <c r="AJ9" s="87">
        <f ca="1">OFFSET(DD9,0,14,1,1)</f>
        <v>419232</v>
      </c>
      <c r="AK9" s="21">
        <f ca="1">SUM(AJ9-AI9)</f>
        <v>18899</v>
      </c>
      <c r="AL9" s="22">
        <f ca="1">IF(AK9=0,0,IF(AI9=0,1,AK9/AI9))</f>
        <v>4.720819917418749E-2</v>
      </c>
      <c r="AM9" s="21">
        <f>SUMIF($C$6:AL$6,AM$5,$C9:AL9)</f>
        <v>1852330</v>
      </c>
      <c r="AN9" s="87">
        <f ca="1">SUMIF($C$6:AM$6,AN$5,$C9:AM9)</f>
        <v>1908190</v>
      </c>
      <c r="AO9" s="21">
        <f ca="1">SUM(AN9-AM9)</f>
        <v>55860</v>
      </c>
      <c r="AP9" s="22">
        <f ca="1">IF(AO9=0,0,IF(AM9=0,1,AO9/AM9))</f>
        <v>3.0156613562378195E-2</v>
      </c>
      <c r="AQ9" s="21">
        <f>+DE9</f>
        <v>394007</v>
      </c>
      <c r="AR9" s="87">
        <f ca="1">OFFSET(DE9,0,14,1,1)</f>
        <v>415082</v>
      </c>
      <c r="AS9" s="21">
        <f ca="1">SUM(AR9-AQ9)</f>
        <v>21075</v>
      </c>
      <c r="AT9" s="22">
        <f ca="1">IF(AS9=0,0,IF(AQ9=0,1,AS9/AQ9))</f>
        <v>5.3488897405376046E-2</v>
      </c>
      <c r="AU9" s="21">
        <f>SUMIF($C$6:AT$6,AU$5,$C9:AT9)</f>
        <v>2246337</v>
      </c>
      <c r="AV9" s="87">
        <f ca="1">SUMIF($C$6:AU$6,AV$5,$C9:AU9)</f>
        <v>2323272</v>
      </c>
      <c r="AW9" s="21">
        <f ca="1">SUM(AV9-AU9)</f>
        <v>76935</v>
      </c>
      <c r="AX9" s="22">
        <f ca="1">IF(AW9=0,0,IF(AU9=0,1,AW9/AU9))</f>
        <v>3.424909085324241E-2</v>
      </c>
      <c r="AY9" s="21">
        <f>+DF9</f>
        <v>423406</v>
      </c>
      <c r="AZ9" s="87">
        <f ca="1">OFFSET(DF9,0,14,1,1)</f>
        <v>421888</v>
      </c>
      <c r="BA9" s="21">
        <f ca="1">SUM(AZ9-AY9)</f>
        <v>-1518</v>
      </c>
      <c r="BB9" s="22">
        <f ca="1">IF(BA9=0,0,IF(AY9=0,1,BA9/AY9))</f>
        <v>-3.5852113574205372E-3</v>
      </c>
      <c r="BC9" s="21">
        <f>SUMIF($C$6:BB$6,BC$5,$C9:BB9)</f>
        <v>2669743</v>
      </c>
      <c r="BD9" s="87">
        <f ca="1">SUMIF($C$6:BC$6,BD$5,$C9:BC9)</f>
        <v>2745160</v>
      </c>
      <c r="BE9" s="21">
        <f ca="1">SUM(BD9-BC9)</f>
        <v>75417</v>
      </c>
      <c r="BF9" s="22">
        <f ca="1">IF(BE9=0,0,IF(BC9=0,1,BE9/BC9))</f>
        <v>2.8248786493681226E-2</v>
      </c>
      <c r="BG9" s="21">
        <f>+DG9</f>
        <v>424249</v>
      </c>
      <c r="BH9" s="87">
        <f ca="1">OFFSET(DG9,0,14,1,1)</f>
        <v>451571</v>
      </c>
      <c r="BI9" s="21">
        <f ca="1">SUM(BH9-BG9)</f>
        <v>27322</v>
      </c>
      <c r="BJ9" s="22">
        <f ca="1">IF(BI9=0,0,IF(BG9=0,1,BI9/BG9))</f>
        <v>6.4400858929543739E-2</v>
      </c>
      <c r="BK9" s="21">
        <f>SUMIF($C$6:BJ$6,BK$5,$C9:BJ9)</f>
        <v>3093992</v>
      </c>
      <c r="BL9" s="87">
        <f ca="1">SUMIF($C$6:BK$6,BL$5,$C9:BK9)</f>
        <v>3196731</v>
      </c>
      <c r="BM9" s="21">
        <f ca="1">SUM(BL9-BK9)</f>
        <v>102739</v>
      </c>
      <c r="BN9" s="22">
        <f ca="1">IF(BM9=0,0,IF(BK9=0,1,BM9/BK9))</f>
        <v>3.3205968211941078E-2</v>
      </c>
      <c r="BO9" s="21">
        <f>+DH9</f>
        <v>376332</v>
      </c>
      <c r="BP9" s="87">
        <f ca="1">OFFSET(DH9,0,14,1,1)</f>
        <v>399499</v>
      </c>
      <c r="BQ9" s="21">
        <f ca="1">SUM(BP9-BO9)</f>
        <v>23167</v>
      </c>
      <c r="BR9" s="22">
        <f ca="1">IF(BQ9=0,0,IF(BO9=0,1,BQ9/BO9))</f>
        <v>6.1560005527034639E-2</v>
      </c>
      <c r="BS9" s="21">
        <f>SUMIF($C$6:BR$6,BS$5,$C9:BR9)</f>
        <v>3470324</v>
      </c>
      <c r="BT9" s="87">
        <f ca="1">SUMIF($C$6:BS$6,BT$5,$C9:BS9)</f>
        <v>3596230</v>
      </c>
      <c r="BU9" s="21">
        <f ca="1">SUM(BT9-BS9)</f>
        <v>125906</v>
      </c>
      <c r="BV9" s="22">
        <f ca="1">IF(BU9=0,0,IF(BS9=0,1,BU9/BS9))</f>
        <v>3.6280762257356949E-2</v>
      </c>
      <c r="BW9" s="21">
        <f>+DI9</f>
        <v>400667</v>
      </c>
      <c r="BX9" s="87">
        <f ca="1">OFFSET(DI9,0,14,1,1)</f>
        <v>418515</v>
      </c>
      <c r="BY9" s="21">
        <f ca="1">SUM(BX9-BW9)</f>
        <v>17848</v>
      </c>
      <c r="BZ9" s="22">
        <f ca="1">IF(BY9=0,0,IF(BW9=0,1,BY9/BW9))</f>
        <v>4.4545720011880188E-2</v>
      </c>
      <c r="CA9" s="21">
        <f>SUMIF($C$6:BZ$6,CA$5,$C9:BZ9)</f>
        <v>3870991</v>
      </c>
      <c r="CB9" s="87">
        <f ca="1">SUMIF($C$6:CA$6,CB$5,$C9:CA9)</f>
        <v>4014745</v>
      </c>
      <c r="CC9" s="21">
        <f ca="1">SUM(CB9-CA9)</f>
        <v>143754</v>
      </c>
      <c r="CD9" s="22">
        <f ca="1">IF(CC9=0,0,IF(CA9=0,1,CC9/CA9))</f>
        <v>3.7136226873170204E-2</v>
      </c>
      <c r="CE9" s="21">
        <f>+DJ9</f>
        <v>373998</v>
      </c>
      <c r="CF9" s="87">
        <f ca="1">OFFSET(DJ9,0,14,1,1)</f>
        <v>397904</v>
      </c>
      <c r="CG9" s="21">
        <f ca="1">SUM(CF9-CE9)</f>
        <v>23906</v>
      </c>
      <c r="CH9" s="22">
        <f ca="1">IF(CG9=0,0,IF(CE9=0,1,CG9/CE9))</f>
        <v>6.392012791512254E-2</v>
      </c>
      <c r="CI9" s="21">
        <f>SUMIF($C$6:CH$6,CI$5,$C9:CH9)</f>
        <v>4244989</v>
      </c>
      <c r="CJ9" s="87">
        <f ca="1">SUMIF($C$6:CI$6,CJ$5,$C9:CI9)</f>
        <v>4412649</v>
      </c>
      <c r="CK9" s="21">
        <f ca="1">SUM(CJ9-CI9)</f>
        <v>167660</v>
      </c>
      <c r="CL9" s="22">
        <f ca="1">IF(CK9=0,0,IF(CI9=0,1,CK9/CI9))</f>
        <v>3.9495979848239889E-2</v>
      </c>
      <c r="CM9" s="21">
        <f>+DK9</f>
        <v>380810</v>
      </c>
      <c r="CN9" s="87">
        <f ca="1">OFFSET(DK9,0,14,1,1)</f>
        <v>387842</v>
      </c>
      <c r="CO9" s="21">
        <f ca="1">SUM(CN9-CM9)</f>
        <v>7032</v>
      </c>
      <c r="CP9" s="22">
        <f ca="1">IF(CO9=0,0,IF(CM9=0,1,CO9/CM9))</f>
        <v>1.8465901630734485E-2</v>
      </c>
      <c r="CQ9" s="21">
        <f>SUMIF($C$6:CP$6,CQ$5,$C9:CP9)</f>
        <v>4625799</v>
      </c>
      <c r="CR9" s="87">
        <f ca="1">SUMIF($C$6:CQ$6,CR$5,$C9:CQ9)</f>
        <v>4800491</v>
      </c>
      <c r="CS9" s="21">
        <f ca="1">SUM(CR9-CQ9)</f>
        <v>174692</v>
      </c>
      <c r="CT9" s="22">
        <f ca="1">IF(CS9=0,0,IF(CQ9=0,1,CS9/CQ9))</f>
        <v>3.7764719132846021E-2</v>
      </c>
      <c r="CW9" s="12" t="s">
        <v>5</v>
      </c>
      <c r="CX9" s="82" t="s">
        <v>6</v>
      </c>
      <c r="CZ9" s="88">
        <f>SUMIF(AMB!$A$73:$A$78,'2011-2012'!CZ$7,AMB!D$73:D$78)</f>
        <v>339385</v>
      </c>
      <c r="DA9" s="88">
        <f>SUMIF(AMB!$A$73:$A$78,'2011-2012'!DA$7,AMB!E$73:E$78)</f>
        <v>318336</v>
      </c>
      <c r="DB9" s="88">
        <f>SUMIF(AMB!$A$73:$A$78,'2011-2012'!DB$7,AMB!F$73:F$78)</f>
        <v>402098</v>
      </c>
      <c r="DC9" s="88">
        <f>SUMIF(AMB!$A$73:$A$78,'2011-2012'!DC$7,AMB!G$73:G$78)</f>
        <v>392178</v>
      </c>
      <c r="DD9" s="88">
        <f>SUMIF(AMB!$A$73:$A$78,'2011-2012'!DD$7,AMB!H$73:H$78)</f>
        <v>400333</v>
      </c>
      <c r="DE9" s="88">
        <f>SUMIF(AMB!$A$73:$A$78,'2011-2012'!DE$7,AMB!I$73:I$78)</f>
        <v>394007</v>
      </c>
      <c r="DF9" s="88">
        <f>SUMIF(AMB!$A$73:$A$78,'2011-2012'!DF$7,AMB!J$73:J$78)</f>
        <v>423406</v>
      </c>
      <c r="DG9" s="88">
        <f>SUMIF(AMB!$A$73:$A$78,'2011-2012'!DG$7,AMB!K$73:K$78)</f>
        <v>424249</v>
      </c>
      <c r="DH9" s="88">
        <f>SUMIF(AMB!$A$73:$A$78,'2011-2012'!DH$7,AMB!L$73:L$78)</f>
        <v>376332</v>
      </c>
      <c r="DI9" s="88">
        <f>SUMIF(AMB!$A$73:$A$78,'2011-2012'!DI$7,AMB!M$73:M$78)</f>
        <v>400667</v>
      </c>
      <c r="DJ9" s="88">
        <f>SUMIF(AMB!$A$73:$A$78,'2011-2012'!DJ$7,AMB!N$73:N$78)</f>
        <v>373998</v>
      </c>
      <c r="DK9" s="88">
        <f>SUMIF(AMB!$A$73:$A$78,'2011-2012'!DK$7,AMB!O$73:O$78)</f>
        <v>380810</v>
      </c>
      <c r="DN9" s="88">
        <f>SUMIF(AMB!$A$73:$A$79,'2011-2012'!DN$7,AMB!D$73:D$79)</f>
        <v>351181</v>
      </c>
      <c r="DO9" s="88">
        <f>SUMIF(AMB!$A$73:$A$79,'2011-2012'!DO$7,AMB!E$73:E$79)</f>
        <v>344819</v>
      </c>
      <c r="DP9" s="88">
        <f>SUMIF(AMB!$A$73:$A$79,'2011-2012'!DP$7,AMB!F$73:F$79)</f>
        <v>403883</v>
      </c>
      <c r="DQ9" s="88">
        <f>SUMIF(AMB!$A$73:$A$79,'2011-2012'!DQ$7,AMB!G$73:G$79)</f>
        <v>389075</v>
      </c>
      <c r="DR9" s="88">
        <f>SUMIF(AMB!$A$73:$A$79,'2011-2012'!DR$7,AMB!H$73:H$79)</f>
        <v>419232</v>
      </c>
      <c r="DS9" s="88">
        <f>SUMIF(AMB!$A$73:$A$79,'2011-2012'!DS$7,AMB!I$73:I$79)</f>
        <v>415082</v>
      </c>
      <c r="DT9" s="88">
        <f>SUMIF(AMB!$A$73:$A$79,'2011-2012'!DT$7,AMB!J$73:J$79)</f>
        <v>421888</v>
      </c>
      <c r="DU9" s="88">
        <f>SUMIF(AMB!$A$73:$A$79,'2011-2012'!DU$7,AMB!K$73:K$79)</f>
        <v>451571</v>
      </c>
      <c r="DV9" s="88">
        <f>SUMIF(AMB!$A$73:$A$79,'2011-2012'!DV$7,AMB!L$73:L$79)</f>
        <v>399499</v>
      </c>
      <c r="DW9" s="88">
        <f>SUMIF(AMB!$A$73:$A$79,'2011-2012'!DW$7,AMB!M$73:M$79)</f>
        <v>418515</v>
      </c>
      <c r="DX9" s="88">
        <f>SUMIF(AMB!$A$73:$A$79,'2011-2012'!DX$7,AMB!N$73:N$79)</f>
        <v>397904</v>
      </c>
      <c r="DY9" s="88">
        <f>SUMIF(AMB!$A$73:$A$79,'2011-2012'!DY$7,AMB!O$73:O$79)</f>
        <v>387842</v>
      </c>
      <c r="DZ9"/>
    </row>
    <row r="10" spans="1:130" s="12" customFormat="1" ht="15.6">
      <c r="A10" s="101" t="str">
        <f>+CW11</f>
        <v>Ambassador Bridge</v>
      </c>
      <c r="B10" s="29" t="s">
        <v>7</v>
      </c>
      <c r="C10" s="21">
        <f>+CZ10</f>
        <v>219037</v>
      </c>
      <c r="D10" s="87">
        <f ca="1">OFFSET(CZ10,0,14,1,1)</f>
        <v>222494</v>
      </c>
      <c r="E10" s="21">
        <f ca="1">SUM(D10-C10)</f>
        <v>3457</v>
      </c>
      <c r="F10" s="22">
        <f ca="1">IF(E10=0,0,IF(C10=0,1,E10/C10))</f>
        <v>1.5782721640636058E-2</v>
      </c>
      <c r="G10" s="21">
        <f>SUMIF($C$6:F$6,G$5,$C10:F10)</f>
        <v>219037</v>
      </c>
      <c r="H10" s="87">
        <f ca="1">SUMIF($C$6:G$6,H$5,$C10:G10)</f>
        <v>222494</v>
      </c>
      <c r="I10" s="21">
        <f ca="1">SUM(H10-G10)</f>
        <v>3457</v>
      </c>
      <c r="J10" s="22">
        <f ca="1">IF(I10=0,0,IF(G10=0,1,I10/G10))</f>
        <v>1.5782721640636058E-2</v>
      </c>
      <c r="K10" s="21">
        <f>+DA10</f>
        <v>200857</v>
      </c>
      <c r="L10" s="87">
        <f ca="1">OFFSET(DA10,0,14,1,1)</f>
        <v>224988</v>
      </c>
      <c r="M10" s="21">
        <f ca="1">SUM(L10-K10)</f>
        <v>24131</v>
      </c>
      <c r="N10" s="22">
        <f ca="1">IF(M10=0,0,IF(K10=0,1,M10/K10))</f>
        <v>0.1201401992462299</v>
      </c>
      <c r="O10" s="21">
        <f>SUMIF($C$6:N$6,O$5,$C10:N10)</f>
        <v>419894</v>
      </c>
      <c r="P10" s="87">
        <f ca="1">SUMIF($C$6:O$6,P$5,$C10:O10)</f>
        <v>447482</v>
      </c>
      <c r="Q10" s="21">
        <f ca="1">SUM(P10-O10)</f>
        <v>27588</v>
      </c>
      <c r="R10" s="22">
        <f ca="1">IF(Q10=0,0,IF(O10=0,1,Q10/O10))</f>
        <v>6.570229629382654E-2</v>
      </c>
      <c r="S10" s="21">
        <f>+DB10</f>
        <v>242765</v>
      </c>
      <c r="T10" s="87">
        <f ca="1">OFFSET(DB10,0,14,1,1)</f>
        <v>244679</v>
      </c>
      <c r="U10" s="21">
        <f ca="1">SUM(T10-S10)</f>
        <v>1914</v>
      </c>
      <c r="V10" s="22">
        <f ca="1">IF(U10=0,0,IF(S10=0,1,U10/S10))</f>
        <v>7.8841678166127731E-3</v>
      </c>
      <c r="W10" s="21">
        <f>SUMIF($C$6:V$6,W$5,$C10:V10)</f>
        <v>662659</v>
      </c>
      <c r="X10" s="87">
        <f ca="1">SUMIF($C$6:W$6,X$5,$C10:W10)</f>
        <v>692161</v>
      </c>
      <c r="Y10" s="21">
        <f ca="1">SUM(X10-W10)</f>
        <v>29502</v>
      </c>
      <c r="Z10" s="22">
        <f ca="1">IF(Y10=0,0,IF(W10=0,1,Y10/W10))</f>
        <v>4.4520635802124474E-2</v>
      </c>
      <c r="AA10" s="21">
        <f>+DC10</f>
        <v>205726</v>
      </c>
      <c r="AB10" s="87">
        <f ca="1">OFFSET(DC10,0,14,1,1)</f>
        <v>231129</v>
      </c>
      <c r="AC10" s="21">
        <f ca="1">SUM(AB10-AA10)</f>
        <v>25403</v>
      </c>
      <c r="AD10" s="22">
        <f ca="1">IF(AC10=0,0,IF(AA10=0,1,AC10/AA10))</f>
        <v>0.1234797740684211</v>
      </c>
      <c r="AE10" s="21">
        <f>SUMIF($C$6:AD$6,AE$5,$C10:AD10)</f>
        <v>868385</v>
      </c>
      <c r="AF10" s="87">
        <f ca="1">SUMIF($C$6:AE$6,AF$5,$C10:AE10)</f>
        <v>923290</v>
      </c>
      <c r="AG10" s="21">
        <f ca="1">SUM(AF10-AE10)</f>
        <v>54905</v>
      </c>
      <c r="AH10" s="22">
        <f ca="1">IF(AG10=0,0,IF(AE10=0,1,AG10/AE10))</f>
        <v>6.3226564254334192E-2</v>
      </c>
      <c r="AI10" s="21">
        <f>+DD10</f>
        <v>216469</v>
      </c>
      <c r="AJ10" s="87">
        <f ca="1">OFFSET(DD10,0,14,1,1)</f>
        <v>217460</v>
      </c>
      <c r="AK10" s="21">
        <f ca="1">SUM(AJ10-AI10)</f>
        <v>991</v>
      </c>
      <c r="AL10" s="22">
        <f ca="1">IF(AK10=0,0,IF(AI10=0,1,AK10/AI10))</f>
        <v>4.5780227191884286E-3</v>
      </c>
      <c r="AM10" s="21">
        <f>SUMIF($C$6:AL$6,AM$5,$C10:AL10)</f>
        <v>1084854</v>
      </c>
      <c r="AN10" s="87">
        <f ca="1">SUMIF($C$6:AM$6,AN$5,$C10:AM10)</f>
        <v>1140750</v>
      </c>
      <c r="AO10" s="21">
        <f ca="1">SUM(AN10-AM10)</f>
        <v>55896</v>
      </c>
      <c r="AP10" s="22">
        <f ca="1">IF(AO10=0,0,IF(AM10=0,1,AO10/AM10))</f>
        <v>5.1523983872484226E-2</v>
      </c>
      <c r="AQ10" s="21">
        <f>+DE10</f>
        <v>227678</v>
      </c>
      <c r="AR10" s="87">
        <f ca="1">OFFSET(DE10,0,14,1,1)</f>
        <v>211075</v>
      </c>
      <c r="AS10" s="21">
        <f ca="1">SUM(AR10-AQ10)</f>
        <v>-16603</v>
      </c>
      <c r="AT10" s="22">
        <f ca="1">IF(AS10=0,0,IF(AQ10=0,1,AS10/AQ10))</f>
        <v>-7.2923163414998368E-2</v>
      </c>
      <c r="AU10" s="21">
        <f>SUMIF($C$6:AT$6,AU$5,$C10:AT10)</f>
        <v>1312532</v>
      </c>
      <c r="AV10" s="87">
        <f ca="1">SUMIF($C$6:AU$6,AV$5,$C10:AU10)</f>
        <v>1351825</v>
      </c>
      <c r="AW10" s="21">
        <f ca="1">SUM(AV10-AU10)</f>
        <v>39293</v>
      </c>
      <c r="AX10" s="22">
        <f ca="1">IF(AW10=0,0,IF(AU10=0,1,AW10/AU10))</f>
        <v>2.9936793921976759E-2</v>
      </c>
      <c r="AY10" s="21">
        <f>+DF10</f>
        <v>185108</v>
      </c>
      <c r="AZ10" s="87">
        <f ca="1">OFFSET(DF10,0,14,1,1)</f>
        <v>172875</v>
      </c>
      <c r="BA10" s="21">
        <f ca="1">SUM(AZ10-AY10)</f>
        <v>-12233</v>
      </c>
      <c r="BB10" s="22">
        <f ca="1">IF(BA10=0,0,IF(AY10=0,1,BA10/AY10))</f>
        <v>-6.6085744538323568E-2</v>
      </c>
      <c r="BC10" s="21">
        <f>SUMIF($C$6:BB$6,BC$5,$C10:BB10)</f>
        <v>1497640</v>
      </c>
      <c r="BD10" s="87">
        <f ca="1">SUMIF($C$6:BC$6,BD$5,$C10:BC10)</f>
        <v>1524700</v>
      </c>
      <c r="BE10" s="21">
        <f ca="1">SUM(BD10-BC10)</f>
        <v>27060</v>
      </c>
      <c r="BF10" s="22">
        <f ca="1">IF(BE10=0,0,IF(BC10=0,1,BE10/BC10))</f>
        <v>1.806842765951764E-2</v>
      </c>
      <c r="BG10" s="21">
        <f>+DG10</f>
        <v>235849</v>
      </c>
      <c r="BH10" s="87">
        <f ca="1">OFFSET(DG10,0,14,1,1)</f>
        <v>214758</v>
      </c>
      <c r="BI10" s="21">
        <f ca="1">SUM(BH10-BG10)</f>
        <v>-21091</v>
      </c>
      <c r="BJ10" s="22">
        <f ca="1">IF(BI10=0,0,IF(BG10=0,1,BI10/BG10))</f>
        <v>-8.9425861462206754E-2</v>
      </c>
      <c r="BK10" s="21">
        <f>SUMIF($C$6:BJ$6,BK$5,$C10:BJ10)</f>
        <v>1733489</v>
      </c>
      <c r="BL10" s="87">
        <f ca="1">SUMIF($C$6:BK$6,BL$5,$C10:BK10)</f>
        <v>1739458</v>
      </c>
      <c r="BM10" s="21">
        <f ca="1">SUM(BL10-BK10)</f>
        <v>5969</v>
      </c>
      <c r="BN10" s="22">
        <f ca="1">IF(BM10=0,0,IF(BK10=0,1,BM10/BK10))</f>
        <v>3.4433446073208426E-3</v>
      </c>
      <c r="BO10" s="21">
        <f>+DH10</f>
        <v>226719</v>
      </c>
      <c r="BP10" s="87">
        <f ca="1">OFFSET(DH10,0,14,1,1)</f>
        <v>194159</v>
      </c>
      <c r="BQ10" s="21">
        <f ca="1">SUM(BP10-BO10)</f>
        <v>-32560</v>
      </c>
      <c r="BR10" s="22">
        <f ca="1">IF(BQ10=0,0,IF(BO10=0,1,BQ10/BO10))</f>
        <v>-0.14361390090817266</v>
      </c>
      <c r="BS10" s="21">
        <f>SUMIF($C$6:BR$6,BS$5,$C10:BR10)</f>
        <v>1960208</v>
      </c>
      <c r="BT10" s="87">
        <f ca="1">SUMIF($C$6:BS$6,BT$5,$C10:BS10)</f>
        <v>1933617</v>
      </c>
      <c r="BU10" s="21">
        <f ca="1">SUM(BT10-BS10)</f>
        <v>-26591</v>
      </c>
      <c r="BV10" s="22">
        <f ca="1">IF(BU10=0,0,IF(BS10=0,1,BU10/BS10))</f>
        <v>-1.3565397141527838E-2</v>
      </c>
      <c r="BW10" s="21">
        <f>+DI10</f>
        <v>224792</v>
      </c>
      <c r="BX10" s="87">
        <f ca="1">OFFSET(DI10,0,14,1,1)</f>
        <v>212116</v>
      </c>
      <c r="BY10" s="21">
        <f ca="1">SUM(BX10-BW10)</f>
        <v>-12676</v>
      </c>
      <c r="BZ10" s="22">
        <f ca="1">IF(BY10=0,0,IF(BW10=0,1,BY10/BW10))</f>
        <v>-5.6389907114132179E-2</v>
      </c>
      <c r="CA10" s="21">
        <f>SUMIF($C$6:BZ$6,CA$5,$C10:BZ10)</f>
        <v>2185000</v>
      </c>
      <c r="CB10" s="87">
        <f ca="1">SUMIF($C$6:CA$6,CB$5,$C10:CA10)</f>
        <v>2145733</v>
      </c>
      <c r="CC10" s="21">
        <f ca="1">SUM(CB10-CA10)</f>
        <v>-39267</v>
      </c>
      <c r="CD10" s="22">
        <f ca="1">IF(CC10=0,0,IF(CA10=0,1,CC10/CA10))</f>
        <v>-1.7971167048054921E-2</v>
      </c>
      <c r="CE10" s="21">
        <f>+DJ10</f>
        <v>227449</v>
      </c>
      <c r="CF10" s="87">
        <f ca="1">OFFSET(DJ10,0,14,1,1)</f>
        <v>201362</v>
      </c>
      <c r="CG10" s="21">
        <f ca="1">SUM(CF10-CE10)</f>
        <v>-26087</v>
      </c>
      <c r="CH10" s="22">
        <f ca="1">IF(CG10=0,0,IF(CE10=0,1,CG10/CE10))</f>
        <v>-0.11469384345501629</v>
      </c>
      <c r="CI10" s="21">
        <f>SUMIF($C$6:CH$6,CI$5,$C10:CH10)</f>
        <v>2412449</v>
      </c>
      <c r="CJ10" s="87">
        <f ca="1">SUMIF($C$6:CI$6,CJ$5,$C10:CI10)</f>
        <v>2347095</v>
      </c>
      <c r="CK10" s="21">
        <f ca="1">SUM(CJ10-CI10)</f>
        <v>-65354</v>
      </c>
      <c r="CL10" s="22">
        <f ca="1">IF(CK10=0,0,IF(CI10=0,1,CK10/CI10))</f>
        <v>-2.7090313619065106E-2</v>
      </c>
      <c r="CM10" s="21">
        <f>+DK10</f>
        <v>202539</v>
      </c>
      <c r="CN10" s="87">
        <f ca="1">OFFSET(DK10,0,14,1,1)</f>
        <v>159565</v>
      </c>
      <c r="CO10" s="21">
        <f ca="1">SUM(CN10-CM10)</f>
        <v>-42974</v>
      </c>
      <c r="CP10" s="22">
        <f ca="1">IF(CO10=0,0,IF(CM10=0,1,CO10/CM10))</f>
        <v>-0.21217642034373627</v>
      </c>
      <c r="CQ10" s="21">
        <f>SUMIF($C$6:CP$6,CQ$5,$C10:CP10)</f>
        <v>2614988</v>
      </c>
      <c r="CR10" s="87">
        <f ca="1">SUMIF($C$6:CQ$6,CR$5,$C10:CQ10)</f>
        <v>2506660</v>
      </c>
      <c r="CS10" s="21">
        <f ca="1">SUM(CR10-CQ10)</f>
        <v>-108328</v>
      </c>
      <c r="CT10" s="22">
        <f ca="1">IF(CS10=0,0,IF(CQ10=0,1,CS10/CQ10))</f>
        <v>-4.142581151424022E-2</v>
      </c>
      <c r="CW10" s="12" t="s">
        <v>5</v>
      </c>
      <c r="CX10" s="81" t="s">
        <v>7</v>
      </c>
      <c r="CY10" s="16"/>
      <c r="CZ10" s="88">
        <f>SUMIF(AMB!$A$87:$A$92,'2011-2012'!CZ$7,AMB!D$87:D$92)</f>
        <v>219037</v>
      </c>
      <c r="DA10" s="88">
        <f>SUMIF(AMB!$A$87:$A$92,'2011-2012'!DA$7,AMB!E$87:E$92)</f>
        <v>200857</v>
      </c>
      <c r="DB10" s="88">
        <f>SUMIF(AMB!$A$87:$A$92,'2011-2012'!DB$7,AMB!F$87:F$92)</f>
        <v>242765</v>
      </c>
      <c r="DC10" s="88">
        <f>SUMIF(AMB!$A$87:$A$92,'2011-2012'!DC$7,AMB!G$87:G$92)</f>
        <v>205726</v>
      </c>
      <c r="DD10" s="88">
        <f>SUMIF(AMB!$A$87:$A$92,'2011-2012'!DD$7,AMB!H$87:H$92)</f>
        <v>216469</v>
      </c>
      <c r="DE10" s="88">
        <f>SUMIF(AMB!$A$87:$A$92,'2011-2012'!DE$7,AMB!I$87:I$92)</f>
        <v>227678</v>
      </c>
      <c r="DF10" s="88">
        <f>SUMIF(AMB!$A$87:$A$92,'2011-2012'!DF$7,AMB!J$87:J$92)</f>
        <v>185108</v>
      </c>
      <c r="DG10" s="88">
        <f>SUMIF(AMB!$A$87:$A$92,'2011-2012'!DG$7,AMB!K$87:K$92)</f>
        <v>235849</v>
      </c>
      <c r="DH10" s="88">
        <f>SUMIF(AMB!$A$87:$A$92,'2011-2012'!DH$7,AMB!L$87:L$92)</f>
        <v>226719</v>
      </c>
      <c r="DI10" s="88">
        <f>SUMIF(AMB!$A$87:$A$92,'2011-2012'!DI$7,AMB!M$87:M$92)</f>
        <v>224792</v>
      </c>
      <c r="DJ10" s="88">
        <f>SUMIF(AMB!$A$87:$A$92,'2011-2012'!DJ$7,AMB!N$87:N$92)</f>
        <v>227449</v>
      </c>
      <c r="DK10" s="88">
        <f>SUMIF(AMB!$A$87:$A$92,'2011-2012'!DK$7,AMB!O$87:O$92)</f>
        <v>202539</v>
      </c>
      <c r="DN10" s="88">
        <f>SUMIF(AMB!$A$87:$A$93,'2011-2012'!DN$7,AMB!D$87:D$93)</f>
        <v>222494</v>
      </c>
      <c r="DO10" s="88">
        <f>SUMIF(AMB!$A$87:$A$93,'2011-2012'!DO$7,AMB!E$87:E$93)</f>
        <v>224988</v>
      </c>
      <c r="DP10" s="88">
        <f>SUMIF(AMB!$A$87:$A$93,'2011-2012'!DP$7,AMB!F$87:F$93)</f>
        <v>244679</v>
      </c>
      <c r="DQ10" s="88">
        <f>SUMIF(AMB!$A$87:$A$93,'2011-2012'!DQ$7,AMB!G$87:G$93)</f>
        <v>231129</v>
      </c>
      <c r="DR10" s="88">
        <f>SUMIF(AMB!$A$87:$A$93,'2011-2012'!DR$7,AMB!H$87:H$93)</f>
        <v>217460</v>
      </c>
      <c r="DS10" s="88">
        <f>SUMIF(AMB!$A$87:$A$93,'2011-2012'!DS$7,AMB!I$87:I$93)</f>
        <v>211075</v>
      </c>
      <c r="DT10" s="88">
        <f>SUMIF(AMB!$A$87:$A$93,'2011-2012'!DT$7,AMB!J$87:J$93)</f>
        <v>172875</v>
      </c>
      <c r="DU10" s="88">
        <f>SUMIF(AMB!$A$87:$A$93,'2011-2012'!DU$7,AMB!K$87:K$93)</f>
        <v>214758</v>
      </c>
      <c r="DV10" s="88">
        <f>SUMIF(AMB!$A$87:$A$93,'2011-2012'!DV$7,AMB!L$87:L$93)</f>
        <v>194159</v>
      </c>
      <c r="DW10" s="88">
        <f>SUMIF(AMB!$A$87:$A$93,'2011-2012'!DW$7,AMB!M$87:M$93)</f>
        <v>212116</v>
      </c>
      <c r="DX10" s="88">
        <f>SUMIF(AMB!$A$87:$A$93,'2011-2012'!DX$7,AMB!N$87:N$93)</f>
        <v>201362</v>
      </c>
      <c r="DY10" s="88">
        <f>SUMIF(AMB!$A$87:$A$93,'2011-2012'!DY$7,AMB!O$87:O$93)</f>
        <v>159565</v>
      </c>
      <c r="DZ10"/>
    </row>
    <row r="11" spans="1:130" s="12" customFormat="1" ht="15.6">
      <c r="A11" s="100"/>
      <c r="B11" s="29" t="s">
        <v>8</v>
      </c>
      <c r="C11" s="87">
        <f>+CZ11</f>
        <v>916</v>
      </c>
      <c r="D11" s="87">
        <f ca="1">OFFSET(CZ11,0,14,1,1)</f>
        <v>1002</v>
      </c>
      <c r="E11" s="87">
        <f ca="1">SUM(D11-C11)</f>
        <v>86</v>
      </c>
      <c r="F11" s="22">
        <f ca="1">IF(E11=0,0,IF(C11=0,1,E11/C11))</f>
        <v>9.3886462882096067E-2</v>
      </c>
      <c r="G11" s="87">
        <f>SUMIF($C$6:F$6,G$5,$C11:F11)</f>
        <v>916</v>
      </c>
      <c r="H11" s="87">
        <f ca="1">SUMIF($C$6:G$6,H$5,$C11:G11)</f>
        <v>1002</v>
      </c>
      <c r="I11" s="87">
        <f ca="1">SUM(H11-G11)</f>
        <v>86</v>
      </c>
      <c r="J11" s="22">
        <f ca="1">IF(I11=0,0,IF(G11=0,1,I11/G11))</f>
        <v>9.3886462882096067E-2</v>
      </c>
      <c r="K11" s="87">
        <f>+DA11</f>
        <v>918</v>
      </c>
      <c r="L11" s="87">
        <f ca="1">OFFSET(DA11,0,14,1,1)</f>
        <v>1031</v>
      </c>
      <c r="M11" s="87">
        <f ca="1">SUM(L11-K11)</f>
        <v>113</v>
      </c>
      <c r="N11" s="22">
        <f ca="1">IF(M11=0,0,IF(K11=0,1,M11/K11))</f>
        <v>0.12309368191721133</v>
      </c>
      <c r="O11" s="87">
        <f>SUMIF($C$6:N$6,O$5,$C11:N11)</f>
        <v>1834</v>
      </c>
      <c r="P11" s="87">
        <f ca="1">SUMIF($C$6:O$6,P$5,$C11:O11)</f>
        <v>2033</v>
      </c>
      <c r="Q11" s="87">
        <f ca="1">SUM(P11-O11)</f>
        <v>199</v>
      </c>
      <c r="R11" s="22">
        <f ca="1">IF(Q11=0,0,IF(O11=0,1,Q11/O11))</f>
        <v>0.10850599781897492</v>
      </c>
      <c r="S11" s="87">
        <f>+DB11</f>
        <v>1172</v>
      </c>
      <c r="T11" s="87">
        <f ca="1">OFFSET(DB11,0,14,1,1)</f>
        <v>1118</v>
      </c>
      <c r="U11" s="87">
        <f ca="1">SUM(T11-S11)</f>
        <v>-54</v>
      </c>
      <c r="V11" s="22">
        <f ca="1">IF(U11=0,0,IF(S11=0,1,U11/S11))</f>
        <v>-4.607508532423208E-2</v>
      </c>
      <c r="W11" s="87">
        <f>SUMIF($C$6:V$6,W$5,$C11:V11)</f>
        <v>3006</v>
      </c>
      <c r="X11" s="87">
        <f ca="1">SUMIF($C$6:W$6,X$5,$C11:W11)</f>
        <v>3151</v>
      </c>
      <c r="Y11" s="87">
        <f ca="1">SUM(X11-W11)</f>
        <v>145</v>
      </c>
      <c r="Z11" s="22">
        <f ca="1">IF(Y11=0,0,IF(W11=0,1,Y11/W11))</f>
        <v>4.8236859614105121E-2</v>
      </c>
      <c r="AA11" s="87">
        <f>+DC11</f>
        <v>942</v>
      </c>
      <c r="AB11" s="87">
        <f ca="1">OFFSET(DC11,0,14,1,1)</f>
        <v>0</v>
      </c>
      <c r="AC11" s="87">
        <f ca="1">SUM(AB11-AA11)</f>
        <v>-942</v>
      </c>
      <c r="AD11" s="22">
        <f ca="1">IF(AC11=0,0,IF(AA11=0,1,AC11/AA11))</f>
        <v>-1</v>
      </c>
      <c r="AE11" s="87">
        <f>SUMIF($C$6:AD$6,AE$5,$C11:AD11)</f>
        <v>3948</v>
      </c>
      <c r="AF11" s="87">
        <f ca="1">SUMIF($C$6:AE$6,AF$5,$C11:AE11)</f>
        <v>3151</v>
      </c>
      <c r="AG11" s="87">
        <f ca="1">SUM(AF11-AE11)</f>
        <v>-797</v>
      </c>
      <c r="AH11" s="22">
        <f ca="1">IF(AG11=0,0,IF(AE11=0,1,AG11/AE11))</f>
        <v>-0.20187436676798379</v>
      </c>
      <c r="AI11" s="87">
        <f>+DD11</f>
        <v>1125</v>
      </c>
      <c r="AJ11" s="87">
        <f ca="1">OFFSET(DD11,0,14,1,1)</f>
        <v>0</v>
      </c>
      <c r="AK11" s="87">
        <f ca="1">SUM(AJ11-AI11)</f>
        <v>-1125</v>
      </c>
      <c r="AL11" s="22">
        <f ca="1">IF(AK11=0,0,IF(AI11=0,1,AK11/AI11))</f>
        <v>-1</v>
      </c>
      <c r="AM11" s="87">
        <f>SUMIF($C$6:AL$6,AM$5,$C11:AL11)</f>
        <v>5073</v>
      </c>
      <c r="AN11" s="87">
        <f ca="1">SUMIF($C$6:AM$6,AN$5,$C11:AM11)</f>
        <v>3151</v>
      </c>
      <c r="AO11" s="87">
        <f ca="1">SUM(AN11-AM11)</f>
        <v>-1922</v>
      </c>
      <c r="AP11" s="22">
        <f ca="1">IF(AO11=0,0,IF(AM11=0,1,AO11/AM11))</f>
        <v>-0.37886851961364082</v>
      </c>
      <c r="AQ11" s="87">
        <f>+DE11</f>
        <v>1033</v>
      </c>
      <c r="AR11" s="87">
        <f ca="1">OFFSET(DE11,0,14,1,1)</f>
        <v>0</v>
      </c>
      <c r="AS11" s="87">
        <f ca="1">SUM(AR11-AQ11)</f>
        <v>-1033</v>
      </c>
      <c r="AT11" s="22">
        <f ca="1">IF(AS11=0,0,IF(AQ11=0,1,AS11/AQ11))</f>
        <v>-1</v>
      </c>
      <c r="AU11" s="87">
        <f>SUMIF($C$6:AT$6,AU$5,$C11:AT11)</f>
        <v>6106</v>
      </c>
      <c r="AV11" s="87">
        <f ca="1">SUMIF($C$6:AU$6,AV$5,$C11:AU11)</f>
        <v>3151</v>
      </c>
      <c r="AW11" s="87">
        <f ca="1">SUM(AV11-AU11)</f>
        <v>-2955</v>
      </c>
      <c r="AX11" s="22">
        <f ca="1">IF(AW11=0,0,IF(AU11=0,1,AW11/AU11))</f>
        <v>-0.48395021290533902</v>
      </c>
      <c r="AY11" s="87">
        <f>+DF11</f>
        <v>952</v>
      </c>
      <c r="AZ11" s="87">
        <f ca="1">OFFSET(DF11,0,14,1,1)</f>
        <v>0</v>
      </c>
      <c r="BA11" s="87">
        <f ca="1">SUM(AZ11-AY11)</f>
        <v>-952</v>
      </c>
      <c r="BB11" s="22">
        <f ca="1">IF(BA11=0,0,IF(AY11=0,1,BA11/AY11))</f>
        <v>-1</v>
      </c>
      <c r="BC11" s="87">
        <f>SUMIF($C$6:BB$6,BC$5,$C11:BB11)</f>
        <v>7058</v>
      </c>
      <c r="BD11" s="87">
        <f ca="1">SUMIF($C$6:BC$6,BD$5,$C11:BC11)</f>
        <v>3151</v>
      </c>
      <c r="BE11" s="87">
        <f ca="1">SUM(BD11-BC11)</f>
        <v>-3907</v>
      </c>
      <c r="BF11" s="22">
        <f ca="1">IF(BE11=0,0,IF(BC11=0,1,BE11/BC11))</f>
        <v>-0.55355624822895999</v>
      </c>
      <c r="BG11" s="87">
        <f>+DG11</f>
        <v>1096</v>
      </c>
      <c r="BH11" s="87">
        <f ca="1">OFFSET(DG11,0,14,1,1)</f>
        <v>0</v>
      </c>
      <c r="BI11" s="87">
        <f ca="1">SUM(BH11-BG11)</f>
        <v>-1096</v>
      </c>
      <c r="BJ11" s="22">
        <f ca="1">IF(BI11=0,0,IF(BG11=0,1,BI11/BG11))</f>
        <v>-1</v>
      </c>
      <c r="BK11" s="87">
        <f>SUMIF($C$6:BJ$6,BK$5,$C11:BJ11)</f>
        <v>8154</v>
      </c>
      <c r="BL11" s="87">
        <f ca="1">SUMIF($C$6:BK$6,BL$5,$C11:BK11)</f>
        <v>3151</v>
      </c>
      <c r="BM11" s="87">
        <f ca="1">SUM(BL11-BK11)</f>
        <v>-5003</v>
      </c>
      <c r="BN11" s="22">
        <f ca="1">IF(BM11=0,0,IF(BK11=0,1,BM11/BK11))</f>
        <v>-0.61356389502084863</v>
      </c>
      <c r="BO11" s="87">
        <f>+DH11</f>
        <v>994</v>
      </c>
      <c r="BP11" s="87">
        <f ca="1">OFFSET(DH11,0,14,1,1)</f>
        <v>0</v>
      </c>
      <c r="BQ11" s="87">
        <f ca="1">SUM(BP11-BO11)</f>
        <v>-994</v>
      </c>
      <c r="BR11" s="22">
        <f ca="1">IF(BQ11=0,0,IF(BO11=0,1,BQ11/BO11))</f>
        <v>-1</v>
      </c>
      <c r="BS11" s="87">
        <f>SUMIF($C$6:BR$6,BS$5,$C11:BR11)</f>
        <v>9148</v>
      </c>
      <c r="BT11" s="87">
        <f ca="1">SUMIF($C$6:BS$6,BT$5,$C11:BS11)</f>
        <v>3151</v>
      </c>
      <c r="BU11" s="87">
        <f ca="1">SUM(BT11-BS11)</f>
        <v>-5997</v>
      </c>
      <c r="BV11" s="22">
        <f ca="1">IF(BU11=0,0,IF(BS11=0,1,BU11/BS11))</f>
        <v>-0.65555312636641894</v>
      </c>
      <c r="BW11" s="87">
        <f>+DI11</f>
        <v>1044</v>
      </c>
      <c r="BX11" s="87">
        <f ca="1">OFFSET(DI11,0,14,1,1)</f>
        <v>0</v>
      </c>
      <c r="BY11" s="87">
        <f ca="1">SUM(BX11-BW11)</f>
        <v>-1044</v>
      </c>
      <c r="BZ11" s="22">
        <f ca="1">IF(BY11=0,0,IF(BW11=0,1,BY11/BW11))</f>
        <v>-1</v>
      </c>
      <c r="CA11" s="87">
        <f>SUMIF($C$6:BZ$6,CA$5,$C11:BZ11)</f>
        <v>10192</v>
      </c>
      <c r="CB11" s="87">
        <f ca="1">SUMIF($C$6:CA$6,CB$5,$C11:CA11)</f>
        <v>3151</v>
      </c>
      <c r="CC11" s="87">
        <f ca="1">SUM(CB11-CA11)</f>
        <v>-7041</v>
      </c>
      <c r="CD11" s="22">
        <f ca="1">IF(CC11=0,0,IF(CA11=0,1,CC11/CA11))</f>
        <v>-0.69083594976452123</v>
      </c>
      <c r="CE11" s="87">
        <f>+DJ11</f>
        <v>988</v>
      </c>
      <c r="CF11" s="87">
        <f ca="1">OFFSET(DJ11,0,14,1,1)</f>
        <v>0</v>
      </c>
      <c r="CG11" s="87">
        <f ca="1">SUM(CF11-CE11)</f>
        <v>-988</v>
      </c>
      <c r="CH11" s="22">
        <f ca="1">IF(CG11=0,0,IF(CE11=0,1,CG11/CE11))</f>
        <v>-1</v>
      </c>
      <c r="CI11" s="87">
        <f>SUMIF($C$6:CH$6,CI$5,$C11:CH11)</f>
        <v>11180</v>
      </c>
      <c r="CJ11" s="87">
        <f ca="1">SUMIF($C$6:CI$6,CJ$5,$C11:CI11)</f>
        <v>3151</v>
      </c>
      <c r="CK11" s="87">
        <f ca="1">SUM(CJ11-CI11)</f>
        <v>-8029</v>
      </c>
      <c r="CL11" s="22">
        <f ca="1">IF(CK11=0,0,IF(CI11=0,1,CK11/CI11))</f>
        <v>-0.7181574239713775</v>
      </c>
      <c r="CM11" s="87">
        <f>+DK11</f>
        <v>949</v>
      </c>
      <c r="CN11" s="87">
        <f ca="1">OFFSET(DK11,0,14,1,1)</f>
        <v>0</v>
      </c>
      <c r="CO11" s="87">
        <f ca="1">SUM(CN11-CM11)</f>
        <v>-949</v>
      </c>
      <c r="CP11" s="22">
        <f ca="1">IF(CO11=0,0,IF(CM11=0,1,CO11/CM11))</f>
        <v>-1</v>
      </c>
      <c r="CQ11" s="87">
        <f>SUMIF($C$6:CP$6,CQ$5,$C11:CP11)</f>
        <v>12129</v>
      </c>
      <c r="CR11" s="87">
        <f ca="1">SUMIF($C$6:CQ$6,CR$5,$C11:CQ11)</f>
        <v>3151</v>
      </c>
      <c r="CS11" s="87">
        <f ca="1">SUM(CR11-CQ11)</f>
        <v>-8978</v>
      </c>
      <c r="CT11" s="22">
        <f ca="1">IF(CS11=0,0,IF(CQ11=0,1,CS11/CQ11))</f>
        <v>-0.74020941545057306</v>
      </c>
      <c r="CW11" s="12" t="s">
        <v>5</v>
      </c>
      <c r="CX11" s="81" t="s">
        <v>8</v>
      </c>
      <c r="CY11" s="16"/>
      <c r="CZ11" s="88">
        <f>SUMIF(AMB!$A$101:$A$106,'2011-2012'!CZ$7,AMB!D$101:D$106)</f>
        <v>916</v>
      </c>
      <c r="DA11" s="88">
        <f>SUMIF(AMB!$A$101:$A$106,'2011-2012'!DA$7,AMB!E$101:E$106)</f>
        <v>918</v>
      </c>
      <c r="DB11" s="88">
        <f>SUMIF(AMB!$A$101:$A$106,'2011-2012'!DB$7,AMB!F$101:F$106)</f>
        <v>1172</v>
      </c>
      <c r="DC11" s="88">
        <f>SUMIF(AMB!$A$101:$A$106,'2011-2012'!DC$7,AMB!G$101:G$106)</f>
        <v>942</v>
      </c>
      <c r="DD11" s="88">
        <f>SUMIF(AMB!$A$101:$A$106,'2011-2012'!DD$7,AMB!H$101:H$106)</f>
        <v>1125</v>
      </c>
      <c r="DE11" s="88">
        <f>SUMIF(AMB!$A$101:$A$106,'2011-2012'!DE$7,AMB!I$101:I$106)</f>
        <v>1033</v>
      </c>
      <c r="DF11" s="88">
        <f>SUMIF(AMB!$A$101:$A$106,'2011-2012'!DF$7,AMB!J$101:J$106)</f>
        <v>952</v>
      </c>
      <c r="DG11" s="88">
        <f>SUMIF(AMB!$A$101:$A$106,'2011-2012'!DG$7,AMB!K$101:K$106)</f>
        <v>1096</v>
      </c>
      <c r="DH11" s="88">
        <f>SUMIF(AMB!$A$101:$A$106,'2011-2012'!DH$7,AMB!L$101:L$106)</f>
        <v>994</v>
      </c>
      <c r="DI11" s="88">
        <f>SUMIF(AMB!$A$101:$A$106,'2011-2012'!DI$7,AMB!M$101:M$106)</f>
        <v>1044</v>
      </c>
      <c r="DJ11" s="88">
        <f>SUMIF(AMB!$A$101:$A$106,'2011-2012'!DJ$7,AMB!N$101:N$106)</f>
        <v>988</v>
      </c>
      <c r="DK11" s="88">
        <f>SUMIF(AMB!$A$101:$A$106,'2011-2012'!DK$7,AMB!O$101:O$106)</f>
        <v>949</v>
      </c>
      <c r="DN11" s="88">
        <f>SUMIF(AMB!$A$101:$A$107,'2011-2012'!DN$7,AMB!D$101:D$107)</f>
        <v>1002</v>
      </c>
      <c r="DO11" s="88">
        <f>SUMIF(AMB!$A$101:$A$107,'2011-2012'!DO$7,AMB!E$101:E$107)</f>
        <v>1031</v>
      </c>
      <c r="DP11" s="88">
        <f>SUMIF(AMB!$A$101:$A$107,'2011-2012'!DP$7,AMB!F$101:F$107)</f>
        <v>1118</v>
      </c>
      <c r="DQ11" s="88">
        <f>SUMIF(AMB!$A$101:$A$107,'2011-2012'!DQ$7,AMB!G$101:G$107)</f>
        <v>0</v>
      </c>
      <c r="DR11" s="88">
        <f>SUMIF(AMB!$A$101:$A$107,'2011-2012'!DR$7,AMB!H$101:H$107)</f>
        <v>0</v>
      </c>
      <c r="DS11" s="88">
        <f>SUMIF(AMB!$A$101:$A$107,'2011-2012'!DS$7,AMB!I$101:I$107)</f>
        <v>0</v>
      </c>
      <c r="DT11" s="88">
        <f>SUMIF(AMB!$A$101:$A$107,'2011-2012'!DT$7,AMB!J$101:J$107)</f>
        <v>0</v>
      </c>
      <c r="DU11" s="88">
        <f>SUMIF(AMB!$A$101:$A$107,'2011-2012'!DU$7,AMB!K$101:K$107)</f>
        <v>0</v>
      </c>
      <c r="DV11" s="88">
        <f>SUMIF(AMB!$A$101:$A$107,'2011-2012'!DV$7,AMB!L$101:L$107)</f>
        <v>0</v>
      </c>
      <c r="DW11" s="88">
        <f>SUMIF(AMB!$A$101:$A$107,'2011-2012'!DW$7,AMB!M$101:M$107)</f>
        <v>0</v>
      </c>
      <c r="DX11" s="88">
        <f>SUMIF(AMB!$A$101:$A$107,'2011-2012'!DX$7,AMB!N$101:N$107)</f>
        <v>0</v>
      </c>
      <c r="DY11" s="88">
        <f>SUMIF(AMB!$A$101:$A$107,'2011-2012'!DY$7,AMB!O$101:O$107)</f>
        <v>0</v>
      </c>
      <c r="DZ11"/>
    </row>
    <row r="12" spans="1:130" s="16" customFormat="1" ht="15.6">
      <c r="A12" s="90"/>
      <c r="B12" s="27" t="s">
        <v>9</v>
      </c>
      <c r="C12" s="14">
        <f>+SUM(C9:C11)</f>
        <v>559338</v>
      </c>
      <c r="D12" s="103">
        <f ca="1">+SUM(D9:D11)</f>
        <v>574677</v>
      </c>
      <c r="E12" s="14">
        <f ca="1">SUM(E9:E11)</f>
        <v>15339</v>
      </c>
      <c r="F12" s="15">
        <f ca="1">IF(E12=0,0,IF(C12=0,1,E12/C12))</f>
        <v>2.7423489911287988E-2</v>
      </c>
      <c r="G12" s="14">
        <f>SUM(G9:G11)</f>
        <v>559338</v>
      </c>
      <c r="H12" s="103">
        <f ca="1">SUM(H9:H11)</f>
        <v>574677</v>
      </c>
      <c r="I12" s="14">
        <f ca="1">SUM(I9:I11)</f>
        <v>15339</v>
      </c>
      <c r="J12" s="15">
        <f ca="1">IF(I12=0,0,IF(G12=0,1,I12/G12))</f>
        <v>2.7423489911287988E-2</v>
      </c>
      <c r="K12" s="14">
        <f>+SUM(K9:K11)</f>
        <v>520111</v>
      </c>
      <c r="L12" s="103">
        <f ca="1">+SUM(L9:L11)</f>
        <v>570838</v>
      </c>
      <c r="M12" s="14">
        <f ca="1">SUM(M9:M11)</f>
        <v>50727</v>
      </c>
      <c r="N12" s="15">
        <f ca="1">IF(M12=0,0,IF(K12=0,1,M12/K12))</f>
        <v>9.753110393742874E-2</v>
      </c>
      <c r="O12" s="14">
        <f>SUM(O9:O11)</f>
        <v>1079449</v>
      </c>
      <c r="P12" s="103">
        <f ca="1">SUM(P9:P11)</f>
        <v>1145515</v>
      </c>
      <c r="Q12" s="14">
        <f ca="1">SUM(Q9:Q11)</f>
        <v>66066</v>
      </c>
      <c r="R12" s="15">
        <f ca="1">IF(Q12=0,0,IF(O12=0,1,Q12/O12))</f>
        <v>6.1203447314324255E-2</v>
      </c>
      <c r="S12" s="14">
        <f>+SUM(S9:S11)</f>
        <v>646035</v>
      </c>
      <c r="T12" s="103">
        <f ca="1">+SUM(T9:T11)</f>
        <v>649680</v>
      </c>
      <c r="U12" s="14">
        <f ca="1">SUM(U9:U11)</f>
        <v>3645</v>
      </c>
      <c r="V12" s="15">
        <f ca="1">IF(U12=0,0,IF(S12=0,1,U12/S12))</f>
        <v>5.642109173651582E-3</v>
      </c>
      <c r="W12" s="14">
        <f>SUM(W9:W11)</f>
        <v>1725484</v>
      </c>
      <c r="X12" s="103">
        <f ca="1">SUM(X9:X11)</f>
        <v>1795195</v>
      </c>
      <c r="Y12" s="14">
        <f ca="1">SUM(Y9:Y11)</f>
        <v>69711</v>
      </c>
      <c r="Z12" s="15">
        <f ca="1">IF(Y12=0,0,IF(W12=0,1,Y12/W12))</f>
        <v>4.0400838257555562E-2</v>
      </c>
      <c r="AA12" s="14">
        <f>+SUM(AA9:AA11)</f>
        <v>598846</v>
      </c>
      <c r="AB12" s="103">
        <f ca="1">+SUM(AB9:AB11)</f>
        <v>620204</v>
      </c>
      <c r="AC12" s="14">
        <f ca="1">SUM(AC9:AC11)</f>
        <v>21358</v>
      </c>
      <c r="AD12" s="15">
        <f ca="1">IF(AC12=0,0,IF(AA12=0,1,AC12/AA12))</f>
        <v>3.5665262855558856E-2</v>
      </c>
      <c r="AE12" s="14">
        <f>SUM(AE9:AE11)</f>
        <v>2324330</v>
      </c>
      <c r="AF12" s="103">
        <f ca="1">SUM(AF9:AF11)</f>
        <v>2415399</v>
      </c>
      <c r="AG12" s="14">
        <f ca="1">SUM(AG9:AG11)</f>
        <v>91069</v>
      </c>
      <c r="AH12" s="15">
        <f ca="1">IF(AG12=0,0,IF(AE12=0,1,AG12/AE12))</f>
        <v>3.9180753163277161E-2</v>
      </c>
      <c r="AI12" s="14">
        <f>+SUM(AI9:AI11)</f>
        <v>617927</v>
      </c>
      <c r="AJ12" s="103">
        <f ca="1">+SUM(AJ9:AJ11)</f>
        <v>636692</v>
      </c>
      <c r="AK12" s="14">
        <f ca="1">SUM(AK9:AK11)</f>
        <v>18765</v>
      </c>
      <c r="AL12" s="15">
        <f ca="1">IF(AK12=0,0,IF(AI12=0,1,AK12/AI12))</f>
        <v>3.036766478888283E-2</v>
      </c>
      <c r="AM12" s="14">
        <f>SUM(AM9:AM11)</f>
        <v>2942257</v>
      </c>
      <c r="AN12" s="103">
        <f ca="1">SUM(AN9:AN11)</f>
        <v>3052091</v>
      </c>
      <c r="AO12" s="14">
        <f ca="1">SUM(AO9:AO11)</f>
        <v>109834</v>
      </c>
      <c r="AP12" s="15">
        <f ca="1">IF(AO12=0,0,IF(AM12=0,1,AO12/AM12))</f>
        <v>3.7329845761264226E-2</v>
      </c>
      <c r="AQ12" s="14">
        <f>+SUM(AQ9:AQ11)</f>
        <v>622718</v>
      </c>
      <c r="AR12" s="103">
        <f ca="1">+SUM(AR9:AR11)</f>
        <v>626157</v>
      </c>
      <c r="AS12" s="14">
        <f ca="1">SUM(AS9:AS11)</f>
        <v>3439</v>
      </c>
      <c r="AT12" s="15">
        <f ca="1">IF(AS12=0,0,IF(AQ12=0,1,AS12/AQ12))</f>
        <v>5.5225639856243116E-3</v>
      </c>
      <c r="AU12" s="14">
        <f>SUM(AU9:AU11)</f>
        <v>3564975</v>
      </c>
      <c r="AV12" s="103">
        <f ca="1">SUM(AV9:AV11)</f>
        <v>3678248</v>
      </c>
      <c r="AW12" s="14">
        <f ca="1">SUM(AW9:AW11)</f>
        <v>113273</v>
      </c>
      <c r="AX12" s="15">
        <f ca="1">IF(AW12=0,0,IF(AU12=0,1,AW12/AU12))</f>
        <v>3.1773855356629431E-2</v>
      </c>
      <c r="AY12" s="14">
        <f>+SUM(AY9:AY11)</f>
        <v>609466</v>
      </c>
      <c r="AZ12" s="103">
        <f ca="1">+SUM(AZ9:AZ11)</f>
        <v>594763</v>
      </c>
      <c r="BA12" s="14">
        <f ca="1">SUM(BA9:BA11)</f>
        <v>-14703</v>
      </c>
      <c r="BB12" s="15">
        <f ca="1">IF(BA12=0,0,IF(AY12=0,1,BA12/AY12))</f>
        <v>-2.4124397423318119E-2</v>
      </c>
      <c r="BC12" s="14">
        <f>SUM(BC9:BC11)</f>
        <v>4174441</v>
      </c>
      <c r="BD12" s="103">
        <f ca="1">SUM(BD9:BD11)</f>
        <v>4273011</v>
      </c>
      <c r="BE12" s="14">
        <f ca="1">SUM(BE9:BE11)</f>
        <v>98570</v>
      </c>
      <c r="BF12" s="15">
        <f ca="1">IF(BE12=0,0,IF(BC12=0,1,BE12/BC12))</f>
        <v>2.3612742400719044E-2</v>
      </c>
      <c r="BG12" s="14">
        <f>+SUM(BG9:BG11)</f>
        <v>661194</v>
      </c>
      <c r="BH12" s="103">
        <f ca="1">+SUM(BH9:BH11)</f>
        <v>666329</v>
      </c>
      <c r="BI12" s="14">
        <f ca="1">SUM(BI9:BI11)</f>
        <v>5135</v>
      </c>
      <c r="BJ12" s="15">
        <f ca="1">IF(BI12=0,0,IF(BG12=0,1,BI12/BG12))</f>
        <v>7.7662531722913399E-3</v>
      </c>
      <c r="BK12" s="14">
        <f>SUM(BK9:BK11)</f>
        <v>4835635</v>
      </c>
      <c r="BL12" s="103">
        <f ca="1">SUM(BL9:BL11)</f>
        <v>4939340</v>
      </c>
      <c r="BM12" s="14">
        <f ca="1">SUM(BM9:BM11)</f>
        <v>103705</v>
      </c>
      <c r="BN12" s="15">
        <f ca="1">IF(BM12=0,0,IF(BK12=0,1,BM12/BK12))</f>
        <v>2.1445994166226359E-2</v>
      </c>
      <c r="BO12" s="14">
        <f>+SUM(BO9:BO11)</f>
        <v>604045</v>
      </c>
      <c r="BP12" s="103">
        <f ca="1">+SUM(BP9:BP11)</f>
        <v>593658</v>
      </c>
      <c r="BQ12" s="14">
        <f ca="1">SUM(BQ9:BQ11)</f>
        <v>-10387</v>
      </c>
      <c r="BR12" s="15">
        <f ca="1">IF(BQ12=0,0,IF(BO12=0,1,BQ12/BO12))</f>
        <v>-1.7195738728074894E-2</v>
      </c>
      <c r="BS12" s="14">
        <f>SUM(BS9:BS11)</f>
        <v>5439680</v>
      </c>
      <c r="BT12" s="103">
        <f ca="1">SUM(BT9:BT11)</f>
        <v>5532998</v>
      </c>
      <c r="BU12" s="14">
        <f ca="1">SUM(BU9:BU11)</f>
        <v>93318</v>
      </c>
      <c r="BV12" s="15">
        <f ca="1">IF(BU12=0,0,IF(BS12=0,1,BU12/BS12))</f>
        <v>1.7155053238425789E-2</v>
      </c>
      <c r="BW12" s="14">
        <f>+SUM(BW9:BW11)</f>
        <v>626503</v>
      </c>
      <c r="BX12" s="103">
        <f ca="1">+SUM(BX9:BX11)</f>
        <v>630631</v>
      </c>
      <c r="BY12" s="14">
        <f ca="1">SUM(BY9:BY11)</f>
        <v>4128</v>
      </c>
      <c r="BZ12" s="15">
        <f ca="1">IF(BY12=0,0,IF(BW12=0,1,BY12/BW12))</f>
        <v>6.588954881301446E-3</v>
      </c>
      <c r="CA12" s="14">
        <f>SUM(CA9:CA11)</f>
        <v>6066183</v>
      </c>
      <c r="CB12" s="103">
        <f ca="1">SUM(CB9:CB11)</f>
        <v>6163629</v>
      </c>
      <c r="CC12" s="14">
        <f ca="1">SUM(CC9:CC11)</f>
        <v>97446</v>
      </c>
      <c r="CD12" s="15">
        <f ca="1">IF(CC12=0,0,IF(CA12=0,1,CC12/CA12))</f>
        <v>1.6063808164046484E-2</v>
      </c>
      <c r="CE12" s="14">
        <f>+SUM(CE9:CE11)</f>
        <v>602435</v>
      </c>
      <c r="CF12" s="103">
        <f ca="1">+SUM(CF9:CF11)</f>
        <v>599266</v>
      </c>
      <c r="CG12" s="14">
        <f ca="1">SUM(CG9:CG11)</f>
        <v>-3169</v>
      </c>
      <c r="CH12" s="15">
        <f ca="1">IF(CG12=0,0,IF(CE12=0,1,CG12/CE12))</f>
        <v>-5.2603185405894412E-3</v>
      </c>
      <c r="CI12" s="14">
        <f>SUM(CI9:CI11)</f>
        <v>6668618</v>
      </c>
      <c r="CJ12" s="103">
        <f ca="1">SUM(CJ9:CJ11)</f>
        <v>6762895</v>
      </c>
      <c r="CK12" s="14">
        <f ca="1">SUM(CK9:CK11)</f>
        <v>94277</v>
      </c>
      <c r="CL12" s="15">
        <f ca="1">IF(CK12=0,0,IF(CI12=0,1,CK12/CI12))</f>
        <v>1.4137411979513596E-2</v>
      </c>
      <c r="CM12" s="14">
        <f>+SUM(CM9:CM11)</f>
        <v>584298</v>
      </c>
      <c r="CN12" s="103">
        <f ca="1">+SUM(CN9:CN11)</f>
        <v>547407</v>
      </c>
      <c r="CO12" s="14">
        <f ca="1">SUM(CO9:CO11)</f>
        <v>-36891</v>
      </c>
      <c r="CP12" s="15">
        <f ca="1">IF(CO12=0,0,IF(CM12=0,1,CO12/CM12))</f>
        <v>-6.3137303225408947E-2</v>
      </c>
      <c r="CQ12" s="14">
        <f>SUM(CQ9:CQ11)</f>
        <v>7252916</v>
      </c>
      <c r="CR12" s="103">
        <f ca="1">SUM(CR9:CR11)</f>
        <v>7310302</v>
      </c>
      <c r="CS12" s="14">
        <f ca="1">SUM(CS9:CS11)</f>
        <v>57386</v>
      </c>
      <c r="CT12" s="15">
        <f ca="1">IF(CS12=0,0,IF(CQ12=0,1,CS12/CQ12))</f>
        <v>7.9121280323665687E-3</v>
      </c>
      <c r="CW12" s="12"/>
      <c r="CX12" s="12"/>
      <c r="CZ12" s="89"/>
      <c r="DA12" s="89"/>
      <c r="DB12" s="89"/>
      <c r="DC12" s="89"/>
      <c r="DD12" s="89"/>
      <c r="DE12" s="89"/>
      <c r="DF12" s="89"/>
      <c r="DG12" s="89"/>
      <c r="DH12" s="89"/>
      <c r="DI12" s="89"/>
      <c r="DJ12" s="89"/>
      <c r="DK12" s="89"/>
      <c r="DL12" s="12"/>
      <c r="DM12" s="12"/>
      <c r="DN12" s="89"/>
      <c r="DO12" s="89"/>
      <c r="DP12" s="89"/>
      <c r="DQ12" s="89"/>
      <c r="DR12" s="89"/>
      <c r="DS12" s="89"/>
      <c r="DT12" s="89"/>
      <c r="DU12" s="89"/>
      <c r="DV12" s="89"/>
      <c r="DW12" s="89"/>
      <c r="DX12" s="89"/>
      <c r="DY12" s="89"/>
      <c r="DZ12"/>
    </row>
    <row r="13" spans="1:130" s="12" customFormat="1" ht="15.6">
      <c r="A13" s="91"/>
      <c r="B13" s="28"/>
      <c r="C13" s="9"/>
      <c r="D13" s="9"/>
      <c r="E13" s="10"/>
      <c r="F13" s="11"/>
      <c r="G13" s="9"/>
      <c r="H13" s="9"/>
      <c r="I13" s="10"/>
      <c r="J13" s="11"/>
      <c r="K13" s="9"/>
      <c r="L13" s="9"/>
      <c r="M13" s="10"/>
      <c r="N13" s="11"/>
      <c r="O13" s="9"/>
      <c r="P13" s="9"/>
      <c r="Q13" s="10"/>
      <c r="R13" s="11"/>
      <c r="S13" s="9"/>
      <c r="T13" s="9"/>
      <c r="U13" s="10"/>
      <c r="V13" s="11"/>
      <c r="W13" s="9"/>
      <c r="X13" s="9"/>
      <c r="Y13" s="10"/>
      <c r="Z13" s="11"/>
      <c r="AA13" s="9"/>
      <c r="AB13" s="9"/>
      <c r="AC13" s="10"/>
      <c r="AD13" s="11"/>
      <c r="AE13" s="9"/>
      <c r="AF13" s="9"/>
      <c r="AG13" s="10"/>
      <c r="AH13" s="11"/>
      <c r="AI13" s="9"/>
      <c r="AJ13" s="9"/>
      <c r="AK13" s="10"/>
      <c r="AL13" s="11"/>
      <c r="AM13" s="9"/>
      <c r="AN13" s="9"/>
      <c r="AO13" s="10"/>
      <c r="AP13" s="11"/>
      <c r="AQ13" s="9"/>
      <c r="AR13" s="9"/>
      <c r="AS13" s="10"/>
      <c r="AT13" s="11"/>
      <c r="AU13" s="9"/>
      <c r="AV13" s="9"/>
      <c r="AW13" s="10"/>
      <c r="AX13" s="11"/>
      <c r="AY13" s="9"/>
      <c r="AZ13" s="9"/>
      <c r="BA13" s="10"/>
      <c r="BB13" s="11"/>
      <c r="BC13" s="9"/>
      <c r="BD13" s="9"/>
      <c r="BE13" s="10"/>
      <c r="BF13" s="11"/>
      <c r="BG13" s="9"/>
      <c r="BH13" s="9"/>
      <c r="BI13" s="10"/>
      <c r="BJ13" s="11"/>
      <c r="BK13" s="9"/>
      <c r="BL13" s="9"/>
      <c r="BM13" s="10"/>
      <c r="BN13" s="11"/>
      <c r="BO13" s="9"/>
      <c r="BP13" s="9"/>
      <c r="BQ13" s="10"/>
      <c r="BR13" s="11"/>
      <c r="BS13" s="9"/>
      <c r="BT13" s="9"/>
      <c r="BU13" s="10"/>
      <c r="BV13" s="11"/>
      <c r="BW13" s="9"/>
      <c r="BX13" s="9"/>
      <c r="BY13" s="10"/>
      <c r="BZ13" s="11"/>
      <c r="CA13" s="9"/>
      <c r="CB13" s="9"/>
      <c r="CC13" s="10"/>
      <c r="CD13" s="11"/>
      <c r="CE13" s="9"/>
      <c r="CF13" s="9"/>
      <c r="CG13" s="10"/>
      <c r="CH13" s="11"/>
      <c r="CI13" s="9"/>
      <c r="CJ13" s="9"/>
      <c r="CK13" s="10"/>
      <c r="CL13" s="11"/>
      <c r="CM13" s="9"/>
      <c r="CN13" s="9"/>
      <c r="CO13" s="10"/>
      <c r="CP13" s="11"/>
      <c r="CQ13" s="9"/>
      <c r="CR13" s="9"/>
      <c r="CS13" s="10"/>
      <c r="CT13" s="11"/>
      <c r="CY13" s="16"/>
      <c r="CZ13" s="89"/>
      <c r="DA13" s="89"/>
      <c r="DB13" s="89"/>
      <c r="DC13" s="89"/>
      <c r="DD13" s="89"/>
      <c r="DE13" s="89"/>
      <c r="DF13" s="89"/>
      <c r="DG13" s="89"/>
      <c r="DH13" s="89"/>
      <c r="DI13" s="89"/>
      <c r="DJ13" s="89"/>
      <c r="DK13" s="89"/>
      <c r="DN13" s="89"/>
      <c r="DO13" s="89"/>
      <c r="DP13" s="89"/>
      <c r="DQ13" s="89"/>
      <c r="DR13" s="89"/>
      <c r="DS13" s="89"/>
      <c r="DT13" s="89"/>
      <c r="DU13" s="89"/>
      <c r="DV13" s="89"/>
      <c r="DW13" s="89"/>
      <c r="DX13" s="89"/>
      <c r="DY13" s="89"/>
      <c r="DZ13"/>
    </row>
    <row r="14" spans="1:130" s="12" customFormat="1" ht="15" customHeight="1">
      <c r="A14" s="99"/>
      <c r="B14" s="31" t="s">
        <v>6</v>
      </c>
      <c r="C14" s="21">
        <f>+CZ14</f>
        <v>224153</v>
      </c>
      <c r="D14" s="87">
        <f ca="1">OFFSET(CZ14,0,14,1,1)</f>
        <v>233413</v>
      </c>
      <c r="E14" s="21">
        <f ca="1">SUM(D14-C14)</f>
        <v>9260</v>
      </c>
      <c r="F14" s="22">
        <f ca="1">IF(E14=0,0,IF(C14=0,1,E14/C14))</f>
        <v>4.1311068778914405E-2</v>
      </c>
      <c r="G14" s="21">
        <f>SUMIF($C$6:F$6,G$5,$C14:F14)</f>
        <v>224153</v>
      </c>
      <c r="H14" s="87">
        <f ca="1">SUMIF($C$6:G$6,H$5,$C14:G14)</f>
        <v>233413</v>
      </c>
      <c r="I14" s="21">
        <f ca="1">SUM(H14-G14)</f>
        <v>9260</v>
      </c>
      <c r="J14" s="22">
        <f ca="1">IF(I14=0,0,IF(G14=0,1,I14/G14))</f>
        <v>4.1311068778914405E-2</v>
      </c>
      <c r="K14" s="21">
        <f>+DA14</f>
        <v>209411</v>
      </c>
      <c r="L14" s="87">
        <f ca="1">OFFSET(DA14,0,14,1,1)</f>
        <v>232276</v>
      </c>
      <c r="M14" s="21">
        <f ca="1">SUM(L14-K14)</f>
        <v>22865</v>
      </c>
      <c r="N14" s="22">
        <f ca="1">IF(M14=0,0,IF(K14=0,1,M14/K14))</f>
        <v>0.10918719647009947</v>
      </c>
      <c r="O14" s="21">
        <f>SUMIF($C$6:N$6,O$5,$C14:N14)</f>
        <v>433564</v>
      </c>
      <c r="P14" s="87">
        <f ca="1">SUMIF($C$6:O$6,P$5,$C14:O14)</f>
        <v>465689</v>
      </c>
      <c r="Q14" s="21">
        <f ca="1">SUM(P14-O14)</f>
        <v>32125</v>
      </c>
      <c r="R14" s="22">
        <f ca="1">IF(Q14=0,0,IF(O14=0,1,Q14/O14))</f>
        <v>7.4095173953557025E-2</v>
      </c>
      <c r="S14" s="21">
        <f>+DB14</f>
        <v>270313</v>
      </c>
      <c r="T14" s="87">
        <f ca="1">OFFSET(DB14,0,14,1,1)</f>
        <v>290343</v>
      </c>
      <c r="U14" s="21">
        <f ca="1">SUM(T14-S14)</f>
        <v>20030</v>
      </c>
      <c r="V14" s="22">
        <f ca="1">IF(U14=0,0,IF(S14=0,1,U14/S14))</f>
        <v>7.4099284903056825E-2</v>
      </c>
      <c r="W14" s="21">
        <f>SUMIF($C$6:V$6,W$5,$C14:V14)</f>
        <v>703877</v>
      </c>
      <c r="X14" s="87">
        <f ca="1">SUMIF($C$6:W$6,X$5,$C14:W14)</f>
        <v>756032</v>
      </c>
      <c r="Y14" s="21">
        <f ca="1">SUM(X14-W14)</f>
        <v>52155</v>
      </c>
      <c r="Z14" s="22">
        <f ca="1">IF(Y14=0,0,IF(W14=0,1,Y14/W14))</f>
        <v>7.4096752699690432E-2</v>
      </c>
      <c r="AA14" s="21">
        <f>+DC14</f>
        <v>296372</v>
      </c>
      <c r="AB14" s="87">
        <f ca="1">OFFSET(DC14,0,14,1,1)</f>
        <v>293743</v>
      </c>
      <c r="AC14" s="21">
        <f ca="1">SUM(AB14-AA14)</f>
        <v>-2629</v>
      </c>
      <c r="AD14" s="22">
        <f ca="1">IF(AC14=0,0,IF(AA14=0,1,AC14/AA14))</f>
        <v>-8.8706085595130438E-3</v>
      </c>
      <c r="AE14" s="21">
        <f>SUMIF($C$6:AD$6,AE$5,$C14:AD14)</f>
        <v>1000249</v>
      </c>
      <c r="AF14" s="87">
        <f ca="1">SUMIF($C$6:AE$6,AF$5,$C14:AE14)</f>
        <v>1049775</v>
      </c>
      <c r="AG14" s="21">
        <f ca="1">SUM(AF14-AE14)</f>
        <v>49526</v>
      </c>
      <c r="AH14" s="22">
        <f ca="1">IF(AG14=0,0,IF(AE14=0,1,AG14/AE14))</f>
        <v>4.9513671095897119E-2</v>
      </c>
      <c r="AI14" s="21">
        <f>+DD14</f>
        <v>320399</v>
      </c>
      <c r="AJ14" s="87">
        <f ca="1">OFFSET(DD14,0,14,1,1)</f>
        <v>307186</v>
      </c>
      <c r="AK14" s="21">
        <f ca="1">SUM(AJ14-AI14)</f>
        <v>-13213</v>
      </c>
      <c r="AL14" s="22">
        <f ca="1">IF(AK14=0,0,IF(AI14=0,1,AK14/AI14))</f>
        <v>-4.1239204866432171E-2</v>
      </c>
      <c r="AM14" s="21">
        <f>SUMIF($C$6:AL$6,AM$5,$C14:AL14)</f>
        <v>1320648</v>
      </c>
      <c r="AN14" s="87">
        <f ca="1">SUMIF($C$6:AM$6,AN$5,$C14:AM14)</f>
        <v>1356961</v>
      </c>
      <c r="AO14" s="21">
        <f ca="1">SUM(AN14-AM14)</f>
        <v>36313</v>
      </c>
      <c r="AP14" s="22">
        <f ca="1">IF(AO14=0,0,IF(AM14=0,1,AO14/AM14))</f>
        <v>2.7496350276530915E-2</v>
      </c>
      <c r="AQ14" s="21">
        <f>+DE14</f>
        <v>328704</v>
      </c>
      <c r="AR14" s="87">
        <f ca="1">OFFSET(DE14,0,14,1,1)</f>
        <v>334199</v>
      </c>
      <c r="AS14" s="21">
        <f ca="1">SUM(AR14-AQ14)</f>
        <v>5495</v>
      </c>
      <c r="AT14" s="22">
        <f ca="1">IF(AS14=0,0,IF(AQ14=0,1,AS14/AQ14))</f>
        <v>1.6717168029595015E-2</v>
      </c>
      <c r="AU14" s="21">
        <f>SUMIF($C$6:AT$6,AU$5,$C14:AT14)</f>
        <v>1649352</v>
      </c>
      <c r="AV14" s="87">
        <f ca="1">SUMIF($C$6:AU$6,AV$5,$C14:AU14)</f>
        <v>1691160</v>
      </c>
      <c r="AW14" s="21">
        <f ca="1">SUM(AV14-AU14)</f>
        <v>41808</v>
      </c>
      <c r="AX14" s="22">
        <f ca="1">IF(AW14=0,0,IF(AU14=0,1,AW14/AU14))</f>
        <v>2.5348136722785675E-2</v>
      </c>
      <c r="AY14" s="21">
        <f>+DF14</f>
        <v>393184</v>
      </c>
      <c r="AZ14" s="87">
        <f ca="1">OFFSET(DF14,0,14,1,1)</f>
        <v>390300</v>
      </c>
      <c r="BA14" s="21">
        <f ca="1">SUM(AZ14-AY14)</f>
        <v>-2884</v>
      </c>
      <c r="BB14" s="22">
        <f ca="1">IF(BA14=0,0,IF(AY14=0,1,BA14/AY14))</f>
        <v>-7.3349881989094165E-3</v>
      </c>
      <c r="BC14" s="21">
        <f>SUMIF($C$6:BB$6,BC$5,$C14:BB14)</f>
        <v>2042536</v>
      </c>
      <c r="BD14" s="87">
        <f ca="1">SUMIF($C$6:BC$6,BD$5,$C14:BC14)</f>
        <v>2081460</v>
      </c>
      <c r="BE14" s="21">
        <f ca="1">SUM(BD14-BC14)</f>
        <v>38924</v>
      </c>
      <c r="BF14" s="22">
        <f ca="1">IF(BE14=0,0,IF(BC14=0,1,BE14/BC14))</f>
        <v>1.9056702060575678E-2</v>
      </c>
      <c r="BG14" s="21">
        <f>+DG14</f>
        <v>399173</v>
      </c>
      <c r="BH14" s="87">
        <f ca="1">OFFSET(DG14,0,14,1,1)</f>
        <v>425512</v>
      </c>
      <c r="BI14" s="21">
        <f ca="1">SUM(BH14-BG14)</f>
        <v>26339</v>
      </c>
      <c r="BJ14" s="22">
        <f ca="1">IF(BI14=0,0,IF(BG14=0,1,BI14/BG14))</f>
        <v>6.5983921758235156E-2</v>
      </c>
      <c r="BK14" s="21">
        <f>SUMIF($C$6:BJ$6,BK$5,$C14:BJ14)</f>
        <v>2441709</v>
      </c>
      <c r="BL14" s="87">
        <f ca="1">SUMIF($C$6:BK$6,BL$5,$C14:BK14)</f>
        <v>2506972</v>
      </c>
      <c r="BM14" s="21">
        <f ca="1">SUM(BL14-BK14)</f>
        <v>65263</v>
      </c>
      <c r="BN14" s="22">
        <f ca="1">IF(BM14=0,0,IF(BK14=0,1,BM14/BK14))</f>
        <v>2.6728410306060223E-2</v>
      </c>
      <c r="BO14" s="21">
        <f>+DH14</f>
        <v>321973</v>
      </c>
      <c r="BP14" s="87">
        <f ca="1">OFFSET(DH14,0,14,1,1)</f>
        <v>328623</v>
      </c>
      <c r="BQ14" s="21">
        <f ca="1">SUM(BP14-BO14)</f>
        <v>6650</v>
      </c>
      <c r="BR14" s="22">
        <f ca="1">IF(BQ14=0,0,IF(BO14=0,1,BQ14/BO14))</f>
        <v>2.0653905762284416E-2</v>
      </c>
      <c r="BS14" s="21">
        <f>SUMIF($C$6:BR$6,BS$5,$C14:BR14)</f>
        <v>2763682</v>
      </c>
      <c r="BT14" s="87">
        <f ca="1">SUMIF($C$6:BS$6,BT$5,$C14:BS14)</f>
        <v>2835595</v>
      </c>
      <c r="BU14" s="21">
        <f ca="1">SUM(BT14-BS14)</f>
        <v>71913</v>
      </c>
      <c r="BV14" s="22">
        <f ca="1">IF(BU14=0,0,IF(BS14=0,1,BU14/BS14))</f>
        <v>2.6020721631504637E-2</v>
      </c>
      <c r="BW14" s="21">
        <f>+DI14</f>
        <v>313488</v>
      </c>
      <c r="BX14" s="87">
        <f ca="1">OFFSET(DI14,0,14,1,1)</f>
        <v>315997</v>
      </c>
      <c r="BY14" s="21">
        <f ca="1">SUM(BX14-BW14)</f>
        <v>2509</v>
      </c>
      <c r="BZ14" s="22">
        <f ca="1">IF(BY14=0,0,IF(BW14=0,1,BY14/BW14))</f>
        <v>8.0034961465829633E-3</v>
      </c>
      <c r="CA14" s="21">
        <f>SUMIF($C$6:BZ$6,CA$5,$C14:BZ14)</f>
        <v>3077170</v>
      </c>
      <c r="CB14" s="87">
        <f ca="1">SUMIF($C$6:CA$6,CB$5,$C14:CA14)</f>
        <v>3151592</v>
      </c>
      <c r="CC14" s="21">
        <f ca="1">SUM(CB14-CA14)</f>
        <v>74422</v>
      </c>
      <c r="CD14" s="22">
        <f ca="1">IF(CC14=0,0,IF(CA14=0,1,CC14/CA14))</f>
        <v>2.418520913696676E-2</v>
      </c>
      <c r="CE14" s="21">
        <f>+DJ14</f>
        <v>290113</v>
      </c>
      <c r="CF14" s="87">
        <f ca="1">OFFSET(DJ14,0,14,1,1)</f>
        <v>312971</v>
      </c>
      <c r="CG14" s="21">
        <f ca="1">SUM(CF14-CE14)</f>
        <v>22858</v>
      </c>
      <c r="CH14" s="22">
        <f ca="1">IF(CG14=0,0,IF(CE14=0,1,CG14/CE14))</f>
        <v>7.8789988728529922E-2</v>
      </c>
      <c r="CI14" s="21">
        <f>SUMIF($C$6:CH$6,CI$5,$C14:CH14)</f>
        <v>3367283</v>
      </c>
      <c r="CJ14" s="87">
        <f ca="1">SUMIF($C$6:CI$6,CJ$5,$C14:CI14)</f>
        <v>3464563</v>
      </c>
      <c r="CK14" s="21">
        <f ca="1">SUM(CJ14-CI14)</f>
        <v>97280</v>
      </c>
      <c r="CL14" s="22">
        <f ca="1">IF(CK14=0,0,IF(CI14=0,1,CK14/CI14))</f>
        <v>2.8889760676486059E-2</v>
      </c>
      <c r="CM14" s="21">
        <f>+DK14</f>
        <v>297473</v>
      </c>
      <c r="CN14" s="87">
        <f ca="1">OFFSET(DK14,0,14,1,1)</f>
        <v>309653</v>
      </c>
      <c r="CO14" s="21">
        <f ca="1">SUM(CN14-CM14)</f>
        <v>12180</v>
      </c>
      <c r="CP14" s="22">
        <f ca="1">IF(CO14=0,0,IF(CM14=0,1,CO14/CM14))</f>
        <v>4.0944892477636628E-2</v>
      </c>
      <c r="CQ14" s="21">
        <f>SUMIF($C$6:CP$6,CQ$5,$C14:CP14)</f>
        <v>3664756</v>
      </c>
      <c r="CR14" s="87">
        <f ca="1">SUMIF($C$6:CQ$6,CR$5,$C14:CQ14)</f>
        <v>3774216</v>
      </c>
      <c r="CS14" s="21">
        <f ca="1">SUM(CR14-CQ14)</f>
        <v>109460</v>
      </c>
      <c r="CT14" s="22">
        <f ca="1">IF(CS14=0,0,IF(CQ14=0,1,CS14/CQ14))</f>
        <v>2.9868291367829126E-2</v>
      </c>
      <c r="CW14" s="12" t="s">
        <v>10</v>
      </c>
      <c r="CX14" s="81" t="s">
        <v>6</v>
      </c>
      <c r="CZ14" s="88">
        <f>SUMIF(BWB!$A$73:$A$78,'2011-2012'!CZ$7,BWB!D$73:D$78)</f>
        <v>224153</v>
      </c>
      <c r="DA14" s="88">
        <f>SUMIF(BWB!$A$73:$A$78,'2011-2012'!DA$7,BWB!E$73:E$78)</f>
        <v>209411</v>
      </c>
      <c r="DB14" s="88">
        <f>SUMIF(BWB!$A$73:$A$78,'2011-2012'!DB$7,BWB!F$73:F$78)</f>
        <v>270313</v>
      </c>
      <c r="DC14" s="88">
        <f>SUMIF(BWB!$A$73:$A$78,'2011-2012'!DC$7,BWB!G$73:G$78)</f>
        <v>296372</v>
      </c>
      <c r="DD14" s="88">
        <f>SUMIF(BWB!$A$73:$A$78,'2011-2012'!DD$7,BWB!H$73:H$78)</f>
        <v>320399</v>
      </c>
      <c r="DE14" s="88">
        <f>SUMIF(BWB!$A$73:$A$78,'2011-2012'!DE$7,BWB!I$73:I$78)</f>
        <v>328704</v>
      </c>
      <c r="DF14" s="88">
        <f>SUMIF(BWB!$A$73:$A$78,'2011-2012'!DF$7,BWB!J$73:J$78)</f>
        <v>393184</v>
      </c>
      <c r="DG14" s="88">
        <f>SUMIF(BWB!$A$73:$A$78,'2011-2012'!DG$7,BWB!K$73:K$78)</f>
        <v>399173</v>
      </c>
      <c r="DH14" s="88">
        <f>SUMIF(BWB!$A$73:$A$78,'2011-2012'!DH$7,BWB!L$73:L$78)</f>
        <v>321973</v>
      </c>
      <c r="DI14" s="88">
        <f>SUMIF(BWB!$A$73:$A$78,'2011-2012'!DI$7,BWB!M$73:M$78)</f>
        <v>313488</v>
      </c>
      <c r="DJ14" s="88">
        <f>SUMIF(BWB!$A$73:$A$78,'2011-2012'!DJ$7,BWB!N$73:N$78)</f>
        <v>290113</v>
      </c>
      <c r="DK14" s="88">
        <f>SUMIF(BWB!$A$73:$A$78,'2011-2012'!DK$7,BWB!O$73:O$78)</f>
        <v>297473</v>
      </c>
      <c r="DN14" s="88">
        <f>SUMIF(BWB!$A$73:$A$79,'2011-2012'!DN$7,BWB!D$73:D$79)</f>
        <v>233413</v>
      </c>
      <c r="DO14" s="88">
        <f>SUMIF(BWB!$A$73:$A$79,'2011-2012'!DO$7,BWB!E$73:E$79)</f>
        <v>232276</v>
      </c>
      <c r="DP14" s="88">
        <f>SUMIF(BWB!$A$73:$A$79,'2011-2012'!DP$7,BWB!F$73:F$79)</f>
        <v>290343</v>
      </c>
      <c r="DQ14" s="88">
        <f>SUMIF(BWB!$A$73:$A$79,'2011-2012'!DQ$7,BWB!G$73:G$79)</f>
        <v>293743</v>
      </c>
      <c r="DR14" s="88">
        <f>SUMIF(BWB!$A$73:$A$79,'2011-2012'!DR$7,BWB!H$73:H$79)</f>
        <v>307186</v>
      </c>
      <c r="DS14" s="88">
        <f>SUMIF(BWB!$A$73:$A$79,'2011-2012'!DS$7,BWB!I$73:I$79)</f>
        <v>334199</v>
      </c>
      <c r="DT14" s="88">
        <f>SUMIF(BWB!$A$73:$A$79,'2011-2012'!DT$7,BWB!J$73:J$79)</f>
        <v>390300</v>
      </c>
      <c r="DU14" s="88">
        <f>SUMIF(BWB!$A$73:$A$79,'2011-2012'!DU$7,BWB!K$73:K$79)</f>
        <v>425512</v>
      </c>
      <c r="DV14" s="88">
        <f>SUMIF(BWB!$A$73:$A$79,'2011-2012'!DV$7,BWB!L$73:L$79)</f>
        <v>328623</v>
      </c>
      <c r="DW14" s="88">
        <f>SUMIF(BWB!$A$73:$A$79,'2011-2012'!DW$7,BWB!M$73:M$79)</f>
        <v>315997</v>
      </c>
      <c r="DX14" s="88">
        <f>SUMIF(BWB!$A$73:$A$79,'2011-2012'!DX$7,BWB!N$73:N$79)</f>
        <v>312971</v>
      </c>
      <c r="DY14" s="88">
        <f>SUMIF(BWB!$A$73:$A$79,'2011-2012'!DY$7,BWB!O$73:O$79)</f>
        <v>309653</v>
      </c>
      <c r="DZ14"/>
    </row>
    <row r="15" spans="1:130" s="12" customFormat="1" ht="15.6">
      <c r="A15" s="101" t="str">
        <f>+CW16</f>
        <v>Blue Water Bridge</v>
      </c>
      <c r="B15" s="29" t="s">
        <v>7</v>
      </c>
      <c r="C15" s="21">
        <f>+CZ15</f>
        <v>111695</v>
      </c>
      <c r="D15" s="87">
        <f ca="1">OFFSET(CZ15,0,14,1,1)</f>
        <v>113358</v>
      </c>
      <c r="E15" s="21">
        <f ca="1">SUM(D15-C15)</f>
        <v>1663</v>
      </c>
      <c r="F15" s="22">
        <f ca="1">IF(E15=0,0,IF(C15=0,1,E15/C15))</f>
        <v>1.4888759568467701E-2</v>
      </c>
      <c r="G15" s="21">
        <f>SUMIF($C$6:F$6,G$5,$C15:F15)</f>
        <v>111695</v>
      </c>
      <c r="H15" s="87">
        <f ca="1">SUMIF($C$6:G$6,H$5,$C15:G15)</f>
        <v>113358</v>
      </c>
      <c r="I15" s="21">
        <f ca="1">SUM(H15-G15)</f>
        <v>1663</v>
      </c>
      <c r="J15" s="22">
        <f ca="1">IF(I15=0,0,IF(G15=0,1,I15/G15))</f>
        <v>1.4888759568467701E-2</v>
      </c>
      <c r="K15" s="21">
        <f>+DA15</f>
        <v>106430</v>
      </c>
      <c r="L15" s="87">
        <f ca="1">OFFSET(DA15,0,14,1,1)</f>
        <v>114669</v>
      </c>
      <c r="M15" s="21">
        <f ca="1">SUM(L15-K15)</f>
        <v>8239</v>
      </c>
      <c r="N15" s="22">
        <f ca="1">IF(M15=0,0,IF(K15=0,1,M15/K15))</f>
        <v>7.7412383726392933E-2</v>
      </c>
      <c r="O15" s="21">
        <f>SUMIF($C$6:N$6,O$5,$C15:N15)</f>
        <v>218125</v>
      </c>
      <c r="P15" s="87">
        <f ca="1">SUMIF($C$6:O$6,P$5,$C15:O15)</f>
        <v>228027</v>
      </c>
      <c r="Q15" s="21">
        <f ca="1">SUM(P15-O15)</f>
        <v>9902</v>
      </c>
      <c r="R15" s="22">
        <f ca="1">IF(Q15=0,0,IF(O15=0,1,Q15/O15))</f>
        <v>4.5395988538681951E-2</v>
      </c>
      <c r="S15" s="21">
        <f>+DB15</f>
        <v>130924</v>
      </c>
      <c r="T15" s="87">
        <f ca="1">OFFSET(DB15,0,14,1,1)</f>
        <v>126647</v>
      </c>
      <c r="U15" s="21">
        <f ca="1">SUM(T15-S15)</f>
        <v>-4277</v>
      </c>
      <c r="V15" s="22">
        <f ca="1">IF(U15=0,0,IF(S15=0,1,U15/S15))</f>
        <v>-3.2667807277504506E-2</v>
      </c>
      <c r="W15" s="21">
        <f>SUMIF($C$6:V$6,W$5,$C15:V15)</f>
        <v>349049</v>
      </c>
      <c r="X15" s="87">
        <f ca="1">SUMIF($C$6:W$6,X$5,$C15:W15)</f>
        <v>354674</v>
      </c>
      <c r="Y15" s="21">
        <f ca="1">SUM(X15-W15)</f>
        <v>5625</v>
      </c>
      <c r="Z15" s="22">
        <f ca="1">IF(Y15=0,0,IF(W15=0,1,Y15/W15))</f>
        <v>1.611521591524399E-2</v>
      </c>
      <c r="AA15" s="21">
        <f>+DC15</f>
        <v>121300</v>
      </c>
      <c r="AB15" s="87">
        <f ca="1">OFFSET(DC15,0,14,1,1)</f>
        <v>123943</v>
      </c>
      <c r="AC15" s="21">
        <f ca="1">SUM(AB15-AA15)</f>
        <v>2643</v>
      </c>
      <c r="AD15" s="22">
        <f ca="1">IF(AC15=0,0,IF(AA15=0,1,AC15/AA15))</f>
        <v>2.1788953009068426E-2</v>
      </c>
      <c r="AE15" s="21">
        <f>SUMIF($C$6:AD$6,AE$5,$C15:AD15)</f>
        <v>470349</v>
      </c>
      <c r="AF15" s="87">
        <f ca="1">SUMIF($C$6:AE$6,AF$5,$C15:AE15)</f>
        <v>478617</v>
      </c>
      <c r="AG15" s="21">
        <f ca="1">SUM(AF15-AE15)</f>
        <v>8268</v>
      </c>
      <c r="AH15" s="22">
        <f ca="1">IF(AG15=0,0,IF(AE15=0,1,AG15/AE15))</f>
        <v>1.7578436437623978E-2</v>
      </c>
      <c r="AI15" s="21">
        <f>+DD15</f>
        <v>126399</v>
      </c>
      <c r="AJ15" s="87">
        <f ca="1">OFFSET(DD15,0,14,1,1)</f>
        <v>132440</v>
      </c>
      <c r="AK15" s="21">
        <f ca="1">SUM(AJ15-AI15)</f>
        <v>6041</v>
      </c>
      <c r="AL15" s="22">
        <f ca="1">IF(AK15=0,0,IF(AI15=0,1,AK15/AI15))</f>
        <v>4.7793099628952763E-2</v>
      </c>
      <c r="AM15" s="21">
        <f>SUMIF($C$6:AL$6,AM$5,$C15:AL15)</f>
        <v>596748</v>
      </c>
      <c r="AN15" s="87">
        <f ca="1">SUMIF($C$6:AM$6,AN$5,$C15:AM15)</f>
        <v>611057</v>
      </c>
      <c r="AO15" s="21">
        <f ca="1">SUM(AN15-AM15)</f>
        <v>14309</v>
      </c>
      <c r="AP15" s="22">
        <f ca="1">IF(AO15=0,0,IF(AM15=0,1,AO15/AM15))</f>
        <v>2.3978295696005684E-2</v>
      </c>
      <c r="AQ15" s="21">
        <f>+DE15</f>
        <v>130100</v>
      </c>
      <c r="AR15" s="87">
        <f ca="1">OFFSET(DE15,0,14,1,1)</f>
        <v>128866</v>
      </c>
      <c r="AS15" s="21">
        <f ca="1">SUM(AR15-AQ15)</f>
        <v>-1234</v>
      </c>
      <c r="AT15" s="22">
        <f ca="1">IF(AS15=0,0,IF(AQ15=0,1,AS15/AQ15))</f>
        <v>-9.4850115295926213E-3</v>
      </c>
      <c r="AU15" s="21">
        <f>SUMIF($C$6:AT$6,AU$5,$C15:AT15)</f>
        <v>726848</v>
      </c>
      <c r="AV15" s="87">
        <f ca="1">SUMIF($C$6:AU$6,AV$5,$C15:AU15)</f>
        <v>739923</v>
      </c>
      <c r="AW15" s="21">
        <f ca="1">SUM(AV15-AU15)</f>
        <v>13075</v>
      </c>
      <c r="AX15" s="22">
        <f ca="1">IF(AW15=0,0,IF(AU15=0,1,AW15/AU15))</f>
        <v>1.7988630360130316E-2</v>
      </c>
      <c r="AY15" s="21">
        <f>+DF15</f>
        <v>113316</v>
      </c>
      <c r="AZ15" s="87">
        <f ca="1">OFFSET(DF15,0,14,1,1)</f>
        <v>118591</v>
      </c>
      <c r="BA15" s="21">
        <f ca="1">SUM(AZ15-AY15)</f>
        <v>5275</v>
      </c>
      <c r="BB15" s="22">
        <f ca="1">IF(BA15=0,0,IF(AY15=0,1,BA15/AY15))</f>
        <v>4.6551237248049701E-2</v>
      </c>
      <c r="BC15" s="21">
        <f>SUMIF($C$6:BB$6,BC$5,$C15:BB15)</f>
        <v>840164</v>
      </c>
      <c r="BD15" s="87">
        <f ca="1">SUMIF($C$6:BC$6,BD$5,$C15:BC15)</f>
        <v>858514</v>
      </c>
      <c r="BE15" s="21">
        <f ca="1">SUM(BD15-BC15)</f>
        <v>18350</v>
      </c>
      <c r="BF15" s="22">
        <f ca="1">IF(BE15=0,0,IF(BC15=0,1,BE15/BC15))</f>
        <v>2.1840973905094721E-2</v>
      </c>
      <c r="BG15" s="21">
        <f>+DG15</f>
        <v>131657</v>
      </c>
      <c r="BH15" s="87">
        <f ca="1">OFFSET(DG15,0,14,1,1)</f>
        <v>132413</v>
      </c>
      <c r="BI15" s="21">
        <f ca="1">SUM(BH15-BG15)</f>
        <v>756</v>
      </c>
      <c r="BJ15" s="22">
        <f ca="1">IF(BI15=0,0,IF(BG15=0,1,BI15/BG15))</f>
        <v>5.7421937306789614E-3</v>
      </c>
      <c r="BK15" s="21">
        <f>SUMIF($C$6:BJ$6,BK$5,$C15:BJ15)</f>
        <v>971821</v>
      </c>
      <c r="BL15" s="87">
        <f ca="1">SUMIF($C$6:BK$6,BL$5,$C15:BK15)</f>
        <v>990927</v>
      </c>
      <c r="BM15" s="21">
        <f ca="1">SUM(BL15-BK15)</f>
        <v>19106</v>
      </c>
      <c r="BN15" s="22">
        <f ca="1">IF(BM15=0,0,IF(BK15=0,1,BM15/BK15))</f>
        <v>1.9659999115063369E-2</v>
      </c>
      <c r="BO15" s="21">
        <f>+DH15</f>
        <v>122419</v>
      </c>
      <c r="BP15" s="87">
        <f ca="1">OFFSET(DH15,0,14,1,1)</f>
        <v>120668</v>
      </c>
      <c r="BQ15" s="21">
        <f ca="1">SUM(BP15-BO15)</f>
        <v>-1751</v>
      </c>
      <c r="BR15" s="22">
        <f ca="1">IF(BQ15=0,0,IF(BO15=0,1,BQ15/BO15))</f>
        <v>-1.4303335266584435E-2</v>
      </c>
      <c r="BS15" s="21">
        <f>SUMIF($C$6:BR$6,BS$5,$C15:BR15)</f>
        <v>1094240</v>
      </c>
      <c r="BT15" s="87">
        <f ca="1">SUMIF($C$6:BS$6,BT$5,$C15:BS15)</f>
        <v>1111595</v>
      </c>
      <c r="BU15" s="21">
        <f ca="1">SUM(BT15-BS15)</f>
        <v>17355</v>
      </c>
      <c r="BV15" s="22">
        <f ca="1">IF(BU15=0,0,IF(BS15=0,1,BU15/BS15))</f>
        <v>1.5860323146658868E-2</v>
      </c>
      <c r="BW15" s="21">
        <f>+DI15</f>
        <v>125123</v>
      </c>
      <c r="BX15" s="87">
        <f ca="1">OFFSET(DI15,0,14,1,1)</f>
        <v>132419</v>
      </c>
      <c r="BY15" s="21">
        <f ca="1">SUM(BX15-BW15)</f>
        <v>7296</v>
      </c>
      <c r="BZ15" s="22">
        <f ca="1">IF(BY15=0,0,IF(BW15=0,1,BY15/BW15))</f>
        <v>5.8310622347609954E-2</v>
      </c>
      <c r="CA15" s="21">
        <f>SUMIF($C$6:BZ$6,CA$5,$C15:BZ15)</f>
        <v>1219363</v>
      </c>
      <c r="CB15" s="87">
        <f ca="1">SUMIF($C$6:CA$6,CB$5,$C15:CA15)</f>
        <v>1244014</v>
      </c>
      <c r="CC15" s="21">
        <f ca="1">SUM(CB15-CA15)</f>
        <v>24651</v>
      </c>
      <c r="CD15" s="22">
        <f ca="1">IF(CC15=0,0,IF(CA15=0,1,CC15/CA15))</f>
        <v>2.0216293261317589E-2</v>
      </c>
      <c r="CE15" s="21">
        <f>+DJ15</f>
        <v>120957</v>
      </c>
      <c r="CF15" s="87">
        <f ca="1">OFFSET(DJ15,0,14,1,1)</f>
        <v>127667</v>
      </c>
      <c r="CG15" s="21">
        <f ca="1">SUM(CF15-CE15)</f>
        <v>6710</v>
      </c>
      <c r="CH15" s="22">
        <f ca="1">IF(CG15=0,0,IF(CE15=0,1,CG15/CE15))</f>
        <v>5.5474259447572276E-2</v>
      </c>
      <c r="CI15" s="21">
        <f>SUMIF($C$6:CH$6,CI$5,$C15:CH15)</f>
        <v>1340320</v>
      </c>
      <c r="CJ15" s="87">
        <f ca="1">SUMIF($C$6:CI$6,CJ$5,$C15:CI15)</f>
        <v>1371681</v>
      </c>
      <c r="CK15" s="21">
        <f ca="1">SUM(CJ15-CI15)</f>
        <v>31361</v>
      </c>
      <c r="CL15" s="22">
        <f ca="1">IF(CK15=0,0,IF(CI15=0,1,CK15/CI15))</f>
        <v>2.3398143726871195E-2</v>
      </c>
      <c r="CM15" s="21">
        <f>+DK15</f>
        <v>108637</v>
      </c>
      <c r="CN15" s="87">
        <f ca="1">OFFSET(DK15,0,14,1,1)</f>
        <v>105340</v>
      </c>
      <c r="CO15" s="21">
        <f ca="1">SUM(CN15-CM15)</f>
        <v>-3297</v>
      </c>
      <c r="CP15" s="22">
        <f ca="1">IF(CO15=0,0,IF(CM15=0,1,CO15/CM15))</f>
        <v>-3.0348776199637325E-2</v>
      </c>
      <c r="CQ15" s="21">
        <f>SUMIF($C$6:CP$6,CQ$5,$C15:CP15)</f>
        <v>1448957</v>
      </c>
      <c r="CR15" s="87">
        <f ca="1">SUMIF($C$6:CQ$6,CR$5,$C15:CQ15)</f>
        <v>1477021</v>
      </c>
      <c r="CS15" s="21">
        <f ca="1">SUM(CR15-CQ15)</f>
        <v>28064</v>
      </c>
      <c r="CT15" s="22">
        <f ca="1">IF(CS15=0,0,IF(CQ15=0,1,CS15/CQ15))</f>
        <v>1.9368414659648284E-2</v>
      </c>
      <c r="CW15" s="12" t="s">
        <v>10</v>
      </c>
      <c r="CX15" s="81" t="s">
        <v>7</v>
      </c>
      <c r="CY15" s="16"/>
      <c r="CZ15" s="88">
        <f>SUMIF(BWB!$A$87:$A$92,'2011-2012'!CZ$7,BWB!D$87:D$92)</f>
        <v>111695</v>
      </c>
      <c r="DA15" s="88">
        <f>SUMIF(BWB!$A$87:$A$92,'2011-2012'!DA$7,BWB!E$87:E$92)</f>
        <v>106430</v>
      </c>
      <c r="DB15" s="88">
        <f>SUMIF(BWB!$A$87:$A$92,'2011-2012'!DB$7,BWB!F$87:F$92)</f>
        <v>130924</v>
      </c>
      <c r="DC15" s="88">
        <f>SUMIF(BWB!$A$87:$A$92,'2011-2012'!DC$7,BWB!G$87:G$92)</f>
        <v>121300</v>
      </c>
      <c r="DD15" s="88">
        <f>SUMIF(BWB!$A$87:$A$92,'2011-2012'!DD$7,BWB!H$87:H$92)</f>
        <v>126399</v>
      </c>
      <c r="DE15" s="88">
        <f>SUMIF(BWB!$A$87:$A$92,'2011-2012'!DE$7,BWB!I$87:I$92)</f>
        <v>130100</v>
      </c>
      <c r="DF15" s="88">
        <f>SUMIF(BWB!$A$87:$A$92,'2011-2012'!DF$7,BWB!J$87:J$92)</f>
        <v>113316</v>
      </c>
      <c r="DG15" s="88">
        <f>SUMIF(BWB!$A$87:$A$92,'2011-2012'!DG$7,BWB!K$87:K$92)</f>
        <v>131657</v>
      </c>
      <c r="DH15" s="88">
        <f>SUMIF(BWB!$A$87:$A$92,'2011-2012'!DH$7,BWB!L$87:L$92)</f>
        <v>122419</v>
      </c>
      <c r="DI15" s="88">
        <f>SUMIF(BWB!$A$87:$A$92,'2011-2012'!DI$7,BWB!M$87:M$92)</f>
        <v>125123</v>
      </c>
      <c r="DJ15" s="88">
        <f>SUMIF(BWB!$A$87:$A$92,'2011-2012'!DJ$7,BWB!N$87:N$92)</f>
        <v>120957</v>
      </c>
      <c r="DK15" s="88">
        <f>SUMIF(BWB!$A$87:$A$92,'2011-2012'!DK$7,BWB!O$87:O$92)</f>
        <v>108637</v>
      </c>
      <c r="DN15" s="88">
        <f>SUMIF(BWB!$A$87:$A$93,'2011-2012'!DN$7,BWB!D$87:D$93)</f>
        <v>113358</v>
      </c>
      <c r="DO15" s="88">
        <f>SUMIF(BWB!$A$87:$A$93,'2011-2012'!DO$7,BWB!E$87:E$93)</f>
        <v>114669</v>
      </c>
      <c r="DP15" s="88">
        <f>SUMIF(BWB!$A$87:$A$93,'2011-2012'!DP$7,BWB!F$87:F$93)</f>
        <v>126647</v>
      </c>
      <c r="DQ15" s="88">
        <f>SUMIF(BWB!$A$87:$A$93,'2011-2012'!DQ$7,BWB!G$87:G$93)</f>
        <v>123943</v>
      </c>
      <c r="DR15" s="88">
        <f>SUMIF(BWB!$A$87:$A$93,'2011-2012'!DR$7,BWB!H$87:H$93)</f>
        <v>132440</v>
      </c>
      <c r="DS15" s="88">
        <f>SUMIF(BWB!$A$87:$A$93,'2011-2012'!DS$7,BWB!I$87:I$93)</f>
        <v>128866</v>
      </c>
      <c r="DT15" s="88">
        <f>SUMIF(BWB!$A$87:$A$93,'2011-2012'!DT$7,BWB!J$87:J$93)</f>
        <v>118591</v>
      </c>
      <c r="DU15" s="88">
        <f>SUMIF(BWB!$A$87:$A$93,'2011-2012'!DU$7,BWB!K$87:K$93)</f>
        <v>132413</v>
      </c>
      <c r="DV15" s="88">
        <f>SUMIF(BWB!$A$87:$A$93,'2011-2012'!DV$7,BWB!L$87:L$93)</f>
        <v>120668</v>
      </c>
      <c r="DW15" s="88">
        <f>SUMIF(BWB!$A$87:$A$93,'2011-2012'!DW$7,BWB!M$87:M$93)</f>
        <v>132419</v>
      </c>
      <c r="DX15" s="88">
        <f>SUMIF(BWB!$A$87:$A$93,'2011-2012'!DX$7,BWB!N$87:N$93)</f>
        <v>127667</v>
      </c>
      <c r="DY15" s="88">
        <f>SUMIF(BWB!$A$87:$A$93,'2011-2012'!DY$7,BWB!O$87:O$93)</f>
        <v>105340</v>
      </c>
      <c r="DZ15"/>
    </row>
    <row r="16" spans="1:130" s="12" customFormat="1" ht="15.6">
      <c r="A16" s="100"/>
      <c r="B16" s="29" t="s">
        <v>8</v>
      </c>
      <c r="C16" s="87">
        <f>+CZ16</f>
        <v>345</v>
      </c>
      <c r="D16" s="87">
        <f ca="1">OFFSET(CZ16,0,14,1,1)</f>
        <v>297</v>
      </c>
      <c r="E16" s="87">
        <f ca="1">SUM(D16-C16)</f>
        <v>-48</v>
      </c>
      <c r="F16" s="22">
        <f ca="1">IF(E16=0,0,IF(C16=0,1,E16/C16))</f>
        <v>-0.1391304347826087</v>
      </c>
      <c r="G16" s="87">
        <f>SUMIF($C$6:F$6,G$5,$C16:F16)</f>
        <v>345</v>
      </c>
      <c r="H16" s="87">
        <f ca="1">SUMIF($C$6:G$6,H$5,$C16:G16)</f>
        <v>297</v>
      </c>
      <c r="I16" s="87">
        <f ca="1">SUM(H16-G16)</f>
        <v>-48</v>
      </c>
      <c r="J16" s="22">
        <f ca="1">IF(I16=0,0,IF(G16=0,1,I16/G16))</f>
        <v>-0.1391304347826087</v>
      </c>
      <c r="K16" s="87">
        <f>+DA16</f>
        <v>323</v>
      </c>
      <c r="L16" s="87">
        <f ca="1">OFFSET(DA16,0,14,1,1)</f>
        <v>354</v>
      </c>
      <c r="M16" s="87">
        <f ca="1">SUM(L16-K16)</f>
        <v>31</v>
      </c>
      <c r="N16" s="22">
        <f ca="1">IF(M16=0,0,IF(K16=0,1,M16/K16))</f>
        <v>9.5975232198142413E-2</v>
      </c>
      <c r="O16" s="87">
        <f>SUMIF($C$6:N$6,O$5,$C16:N16)</f>
        <v>668</v>
      </c>
      <c r="P16" s="87">
        <f ca="1">SUMIF($C$6:O$6,P$5,$C16:O16)</f>
        <v>651</v>
      </c>
      <c r="Q16" s="87">
        <f ca="1">SUM(P16-O16)</f>
        <v>-17</v>
      </c>
      <c r="R16" s="22">
        <f ca="1">IF(Q16=0,0,IF(O16=0,1,Q16/O16))</f>
        <v>-2.5449101796407185E-2</v>
      </c>
      <c r="S16" s="87">
        <f>+DB16</f>
        <v>484</v>
      </c>
      <c r="T16" s="87">
        <f ca="1">OFFSET(DB16,0,14,1,1)</f>
        <v>456</v>
      </c>
      <c r="U16" s="87">
        <f ca="1">SUM(T16-S16)</f>
        <v>-28</v>
      </c>
      <c r="V16" s="22">
        <f ca="1">IF(U16=0,0,IF(S16=0,1,U16/S16))</f>
        <v>-5.7851239669421489E-2</v>
      </c>
      <c r="W16" s="87">
        <f>SUMIF($C$6:V$6,W$5,$C16:V16)</f>
        <v>1152</v>
      </c>
      <c r="X16" s="87">
        <f ca="1">SUMIF($C$6:W$6,X$5,$C16:W16)</f>
        <v>1107</v>
      </c>
      <c r="Y16" s="87">
        <f ca="1">SUM(X16-W16)</f>
        <v>-45</v>
      </c>
      <c r="Z16" s="22">
        <f ca="1">IF(Y16=0,0,IF(W16=0,1,Y16/W16))</f>
        <v>-3.90625E-2</v>
      </c>
      <c r="AA16" s="87">
        <f>+DC16</f>
        <v>480</v>
      </c>
      <c r="AB16" s="87">
        <f ca="1">OFFSET(DC16,0,14,1,1)</f>
        <v>541</v>
      </c>
      <c r="AC16" s="87">
        <f ca="1">SUM(AB16-AA16)</f>
        <v>61</v>
      </c>
      <c r="AD16" s="22">
        <f ca="1">IF(AC16=0,0,IF(AA16=0,1,AC16/AA16))</f>
        <v>0.12708333333333333</v>
      </c>
      <c r="AE16" s="87">
        <f>SUMIF($C$6:AD$6,AE$5,$C16:AD16)</f>
        <v>1632</v>
      </c>
      <c r="AF16" s="87">
        <f ca="1">SUMIF($C$6:AE$6,AF$5,$C16:AE16)</f>
        <v>1648</v>
      </c>
      <c r="AG16" s="87">
        <f ca="1">SUM(AF16-AE16)</f>
        <v>16</v>
      </c>
      <c r="AH16" s="22">
        <f ca="1">IF(AG16=0,0,IF(AE16=0,1,AG16/AE16))</f>
        <v>9.8039215686274508E-3</v>
      </c>
      <c r="AI16" s="87">
        <f>+DD16</f>
        <v>688</v>
      </c>
      <c r="AJ16" s="87">
        <f ca="1">OFFSET(DD16,0,14,1,1)</f>
        <v>853</v>
      </c>
      <c r="AK16" s="87">
        <f ca="1">SUM(AJ16-AI16)</f>
        <v>165</v>
      </c>
      <c r="AL16" s="22">
        <f ca="1">IF(AK16=0,0,IF(AI16=0,1,AK16/AI16))</f>
        <v>0.23982558139534885</v>
      </c>
      <c r="AM16" s="87">
        <f>SUMIF($C$6:AL$6,AM$5,$C16:AL16)</f>
        <v>2320</v>
      </c>
      <c r="AN16" s="87">
        <f ca="1">SUMIF($C$6:AM$6,AN$5,$C16:AM16)</f>
        <v>2501</v>
      </c>
      <c r="AO16" s="87">
        <f ca="1">SUM(AN16-AM16)</f>
        <v>181</v>
      </c>
      <c r="AP16" s="22">
        <f ca="1">IF(AO16=0,0,IF(AM16=0,1,AO16/AM16))</f>
        <v>7.8017241379310348E-2</v>
      </c>
      <c r="AQ16" s="87">
        <f>+DE16</f>
        <v>726</v>
      </c>
      <c r="AR16" s="87">
        <f ca="1">OFFSET(DE16,0,14,1,1)</f>
        <v>860</v>
      </c>
      <c r="AS16" s="87">
        <f ca="1">SUM(AR16-AQ16)</f>
        <v>134</v>
      </c>
      <c r="AT16" s="22">
        <f ca="1">IF(AS16=0,0,IF(AQ16=0,1,AS16/AQ16))</f>
        <v>0.18457300275482094</v>
      </c>
      <c r="AU16" s="87">
        <f>SUMIF($C$6:AT$6,AU$5,$C16:AT16)</f>
        <v>3046</v>
      </c>
      <c r="AV16" s="87">
        <f ca="1">SUMIF($C$6:AU$6,AV$5,$C16:AU16)</f>
        <v>3361</v>
      </c>
      <c r="AW16" s="87">
        <f ca="1">SUM(AV16-AU16)</f>
        <v>315</v>
      </c>
      <c r="AX16" s="22">
        <f ca="1">IF(AW16=0,0,IF(AU16=0,1,AW16/AU16))</f>
        <v>0.10341431385423507</v>
      </c>
      <c r="AY16" s="87">
        <f>+DF16</f>
        <v>575</v>
      </c>
      <c r="AZ16" s="87">
        <f ca="1">OFFSET(DF16,0,14,1,1)</f>
        <v>838</v>
      </c>
      <c r="BA16" s="87">
        <f ca="1">SUM(AZ16-AY16)</f>
        <v>263</v>
      </c>
      <c r="BB16" s="22">
        <f ca="1">IF(BA16=0,0,IF(AY16=0,1,BA16/AY16))</f>
        <v>0.4573913043478261</v>
      </c>
      <c r="BC16" s="87">
        <f>SUMIF($C$6:BB$6,BC$5,$C16:BB16)</f>
        <v>3621</v>
      </c>
      <c r="BD16" s="87">
        <f ca="1">SUMIF($C$6:BC$6,BD$5,$C16:BC16)</f>
        <v>4199</v>
      </c>
      <c r="BE16" s="87">
        <f ca="1">SUM(BD16-BC16)</f>
        <v>578</v>
      </c>
      <c r="BF16" s="22">
        <f ca="1">IF(BE16=0,0,IF(BC16=0,1,BE16/BC16))</f>
        <v>0.15962441314553991</v>
      </c>
      <c r="BG16" s="87">
        <f>+DG16</f>
        <v>627</v>
      </c>
      <c r="BH16" s="87">
        <f ca="1">OFFSET(DG16,0,14,1,1)</f>
        <v>682</v>
      </c>
      <c r="BI16" s="87">
        <f ca="1">SUM(BH16-BG16)</f>
        <v>55</v>
      </c>
      <c r="BJ16" s="22">
        <f ca="1">IF(BI16=0,0,IF(BG16=0,1,BI16/BG16))</f>
        <v>8.771929824561403E-2</v>
      </c>
      <c r="BK16" s="87">
        <f>SUMIF($C$6:BJ$6,BK$5,$C16:BJ16)</f>
        <v>4248</v>
      </c>
      <c r="BL16" s="87">
        <f ca="1">SUMIF($C$6:BK$6,BL$5,$C16:BK16)</f>
        <v>4881</v>
      </c>
      <c r="BM16" s="87">
        <f ca="1">SUM(BL16-BK16)</f>
        <v>633</v>
      </c>
      <c r="BN16" s="22">
        <f ca="1">IF(BM16=0,0,IF(BK16=0,1,BM16/BK16))</f>
        <v>0.14901129943502825</v>
      </c>
      <c r="BO16" s="87">
        <f>+DH16</f>
        <v>564</v>
      </c>
      <c r="BP16" s="87">
        <f ca="1">OFFSET(DH16,0,14,1,1)</f>
        <v>586</v>
      </c>
      <c r="BQ16" s="87">
        <f ca="1">SUM(BP16-BO16)</f>
        <v>22</v>
      </c>
      <c r="BR16" s="22">
        <f ca="1">IF(BQ16=0,0,IF(BO16=0,1,BQ16/BO16))</f>
        <v>3.9007092198581561E-2</v>
      </c>
      <c r="BS16" s="87">
        <f>SUMIF($C$6:BR$6,BS$5,$C16:BR16)</f>
        <v>4812</v>
      </c>
      <c r="BT16" s="87">
        <f ca="1">SUMIF($C$6:BS$6,BT$5,$C16:BS16)</f>
        <v>5467</v>
      </c>
      <c r="BU16" s="87">
        <f ca="1">SUM(BT16-BS16)</f>
        <v>655</v>
      </c>
      <c r="BV16" s="22">
        <f ca="1">IF(BU16=0,0,IF(BS16=0,1,BU16/BS16))</f>
        <v>0.13611803823773899</v>
      </c>
      <c r="BW16" s="87">
        <f>+DI16</f>
        <v>610</v>
      </c>
      <c r="BX16" s="87">
        <f ca="1">OFFSET(DI16,0,14,1,1)</f>
        <v>611</v>
      </c>
      <c r="BY16" s="87">
        <f ca="1">SUM(BX16-BW16)</f>
        <v>1</v>
      </c>
      <c r="BZ16" s="22">
        <f ca="1">IF(BY16=0,0,IF(BW16=0,1,BY16/BW16))</f>
        <v>1.639344262295082E-3</v>
      </c>
      <c r="CA16" s="87">
        <f>SUMIF($C$6:BZ$6,CA$5,$C16:BZ16)</f>
        <v>5422</v>
      </c>
      <c r="CB16" s="87">
        <f ca="1">SUMIF($C$6:CA$6,CB$5,$C16:CA16)</f>
        <v>6078</v>
      </c>
      <c r="CC16" s="87">
        <f ca="1">SUM(CB16-CA16)</f>
        <v>656</v>
      </c>
      <c r="CD16" s="22">
        <f ca="1">IF(CC16=0,0,IF(CA16=0,1,CC16/CA16))</f>
        <v>0.12098856510512726</v>
      </c>
      <c r="CE16" s="87">
        <f>+DJ16</f>
        <v>568</v>
      </c>
      <c r="CF16" s="87">
        <f ca="1">OFFSET(DJ16,0,14,1,1)</f>
        <v>694</v>
      </c>
      <c r="CG16" s="87">
        <f ca="1">SUM(CF16-CE16)</f>
        <v>126</v>
      </c>
      <c r="CH16" s="22">
        <f ca="1">IF(CG16=0,0,IF(CE16=0,1,CG16/CE16))</f>
        <v>0.22183098591549297</v>
      </c>
      <c r="CI16" s="87">
        <f>SUMIF($C$6:CH$6,CI$5,$C16:CH16)</f>
        <v>5990</v>
      </c>
      <c r="CJ16" s="87">
        <f ca="1">SUMIF($C$6:CI$6,CJ$5,$C16:CI16)</f>
        <v>6772</v>
      </c>
      <c r="CK16" s="87">
        <f ca="1">SUM(CJ16-CI16)</f>
        <v>782</v>
      </c>
      <c r="CL16" s="22">
        <f ca="1">IF(CK16=0,0,IF(CI16=0,1,CK16/CI16))</f>
        <v>0.13055091819699499</v>
      </c>
      <c r="CM16" s="87">
        <f>+DK16</f>
        <v>376</v>
      </c>
      <c r="CN16" s="87">
        <f ca="1">OFFSET(DK16,0,14,1,1)</f>
        <v>355</v>
      </c>
      <c r="CO16" s="87">
        <f ca="1">SUM(CN16-CM16)</f>
        <v>-21</v>
      </c>
      <c r="CP16" s="22">
        <f ca="1">IF(CO16=0,0,IF(CM16=0,1,CO16/CM16))</f>
        <v>-5.5851063829787231E-2</v>
      </c>
      <c r="CQ16" s="87">
        <f>SUMIF($C$6:CP$6,CQ$5,$C16:CP16)</f>
        <v>6366</v>
      </c>
      <c r="CR16" s="87">
        <f ca="1">SUMIF($C$6:CQ$6,CR$5,$C16:CQ16)</f>
        <v>7127</v>
      </c>
      <c r="CS16" s="87">
        <f ca="1">SUM(CR16-CQ16)</f>
        <v>761</v>
      </c>
      <c r="CT16" s="22">
        <f ca="1">IF(CS16=0,0,IF(CQ16=0,1,CS16/CQ16))</f>
        <v>0.11954131322651587</v>
      </c>
      <c r="CW16" s="12" t="s">
        <v>10</v>
      </c>
      <c r="CX16" s="81" t="s">
        <v>8</v>
      </c>
      <c r="CY16" s="16"/>
      <c r="CZ16" s="88">
        <f>SUMIF(BWB!$A$100:$A$105,'2011-2012'!CZ$7,BWB!D$100:D$105)</f>
        <v>345</v>
      </c>
      <c r="DA16" s="88">
        <f>SUMIF(BWB!$A$100:$A$105,'2011-2012'!DA$7,BWB!E$100:E$105)</f>
        <v>323</v>
      </c>
      <c r="DB16" s="88">
        <f>SUMIF(BWB!$A$100:$A$105,'2011-2012'!DB$7,BWB!F$100:F$105)</f>
        <v>484</v>
      </c>
      <c r="DC16" s="88">
        <f>SUMIF(BWB!$A$100:$A$105,'2011-2012'!DC$7,BWB!G$100:G$105)</f>
        <v>480</v>
      </c>
      <c r="DD16" s="88">
        <f>SUMIF(BWB!$A$100:$A$105,'2011-2012'!DD$7,BWB!H$100:H$105)</f>
        <v>688</v>
      </c>
      <c r="DE16" s="88">
        <f>SUMIF(BWB!$A$100:$A$105,'2011-2012'!DE$7,BWB!I$100:I$105)</f>
        <v>726</v>
      </c>
      <c r="DF16" s="88">
        <f>SUMIF(BWB!$A$100:$A$105,'2011-2012'!DF$7,BWB!J$100:J$105)</f>
        <v>575</v>
      </c>
      <c r="DG16" s="88">
        <f>SUMIF(BWB!$A$100:$A$105,'2011-2012'!DG$7,BWB!K$100:K$105)</f>
        <v>627</v>
      </c>
      <c r="DH16" s="88">
        <f>SUMIF(BWB!$A$100:$A$105,'2011-2012'!DH$7,BWB!L$100:L$105)</f>
        <v>564</v>
      </c>
      <c r="DI16" s="88">
        <f>SUMIF(BWB!$A$100:$A$105,'2011-2012'!DI$7,BWB!M$100:M$105)</f>
        <v>610</v>
      </c>
      <c r="DJ16" s="88">
        <f>SUMIF(BWB!$A$100:$A$105,'2011-2012'!DJ$7,BWB!N$100:N$105)</f>
        <v>568</v>
      </c>
      <c r="DK16" s="88">
        <f>SUMIF(BWB!$A$100:$A$105,'2011-2012'!DK$7,BWB!O$100:O$105)</f>
        <v>376</v>
      </c>
      <c r="DN16" s="88">
        <f>SUMIF(BWB!$A$100:$A$106,'2011-2012'!DN$7,BWB!D$100:D$106)</f>
        <v>297</v>
      </c>
      <c r="DO16" s="88">
        <f>SUMIF(BWB!$A$100:$A$106,'2011-2012'!DO$7,BWB!E$100:E$106)</f>
        <v>354</v>
      </c>
      <c r="DP16" s="88">
        <f>SUMIF(BWB!$A$100:$A$106,'2011-2012'!DP$7,BWB!F$100:F$106)</f>
        <v>456</v>
      </c>
      <c r="DQ16" s="88">
        <f>SUMIF(BWB!$A$100:$A$106,'2011-2012'!DQ$7,BWB!G$100:G$106)</f>
        <v>541</v>
      </c>
      <c r="DR16" s="88">
        <f>SUMIF(BWB!$A$100:$A$106,'2011-2012'!DR$7,BWB!H$100:H$106)</f>
        <v>853</v>
      </c>
      <c r="DS16" s="88">
        <f>SUMIF(BWB!$A$100:$A$106,'2011-2012'!DS$7,BWB!I$100:I$106)</f>
        <v>860</v>
      </c>
      <c r="DT16" s="88">
        <f>SUMIF(BWB!$A$100:$A$106,'2011-2012'!DT$7,BWB!J$100:J$106)</f>
        <v>838</v>
      </c>
      <c r="DU16" s="88">
        <f>SUMIF(BWB!$A$100:$A$106,'2011-2012'!DU$7,BWB!K$100:K$106)</f>
        <v>682</v>
      </c>
      <c r="DV16" s="88">
        <f>SUMIF(BWB!$A$100:$A$106,'2011-2012'!DV$7,BWB!L$100:L$106)</f>
        <v>586</v>
      </c>
      <c r="DW16" s="88">
        <f>SUMIF(BWB!$A$100:$A$106,'2011-2012'!DW$7,BWB!M$100:M$106)</f>
        <v>611</v>
      </c>
      <c r="DX16" s="88">
        <f>SUMIF(BWB!$A$100:$A$106,'2011-2012'!DX$7,BWB!N$100:N$106)</f>
        <v>694</v>
      </c>
      <c r="DY16" s="88">
        <f>SUMIF(BWB!$A$100:$A$106,'2011-2012'!DY$7,BWB!O$100:O$106)</f>
        <v>355</v>
      </c>
      <c r="DZ16"/>
    </row>
    <row r="17" spans="1:130" s="16" customFormat="1" ht="15.6">
      <c r="A17" s="90"/>
      <c r="B17" s="27" t="s">
        <v>9</v>
      </c>
      <c r="C17" s="14">
        <f>+SUM(C14:C16)</f>
        <v>336193</v>
      </c>
      <c r="D17" s="103">
        <f ca="1">+SUM(D14:D16)</f>
        <v>347068</v>
      </c>
      <c r="E17" s="14">
        <f ca="1">SUM(E14:E16)</f>
        <v>10875</v>
      </c>
      <c r="F17" s="15">
        <f ca="1">IF(E17=0,0,IF(C17=0,1,E17/C17))</f>
        <v>3.2347490875776715E-2</v>
      </c>
      <c r="G17" s="14">
        <f>SUM(G14:G16)</f>
        <v>336193</v>
      </c>
      <c r="H17" s="103">
        <f ca="1">SUM(H14:H16)</f>
        <v>347068</v>
      </c>
      <c r="I17" s="14">
        <f ca="1">SUM(I14:I16)</f>
        <v>10875</v>
      </c>
      <c r="J17" s="15">
        <f ca="1">IF(I17=0,0,IF(G17=0,1,I17/G17))</f>
        <v>3.2347490875776715E-2</v>
      </c>
      <c r="K17" s="14">
        <f>+SUM(K14:K16)</f>
        <v>316164</v>
      </c>
      <c r="L17" s="103">
        <f ca="1">+SUM(L14:L16)</f>
        <v>347299</v>
      </c>
      <c r="M17" s="14">
        <f ca="1">SUM(M14:M16)</f>
        <v>31135</v>
      </c>
      <c r="N17" s="15">
        <f ca="1">IF(M17=0,0,IF(K17=0,1,M17/K17))</f>
        <v>9.8477372502878247E-2</v>
      </c>
      <c r="O17" s="14">
        <f>SUM(O14:O16)</f>
        <v>652357</v>
      </c>
      <c r="P17" s="103">
        <f ca="1">SUM(P14:P16)</f>
        <v>694367</v>
      </c>
      <c r="Q17" s="14">
        <f ca="1">SUM(Q14:Q16)</f>
        <v>42010</v>
      </c>
      <c r="R17" s="15">
        <f ca="1">IF(Q17=0,0,IF(O17=0,1,Q17/O17))</f>
        <v>6.4397254877314111E-2</v>
      </c>
      <c r="S17" s="14">
        <f>+SUM(S14:S16)</f>
        <v>401721</v>
      </c>
      <c r="T17" s="103">
        <f ca="1">+SUM(T14:T16)</f>
        <v>417446</v>
      </c>
      <c r="U17" s="14">
        <f ca="1">SUM(U14:U16)</f>
        <v>15725</v>
      </c>
      <c r="V17" s="15">
        <f ca="1">IF(U17=0,0,IF(S17=0,1,U17/S17))</f>
        <v>3.914408258467942E-2</v>
      </c>
      <c r="W17" s="14">
        <f>SUM(W14:W16)</f>
        <v>1054078</v>
      </c>
      <c r="X17" s="103">
        <f ca="1">SUM(X14:X16)</f>
        <v>1111813</v>
      </c>
      <c r="Y17" s="14">
        <f ca="1">SUM(Y14:Y16)</f>
        <v>57735</v>
      </c>
      <c r="Z17" s="15">
        <f ca="1">IF(Y17=0,0,IF(W17=0,1,Y17/W17))</f>
        <v>5.4772986439333711E-2</v>
      </c>
      <c r="AA17" s="14">
        <f>+SUM(AA14:AA16)</f>
        <v>418152</v>
      </c>
      <c r="AB17" s="103">
        <f ca="1">+SUM(AB14:AB16)</f>
        <v>418227</v>
      </c>
      <c r="AC17" s="14">
        <f ca="1">SUM(AC14:AC16)</f>
        <v>75</v>
      </c>
      <c r="AD17" s="15">
        <f ca="1">IF(AC17=0,0,IF(AA17=0,1,AC17/AA17))</f>
        <v>1.7936061527865465E-4</v>
      </c>
      <c r="AE17" s="14">
        <f>SUM(AE14:AE16)</f>
        <v>1472230</v>
      </c>
      <c r="AF17" s="103">
        <f ca="1">SUM(AF14:AF16)</f>
        <v>1530040</v>
      </c>
      <c r="AG17" s="14">
        <f ca="1">SUM(AG14:AG16)</f>
        <v>57810</v>
      </c>
      <c r="AH17" s="15">
        <f ca="1">IF(AG17=0,0,IF(AE17=0,1,AG17/AE17))</f>
        <v>3.9266962363217701E-2</v>
      </c>
      <c r="AI17" s="14">
        <f>+SUM(AI14:AI16)</f>
        <v>447486</v>
      </c>
      <c r="AJ17" s="103">
        <f ca="1">+SUM(AJ14:AJ16)</f>
        <v>440479</v>
      </c>
      <c r="AK17" s="14">
        <f ca="1">SUM(AK14:AK16)</f>
        <v>-7007</v>
      </c>
      <c r="AL17" s="15">
        <f ca="1">IF(AK17=0,0,IF(AI17=0,1,AK17/AI17))</f>
        <v>-1.5658590436348846E-2</v>
      </c>
      <c r="AM17" s="14">
        <f>SUM(AM14:AM16)</f>
        <v>1919716</v>
      </c>
      <c r="AN17" s="103">
        <f ca="1">SUM(AN14:AN16)</f>
        <v>1970519</v>
      </c>
      <c r="AO17" s="14">
        <f ca="1">SUM(AO14:AO16)</f>
        <v>50803</v>
      </c>
      <c r="AP17" s="15">
        <f ca="1">IF(AO17=0,0,IF(AM17=0,1,AO17/AM17))</f>
        <v>2.6463810271936058E-2</v>
      </c>
      <c r="AQ17" s="14">
        <f>+SUM(AQ14:AQ16)</f>
        <v>459530</v>
      </c>
      <c r="AR17" s="103">
        <f ca="1">+SUM(AR14:AR16)</f>
        <v>463925</v>
      </c>
      <c r="AS17" s="14">
        <f ca="1">SUM(AS14:AS16)</f>
        <v>4395</v>
      </c>
      <c r="AT17" s="15">
        <f ca="1">IF(AS17=0,0,IF(AQ17=0,1,AS17/AQ17))</f>
        <v>9.5641198615977197E-3</v>
      </c>
      <c r="AU17" s="14">
        <f>SUM(AU14:AU16)</f>
        <v>2379246</v>
      </c>
      <c r="AV17" s="103">
        <f ca="1">SUM(AV14:AV16)</f>
        <v>2434444</v>
      </c>
      <c r="AW17" s="14">
        <f ca="1">SUM(AW14:AW16)</f>
        <v>55198</v>
      </c>
      <c r="AX17" s="15">
        <f ca="1">IF(AW17=0,0,IF(AU17=0,1,AW17/AU17))</f>
        <v>2.3199786823220464E-2</v>
      </c>
      <c r="AY17" s="14">
        <f>+SUM(AY14:AY16)</f>
        <v>507075</v>
      </c>
      <c r="AZ17" s="103">
        <f ca="1">+SUM(AZ14:AZ16)</f>
        <v>509729</v>
      </c>
      <c r="BA17" s="14">
        <f ca="1">SUM(BA14:BA16)</f>
        <v>2654</v>
      </c>
      <c r="BB17" s="15">
        <f ca="1">IF(BA17=0,0,IF(AY17=0,1,BA17/AY17))</f>
        <v>5.2339397525020953E-3</v>
      </c>
      <c r="BC17" s="14">
        <f>SUM(BC14:BC16)</f>
        <v>2886321</v>
      </c>
      <c r="BD17" s="103">
        <f ca="1">SUM(BD14:BD16)</f>
        <v>2944173</v>
      </c>
      <c r="BE17" s="14">
        <f ca="1">SUM(BE14:BE16)</f>
        <v>57852</v>
      </c>
      <c r="BF17" s="15">
        <f ca="1">IF(BE17=0,0,IF(BC17=0,1,BE17/BC17))</f>
        <v>2.0043508674191125E-2</v>
      </c>
      <c r="BG17" s="14">
        <f>+SUM(BG14:BG16)</f>
        <v>531457</v>
      </c>
      <c r="BH17" s="103">
        <f ca="1">+SUM(BH14:BH16)</f>
        <v>558607</v>
      </c>
      <c r="BI17" s="14">
        <f ca="1">SUM(BI14:BI16)</f>
        <v>27150</v>
      </c>
      <c r="BJ17" s="15">
        <f ca="1">IF(BI17=0,0,IF(BG17=0,1,BI17/BG17))</f>
        <v>5.1085976852313544E-2</v>
      </c>
      <c r="BK17" s="14">
        <f>SUM(BK14:BK16)</f>
        <v>3417778</v>
      </c>
      <c r="BL17" s="103">
        <f ca="1">SUM(BL14:BL16)</f>
        <v>3502780</v>
      </c>
      <c r="BM17" s="14">
        <f ca="1">SUM(BM14:BM16)</f>
        <v>85002</v>
      </c>
      <c r="BN17" s="15">
        <f ca="1">IF(BM17=0,0,IF(BK17=0,1,BM17/BK17))</f>
        <v>2.4870544546778638E-2</v>
      </c>
      <c r="BO17" s="14">
        <f>+SUM(BO14:BO16)</f>
        <v>444956</v>
      </c>
      <c r="BP17" s="103">
        <f ca="1">+SUM(BP14:BP16)</f>
        <v>449877</v>
      </c>
      <c r="BQ17" s="14">
        <f ca="1">SUM(BQ14:BQ16)</f>
        <v>4921</v>
      </c>
      <c r="BR17" s="15">
        <f ca="1">IF(BQ17=0,0,IF(BO17=0,1,BQ17/BO17))</f>
        <v>1.1059520491913808E-2</v>
      </c>
      <c r="BS17" s="14">
        <f>SUM(BS14:BS16)</f>
        <v>3862734</v>
      </c>
      <c r="BT17" s="103">
        <f ca="1">SUM(BT14:BT16)</f>
        <v>3952657</v>
      </c>
      <c r="BU17" s="14">
        <f ca="1">SUM(BU14:BU16)</f>
        <v>89923</v>
      </c>
      <c r="BV17" s="15">
        <f ca="1">IF(BU17=0,0,IF(BS17=0,1,BU17/BS17))</f>
        <v>2.3279625260243134E-2</v>
      </c>
      <c r="BW17" s="14">
        <f>+SUM(BW14:BW16)</f>
        <v>439221</v>
      </c>
      <c r="BX17" s="103">
        <f ca="1">+SUM(BX14:BX16)</f>
        <v>449027</v>
      </c>
      <c r="BY17" s="14">
        <f ca="1">SUM(BY14:BY16)</f>
        <v>9806</v>
      </c>
      <c r="BZ17" s="15">
        <f ca="1">IF(BY17=0,0,IF(BW17=0,1,BY17/BW17))</f>
        <v>2.2325890610876985E-2</v>
      </c>
      <c r="CA17" s="14">
        <f>SUM(CA14:CA16)</f>
        <v>4301955</v>
      </c>
      <c r="CB17" s="103">
        <f ca="1">SUM(CB14:CB16)</f>
        <v>4401684</v>
      </c>
      <c r="CC17" s="14">
        <f ca="1">SUM(CC14:CC16)</f>
        <v>99729</v>
      </c>
      <c r="CD17" s="15">
        <f ca="1">IF(CC17=0,0,IF(CA17=0,1,CC17/CA17))</f>
        <v>2.3182250860364649E-2</v>
      </c>
      <c r="CE17" s="14">
        <f>+SUM(CE14:CE16)</f>
        <v>411638</v>
      </c>
      <c r="CF17" s="103">
        <f ca="1">+SUM(CF14:CF16)</f>
        <v>441332</v>
      </c>
      <c r="CG17" s="14">
        <f ca="1">SUM(CG14:CG16)</f>
        <v>29694</v>
      </c>
      <c r="CH17" s="15">
        <f ca="1">IF(CG17=0,0,IF(CE17=0,1,CG17/CE17))</f>
        <v>7.2136197338438138E-2</v>
      </c>
      <c r="CI17" s="14">
        <f>SUM(CI14:CI16)</f>
        <v>4713593</v>
      </c>
      <c r="CJ17" s="103">
        <f ca="1">SUM(CJ14:CJ16)</f>
        <v>4843016</v>
      </c>
      <c r="CK17" s="14">
        <f ca="1">SUM(CK14:CK16)</f>
        <v>129423</v>
      </c>
      <c r="CL17" s="15">
        <f ca="1">IF(CK17=0,0,IF(CI17=0,1,CK17/CI17))</f>
        <v>2.7457398209815739E-2</v>
      </c>
      <c r="CM17" s="14">
        <f>+SUM(CM14:CM16)</f>
        <v>406486</v>
      </c>
      <c r="CN17" s="103">
        <f ca="1">+SUM(CN14:CN16)</f>
        <v>415348</v>
      </c>
      <c r="CO17" s="14">
        <f ca="1">SUM(CO14:CO16)</f>
        <v>8862</v>
      </c>
      <c r="CP17" s="15">
        <f ca="1">IF(CO17=0,0,IF(CM17=0,1,CO17/CM17))</f>
        <v>2.1801488858164856E-2</v>
      </c>
      <c r="CQ17" s="14">
        <f>SUM(CQ14:CQ16)</f>
        <v>5120079</v>
      </c>
      <c r="CR17" s="103">
        <f ca="1">SUM(CR14:CR16)</f>
        <v>5258364</v>
      </c>
      <c r="CS17" s="14">
        <f ca="1">SUM(CS14:CS16)</f>
        <v>138285</v>
      </c>
      <c r="CT17" s="15">
        <f ca="1">IF(CS17=0,0,IF(CQ17=0,1,CS17/CQ17))</f>
        <v>2.7008372331755036E-2</v>
      </c>
      <c r="CW17" s="12"/>
      <c r="CX17" s="12"/>
      <c r="CZ17" s="89"/>
      <c r="DA17" s="89"/>
      <c r="DB17" s="89"/>
      <c r="DC17" s="89"/>
      <c r="DD17" s="89"/>
      <c r="DE17" s="89"/>
      <c r="DF17" s="89"/>
      <c r="DG17" s="89"/>
      <c r="DH17" s="89"/>
      <c r="DI17" s="89"/>
      <c r="DJ17" s="89"/>
      <c r="DK17" s="89"/>
      <c r="DL17" s="12"/>
      <c r="DM17" s="12"/>
      <c r="DN17" s="89"/>
      <c r="DO17" s="89"/>
      <c r="DP17" s="89"/>
      <c r="DQ17" s="89"/>
      <c r="DR17" s="89"/>
      <c r="DS17" s="89"/>
      <c r="DT17" s="89"/>
      <c r="DU17" s="89"/>
      <c r="DV17" s="89"/>
      <c r="DW17" s="89"/>
      <c r="DX17" s="89"/>
      <c r="DY17" s="89"/>
      <c r="DZ17"/>
    </row>
    <row r="18" spans="1:130" s="12" customFormat="1" ht="15.6">
      <c r="A18" s="91"/>
      <c r="B18" s="28"/>
      <c r="C18" s="9"/>
      <c r="D18" s="9"/>
      <c r="E18" s="10"/>
      <c r="F18" s="11"/>
      <c r="G18" s="9"/>
      <c r="H18" s="9"/>
      <c r="I18" s="10"/>
      <c r="J18" s="11"/>
      <c r="K18" s="9"/>
      <c r="L18" s="9"/>
      <c r="M18" s="10"/>
      <c r="N18" s="11"/>
      <c r="O18" s="9"/>
      <c r="P18" s="9"/>
      <c r="Q18" s="10"/>
      <c r="R18" s="11"/>
      <c r="S18" s="9"/>
      <c r="T18" s="9"/>
      <c r="U18" s="10"/>
      <c r="V18" s="11"/>
      <c r="W18" s="9"/>
      <c r="X18" s="9"/>
      <c r="Y18" s="10"/>
      <c r="Z18" s="11"/>
      <c r="AA18" s="9"/>
      <c r="AB18" s="9"/>
      <c r="AC18" s="10"/>
      <c r="AD18" s="11"/>
      <c r="AE18" s="9"/>
      <c r="AF18" s="9"/>
      <c r="AG18" s="10"/>
      <c r="AH18" s="11"/>
      <c r="AI18" s="9"/>
      <c r="AJ18" s="9"/>
      <c r="AK18" s="10"/>
      <c r="AL18" s="11"/>
      <c r="AM18" s="9"/>
      <c r="AN18" s="9"/>
      <c r="AO18" s="10"/>
      <c r="AP18" s="11"/>
      <c r="AQ18" s="9"/>
      <c r="AR18" s="9"/>
      <c r="AS18" s="10"/>
      <c r="AT18" s="11"/>
      <c r="AU18" s="9"/>
      <c r="AV18" s="9"/>
      <c r="AW18" s="10"/>
      <c r="AX18" s="11"/>
      <c r="AY18" s="9"/>
      <c r="AZ18" s="9"/>
      <c r="BA18" s="10"/>
      <c r="BB18" s="11"/>
      <c r="BC18" s="9"/>
      <c r="BD18" s="9"/>
      <c r="BE18" s="10"/>
      <c r="BF18" s="11"/>
      <c r="BG18" s="9"/>
      <c r="BH18" s="9"/>
      <c r="BI18" s="10"/>
      <c r="BJ18" s="11"/>
      <c r="BK18" s="9"/>
      <c r="BL18" s="9"/>
      <c r="BM18" s="10"/>
      <c r="BN18" s="11"/>
      <c r="BO18" s="9"/>
      <c r="BP18" s="9"/>
      <c r="BQ18" s="10"/>
      <c r="BR18" s="11"/>
      <c r="BS18" s="9"/>
      <c r="BT18" s="9"/>
      <c r="BU18" s="10"/>
      <c r="BV18" s="11"/>
      <c r="BW18" s="9"/>
      <c r="BX18" s="9"/>
      <c r="BY18" s="10"/>
      <c r="BZ18" s="11"/>
      <c r="CA18" s="9"/>
      <c r="CB18" s="9"/>
      <c r="CC18" s="10"/>
      <c r="CD18" s="11"/>
      <c r="CE18" s="9"/>
      <c r="CF18" s="9"/>
      <c r="CG18" s="10"/>
      <c r="CH18" s="11"/>
      <c r="CI18" s="9"/>
      <c r="CJ18" s="9"/>
      <c r="CK18" s="10"/>
      <c r="CL18" s="11"/>
      <c r="CM18" s="9"/>
      <c r="CN18" s="9"/>
      <c r="CO18" s="10"/>
      <c r="CP18" s="11"/>
      <c r="CQ18" s="9"/>
      <c r="CR18" s="9"/>
      <c r="CS18" s="10"/>
      <c r="CT18" s="11"/>
      <c r="CY18" s="16"/>
      <c r="CZ18" s="89"/>
      <c r="DA18" s="89"/>
      <c r="DB18" s="89"/>
      <c r="DC18" s="89"/>
      <c r="DD18" s="89"/>
      <c r="DE18" s="89"/>
      <c r="DF18" s="89"/>
      <c r="DG18" s="89"/>
      <c r="DH18" s="89"/>
      <c r="DI18" s="89"/>
      <c r="DJ18" s="89"/>
      <c r="DK18" s="89"/>
      <c r="DN18" s="89"/>
      <c r="DO18" s="89"/>
      <c r="DP18" s="89"/>
      <c r="DQ18" s="89"/>
      <c r="DR18" s="89"/>
      <c r="DS18" s="89"/>
      <c r="DT18" s="89"/>
      <c r="DU18" s="89"/>
      <c r="DV18" s="89"/>
      <c r="DW18" s="89"/>
      <c r="DX18" s="89"/>
      <c r="DY18" s="89"/>
      <c r="DZ18"/>
    </row>
    <row r="19" spans="1:130" s="12" customFormat="1" ht="15" customHeight="1">
      <c r="A19" s="99"/>
      <c r="B19" s="31" t="s">
        <v>6</v>
      </c>
      <c r="C19" s="21">
        <f>+CZ19</f>
        <v>281330</v>
      </c>
      <c r="D19" s="87">
        <f ca="1">OFFSET(CZ19,0,14,1,1)</f>
        <v>300126</v>
      </c>
      <c r="E19" s="21">
        <f ca="1">SUM(D19-C19)</f>
        <v>18796</v>
      </c>
      <c r="F19" s="22">
        <f ca="1">IF(E19=0,0,IF(C19=0,1,E19/C19))</f>
        <v>6.6811218142395046E-2</v>
      </c>
      <c r="G19" s="21">
        <f>SUMIF($C$6:F$6,G$5,$C19:F19)</f>
        <v>281330</v>
      </c>
      <c r="H19" s="87">
        <f ca="1">SUMIF($C$6:G$6,H$5,$C19:G19)</f>
        <v>300126</v>
      </c>
      <c r="I19" s="21">
        <f ca="1">SUM(H19-G19)</f>
        <v>18796</v>
      </c>
      <c r="J19" s="22">
        <f ca="1">IF(I19=0,0,IF(G19=0,1,I19/G19))</f>
        <v>6.6811218142395046E-2</v>
      </c>
      <c r="K19" s="21">
        <f>+DA19</f>
        <v>252410</v>
      </c>
      <c r="L19" s="87">
        <f ca="1">OFFSET(DA19,0,14,1,1)</f>
        <v>295959</v>
      </c>
      <c r="M19" s="21">
        <f ca="1">SUM(L19-K19)</f>
        <v>43549</v>
      </c>
      <c r="N19" s="22">
        <f ca="1">IF(M19=0,0,IF(K19=0,1,M19/K19))</f>
        <v>0.17253278396260052</v>
      </c>
      <c r="O19" s="21">
        <f>SUMIF($C$6:N$6,O$5,$C19:N19)</f>
        <v>533740</v>
      </c>
      <c r="P19" s="87">
        <f ca="1">SUMIF($C$6:O$6,P$5,$C19:O19)</f>
        <v>596085</v>
      </c>
      <c r="Q19" s="21">
        <f ca="1">SUM(P19-O19)</f>
        <v>62345</v>
      </c>
      <c r="R19" s="22">
        <f ca="1">IF(Q19=0,0,IF(O19=0,1,Q19/O19))</f>
        <v>0.11680780904560273</v>
      </c>
      <c r="S19" s="21">
        <f>+DB19</f>
        <v>307412</v>
      </c>
      <c r="T19" s="87">
        <f ca="1">OFFSET(DB19,0,14,1,1)</f>
        <v>320411</v>
      </c>
      <c r="U19" s="21">
        <f ca="1">SUM(T19-S19)</f>
        <v>12999</v>
      </c>
      <c r="V19" s="22">
        <f ca="1">IF(U19=0,0,IF(S19=0,1,U19/S19))</f>
        <v>4.2285271882685126E-2</v>
      </c>
      <c r="W19" s="21">
        <f>SUMIF($C$6:V$6,W$5,$C19:V19)</f>
        <v>841152</v>
      </c>
      <c r="X19" s="87">
        <f ca="1">SUMIF($C$6:W$6,X$5,$C19:W19)</f>
        <v>916496</v>
      </c>
      <c r="Y19" s="21">
        <f ca="1">SUM(X19-W19)</f>
        <v>75344</v>
      </c>
      <c r="Z19" s="22">
        <f ca="1">IF(Y19=0,0,IF(W19=0,1,Y19/W19))</f>
        <v>8.9572395952217915E-2</v>
      </c>
      <c r="AA19" s="21">
        <f>+DC19</f>
        <v>306513</v>
      </c>
      <c r="AB19" s="87">
        <f ca="1">OFFSET(DC19,0,14,1,1)</f>
        <v>320484</v>
      </c>
      <c r="AC19" s="21">
        <f ca="1">SUM(AB19-AA19)</f>
        <v>13971</v>
      </c>
      <c r="AD19" s="22">
        <f ca="1">IF(AC19=0,0,IF(AA19=0,1,AC19/AA19))</f>
        <v>4.5580448463849822E-2</v>
      </c>
      <c r="AE19" s="21">
        <f>SUMIF($C$6:AD$6,AE$5,$C19:AD19)</f>
        <v>1147665</v>
      </c>
      <c r="AF19" s="87">
        <f ca="1">SUMIF($C$6:AE$6,AF$5,$C19:AE19)</f>
        <v>1236980</v>
      </c>
      <c r="AG19" s="21">
        <f ca="1">SUM(AF19-AE19)</f>
        <v>89315</v>
      </c>
      <c r="AH19" s="22">
        <f ca="1">IF(AG19=0,0,IF(AE19=0,1,AG19/AE19))</f>
        <v>7.7823232389242505E-2</v>
      </c>
      <c r="AI19" s="21">
        <f>+DD19</f>
        <v>308781</v>
      </c>
      <c r="AJ19" s="87">
        <f ca="1">OFFSET(DD19,0,14,1,1)</f>
        <v>327734</v>
      </c>
      <c r="AK19" s="21">
        <f ca="1">SUM(AJ19-AI19)</f>
        <v>18953</v>
      </c>
      <c r="AL19" s="22">
        <f ca="1">IF(AK19=0,0,IF(AI19=0,1,AK19/AI19))</f>
        <v>6.1380071960386161E-2</v>
      </c>
      <c r="AM19" s="21">
        <f>SUMIF($C$6:AL$6,AM$5,$C19:AL19)</f>
        <v>1456446</v>
      </c>
      <c r="AN19" s="87">
        <f ca="1">SUMIF($C$6:AM$6,AN$5,$C19:AM19)</f>
        <v>1564714</v>
      </c>
      <c r="AO19" s="21">
        <f ca="1">SUM(AN19-AM19)</f>
        <v>108268</v>
      </c>
      <c r="AP19" s="22">
        <f ca="1">IF(AO19=0,0,IF(AM19=0,1,AO19/AM19))</f>
        <v>7.433711926154489E-2</v>
      </c>
      <c r="AQ19" s="21">
        <f>+DE19</f>
        <v>308241</v>
      </c>
      <c r="AR19" s="87">
        <f ca="1">OFFSET(DE19,0,14,1,1)</f>
        <v>331568</v>
      </c>
      <c r="AS19" s="21">
        <f ca="1">SUM(AR19-AQ19)</f>
        <v>23327</v>
      </c>
      <c r="AT19" s="22">
        <f ca="1">IF(AS19=0,0,IF(AQ19=0,1,AS19/AQ19))</f>
        <v>7.5677797567487784E-2</v>
      </c>
      <c r="AU19" s="21">
        <f>SUMIF($C$6:AT$6,AU$5,$C19:AT19)</f>
        <v>1764687</v>
      </c>
      <c r="AV19" s="87">
        <f ca="1">SUMIF($C$6:AU$6,AV$5,$C19:AU19)</f>
        <v>1896282</v>
      </c>
      <c r="AW19" s="21">
        <f ca="1">SUM(AV19-AU19)</f>
        <v>131595</v>
      </c>
      <c r="AX19" s="22">
        <f ca="1">IF(AW19=0,0,IF(AU19=0,1,AW19/AU19))</f>
        <v>7.4571297912887663E-2</v>
      </c>
      <c r="AY19" s="21">
        <f>+DF19</f>
        <v>320075</v>
      </c>
      <c r="AZ19" s="87">
        <f ca="1">OFFSET(DF19,0,14,1,1)</f>
        <v>331412</v>
      </c>
      <c r="BA19" s="21">
        <f ca="1">SUM(AZ19-AY19)</f>
        <v>11337</v>
      </c>
      <c r="BB19" s="22">
        <f ca="1">IF(BA19=0,0,IF(AY19=0,1,BA19/AY19))</f>
        <v>3.5419823478872139E-2</v>
      </c>
      <c r="BC19" s="21">
        <f>SUMIF($C$6:BB$6,BC$5,$C19:BB19)</f>
        <v>2084762</v>
      </c>
      <c r="BD19" s="87">
        <f ca="1">SUMIF($C$6:BC$6,BD$5,$C19:BC19)</f>
        <v>2227694</v>
      </c>
      <c r="BE19" s="21">
        <f ca="1">SUM(BD19-BC19)</f>
        <v>142932</v>
      </c>
      <c r="BF19" s="22">
        <f ca="1">IF(BE19=0,0,IF(BC19=0,1,BE19/BC19))</f>
        <v>6.8560344058458469E-2</v>
      </c>
      <c r="BG19" s="21">
        <f>+DG19</f>
        <v>341013</v>
      </c>
      <c r="BH19" s="87">
        <f ca="1">OFFSET(DG19,0,14,1,1)</f>
        <v>358758</v>
      </c>
      <c r="BI19" s="21">
        <f ca="1">SUM(BH19-BG19)</f>
        <v>17745</v>
      </c>
      <c r="BJ19" s="22">
        <f ca="1">IF(BI19=0,0,IF(BG19=0,1,BI19/BG19))</f>
        <v>5.2036139384715539E-2</v>
      </c>
      <c r="BK19" s="21">
        <f>SUMIF($C$6:BJ$6,BK$5,$C19:BJ19)</f>
        <v>2425775</v>
      </c>
      <c r="BL19" s="87">
        <f ca="1">SUMIF($C$6:BK$6,BL$5,$C19:BK19)</f>
        <v>2586452</v>
      </c>
      <c r="BM19" s="21">
        <f ca="1">SUM(BL19-BK19)</f>
        <v>160677</v>
      </c>
      <c r="BN19" s="22">
        <f ca="1">IF(BM19=0,0,IF(BK19=0,1,BM19/BK19))</f>
        <v>6.6237388051241353E-2</v>
      </c>
      <c r="BO19" s="21">
        <f>+DH19</f>
        <v>311302</v>
      </c>
      <c r="BP19" s="87">
        <f ca="1">OFFSET(DH19,0,14,1,1)</f>
        <v>327467</v>
      </c>
      <c r="BQ19" s="21">
        <f ca="1">SUM(BP19-BO19)</f>
        <v>16165</v>
      </c>
      <c r="BR19" s="22">
        <f ca="1">IF(BQ19=0,0,IF(BO19=0,1,BQ19/BO19))</f>
        <v>5.1927067606375804E-2</v>
      </c>
      <c r="BS19" s="21">
        <f>SUMIF($C$6:BR$6,BS$5,$C19:BR19)</f>
        <v>2737077</v>
      </c>
      <c r="BT19" s="87">
        <f ca="1">SUMIF($C$6:BS$6,BT$5,$C19:BS19)</f>
        <v>2913919</v>
      </c>
      <c r="BU19" s="21">
        <f ca="1">SUM(BT19-BS19)</f>
        <v>176842</v>
      </c>
      <c r="BV19" s="22">
        <f ca="1">IF(BU19=0,0,IF(BS19=0,1,BU19/BS19))</f>
        <v>6.4609800893434863E-2</v>
      </c>
      <c r="BW19" s="21">
        <f>+DI19</f>
        <v>324709</v>
      </c>
      <c r="BX19" s="87">
        <f ca="1">OFFSET(DI19,0,14,1,1)</f>
        <v>332536</v>
      </c>
      <c r="BY19" s="21">
        <f ca="1">SUM(BX19-BW19)</f>
        <v>7827</v>
      </c>
      <c r="BZ19" s="22">
        <f ca="1">IF(BY19=0,0,IF(BW19=0,1,BY19/BW19))</f>
        <v>2.4104659864678836E-2</v>
      </c>
      <c r="CA19" s="21">
        <f>SUMIF($C$6:BZ$6,CA$5,$C19:BZ19)</f>
        <v>3061786</v>
      </c>
      <c r="CB19" s="87">
        <f ca="1">SUMIF($C$6:CA$6,CB$5,$C19:CA19)</f>
        <v>3246455</v>
      </c>
      <c r="CC19" s="21">
        <f ca="1">SUM(CB19-CA19)</f>
        <v>184669</v>
      </c>
      <c r="CD19" s="22">
        <f ca="1">IF(CC19=0,0,IF(CA19=0,1,CC19/CA19))</f>
        <v>6.031414344438181E-2</v>
      </c>
      <c r="CE19" s="21">
        <f>+DJ19</f>
        <v>312407</v>
      </c>
      <c r="CF19" s="87">
        <f ca="1">OFFSET(DJ19,0,14,1,1)</f>
        <v>322132</v>
      </c>
      <c r="CG19" s="21">
        <f ca="1">SUM(CF19-CE19)</f>
        <v>9725</v>
      </c>
      <c r="CH19" s="22">
        <f ca="1">IF(CG19=0,0,IF(CE19=0,1,CG19/CE19))</f>
        <v>3.1129264068986931E-2</v>
      </c>
      <c r="CI19" s="21">
        <f>SUMIF($C$6:CH$6,CI$5,$C19:CH19)</f>
        <v>3374193</v>
      </c>
      <c r="CJ19" s="87">
        <f ca="1">SUMIF($C$6:CI$6,CJ$5,$C19:CI19)</f>
        <v>3568587</v>
      </c>
      <c r="CK19" s="21">
        <f ca="1">SUM(CJ19-CI19)</f>
        <v>194394</v>
      </c>
      <c r="CL19" s="22">
        <f ca="1">IF(CK19=0,0,IF(CI19=0,1,CK19/CI19))</f>
        <v>5.7611997891051279E-2</v>
      </c>
      <c r="CM19" s="21">
        <f>+DK19</f>
        <v>322442</v>
      </c>
      <c r="CN19" s="87">
        <f ca="1">OFFSET(DK19,0,14,1,1)</f>
        <v>321753</v>
      </c>
      <c r="CO19" s="21">
        <f ca="1">SUM(CN19-CM19)</f>
        <v>-689</v>
      </c>
      <c r="CP19" s="22">
        <f ca="1">IF(CO19=0,0,IF(CM19=0,1,CO19/CM19))</f>
        <v>-2.1368184045502756E-3</v>
      </c>
      <c r="CQ19" s="21">
        <f>SUMIF($C$6:CP$6,CQ$5,$C19:CP19)</f>
        <v>3696635</v>
      </c>
      <c r="CR19" s="87">
        <f ca="1">SUMIF($C$6:CQ$6,CR$5,$C19:CQ19)</f>
        <v>3890340</v>
      </c>
      <c r="CS19" s="21">
        <f ca="1">SUM(CR19-CQ19)</f>
        <v>193705</v>
      </c>
      <c r="CT19" s="22">
        <f ca="1">IF(CS19=0,0,IF(CQ19=0,1,CS19/CQ19))</f>
        <v>5.2400358704605673E-2</v>
      </c>
      <c r="CW19" s="12" t="s">
        <v>11</v>
      </c>
      <c r="CX19" s="81" t="s">
        <v>6</v>
      </c>
      <c r="CZ19" s="88">
        <f>SUMIF(DWT!$A$73:$A$78,'2011-2012'!CZ$7,DWT!D$73:D$78)</f>
        <v>281330</v>
      </c>
      <c r="DA19" s="88">
        <f>SUMIF(DWT!$A$73:$A$78,'2011-2012'!DA$7,DWT!E$73:E$78)</f>
        <v>252410</v>
      </c>
      <c r="DB19" s="88">
        <f>SUMIF(DWT!$A$73:$A$78,'2011-2012'!DB$7,DWT!F$73:F$78)</f>
        <v>307412</v>
      </c>
      <c r="DC19" s="88">
        <f>SUMIF(DWT!$A$73:$A$78,'2011-2012'!DC$7,DWT!G$73:G$78)</f>
        <v>306513</v>
      </c>
      <c r="DD19" s="88">
        <f>SUMIF(DWT!$A$73:$A$78,'2011-2012'!DD$7,DWT!H$73:H$78)</f>
        <v>308781</v>
      </c>
      <c r="DE19" s="88">
        <f>SUMIF(DWT!$A$73:$A$78,'2011-2012'!DE$7,DWT!I$73:I$78)</f>
        <v>308241</v>
      </c>
      <c r="DF19" s="88">
        <f>SUMIF(DWT!$A$73:$A$78,'2011-2012'!DF$7,DWT!J$73:J$78)</f>
        <v>320075</v>
      </c>
      <c r="DG19" s="88">
        <f>SUMIF(DWT!$A$73:$A$78,'2011-2012'!DG$7,DWT!K$73:K$78)</f>
        <v>341013</v>
      </c>
      <c r="DH19" s="88">
        <f>SUMIF(DWT!$A$73:$A$78,'2011-2012'!DH$7,DWT!L$73:L$78)</f>
        <v>311302</v>
      </c>
      <c r="DI19" s="88">
        <f>SUMIF(DWT!$A$73:$A$78,'2011-2012'!DI$7,DWT!M$73:M$78)</f>
        <v>324709</v>
      </c>
      <c r="DJ19" s="88">
        <f>SUMIF(DWT!$A$73:$A$78,'2011-2012'!DJ$7,DWT!N$73:N$78)</f>
        <v>312407</v>
      </c>
      <c r="DK19" s="88">
        <f>SUMIF(DWT!$A$73:$A$78,'2011-2012'!DK$7,DWT!O$73:O$78)</f>
        <v>322442</v>
      </c>
      <c r="DN19" s="88">
        <f>SUMIF(DWT!$A$73:$A$79,'2011-2012'!DN$7,DWT!D$73:D$79)</f>
        <v>300126</v>
      </c>
      <c r="DO19" s="88">
        <f>SUMIF(DWT!$A$73:$A$79,'2011-2012'!DO$7,DWT!E$73:E$79)</f>
        <v>295959</v>
      </c>
      <c r="DP19" s="88">
        <f>SUMIF(DWT!$A$73:$A$79,'2011-2012'!DP$7,DWT!F$73:F$79)</f>
        <v>320411</v>
      </c>
      <c r="DQ19" s="88">
        <f>SUMIF(DWT!$A$73:$A$79,'2011-2012'!DQ$7,DWT!G$73:G$79)</f>
        <v>320484</v>
      </c>
      <c r="DR19" s="88">
        <f>SUMIF(DWT!$A$73:$A$79,'2011-2012'!DR$7,DWT!H$73:H$79)</f>
        <v>327734</v>
      </c>
      <c r="DS19" s="88">
        <f>SUMIF(DWT!$A$73:$A$79,'2011-2012'!DS$7,DWT!I$73:I$79)</f>
        <v>331568</v>
      </c>
      <c r="DT19" s="88">
        <f>SUMIF(DWT!$A$73:$A$79,'2011-2012'!DT$7,DWT!J$73:J$79)</f>
        <v>331412</v>
      </c>
      <c r="DU19" s="88">
        <f>SUMIF(DWT!$A$73:$A$79,'2011-2012'!DU$7,DWT!K$73:K$79)</f>
        <v>358758</v>
      </c>
      <c r="DV19" s="88">
        <f>SUMIF(DWT!$A$73:$A$79,'2011-2012'!DV$7,DWT!L$73:L$79)</f>
        <v>327467</v>
      </c>
      <c r="DW19" s="88">
        <f>SUMIF(DWT!$A$73:$A$79,'2011-2012'!DW$7,DWT!M$73:M$79)</f>
        <v>332536</v>
      </c>
      <c r="DX19" s="88">
        <f>SUMIF(DWT!$A$73:$A$79,'2011-2012'!DX$7,DWT!N$73:N$79)</f>
        <v>322132</v>
      </c>
      <c r="DY19" s="88">
        <f>SUMIF(DWT!$A$73:$A$79,'2011-2012'!DY$7,DWT!O$73:O$79)</f>
        <v>321753</v>
      </c>
      <c r="DZ19"/>
    </row>
    <row r="20" spans="1:130" s="12" customFormat="1" ht="15.6">
      <c r="A20" s="101" t="str">
        <f>+CW21</f>
        <v>Detroit-Windsor Tunnel</v>
      </c>
      <c r="B20" s="29" t="s">
        <v>7</v>
      </c>
      <c r="C20" s="21">
        <f>+CZ20</f>
        <v>4232</v>
      </c>
      <c r="D20" s="87">
        <f ca="1">OFFSET(CZ20,0,14,1,1)</f>
        <v>2811</v>
      </c>
      <c r="E20" s="21">
        <f ca="1">SUM(D20-C20)</f>
        <v>-1421</v>
      </c>
      <c r="F20" s="22">
        <f ca="1">IF(E20=0,0,IF(C20=0,1,E20/C20))</f>
        <v>-0.33577504725897922</v>
      </c>
      <c r="G20" s="21">
        <f>SUMIF($C$6:F$6,G$5,$C20:F20)</f>
        <v>4232</v>
      </c>
      <c r="H20" s="87">
        <f ca="1">SUMIF($C$6:G$6,H$5,$C20:G20)</f>
        <v>2811</v>
      </c>
      <c r="I20" s="21">
        <f ca="1">SUM(H20-G20)</f>
        <v>-1421</v>
      </c>
      <c r="J20" s="22">
        <f ca="1">IF(I20=0,0,IF(G20=0,1,I20/G20))</f>
        <v>-0.33577504725897922</v>
      </c>
      <c r="K20" s="21">
        <f>+DA20</f>
        <v>4925</v>
      </c>
      <c r="L20" s="87">
        <f ca="1">OFFSET(DA20,0,14,1,1)</f>
        <v>2750</v>
      </c>
      <c r="M20" s="21">
        <f ca="1">SUM(L20-K20)</f>
        <v>-2175</v>
      </c>
      <c r="N20" s="22">
        <f ca="1">IF(M20=0,0,IF(K20=0,1,M20/K20))</f>
        <v>-0.44162436548223349</v>
      </c>
      <c r="O20" s="21">
        <f>SUMIF($C$6:N$6,O$5,$C20:N20)</f>
        <v>9157</v>
      </c>
      <c r="P20" s="87">
        <f ca="1">SUMIF($C$6:O$6,P$5,$C20:O20)</f>
        <v>5561</v>
      </c>
      <c r="Q20" s="21">
        <f ca="1">SUM(P20-O20)</f>
        <v>-3596</v>
      </c>
      <c r="R20" s="22">
        <f ca="1">IF(Q20=0,0,IF(O20=0,1,Q20/O20))</f>
        <v>-0.39270503439991261</v>
      </c>
      <c r="S20" s="21">
        <f>+DB20</f>
        <v>5135</v>
      </c>
      <c r="T20" s="87">
        <f ca="1">OFFSET(DB20,0,14,1,1)</f>
        <v>3775</v>
      </c>
      <c r="U20" s="21">
        <f ca="1">SUM(T20-S20)</f>
        <v>-1360</v>
      </c>
      <c r="V20" s="22">
        <f ca="1">IF(U20=0,0,IF(S20=0,1,U20/S20))</f>
        <v>-0.26484907497565724</v>
      </c>
      <c r="W20" s="21">
        <f>SUMIF($C$6:V$6,W$5,$C20:V20)</f>
        <v>14292</v>
      </c>
      <c r="X20" s="87">
        <f ca="1">SUMIF($C$6:W$6,X$5,$C20:W20)</f>
        <v>9336</v>
      </c>
      <c r="Y20" s="21">
        <f ca="1">SUM(X20-W20)</f>
        <v>-4956</v>
      </c>
      <c r="Z20" s="22">
        <f ca="1">IF(Y20=0,0,IF(W20=0,1,Y20/W20))</f>
        <v>-0.34676742233417296</v>
      </c>
      <c r="AA20" s="21">
        <f>+DC20</f>
        <v>3625</v>
      </c>
      <c r="AB20" s="87">
        <f ca="1">OFFSET(DC20,0,14,1,1)</f>
        <v>3241</v>
      </c>
      <c r="AC20" s="21">
        <f ca="1">SUM(AB20-AA20)</f>
        <v>-384</v>
      </c>
      <c r="AD20" s="22">
        <f ca="1">IF(AC20=0,0,IF(AA20=0,1,AC20/AA20))</f>
        <v>-0.10593103448275862</v>
      </c>
      <c r="AE20" s="21">
        <f>SUMIF($C$6:AD$6,AE$5,$C20:AD20)</f>
        <v>17917</v>
      </c>
      <c r="AF20" s="87">
        <f ca="1">SUMIF($C$6:AE$6,AF$5,$C20:AE20)</f>
        <v>12577</v>
      </c>
      <c r="AG20" s="21">
        <f ca="1">SUM(AF20-AE20)</f>
        <v>-5340</v>
      </c>
      <c r="AH20" s="22">
        <f ca="1">IF(AG20=0,0,IF(AE20=0,1,AG20/AE20))</f>
        <v>-0.29804096667968966</v>
      </c>
      <c r="AI20" s="21">
        <f>+DD20</f>
        <v>3277</v>
      </c>
      <c r="AJ20" s="87">
        <f ca="1">OFFSET(DD20,0,14,1,1)</f>
        <v>3385</v>
      </c>
      <c r="AK20" s="21">
        <f ca="1">SUM(AJ20-AI20)</f>
        <v>108</v>
      </c>
      <c r="AL20" s="22">
        <f ca="1">IF(AK20=0,0,IF(AI20=0,1,AK20/AI20))</f>
        <v>3.2956972841013121E-2</v>
      </c>
      <c r="AM20" s="21">
        <f>SUMIF($C$6:AL$6,AM$5,$C20:AL20)</f>
        <v>21194</v>
      </c>
      <c r="AN20" s="87">
        <f ca="1">SUMIF($C$6:AM$6,AN$5,$C20:AM20)</f>
        <v>15962</v>
      </c>
      <c r="AO20" s="21">
        <f ca="1">SUM(AN20-AM20)</f>
        <v>-5232</v>
      </c>
      <c r="AP20" s="22">
        <f ca="1">IF(AO20=0,0,IF(AM20=0,1,AO20/AM20))</f>
        <v>-0.24686231952439369</v>
      </c>
      <c r="AQ20" s="21">
        <f>+DE20</f>
        <v>3348</v>
      </c>
      <c r="AR20" s="87">
        <f ca="1">OFFSET(DE20,0,14,1,1)</f>
        <v>3344</v>
      </c>
      <c r="AS20" s="21">
        <f ca="1">SUM(AR20-AQ20)</f>
        <v>-4</v>
      </c>
      <c r="AT20" s="22">
        <f ca="1">IF(AS20=0,0,IF(AQ20=0,1,AS20/AQ20))</f>
        <v>-1.1947431302270011E-3</v>
      </c>
      <c r="AU20" s="21">
        <f>SUMIF($C$6:AT$6,AU$5,$C20:AT20)</f>
        <v>24542</v>
      </c>
      <c r="AV20" s="87">
        <f ca="1">SUMIF($C$6:AU$6,AV$5,$C20:AU20)</f>
        <v>19306</v>
      </c>
      <c r="AW20" s="21">
        <f ca="1">SUM(AV20-AU20)</f>
        <v>-5236</v>
      </c>
      <c r="AX20" s="22">
        <f ca="1">IF(AW20=0,0,IF(AU20=0,1,AW20/AU20))</f>
        <v>-0.21334854535082715</v>
      </c>
      <c r="AY20" s="21">
        <f>+DF20</f>
        <v>2867</v>
      </c>
      <c r="AZ20" s="87">
        <f ca="1">OFFSET(DF20,0,14,1,1)</f>
        <v>2625</v>
      </c>
      <c r="BA20" s="21">
        <f ca="1">SUM(AZ20-AY20)</f>
        <v>-242</v>
      </c>
      <c r="BB20" s="22">
        <f ca="1">IF(BA20=0,0,IF(AY20=0,1,BA20/AY20))</f>
        <v>-8.4408789675619114E-2</v>
      </c>
      <c r="BC20" s="21">
        <f>SUMIF($C$6:BB$6,BC$5,$C20:BB20)</f>
        <v>27409</v>
      </c>
      <c r="BD20" s="87">
        <f ca="1">SUMIF($C$6:BC$6,BD$5,$C20:BC20)</f>
        <v>21931</v>
      </c>
      <c r="BE20" s="21">
        <f ca="1">SUM(BD20-BC20)</f>
        <v>-5478</v>
      </c>
      <c r="BF20" s="22">
        <f ca="1">IF(BE20=0,0,IF(BC20=0,1,BE20/BC20))</f>
        <v>-0.19986135940749389</v>
      </c>
      <c r="BG20" s="21">
        <f>+DG20</f>
        <v>3622</v>
      </c>
      <c r="BH20" s="87">
        <f ca="1">OFFSET(DG20,0,14,1,1)</f>
        <v>3320</v>
      </c>
      <c r="BI20" s="21">
        <f ca="1">SUM(BH20-BG20)</f>
        <v>-302</v>
      </c>
      <c r="BJ20" s="22">
        <f ca="1">IF(BI20=0,0,IF(BG20=0,1,BI20/BG20))</f>
        <v>-8.337934842628382E-2</v>
      </c>
      <c r="BK20" s="21">
        <f>SUMIF($C$6:BJ$6,BK$5,$C20:BJ20)</f>
        <v>31031</v>
      </c>
      <c r="BL20" s="87">
        <f ca="1">SUMIF($C$6:BK$6,BL$5,$C20:BK20)</f>
        <v>25251</v>
      </c>
      <c r="BM20" s="21">
        <f ca="1">SUM(BL20-BK20)</f>
        <v>-5780</v>
      </c>
      <c r="BN20" s="22">
        <f ca="1">IF(BM20=0,0,IF(BK20=0,1,BM20/BK20))</f>
        <v>-0.18626534755567015</v>
      </c>
      <c r="BO20" s="21">
        <f>+DH20</f>
        <v>3382</v>
      </c>
      <c r="BP20" s="87">
        <f ca="1">OFFSET(DH20,0,14,1,1)</f>
        <v>2703</v>
      </c>
      <c r="BQ20" s="21">
        <f ca="1">SUM(BP20-BO20)</f>
        <v>-679</v>
      </c>
      <c r="BR20" s="22">
        <f ca="1">IF(BQ20=0,0,IF(BO20=0,1,BQ20/BO20))</f>
        <v>-0.20076877587226494</v>
      </c>
      <c r="BS20" s="21">
        <f>SUMIF($C$6:BR$6,BS$5,$C20:BR20)</f>
        <v>34413</v>
      </c>
      <c r="BT20" s="87">
        <f ca="1">SUMIF($C$6:BS$6,BT$5,$C20:BS20)</f>
        <v>27954</v>
      </c>
      <c r="BU20" s="21">
        <f ca="1">SUM(BT20-BS20)</f>
        <v>-6459</v>
      </c>
      <c r="BV20" s="22">
        <f ca="1">IF(BU20=0,0,IF(BS20=0,1,BU20/BS20))</f>
        <v>-0.18769069828262575</v>
      </c>
      <c r="BW20" s="21">
        <f>+DI20</f>
        <v>3433</v>
      </c>
      <c r="BX20" s="87">
        <f ca="1">OFFSET(DI20,0,14,1,1)</f>
        <v>2992</v>
      </c>
      <c r="BY20" s="21">
        <f ca="1">SUM(BX20-BW20)</f>
        <v>-441</v>
      </c>
      <c r="BZ20" s="22">
        <f ca="1">IF(BY20=0,0,IF(BW20=0,1,BY20/BW20))</f>
        <v>-0.12845907369647538</v>
      </c>
      <c r="CA20" s="21">
        <f>SUMIF($C$6:BZ$6,CA$5,$C20:BZ20)</f>
        <v>37846</v>
      </c>
      <c r="CB20" s="87">
        <f ca="1">SUMIF($C$6:CA$6,CB$5,$C20:CA20)</f>
        <v>30946</v>
      </c>
      <c r="CC20" s="21">
        <f ca="1">SUM(CB20-CA20)</f>
        <v>-6900</v>
      </c>
      <c r="CD20" s="22">
        <f ca="1">IF(CC20=0,0,IF(CA20=0,1,CC20/CA20))</f>
        <v>-0.18231781430005814</v>
      </c>
      <c r="CE20" s="21">
        <f>+DJ20</f>
        <v>3068</v>
      </c>
      <c r="CF20" s="87">
        <f ca="1">OFFSET(DJ20,0,14,1,1)</f>
        <v>2687</v>
      </c>
      <c r="CG20" s="21">
        <f ca="1">SUM(CF20-CE20)</f>
        <v>-381</v>
      </c>
      <c r="CH20" s="22">
        <f ca="1">IF(CG20=0,0,IF(CE20=0,1,CG20/CE20))</f>
        <v>-0.12418513689700131</v>
      </c>
      <c r="CI20" s="21">
        <f>SUMIF($C$6:CH$6,CI$5,$C20:CH20)</f>
        <v>40914</v>
      </c>
      <c r="CJ20" s="87">
        <f ca="1">SUMIF($C$6:CI$6,CJ$5,$C20:CI20)</f>
        <v>33633</v>
      </c>
      <c r="CK20" s="21">
        <f ca="1">SUM(CJ20-CI20)</f>
        <v>-7281</v>
      </c>
      <c r="CL20" s="22">
        <f ca="1">IF(CK20=0,0,IF(CI20=0,1,CK20/CI20))</f>
        <v>-0.1779586449626045</v>
      </c>
      <c r="CM20" s="21">
        <f>+DK20</f>
        <v>2676</v>
      </c>
      <c r="CN20" s="87">
        <f ca="1">OFFSET(DK20,0,14,1,1)</f>
        <v>2188</v>
      </c>
      <c r="CO20" s="21">
        <f ca="1">SUM(CN20-CM20)</f>
        <v>-488</v>
      </c>
      <c r="CP20" s="22">
        <f ca="1">IF(CO20=0,0,IF(CM20=0,1,CO20/CM20))</f>
        <v>-0.18236173393124067</v>
      </c>
      <c r="CQ20" s="21">
        <f>SUMIF($C$6:CP$6,CQ$5,$C20:CP20)</f>
        <v>43590</v>
      </c>
      <c r="CR20" s="87">
        <f ca="1">SUMIF($C$6:CQ$6,CR$5,$C20:CQ20)</f>
        <v>35821</v>
      </c>
      <c r="CS20" s="21">
        <f ca="1">SUM(CR20-CQ20)</f>
        <v>-7769</v>
      </c>
      <c r="CT20" s="22">
        <f ca="1">IF(CS20=0,0,IF(CQ20=0,1,CS20/CQ20))</f>
        <v>-0.17822895159440238</v>
      </c>
      <c r="CW20" s="12" t="s">
        <v>11</v>
      </c>
      <c r="CX20" s="81" t="s">
        <v>7</v>
      </c>
      <c r="CY20" s="16"/>
      <c r="CZ20" s="88">
        <f>SUMIF(DWT!$A$87:$A$92,'2011-2012'!CZ$7,DWT!D$87:D$92)</f>
        <v>4232</v>
      </c>
      <c r="DA20" s="88">
        <f>SUMIF(DWT!$A$87:$A$92,'2011-2012'!DA$7,DWT!E$87:E$92)</f>
        <v>4925</v>
      </c>
      <c r="DB20" s="88">
        <f>SUMIF(DWT!$A$87:$A$92,'2011-2012'!DB$7,DWT!F$87:F$92)</f>
        <v>5135</v>
      </c>
      <c r="DC20" s="88">
        <f>SUMIF(DWT!$A$87:$A$92,'2011-2012'!DC$7,DWT!G$87:G$92)</f>
        <v>3625</v>
      </c>
      <c r="DD20" s="88">
        <f>SUMIF(DWT!$A$87:$A$92,'2011-2012'!DD$7,DWT!H$87:H$92)</f>
        <v>3277</v>
      </c>
      <c r="DE20" s="88">
        <f>SUMIF(DWT!$A$87:$A$92,'2011-2012'!DE$7,DWT!I$87:I$92)</f>
        <v>3348</v>
      </c>
      <c r="DF20" s="88">
        <f>SUMIF(DWT!$A$87:$A$92,'2011-2012'!DF$7,DWT!J$87:J$92)</f>
        <v>2867</v>
      </c>
      <c r="DG20" s="88">
        <f>SUMIF(DWT!$A$87:$A$92,'2011-2012'!DG$7,DWT!K$87:K$92)</f>
        <v>3622</v>
      </c>
      <c r="DH20" s="88">
        <f>SUMIF(DWT!$A$87:$A$92,'2011-2012'!DH$7,DWT!L$87:L$92)</f>
        <v>3382</v>
      </c>
      <c r="DI20" s="88">
        <f>SUMIF(DWT!$A$87:$A$92,'2011-2012'!DI$7,DWT!M$87:M$92)</f>
        <v>3433</v>
      </c>
      <c r="DJ20" s="88">
        <f>SUMIF(DWT!$A$87:$A$92,'2011-2012'!DJ$7,DWT!N$87:N$92)</f>
        <v>3068</v>
      </c>
      <c r="DK20" s="88">
        <f>SUMIF(DWT!$A$87:$A$92,'2011-2012'!DK$7,DWT!O$87:O$92)</f>
        <v>2676</v>
      </c>
      <c r="DN20" s="88">
        <f>SUMIF(DWT!$A$87:$A$93,'2011-2012'!DN$7,DWT!D$87:D$93)</f>
        <v>2811</v>
      </c>
      <c r="DO20" s="88">
        <f>SUMIF(DWT!$A$87:$A$93,'2011-2012'!DO$7,DWT!E$87:E$93)</f>
        <v>2750</v>
      </c>
      <c r="DP20" s="88">
        <f>SUMIF(DWT!$A$87:$A$93,'2011-2012'!DP$7,DWT!F$87:F$93)</f>
        <v>3775</v>
      </c>
      <c r="DQ20" s="88">
        <f>SUMIF(DWT!$A$87:$A$93,'2011-2012'!DQ$7,DWT!G$87:G$93)</f>
        <v>3241</v>
      </c>
      <c r="DR20" s="88">
        <f>SUMIF(DWT!$A$87:$A$93,'2011-2012'!DR$7,DWT!H$87:H$93)</f>
        <v>3385</v>
      </c>
      <c r="DS20" s="88">
        <f>SUMIF(DWT!$A$87:$A$93,'2011-2012'!DS$7,DWT!I$87:I$93)</f>
        <v>3344</v>
      </c>
      <c r="DT20" s="88">
        <f>SUMIF(DWT!$A$87:$A$93,'2011-2012'!DT$7,DWT!J$87:J$93)</f>
        <v>2625</v>
      </c>
      <c r="DU20" s="88">
        <f>SUMIF(DWT!$A$87:$A$93,'2011-2012'!DU$7,DWT!K$87:K$93)</f>
        <v>3320</v>
      </c>
      <c r="DV20" s="88">
        <f>SUMIF(DWT!$A$87:$A$93,'2011-2012'!DV$7,DWT!L$87:L$93)</f>
        <v>2703</v>
      </c>
      <c r="DW20" s="88">
        <f>SUMIF(DWT!$A$87:$A$93,'2011-2012'!DW$7,DWT!M$87:M$93)</f>
        <v>2992</v>
      </c>
      <c r="DX20" s="88">
        <f>SUMIF(DWT!$A$87:$A$93,'2011-2012'!DX$7,DWT!N$87:N$93)</f>
        <v>2687</v>
      </c>
      <c r="DY20" s="88">
        <f>SUMIF(DWT!$A$87:$A$93,'2011-2012'!DY$7,DWT!O$87:O$93)</f>
        <v>2188</v>
      </c>
      <c r="DZ20"/>
    </row>
    <row r="21" spans="1:130" s="12" customFormat="1" ht="15.6">
      <c r="A21" s="100"/>
      <c r="B21" s="29" t="s">
        <v>8</v>
      </c>
      <c r="C21" s="87">
        <f>+CZ21</f>
        <v>4462</v>
      </c>
      <c r="D21" s="87">
        <f ca="1">OFFSET(CZ21,0,14,1,1)</f>
        <v>4406</v>
      </c>
      <c r="E21" s="87">
        <f ca="1">SUM(D21-C21)</f>
        <v>-56</v>
      </c>
      <c r="F21" s="22">
        <f ca="1">IF(E21=0,0,IF(C21=0,1,E21/C21))</f>
        <v>-1.2550425818018825E-2</v>
      </c>
      <c r="G21" s="87">
        <f>SUMIF($C$6:F$6,G$5,$C21:F21)</f>
        <v>4462</v>
      </c>
      <c r="H21" s="87">
        <f ca="1">SUMIF($C$6:G$6,H$5,$C21:G21)</f>
        <v>4406</v>
      </c>
      <c r="I21" s="87">
        <f ca="1">SUM(H21-G21)</f>
        <v>-56</v>
      </c>
      <c r="J21" s="22">
        <f ca="1">IF(I21=0,0,IF(G21=0,1,I21/G21))</f>
        <v>-1.2550425818018825E-2</v>
      </c>
      <c r="K21" s="87">
        <f>+DA21</f>
        <v>3734</v>
      </c>
      <c r="L21" s="87">
        <f ca="1">OFFSET(DA21,0,14,1,1)</f>
        <v>3938</v>
      </c>
      <c r="M21" s="87">
        <f ca="1">SUM(L21-K21)</f>
        <v>204</v>
      </c>
      <c r="N21" s="22">
        <f ca="1">IF(M21=0,0,IF(K21=0,1,M21/K21))</f>
        <v>5.4633101231922873E-2</v>
      </c>
      <c r="O21" s="87">
        <f>SUMIF($C$6:N$6,O$5,$C21:N21)</f>
        <v>8196</v>
      </c>
      <c r="P21" s="87">
        <f ca="1">SUMIF($C$6:O$6,P$5,$C21:O21)</f>
        <v>8344</v>
      </c>
      <c r="Q21" s="87">
        <f ca="1">SUM(P21-O21)</f>
        <v>148</v>
      </c>
      <c r="R21" s="22">
        <f ca="1">IF(Q21=0,0,IF(O21=0,1,Q21/O21))</f>
        <v>1.805758906783797E-2</v>
      </c>
      <c r="S21" s="87">
        <f>+DB21</f>
        <v>4230</v>
      </c>
      <c r="T21" s="87">
        <f ca="1">OFFSET(DB21,0,14,1,1)</f>
        <v>3943</v>
      </c>
      <c r="U21" s="87">
        <f ca="1">SUM(T21-S21)</f>
        <v>-287</v>
      </c>
      <c r="V21" s="22">
        <f ca="1">IF(U21=0,0,IF(S21=0,1,U21/S21))</f>
        <v>-6.7848699763593381E-2</v>
      </c>
      <c r="W21" s="87">
        <f>SUMIF($C$6:V$6,W$5,$C21:V21)</f>
        <v>12426</v>
      </c>
      <c r="X21" s="87">
        <f ca="1">SUMIF($C$6:W$6,X$5,$C21:W21)</f>
        <v>12287</v>
      </c>
      <c r="Y21" s="87">
        <f ca="1">SUM(X21-W21)</f>
        <v>-139</v>
      </c>
      <c r="Z21" s="22">
        <f ca="1">IF(Y21=0,0,IF(W21=0,1,Y21/W21))</f>
        <v>-1.118622243682601E-2</v>
      </c>
      <c r="AA21" s="87">
        <f>+DC21</f>
        <v>4067</v>
      </c>
      <c r="AB21" s="87">
        <f ca="1">OFFSET(DC21,0,14,1,1)</f>
        <v>4095</v>
      </c>
      <c r="AC21" s="87">
        <f ca="1">SUM(AB21-AA21)</f>
        <v>28</v>
      </c>
      <c r="AD21" s="22">
        <f ca="1">IF(AC21=0,0,IF(AA21=0,1,AC21/AA21))</f>
        <v>6.8846815834767644E-3</v>
      </c>
      <c r="AE21" s="87">
        <f>SUMIF($C$6:AD$6,AE$5,$C21:AD21)</f>
        <v>16493</v>
      </c>
      <c r="AF21" s="87">
        <f ca="1">SUMIF($C$6:AE$6,AF$5,$C21:AE21)</f>
        <v>16382</v>
      </c>
      <c r="AG21" s="87">
        <f ca="1">SUM(AF21-AE21)</f>
        <v>-111</v>
      </c>
      <c r="AH21" s="22">
        <f ca="1">IF(AG21=0,0,IF(AE21=0,1,AG21/AE21))</f>
        <v>-6.7301279330625116E-3</v>
      </c>
      <c r="AI21" s="87">
        <f>+DD21</f>
        <v>4238</v>
      </c>
      <c r="AJ21" s="87">
        <f ca="1">OFFSET(DD21,0,14,1,1)</f>
        <v>4096</v>
      </c>
      <c r="AK21" s="87">
        <f ca="1">SUM(AJ21-AI21)</f>
        <v>-142</v>
      </c>
      <c r="AL21" s="22">
        <f ca="1">IF(AK21=0,0,IF(AI21=0,1,AK21/AI21))</f>
        <v>-3.350637092968381E-2</v>
      </c>
      <c r="AM21" s="87">
        <f>SUMIF($C$6:AL$6,AM$5,$C21:AL21)</f>
        <v>20731</v>
      </c>
      <c r="AN21" s="87">
        <f ca="1">SUMIF($C$6:AM$6,AN$5,$C21:AM21)</f>
        <v>20478</v>
      </c>
      <c r="AO21" s="87">
        <f ca="1">SUM(AN21-AM21)</f>
        <v>-253</v>
      </c>
      <c r="AP21" s="22">
        <f ca="1">IF(AO21=0,0,IF(AM21=0,1,AO21/AM21))</f>
        <v>-1.2203945781679611E-2</v>
      </c>
      <c r="AQ21" s="87">
        <f>+DE21</f>
        <v>4096</v>
      </c>
      <c r="AR21" s="87">
        <f ca="1">OFFSET(DE21,0,14,1,1)</f>
        <v>4157</v>
      </c>
      <c r="AS21" s="87">
        <f ca="1">SUM(AR21-AQ21)</f>
        <v>61</v>
      </c>
      <c r="AT21" s="22">
        <f ca="1">IF(AS21=0,0,IF(AQ21=0,1,AS21/AQ21))</f>
        <v>1.4892578125E-2</v>
      </c>
      <c r="AU21" s="87">
        <f>SUMIF($C$6:AT$6,AU$5,$C21:AT21)</f>
        <v>24827</v>
      </c>
      <c r="AV21" s="87">
        <f ca="1">SUMIF($C$6:AU$6,AV$5,$C21:AU21)</f>
        <v>24635</v>
      </c>
      <c r="AW21" s="87">
        <f ca="1">SUM(AV21-AU21)</f>
        <v>-192</v>
      </c>
      <c r="AX21" s="22">
        <f ca="1">IF(AW21=0,0,IF(AU21=0,1,AW21/AU21))</f>
        <v>-7.7335159302372421E-3</v>
      </c>
      <c r="AY21" s="87">
        <f>+DF21</f>
        <v>4340</v>
      </c>
      <c r="AZ21" s="87">
        <f ca="1">OFFSET(DF21,0,14,1,1)</f>
        <v>4242</v>
      </c>
      <c r="BA21" s="87">
        <f ca="1">SUM(AZ21-AY21)</f>
        <v>-98</v>
      </c>
      <c r="BB21" s="22">
        <f ca="1">IF(BA21=0,0,IF(AY21=0,1,BA21/AY21))</f>
        <v>-2.2580645161290321E-2</v>
      </c>
      <c r="BC21" s="87">
        <f>SUMIF($C$6:BB$6,BC$5,$C21:BB21)</f>
        <v>29167</v>
      </c>
      <c r="BD21" s="87">
        <f ca="1">SUMIF($C$6:BC$6,BD$5,$C21:BC21)</f>
        <v>28877</v>
      </c>
      <c r="BE21" s="87">
        <f ca="1">SUM(BD21-BC21)</f>
        <v>-290</v>
      </c>
      <c r="BF21" s="22">
        <f ca="1">IF(BE21=0,0,IF(BC21=0,1,BE21/BC21))</f>
        <v>-9.942743511502726E-3</v>
      </c>
      <c r="BG21" s="87">
        <f>+DG21</f>
        <v>4250</v>
      </c>
      <c r="BH21" s="87">
        <f ca="1">OFFSET(DG21,0,14,1,1)</f>
        <v>4537</v>
      </c>
      <c r="BI21" s="87">
        <f ca="1">SUM(BH21-BG21)</f>
        <v>287</v>
      </c>
      <c r="BJ21" s="22">
        <f ca="1">IF(BI21=0,0,IF(BG21=0,1,BI21/BG21))</f>
        <v>6.7529411764705879E-2</v>
      </c>
      <c r="BK21" s="87">
        <f>SUMIF($C$6:BJ$6,BK$5,$C21:BJ21)</f>
        <v>33417</v>
      </c>
      <c r="BL21" s="87">
        <f ca="1">SUMIF($C$6:BK$6,BL$5,$C21:BK21)</f>
        <v>33414</v>
      </c>
      <c r="BM21" s="87">
        <f ca="1">SUM(BL21-BK21)</f>
        <v>-3</v>
      </c>
      <c r="BN21" s="22">
        <f ca="1">IF(BM21=0,0,IF(BK21=0,1,BM21/BK21))</f>
        <v>-8.9774665589370685E-5</v>
      </c>
      <c r="BO21" s="87">
        <f>+DH21</f>
        <v>4060</v>
      </c>
      <c r="BP21" s="87">
        <f ca="1">OFFSET(DH21,0,14,1,1)</f>
        <v>3836</v>
      </c>
      <c r="BQ21" s="87">
        <f ca="1">SUM(BP21-BO21)</f>
        <v>-224</v>
      </c>
      <c r="BR21" s="22">
        <f ca="1">IF(BQ21=0,0,IF(BO21=0,1,BQ21/BO21))</f>
        <v>-5.5172413793103448E-2</v>
      </c>
      <c r="BS21" s="87">
        <f>SUMIF($C$6:BR$6,BS$5,$C21:BR21)</f>
        <v>37477</v>
      </c>
      <c r="BT21" s="87">
        <f ca="1">SUMIF($C$6:BS$6,BT$5,$C21:BS21)</f>
        <v>37250</v>
      </c>
      <c r="BU21" s="87">
        <f ca="1">SUM(BT21-BS21)</f>
        <v>-227</v>
      </c>
      <c r="BV21" s="22">
        <f ca="1">IF(BU21=0,0,IF(BS21=0,1,BU21/BS21))</f>
        <v>-6.0570483229714228E-3</v>
      </c>
      <c r="BW21" s="87">
        <f>+DI21</f>
        <v>4272</v>
      </c>
      <c r="BX21" s="87">
        <f ca="1">OFFSET(DI21,0,14,1,1)</f>
        <v>4045</v>
      </c>
      <c r="BY21" s="87">
        <f ca="1">SUM(BX21-BW21)</f>
        <v>-227</v>
      </c>
      <c r="BZ21" s="22">
        <f ca="1">IF(BY21=0,0,IF(BW21=0,1,BY21/BW21))</f>
        <v>-5.3136704119850185E-2</v>
      </c>
      <c r="CA21" s="87">
        <f>SUMIF($C$6:BZ$6,CA$5,$C21:BZ21)</f>
        <v>41749</v>
      </c>
      <c r="CB21" s="87">
        <f ca="1">SUMIF($C$6:CA$6,CB$5,$C21:CA21)</f>
        <v>41295</v>
      </c>
      <c r="CC21" s="87">
        <f ca="1">SUM(CB21-CA21)</f>
        <v>-454</v>
      </c>
      <c r="CD21" s="22">
        <f ca="1">IF(CC21=0,0,IF(CA21=0,1,CC21/CA21))</f>
        <v>-1.0874511964358428E-2</v>
      </c>
      <c r="CE21" s="87">
        <f>+DJ21</f>
        <v>3982</v>
      </c>
      <c r="CF21" s="87">
        <f ca="1">OFFSET(DJ21,0,14,1,1)</f>
        <v>3709</v>
      </c>
      <c r="CG21" s="87">
        <f ca="1">SUM(CF21-CE21)</f>
        <v>-273</v>
      </c>
      <c r="CH21" s="22">
        <f ca="1">IF(CG21=0,0,IF(CE21=0,1,CG21/CE21))</f>
        <v>-6.8558513309894528E-2</v>
      </c>
      <c r="CI21" s="87">
        <f>SUMIF($C$6:CH$6,CI$5,$C21:CH21)</f>
        <v>45731</v>
      </c>
      <c r="CJ21" s="87">
        <f ca="1">SUMIF($C$6:CI$6,CJ$5,$C21:CI21)</f>
        <v>45004</v>
      </c>
      <c r="CK21" s="87">
        <f ca="1">SUM(CJ21-CI21)</f>
        <v>-727</v>
      </c>
      <c r="CL21" s="22">
        <f ca="1">IF(CK21=0,0,IF(CI21=0,1,CK21/CI21))</f>
        <v>-1.5897312545100697E-2</v>
      </c>
      <c r="CM21" s="87">
        <f>+DK21</f>
        <v>3813</v>
      </c>
      <c r="CN21" s="87">
        <f ca="1">OFFSET(DK21,0,14,1,1)</f>
        <v>3674</v>
      </c>
      <c r="CO21" s="87">
        <f ca="1">SUM(CN21-CM21)</f>
        <v>-139</v>
      </c>
      <c r="CP21" s="22">
        <f ca="1">IF(CO21=0,0,IF(CM21=0,1,CO21/CM21))</f>
        <v>-3.6454235510097036E-2</v>
      </c>
      <c r="CQ21" s="87">
        <f>SUMIF($C$6:CP$6,CQ$5,$C21:CP21)</f>
        <v>49544</v>
      </c>
      <c r="CR21" s="87">
        <f ca="1">SUMIF($C$6:CQ$6,CR$5,$C21:CQ21)</f>
        <v>48678</v>
      </c>
      <c r="CS21" s="87">
        <f ca="1">SUM(CR21-CQ21)</f>
        <v>-866</v>
      </c>
      <c r="CT21" s="22">
        <f ca="1">IF(CS21=0,0,IF(CQ21=0,1,CS21/CQ21))</f>
        <v>-1.7479412239625382E-2</v>
      </c>
      <c r="CW21" s="12" t="s">
        <v>11</v>
      </c>
      <c r="CX21" s="81" t="s">
        <v>8</v>
      </c>
      <c r="CY21" s="16"/>
      <c r="CZ21" s="88">
        <f>SUMIF(DWT!$A$101:$A$106,'2011-2012'!CZ$7,DWT!D$101:D$106)</f>
        <v>4462</v>
      </c>
      <c r="DA21" s="88">
        <f>SUMIF(DWT!$A$101:$A$106,'2011-2012'!DA$7,DWT!E$101:E$106)</f>
        <v>3734</v>
      </c>
      <c r="DB21" s="88">
        <f>SUMIF(DWT!$A$101:$A$106,'2011-2012'!DB$7,DWT!F$101:F$106)</f>
        <v>4230</v>
      </c>
      <c r="DC21" s="88">
        <f>SUMIF(DWT!$A$101:$A$106,'2011-2012'!DC$7,DWT!G$101:G$106)</f>
        <v>4067</v>
      </c>
      <c r="DD21" s="88">
        <f>SUMIF(DWT!$A$101:$A$106,'2011-2012'!DD$7,DWT!H$101:H$106)</f>
        <v>4238</v>
      </c>
      <c r="DE21" s="88">
        <f>SUMIF(DWT!$A$101:$A$106,'2011-2012'!DE$7,DWT!I$101:I$106)</f>
        <v>4096</v>
      </c>
      <c r="DF21" s="88">
        <f>SUMIF(DWT!$A$101:$A$106,'2011-2012'!DF$7,DWT!J$101:J$106)</f>
        <v>4340</v>
      </c>
      <c r="DG21" s="88">
        <f>SUMIF(DWT!$A$101:$A$106,'2011-2012'!DG$7,DWT!K$101:K$106)</f>
        <v>4250</v>
      </c>
      <c r="DH21" s="88">
        <f>SUMIF(DWT!$A$101:$A$106,'2011-2012'!DH$7,DWT!L$101:L$106)</f>
        <v>4060</v>
      </c>
      <c r="DI21" s="88">
        <f>SUMIF(DWT!$A$101:$A$106,'2011-2012'!DI$7,DWT!M$101:M$106)</f>
        <v>4272</v>
      </c>
      <c r="DJ21" s="88">
        <f>SUMIF(DWT!$A$101:$A$106,'2011-2012'!DJ$7,DWT!N$101:N$106)</f>
        <v>3982</v>
      </c>
      <c r="DK21" s="88">
        <f>SUMIF(DWT!$A$101:$A$106,'2011-2012'!DK$7,DWT!O$101:O$106)</f>
        <v>3813</v>
      </c>
      <c r="DN21" s="88">
        <f>SUMIF(DWT!$A$101:$A$107,'2011-2012'!DN$7,DWT!D$101:D$107)</f>
        <v>4406</v>
      </c>
      <c r="DO21" s="88">
        <f>SUMIF(DWT!$A$101:$A$107,'2011-2012'!DO$7,DWT!E$101:E$107)</f>
        <v>3938</v>
      </c>
      <c r="DP21" s="88">
        <f>SUMIF(DWT!$A$101:$A$107,'2011-2012'!DP$7,DWT!F$101:F$107)</f>
        <v>3943</v>
      </c>
      <c r="DQ21" s="88">
        <f>SUMIF(DWT!$A$101:$A$107,'2011-2012'!DQ$7,DWT!G$101:G$107)</f>
        <v>4095</v>
      </c>
      <c r="DR21" s="88">
        <f>SUMIF(DWT!$A$101:$A$107,'2011-2012'!DR$7,DWT!H$101:H$107)</f>
        <v>4096</v>
      </c>
      <c r="DS21" s="88">
        <f>SUMIF(DWT!$A$101:$A$107,'2011-2012'!DS$7,DWT!I$101:I$107)</f>
        <v>4157</v>
      </c>
      <c r="DT21" s="88">
        <f>SUMIF(DWT!$A$101:$A$107,'2011-2012'!DT$7,DWT!J$101:J$107)</f>
        <v>4242</v>
      </c>
      <c r="DU21" s="88">
        <f>SUMIF(DWT!$A$101:$A$107,'2011-2012'!DU$7,DWT!K$101:K$107)</f>
        <v>4537</v>
      </c>
      <c r="DV21" s="88">
        <f>SUMIF(DWT!$A$101:$A$107,'2011-2012'!DV$7,DWT!L$101:L$107)</f>
        <v>3836</v>
      </c>
      <c r="DW21" s="88">
        <f>SUMIF(DWT!$A$101:$A$107,'2011-2012'!DW$7,DWT!M$101:M$107)</f>
        <v>4045</v>
      </c>
      <c r="DX21" s="88">
        <f>SUMIF(DWT!$A$101:$A$107,'2011-2012'!DX$7,DWT!N$101:N$107)</f>
        <v>3709</v>
      </c>
      <c r="DY21" s="88">
        <f>SUMIF(DWT!$A$101:$A$107,'2011-2012'!DY$7,DWT!O$101:O$107)</f>
        <v>3674</v>
      </c>
      <c r="DZ21"/>
    </row>
    <row r="22" spans="1:130" s="16" customFormat="1" ht="15.6">
      <c r="A22" s="90"/>
      <c r="B22" s="27" t="s">
        <v>9</v>
      </c>
      <c r="C22" s="14">
        <f>+SUM(C19:C21)</f>
        <v>290024</v>
      </c>
      <c r="D22" s="103">
        <f ca="1">+SUM(D19:D21)</f>
        <v>307343</v>
      </c>
      <c r="E22" s="14">
        <f ca="1">SUM(E19:E21)</f>
        <v>17319</v>
      </c>
      <c r="F22" s="15">
        <f ca="1">IF(E22=0,0,IF(C22=0,1,E22/C22))</f>
        <v>5.9715747662262432E-2</v>
      </c>
      <c r="G22" s="14">
        <f>SUM(G19:G21)</f>
        <v>290024</v>
      </c>
      <c r="H22" s="103">
        <f ca="1">SUM(H19:H21)</f>
        <v>307343</v>
      </c>
      <c r="I22" s="14">
        <f ca="1">SUM(I19:I21)</f>
        <v>17319</v>
      </c>
      <c r="J22" s="15">
        <f ca="1">IF(I22=0,0,IF(G22=0,1,I22/G22))</f>
        <v>5.9715747662262432E-2</v>
      </c>
      <c r="K22" s="14">
        <f>+SUM(K19:K21)</f>
        <v>261069</v>
      </c>
      <c r="L22" s="103">
        <f ca="1">+SUM(L19:L21)</f>
        <v>302647</v>
      </c>
      <c r="M22" s="14">
        <f ca="1">SUM(M19:M21)</f>
        <v>41578</v>
      </c>
      <c r="N22" s="15">
        <f ca="1">IF(M22=0,0,IF(K22=0,1,M22/K22))</f>
        <v>0.15926057862097759</v>
      </c>
      <c r="O22" s="14">
        <f>SUM(O19:O21)</f>
        <v>551093</v>
      </c>
      <c r="P22" s="103">
        <f ca="1">SUM(P19:P21)</f>
        <v>609990</v>
      </c>
      <c r="Q22" s="14">
        <f ca="1">SUM(Q19:Q21)</f>
        <v>58897</v>
      </c>
      <c r="R22" s="15">
        <f ca="1">IF(Q22=0,0,IF(O22=0,1,Q22/O22))</f>
        <v>0.1068730686109241</v>
      </c>
      <c r="S22" s="14">
        <f>+SUM(S19:S21)</f>
        <v>316777</v>
      </c>
      <c r="T22" s="103">
        <f ca="1">+SUM(T19:T21)</f>
        <v>328129</v>
      </c>
      <c r="U22" s="14">
        <f ca="1">SUM(U19:U21)</f>
        <v>11352</v>
      </c>
      <c r="V22" s="15">
        <f ca="1">IF(U22=0,0,IF(S22=0,1,U22/S22))</f>
        <v>3.5835935058416486E-2</v>
      </c>
      <c r="W22" s="14">
        <f>SUM(W19:W21)</f>
        <v>867870</v>
      </c>
      <c r="X22" s="103">
        <f ca="1">SUM(X19:X21)</f>
        <v>938119</v>
      </c>
      <c r="Y22" s="14">
        <f ca="1">SUM(Y19:Y21)</f>
        <v>70249</v>
      </c>
      <c r="Z22" s="15">
        <f ca="1">IF(Y22=0,0,IF(W22=0,1,Y22/W22))</f>
        <v>8.0944150621636887E-2</v>
      </c>
      <c r="AA22" s="14">
        <f>+SUM(AA19:AA21)</f>
        <v>314205</v>
      </c>
      <c r="AB22" s="103">
        <f ca="1">+SUM(AB19:AB21)</f>
        <v>327820</v>
      </c>
      <c r="AC22" s="14">
        <f ca="1">SUM(AC19:AC21)</f>
        <v>13615</v>
      </c>
      <c r="AD22" s="15">
        <f ca="1">IF(AC22=0,0,IF(AA22=0,1,AC22/AA22))</f>
        <v>4.3331582883786066E-2</v>
      </c>
      <c r="AE22" s="14">
        <f>SUM(AE19:AE21)</f>
        <v>1182075</v>
      </c>
      <c r="AF22" s="103">
        <f ca="1">SUM(AF19:AF21)</f>
        <v>1265939</v>
      </c>
      <c r="AG22" s="14">
        <f ca="1">SUM(AG19:AG21)</f>
        <v>83864</v>
      </c>
      <c r="AH22" s="15">
        <f ca="1">IF(AG22=0,0,IF(AE22=0,1,AG22/AE22))</f>
        <v>7.0946428949093754E-2</v>
      </c>
      <c r="AI22" s="14">
        <f>+SUM(AI19:AI21)</f>
        <v>316296</v>
      </c>
      <c r="AJ22" s="103">
        <f ca="1">+SUM(AJ19:AJ21)</f>
        <v>335215</v>
      </c>
      <c r="AK22" s="14">
        <f ca="1">SUM(AK19:AK21)</f>
        <v>18919</v>
      </c>
      <c r="AL22" s="15">
        <f ca="1">IF(AK22=0,0,IF(AI22=0,1,AK22/AI22))</f>
        <v>5.9814224650327541E-2</v>
      </c>
      <c r="AM22" s="14">
        <f>SUM(AM19:AM21)</f>
        <v>1498371</v>
      </c>
      <c r="AN22" s="103">
        <f ca="1">SUM(AN19:AN21)</f>
        <v>1601154</v>
      </c>
      <c r="AO22" s="14">
        <f ca="1">SUM(AO19:AO21)</f>
        <v>102783</v>
      </c>
      <c r="AP22" s="15">
        <f ca="1">IF(AO22=0,0,IF(AM22=0,1,AO22/AM22))</f>
        <v>6.8596495794432749E-2</v>
      </c>
      <c r="AQ22" s="14">
        <f>+SUM(AQ19:AQ21)</f>
        <v>315685</v>
      </c>
      <c r="AR22" s="103">
        <f ca="1">+SUM(AR19:AR21)</f>
        <v>339069</v>
      </c>
      <c r="AS22" s="14">
        <f ca="1">SUM(AS19:AS21)</f>
        <v>23384</v>
      </c>
      <c r="AT22" s="15">
        <f ca="1">IF(AS22=0,0,IF(AQ22=0,1,AS22/AQ22))</f>
        <v>7.4073839428544272E-2</v>
      </c>
      <c r="AU22" s="14">
        <f>SUM(AU19:AU21)</f>
        <v>1814056</v>
      </c>
      <c r="AV22" s="103">
        <f ca="1">SUM(AV19:AV21)</f>
        <v>1940223</v>
      </c>
      <c r="AW22" s="14">
        <f ca="1">SUM(AW19:AW21)</f>
        <v>126167</v>
      </c>
      <c r="AX22" s="15">
        <f ca="1">IF(AW22=0,0,IF(AU22=0,1,AW22/AU22))</f>
        <v>6.954967211596555E-2</v>
      </c>
      <c r="AY22" s="14">
        <f>+SUM(AY19:AY21)</f>
        <v>327282</v>
      </c>
      <c r="AZ22" s="103">
        <f ca="1">+SUM(AZ19:AZ21)</f>
        <v>338279</v>
      </c>
      <c r="BA22" s="14">
        <f ca="1">SUM(BA19:BA21)</f>
        <v>10997</v>
      </c>
      <c r="BB22" s="15">
        <f ca="1">IF(BA22=0,0,IF(AY22=0,1,BA22/AY22))</f>
        <v>3.3600992416325984E-2</v>
      </c>
      <c r="BC22" s="14">
        <f>SUM(BC19:BC21)</f>
        <v>2141338</v>
      </c>
      <c r="BD22" s="103">
        <f ca="1">SUM(BD19:BD21)</f>
        <v>2278502</v>
      </c>
      <c r="BE22" s="14">
        <f ca="1">SUM(BE19:BE21)</f>
        <v>137164</v>
      </c>
      <c r="BF22" s="15">
        <f ca="1">IF(BE22=0,0,IF(BC22=0,1,BE22/BC22))</f>
        <v>6.4055277588124807E-2</v>
      </c>
      <c r="BG22" s="14">
        <f>+SUM(BG19:BG21)</f>
        <v>348885</v>
      </c>
      <c r="BH22" s="103">
        <f ca="1">+SUM(BH19:BH21)</f>
        <v>366615</v>
      </c>
      <c r="BI22" s="14">
        <f ca="1">SUM(BI19:BI21)</f>
        <v>17730</v>
      </c>
      <c r="BJ22" s="15">
        <f ca="1">IF(BI22=0,0,IF(BG22=0,1,BI22/BG22))</f>
        <v>5.0819037791822522E-2</v>
      </c>
      <c r="BK22" s="14">
        <f>SUM(BK19:BK21)</f>
        <v>2490223</v>
      </c>
      <c r="BL22" s="103">
        <f ca="1">SUM(BL19:BL21)</f>
        <v>2645117</v>
      </c>
      <c r="BM22" s="14">
        <f ca="1">SUM(BM19:BM21)</f>
        <v>154894</v>
      </c>
      <c r="BN22" s="15">
        <f ca="1">IF(BM22=0,0,IF(BK22=0,1,BM22/BK22))</f>
        <v>6.2200855104141278E-2</v>
      </c>
      <c r="BO22" s="14">
        <f>+SUM(BO19:BO21)</f>
        <v>318744</v>
      </c>
      <c r="BP22" s="103">
        <f ca="1">+SUM(BP19:BP21)</f>
        <v>334006</v>
      </c>
      <c r="BQ22" s="14">
        <f ca="1">SUM(BQ19:BQ21)</f>
        <v>15262</v>
      </c>
      <c r="BR22" s="15">
        <f ca="1">IF(BQ22=0,0,IF(BO22=0,1,BQ22/BO22))</f>
        <v>4.7881685616042967E-2</v>
      </c>
      <c r="BS22" s="14">
        <f>SUM(BS19:BS21)</f>
        <v>2808967</v>
      </c>
      <c r="BT22" s="103">
        <f ca="1">SUM(BT19:BT21)</f>
        <v>2979123</v>
      </c>
      <c r="BU22" s="14">
        <f ca="1">SUM(BU19:BU21)</f>
        <v>170156</v>
      </c>
      <c r="BV22" s="15">
        <f ca="1">IF(BU22=0,0,IF(BS22=0,1,BU22/BS22))</f>
        <v>6.05760053428894E-2</v>
      </c>
      <c r="BW22" s="14">
        <f>+SUM(BW19:BW21)</f>
        <v>332414</v>
      </c>
      <c r="BX22" s="103">
        <f ca="1">+SUM(BX19:BX21)</f>
        <v>339573</v>
      </c>
      <c r="BY22" s="14">
        <f ca="1">SUM(BY19:BY21)</f>
        <v>7159</v>
      </c>
      <c r="BZ22" s="15">
        <f ca="1">IF(BY22=0,0,IF(BW22=0,1,BY22/BW22))</f>
        <v>2.153639738398503E-2</v>
      </c>
      <c r="CA22" s="14">
        <f>SUM(CA19:CA21)</f>
        <v>3141381</v>
      </c>
      <c r="CB22" s="103">
        <f ca="1">SUM(CB19:CB21)</f>
        <v>3318696</v>
      </c>
      <c r="CC22" s="14">
        <f ca="1">SUM(CC19:CC21)</f>
        <v>177315</v>
      </c>
      <c r="CD22" s="15">
        <f ca="1">IF(CC22=0,0,IF(CA22=0,1,CC22/CA22))</f>
        <v>5.6444920243676269E-2</v>
      </c>
      <c r="CE22" s="14">
        <f>+SUM(CE19:CE21)</f>
        <v>319457</v>
      </c>
      <c r="CF22" s="103">
        <f ca="1">+SUM(CF19:CF21)</f>
        <v>328528</v>
      </c>
      <c r="CG22" s="14">
        <f ca="1">SUM(CG19:CG21)</f>
        <v>9071</v>
      </c>
      <c r="CH22" s="15">
        <f ca="1">IF(CG22=0,0,IF(CE22=0,1,CG22/CE22))</f>
        <v>2.8395057863812658E-2</v>
      </c>
      <c r="CI22" s="14">
        <f>SUM(CI19:CI21)</f>
        <v>3460838</v>
      </c>
      <c r="CJ22" s="103">
        <f ca="1">SUM(CJ19:CJ21)</f>
        <v>3647224</v>
      </c>
      <c r="CK22" s="14">
        <f ca="1">SUM(CK19:CK21)</f>
        <v>186386</v>
      </c>
      <c r="CL22" s="15">
        <f ca="1">IF(CK22=0,0,IF(CI22=0,1,CK22/CI22))</f>
        <v>5.3855742453128401E-2</v>
      </c>
      <c r="CM22" s="14">
        <f>+SUM(CM19:CM21)</f>
        <v>328931</v>
      </c>
      <c r="CN22" s="103">
        <f ca="1">+SUM(CN19:CN21)</f>
        <v>327615</v>
      </c>
      <c r="CO22" s="14">
        <f ca="1">SUM(CO19:CO21)</f>
        <v>-1316</v>
      </c>
      <c r="CP22" s="15">
        <f ca="1">IF(CO22=0,0,IF(CM22=0,1,CO22/CM22))</f>
        <v>-4.0008390817527079E-3</v>
      </c>
      <c r="CQ22" s="14">
        <f>SUM(CQ19:CQ21)</f>
        <v>3789769</v>
      </c>
      <c r="CR22" s="103">
        <f ca="1">SUM(CR19:CR21)</f>
        <v>3974839</v>
      </c>
      <c r="CS22" s="14">
        <f ca="1">SUM(CS19:CS21)</f>
        <v>185070</v>
      </c>
      <c r="CT22" s="15">
        <f ca="1">IF(CS22=0,0,IF(CQ22=0,1,CS22/CQ22))</f>
        <v>4.8834110997266589E-2</v>
      </c>
      <c r="CW22" s="12"/>
      <c r="CX22" s="12"/>
      <c r="CZ22" s="89"/>
      <c r="DA22" s="89"/>
      <c r="DB22" s="89"/>
      <c r="DC22" s="89"/>
      <c r="DD22" s="89"/>
      <c r="DE22" s="89"/>
      <c r="DF22" s="89"/>
      <c r="DG22" s="89"/>
      <c r="DH22" s="89"/>
      <c r="DI22" s="89"/>
      <c r="DJ22" s="89"/>
      <c r="DK22" s="89"/>
      <c r="DL22" s="12"/>
      <c r="DM22" s="12"/>
      <c r="DN22" s="89"/>
      <c r="DO22" s="89"/>
      <c r="DP22" s="89"/>
      <c r="DQ22" s="89"/>
      <c r="DR22" s="89"/>
      <c r="DS22" s="89"/>
      <c r="DT22" s="89"/>
      <c r="DU22" s="89"/>
      <c r="DV22" s="89"/>
      <c r="DW22" s="89"/>
      <c r="DX22" s="89"/>
      <c r="DY22" s="89"/>
      <c r="DZ22"/>
    </row>
    <row r="23" spans="1:130" s="12" customFormat="1" ht="15.6">
      <c r="A23" s="91"/>
      <c r="B23" s="28"/>
      <c r="C23" s="9"/>
      <c r="D23" s="9"/>
      <c r="E23" s="10"/>
      <c r="F23" s="11"/>
      <c r="G23" s="9"/>
      <c r="H23" s="9"/>
      <c r="I23" s="10"/>
      <c r="J23" s="11"/>
      <c r="K23" s="9"/>
      <c r="L23" s="9"/>
      <c r="M23" s="10"/>
      <c r="N23" s="11"/>
      <c r="O23" s="9"/>
      <c r="P23" s="9"/>
      <c r="Q23" s="10"/>
      <c r="R23" s="11"/>
      <c r="S23" s="9"/>
      <c r="T23" s="9"/>
      <c r="U23" s="10"/>
      <c r="V23" s="11"/>
      <c r="W23" s="9"/>
      <c r="X23" s="9"/>
      <c r="Y23" s="10"/>
      <c r="Z23" s="11"/>
      <c r="AA23" s="9"/>
      <c r="AB23" s="9"/>
      <c r="AC23" s="10"/>
      <c r="AD23" s="11"/>
      <c r="AE23" s="9"/>
      <c r="AF23" s="9"/>
      <c r="AG23" s="10"/>
      <c r="AH23" s="11"/>
      <c r="AI23" s="9"/>
      <c r="AJ23" s="9"/>
      <c r="AK23" s="10"/>
      <c r="AL23" s="11"/>
      <c r="AM23" s="9"/>
      <c r="AN23" s="9"/>
      <c r="AO23" s="10"/>
      <c r="AP23" s="11"/>
      <c r="AQ23" s="9"/>
      <c r="AR23" s="9"/>
      <c r="AS23" s="10"/>
      <c r="AT23" s="11"/>
      <c r="AU23" s="9"/>
      <c r="AV23" s="9"/>
      <c r="AW23" s="10"/>
      <c r="AX23" s="11"/>
      <c r="AY23" s="9"/>
      <c r="AZ23" s="9"/>
      <c r="BA23" s="10"/>
      <c r="BB23" s="11"/>
      <c r="BC23" s="9"/>
      <c r="BD23" s="9"/>
      <c r="BE23" s="10"/>
      <c r="BF23" s="11"/>
      <c r="BG23" s="9"/>
      <c r="BH23" s="9"/>
      <c r="BI23" s="10"/>
      <c r="BJ23" s="11"/>
      <c r="BK23" s="9"/>
      <c r="BL23" s="9"/>
      <c r="BM23" s="10"/>
      <c r="BN23" s="11"/>
      <c r="BO23" s="9"/>
      <c r="BP23" s="9"/>
      <c r="BQ23" s="10"/>
      <c r="BR23" s="11"/>
      <c r="BS23" s="9"/>
      <c r="BT23" s="9"/>
      <c r="BU23" s="10"/>
      <c r="BV23" s="11"/>
      <c r="BW23" s="9"/>
      <c r="BX23" s="9"/>
      <c r="BY23" s="10"/>
      <c r="BZ23" s="11"/>
      <c r="CA23" s="9"/>
      <c r="CB23" s="9"/>
      <c r="CC23" s="10"/>
      <c r="CD23" s="11"/>
      <c r="CE23" s="9"/>
      <c r="CF23" s="9"/>
      <c r="CG23" s="10"/>
      <c r="CH23" s="11"/>
      <c r="CI23" s="9"/>
      <c r="CJ23" s="9"/>
      <c r="CK23" s="10"/>
      <c r="CL23" s="11"/>
      <c r="CM23" s="9"/>
      <c r="CN23" s="9"/>
      <c r="CO23" s="10"/>
      <c r="CP23" s="11"/>
      <c r="CQ23" s="9"/>
      <c r="CR23" s="9"/>
      <c r="CS23" s="10"/>
      <c r="CT23" s="11"/>
      <c r="CY23" s="16"/>
      <c r="CZ23" s="89"/>
      <c r="DA23" s="89"/>
      <c r="DB23" s="89"/>
      <c r="DC23" s="89"/>
      <c r="DD23" s="89"/>
      <c r="DE23" s="89"/>
      <c r="DF23" s="89"/>
      <c r="DG23" s="89"/>
      <c r="DH23" s="89"/>
      <c r="DI23" s="89"/>
      <c r="DJ23" s="89"/>
      <c r="DK23" s="89"/>
      <c r="DN23" s="89"/>
      <c r="DO23" s="89"/>
      <c r="DP23" s="89"/>
      <c r="DQ23" s="89"/>
      <c r="DR23" s="89"/>
      <c r="DS23" s="89"/>
      <c r="DT23" s="89"/>
      <c r="DU23" s="89"/>
      <c r="DV23" s="89"/>
      <c r="DW23" s="89"/>
      <c r="DX23" s="89"/>
      <c r="DY23" s="89"/>
      <c r="DZ23"/>
    </row>
    <row r="24" spans="1:130" s="12" customFormat="1" ht="15" customHeight="1">
      <c r="A24" s="99"/>
      <c r="B24" s="31" t="s">
        <v>6</v>
      </c>
      <c r="C24" s="21">
        <f>+CZ24</f>
        <v>36153</v>
      </c>
      <c r="D24" s="87">
        <f ca="1">OFFSET(CZ24,0,14,1,1)</f>
        <v>36841</v>
      </c>
      <c r="E24" s="21">
        <f ca="1">SUM(D24-C24)</f>
        <v>688</v>
      </c>
      <c r="F24" s="22">
        <f ca="1">IF(E24=0,0,IF(C24=0,1,E24/C24))</f>
        <v>1.9030232622465632E-2</v>
      </c>
      <c r="G24" s="21">
        <f>SUMIF($C$6:F$6,G$5,$C24:F24)</f>
        <v>36153</v>
      </c>
      <c r="H24" s="87">
        <f ca="1">SUMIF($C$6:G$6,H$5,$C24:G24)</f>
        <v>36841</v>
      </c>
      <c r="I24" s="21">
        <f ca="1">SUM(H24-G24)</f>
        <v>688</v>
      </c>
      <c r="J24" s="22">
        <f ca="1">IF(I24=0,0,IF(G24=0,1,I24/G24))</f>
        <v>1.9030232622465632E-2</v>
      </c>
      <c r="K24" s="21">
        <f>+DA24</f>
        <v>35126</v>
      </c>
      <c r="L24" s="87">
        <f ca="1">OFFSET(DA24,0,14,1,1)</f>
        <v>41259</v>
      </c>
      <c r="M24" s="21">
        <f ca="1">SUM(L24-K24)</f>
        <v>6133</v>
      </c>
      <c r="N24" s="22">
        <f ca="1">IF(M24=0,0,IF(K24=0,1,M24/K24))</f>
        <v>0.17460001138757617</v>
      </c>
      <c r="O24" s="21">
        <f>SUMIF($C$6:N$6,O$5,$C24:N24)</f>
        <v>71279</v>
      </c>
      <c r="P24" s="87">
        <f ca="1">SUMIF($C$6:O$6,P$5,$C24:O24)</f>
        <v>78100</v>
      </c>
      <c r="Q24" s="21">
        <f ca="1">SUM(P24-O24)</f>
        <v>6821</v>
      </c>
      <c r="R24" s="22">
        <f ca="1">IF(Q24=0,0,IF(O24=0,1,Q24/O24))</f>
        <v>9.569438404018013E-2</v>
      </c>
      <c r="S24" s="21">
        <f>+DB24</f>
        <v>43276</v>
      </c>
      <c r="T24" s="87">
        <f ca="1">OFFSET(DB24,0,14,1,1)</f>
        <v>51695</v>
      </c>
      <c r="U24" s="21">
        <f ca="1">SUM(T24-S24)</f>
        <v>8419</v>
      </c>
      <c r="V24" s="22">
        <f ca="1">IF(U24=0,0,IF(S24=0,1,U24/S24))</f>
        <v>0.1945420094278584</v>
      </c>
      <c r="W24" s="21">
        <f>SUMIF($C$6:V$6,W$5,$C24:V24)</f>
        <v>114555</v>
      </c>
      <c r="X24" s="87">
        <f ca="1">SUMIF($C$6:W$6,X$5,$C24:W24)</f>
        <v>129795</v>
      </c>
      <c r="Y24" s="21">
        <f ca="1">SUM(X24-W24)</f>
        <v>15240</v>
      </c>
      <c r="Z24" s="22">
        <f ca="1">IF(Y24=0,0,IF(W24=0,1,Y24/W24))</f>
        <v>0.13303653266989657</v>
      </c>
      <c r="AA24" s="21">
        <f>+DC24</f>
        <v>50488</v>
      </c>
      <c r="AB24" s="87">
        <f ca="1">OFFSET(DC24,0,14,1,1)</f>
        <v>52866</v>
      </c>
      <c r="AC24" s="21">
        <f ca="1">SUM(AB24-AA24)</f>
        <v>2378</v>
      </c>
      <c r="AD24" s="22">
        <f ca="1">IF(AC24=0,0,IF(AA24=0,1,AC24/AA24))</f>
        <v>4.7100301061638407E-2</v>
      </c>
      <c r="AE24" s="21">
        <f>SUMIF($C$6:AD$6,AE$5,$C24:AD24)</f>
        <v>165043</v>
      </c>
      <c r="AF24" s="87">
        <f ca="1">SUMIF($C$6:AE$6,AF$5,$C24:AE24)</f>
        <v>182661</v>
      </c>
      <c r="AG24" s="21">
        <f ca="1">SUM(AF24-AE24)</f>
        <v>17618</v>
      </c>
      <c r="AH24" s="22">
        <f ca="1">IF(AG24=0,0,IF(AE24=0,1,AG24/AE24))</f>
        <v>0.10674793841604915</v>
      </c>
      <c r="AI24" s="21">
        <f>+DD24</f>
        <v>54868</v>
      </c>
      <c r="AJ24" s="87">
        <f ca="1">OFFSET(DD24,0,14,1,1)</f>
        <v>60765</v>
      </c>
      <c r="AK24" s="21">
        <f ca="1">SUM(AJ24-AI24)</f>
        <v>5897</v>
      </c>
      <c r="AL24" s="22">
        <f ca="1">IF(AK24=0,0,IF(AI24=0,1,AK24/AI24))</f>
        <v>0.10747612451702267</v>
      </c>
      <c r="AM24" s="21">
        <f>SUMIF($C$6:AL$6,AM$5,$C24:AL24)</f>
        <v>219911</v>
      </c>
      <c r="AN24" s="87">
        <f ca="1">SUMIF($C$6:AM$6,AN$5,$C24:AM24)</f>
        <v>243426</v>
      </c>
      <c r="AO24" s="21">
        <f ca="1">SUM(AN24-AM24)</f>
        <v>23515</v>
      </c>
      <c r="AP24" s="22">
        <f ca="1">IF(AO24=0,0,IF(AM24=0,1,AO24/AM24))</f>
        <v>0.10692962152870934</v>
      </c>
      <c r="AQ24" s="21">
        <f>+DE24</f>
        <v>57737</v>
      </c>
      <c r="AR24" s="87">
        <f ca="1">OFFSET(DE24,0,14,1,1)</f>
        <v>64917</v>
      </c>
      <c r="AS24" s="21">
        <f ca="1">SUM(AR24-AQ24)</f>
        <v>7180</v>
      </c>
      <c r="AT24" s="22">
        <f ca="1">IF(AS24=0,0,IF(AQ24=0,1,AS24/AQ24))</f>
        <v>0.12435699811212914</v>
      </c>
      <c r="AU24" s="21">
        <f>SUMIF($C$6:AT$6,AU$5,$C24:AT24)</f>
        <v>277648</v>
      </c>
      <c r="AV24" s="87">
        <f ca="1">SUMIF($C$6:AU$6,AV$5,$C24:AU24)</f>
        <v>308343</v>
      </c>
      <c r="AW24" s="21">
        <f ca="1">SUM(AV24-AU24)</f>
        <v>30695</v>
      </c>
      <c r="AX24" s="22">
        <f ca="1">IF(AW24=0,0,IF(AU24=0,1,AW24/AU24))</f>
        <v>0.11055365066559096</v>
      </c>
      <c r="AY24" s="21">
        <f>+DF24</f>
        <v>72495</v>
      </c>
      <c r="AZ24" s="87">
        <f ca="1">OFFSET(DF24,0,14,1,1)</f>
        <v>74256</v>
      </c>
      <c r="BA24" s="21">
        <f ca="1">SUM(AZ24-AY24)</f>
        <v>1761</v>
      </c>
      <c r="BB24" s="22">
        <f ca="1">IF(BA24=0,0,IF(AY24=0,1,BA24/AY24))</f>
        <v>2.4291330436581833E-2</v>
      </c>
      <c r="BC24" s="21">
        <f>SUMIF($C$6:BB$6,BC$5,$C24:BB24)</f>
        <v>350143</v>
      </c>
      <c r="BD24" s="87">
        <f ca="1">SUMIF($C$6:BC$6,BD$5,$C24:BC24)</f>
        <v>382599</v>
      </c>
      <c r="BE24" s="21">
        <f ca="1">SUM(BD24-BC24)</f>
        <v>32456</v>
      </c>
      <c r="BF24" s="22">
        <f ca="1">IF(BE24=0,0,IF(BC24=0,1,BE24/BC24))</f>
        <v>9.2693556632575835E-2</v>
      </c>
      <c r="BG24" s="21">
        <f>+DG24</f>
        <v>71529</v>
      </c>
      <c r="BH24" s="87">
        <f ca="1">OFFSET(DG24,0,14,1,1)</f>
        <v>81756</v>
      </c>
      <c r="BI24" s="21">
        <f ca="1">SUM(BH24-BG24)</f>
        <v>10227</v>
      </c>
      <c r="BJ24" s="22">
        <f ca="1">IF(BI24=0,0,IF(BG24=0,1,BI24/BG24))</f>
        <v>0.14297697437403012</v>
      </c>
      <c r="BK24" s="21">
        <f>SUMIF($C$6:BJ$6,BK$5,$C24:BJ24)</f>
        <v>421672</v>
      </c>
      <c r="BL24" s="87">
        <f ca="1">SUMIF($C$6:BK$6,BL$5,$C24:BK24)</f>
        <v>464355</v>
      </c>
      <c r="BM24" s="21">
        <f ca="1">SUM(BL24-BK24)</f>
        <v>42683</v>
      </c>
      <c r="BN24" s="22">
        <f ca="1">IF(BM24=0,0,IF(BK24=0,1,BM24/BK24))</f>
        <v>0.10122322563509079</v>
      </c>
      <c r="BO24" s="21">
        <f>+DH24</f>
        <v>58401</v>
      </c>
      <c r="BP24" s="87">
        <f ca="1">OFFSET(DH24,0,14,1,1)</f>
        <v>66272</v>
      </c>
      <c r="BQ24" s="21">
        <f ca="1">SUM(BP24-BO24)</f>
        <v>7871</v>
      </c>
      <c r="BR24" s="22">
        <f ca="1">IF(BQ24=0,0,IF(BO24=0,1,BQ24/BO24))</f>
        <v>0.1347750894676461</v>
      </c>
      <c r="BS24" s="21">
        <f>SUMIF($C$6:BR$6,BS$5,$C24:BR24)</f>
        <v>480073</v>
      </c>
      <c r="BT24" s="87">
        <f ca="1">SUMIF($C$6:BS$6,BT$5,$C24:BS24)</f>
        <v>530627</v>
      </c>
      <c r="BU24" s="21">
        <f ca="1">SUM(BT24-BS24)</f>
        <v>50554</v>
      </c>
      <c r="BV24" s="22">
        <f ca="1">IF(BU24=0,0,IF(BS24=0,1,BU24/BS24))</f>
        <v>0.10530481822556152</v>
      </c>
      <c r="BW24" s="21">
        <f>+DI24</f>
        <v>55080</v>
      </c>
      <c r="BX24" s="87">
        <f ca="1">OFFSET(DI24,0,14,1,1)</f>
        <v>61095</v>
      </c>
      <c r="BY24" s="21">
        <f ca="1">SUM(BX24-BW24)</f>
        <v>6015</v>
      </c>
      <c r="BZ24" s="22">
        <f ca="1">IF(BY24=0,0,IF(BW24=0,1,BY24/BW24))</f>
        <v>0.10920479302832244</v>
      </c>
      <c r="CA24" s="21">
        <f>SUMIF($C$6:BZ$6,CA$5,$C24:BZ24)</f>
        <v>535153</v>
      </c>
      <c r="CB24" s="87">
        <f ca="1">SUMIF($C$6:CA$6,CB$5,$C24:CA24)</f>
        <v>591722</v>
      </c>
      <c r="CC24" s="21">
        <f ca="1">SUM(CB24-CA24)</f>
        <v>56569</v>
      </c>
      <c r="CD24" s="22">
        <f ca="1">IF(CC24=0,0,IF(CA24=0,1,CC24/CA24))</f>
        <v>0.10570621859542972</v>
      </c>
      <c r="CE24" s="21">
        <f>+DJ24</f>
        <v>51339</v>
      </c>
      <c r="CF24" s="87">
        <f ca="1">OFFSET(DJ24,0,14,1,1)</f>
        <v>62891</v>
      </c>
      <c r="CG24" s="21">
        <f ca="1">SUM(CF24-CE24)</f>
        <v>11552</v>
      </c>
      <c r="CH24" s="22">
        <f ca="1">IF(CG24=0,0,IF(CE24=0,1,CG24/CE24))</f>
        <v>0.22501412181772143</v>
      </c>
      <c r="CI24" s="21">
        <f>SUMIF($C$6:CH$6,CI$5,$C24:CH24)</f>
        <v>586492</v>
      </c>
      <c r="CJ24" s="87">
        <f ca="1">SUMIF($C$6:CI$6,CJ$5,$C24:CI24)</f>
        <v>654613</v>
      </c>
      <c r="CK24" s="21">
        <f ca="1">SUM(CJ24-CI24)</f>
        <v>68121</v>
      </c>
      <c r="CL24" s="22">
        <f ca="1">IF(CK24=0,0,IF(CI24=0,1,CK24/CI24))</f>
        <v>0.11614992190856824</v>
      </c>
      <c r="CM24" s="21">
        <f>+DK24</f>
        <v>52741</v>
      </c>
      <c r="CN24" s="87">
        <f ca="1">OFFSET(DK24,0,14,1,1)</f>
        <v>59091</v>
      </c>
      <c r="CO24" s="21">
        <f ca="1">SUM(CN24-CM24)</f>
        <v>6350</v>
      </c>
      <c r="CP24" s="22">
        <f ca="1">IF(CO24=0,0,IF(CM24=0,1,CO24/CM24))</f>
        <v>0.12039968904647239</v>
      </c>
      <c r="CQ24" s="21">
        <f>SUMIF($C$6:CP$6,CQ$5,$C24:CP24)</f>
        <v>639233</v>
      </c>
      <c r="CR24" s="87">
        <f ca="1">SUMIF($C$6:CQ$6,CR$5,$C24:CQ24)</f>
        <v>713704</v>
      </c>
      <c r="CS24" s="21">
        <f ca="1">SUM(CR24-CQ24)</f>
        <v>74471</v>
      </c>
      <c r="CT24" s="22">
        <f ca="1">IF(CS24=0,0,IF(CQ24=0,1,CS24/CQ24))</f>
        <v>0.11650055613524334</v>
      </c>
      <c r="CW24" s="12" t="s">
        <v>13</v>
      </c>
      <c r="CX24" s="81" t="s">
        <v>6</v>
      </c>
      <c r="CZ24" s="88">
        <f>SUMIF(OGB!$A$73:$A$78,'2011-2012'!CZ$7,OGB!D$73:D$78)</f>
        <v>36153</v>
      </c>
      <c r="DA24" s="88">
        <f>SUMIF(OGB!$A$73:$A$78,'2011-2012'!DA$7,OGB!E$73:E$78)</f>
        <v>35126</v>
      </c>
      <c r="DB24" s="88">
        <f>SUMIF(OGB!$A$73:$A$78,'2011-2012'!DB$7,OGB!F$73:F$78)</f>
        <v>43276</v>
      </c>
      <c r="DC24" s="88">
        <f>SUMIF(OGB!$A$73:$A$78,'2011-2012'!DC$7,OGB!G$73:G$78)</f>
        <v>50488</v>
      </c>
      <c r="DD24" s="88">
        <f>SUMIF(OGB!$A$73:$A$78,'2011-2012'!DD$7,OGB!H$73:H$78)</f>
        <v>54868</v>
      </c>
      <c r="DE24" s="88">
        <f>SUMIF(OGB!$A$73:$A$78,'2011-2012'!DE$7,OGB!I$73:I$78)</f>
        <v>57737</v>
      </c>
      <c r="DF24" s="88">
        <f>SUMIF(OGB!$A$73:$A$78,'2011-2012'!DF$7,OGB!J$73:J$78)</f>
        <v>72495</v>
      </c>
      <c r="DG24" s="88">
        <f>SUMIF(OGB!$A$73:$A$78,'2011-2012'!DG$7,OGB!K$73:K$78)</f>
        <v>71529</v>
      </c>
      <c r="DH24" s="88">
        <f>SUMIF(OGB!$A$73:$A$78,'2011-2012'!DH$7,OGB!L$73:L$78)</f>
        <v>58401</v>
      </c>
      <c r="DI24" s="88">
        <f>SUMIF(OGB!$A$73:$A$78,'2011-2012'!DI$7,OGB!M$73:M$78)</f>
        <v>55080</v>
      </c>
      <c r="DJ24" s="88">
        <f>SUMIF(OGB!$A$73:$A$78,'2011-2012'!DJ$7,OGB!N$73:N$78)</f>
        <v>51339</v>
      </c>
      <c r="DK24" s="88">
        <f>SUMIF(OGB!$A$73:$A$78,'2011-2012'!DK$7,OGB!O$73:O$78)</f>
        <v>52741</v>
      </c>
      <c r="DN24" s="88">
        <f>SUMIF(OGB!$A$73:$A$79,'2011-2012'!DN$7,OGB!D$73:D$79)</f>
        <v>36841</v>
      </c>
      <c r="DO24" s="88">
        <f>SUMIF(OGB!$A$73:$A$79,'2011-2012'!DO$7,OGB!E$73:E$79)</f>
        <v>41259</v>
      </c>
      <c r="DP24" s="88">
        <f>SUMIF(OGB!$A$73:$A$79,'2011-2012'!DP$7,OGB!F$73:F$79)</f>
        <v>51695</v>
      </c>
      <c r="DQ24" s="88">
        <f>SUMIF(OGB!$A$73:$A$79,'2011-2012'!DQ$7,OGB!G$73:G$79)</f>
        <v>52866</v>
      </c>
      <c r="DR24" s="88">
        <f>SUMIF(OGB!$A$73:$A$79,'2011-2012'!DR$7,OGB!H$73:H$79)</f>
        <v>60765</v>
      </c>
      <c r="DS24" s="88">
        <f>SUMIF(OGB!$A$73:$A$79,'2011-2012'!DS$7,OGB!I$73:I$79)</f>
        <v>64917</v>
      </c>
      <c r="DT24" s="88">
        <f>SUMIF(OGB!$A$73:$A$79,'2011-2012'!DT$7,OGB!J$73:J$79)</f>
        <v>74256</v>
      </c>
      <c r="DU24" s="88">
        <f>SUMIF(OGB!$A$73:$A$79,'2011-2012'!DU$7,OGB!K$73:K$79)</f>
        <v>81756</v>
      </c>
      <c r="DV24" s="88">
        <f>SUMIF(OGB!$A$73:$A$79,'2011-2012'!DV$7,OGB!L$73:L$79)</f>
        <v>66272</v>
      </c>
      <c r="DW24" s="88">
        <f>SUMIF(OGB!$A$73:$A$79,'2011-2012'!DW$7,OGB!M$73:M$79)</f>
        <v>61095</v>
      </c>
      <c r="DX24" s="88">
        <f>SUMIF(OGB!$A$73:$A$79,'2011-2012'!DX$7,OGB!N$73:N$79)</f>
        <v>62891</v>
      </c>
      <c r="DY24" s="88">
        <f>SUMIF(OGB!$A$73:$A$79,'2011-2012'!DY$7,OGB!O$73:O$79)</f>
        <v>59091</v>
      </c>
      <c r="DZ24"/>
    </row>
    <row r="25" spans="1:130" s="12" customFormat="1" ht="15.6">
      <c r="A25" s="101" t="str">
        <f>+CW26</f>
        <v>Ogdensburg Bridge</v>
      </c>
      <c r="B25" s="29" t="s">
        <v>7</v>
      </c>
      <c r="C25" s="21">
        <f>+CZ25</f>
        <v>6141</v>
      </c>
      <c r="D25" s="87">
        <f ca="1">OFFSET(CZ25,0,14,1,1)</f>
        <v>5566</v>
      </c>
      <c r="E25" s="21">
        <f ca="1">SUM(D25-C25)</f>
        <v>-575</v>
      </c>
      <c r="F25" s="22">
        <f ca="1">IF(E25=0,0,IF(C25=0,1,E25/C25))</f>
        <v>-9.3632958801498134E-2</v>
      </c>
      <c r="G25" s="21">
        <f>SUMIF($C$6:F$6,G$5,$C25:F25)</f>
        <v>6141</v>
      </c>
      <c r="H25" s="87">
        <f ca="1">SUMIF($C$6:G$6,H$5,$C25:G25)</f>
        <v>5566</v>
      </c>
      <c r="I25" s="21">
        <f ca="1">SUM(H25-G25)</f>
        <v>-575</v>
      </c>
      <c r="J25" s="22">
        <f ca="1">IF(I25=0,0,IF(G25=0,1,I25/G25))</f>
        <v>-9.3632958801498134E-2</v>
      </c>
      <c r="K25" s="21">
        <f>+DA25</f>
        <v>5601</v>
      </c>
      <c r="L25" s="87">
        <f ca="1">OFFSET(DA25,0,14,1,1)</f>
        <v>5275</v>
      </c>
      <c r="M25" s="21">
        <f ca="1">SUM(L25-K25)</f>
        <v>-326</v>
      </c>
      <c r="N25" s="22">
        <f ca="1">IF(M25=0,0,IF(K25=0,1,M25/K25))</f>
        <v>-5.8203892162113906E-2</v>
      </c>
      <c r="O25" s="21">
        <f>SUMIF($C$6:N$6,O$5,$C25:N25)</f>
        <v>11742</v>
      </c>
      <c r="P25" s="87">
        <f ca="1">SUMIF($C$6:O$6,P$5,$C25:O25)</f>
        <v>10841</v>
      </c>
      <c r="Q25" s="21">
        <f ca="1">SUM(P25-O25)</f>
        <v>-901</v>
      </c>
      <c r="R25" s="22">
        <f ca="1">IF(Q25=0,0,IF(O25=0,1,Q25/O25))</f>
        <v>-7.673309487310509E-2</v>
      </c>
      <c r="S25" s="21">
        <f>+DB25</f>
        <v>6233</v>
      </c>
      <c r="T25" s="87">
        <f ca="1">OFFSET(DB25,0,14,1,1)</f>
        <v>5561</v>
      </c>
      <c r="U25" s="21">
        <f ca="1">SUM(T25-S25)</f>
        <v>-672</v>
      </c>
      <c r="V25" s="22">
        <f ca="1">IF(U25=0,0,IF(S25=0,1,U25/S25))</f>
        <v>-0.10781325204556394</v>
      </c>
      <c r="W25" s="21">
        <f>SUMIF($C$6:V$6,W$5,$C25:V25)</f>
        <v>17975</v>
      </c>
      <c r="X25" s="87">
        <f ca="1">SUMIF($C$6:W$6,X$5,$C25:W25)</f>
        <v>16402</v>
      </c>
      <c r="Y25" s="21">
        <f ca="1">SUM(X25-W25)</f>
        <v>-1573</v>
      </c>
      <c r="Z25" s="22">
        <f ca="1">IF(Y25=0,0,IF(W25=0,1,Y25/W25))</f>
        <v>-8.7510431154381091E-2</v>
      </c>
      <c r="AA25" s="21">
        <f>+DC25</f>
        <v>6067</v>
      </c>
      <c r="AB25" s="87">
        <f ca="1">OFFSET(DC25,0,14,1,1)</f>
        <v>5995</v>
      </c>
      <c r="AC25" s="21">
        <f ca="1">SUM(AB25-AA25)</f>
        <v>-72</v>
      </c>
      <c r="AD25" s="22">
        <f ca="1">IF(AC25=0,0,IF(AA25=0,1,AC25/AA25))</f>
        <v>-1.1867479808801713E-2</v>
      </c>
      <c r="AE25" s="21">
        <f>SUMIF($C$6:AD$6,AE$5,$C25:AD25)</f>
        <v>24042</v>
      </c>
      <c r="AF25" s="87">
        <f ca="1">SUMIF($C$6:AE$6,AF$5,$C25:AE25)</f>
        <v>22397</v>
      </c>
      <c r="AG25" s="21">
        <f ca="1">SUM(AF25-AE25)</f>
        <v>-1645</v>
      </c>
      <c r="AH25" s="22">
        <f ca="1">IF(AG25=0,0,IF(AE25=0,1,AG25/AE25))</f>
        <v>-6.842192829215539E-2</v>
      </c>
      <c r="AI25" s="21">
        <f>+DD25</f>
        <v>5963</v>
      </c>
      <c r="AJ25" s="87">
        <f ca="1">OFFSET(DD25,0,14,1,1)</f>
        <v>5827</v>
      </c>
      <c r="AK25" s="21">
        <f ca="1">SUM(AJ25-AI25)</f>
        <v>-136</v>
      </c>
      <c r="AL25" s="22">
        <f ca="1">IF(AK25=0,0,IF(AI25=0,1,AK25/AI25))</f>
        <v>-2.2807311755827602E-2</v>
      </c>
      <c r="AM25" s="21">
        <f>SUMIF($C$6:AL$6,AM$5,$C25:AL25)</f>
        <v>30005</v>
      </c>
      <c r="AN25" s="87">
        <f ca="1">SUMIF($C$6:AM$6,AN$5,$C25:AM25)</f>
        <v>28224</v>
      </c>
      <c r="AO25" s="21">
        <f ca="1">SUM(AN25-AM25)</f>
        <v>-1781</v>
      </c>
      <c r="AP25" s="22">
        <f ca="1">IF(AO25=0,0,IF(AM25=0,1,AO25/AM25))</f>
        <v>-5.93567738710215E-2</v>
      </c>
      <c r="AQ25" s="21">
        <f>+DE25</f>
        <v>6298</v>
      </c>
      <c r="AR25" s="87">
        <f ca="1">OFFSET(DE25,0,14,1,1)</f>
        <v>5890</v>
      </c>
      <c r="AS25" s="21">
        <f ca="1">SUM(AR25-AQ25)</f>
        <v>-408</v>
      </c>
      <c r="AT25" s="22">
        <f ca="1">IF(AS25=0,0,IF(AQ25=0,1,AS25/AQ25))</f>
        <v>-6.4782470625595431E-2</v>
      </c>
      <c r="AU25" s="21">
        <f>SUMIF($C$6:AT$6,AU$5,$C25:AT25)</f>
        <v>36303</v>
      </c>
      <c r="AV25" s="87">
        <f ca="1">SUMIF($C$6:AU$6,AV$5,$C25:AU25)</f>
        <v>34114</v>
      </c>
      <c r="AW25" s="21">
        <f ca="1">SUM(AV25-AU25)</f>
        <v>-2189</v>
      </c>
      <c r="AX25" s="22">
        <f ca="1">IF(AW25=0,0,IF(AU25=0,1,AW25/AU25))</f>
        <v>-6.0298046993361429E-2</v>
      </c>
      <c r="AY25" s="21">
        <f>+DF25</f>
        <v>6001</v>
      </c>
      <c r="AZ25" s="87">
        <f ca="1">OFFSET(DF25,0,14,1,1)</f>
        <v>6188</v>
      </c>
      <c r="BA25" s="21">
        <f ca="1">SUM(AZ25-AY25)</f>
        <v>187</v>
      </c>
      <c r="BB25" s="22">
        <f ca="1">IF(BA25=0,0,IF(AY25=0,1,BA25/AY25))</f>
        <v>3.1161473087818695E-2</v>
      </c>
      <c r="BC25" s="21">
        <f>SUMIF($C$6:BB$6,BC$5,$C25:BB25)</f>
        <v>42304</v>
      </c>
      <c r="BD25" s="87">
        <f ca="1">SUMIF($C$6:BC$6,BD$5,$C25:BC25)</f>
        <v>40302</v>
      </c>
      <c r="BE25" s="21">
        <f ca="1">SUM(BD25-BC25)</f>
        <v>-2002</v>
      </c>
      <c r="BF25" s="22">
        <f ca="1">IF(BE25=0,0,IF(BC25=0,1,BE25/BC25))</f>
        <v>-4.7324130105900149E-2</v>
      </c>
      <c r="BG25" s="21">
        <f>+DG25</f>
        <v>6452</v>
      </c>
      <c r="BH25" s="87">
        <f ca="1">OFFSET(DG25,0,14,1,1)</f>
        <v>6648</v>
      </c>
      <c r="BI25" s="21">
        <f ca="1">SUM(BH25-BG25)</f>
        <v>196</v>
      </c>
      <c r="BJ25" s="22">
        <f ca="1">IF(BI25=0,0,IF(BG25=0,1,BI25/BG25))</f>
        <v>3.0378177309361439E-2</v>
      </c>
      <c r="BK25" s="21">
        <f>SUMIF($C$6:BJ$6,BK$5,$C25:BJ25)</f>
        <v>48756</v>
      </c>
      <c r="BL25" s="87">
        <f ca="1">SUMIF($C$6:BK$6,BL$5,$C25:BK25)</f>
        <v>46950</v>
      </c>
      <c r="BM25" s="21">
        <f ca="1">SUM(BL25-BK25)</f>
        <v>-1806</v>
      </c>
      <c r="BN25" s="22">
        <f ca="1">IF(BM25=0,0,IF(BK25=0,1,BM25/BK25))</f>
        <v>-3.7041594880630073E-2</v>
      </c>
      <c r="BO25" s="21">
        <f>+DH25</f>
        <v>6121</v>
      </c>
      <c r="BP25" s="87">
        <f ca="1">OFFSET(DH25,0,14,1,1)</f>
        <v>6007</v>
      </c>
      <c r="BQ25" s="21">
        <f ca="1">SUM(BP25-BO25)</f>
        <v>-114</v>
      </c>
      <c r="BR25" s="22">
        <f ca="1">IF(BQ25=0,0,IF(BO25=0,1,BQ25/BO25))</f>
        <v>-1.8624407776507108E-2</v>
      </c>
      <c r="BS25" s="21">
        <f>SUMIF($C$6:BR$6,BS$5,$C25:BR25)</f>
        <v>54877</v>
      </c>
      <c r="BT25" s="87">
        <f ca="1">SUMIF($C$6:BS$6,BT$5,$C25:BS25)</f>
        <v>52957</v>
      </c>
      <c r="BU25" s="21">
        <f ca="1">SUM(BT25-BS25)</f>
        <v>-1920</v>
      </c>
      <c r="BV25" s="22">
        <f ca="1">IF(BU25=0,0,IF(BS25=0,1,BU25/BS25))</f>
        <v>-3.4987335313519323E-2</v>
      </c>
      <c r="BW25" s="21">
        <f>+DI25</f>
        <v>6101</v>
      </c>
      <c r="BX25" s="87">
        <f ca="1">OFFSET(DI25,0,14,1,1)</f>
        <v>6200</v>
      </c>
      <c r="BY25" s="21">
        <f ca="1">SUM(BX25-BW25)</f>
        <v>99</v>
      </c>
      <c r="BZ25" s="22">
        <f ca="1">IF(BY25=0,0,IF(BW25=0,1,BY25/BW25))</f>
        <v>1.6226848057695458E-2</v>
      </c>
      <c r="CA25" s="21">
        <f>SUMIF($C$6:BZ$6,CA$5,$C25:BZ25)</f>
        <v>60978</v>
      </c>
      <c r="CB25" s="87">
        <f ca="1">SUMIF($C$6:CA$6,CB$5,$C25:CA25)</f>
        <v>59157</v>
      </c>
      <c r="CC25" s="21">
        <f ca="1">SUM(CB25-CA25)</f>
        <v>-1821</v>
      </c>
      <c r="CD25" s="22">
        <f ca="1">IF(CC25=0,0,IF(CA25=0,1,CC25/CA25))</f>
        <v>-2.9863229361409033E-2</v>
      </c>
      <c r="CE25" s="21">
        <f>+DJ25</f>
        <v>5844</v>
      </c>
      <c r="CF25" s="87">
        <f ca="1">OFFSET(DJ25,0,14,1,1)</f>
        <v>5953</v>
      </c>
      <c r="CG25" s="21">
        <f ca="1">SUM(CF25-CE25)</f>
        <v>109</v>
      </c>
      <c r="CH25" s="22">
        <f ca="1">IF(CG25=0,0,IF(CE25=0,1,CG25/CE25))</f>
        <v>1.8651608487337441E-2</v>
      </c>
      <c r="CI25" s="21">
        <f>SUMIF($C$6:CH$6,CI$5,$C25:CH25)</f>
        <v>66822</v>
      </c>
      <c r="CJ25" s="87">
        <f ca="1">SUMIF($C$6:CI$6,CJ$5,$C25:CI25)</f>
        <v>65110</v>
      </c>
      <c r="CK25" s="21">
        <f ca="1">SUM(CJ25-CI25)</f>
        <v>-1712</v>
      </c>
      <c r="CL25" s="22">
        <f ca="1">IF(CK25=0,0,IF(CI25=0,1,CK25/CI25))</f>
        <v>-2.5620304690072131E-2</v>
      </c>
      <c r="CM25" s="21">
        <f>+DK25</f>
        <v>5457</v>
      </c>
      <c r="CN25" s="87">
        <f ca="1">OFFSET(DK25,0,14,1,1)</f>
        <v>5452</v>
      </c>
      <c r="CO25" s="21">
        <f ca="1">SUM(CN25-CM25)</f>
        <v>-5</v>
      </c>
      <c r="CP25" s="22">
        <f ca="1">IF(CO25=0,0,IF(CM25=0,1,CO25/CM25))</f>
        <v>-9.1625435220817303E-4</v>
      </c>
      <c r="CQ25" s="21">
        <f>SUMIF($C$6:CP$6,CQ$5,$C25:CP25)</f>
        <v>72279</v>
      </c>
      <c r="CR25" s="87">
        <f ca="1">SUMIF($C$6:CQ$6,CR$5,$C25:CQ25)</f>
        <v>70562</v>
      </c>
      <c r="CS25" s="21">
        <f ca="1">SUM(CR25-CQ25)</f>
        <v>-1717</v>
      </c>
      <c r="CT25" s="22">
        <f ca="1">IF(CS25=0,0,IF(CQ25=0,1,CS25/CQ25))</f>
        <v>-2.3755170934849679E-2</v>
      </c>
      <c r="CW25" s="12" t="s">
        <v>13</v>
      </c>
      <c r="CX25" s="81" t="s">
        <v>7</v>
      </c>
      <c r="CY25" s="16"/>
      <c r="CZ25" s="88">
        <f>SUMIF(OGB!$A$87:$A$92,'2011-2012'!CZ$7,OGB!D$87:D$92)</f>
        <v>6141</v>
      </c>
      <c r="DA25" s="88">
        <f>SUMIF(OGB!$A$87:$A$92,'2011-2012'!DA$7,OGB!E$87:E$92)</f>
        <v>5601</v>
      </c>
      <c r="DB25" s="88">
        <f>SUMIF(OGB!$A$87:$A$92,'2011-2012'!DB$7,OGB!F$87:F$92)</f>
        <v>6233</v>
      </c>
      <c r="DC25" s="88">
        <f>SUMIF(OGB!$A$87:$A$92,'2011-2012'!DC$7,OGB!G$87:G$92)</f>
        <v>6067</v>
      </c>
      <c r="DD25" s="88">
        <f>SUMIF(OGB!$A$87:$A$92,'2011-2012'!DD$7,OGB!H$87:H$92)</f>
        <v>5963</v>
      </c>
      <c r="DE25" s="88">
        <f>SUMIF(OGB!$A$87:$A$92,'2011-2012'!DE$7,OGB!I$87:I$92)</f>
        <v>6298</v>
      </c>
      <c r="DF25" s="88">
        <f>SUMIF(OGB!$A$87:$A$92,'2011-2012'!DF$7,OGB!J$87:J$92)</f>
        <v>6001</v>
      </c>
      <c r="DG25" s="88">
        <f>SUMIF(OGB!$A$87:$A$92,'2011-2012'!DG$7,OGB!K$87:K$92)</f>
        <v>6452</v>
      </c>
      <c r="DH25" s="88">
        <f>SUMIF(OGB!$A$87:$A$92,'2011-2012'!DH$7,OGB!L$87:L$92)</f>
        <v>6121</v>
      </c>
      <c r="DI25" s="88">
        <f>SUMIF(OGB!$A$87:$A$92,'2011-2012'!DI$7,OGB!M$87:M$92)</f>
        <v>6101</v>
      </c>
      <c r="DJ25" s="88">
        <f>SUMIF(OGB!$A$87:$A$92,'2011-2012'!DJ$7,OGB!N$87:N$92)</f>
        <v>5844</v>
      </c>
      <c r="DK25" s="88">
        <f>SUMIF(OGB!$A$87:$A$92,'2011-2012'!DK$7,OGB!O$87:O$92)</f>
        <v>5457</v>
      </c>
      <c r="DN25" s="88">
        <f>SUMIF(OGB!$A$87:$A$93,'2011-2012'!DN$7,OGB!D$87:D$93)</f>
        <v>5566</v>
      </c>
      <c r="DO25" s="88">
        <f>SUMIF(OGB!$A$87:$A$93,'2011-2012'!DO$7,OGB!E$87:E$93)</f>
        <v>5275</v>
      </c>
      <c r="DP25" s="88">
        <f>SUMIF(OGB!$A$87:$A$93,'2011-2012'!DP$7,OGB!F$87:F$93)</f>
        <v>5561</v>
      </c>
      <c r="DQ25" s="88">
        <f>SUMIF(OGB!$A$87:$A$93,'2011-2012'!DQ$7,OGB!G$87:G$93)</f>
        <v>5995</v>
      </c>
      <c r="DR25" s="88">
        <f>SUMIF(OGB!$A$87:$A$93,'2011-2012'!DR$7,OGB!H$87:H$93)</f>
        <v>5827</v>
      </c>
      <c r="DS25" s="88">
        <f>SUMIF(OGB!$A$87:$A$93,'2011-2012'!DS$7,OGB!I$87:I$93)</f>
        <v>5890</v>
      </c>
      <c r="DT25" s="88">
        <f>SUMIF(OGB!$A$87:$A$93,'2011-2012'!DT$7,OGB!J$87:J$93)</f>
        <v>6188</v>
      </c>
      <c r="DU25" s="88">
        <f>SUMIF(OGB!$A$87:$A$93,'2011-2012'!DU$7,OGB!K$87:K$93)</f>
        <v>6648</v>
      </c>
      <c r="DV25" s="88">
        <f>SUMIF(OGB!$A$87:$A$93,'2011-2012'!DV$7,OGB!L$87:L$93)</f>
        <v>6007</v>
      </c>
      <c r="DW25" s="88">
        <f>SUMIF(OGB!$A$87:$A$93,'2011-2012'!DW$7,OGB!M$87:M$93)</f>
        <v>6200</v>
      </c>
      <c r="DX25" s="88">
        <f>SUMIF(OGB!$A$87:$A$93,'2011-2012'!DX$7,OGB!N$87:N$93)</f>
        <v>5953</v>
      </c>
      <c r="DY25" s="88">
        <f>SUMIF(OGB!$A$87:$A$93,'2011-2012'!DY$7,OGB!O$87:O$93)</f>
        <v>5452</v>
      </c>
      <c r="DZ25"/>
    </row>
    <row r="26" spans="1:130" s="12" customFormat="1" ht="15.6">
      <c r="A26" s="100"/>
      <c r="B26" s="29" t="s">
        <v>8</v>
      </c>
      <c r="C26" s="87">
        <f>+CZ26</f>
        <v>37</v>
      </c>
      <c r="D26" s="87">
        <f ca="1">OFFSET(CZ26,0,14,1,1)</f>
        <v>27</v>
      </c>
      <c r="E26" s="87">
        <f ca="1">SUM(D26-C26)</f>
        <v>-10</v>
      </c>
      <c r="F26" s="22">
        <f ca="1">IF(E26=0,0,IF(C26=0,1,E26/C26))</f>
        <v>-0.27027027027027029</v>
      </c>
      <c r="G26" s="87">
        <f>SUMIF($C$6:F$6,G$5,$C26:F26)</f>
        <v>37</v>
      </c>
      <c r="H26" s="87">
        <f ca="1">SUMIF($C$6:G$6,H$5,$C26:G26)</f>
        <v>27</v>
      </c>
      <c r="I26" s="87">
        <f ca="1">SUM(H26-G26)</f>
        <v>-10</v>
      </c>
      <c r="J26" s="22">
        <f ca="1">IF(I26=0,0,IF(G26=0,1,I26/G26))</f>
        <v>-0.27027027027027029</v>
      </c>
      <c r="K26" s="87">
        <f>+DA26</f>
        <v>29</v>
      </c>
      <c r="L26" s="87">
        <f ca="1">OFFSET(DA26,0,14,1,1)</f>
        <v>33</v>
      </c>
      <c r="M26" s="87">
        <f ca="1">SUM(L26-K26)</f>
        <v>4</v>
      </c>
      <c r="N26" s="22">
        <f ca="1">IF(M26=0,0,IF(K26=0,1,M26/K26))</f>
        <v>0.13793103448275862</v>
      </c>
      <c r="O26" s="87">
        <f>SUMIF($C$6:N$6,O$5,$C26:N26)</f>
        <v>66</v>
      </c>
      <c r="P26" s="87">
        <f ca="1">SUMIF($C$6:O$6,P$5,$C26:O26)</f>
        <v>60</v>
      </c>
      <c r="Q26" s="87">
        <f ca="1">SUM(P26-O26)</f>
        <v>-6</v>
      </c>
      <c r="R26" s="22">
        <f ca="1">IF(Q26=0,0,IF(O26=0,1,Q26/O26))</f>
        <v>-9.0909090909090912E-2</v>
      </c>
      <c r="S26" s="87">
        <f>+DB26</f>
        <v>15</v>
      </c>
      <c r="T26" s="87">
        <f ca="1">OFFSET(DB26,0,14,1,1)</f>
        <v>17</v>
      </c>
      <c r="U26" s="87">
        <f ca="1">SUM(T26-S26)</f>
        <v>2</v>
      </c>
      <c r="V26" s="22">
        <f ca="1">IF(U26=0,0,IF(S26=0,1,U26/S26))</f>
        <v>0.13333333333333333</v>
      </c>
      <c r="W26" s="87">
        <f>SUMIF($C$6:V$6,W$5,$C26:V26)</f>
        <v>81</v>
      </c>
      <c r="X26" s="87">
        <f ca="1">SUMIF($C$6:W$6,X$5,$C26:W26)</f>
        <v>77</v>
      </c>
      <c r="Y26" s="87">
        <f ca="1">SUM(X26-W26)</f>
        <v>-4</v>
      </c>
      <c r="Z26" s="22">
        <f ca="1">IF(Y26=0,0,IF(W26=0,1,Y26/W26))</f>
        <v>-4.9382716049382713E-2</v>
      </c>
      <c r="AA26" s="87">
        <f>+DC26</f>
        <v>0</v>
      </c>
      <c r="AB26" s="87">
        <f ca="1">OFFSET(DC26,0,14,1,1)</f>
        <v>0</v>
      </c>
      <c r="AC26" s="87">
        <f ca="1">SUM(AB26-AA26)</f>
        <v>0</v>
      </c>
      <c r="AD26" s="22">
        <f ca="1">IF(AC26=0,0,IF(AA26=0,1,AC26/AA26))</f>
        <v>0</v>
      </c>
      <c r="AE26" s="87">
        <f>SUMIF($C$6:AD$6,AE$5,$C26:AD26)</f>
        <v>81</v>
      </c>
      <c r="AF26" s="87">
        <f ca="1">SUMIF($C$6:AE$6,AF$5,$C26:AE26)</f>
        <v>77</v>
      </c>
      <c r="AG26" s="87">
        <f ca="1">SUM(AF26-AE26)</f>
        <v>-4</v>
      </c>
      <c r="AH26" s="22">
        <f ca="1">IF(AG26=0,0,IF(AE26=0,1,AG26/AE26))</f>
        <v>-4.9382716049382713E-2</v>
      </c>
      <c r="AI26" s="87">
        <f>+DD26</f>
        <v>0</v>
      </c>
      <c r="AJ26" s="87">
        <f ca="1">OFFSET(DD26,0,14,1,1)</f>
        <v>36</v>
      </c>
      <c r="AK26" s="87">
        <f ca="1">SUM(AJ26-AI26)</f>
        <v>36</v>
      </c>
      <c r="AL26" s="22">
        <f ca="1">IF(AK26=0,0,IF(AI26=0,1,AK26/AI26))</f>
        <v>1</v>
      </c>
      <c r="AM26" s="87">
        <f>SUMIF($C$6:AL$6,AM$5,$C26:AL26)</f>
        <v>81</v>
      </c>
      <c r="AN26" s="87">
        <f ca="1">SUMIF($C$6:AM$6,AN$5,$C26:AM26)</f>
        <v>113</v>
      </c>
      <c r="AO26" s="87">
        <f ca="1">SUM(AN26-AM26)</f>
        <v>32</v>
      </c>
      <c r="AP26" s="22">
        <f ca="1">IF(AO26=0,0,IF(AM26=0,1,AO26/AM26))</f>
        <v>0.39506172839506171</v>
      </c>
      <c r="AQ26" s="87">
        <f>+DE26</f>
        <v>0</v>
      </c>
      <c r="AR26" s="87">
        <f ca="1">OFFSET(DE26,0,14,1,1)</f>
        <v>64</v>
      </c>
      <c r="AS26" s="87">
        <f ca="1">SUM(AR26-AQ26)</f>
        <v>64</v>
      </c>
      <c r="AT26" s="22">
        <f ca="1">IF(AS26=0,0,IF(AQ26=0,1,AS26/AQ26))</f>
        <v>1</v>
      </c>
      <c r="AU26" s="87">
        <f>SUMIF($C$6:AT$6,AU$5,$C26:AT26)</f>
        <v>81</v>
      </c>
      <c r="AV26" s="87">
        <f ca="1">SUMIF($C$6:AU$6,AV$5,$C26:AU26)</f>
        <v>177</v>
      </c>
      <c r="AW26" s="87">
        <f ca="1">SUM(AV26-AU26)</f>
        <v>96</v>
      </c>
      <c r="AX26" s="22">
        <f ca="1">IF(AW26=0,0,IF(AU26=0,1,AW26/AU26))</f>
        <v>1.1851851851851851</v>
      </c>
      <c r="AY26" s="87">
        <f>+DF26</f>
        <v>0</v>
      </c>
      <c r="AZ26" s="87">
        <f ca="1">OFFSET(DF26,0,14,1,1)</f>
        <v>21</v>
      </c>
      <c r="BA26" s="87">
        <f ca="1">SUM(AZ26-AY26)</f>
        <v>21</v>
      </c>
      <c r="BB26" s="22">
        <f ca="1">IF(BA26=0,0,IF(AY26=0,1,BA26/AY26))</f>
        <v>1</v>
      </c>
      <c r="BC26" s="87">
        <f>SUMIF($C$6:BB$6,BC$5,$C26:BB26)</f>
        <v>81</v>
      </c>
      <c r="BD26" s="87">
        <f ca="1">SUMIF($C$6:BC$6,BD$5,$C26:BC26)</f>
        <v>198</v>
      </c>
      <c r="BE26" s="87">
        <f ca="1">SUM(BD26-BC26)</f>
        <v>117</v>
      </c>
      <c r="BF26" s="22">
        <f ca="1">IF(BE26=0,0,IF(BC26=0,1,BE26/BC26))</f>
        <v>1.4444444444444444</v>
      </c>
      <c r="BG26" s="87">
        <f>+DG26</f>
        <v>0</v>
      </c>
      <c r="BH26" s="87">
        <f ca="1">OFFSET(DG26,0,14,1,1)</f>
        <v>0</v>
      </c>
      <c r="BI26" s="87">
        <f ca="1">SUM(BH26-BG26)</f>
        <v>0</v>
      </c>
      <c r="BJ26" s="22">
        <f ca="1">IF(BI26=0,0,IF(BG26=0,1,BI26/BG26))</f>
        <v>0</v>
      </c>
      <c r="BK26" s="87">
        <f>SUMIF($C$6:BJ$6,BK$5,$C26:BJ26)</f>
        <v>81</v>
      </c>
      <c r="BL26" s="87">
        <f ca="1">SUMIF($C$6:BK$6,BL$5,$C26:BK26)</f>
        <v>198</v>
      </c>
      <c r="BM26" s="87">
        <f ca="1">SUM(BL26-BK26)</f>
        <v>117</v>
      </c>
      <c r="BN26" s="22">
        <f ca="1">IF(BM26=0,0,IF(BK26=0,1,BM26/BK26))</f>
        <v>1.4444444444444444</v>
      </c>
      <c r="BO26" s="87">
        <f>+DH26</f>
        <v>0</v>
      </c>
      <c r="BP26" s="87">
        <f ca="1">OFFSET(DH26,0,14,1,1)</f>
        <v>0</v>
      </c>
      <c r="BQ26" s="87">
        <f ca="1">SUM(BP26-BO26)</f>
        <v>0</v>
      </c>
      <c r="BR26" s="22">
        <f ca="1">IF(BQ26=0,0,IF(BO26=0,1,BQ26/BO26))</f>
        <v>0</v>
      </c>
      <c r="BS26" s="87">
        <f>SUMIF($C$6:BR$6,BS$5,$C26:BR26)</f>
        <v>81</v>
      </c>
      <c r="BT26" s="87">
        <f ca="1">SUMIF($C$6:BS$6,BT$5,$C26:BS26)</f>
        <v>198</v>
      </c>
      <c r="BU26" s="87">
        <f ca="1">SUM(BT26-BS26)</f>
        <v>117</v>
      </c>
      <c r="BV26" s="22">
        <f ca="1">IF(BU26=0,0,IF(BS26=0,1,BU26/BS26))</f>
        <v>1.4444444444444444</v>
      </c>
      <c r="BW26" s="87">
        <f>+DI26</f>
        <v>0</v>
      </c>
      <c r="BX26" s="87">
        <f ca="1">OFFSET(DI26,0,14,1,1)</f>
        <v>0</v>
      </c>
      <c r="BY26" s="87">
        <f ca="1">SUM(BX26-BW26)</f>
        <v>0</v>
      </c>
      <c r="BZ26" s="22">
        <f ca="1">IF(BY26=0,0,IF(BW26=0,1,BY26/BW26))</f>
        <v>0</v>
      </c>
      <c r="CA26" s="87">
        <f>SUMIF($C$6:BZ$6,CA$5,$C26:BZ26)</f>
        <v>81</v>
      </c>
      <c r="CB26" s="87">
        <f ca="1">SUMIF($C$6:CA$6,CB$5,$C26:CA26)</f>
        <v>198</v>
      </c>
      <c r="CC26" s="87">
        <f ca="1">SUM(CB26-CA26)</f>
        <v>117</v>
      </c>
      <c r="CD26" s="22">
        <f ca="1">IF(CC26=0,0,IF(CA26=0,1,CC26/CA26))</f>
        <v>1.4444444444444444</v>
      </c>
      <c r="CE26" s="87">
        <f>+DJ26</f>
        <v>0</v>
      </c>
      <c r="CF26" s="87">
        <f ca="1">OFFSET(DJ26,0,14,1,1)</f>
        <v>0</v>
      </c>
      <c r="CG26" s="87">
        <f ca="1">SUM(CF26-CE26)</f>
        <v>0</v>
      </c>
      <c r="CH26" s="22">
        <f ca="1">IF(CG26=0,0,IF(CE26=0,1,CG26/CE26))</f>
        <v>0</v>
      </c>
      <c r="CI26" s="87">
        <f>SUMIF($C$6:CH$6,CI$5,$C26:CH26)</f>
        <v>81</v>
      </c>
      <c r="CJ26" s="87">
        <f ca="1">SUMIF($C$6:CI$6,CJ$5,$C26:CI26)</f>
        <v>198</v>
      </c>
      <c r="CK26" s="87">
        <f ca="1">SUM(CJ26-CI26)</f>
        <v>117</v>
      </c>
      <c r="CL26" s="22">
        <f ca="1">IF(CK26=0,0,IF(CI26=0,1,CK26/CI26))</f>
        <v>1.4444444444444444</v>
      </c>
      <c r="CM26" s="87">
        <f>+DK26</f>
        <v>28</v>
      </c>
      <c r="CN26" s="87">
        <f ca="1">OFFSET(DK26,0,14,1,1)</f>
        <v>0</v>
      </c>
      <c r="CO26" s="87">
        <f ca="1">SUM(CN26-CM26)</f>
        <v>-28</v>
      </c>
      <c r="CP26" s="22">
        <f ca="1">IF(CO26=0,0,IF(CM26=0,1,CO26/CM26))</f>
        <v>-1</v>
      </c>
      <c r="CQ26" s="87">
        <f>SUMIF($C$6:CP$6,CQ$5,$C26:CP26)</f>
        <v>109</v>
      </c>
      <c r="CR26" s="87">
        <f ca="1">SUMIF($C$6:CQ$6,CR$5,$C26:CQ26)</f>
        <v>198</v>
      </c>
      <c r="CS26" s="87">
        <f ca="1">SUM(CR26-CQ26)</f>
        <v>89</v>
      </c>
      <c r="CT26" s="22">
        <f ca="1">IF(CS26=0,0,IF(CQ26=0,1,CS26/CQ26))</f>
        <v>0.8165137614678899</v>
      </c>
      <c r="CW26" s="12" t="s">
        <v>13</v>
      </c>
      <c r="CX26" s="81" t="s">
        <v>8</v>
      </c>
      <c r="CY26" s="16"/>
      <c r="CZ26" s="88">
        <f>SUMIF(OGB!$A$101:$A$111,'2011-2012'!CZ$7,OGB!D$101:D$111)</f>
        <v>37</v>
      </c>
      <c r="DA26" s="88">
        <f>SUMIF(OGB!$A$101:$A$111,'2011-2012'!DA$7,OGB!E$101:E$111)</f>
        <v>29</v>
      </c>
      <c r="DB26" s="88">
        <f>SUMIF(OGB!$A$101:$A$111,'2011-2012'!DB$7,OGB!F$101:F$111)</f>
        <v>15</v>
      </c>
      <c r="DC26" s="88">
        <f>SUMIF(OGB!$A$101:$A$111,'2011-2012'!DC$7,OGB!G$101:G$111)</f>
        <v>0</v>
      </c>
      <c r="DD26" s="88">
        <f>SUMIF(OGB!$A$101:$A$111,'2011-2012'!DD$7,OGB!H$101:H$111)</f>
        <v>0</v>
      </c>
      <c r="DE26" s="88">
        <f>SUMIF(OGB!$A$101:$A$111,'2011-2012'!DE$7,OGB!I$101:I$111)</f>
        <v>0</v>
      </c>
      <c r="DF26" s="88">
        <f>SUMIF(OGB!$A$101:$A$111,'2011-2012'!DF$7,OGB!J$101:J$111)</f>
        <v>0</v>
      </c>
      <c r="DG26" s="88">
        <f>SUMIF(OGB!$A$101:$A$111,'2011-2012'!DG$7,OGB!K$101:K$111)</f>
        <v>0</v>
      </c>
      <c r="DH26" s="88">
        <f>SUMIF(OGB!$A$101:$A$111,'2011-2012'!DH$7,OGB!L$101:L$111)</f>
        <v>0</v>
      </c>
      <c r="DI26" s="88">
        <f>SUMIF(OGB!$A$101:$A$111,'2011-2012'!DI$7,OGB!M$101:M$111)</f>
        <v>0</v>
      </c>
      <c r="DJ26" s="88">
        <f>SUMIF(OGB!$A$101:$A$111,'2011-2012'!DJ$7,OGB!N$101:N$111)</f>
        <v>0</v>
      </c>
      <c r="DK26" s="88">
        <f>SUMIF(OGB!$A$101:$A$111,'2011-2012'!DK$7,OGB!O$101:O$111)</f>
        <v>28</v>
      </c>
      <c r="DN26" s="88">
        <f>SUMIF(OGB!$A$101:$A$111,'2011-2012'!DN$7,OGB!D$101:D$111)</f>
        <v>27</v>
      </c>
      <c r="DO26" s="88">
        <f>SUMIF(OGB!$A$101:$A$111,'2011-2012'!DO$7,OGB!E$101:E$111)</f>
        <v>33</v>
      </c>
      <c r="DP26" s="88">
        <f>SUMIF(OGB!$A$101:$A$111,'2011-2012'!DP$7,OGB!F$101:F$111)</f>
        <v>17</v>
      </c>
      <c r="DQ26" s="88">
        <f>SUMIF(OGB!$A$101:$A$111,'2011-2012'!DQ$7,OGB!G$101:G$111)</f>
        <v>0</v>
      </c>
      <c r="DR26" s="88">
        <f>SUMIF(OGB!$A$101:$A$111,'2011-2012'!DR$7,OGB!H$101:H$111)</f>
        <v>36</v>
      </c>
      <c r="DS26" s="88">
        <f>SUMIF(OGB!$A$101:$A$111,'2011-2012'!DS$7,OGB!I$101:I$111)</f>
        <v>64</v>
      </c>
      <c r="DT26" s="88">
        <f>SUMIF(OGB!$A$101:$A$111,'2011-2012'!DT$7,OGB!J$101:J$111)</f>
        <v>21</v>
      </c>
      <c r="DU26" s="88">
        <f>SUMIF(OGB!$A$101:$A$111,'2011-2012'!DU$7,OGB!K$101:K$111)</f>
        <v>0</v>
      </c>
      <c r="DV26" s="88">
        <f>SUMIF(OGB!$A$101:$A$111,'2011-2012'!DV$7,OGB!L$101:L$111)</f>
        <v>0</v>
      </c>
      <c r="DW26" s="88">
        <f>SUMIF(OGB!$A$101:$A$111,'2011-2012'!DW$7,OGB!M$101:M$111)</f>
        <v>0</v>
      </c>
      <c r="DX26" s="88">
        <f>SUMIF(OGB!$A$101:$A$111,'2011-2012'!DX$7,OGB!N$101:N$111)</f>
        <v>0</v>
      </c>
      <c r="DY26" s="88">
        <f>SUMIF(OGB!$A$101:$A$111,'2011-2012'!DY$7,OGB!O$101:O$111)</f>
        <v>0</v>
      </c>
      <c r="DZ26"/>
    </row>
    <row r="27" spans="1:130" s="16" customFormat="1" ht="15.6">
      <c r="A27" s="90"/>
      <c r="B27" s="27" t="s">
        <v>9</v>
      </c>
      <c r="C27" s="14">
        <f>+SUM(C24:C26)</f>
        <v>42331</v>
      </c>
      <c r="D27" s="103">
        <f ca="1">+SUM(D24:D26)</f>
        <v>42434</v>
      </c>
      <c r="E27" s="14">
        <f ca="1">SUM(E24:E26)</f>
        <v>103</v>
      </c>
      <c r="F27" s="15">
        <f ca="1">IF(E27=0,0,IF(C27=0,1,E27/C27))</f>
        <v>2.4332049798020364E-3</v>
      </c>
      <c r="G27" s="14">
        <f>SUM(G24:G26)</f>
        <v>42331</v>
      </c>
      <c r="H27" s="103">
        <f ca="1">SUM(H24:H26)</f>
        <v>42434</v>
      </c>
      <c r="I27" s="14">
        <f ca="1">SUM(I24:I26)</f>
        <v>103</v>
      </c>
      <c r="J27" s="15">
        <f ca="1">IF(I27=0,0,IF(G27=0,1,I27/G27))</f>
        <v>2.4332049798020364E-3</v>
      </c>
      <c r="K27" s="14">
        <f>+SUM(K24:K26)</f>
        <v>40756</v>
      </c>
      <c r="L27" s="103">
        <f ca="1">+SUM(L24:L26)</f>
        <v>46567</v>
      </c>
      <c r="M27" s="14">
        <f ca="1">SUM(M24:M26)</f>
        <v>5811</v>
      </c>
      <c r="N27" s="15">
        <f ca="1">IF(M27=0,0,IF(K27=0,1,M27/K27))</f>
        <v>0.142580233585239</v>
      </c>
      <c r="O27" s="14">
        <f>SUM(O24:O26)</f>
        <v>83087</v>
      </c>
      <c r="P27" s="103">
        <f ca="1">SUM(P24:P26)</f>
        <v>89001</v>
      </c>
      <c r="Q27" s="14">
        <f ca="1">SUM(Q24:Q26)</f>
        <v>5914</v>
      </c>
      <c r="R27" s="15">
        <f ca="1">IF(Q27=0,0,IF(O27=0,1,Q27/O27))</f>
        <v>7.117840336033314E-2</v>
      </c>
      <c r="S27" s="14">
        <f>+SUM(S24:S26)</f>
        <v>49524</v>
      </c>
      <c r="T27" s="103">
        <f ca="1">+SUM(T24:T26)</f>
        <v>57273</v>
      </c>
      <c r="U27" s="14">
        <f ca="1">SUM(U24:U26)</f>
        <v>7749</v>
      </c>
      <c r="V27" s="15">
        <f ca="1">IF(U27=0,0,IF(S27=0,1,U27/S27))</f>
        <v>0.156469590501575</v>
      </c>
      <c r="W27" s="14">
        <f>SUM(W24:W26)</f>
        <v>132611</v>
      </c>
      <c r="X27" s="103">
        <f ca="1">SUM(X24:X26)</f>
        <v>146274</v>
      </c>
      <c r="Y27" s="14">
        <f ca="1">SUM(Y24:Y26)</f>
        <v>13663</v>
      </c>
      <c r="Z27" s="15">
        <f ca="1">IF(Y27=0,0,IF(W27=0,1,Y27/W27))</f>
        <v>0.10303066864739728</v>
      </c>
      <c r="AA27" s="14">
        <f>+SUM(AA24:AA26)</f>
        <v>56555</v>
      </c>
      <c r="AB27" s="103">
        <f ca="1">+SUM(AB24:AB26)</f>
        <v>58861</v>
      </c>
      <c r="AC27" s="14">
        <f ca="1">SUM(AC24:AC26)</f>
        <v>2306</v>
      </c>
      <c r="AD27" s="15">
        <f ca="1">IF(AC27=0,0,IF(AA27=0,1,AC27/AA27))</f>
        <v>4.0774467332684999E-2</v>
      </c>
      <c r="AE27" s="14">
        <f>SUM(AE24:AE26)</f>
        <v>189166</v>
      </c>
      <c r="AF27" s="103">
        <f ca="1">SUM(AF24:AF26)</f>
        <v>205135</v>
      </c>
      <c r="AG27" s="14">
        <f ca="1">SUM(AG24:AG26)</f>
        <v>15969</v>
      </c>
      <c r="AH27" s="15">
        <f ca="1">IF(AG27=0,0,IF(AE27=0,1,AG27/AE27))</f>
        <v>8.441791865345781E-2</v>
      </c>
      <c r="AI27" s="14">
        <f>+SUM(AI24:AI26)</f>
        <v>60831</v>
      </c>
      <c r="AJ27" s="103">
        <f ca="1">+SUM(AJ24:AJ26)</f>
        <v>66628</v>
      </c>
      <c r="AK27" s="14">
        <f ca="1">SUM(AK24:AK26)</f>
        <v>5797</v>
      </c>
      <c r="AL27" s="15">
        <f ca="1">IF(AK27=0,0,IF(AI27=0,1,AK27/AI27))</f>
        <v>9.5296805904884027E-2</v>
      </c>
      <c r="AM27" s="14">
        <f>SUM(AM24:AM26)</f>
        <v>249997</v>
      </c>
      <c r="AN27" s="103">
        <f ca="1">SUM(AN24:AN26)</f>
        <v>271763</v>
      </c>
      <c r="AO27" s="14">
        <f ca="1">SUM(AO24:AO26)</f>
        <v>21766</v>
      </c>
      <c r="AP27" s="15">
        <f ca="1">IF(AO27=0,0,IF(AM27=0,1,AO27/AM27))</f>
        <v>8.7065044780537365E-2</v>
      </c>
      <c r="AQ27" s="14">
        <f>+SUM(AQ24:AQ26)</f>
        <v>64035</v>
      </c>
      <c r="AR27" s="103">
        <f ca="1">+SUM(AR24:AR26)</f>
        <v>70871</v>
      </c>
      <c r="AS27" s="14">
        <f ca="1">SUM(AS24:AS26)</f>
        <v>6836</v>
      </c>
      <c r="AT27" s="15">
        <f ca="1">IF(AS27=0,0,IF(AQ27=0,1,AS27/AQ27))</f>
        <v>0.10675411884125868</v>
      </c>
      <c r="AU27" s="14">
        <f>SUM(AU24:AU26)</f>
        <v>314032</v>
      </c>
      <c r="AV27" s="103">
        <f ca="1">SUM(AV24:AV26)</f>
        <v>342634</v>
      </c>
      <c r="AW27" s="14">
        <f ca="1">SUM(AW24:AW26)</f>
        <v>28602</v>
      </c>
      <c r="AX27" s="15">
        <f ca="1">IF(AW27=0,0,IF(AU27=0,1,AW27/AU27))</f>
        <v>9.1079889947521267E-2</v>
      </c>
      <c r="AY27" s="14">
        <f>+SUM(AY24:AY26)</f>
        <v>78496</v>
      </c>
      <c r="AZ27" s="103">
        <f ca="1">+SUM(AZ24:AZ26)</f>
        <v>80465</v>
      </c>
      <c r="BA27" s="14">
        <f ca="1">SUM(BA24:BA26)</f>
        <v>1969</v>
      </c>
      <c r="BB27" s="15">
        <f ca="1">IF(BA27=0,0,IF(AY27=0,1,BA27/AY27))</f>
        <v>2.5084080717488789E-2</v>
      </c>
      <c r="BC27" s="14">
        <f>SUM(BC24:BC26)</f>
        <v>392528</v>
      </c>
      <c r="BD27" s="103">
        <f ca="1">SUM(BD24:BD26)</f>
        <v>423099</v>
      </c>
      <c r="BE27" s="14">
        <f ca="1">SUM(BE24:BE26)</f>
        <v>30571</v>
      </c>
      <c r="BF27" s="15">
        <f ca="1">IF(BE27=0,0,IF(BC27=0,1,BE27/BC27))</f>
        <v>7.7882342151387923E-2</v>
      </c>
      <c r="BG27" s="14">
        <f>+SUM(BG24:BG26)</f>
        <v>77981</v>
      </c>
      <c r="BH27" s="103">
        <f ca="1">+SUM(BH24:BH26)</f>
        <v>88404</v>
      </c>
      <c r="BI27" s="14">
        <f ca="1">SUM(BI24:BI26)</f>
        <v>10423</v>
      </c>
      <c r="BJ27" s="15">
        <f ca="1">IF(BI27=0,0,IF(BG27=0,1,BI27/BG27))</f>
        <v>0.1336607635193188</v>
      </c>
      <c r="BK27" s="14">
        <f>SUM(BK24:BK26)</f>
        <v>470509</v>
      </c>
      <c r="BL27" s="103">
        <f ca="1">SUM(BL24:BL26)</f>
        <v>511503</v>
      </c>
      <c r="BM27" s="14">
        <f ca="1">SUM(BM24:BM26)</f>
        <v>40994</v>
      </c>
      <c r="BN27" s="15">
        <f ca="1">IF(BM27=0,0,IF(BK27=0,1,BM27/BK27))</f>
        <v>8.7126919995154178E-2</v>
      </c>
      <c r="BO27" s="14">
        <f>+SUM(BO24:BO26)</f>
        <v>64522</v>
      </c>
      <c r="BP27" s="103">
        <f ca="1">+SUM(BP24:BP26)</f>
        <v>72279</v>
      </c>
      <c r="BQ27" s="14">
        <f ca="1">SUM(BQ24:BQ26)</f>
        <v>7757</v>
      </c>
      <c r="BR27" s="15">
        <f ca="1">IF(BQ27=0,0,IF(BO27=0,1,BQ27/BO27))</f>
        <v>0.12022255974706302</v>
      </c>
      <c r="BS27" s="14">
        <f>SUM(BS24:BS26)</f>
        <v>535031</v>
      </c>
      <c r="BT27" s="103">
        <f ca="1">SUM(BT24:BT26)</f>
        <v>583782</v>
      </c>
      <c r="BU27" s="14">
        <f ca="1">SUM(BU24:BU26)</f>
        <v>48751</v>
      </c>
      <c r="BV27" s="15">
        <f ca="1">IF(BU27=0,0,IF(BS27=0,1,BU27/BS27))</f>
        <v>9.1118084746491329E-2</v>
      </c>
      <c r="BW27" s="14">
        <f>+SUM(BW24:BW26)</f>
        <v>61181</v>
      </c>
      <c r="BX27" s="103">
        <f ca="1">+SUM(BX24:BX26)</f>
        <v>67295</v>
      </c>
      <c r="BY27" s="14">
        <f ca="1">SUM(BY24:BY26)</f>
        <v>6114</v>
      </c>
      <c r="BZ27" s="15">
        <f ca="1">IF(BY27=0,0,IF(BW27=0,1,BY27/BW27))</f>
        <v>9.9932985730864163E-2</v>
      </c>
      <c r="CA27" s="14">
        <f>SUM(CA24:CA26)</f>
        <v>596212</v>
      </c>
      <c r="CB27" s="103">
        <f ca="1">SUM(CB24:CB26)</f>
        <v>651077</v>
      </c>
      <c r="CC27" s="14">
        <f ca="1">SUM(CC24:CC26)</f>
        <v>54865</v>
      </c>
      <c r="CD27" s="15">
        <f ca="1">IF(CC27=0,0,IF(CA27=0,1,CC27/CA27))</f>
        <v>9.2022636243483863E-2</v>
      </c>
      <c r="CE27" s="14">
        <f>+SUM(CE24:CE26)</f>
        <v>57183</v>
      </c>
      <c r="CF27" s="103">
        <f ca="1">+SUM(CF24:CF26)</f>
        <v>68844</v>
      </c>
      <c r="CG27" s="14">
        <f ca="1">SUM(CG24:CG26)</f>
        <v>11661</v>
      </c>
      <c r="CH27" s="15">
        <f ca="1">IF(CG27=0,0,IF(CE27=0,1,CG27/CE27))</f>
        <v>0.20392424321913855</v>
      </c>
      <c r="CI27" s="14">
        <f>SUM(CI24:CI26)</f>
        <v>653395</v>
      </c>
      <c r="CJ27" s="103">
        <f ca="1">SUM(CJ24:CJ26)</f>
        <v>719921</v>
      </c>
      <c r="CK27" s="14">
        <f ca="1">SUM(CK24:CK26)</f>
        <v>66526</v>
      </c>
      <c r="CL27" s="15">
        <f ca="1">IF(CK27=0,0,IF(CI27=0,1,CK27/CI27))</f>
        <v>0.10181590002984413</v>
      </c>
      <c r="CM27" s="14">
        <f>+SUM(CM24:CM26)</f>
        <v>58226</v>
      </c>
      <c r="CN27" s="103">
        <f ca="1">+SUM(CN24:CN26)</f>
        <v>64543</v>
      </c>
      <c r="CO27" s="14">
        <f ca="1">SUM(CO24:CO26)</f>
        <v>6317</v>
      </c>
      <c r="CP27" s="15">
        <f ca="1">IF(CO27=0,0,IF(CM27=0,1,CO27/CM27))</f>
        <v>0.10849105210730602</v>
      </c>
      <c r="CQ27" s="14">
        <f>SUM(CQ24:CQ26)</f>
        <v>711621</v>
      </c>
      <c r="CR27" s="103">
        <f ca="1">SUM(CR24:CR26)</f>
        <v>784464</v>
      </c>
      <c r="CS27" s="14">
        <f ca="1">SUM(CS24:CS26)</f>
        <v>72843</v>
      </c>
      <c r="CT27" s="15">
        <f ca="1">IF(CS27=0,0,IF(CQ27=0,1,CS27/CQ27))</f>
        <v>0.10236207194560025</v>
      </c>
      <c r="CW27" s="12"/>
      <c r="CX27" s="12"/>
      <c r="CZ27" s="89"/>
      <c r="DA27" s="89"/>
      <c r="DB27" s="89"/>
      <c r="DC27" s="89"/>
      <c r="DD27" s="89"/>
      <c r="DE27" s="89"/>
      <c r="DF27" s="89"/>
      <c r="DG27" s="89"/>
      <c r="DH27" s="89"/>
      <c r="DI27" s="89"/>
      <c r="DJ27" s="89"/>
      <c r="DK27" s="89"/>
      <c r="DL27" s="12"/>
      <c r="DM27" s="12"/>
      <c r="DN27" s="89"/>
      <c r="DO27" s="89"/>
      <c r="DP27" s="89"/>
      <c r="DQ27" s="89"/>
      <c r="DR27" s="89"/>
      <c r="DS27" s="89"/>
      <c r="DT27" s="89"/>
      <c r="DU27" s="89"/>
      <c r="DV27" s="89"/>
      <c r="DW27" s="89"/>
      <c r="DX27" s="89"/>
      <c r="DY27" s="89"/>
      <c r="DZ27"/>
    </row>
    <row r="28" spans="1:130" s="12" customFormat="1" ht="15.6">
      <c r="A28" s="91"/>
      <c r="B28" s="28"/>
      <c r="C28" s="9"/>
      <c r="D28" s="9"/>
      <c r="E28" s="10"/>
      <c r="F28" s="11"/>
      <c r="G28" s="9"/>
      <c r="H28" s="9"/>
      <c r="I28" s="10"/>
      <c r="J28" s="11"/>
      <c r="K28" s="9"/>
      <c r="L28" s="9"/>
      <c r="M28" s="10"/>
      <c r="N28" s="11"/>
      <c r="O28" s="9"/>
      <c r="P28" s="9"/>
      <c r="Q28" s="10"/>
      <c r="R28" s="11"/>
      <c r="S28" s="9"/>
      <c r="T28" s="9"/>
      <c r="U28" s="10"/>
      <c r="V28" s="11"/>
      <c r="W28" s="9"/>
      <c r="X28" s="9"/>
      <c r="Y28" s="10"/>
      <c r="Z28" s="11"/>
      <c r="AA28" s="9"/>
      <c r="AB28" s="9"/>
      <c r="AC28" s="10"/>
      <c r="AD28" s="11"/>
      <c r="AE28" s="9"/>
      <c r="AF28" s="9"/>
      <c r="AG28" s="10"/>
      <c r="AH28" s="11"/>
      <c r="AI28" s="9"/>
      <c r="AJ28" s="9"/>
      <c r="AK28" s="10"/>
      <c r="AL28" s="11"/>
      <c r="AM28" s="9"/>
      <c r="AN28" s="9"/>
      <c r="AO28" s="10"/>
      <c r="AP28" s="11"/>
      <c r="AQ28" s="9"/>
      <c r="AR28" s="9"/>
      <c r="AS28" s="10"/>
      <c r="AT28" s="11"/>
      <c r="AU28" s="9"/>
      <c r="AV28" s="9"/>
      <c r="AW28" s="10"/>
      <c r="AX28" s="11"/>
      <c r="AY28" s="9"/>
      <c r="AZ28" s="9"/>
      <c r="BA28" s="10"/>
      <c r="BB28" s="11"/>
      <c r="BC28" s="9"/>
      <c r="BD28" s="9"/>
      <c r="BE28" s="10"/>
      <c r="BF28" s="11"/>
      <c r="BG28" s="9"/>
      <c r="BH28" s="9"/>
      <c r="BI28" s="10"/>
      <c r="BJ28" s="11"/>
      <c r="BK28" s="9"/>
      <c r="BL28" s="9"/>
      <c r="BM28" s="10"/>
      <c r="BN28" s="11"/>
      <c r="BO28" s="9"/>
      <c r="BP28" s="9"/>
      <c r="BQ28" s="10"/>
      <c r="BR28" s="11"/>
      <c r="BS28" s="9"/>
      <c r="BT28" s="9"/>
      <c r="BU28" s="10"/>
      <c r="BV28" s="11"/>
      <c r="BW28" s="9"/>
      <c r="BX28" s="9"/>
      <c r="BY28" s="10"/>
      <c r="BZ28" s="11"/>
      <c r="CA28" s="9"/>
      <c r="CB28" s="9"/>
      <c r="CC28" s="10"/>
      <c r="CD28" s="11"/>
      <c r="CE28" s="9"/>
      <c r="CF28" s="9"/>
      <c r="CG28" s="10"/>
      <c r="CH28" s="11"/>
      <c r="CI28" s="9"/>
      <c r="CJ28" s="9"/>
      <c r="CK28" s="10"/>
      <c r="CL28" s="11"/>
      <c r="CM28" s="9"/>
      <c r="CN28" s="9"/>
      <c r="CO28" s="10"/>
      <c r="CP28" s="11"/>
      <c r="CQ28" s="9"/>
      <c r="CR28" s="9"/>
      <c r="CS28" s="10"/>
      <c r="CT28" s="11"/>
      <c r="CY28" s="16"/>
      <c r="CZ28" s="89"/>
      <c r="DA28" s="89"/>
      <c r="DB28" s="89"/>
      <c r="DC28" s="89"/>
      <c r="DD28" s="89"/>
      <c r="DE28" s="89"/>
      <c r="DF28" s="89"/>
      <c r="DG28" s="89"/>
      <c r="DH28" s="89"/>
      <c r="DI28" s="89"/>
      <c r="DJ28" s="89"/>
      <c r="DK28" s="89"/>
      <c r="DN28" s="89"/>
      <c r="DO28" s="89"/>
      <c r="DP28" s="89"/>
      <c r="DQ28" s="89"/>
      <c r="DR28" s="89"/>
      <c r="DS28" s="89"/>
      <c r="DT28" s="89"/>
      <c r="DU28" s="89"/>
      <c r="DV28" s="89"/>
      <c r="DW28" s="89"/>
      <c r="DX28" s="89"/>
      <c r="DY28" s="89"/>
      <c r="DZ28"/>
    </row>
    <row r="29" spans="1:130" s="12" customFormat="1" ht="15" customHeight="1">
      <c r="A29" s="99"/>
      <c r="B29" s="31" t="s">
        <v>6</v>
      </c>
      <c r="C29" s="21">
        <f>+CZ29</f>
        <v>300023</v>
      </c>
      <c r="D29" s="87">
        <f ca="1">OFFSET(CZ29,0,14,1,1)</f>
        <v>298145</v>
      </c>
      <c r="E29" s="21">
        <f ca="1">SUM(D29-C29)</f>
        <v>-1878</v>
      </c>
      <c r="F29" s="22">
        <f ca="1">IF(E29=0,0,IF(C29=0,1,E29/C29))</f>
        <v>-6.2595201034587348E-3</v>
      </c>
      <c r="G29" s="21">
        <f>SUMIF($C$6:F$6,G$5,$C29:F29)</f>
        <v>300023</v>
      </c>
      <c r="H29" s="87">
        <f ca="1">SUMIF($C$6:G$6,H$5,$C29:G29)</f>
        <v>298145</v>
      </c>
      <c r="I29" s="21">
        <f ca="1">SUM(H29-G29)</f>
        <v>-1878</v>
      </c>
      <c r="J29" s="22">
        <f ca="1">IF(I29=0,0,IF(G29=0,1,I29/G29))</f>
        <v>-6.2595201034587348E-3</v>
      </c>
      <c r="K29" s="21">
        <f>+DA29</f>
        <v>284986</v>
      </c>
      <c r="L29" s="87">
        <f ca="1">OFFSET(DA29,0,14,1,1)</f>
        <v>306839</v>
      </c>
      <c r="M29" s="21">
        <f ca="1">SUM(L29-K29)</f>
        <v>21853</v>
      </c>
      <c r="N29" s="22">
        <f ca="1">IF(M29=0,0,IF(K29=0,1,M29/K29))</f>
        <v>7.6680959766444665E-2</v>
      </c>
      <c r="O29" s="21">
        <f>SUMIF($C$6:N$6,O$5,$C29:N29)</f>
        <v>585009</v>
      </c>
      <c r="P29" s="87">
        <f ca="1">SUMIF($C$6:O$6,P$5,$C29:O29)</f>
        <v>604984</v>
      </c>
      <c r="Q29" s="21">
        <f ca="1">SUM(P29-O29)</f>
        <v>19975</v>
      </c>
      <c r="R29" s="22">
        <f ca="1">IF(Q29=0,0,IF(O29=0,1,Q29/O29))</f>
        <v>3.4144773841086204E-2</v>
      </c>
      <c r="S29" s="21">
        <f>+DB29</f>
        <v>354723</v>
      </c>
      <c r="T29" s="87">
        <f ca="1">OFFSET(DB29,0,14,1,1)</f>
        <v>380725</v>
      </c>
      <c r="U29" s="21">
        <f ca="1">SUM(T29-S29)</f>
        <v>26002</v>
      </c>
      <c r="V29" s="22">
        <f ca="1">IF(U29=0,0,IF(S29=0,1,U29/S29))</f>
        <v>7.3302266839195648E-2</v>
      </c>
      <c r="W29" s="21">
        <f>SUMIF($C$6:V$6,W$5,$C29:V29)</f>
        <v>939732</v>
      </c>
      <c r="X29" s="87">
        <f ca="1">SUMIF($C$6:W$6,X$5,$C29:W29)</f>
        <v>985709</v>
      </c>
      <c r="Y29" s="21">
        <f ca="1">SUM(X29-W29)</f>
        <v>45977</v>
      </c>
      <c r="Z29" s="22">
        <f ca="1">IF(Y29=0,0,IF(W29=0,1,Y29/W29))</f>
        <v>4.8925651143091858E-2</v>
      </c>
      <c r="AA29" s="21">
        <f>+DC29</f>
        <v>367315</v>
      </c>
      <c r="AB29" s="87">
        <f ca="1">OFFSET(DC29,0,14,1,1)</f>
        <v>361936</v>
      </c>
      <c r="AC29" s="21">
        <f ca="1">SUM(AB29-AA29)</f>
        <v>-5379</v>
      </c>
      <c r="AD29" s="22">
        <f ca="1">IF(AC29=0,0,IF(AA29=0,1,AC29/AA29))</f>
        <v>-1.4644106557042321E-2</v>
      </c>
      <c r="AE29" s="21">
        <f>SUMIF($C$6:AD$6,AE$5,$C29:AD29)</f>
        <v>1307047</v>
      </c>
      <c r="AF29" s="87">
        <f ca="1">SUMIF($C$6:AE$6,AF$5,$C29:AE29)</f>
        <v>1347645</v>
      </c>
      <c r="AG29" s="21">
        <f ca="1">SUM(AF29-AE29)</f>
        <v>40598</v>
      </c>
      <c r="AH29" s="22">
        <f ca="1">IF(AG29=0,0,IF(AE29=0,1,AG29/AE29))</f>
        <v>3.1060857031154961E-2</v>
      </c>
      <c r="AI29" s="21">
        <f>+DD29</f>
        <v>396504</v>
      </c>
      <c r="AJ29" s="87">
        <f ca="1">OFFSET(DD29,0,14,1,1)</f>
        <v>390899</v>
      </c>
      <c r="AK29" s="21">
        <f ca="1">SUM(AJ29-AI29)</f>
        <v>-5605</v>
      </c>
      <c r="AL29" s="22">
        <f ca="1">IF(AK29=0,0,IF(AI29=0,1,AK29/AI29))</f>
        <v>-1.4136049068861853E-2</v>
      </c>
      <c r="AM29" s="21">
        <f>SUMIF($C$6:AL$6,AM$5,$C29:AL29)</f>
        <v>1703551</v>
      </c>
      <c r="AN29" s="87">
        <f ca="1">SUMIF($C$6:AM$6,AN$5,$C29:AM29)</f>
        <v>1738544</v>
      </c>
      <c r="AO29" s="21">
        <f ca="1">SUM(AN29-AM29)</f>
        <v>34993</v>
      </c>
      <c r="AP29" s="22">
        <f ca="1">IF(AO29=0,0,IF(AM29=0,1,AO29/AM29))</f>
        <v>2.0541210682861858E-2</v>
      </c>
      <c r="AQ29" s="21">
        <f>+DE29</f>
        <v>421905</v>
      </c>
      <c r="AR29" s="87">
        <f ca="1">OFFSET(DE29,0,14,1,1)</f>
        <v>430697</v>
      </c>
      <c r="AS29" s="21">
        <f ca="1">SUM(AR29-AQ29)</f>
        <v>8792</v>
      </c>
      <c r="AT29" s="22">
        <f ca="1">IF(AS29=0,0,IF(AQ29=0,1,AS29/AQ29))</f>
        <v>2.0838814425048292E-2</v>
      </c>
      <c r="AU29" s="21">
        <f>SUMIF($C$6:AT$6,AU$5,$C29:AT29)</f>
        <v>2125456</v>
      </c>
      <c r="AV29" s="87">
        <f ca="1">SUMIF($C$6:AU$6,AV$5,$C29:AU29)</f>
        <v>2169241</v>
      </c>
      <c r="AW29" s="21">
        <f ca="1">SUM(AV29-AU29)</f>
        <v>43785</v>
      </c>
      <c r="AX29" s="22">
        <f ca="1">IF(AW29=0,0,IF(AU29=0,1,AW29/AU29))</f>
        <v>2.0600285303483113E-2</v>
      </c>
      <c r="AY29" s="21">
        <f>+DF29</f>
        <v>553403</v>
      </c>
      <c r="AZ29" s="87">
        <f ca="1">OFFSET(DF29,0,14,1,1)</f>
        <v>531574</v>
      </c>
      <c r="BA29" s="21">
        <f ca="1">SUM(AZ29-AY29)</f>
        <v>-21829</v>
      </c>
      <c r="BB29" s="22">
        <f ca="1">IF(BA29=0,0,IF(AY29=0,1,BA29/AY29))</f>
        <v>-3.9445033727681274E-2</v>
      </c>
      <c r="BC29" s="21">
        <f>SUMIF($C$6:BB$6,BC$5,$C29:BB29)</f>
        <v>2678859</v>
      </c>
      <c r="BD29" s="87">
        <f ca="1">SUMIF($C$6:BC$6,BD$5,$C29:BC29)</f>
        <v>2700815</v>
      </c>
      <c r="BE29" s="21">
        <f ca="1">SUM(BD29-BC29)</f>
        <v>21956</v>
      </c>
      <c r="BF29" s="22">
        <f ca="1">IF(BE29=0,0,IF(BC29=0,1,BE29/BC29))</f>
        <v>8.1960267412357277E-3</v>
      </c>
      <c r="BG29" s="21">
        <f>+DG29</f>
        <v>548609</v>
      </c>
      <c r="BH29" s="87">
        <f ca="1">OFFSET(DG29,0,14,1,1)</f>
        <v>558528</v>
      </c>
      <c r="BI29" s="21">
        <f ca="1">SUM(BH29-BG29)</f>
        <v>9919</v>
      </c>
      <c r="BJ29" s="22">
        <f ca="1">IF(BI29=0,0,IF(BG29=0,1,BI29/BG29))</f>
        <v>1.8080272106363548E-2</v>
      </c>
      <c r="BK29" s="21">
        <f>SUMIF($C$6:BJ$6,BK$5,$C29:BJ29)</f>
        <v>3227468</v>
      </c>
      <c r="BL29" s="87">
        <f ca="1">SUMIF($C$6:BK$6,BL$5,$C29:BK29)</f>
        <v>3259343</v>
      </c>
      <c r="BM29" s="21">
        <f ca="1">SUM(BL29-BK29)</f>
        <v>31875</v>
      </c>
      <c r="BN29" s="22">
        <f ca="1">IF(BM29=0,0,IF(BK29=0,1,BM29/BK29))</f>
        <v>9.8761629859691873E-3</v>
      </c>
      <c r="BO29" s="21">
        <f>+DH29</f>
        <v>418719</v>
      </c>
      <c r="BP29" s="87">
        <f ca="1">OFFSET(DH29,0,14,1,1)</f>
        <v>404273</v>
      </c>
      <c r="BQ29" s="21">
        <f ca="1">SUM(BP29-BO29)</f>
        <v>-14446</v>
      </c>
      <c r="BR29" s="22">
        <f ca="1">IF(BQ29=0,0,IF(BO29=0,1,BQ29/BO29))</f>
        <v>-3.4500464511999694E-2</v>
      </c>
      <c r="BS29" s="21">
        <f>SUMIF($C$6:BR$6,BS$5,$C29:BR29)</f>
        <v>3646187</v>
      </c>
      <c r="BT29" s="87">
        <f ca="1">SUMIF($C$6:BS$6,BT$5,$C29:BS29)</f>
        <v>3663616</v>
      </c>
      <c r="BU29" s="21">
        <f ca="1">SUM(BT29-BS29)</f>
        <v>17429</v>
      </c>
      <c r="BV29" s="22">
        <f ca="1">IF(BU29=0,0,IF(BS29=0,1,BU29/BS29))</f>
        <v>4.7800620209550414E-3</v>
      </c>
      <c r="BW29" s="21">
        <f>+DI29</f>
        <v>393126</v>
      </c>
      <c r="BX29" s="87">
        <f ca="1">OFFSET(DI29,0,14,1,1)</f>
        <v>380265</v>
      </c>
      <c r="BY29" s="21">
        <f ca="1">SUM(BX29-BW29)</f>
        <v>-12861</v>
      </c>
      <c r="BZ29" s="22">
        <f ca="1">IF(BY29=0,0,IF(BW29=0,1,BY29/BW29))</f>
        <v>-3.2714702156560492E-2</v>
      </c>
      <c r="CA29" s="21">
        <f>SUMIF($C$6:BZ$6,CA$5,$C29:BZ29)</f>
        <v>4039313</v>
      </c>
      <c r="CB29" s="87">
        <f ca="1">SUMIF($C$6:CA$6,CB$5,$C29:CA29)</f>
        <v>4043881</v>
      </c>
      <c r="CC29" s="21">
        <f ca="1">SUM(CB29-CA29)</f>
        <v>4568</v>
      </c>
      <c r="CD29" s="22">
        <f ca="1">IF(CC29=0,0,IF(CA29=0,1,CC29/CA29))</f>
        <v>1.1308853758052421E-3</v>
      </c>
      <c r="CE29" s="21">
        <f>+DJ29</f>
        <v>364052</v>
      </c>
      <c r="CF29" s="87">
        <f ca="1">OFFSET(DJ29,0,14,1,1)</f>
        <v>351520</v>
      </c>
      <c r="CG29" s="21">
        <f ca="1">SUM(CF29-CE29)</f>
        <v>-12532</v>
      </c>
      <c r="CH29" s="22">
        <f ca="1">IF(CG29=0,0,IF(CE29=0,1,CG29/CE29))</f>
        <v>-3.4423653763748036E-2</v>
      </c>
      <c r="CI29" s="21">
        <f>SUMIF($C$6:CH$6,CI$5,$C29:CH29)</f>
        <v>4403365</v>
      </c>
      <c r="CJ29" s="87">
        <f ca="1">SUMIF($C$6:CI$6,CJ$5,$C29:CI29)</f>
        <v>4395401</v>
      </c>
      <c r="CK29" s="21">
        <f ca="1">SUM(CJ29-CI29)</f>
        <v>-7964</v>
      </c>
      <c r="CL29" s="22">
        <f ca="1">IF(CK29=0,0,IF(CI29=0,1,CK29/CI29))</f>
        <v>-1.8086168191826025E-3</v>
      </c>
      <c r="CM29" s="21">
        <f>+DK29</f>
        <v>368699</v>
      </c>
      <c r="CN29" s="87">
        <f ca="1">OFFSET(DK29,0,14,1,1)</f>
        <v>351622</v>
      </c>
      <c r="CO29" s="21">
        <f ca="1">SUM(CN29-CM29)</f>
        <v>-17077</v>
      </c>
      <c r="CP29" s="22">
        <f ca="1">IF(CO29=0,0,IF(CM29=0,1,CO29/CM29))</f>
        <v>-4.6316914339339134E-2</v>
      </c>
      <c r="CQ29" s="21">
        <f>SUMIF($C$6:CP$6,CQ$5,$C29:CP29)</f>
        <v>4772064</v>
      </c>
      <c r="CR29" s="87">
        <f ca="1">SUMIF($C$6:CQ$6,CR$5,$C29:CQ29)</f>
        <v>4747023</v>
      </c>
      <c r="CS29" s="21">
        <f ca="1">SUM(CR29-CQ29)</f>
        <v>-25041</v>
      </c>
      <c r="CT29" s="22">
        <f ca="1">IF(CS29=0,0,IF(CQ29=0,1,CS29/CQ29))</f>
        <v>-5.2474149550383233E-3</v>
      </c>
      <c r="CW29" s="12" t="s">
        <v>14</v>
      </c>
      <c r="CX29" s="81" t="s">
        <v>6</v>
      </c>
      <c r="CZ29" s="88">
        <f>SUMIF(PB!$A$73:$A$78,'2011-2012'!CZ$7,PB!D$73:D$78)</f>
        <v>300023</v>
      </c>
      <c r="DA29" s="88">
        <f>SUMIF(PB!$A$73:$A$78,'2011-2012'!DA$7,PB!E$73:E$78)</f>
        <v>284986</v>
      </c>
      <c r="DB29" s="88">
        <f>SUMIF(PB!$A$73:$A$78,'2011-2012'!DB$7,PB!F$73:F$78)</f>
        <v>354723</v>
      </c>
      <c r="DC29" s="88">
        <f>SUMIF(PB!$A$73:$A$78,'2011-2012'!DC$7,PB!G$73:G$78)</f>
        <v>367315</v>
      </c>
      <c r="DD29" s="88">
        <f>SUMIF(PB!$A$73:$A$78,'2011-2012'!DD$7,PB!H$73:H$78)</f>
        <v>396504</v>
      </c>
      <c r="DE29" s="88">
        <f>SUMIF(PB!$A$73:$A$78,'2011-2012'!DE$7,PB!I$73:I$78)</f>
        <v>421905</v>
      </c>
      <c r="DF29" s="88">
        <f>SUMIF(PB!$A$73:$A$78,'2011-2012'!DF$7,PB!J$73:J$78)</f>
        <v>553403</v>
      </c>
      <c r="DG29" s="88">
        <f>SUMIF(PB!$A$73:$A$78,'2011-2012'!DG$7,PB!K$73:K$78)</f>
        <v>548609</v>
      </c>
      <c r="DH29" s="88">
        <f>SUMIF(PB!$A$73:$A$78,'2011-2012'!DH$7,PB!L$73:L$78)</f>
        <v>418719</v>
      </c>
      <c r="DI29" s="88">
        <f>SUMIF(PB!$A$73:$A$78,'2011-2012'!DI$7,PB!M$73:M$78)</f>
        <v>393126</v>
      </c>
      <c r="DJ29" s="88">
        <f>SUMIF(PB!$A$73:$A$78,'2011-2012'!DJ$7,PB!N$73:N$78)</f>
        <v>364052</v>
      </c>
      <c r="DK29" s="88">
        <f>SUMIF(PB!$A$73:$A$78,'2011-2012'!DK$7,PB!O$73:O$78)</f>
        <v>368699</v>
      </c>
      <c r="DN29" s="88">
        <f>SUMIF(PB!$A$73:$A$79,'2011-2012'!DN$7,PB!D$73:D$79)</f>
        <v>298145</v>
      </c>
      <c r="DO29" s="88">
        <f>SUMIF(PB!$A$73:$A$79,'2011-2012'!DO$7,PB!E$73:E$79)</f>
        <v>306839</v>
      </c>
      <c r="DP29" s="88">
        <f>SUMIF(PB!$A$73:$A$79,'2011-2012'!DP$7,PB!F$73:F$79)</f>
        <v>380725</v>
      </c>
      <c r="DQ29" s="88">
        <f>SUMIF(PB!$A$73:$A$79,'2011-2012'!DQ$7,PB!G$73:G$79)</f>
        <v>361936</v>
      </c>
      <c r="DR29" s="88">
        <f>SUMIF(PB!$A$73:$A$79,'2011-2012'!DR$7,PB!H$73:H$79)</f>
        <v>390899</v>
      </c>
      <c r="DS29" s="88">
        <f>SUMIF(PB!$A$73:$A$79,'2011-2012'!DS$7,PB!I$73:I$79)</f>
        <v>430697</v>
      </c>
      <c r="DT29" s="88">
        <f>SUMIF(PB!$A$73:$A$79,'2011-2012'!DT$7,PB!J$73:J$79)</f>
        <v>531574</v>
      </c>
      <c r="DU29" s="88">
        <f>SUMIF(PB!$A$73:$A$79,'2011-2012'!DU$7,PB!K$73:K$79)</f>
        <v>558528</v>
      </c>
      <c r="DV29" s="88">
        <f>SUMIF(PB!$A$73:$A$79,'2011-2012'!DV$7,PB!L$73:L$79)</f>
        <v>404273</v>
      </c>
      <c r="DW29" s="88">
        <f>SUMIF(PB!$A$73:$A$79,'2011-2012'!DW$7,PB!M$73:M$79)</f>
        <v>380265</v>
      </c>
      <c r="DX29" s="88">
        <f>SUMIF(PB!$A$73:$A$79,'2011-2012'!DX$7,PB!N$73:N$79)</f>
        <v>351520</v>
      </c>
      <c r="DY29" s="88">
        <f>SUMIF(PB!$A$73:$A$79,'2011-2012'!DY$7,PB!O$73:O$79)</f>
        <v>351622</v>
      </c>
      <c r="DZ29"/>
    </row>
    <row r="30" spans="1:130" s="12" customFormat="1" ht="15.6">
      <c r="A30" s="101" t="str">
        <f>+CW31</f>
        <v>Peace Bridge</v>
      </c>
      <c r="B30" s="29" t="s">
        <v>7</v>
      </c>
      <c r="C30" s="21">
        <f>+CZ30</f>
        <v>96938</v>
      </c>
      <c r="D30" s="87">
        <f ca="1">OFFSET(CZ30,0,14,1,1)</f>
        <v>103727</v>
      </c>
      <c r="E30" s="21">
        <f ca="1">SUM(D30-C30)</f>
        <v>6789</v>
      </c>
      <c r="F30" s="22">
        <f ca="1">IF(E30=0,0,IF(C30=0,1,E30/C30))</f>
        <v>7.0034455012482205E-2</v>
      </c>
      <c r="G30" s="21">
        <f>SUMIF($C$6:F$6,G$5,$C30:F30)</f>
        <v>96938</v>
      </c>
      <c r="H30" s="87">
        <f ca="1">SUMIF($C$6:G$6,H$5,$C30:G30)</f>
        <v>103727</v>
      </c>
      <c r="I30" s="21">
        <f ca="1">SUM(H30-G30)</f>
        <v>6789</v>
      </c>
      <c r="J30" s="22">
        <f ca="1">IF(I30=0,0,IF(G30=0,1,I30/G30))</f>
        <v>7.0034455012482205E-2</v>
      </c>
      <c r="K30" s="21">
        <f>+DA30</f>
        <v>95153</v>
      </c>
      <c r="L30" s="87">
        <f ca="1">OFFSET(DA30,0,14,1,1)</f>
        <v>101752</v>
      </c>
      <c r="M30" s="21">
        <f ca="1">SUM(L30-K30)</f>
        <v>6599</v>
      </c>
      <c r="N30" s="22">
        <f ca="1">IF(M30=0,0,IF(K30=0,1,M30/K30))</f>
        <v>6.9351465534455037E-2</v>
      </c>
      <c r="O30" s="21">
        <f>SUMIF($C$6:N$6,O$5,$C30:N30)</f>
        <v>192091</v>
      </c>
      <c r="P30" s="87">
        <f ca="1">SUMIF($C$6:O$6,P$5,$C30:O30)</f>
        <v>205479</v>
      </c>
      <c r="Q30" s="21">
        <f ca="1">SUM(P30-O30)</f>
        <v>13388</v>
      </c>
      <c r="R30" s="22">
        <f ca="1">IF(Q30=0,0,IF(O30=0,1,Q30/O30))</f>
        <v>6.9696133603344243E-2</v>
      </c>
      <c r="S30" s="21">
        <f>+DB30</f>
        <v>114026</v>
      </c>
      <c r="T30" s="87">
        <f ca="1">OFFSET(DB30,0,14,1,1)</f>
        <v>109548</v>
      </c>
      <c r="U30" s="21">
        <f ca="1">SUM(T30-S30)</f>
        <v>-4478</v>
      </c>
      <c r="V30" s="22">
        <f ca="1">IF(U30=0,0,IF(S30=0,1,U30/S30))</f>
        <v>-3.9271745040604773E-2</v>
      </c>
      <c r="W30" s="21">
        <f>SUMIF($C$6:V$6,W$5,$C30:V30)</f>
        <v>306117</v>
      </c>
      <c r="X30" s="87">
        <f ca="1">SUMIF($C$6:W$6,X$5,$C30:W30)</f>
        <v>315027</v>
      </c>
      <c r="Y30" s="21">
        <f ca="1">SUM(X30-W30)</f>
        <v>8910</v>
      </c>
      <c r="Z30" s="22">
        <f ca="1">IF(Y30=0,0,IF(W30=0,1,Y30/W30))</f>
        <v>2.9106518096022108E-2</v>
      </c>
      <c r="AA30" s="21">
        <f>+DC30</f>
        <v>102940</v>
      </c>
      <c r="AB30" s="87">
        <f ca="1">OFFSET(DC30,0,14,1,1)</f>
        <v>106867</v>
      </c>
      <c r="AC30" s="21">
        <f ca="1">SUM(AB30-AA30)</f>
        <v>3927</v>
      </c>
      <c r="AD30" s="22">
        <f ca="1">IF(AC30=0,0,IF(AA30=0,1,AC30/AA30))</f>
        <v>3.8148435982125507E-2</v>
      </c>
      <c r="AE30" s="21">
        <f>SUMIF($C$6:AD$6,AE$5,$C30:AD30)</f>
        <v>409057</v>
      </c>
      <c r="AF30" s="87">
        <f ca="1">SUMIF($C$6:AE$6,AF$5,$C30:AE30)</f>
        <v>421894</v>
      </c>
      <c r="AG30" s="21">
        <f ca="1">SUM(AF30-AE30)</f>
        <v>12837</v>
      </c>
      <c r="AH30" s="22">
        <f ca="1">IF(AG30=0,0,IF(AE30=0,1,AG30/AE30))</f>
        <v>3.1381934547019118E-2</v>
      </c>
      <c r="AI30" s="21">
        <f>+DD30</f>
        <v>107147</v>
      </c>
      <c r="AJ30" s="87">
        <f ca="1">OFFSET(DD30,0,14,1,1)</f>
        <v>113836</v>
      </c>
      <c r="AK30" s="21">
        <f ca="1">SUM(AJ30-AI30)</f>
        <v>6689</v>
      </c>
      <c r="AL30" s="22">
        <f ca="1">IF(AK30=0,0,IF(AI30=0,1,AK30/AI30))</f>
        <v>6.2428252774226062E-2</v>
      </c>
      <c r="AM30" s="21">
        <f>SUMIF($C$6:AL$6,AM$5,$C30:AL30)</f>
        <v>516204</v>
      </c>
      <c r="AN30" s="87">
        <f ca="1">SUMIF($C$6:AM$6,AN$5,$C30:AM30)</f>
        <v>535730</v>
      </c>
      <c r="AO30" s="21">
        <f ca="1">SUM(AN30-AM30)</f>
        <v>19526</v>
      </c>
      <c r="AP30" s="22">
        <f ca="1">IF(AO30=0,0,IF(AM30=0,1,AO30/AM30))</f>
        <v>3.7826130754507907E-2</v>
      </c>
      <c r="AQ30" s="21">
        <f>+DE30</f>
        <v>111970</v>
      </c>
      <c r="AR30" s="87">
        <f ca="1">OFFSET(DE30,0,14,1,1)</f>
        <v>108995</v>
      </c>
      <c r="AS30" s="21">
        <f ca="1">SUM(AR30-AQ30)</f>
        <v>-2975</v>
      </c>
      <c r="AT30" s="22">
        <f ca="1">IF(AS30=0,0,IF(AQ30=0,1,AS30/AQ30))</f>
        <v>-2.6569616861659373E-2</v>
      </c>
      <c r="AU30" s="21">
        <f>SUMIF($C$6:AT$6,AU$5,$C30:AT30)</f>
        <v>628174</v>
      </c>
      <c r="AV30" s="87">
        <f ca="1">SUMIF($C$6:AU$6,AV$5,$C30:AU30)</f>
        <v>644725</v>
      </c>
      <c r="AW30" s="21">
        <f ca="1">SUM(AV30-AU30)</f>
        <v>16551</v>
      </c>
      <c r="AX30" s="22">
        <f ca="1">IF(AW30=0,0,IF(AU30=0,1,AW30/AU30))</f>
        <v>2.6347795356063766E-2</v>
      </c>
      <c r="AY30" s="21">
        <f>+DF30</f>
        <v>97612</v>
      </c>
      <c r="AZ30" s="87">
        <f ca="1">OFFSET(DF30,0,14,1,1)</f>
        <v>103426</v>
      </c>
      <c r="BA30" s="21">
        <f ca="1">SUM(AZ30-AY30)</f>
        <v>5814</v>
      </c>
      <c r="BB30" s="22">
        <f ca="1">IF(BA30=0,0,IF(AY30=0,1,BA30/AY30))</f>
        <v>5.9562348891529733E-2</v>
      </c>
      <c r="BC30" s="21">
        <f>SUMIF($C$6:BB$6,BC$5,$C30:BB30)</f>
        <v>725786</v>
      </c>
      <c r="BD30" s="87">
        <f ca="1">SUMIF($C$6:BC$6,BD$5,$C30:BC30)</f>
        <v>748151</v>
      </c>
      <c r="BE30" s="21">
        <f ca="1">SUM(BD30-BC30)</f>
        <v>22365</v>
      </c>
      <c r="BF30" s="22">
        <f ca="1">IF(BE30=0,0,IF(BC30=0,1,BE30/BC30))</f>
        <v>3.0814868294511053E-2</v>
      </c>
      <c r="BG30" s="21">
        <f>+DG30</f>
        <v>111239</v>
      </c>
      <c r="BH30" s="87">
        <f ca="1">OFFSET(DG30,0,14,1,1)</f>
        <v>110792</v>
      </c>
      <c r="BI30" s="21">
        <f ca="1">SUM(BH30-BG30)</f>
        <v>-447</v>
      </c>
      <c r="BJ30" s="22">
        <f ca="1">IF(BI30=0,0,IF(BG30=0,1,BI30/BG30))</f>
        <v>-4.0183748505470207E-3</v>
      </c>
      <c r="BK30" s="21">
        <f>SUMIF($C$6:BJ$6,BK$5,$C30:BJ30)</f>
        <v>837025</v>
      </c>
      <c r="BL30" s="87">
        <f ca="1">SUMIF($C$6:BK$6,BL$5,$C30:BK30)</f>
        <v>858943</v>
      </c>
      <c r="BM30" s="21">
        <f ca="1">SUM(BL30-BK30)</f>
        <v>21918</v>
      </c>
      <c r="BN30" s="22">
        <f ca="1">IF(BM30=0,0,IF(BK30=0,1,BM30/BK30))</f>
        <v>2.6185597801738299E-2</v>
      </c>
      <c r="BO30" s="21">
        <f>+DH30</f>
        <v>108022</v>
      </c>
      <c r="BP30" s="87">
        <f ca="1">OFFSET(DH30,0,14,1,1)</f>
        <v>102008</v>
      </c>
      <c r="BQ30" s="21">
        <f ca="1">SUM(BP30-BO30)</f>
        <v>-6014</v>
      </c>
      <c r="BR30" s="22">
        <f ca="1">IF(BQ30=0,0,IF(BO30=0,1,BQ30/BO30))</f>
        <v>-5.5673844216918775E-2</v>
      </c>
      <c r="BS30" s="21">
        <f>SUMIF($C$6:BR$6,BS$5,$C30:BR30)</f>
        <v>945047</v>
      </c>
      <c r="BT30" s="87">
        <f ca="1">SUMIF($C$6:BS$6,BT$5,$C30:BS30)</f>
        <v>960951</v>
      </c>
      <c r="BU30" s="21">
        <f ca="1">SUM(BT30-BS30)</f>
        <v>15904</v>
      </c>
      <c r="BV30" s="22">
        <f ca="1">IF(BU30=0,0,IF(BS30=0,1,BU30/BS30))</f>
        <v>1.6828792642059071E-2</v>
      </c>
      <c r="BW30" s="21">
        <f>+DI30</f>
        <v>107200</v>
      </c>
      <c r="BX30" s="87">
        <f ca="1">OFFSET(DI30,0,14,1,1)</f>
        <v>109991</v>
      </c>
      <c r="BY30" s="21">
        <f ca="1">SUM(BX30-BW30)</f>
        <v>2791</v>
      </c>
      <c r="BZ30" s="22">
        <f ca="1">IF(BY30=0,0,IF(BW30=0,1,BY30/BW30))</f>
        <v>2.6035447761194031E-2</v>
      </c>
      <c r="CA30" s="21">
        <f>SUMIF($C$6:BZ$6,CA$5,$C30:BZ30)</f>
        <v>1052247</v>
      </c>
      <c r="CB30" s="87">
        <f ca="1">SUMIF($C$6:CA$6,CB$5,$C30:CA30)</f>
        <v>1070942</v>
      </c>
      <c r="CC30" s="21">
        <f ca="1">SUM(CB30-CA30)</f>
        <v>18695</v>
      </c>
      <c r="CD30" s="22">
        <f ca="1">IF(CC30=0,0,IF(CA30=0,1,CC30/CA30))</f>
        <v>1.7766741078853159E-2</v>
      </c>
      <c r="CE30" s="21">
        <f>+DJ30</f>
        <v>105821</v>
      </c>
      <c r="CF30" s="87">
        <f ca="1">OFFSET(DJ30,0,14,1,1)</f>
        <v>105782</v>
      </c>
      <c r="CG30" s="21">
        <f ca="1">SUM(CF30-CE30)</f>
        <v>-39</v>
      </c>
      <c r="CH30" s="22">
        <f ca="1">IF(CG30=0,0,IF(CE30=0,1,CG30/CE30))</f>
        <v>-3.6854688577881518E-4</v>
      </c>
      <c r="CI30" s="21">
        <f>SUMIF($C$6:CH$6,CI$5,$C30:CH30)</f>
        <v>1158068</v>
      </c>
      <c r="CJ30" s="87">
        <f ca="1">SUMIF($C$6:CI$6,CJ$5,$C30:CI30)</f>
        <v>1176724</v>
      </c>
      <c r="CK30" s="21">
        <f ca="1">SUM(CJ30-CI30)</f>
        <v>18656</v>
      </c>
      <c r="CL30" s="22">
        <f ca="1">IF(CK30=0,0,IF(CI30=0,1,CK30/CI30))</f>
        <v>1.6109589419619572E-2</v>
      </c>
      <c r="CM30" s="21">
        <f>+DK30</f>
        <v>94990</v>
      </c>
      <c r="CN30" s="87">
        <f ca="1">OFFSET(DK30,0,14,1,1)</f>
        <v>88627</v>
      </c>
      <c r="CO30" s="21">
        <f ca="1">SUM(CN30-CM30)</f>
        <v>-6363</v>
      </c>
      <c r="CP30" s="22">
        <f ca="1">IF(CO30=0,0,IF(CM30=0,1,CO30/CM30))</f>
        <v>-6.6985998526160648E-2</v>
      </c>
      <c r="CQ30" s="21">
        <f>SUMIF($C$6:CP$6,CQ$5,$C30:CP30)</f>
        <v>1253058</v>
      </c>
      <c r="CR30" s="87">
        <f ca="1">SUMIF($C$6:CQ$6,CR$5,$C30:CQ30)</f>
        <v>1265351</v>
      </c>
      <c r="CS30" s="21">
        <f ca="1">SUM(CR30-CQ30)</f>
        <v>12293</v>
      </c>
      <c r="CT30" s="22">
        <f ca="1">IF(CS30=0,0,IF(CQ30=0,1,CS30/CQ30))</f>
        <v>9.8103998378367158E-3</v>
      </c>
      <c r="CW30" s="12" t="s">
        <v>14</v>
      </c>
      <c r="CX30" s="81" t="s">
        <v>7</v>
      </c>
      <c r="CY30" s="16"/>
      <c r="CZ30" s="88">
        <f>SUMIF(PB!$A$87:$A$92,'2011-2012'!CZ$7,PB!D$87:D$92)</f>
        <v>96938</v>
      </c>
      <c r="DA30" s="88">
        <f>SUMIF(PB!$A$87:$A$92,'2011-2012'!DA$7,PB!E$87:E$92)</f>
        <v>95153</v>
      </c>
      <c r="DB30" s="88">
        <f>SUMIF(PB!$A$87:$A$92,'2011-2012'!DB$7,PB!F$87:F$92)</f>
        <v>114026</v>
      </c>
      <c r="DC30" s="88">
        <f>SUMIF(PB!$A$87:$A$92,'2011-2012'!DC$7,PB!G$87:G$92)</f>
        <v>102940</v>
      </c>
      <c r="DD30" s="88">
        <f>SUMIF(PB!$A$87:$A$92,'2011-2012'!DD$7,PB!H$87:H$92)</f>
        <v>107147</v>
      </c>
      <c r="DE30" s="88">
        <f>SUMIF(PB!$A$87:$A$92,'2011-2012'!DE$7,PB!I$87:I$92)</f>
        <v>111970</v>
      </c>
      <c r="DF30" s="88">
        <f>SUMIF(PB!$A$87:$A$92,'2011-2012'!DF$7,PB!J$87:J$92)</f>
        <v>97612</v>
      </c>
      <c r="DG30" s="88">
        <f>SUMIF(PB!$A$87:$A$92,'2011-2012'!DG$7,PB!K$87:K$92)</f>
        <v>111239</v>
      </c>
      <c r="DH30" s="88">
        <f>SUMIF(PB!$A$87:$A$92,'2011-2012'!DH$7,PB!L$87:L$92)</f>
        <v>108022</v>
      </c>
      <c r="DI30" s="88">
        <f>SUMIF(PB!$A$87:$A$92,'2011-2012'!DI$7,PB!M$87:M$92)</f>
        <v>107200</v>
      </c>
      <c r="DJ30" s="88">
        <f>SUMIF(PB!$A$87:$A$92,'2011-2012'!DJ$7,PB!N$87:N$92)</f>
        <v>105821</v>
      </c>
      <c r="DK30" s="88">
        <f>SUMIF(PB!$A$87:$A$92,'2011-2012'!DK$7,PB!O$87:O$92)</f>
        <v>94990</v>
      </c>
      <c r="DN30" s="88">
        <f>SUMIF(PB!$A$87:$A$93,'2011-2012'!DN$7,PB!D$87:D$93)</f>
        <v>103727</v>
      </c>
      <c r="DO30" s="88">
        <f>SUMIF(PB!$A$87:$A$93,'2011-2012'!DO$7,PB!E$87:E$93)</f>
        <v>101752</v>
      </c>
      <c r="DP30" s="88">
        <f>SUMIF(PB!$A$87:$A$93,'2011-2012'!DP$7,PB!F$87:F$93)</f>
        <v>109548</v>
      </c>
      <c r="DQ30" s="88">
        <f>SUMIF(PB!$A$87:$A$93,'2011-2012'!DQ$7,PB!G$87:G$93)</f>
        <v>106867</v>
      </c>
      <c r="DR30" s="88">
        <f>SUMIF(PB!$A$87:$A$93,'2011-2012'!DR$7,PB!H$87:H$93)</f>
        <v>113836</v>
      </c>
      <c r="DS30" s="88">
        <f>SUMIF(PB!$A$87:$A$93,'2011-2012'!DS$7,PB!I$87:I$93)</f>
        <v>108995</v>
      </c>
      <c r="DT30" s="88">
        <f>SUMIF(PB!$A$87:$A$93,'2011-2012'!DT$7,PB!J$87:J$93)</f>
        <v>103426</v>
      </c>
      <c r="DU30" s="88">
        <f>SUMIF(PB!$A$87:$A$93,'2011-2012'!DU$7,PB!K$87:K$93)</f>
        <v>110792</v>
      </c>
      <c r="DV30" s="88">
        <f>SUMIF(PB!$A$87:$A$93,'2011-2012'!DV$7,PB!L$87:L$93)</f>
        <v>102008</v>
      </c>
      <c r="DW30" s="88">
        <f>SUMIF(PB!$A$87:$A$93,'2011-2012'!DW$7,PB!M$87:M$93)</f>
        <v>109991</v>
      </c>
      <c r="DX30" s="88">
        <f>SUMIF(PB!$A$87:$A$93,'2011-2012'!DX$7,PB!N$87:N$93)</f>
        <v>105782</v>
      </c>
      <c r="DY30" s="88">
        <f>SUMIF(PB!$A$87:$A$93,'2011-2012'!DY$7,PB!O$87:O$93)</f>
        <v>88627</v>
      </c>
      <c r="DZ30"/>
    </row>
    <row r="31" spans="1:130" s="12" customFormat="1" ht="15.6">
      <c r="A31" s="100"/>
      <c r="B31" s="29" t="s">
        <v>8</v>
      </c>
      <c r="C31" s="87">
        <f>+CZ31</f>
        <v>2260</v>
      </c>
      <c r="D31" s="87">
        <f ca="1">OFFSET(CZ31,0,14,1,1)</f>
        <v>2398</v>
      </c>
      <c r="E31" s="87">
        <f ca="1">SUM(D31-C31)</f>
        <v>138</v>
      </c>
      <c r="F31" s="22">
        <f ca="1">IF(E31=0,0,IF(C31=0,1,E31/C31))</f>
        <v>6.1061946902654866E-2</v>
      </c>
      <c r="G31" s="87">
        <f>SUMIF($C$6:F$6,G$5,$C31:F31)</f>
        <v>2260</v>
      </c>
      <c r="H31" s="87">
        <f ca="1">SUMIF($C$6:G$6,H$5,$C31:G31)</f>
        <v>2398</v>
      </c>
      <c r="I31" s="87">
        <f ca="1">SUM(H31-G31)</f>
        <v>138</v>
      </c>
      <c r="J31" s="22">
        <f ca="1">IF(I31=0,0,IF(G31=0,1,I31/G31))</f>
        <v>6.1061946902654866E-2</v>
      </c>
      <c r="K31" s="87">
        <f>+DA31</f>
        <v>2234</v>
      </c>
      <c r="L31" s="87">
        <f ca="1">OFFSET(DA31,0,14,1,1)</f>
        <v>2474</v>
      </c>
      <c r="M31" s="87">
        <f ca="1">SUM(L31-K31)</f>
        <v>240</v>
      </c>
      <c r="N31" s="22">
        <f ca="1">IF(M31=0,0,IF(K31=0,1,M31/K31))</f>
        <v>0.10743061772605192</v>
      </c>
      <c r="O31" s="87">
        <f>SUMIF($C$6:N$6,O$5,$C31:N31)</f>
        <v>4494</v>
      </c>
      <c r="P31" s="87">
        <f ca="1">SUMIF($C$6:O$6,P$5,$C31:O31)</f>
        <v>4872</v>
      </c>
      <c r="Q31" s="87">
        <f ca="1">SUM(P31-O31)</f>
        <v>378</v>
      </c>
      <c r="R31" s="22">
        <f ca="1">IF(Q31=0,0,IF(O31=0,1,Q31/O31))</f>
        <v>8.4112149532710276E-2</v>
      </c>
      <c r="S31" s="87">
        <f>+DB31</f>
        <v>2334</v>
      </c>
      <c r="T31" s="87">
        <f ca="1">OFFSET(DB31,0,14,1,1)</f>
        <v>2412</v>
      </c>
      <c r="U31" s="87">
        <f ca="1">SUM(T31-S31)</f>
        <v>78</v>
      </c>
      <c r="V31" s="22">
        <f ca="1">IF(U31=0,0,IF(S31=0,1,U31/S31))</f>
        <v>3.3419023136246784E-2</v>
      </c>
      <c r="W31" s="87">
        <f>SUMIF($C$6:V$6,W$5,$C31:V31)</f>
        <v>6828</v>
      </c>
      <c r="X31" s="87">
        <f ca="1">SUMIF($C$6:W$6,X$5,$C31:W31)</f>
        <v>7284</v>
      </c>
      <c r="Y31" s="87">
        <f ca="1">SUM(X31-W31)</f>
        <v>456</v>
      </c>
      <c r="Z31" s="22">
        <f ca="1">IF(Y31=0,0,IF(W31=0,1,Y31/W31))</f>
        <v>6.6783831282952552E-2</v>
      </c>
      <c r="AA31" s="87">
        <f>+DC31</f>
        <v>2322</v>
      </c>
      <c r="AB31" s="87">
        <f ca="1">OFFSET(DC31,0,14,1,1)</f>
        <v>2374</v>
      </c>
      <c r="AC31" s="87">
        <f ca="1">SUM(AB31-AA31)</f>
        <v>52</v>
      </c>
      <c r="AD31" s="22">
        <f ca="1">IF(AC31=0,0,IF(AA31=0,1,AC31/AA31))</f>
        <v>2.2394487510766579E-2</v>
      </c>
      <c r="AE31" s="87">
        <f>SUMIF($C$6:AD$6,AE$5,$C31:AD31)</f>
        <v>9150</v>
      </c>
      <c r="AF31" s="87">
        <f ca="1">SUMIF($C$6:AE$6,AF$5,$C31:AE31)</f>
        <v>9658</v>
      </c>
      <c r="AG31" s="87">
        <f ca="1">SUM(AF31-AE31)</f>
        <v>508</v>
      </c>
      <c r="AH31" s="22">
        <f ca="1">IF(AG31=0,0,IF(AE31=0,1,AG31/AE31))</f>
        <v>5.5519125683060111E-2</v>
      </c>
      <c r="AI31" s="87">
        <f>+DD31</f>
        <v>2664</v>
      </c>
      <c r="AJ31" s="87">
        <f ca="1">OFFSET(DD31,0,14,1,1)</f>
        <v>2554</v>
      </c>
      <c r="AK31" s="87">
        <f ca="1">SUM(AJ31-AI31)</f>
        <v>-110</v>
      </c>
      <c r="AL31" s="22">
        <f ca="1">IF(AK31=0,0,IF(AI31=0,1,AK31/AI31))</f>
        <v>-4.129129129129129E-2</v>
      </c>
      <c r="AM31" s="87">
        <f>SUMIF($C$6:AL$6,AM$5,$C31:AL31)</f>
        <v>11814</v>
      </c>
      <c r="AN31" s="87">
        <f ca="1">SUMIF($C$6:AM$6,AN$5,$C31:AM31)</f>
        <v>12212</v>
      </c>
      <c r="AO31" s="87">
        <f ca="1">SUM(AN31-AM31)</f>
        <v>398</v>
      </c>
      <c r="AP31" s="22">
        <f ca="1">IF(AO31=0,0,IF(AM31=0,1,AO31/AM31))</f>
        <v>3.3688843744709665E-2</v>
      </c>
      <c r="AQ31" s="87">
        <f>+DE31</f>
        <v>2350</v>
      </c>
      <c r="AR31" s="87">
        <f ca="1">OFFSET(DE31,0,14,1,1)</f>
        <v>2310</v>
      </c>
      <c r="AS31" s="87">
        <f ca="1">SUM(AR31-AQ31)</f>
        <v>-40</v>
      </c>
      <c r="AT31" s="22">
        <f ca="1">IF(AS31=0,0,IF(AQ31=0,1,AS31/AQ31))</f>
        <v>-1.7021276595744681E-2</v>
      </c>
      <c r="AU31" s="87">
        <f>SUMIF($C$6:AT$6,AU$5,$C31:AT31)</f>
        <v>14164</v>
      </c>
      <c r="AV31" s="87">
        <f ca="1">SUMIF($C$6:AU$6,AV$5,$C31:AU31)</f>
        <v>14522</v>
      </c>
      <c r="AW31" s="87">
        <f ca="1">SUM(AV31-AU31)</f>
        <v>358</v>
      </c>
      <c r="AX31" s="22">
        <f ca="1">IF(AW31=0,0,IF(AU31=0,1,AW31/AU31))</f>
        <v>2.5275345947472466E-2</v>
      </c>
      <c r="AY31" s="87">
        <f>+DF31</f>
        <v>2868</v>
      </c>
      <c r="AZ31" s="87">
        <f ca="1">OFFSET(DF31,0,14,1,1)</f>
        <v>2564</v>
      </c>
      <c r="BA31" s="87">
        <f ca="1">SUM(AZ31-AY31)</f>
        <v>-304</v>
      </c>
      <c r="BB31" s="22">
        <f ca="1">IF(BA31=0,0,IF(AY31=0,1,BA31/AY31))</f>
        <v>-0.10599721059972106</v>
      </c>
      <c r="BC31" s="87">
        <f>SUMIF($C$6:BB$6,BC$5,$C31:BB31)</f>
        <v>17032</v>
      </c>
      <c r="BD31" s="87">
        <f ca="1">SUMIF($C$6:BC$6,BD$5,$C31:BC31)</f>
        <v>17086</v>
      </c>
      <c r="BE31" s="87">
        <f ca="1">SUM(BD31-BC31)</f>
        <v>54</v>
      </c>
      <c r="BF31" s="22">
        <f ca="1">IF(BE31=0,0,IF(BC31=0,1,BE31/BC31))</f>
        <v>3.1705025833724753E-3</v>
      </c>
      <c r="BG31" s="87">
        <f>+DG31</f>
        <v>3056</v>
      </c>
      <c r="BH31" s="87">
        <f ca="1">OFFSET(DG31,0,14,1,1)</f>
        <v>2944</v>
      </c>
      <c r="BI31" s="87">
        <f ca="1">SUM(BH31-BG31)</f>
        <v>-112</v>
      </c>
      <c r="BJ31" s="22">
        <f ca="1">IF(BI31=0,0,IF(BG31=0,1,BI31/BG31))</f>
        <v>-3.6649214659685861E-2</v>
      </c>
      <c r="BK31" s="87">
        <f>SUMIF($C$6:BJ$6,BK$5,$C31:BJ31)</f>
        <v>20088</v>
      </c>
      <c r="BL31" s="87">
        <f ca="1">SUMIF($C$6:BK$6,BL$5,$C31:BK31)</f>
        <v>20030</v>
      </c>
      <c r="BM31" s="87">
        <f ca="1">SUM(BL31-BK31)</f>
        <v>-58</v>
      </c>
      <c r="BN31" s="22">
        <f ca="1">IF(BM31=0,0,IF(BK31=0,1,BM31/BK31))</f>
        <v>-2.8872958980485862E-3</v>
      </c>
      <c r="BO31" s="87">
        <f>+DH31</f>
        <v>3096</v>
      </c>
      <c r="BP31" s="87">
        <f ca="1">OFFSET(DH31,0,14,1,1)</f>
        <v>2756</v>
      </c>
      <c r="BQ31" s="87">
        <f ca="1">SUM(BP31-BO31)</f>
        <v>-340</v>
      </c>
      <c r="BR31" s="22">
        <f ca="1">IF(BQ31=0,0,IF(BO31=0,1,BQ31/BO31))</f>
        <v>-0.10981912144702842</v>
      </c>
      <c r="BS31" s="87">
        <f>SUMIF($C$6:BR$6,BS$5,$C31:BR31)</f>
        <v>23184</v>
      </c>
      <c r="BT31" s="87">
        <f ca="1">SUMIF($C$6:BS$6,BT$5,$C31:BS31)</f>
        <v>22786</v>
      </c>
      <c r="BU31" s="87">
        <f ca="1">SUM(BT31-BS31)</f>
        <v>-398</v>
      </c>
      <c r="BV31" s="22">
        <f ca="1">IF(BU31=0,0,IF(BS31=0,1,BU31/BS31))</f>
        <v>-1.7167011732229124E-2</v>
      </c>
      <c r="BW31" s="87">
        <f>+DI31</f>
        <v>3026</v>
      </c>
      <c r="BX31" s="87">
        <f ca="1">OFFSET(DI31,0,14,1,1)</f>
        <v>2714</v>
      </c>
      <c r="BY31" s="87">
        <f ca="1">SUM(BX31-BW31)</f>
        <v>-312</v>
      </c>
      <c r="BZ31" s="22">
        <f ca="1">IF(BY31=0,0,IF(BW31=0,1,BY31/BW31))</f>
        <v>-0.10310641110376735</v>
      </c>
      <c r="CA31" s="87">
        <f>SUMIF($C$6:BZ$6,CA$5,$C31:BZ31)</f>
        <v>26210</v>
      </c>
      <c r="CB31" s="87">
        <f ca="1">SUMIF($C$6:CA$6,CB$5,$C31:CA31)</f>
        <v>25500</v>
      </c>
      <c r="CC31" s="87">
        <f ca="1">SUM(CB31-CA31)</f>
        <v>-710</v>
      </c>
      <c r="CD31" s="22">
        <f ca="1">IF(CC31=0,0,IF(CA31=0,1,CC31/CA31))</f>
        <v>-2.7088897367417018E-2</v>
      </c>
      <c r="CE31" s="87">
        <f>+DJ31</f>
        <v>2988</v>
      </c>
      <c r="CF31" s="87">
        <f ca="1">OFFSET(DJ31,0,14,1,1)</f>
        <v>2290</v>
      </c>
      <c r="CG31" s="87">
        <f ca="1">SUM(CF31-CE31)</f>
        <v>-698</v>
      </c>
      <c r="CH31" s="22">
        <f ca="1">IF(CG31=0,0,IF(CE31=0,1,CG31/CE31))</f>
        <v>-0.23360107095046853</v>
      </c>
      <c r="CI31" s="87">
        <f>SUMIF($C$6:CH$6,CI$5,$C31:CH31)</f>
        <v>29198</v>
      </c>
      <c r="CJ31" s="87">
        <f ca="1">SUMIF($C$6:CI$6,CJ$5,$C31:CI31)</f>
        <v>27790</v>
      </c>
      <c r="CK31" s="87">
        <f ca="1">SUM(CJ31-CI31)</f>
        <v>-1408</v>
      </c>
      <c r="CL31" s="22">
        <f ca="1">IF(CK31=0,0,IF(CI31=0,1,CK31/CI31))</f>
        <v>-4.8222480991848754E-2</v>
      </c>
      <c r="CM31" s="87">
        <f>+DK31</f>
        <v>2678</v>
      </c>
      <c r="CN31" s="87">
        <f ca="1">OFFSET(DK31,0,14,1,1)</f>
        <v>2454</v>
      </c>
      <c r="CO31" s="87">
        <f ca="1">SUM(CN31-CM31)</f>
        <v>-224</v>
      </c>
      <c r="CP31" s="22">
        <f ca="1">IF(CO31=0,0,IF(CM31=0,1,CO31/CM31))</f>
        <v>-8.3644510828976851E-2</v>
      </c>
      <c r="CQ31" s="87">
        <f>SUMIF($C$6:CP$6,CQ$5,$C31:CP31)</f>
        <v>31876</v>
      </c>
      <c r="CR31" s="87">
        <f ca="1">SUMIF($C$6:CQ$6,CR$5,$C31:CQ31)</f>
        <v>30244</v>
      </c>
      <c r="CS31" s="87">
        <f ca="1">SUM(CR31-CQ31)</f>
        <v>-1632</v>
      </c>
      <c r="CT31" s="22">
        <f ca="1">IF(CS31=0,0,IF(CQ31=0,1,CS31/CQ31))</f>
        <v>-5.1198393775881541E-2</v>
      </c>
      <c r="CW31" s="12" t="s">
        <v>14</v>
      </c>
      <c r="CX31" s="81" t="s">
        <v>8</v>
      </c>
      <c r="CY31" s="16"/>
      <c r="CZ31" s="88">
        <f>SUMIF(PB!$A$101:$A$106,'2011-2012'!CZ$7,PB!D$101:D$106)</f>
        <v>2260</v>
      </c>
      <c r="DA31" s="88">
        <f>SUMIF(PB!$A$101:$A$106,'2011-2012'!DA$7,PB!E$101:E$106)</f>
        <v>2234</v>
      </c>
      <c r="DB31" s="88">
        <f>SUMIF(PB!$A$101:$A$106,'2011-2012'!DB$7,PB!F$101:F$106)</f>
        <v>2334</v>
      </c>
      <c r="DC31" s="88">
        <f>SUMIF(PB!$A$101:$A$106,'2011-2012'!DC$7,PB!G$101:G$106)</f>
        <v>2322</v>
      </c>
      <c r="DD31" s="88">
        <f>SUMIF(PB!$A$101:$A$106,'2011-2012'!DD$7,PB!H$101:H$106)</f>
        <v>2664</v>
      </c>
      <c r="DE31" s="88">
        <f>SUMIF(PB!$A$101:$A$106,'2011-2012'!DE$7,PB!I$101:I$106)</f>
        <v>2350</v>
      </c>
      <c r="DF31" s="88">
        <f>SUMIF(PB!$A$101:$A$106,'2011-2012'!DF$7,PB!J$101:J$106)</f>
        <v>2868</v>
      </c>
      <c r="DG31" s="88">
        <f>SUMIF(PB!$A$101:$A$106,'2011-2012'!DG$7,PB!K$101:K$106)</f>
        <v>3056</v>
      </c>
      <c r="DH31" s="88">
        <f>SUMIF(PB!$A$101:$A$106,'2011-2012'!DH$7,PB!L$101:L$106)</f>
        <v>3096</v>
      </c>
      <c r="DI31" s="88">
        <f>SUMIF(PB!$A$101:$A$106,'2011-2012'!DI$7,PB!M$101:M$106)</f>
        <v>3026</v>
      </c>
      <c r="DJ31" s="88">
        <f>SUMIF(PB!$A$101:$A$106,'2011-2012'!DJ$7,PB!N$101:N$106)</f>
        <v>2988</v>
      </c>
      <c r="DK31" s="88">
        <f>SUMIF(PB!$A$101:$A$106,'2011-2012'!DK$7,PB!O$101:O$106)</f>
        <v>2678</v>
      </c>
      <c r="DN31" s="88">
        <f>SUMIF(PB!$A$101:$A$107,'2011-2012'!DN$7,PB!D$101:D$107)</f>
        <v>2398</v>
      </c>
      <c r="DO31" s="88">
        <f>SUMIF(PB!$A$101:$A$107,'2011-2012'!DO$7,PB!E$101:E$107)</f>
        <v>2474</v>
      </c>
      <c r="DP31" s="88">
        <f>SUMIF(PB!$A$101:$A$107,'2011-2012'!DP$7,PB!F$101:F$107)</f>
        <v>2412</v>
      </c>
      <c r="DQ31" s="88">
        <f>SUMIF(PB!$A$101:$A$107,'2011-2012'!DQ$7,PB!G$101:G$107)</f>
        <v>2374</v>
      </c>
      <c r="DR31" s="88">
        <f>SUMIF(PB!$A$101:$A$107,'2011-2012'!DR$7,PB!H$101:H$107)</f>
        <v>2554</v>
      </c>
      <c r="DS31" s="88">
        <f>SUMIF(PB!$A$101:$A$107,'2011-2012'!DS$7,PB!I$101:I$107)</f>
        <v>2310</v>
      </c>
      <c r="DT31" s="88">
        <f>SUMIF(PB!$A$101:$A$107,'2011-2012'!DT$7,PB!J$101:J$107)</f>
        <v>2564</v>
      </c>
      <c r="DU31" s="88">
        <f>SUMIF(PB!$A$101:$A$107,'2011-2012'!DU$7,PB!K$101:K$107)</f>
        <v>2944</v>
      </c>
      <c r="DV31" s="88">
        <f>SUMIF(PB!$A$101:$A$107,'2011-2012'!DV$7,PB!L$101:L$107)</f>
        <v>2756</v>
      </c>
      <c r="DW31" s="88">
        <f>SUMIF(PB!$A$101:$A$107,'2011-2012'!DW$7,PB!M$101:M$107)</f>
        <v>2714</v>
      </c>
      <c r="DX31" s="88">
        <f>SUMIF(PB!$A$101:$A$107,'2011-2012'!DX$7,PB!N$101:N$107)</f>
        <v>2290</v>
      </c>
      <c r="DY31" s="88">
        <f>SUMIF(PB!$A$101:$A$107,'2011-2012'!DY$7,PB!O$101:O$107)</f>
        <v>2454</v>
      </c>
      <c r="DZ31"/>
    </row>
    <row r="32" spans="1:130" s="16" customFormat="1" ht="15.6">
      <c r="A32" s="90"/>
      <c r="B32" s="27" t="s">
        <v>9</v>
      </c>
      <c r="C32" s="14">
        <f>+SUM(C29:C31)</f>
        <v>399221</v>
      </c>
      <c r="D32" s="103">
        <f ca="1">+SUM(D29:D31)</f>
        <v>404270</v>
      </c>
      <c r="E32" s="14">
        <f ca="1">SUM(E29:E31)</f>
        <v>5049</v>
      </c>
      <c r="F32" s="15">
        <f ca="1">IF(E32=0,0,IF(C32=0,1,E32/C32))</f>
        <v>1.2647130286232438E-2</v>
      </c>
      <c r="G32" s="14">
        <f>SUM(G29:G31)</f>
        <v>399221</v>
      </c>
      <c r="H32" s="103">
        <f ca="1">SUM(H29:H31)</f>
        <v>404270</v>
      </c>
      <c r="I32" s="14">
        <f ca="1">SUM(I29:I31)</f>
        <v>5049</v>
      </c>
      <c r="J32" s="15">
        <f ca="1">IF(I32=0,0,IF(G32=0,1,I32/G32))</f>
        <v>1.2647130286232438E-2</v>
      </c>
      <c r="K32" s="14">
        <f>+SUM(K29:K31)</f>
        <v>382373</v>
      </c>
      <c r="L32" s="103">
        <f ca="1">+SUM(L29:L31)</f>
        <v>411065</v>
      </c>
      <c r="M32" s="14">
        <f ca="1">SUM(M29:M31)</f>
        <v>28692</v>
      </c>
      <c r="N32" s="15">
        <f ca="1">IF(M32=0,0,IF(K32=0,1,M32/K32))</f>
        <v>7.5036678845002133E-2</v>
      </c>
      <c r="O32" s="14">
        <f>SUM(O29:O31)</f>
        <v>781594</v>
      </c>
      <c r="P32" s="103">
        <f ca="1">SUM(P29:P31)</f>
        <v>815335</v>
      </c>
      <c r="Q32" s="14">
        <f ca="1">SUM(Q29:Q31)</f>
        <v>33741</v>
      </c>
      <c r="R32" s="15">
        <f ca="1">IF(Q32=0,0,IF(O32=0,1,Q32/O32))</f>
        <v>4.3169471618257051E-2</v>
      </c>
      <c r="S32" s="14">
        <f>+SUM(S29:S31)</f>
        <v>471083</v>
      </c>
      <c r="T32" s="103">
        <f ca="1">+SUM(T29:T31)</f>
        <v>492685</v>
      </c>
      <c r="U32" s="14">
        <f ca="1">SUM(U29:U31)</f>
        <v>21602</v>
      </c>
      <c r="V32" s="15">
        <f ca="1">IF(U32=0,0,IF(S32=0,1,U32/S32))</f>
        <v>4.5856038107934267E-2</v>
      </c>
      <c r="W32" s="14">
        <f>SUM(W29:W31)</f>
        <v>1252677</v>
      </c>
      <c r="X32" s="103">
        <f ca="1">SUM(X29:X31)</f>
        <v>1308020</v>
      </c>
      <c r="Y32" s="14">
        <f ca="1">SUM(Y29:Y31)</f>
        <v>55343</v>
      </c>
      <c r="Z32" s="15">
        <f ca="1">IF(Y32=0,0,IF(W32=0,1,Y32/W32))</f>
        <v>4.4179784573357694E-2</v>
      </c>
      <c r="AA32" s="14">
        <f>+SUM(AA29:AA31)</f>
        <v>472577</v>
      </c>
      <c r="AB32" s="103">
        <f ca="1">+SUM(AB29:AB31)</f>
        <v>471177</v>
      </c>
      <c r="AC32" s="14">
        <f ca="1">SUM(AC29:AC31)</f>
        <v>-1400</v>
      </c>
      <c r="AD32" s="15">
        <f ca="1">IF(AC32=0,0,IF(AA32=0,1,AC32/AA32))</f>
        <v>-2.9624801884137399E-3</v>
      </c>
      <c r="AE32" s="14">
        <f>SUM(AE29:AE31)</f>
        <v>1725254</v>
      </c>
      <c r="AF32" s="103">
        <f ca="1">SUM(AF29:AF31)</f>
        <v>1779197</v>
      </c>
      <c r="AG32" s="14">
        <f ca="1">SUM(AG29:AG31)</f>
        <v>53943</v>
      </c>
      <c r="AH32" s="15">
        <f ca="1">IF(AG32=0,0,IF(AE32=0,1,AG32/AE32))</f>
        <v>3.1266700439471523E-2</v>
      </c>
      <c r="AI32" s="14">
        <f>+SUM(AI29:AI31)</f>
        <v>506315</v>
      </c>
      <c r="AJ32" s="103">
        <f ca="1">+SUM(AJ29:AJ31)</f>
        <v>507289</v>
      </c>
      <c r="AK32" s="14">
        <f ca="1">SUM(AK29:AK31)</f>
        <v>974</v>
      </c>
      <c r="AL32" s="15">
        <f ca="1">IF(AK32=0,0,IF(AI32=0,1,AK32/AI32))</f>
        <v>1.9237036232384978E-3</v>
      </c>
      <c r="AM32" s="14">
        <f>SUM(AM29:AM31)</f>
        <v>2231569</v>
      </c>
      <c r="AN32" s="103">
        <f ca="1">SUM(AN29:AN31)</f>
        <v>2286486</v>
      </c>
      <c r="AO32" s="14">
        <f ca="1">SUM(AO29:AO31)</f>
        <v>54917</v>
      </c>
      <c r="AP32" s="15">
        <f ca="1">IF(AO32=0,0,IF(AM32=0,1,AO32/AM32))</f>
        <v>2.4609142715282386E-2</v>
      </c>
      <c r="AQ32" s="14">
        <f>+SUM(AQ29:AQ31)</f>
        <v>536225</v>
      </c>
      <c r="AR32" s="103">
        <f ca="1">+SUM(AR29:AR31)</f>
        <v>542002</v>
      </c>
      <c r="AS32" s="14">
        <f ca="1">SUM(AS29:AS31)</f>
        <v>5777</v>
      </c>
      <c r="AT32" s="15">
        <f ca="1">IF(AS32=0,0,IF(AQ32=0,1,AS32/AQ32))</f>
        <v>1.0773462632290549E-2</v>
      </c>
      <c r="AU32" s="14">
        <f>SUM(AU29:AU31)</f>
        <v>2767794</v>
      </c>
      <c r="AV32" s="103">
        <f ca="1">SUM(AV29:AV31)</f>
        <v>2828488</v>
      </c>
      <c r="AW32" s="14">
        <f ca="1">SUM(AW29:AW31)</f>
        <v>60694</v>
      </c>
      <c r="AX32" s="15">
        <f ca="1">IF(AW32=0,0,IF(AU32=0,1,AW32/AU32))</f>
        <v>2.1928655094996231E-2</v>
      </c>
      <c r="AY32" s="14">
        <f>+SUM(AY29:AY31)</f>
        <v>653883</v>
      </c>
      <c r="AZ32" s="103">
        <f ca="1">+SUM(AZ29:AZ31)</f>
        <v>637564</v>
      </c>
      <c r="BA32" s="14">
        <f ca="1">SUM(BA29:BA31)</f>
        <v>-16319</v>
      </c>
      <c r="BB32" s="15">
        <f ca="1">IF(BA32=0,0,IF(AY32=0,1,BA32/AY32))</f>
        <v>-2.4957064184265382E-2</v>
      </c>
      <c r="BC32" s="14">
        <f>SUM(BC29:BC31)</f>
        <v>3421677</v>
      </c>
      <c r="BD32" s="103">
        <f ca="1">SUM(BD29:BD31)</f>
        <v>3466052</v>
      </c>
      <c r="BE32" s="14">
        <f ca="1">SUM(BE29:BE31)</f>
        <v>44375</v>
      </c>
      <c r="BF32" s="15">
        <f ca="1">IF(BE32=0,0,IF(BC32=0,1,BE32/BC32))</f>
        <v>1.2968786942776889E-2</v>
      </c>
      <c r="BG32" s="14">
        <f>+SUM(BG29:BG31)</f>
        <v>662904</v>
      </c>
      <c r="BH32" s="103">
        <f ca="1">+SUM(BH29:BH31)</f>
        <v>672264</v>
      </c>
      <c r="BI32" s="14">
        <f ca="1">SUM(BI29:BI31)</f>
        <v>9360</v>
      </c>
      <c r="BJ32" s="15">
        <f ca="1">IF(BI32=0,0,IF(BG32=0,1,BI32/BG32))</f>
        <v>1.4119691539046377E-2</v>
      </c>
      <c r="BK32" s="14">
        <f>SUM(BK29:BK31)</f>
        <v>4084581</v>
      </c>
      <c r="BL32" s="103">
        <f ca="1">SUM(BL29:BL31)</f>
        <v>4138316</v>
      </c>
      <c r="BM32" s="14">
        <f ca="1">SUM(BM29:BM31)</f>
        <v>53735</v>
      </c>
      <c r="BN32" s="15">
        <f ca="1">IF(BM32=0,0,IF(BK32=0,1,BM32/BK32))</f>
        <v>1.3155572138243801E-2</v>
      </c>
      <c r="BO32" s="14">
        <f>+SUM(BO29:BO31)</f>
        <v>529837</v>
      </c>
      <c r="BP32" s="103">
        <f ca="1">+SUM(BP29:BP31)</f>
        <v>509037</v>
      </c>
      <c r="BQ32" s="14">
        <f ca="1">SUM(BQ29:BQ31)</f>
        <v>-20800</v>
      </c>
      <c r="BR32" s="15">
        <f ca="1">IF(BQ32=0,0,IF(BO32=0,1,BQ32/BO32))</f>
        <v>-3.9257356507756157E-2</v>
      </c>
      <c r="BS32" s="14">
        <f>SUM(BS29:BS31)</f>
        <v>4614418</v>
      </c>
      <c r="BT32" s="103">
        <f ca="1">SUM(BT29:BT31)</f>
        <v>4647353</v>
      </c>
      <c r="BU32" s="14">
        <f ca="1">SUM(BU29:BU31)</f>
        <v>32935</v>
      </c>
      <c r="BV32" s="15">
        <f ca="1">IF(BU32=0,0,IF(BS32=0,1,BU32/BS32))</f>
        <v>7.1374114785439898E-3</v>
      </c>
      <c r="BW32" s="14">
        <f>+SUM(BW29:BW31)</f>
        <v>503352</v>
      </c>
      <c r="BX32" s="103">
        <f ca="1">+SUM(BX29:BX31)</f>
        <v>492970</v>
      </c>
      <c r="BY32" s="14">
        <f ca="1">SUM(BY29:BY31)</f>
        <v>-10382</v>
      </c>
      <c r="BZ32" s="15">
        <f ca="1">IF(BY32=0,0,IF(BW32=0,1,BY32/BW32))</f>
        <v>-2.0625725138670354E-2</v>
      </c>
      <c r="CA32" s="14">
        <f>SUM(CA29:CA31)</f>
        <v>5117770</v>
      </c>
      <c r="CB32" s="103">
        <f ca="1">SUM(CB29:CB31)</f>
        <v>5140323</v>
      </c>
      <c r="CC32" s="14">
        <f ca="1">SUM(CC29:CC31)</f>
        <v>22553</v>
      </c>
      <c r="CD32" s="15">
        <f ca="1">IF(CC32=0,0,IF(CA32=0,1,CC32/CA32))</f>
        <v>4.4068021814188604E-3</v>
      </c>
      <c r="CE32" s="14">
        <f>+SUM(CE29:CE31)</f>
        <v>472861</v>
      </c>
      <c r="CF32" s="103">
        <f ca="1">+SUM(CF29:CF31)</f>
        <v>459592</v>
      </c>
      <c r="CG32" s="14">
        <f ca="1">SUM(CG29:CG31)</f>
        <v>-13269</v>
      </c>
      <c r="CH32" s="15">
        <f ca="1">IF(CG32=0,0,IF(CE32=0,1,CG32/CE32))</f>
        <v>-2.8061100407942293E-2</v>
      </c>
      <c r="CI32" s="14">
        <f>SUM(CI29:CI31)</f>
        <v>5590631</v>
      </c>
      <c r="CJ32" s="103">
        <f ca="1">SUM(CJ29:CJ31)</f>
        <v>5599915</v>
      </c>
      <c r="CK32" s="14">
        <f ca="1">SUM(CK29:CK31)</f>
        <v>9284</v>
      </c>
      <c r="CL32" s="15">
        <f ca="1">IF(CK32=0,0,IF(CI32=0,1,CK32/CI32))</f>
        <v>1.6606354452654807E-3</v>
      </c>
      <c r="CM32" s="14">
        <f>+SUM(CM29:CM31)</f>
        <v>466367</v>
      </c>
      <c r="CN32" s="103">
        <f ca="1">+SUM(CN29:CN31)</f>
        <v>442703</v>
      </c>
      <c r="CO32" s="14">
        <f ca="1">SUM(CO29:CO31)</f>
        <v>-23664</v>
      </c>
      <c r="CP32" s="15">
        <f ca="1">IF(CO32=0,0,IF(CM32=0,1,CO32/CM32))</f>
        <v>-5.0741154498495818E-2</v>
      </c>
      <c r="CQ32" s="14">
        <f>SUM(CQ29:CQ31)</f>
        <v>6056998</v>
      </c>
      <c r="CR32" s="103">
        <f ca="1">SUM(CR29:CR31)</f>
        <v>6042618</v>
      </c>
      <c r="CS32" s="14">
        <f ca="1">SUM(CS29:CS31)</f>
        <v>-14380</v>
      </c>
      <c r="CT32" s="15">
        <f ca="1">IF(CS32=0,0,IF(CQ32=0,1,CS32/CQ32))</f>
        <v>-2.3741133809190625E-3</v>
      </c>
      <c r="CW32" s="12"/>
      <c r="CX32" s="12"/>
      <c r="CZ32" s="89"/>
      <c r="DA32" s="89"/>
      <c r="DB32" s="89"/>
      <c r="DC32" s="89"/>
      <c r="DD32" s="89"/>
      <c r="DE32" s="89"/>
      <c r="DF32" s="89"/>
      <c r="DG32" s="89"/>
      <c r="DH32" s="89"/>
      <c r="DI32" s="89"/>
      <c r="DJ32" s="89"/>
      <c r="DK32" s="89"/>
      <c r="DL32" s="12"/>
      <c r="DM32" s="12"/>
      <c r="DN32" s="89"/>
      <c r="DO32" s="89"/>
      <c r="DP32" s="89"/>
      <c r="DQ32" s="89"/>
      <c r="DR32" s="89"/>
      <c r="DS32" s="89"/>
      <c r="DT32" s="89"/>
      <c r="DU32" s="89"/>
      <c r="DV32" s="89"/>
      <c r="DW32" s="89"/>
      <c r="DX32" s="89"/>
      <c r="DY32" s="89"/>
      <c r="DZ32"/>
    </row>
    <row r="33" spans="1:130" s="12" customFormat="1" ht="15.6">
      <c r="A33" s="91"/>
      <c r="B33" s="28"/>
      <c r="C33" s="9"/>
      <c r="D33" s="9"/>
      <c r="E33" s="10"/>
      <c r="F33" s="11"/>
      <c r="G33" s="9"/>
      <c r="H33" s="9"/>
      <c r="I33" s="10"/>
      <c r="J33" s="11"/>
      <c r="K33" s="9"/>
      <c r="L33" s="9"/>
      <c r="M33" s="10"/>
      <c r="N33" s="11"/>
      <c r="O33" s="9"/>
      <c r="P33" s="9"/>
      <c r="Q33" s="10"/>
      <c r="R33" s="11"/>
      <c r="S33" s="9"/>
      <c r="T33" s="9"/>
      <c r="U33" s="10"/>
      <c r="V33" s="11"/>
      <c r="W33" s="9"/>
      <c r="X33" s="9"/>
      <c r="Y33" s="10"/>
      <c r="Z33" s="11"/>
      <c r="AA33" s="9"/>
      <c r="AB33" s="9"/>
      <c r="AC33" s="10"/>
      <c r="AD33" s="11"/>
      <c r="AE33" s="9"/>
      <c r="AF33" s="9"/>
      <c r="AG33" s="10"/>
      <c r="AH33" s="11"/>
      <c r="AI33" s="9"/>
      <c r="AJ33" s="9"/>
      <c r="AK33" s="10"/>
      <c r="AL33" s="11"/>
      <c r="AM33" s="9"/>
      <c r="AN33" s="9"/>
      <c r="AO33" s="10"/>
      <c r="AP33" s="11"/>
      <c r="AQ33" s="9"/>
      <c r="AR33" s="9"/>
      <c r="AS33" s="10"/>
      <c r="AT33" s="11"/>
      <c r="AU33" s="9"/>
      <c r="AV33" s="9"/>
      <c r="AW33" s="10"/>
      <c r="AX33" s="11"/>
      <c r="AY33" s="9"/>
      <c r="AZ33" s="9"/>
      <c r="BA33" s="10"/>
      <c r="BB33" s="11"/>
      <c r="BC33" s="9"/>
      <c r="BD33" s="9"/>
      <c r="BE33" s="10"/>
      <c r="BF33" s="11"/>
      <c r="BG33" s="9"/>
      <c r="BH33" s="9"/>
      <c r="BI33" s="10"/>
      <c r="BJ33" s="11"/>
      <c r="BK33" s="9"/>
      <c r="BL33" s="9"/>
      <c r="BM33" s="10"/>
      <c r="BN33" s="11"/>
      <c r="BO33" s="9"/>
      <c r="BP33" s="9"/>
      <c r="BQ33" s="10"/>
      <c r="BR33" s="11"/>
      <c r="BS33" s="9"/>
      <c r="BT33" s="9"/>
      <c r="BU33" s="10"/>
      <c r="BV33" s="11"/>
      <c r="BW33" s="9"/>
      <c r="BX33" s="9"/>
      <c r="BY33" s="10"/>
      <c r="BZ33" s="11"/>
      <c r="CA33" s="9"/>
      <c r="CB33" s="9"/>
      <c r="CC33" s="10"/>
      <c r="CD33" s="11"/>
      <c r="CE33" s="9"/>
      <c r="CF33" s="9"/>
      <c r="CG33" s="10"/>
      <c r="CH33" s="11"/>
      <c r="CI33" s="9"/>
      <c r="CJ33" s="9"/>
      <c r="CK33" s="10"/>
      <c r="CL33" s="11"/>
      <c r="CM33" s="9"/>
      <c r="CN33" s="9"/>
      <c r="CO33" s="10"/>
      <c r="CP33" s="11"/>
      <c r="CQ33" s="9"/>
      <c r="CR33" s="9"/>
      <c r="CS33" s="10"/>
      <c r="CT33" s="11"/>
      <c r="CY33" s="16"/>
      <c r="CZ33" s="89"/>
      <c r="DA33" s="89"/>
      <c r="DB33" s="89"/>
      <c r="DC33" s="89"/>
      <c r="DD33" s="89"/>
      <c r="DE33" s="89"/>
      <c r="DF33" s="89"/>
      <c r="DG33" s="89"/>
      <c r="DH33" s="89"/>
      <c r="DI33" s="89"/>
      <c r="DJ33" s="89"/>
      <c r="DK33" s="89"/>
      <c r="DN33" s="89"/>
      <c r="DO33" s="89"/>
      <c r="DP33" s="89"/>
      <c r="DQ33" s="89"/>
      <c r="DR33" s="89"/>
      <c r="DS33" s="89"/>
      <c r="DT33" s="89"/>
      <c r="DU33" s="89"/>
      <c r="DV33" s="89"/>
      <c r="DW33" s="89"/>
      <c r="DX33" s="89"/>
      <c r="DY33" s="89"/>
      <c r="DZ33"/>
    </row>
    <row r="34" spans="1:130" s="12" customFormat="1">
      <c r="A34" s="99"/>
      <c r="B34" s="31" t="s">
        <v>6</v>
      </c>
      <c r="C34" s="21">
        <f>+CZ34</f>
        <v>133940</v>
      </c>
      <c r="D34" s="87">
        <f ca="1">OFFSET(CZ34,0,14,1,1)</f>
        <v>135758</v>
      </c>
      <c r="E34" s="21">
        <f ca="1">SUM(D34-C34)</f>
        <v>1818</v>
      </c>
      <c r="F34" s="22">
        <f ca="1">IF(E34=0,0,IF(C34=0,1,E34/C34))</f>
        <v>1.3573241750037331E-2</v>
      </c>
      <c r="G34" s="21">
        <f>SUMIF($C$6:F$6,G$5,$C34:F34)</f>
        <v>133940</v>
      </c>
      <c r="H34" s="87">
        <f ca="1">SUMIF($C$6:G$6,H$5,$C34:G34)</f>
        <v>135758</v>
      </c>
      <c r="I34" s="21">
        <f ca="1">SUM(H34-G34)</f>
        <v>1818</v>
      </c>
      <c r="J34" s="22">
        <f ca="1">IF(I34=0,0,IF(G34=0,1,I34/G34))</f>
        <v>1.3573241750037331E-2</v>
      </c>
      <c r="K34" s="21">
        <f>+DA34</f>
        <v>124410</v>
      </c>
      <c r="L34" s="87">
        <f ca="1">OFFSET(DA34,0,14,1,1)</f>
        <v>136169</v>
      </c>
      <c r="M34" s="21">
        <f ca="1">SUM(L34-K34)</f>
        <v>11759</v>
      </c>
      <c r="N34" s="22">
        <f ca="1">IF(M34=0,0,IF(K34=0,1,M34/K34))</f>
        <v>9.4518125552608315E-2</v>
      </c>
      <c r="O34" s="21">
        <f>SUMIF($C$6:N$6,O$5,$C34:N34)</f>
        <v>258350</v>
      </c>
      <c r="P34" s="87">
        <f ca="1">SUMIF($C$6:O$6,P$5,$C34:O34)</f>
        <v>271927</v>
      </c>
      <c r="Q34" s="21">
        <f ca="1">SUM(P34-O34)</f>
        <v>13577</v>
      </c>
      <c r="R34" s="22">
        <f ca="1">IF(Q34=0,0,IF(O34=0,1,Q34/O34))</f>
        <v>5.255273853299787E-2</v>
      </c>
      <c r="S34" s="21">
        <f>+DB34</f>
        <v>142604</v>
      </c>
      <c r="T34" s="87">
        <f ca="1">OFFSET(DB34,0,14,1,1)</f>
        <v>154407</v>
      </c>
      <c r="U34" s="21">
        <f ca="1">SUM(T34-S34)</f>
        <v>11803</v>
      </c>
      <c r="V34" s="22">
        <f ca="1">IF(U34=0,0,IF(S34=0,1,U34/S34))</f>
        <v>8.2767664301141616E-2</v>
      </c>
      <c r="W34" s="21">
        <f>SUMIF($C$6:V$6,W$5,$C34:V34)</f>
        <v>400954</v>
      </c>
      <c r="X34" s="87">
        <f ca="1">SUMIF($C$6:W$6,X$5,$C34:W34)</f>
        <v>426334</v>
      </c>
      <c r="Y34" s="21">
        <f ca="1">SUM(X34-W34)</f>
        <v>25380</v>
      </c>
      <c r="Z34" s="22">
        <f ca="1">IF(Y34=0,0,IF(W34=0,1,Y34/W34))</f>
        <v>6.3299031809135209E-2</v>
      </c>
      <c r="AA34" s="21">
        <f>+DC34</f>
        <v>150233</v>
      </c>
      <c r="AB34" s="87">
        <f ca="1">OFFSET(DC34,0,14,1,1)</f>
        <v>155554</v>
      </c>
      <c r="AC34" s="21">
        <f ca="1">SUM(AB34-AA34)</f>
        <v>5321</v>
      </c>
      <c r="AD34" s="22">
        <f ca="1">IF(AC34=0,0,IF(AA34=0,1,AC34/AA34))</f>
        <v>3.5418316881111342E-2</v>
      </c>
      <c r="AE34" s="21">
        <f>SUMIF($C$6:AD$6,AE$5,$C34:AD34)</f>
        <v>551187</v>
      </c>
      <c r="AF34" s="87">
        <f ca="1">SUMIF($C$6:AE$6,AF$5,$C34:AE34)</f>
        <v>581888</v>
      </c>
      <c r="AG34" s="21">
        <f ca="1">SUM(AF34-AE34)</f>
        <v>30701</v>
      </c>
      <c r="AH34" s="22">
        <f ca="1">IF(AG34=0,0,IF(AE34=0,1,AG34/AE34))</f>
        <v>5.5699789726535644E-2</v>
      </c>
      <c r="AI34" s="21">
        <f>+DD34</f>
        <v>157391</v>
      </c>
      <c r="AJ34" s="87">
        <f ca="1">OFFSET(DD34,0,14,1,1)</f>
        <v>162457</v>
      </c>
      <c r="AK34" s="21">
        <f ca="1">SUM(AJ34-AI34)</f>
        <v>5066</v>
      </c>
      <c r="AL34" s="22">
        <f ca="1">IF(AK34=0,0,IF(AI34=0,1,AK34/AI34))</f>
        <v>3.2187355058421387E-2</v>
      </c>
      <c r="AM34" s="21">
        <f>SUMIF($C$6:AL$6,AM$5,$C34:AL34)</f>
        <v>708578</v>
      </c>
      <c r="AN34" s="87">
        <f ca="1">SUMIF($C$6:AM$6,AN$5,$C34:AM34)</f>
        <v>744345</v>
      </c>
      <c r="AO34" s="21">
        <f ca="1">SUM(AN34-AM34)</f>
        <v>35767</v>
      </c>
      <c r="AP34" s="22">
        <f ca="1">IF(AO34=0,0,IF(AM34=0,1,AO34/AM34))</f>
        <v>5.0477152832856795E-2</v>
      </c>
      <c r="AQ34" s="21">
        <f>+DE34</f>
        <v>160791</v>
      </c>
      <c r="AR34" s="87">
        <f ca="1">OFFSET(DE34,0,14,1,1)</f>
        <v>164518</v>
      </c>
      <c r="AS34" s="21">
        <f ca="1">SUM(AR34-AQ34)</f>
        <v>3727</v>
      </c>
      <c r="AT34" s="22">
        <f ca="1">IF(AS34=0,0,IF(AQ34=0,1,AS34/AQ34))</f>
        <v>2.3179158037452345E-2</v>
      </c>
      <c r="AU34" s="21">
        <f>SUMIF($C$6:AT$6,AU$5,$C34:AT34)</f>
        <v>869369</v>
      </c>
      <c r="AV34" s="87">
        <f ca="1">SUMIF($C$6:AU$6,AV$5,$C34:AU34)</f>
        <v>908863</v>
      </c>
      <c r="AW34" s="21">
        <f ca="1">SUM(AV34-AU34)</f>
        <v>39494</v>
      </c>
      <c r="AX34" s="22">
        <f ca="1">IF(AW34=0,0,IF(AU34=0,1,AW34/AU34))</f>
        <v>4.5428350907382252E-2</v>
      </c>
      <c r="AY34" s="21">
        <f>+DF34</f>
        <v>176862</v>
      </c>
      <c r="AZ34" s="87">
        <f ca="1">OFFSET(DF34,0,14,1,1)</f>
        <v>183281</v>
      </c>
      <c r="BA34" s="21">
        <f ca="1">SUM(AZ34-AY34)</f>
        <v>6419</v>
      </c>
      <c r="BB34" s="22">
        <f ca="1">IF(BA34=0,0,IF(AY34=0,1,BA34/AY34))</f>
        <v>3.6293833610385497E-2</v>
      </c>
      <c r="BC34" s="21">
        <f>SUMIF($C$6:BB$6,BC$5,$C34:BB34)</f>
        <v>1046231</v>
      </c>
      <c r="BD34" s="87">
        <f ca="1">SUMIF($C$6:BC$6,BD$5,$C34:BC34)</f>
        <v>1092144</v>
      </c>
      <c r="BE34" s="21">
        <f ca="1">SUM(BD34-BC34)</f>
        <v>45913</v>
      </c>
      <c r="BF34" s="22">
        <f ca="1">IF(BE34=0,0,IF(BC34=0,1,BE34/BC34))</f>
        <v>4.3884190011574883E-2</v>
      </c>
      <c r="BG34" s="21">
        <f>+DG34</f>
        <v>181478</v>
      </c>
      <c r="BH34" s="87">
        <f ca="1">OFFSET(DG34,0,14,1,1)</f>
        <v>183419</v>
      </c>
      <c r="BI34" s="21">
        <f ca="1">SUM(BH34-BG34)</f>
        <v>1941</v>
      </c>
      <c r="BJ34" s="22">
        <f ca="1">IF(BI34=0,0,IF(BG34=0,1,BI34/BG34))</f>
        <v>1.0695511301645378E-2</v>
      </c>
      <c r="BK34" s="21">
        <f>SUMIF($C$6:BJ$6,BK$5,$C34:BJ34)</f>
        <v>1227709</v>
      </c>
      <c r="BL34" s="87">
        <f ca="1">SUMIF($C$6:BK$6,BL$5,$C34:BK34)</f>
        <v>1275563</v>
      </c>
      <c r="BM34" s="21">
        <f ca="1">SUM(BL34-BK34)</f>
        <v>47854</v>
      </c>
      <c r="BN34" s="22">
        <f ca="1">IF(BM34=0,0,IF(BK34=0,1,BM34/BK34))</f>
        <v>3.8978292087131397E-2</v>
      </c>
      <c r="BO34" s="21">
        <f>+DH34</f>
        <v>163387</v>
      </c>
      <c r="BP34" s="87">
        <f ca="1">OFFSET(DH34,0,14,1,1)</f>
        <v>169845</v>
      </c>
      <c r="BQ34" s="21">
        <f ca="1">SUM(BP34-BO34)</f>
        <v>6458</v>
      </c>
      <c r="BR34" s="22">
        <f ca="1">IF(BQ34=0,0,IF(BO34=0,1,BQ34/BO34))</f>
        <v>3.9525788465422589E-2</v>
      </c>
      <c r="BS34" s="21">
        <f>SUMIF($C$6:BR$6,BS$5,$C34:BR34)</f>
        <v>1391096</v>
      </c>
      <c r="BT34" s="87">
        <f ca="1">SUMIF($C$6:BS$6,BT$5,$C34:BS34)</f>
        <v>1445408</v>
      </c>
      <c r="BU34" s="21">
        <f ca="1">SUM(BT34-BS34)</f>
        <v>54312</v>
      </c>
      <c r="BV34" s="22">
        <f ca="1">IF(BU34=0,0,IF(BS34=0,1,BU34/BS34))</f>
        <v>3.9042596628845169E-2</v>
      </c>
      <c r="BW34" s="21">
        <f>+DI34</f>
        <v>160378</v>
      </c>
      <c r="BX34" s="87">
        <f ca="1">OFFSET(DI34,0,14,1,1)</f>
        <v>166390</v>
      </c>
      <c r="BY34" s="21">
        <f ca="1">SUM(BX34-BW34)</f>
        <v>6012</v>
      </c>
      <c r="BZ34" s="22">
        <f ca="1">IF(BY34=0,0,IF(BW34=0,1,BY34/BW34))</f>
        <v>3.7486438289540958E-2</v>
      </c>
      <c r="CA34" s="21">
        <f>SUMIF($C$6:BZ$6,CA$5,$C34:BZ34)</f>
        <v>1551474</v>
      </c>
      <c r="CB34" s="87">
        <f ca="1">SUMIF($C$6:CA$6,CB$5,$C34:CA34)</f>
        <v>1611798</v>
      </c>
      <c r="CC34" s="21">
        <f ca="1">SUM(CB34-CA34)</f>
        <v>60324</v>
      </c>
      <c r="CD34" s="22">
        <f ca="1">IF(CC34=0,0,IF(CA34=0,1,CC34/CA34))</f>
        <v>3.8881734402252309E-2</v>
      </c>
      <c r="CE34" s="21">
        <f>+DJ34</f>
        <v>148414</v>
      </c>
      <c r="CF34" s="87">
        <f ca="1">OFFSET(DJ34,0,14,1,1)</f>
        <v>155069</v>
      </c>
      <c r="CG34" s="21">
        <f ca="1">SUM(CF34-CE34)</f>
        <v>6655</v>
      </c>
      <c r="CH34" s="22">
        <f ca="1">IF(CG34=0,0,IF(CE34=0,1,CG34/CE34))</f>
        <v>4.4840783214521542E-2</v>
      </c>
      <c r="CI34" s="21">
        <f>SUMIF($C$6:CH$6,CI$5,$C34:CH34)</f>
        <v>1699888</v>
      </c>
      <c r="CJ34" s="87">
        <f ca="1">SUMIF($C$6:CI$6,CJ$5,$C34:CI34)</f>
        <v>1766867</v>
      </c>
      <c r="CK34" s="21">
        <f ca="1">SUM(CJ34-CI34)</f>
        <v>66979</v>
      </c>
      <c r="CL34" s="22">
        <f ca="1">IF(CK34=0,0,IF(CI34=0,1,CK34/CI34))</f>
        <v>3.940200766168124E-2</v>
      </c>
      <c r="CM34" s="21">
        <f>+DK34</f>
        <v>156441</v>
      </c>
      <c r="CN34" s="87">
        <f ca="1">OFFSET(DK34,0,14,1,1)</f>
        <v>161835</v>
      </c>
      <c r="CO34" s="21">
        <f ca="1">SUM(CN34-CM34)</f>
        <v>5394</v>
      </c>
      <c r="CP34" s="22">
        <f ca="1">IF(CO34=0,0,IF(CM34=0,1,CO34/CM34))</f>
        <v>3.4479452317487107E-2</v>
      </c>
      <c r="CQ34" s="21">
        <f>SUMIF($C$6:CP$6,CQ$5,$C34:CP34)</f>
        <v>1856329</v>
      </c>
      <c r="CR34" s="87">
        <f ca="1">SUMIF($C$6:CQ$6,CR$5,$C34:CQ34)</f>
        <v>1928702</v>
      </c>
      <c r="CS34" s="21">
        <f ca="1">SUM(CR34-CQ34)</f>
        <v>72373</v>
      </c>
      <c r="CT34" s="22">
        <f ca="1">IF(CS34=0,0,IF(CQ34=0,1,CS34/CQ34))</f>
        <v>3.8987162297200548E-2</v>
      </c>
      <c r="CW34" s="12" t="s">
        <v>77</v>
      </c>
      <c r="CX34" s="81" t="s">
        <v>6</v>
      </c>
      <c r="CZ34" s="88">
        <f>SUMIF(IBA!$A$73:$A$78,'2011-2012'!CZ$7,IBA!D$73:D$78)</f>
        <v>133940</v>
      </c>
      <c r="DA34" s="88">
        <f>SUMIF(IBA!$A$73:$A$78,'2011-2012'!DA$7,IBA!E$73:E$78)</f>
        <v>124410</v>
      </c>
      <c r="DB34" s="88">
        <f>SUMIF(IBA!$A$73:$A$78,'2011-2012'!DB$7,IBA!F$73:F$78)</f>
        <v>142604</v>
      </c>
      <c r="DC34" s="88">
        <f>SUMIF(IBA!$A$73:$A$78,'2011-2012'!DC$7,IBA!G$73:G$78)</f>
        <v>150233</v>
      </c>
      <c r="DD34" s="88">
        <f>SUMIF(IBA!$A$73:$A$78,'2011-2012'!DD$7,IBA!H$73:H$78)</f>
        <v>157391</v>
      </c>
      <c r="DE34" s="88">
        <f>SUMIF(IBA!$A$73:$A$78,'2011-2012'!DE$7,IBA!I$73:I$78)</f>
        <v>160791</v>
      </c>
      <c r="DF34" s="88">
        <f>SUMIF(IBA!$A$73:$A$78,'2011-2012'!DF$7,IBA!J$73:J$78)</f>
        <v>176862</v>
      </c>
      <c r="DG34" s="88">
        <f>SUMIF(IBA!$A$73:$A$78,'2011-2012'!DG$7,IBA!K$73:K$78)</f>
        <v>181478</v>
      </c>
      <c r="DH34" s="88">
        <f>SUMIF(IBA!$A$73:$A$78,'2011-2012'!DH$7,IBA!L$73:L$78)</f>
        <v>163387</v>
      </c>
      <c r="DI34" s="88">
        <f>SUMIF(IBA!$A$73:$A$78,'2011-2012'!DI$7,IBA!M$73:M$78)</f>
        <v>160378</v>
      </c>
      <c r="DJ34" s="88">
        <f>SUMIF(IBA!$A$73:$A$78,'2011-2012'!DJ$7,IBA!N$73:N$78)</f>
        <v>148414</v>
      </c>
      <c r="DK34" s="88">
        <f>SUMIF(IBA!$A$73:$A$78,'2011-2012'!DK$7,IBA!O$73:O$78)</f>
        <v>156441</v>
      </c>
      <c r="DN34" s="88">
        <f>SUMIF(IBA!$A$73:$A$79,'2011-2012'!DN$7,IBA!D$73:D$79)</f>
        <v>135758</v>
      </c>
      <c r="DO34" s="88">
        <f>SUMIF(IBA!$A$73:$A$79,'2011-2012'!DO$7,IBA!E$73:E$79)</f>
        <v>136169</v>
      </c>
      <c r="DP34" s="88">
        <f>SUMIF(IBA!$A$73:$A$79,'2011-2012'!DP$7,IBA!F$73:F$79)</f>
        <v>154407</v>
      </c>
      <c r="DQ34" s="88">
        <f>SUMIF(IBA!$A$73:$A$79,'2011-2012'!DQ$7,IBA!G$73:G$79)</f>
        <v>155554</v>
      </c>
      <c r="DR34" s="88">
        <f>SUMIF(IBA!$A$73:$A$79,'2011-2012'!DR$7,IBA!H$73:H$79)</f>
        <v>162457</v>
      </c>
      <c r="DS34" s="88">
        <f>SUMIF(IBA!$A$73:$A$79,'2011-2012'!DS$7,IBA!I$73:I$79)</f>
        <v>164518</v>
      </c>
      <c r="DT34" s="88">
        <f>SUMIF(IBA!$A$73:$A$79,'2011-2012'!DT$7,IBA!J$73:J$79)</f>
        <v>183281</v>
      </c>
      <c r="DU34" s="88">
        <f>SUMIF(IBA!$A$73:$A$79,'2011-2012'!DU$7,IBA!K$73:K$79)</f>
        <v>183419</v>
      </c>
      <c r="DV34" s="88">
        <f>SUMIF(IBA!$A$73:$A$79,'2011-2012'!DV$7,IBA!L$73:L$79)</f>
        <v>169845</v>
      </c>
      <c r="DW34" s="88">
        <f>SUMIF(IBA!$A$73:$A$79,'2011-2012'!DW$7,IBA!M$73:M$79)</f>
        <v>166390</v>
      </c>
      <c r="DX34" s="88">
        <f>SUMIF(IBA!$A$73:$A$79,'2011-2012'!DX$7,IBA!N$73:N$79)</f>
        <v>155069</v>
      </c>
      <c r="DY34" s="88">
        <f>SUMIF(IBA!$A$73:$A$79,'2011-2012'!DY$7,IBA!O$73:O$79)</f>
        <v>161835</v>
      </c>
      <c r="DZ34"/>
    </row>
    <row r="35" spans="1:130" s="12" customFormat="1" ht="15.6">
      <c r="A35" s="101" t="str">
        <f>+CW36</f>
        <v>Sault Ste. Marie Bridge Bridge Authority</v>
      </c>
      <c r="B35" s="29" t="s">
        <v>7</v>
      </c>
      <c r="C35" s="21">
        <f>+CZ35</f>
        <v>7521</v>
      </c>
      <c r="D35" s="87">
        <f ca="1">OFFSET(CZ35,0,14,1,1)</f>
        <v>7606</v>
      </c>
      <c r="E35" s="21">
        <f ca="1">SUM(D35-C35)</f>
        <v>85</v>
      </c>
      <c r="F35" s="22">
        <f ca="1">IF(E35=0,0,IF(C35=0,1,E35/C35))</f>
        <v>1.1301688605238665E-2</v>
      </c>
      <c r="G35" s="21">
        <f>SUMIF($C$6:F$6,G$5,$C35:F35)</f>
        <v>7521</v>
      </c>
      <c r="H35" s="87">
        <f ca="1">SUMIF($C$6:G$6,H$5,$C35:G35)</f>
        <v>7606</v>
      </c>
      <c r="I35" s="21">
        <f ca="1">SUM(H35-G35)</f>
        <v>85</v>
      </c>
      <c r="J35" s="22">
        <f ca="1">IF(I35=0,0,IF(G35=0,1,I35/G35))</f>
        <v>1.1301688605238665E-2</v>
      </c>
      <c r="K35" s="21">
        <f>+DA35</f>
        <v>7710</v>
      </c>
      <c r="L35" s="87">
        <f ca="1">OFFSET(DA35,0,14,1,1)</f>
        <v>7832</v>
      </c>
      <c r="M35" s="21">
        <f ca="1">SUM(L35-K35)</f>
        <v>122</v>
      </c>
      <c r="N35" s="22">
        <f ca="1">IF(M35=0,0,IF(K35=0,1,M35/K35))</f>
        <v>1.5823605706874189E-2</v>
      </c>
      <c r="O35" s="21">
        <f>SUMIF($C$6:N$6,O$5,$C35:N35)</f>
        <v>15231</v>
      </c>
      <c r="P35" s="87">
        <f ca="1">SUMIF($C$6:O$6,P$5,$C35:O35)</f>
        <v>15438</v>
      </c>
      <c r="Q35" s="21">
        <f ca="1">SUM(P35-O35)</f>
        <v>207</v>
      </c>
      <c r="R35" s="22">
        <f ca="1">IF(Q35=0,0,IF(O35=0,1,Q35/O35))</f>
        <v>1.3590703171164073E-2</v>
      </c>
      <c r="S35" s="21">
        <f>+DB35</f>
        <v>9511</v>
      </c>
      <c r="T35" s="87">
        <f ca="1">OFFSET(DB35,0,14,1,1)</f>
        <v>8518</v>
      </c>
      <c r="U35" s="21">
        <f ca="1">SUM(T35-S35)</f>
        <v>-993</v>
      </c>
      <c r="V35" s="22">
        <f ca="1">IF(U35=0,0,IF(S35=0,1,U35/S35))</f>
        <v>-0.1044054252970245</v>
      </c>
      <c r="W35" s="21">
        <f>SUMIF($C$6:V$6,W$5,$C35:V35)</f>
        <v>24742</v>
      </c>
      <c r="X35" s="87">
        <f ca="1">SUMIF($C$6:W$6,X$5,$C35:W35)</f>
        <v>23956</v>
      </c>
      <c r="Y35" s="21">
        <f ca="1">SUM(X35-W35)</f>
        <v>-786</v>
      </c>
      <c r="Z35" s="22">
        <f ca="1">IF(Y35=0,0,IF(W35=0,1,Y35/W35))</f>
        <v>-3.1767844151644978E-2</v>
      </c>
      <c r="AA35" s="21">
        <f>+DC35</f>
        <v>8292</v>
      </c>
      <c r="AB35" s="87">
        <f ca="1">OFFSET(DC35,0,14,1,1)</f>
        <v>8364</v>
      </c>
      <c r="AC35" s="21">
        <f ca="1">SUM(AB35-AA35)</f>
        <v>72</v>
      </c>
      <c r="AD35" s="22">
        <f ca="1">IF(AC35=0,0,IF(AA35=0,1,AC35/AA35))</f>
        <v>8.6830680173661367E-3</v>
      </c>
      <c r="AE35" s="21">
        <f>SUMIF($C$6:AD$6,AE$5,$C35:AD35)</f>
        <v>33034</v>
      </c>
      <c r="AF35" s="87">
        <f ca="1">SUMIF($C$6:AE$6,AF$5,$C35:AE35)</f>
        <v>32320</v>
      </c>
      <c r="AG35" s="21">
        <f ca="1">SUM(AF35-AE35)</f>
        <v>-714</v>
      </c>
      <c r="AH35" s="22">
        <f ca="1">IF(AG35=0,0,IF(AE35=0,1,AG35/AE35))</f>
        <v>-2.16140945692317E-2</v>
      </c>
      <c r="AI35" s="21">
        <f>+DD35</f>
        <v>8143</v>
      </c>
      <c r="AJ35" s="87">
        <f ca="1">OFFSET(DD35,0,14,1,1)</f>
        <v>8922</v>
      </c>
      <c r="AK35" s="21">
        <f ca="1">SUM(AJ35-AI35)</f>
        <v>779</v>
      </c>
      <c r="AL35" s="22">
        <f ca="1">IF(AK35=0,0,IF(AI35=0,1,AK35/AI35))</f>
        <v>9.5664988333538009E-2</v>
      </c>
      <c r="AM35" s="21">
        <f>SUMIF($C$6:AL$6,AM$5,$C35:AL35)</f>
        <v>41177</v>
      </c>
      <c r="AN35" s="87">
        <f ca="1">SUMIF($C$6:AM$6,AN$5,$C35:AM35)</f>
        <v>41242</v>
      </c>
      <c r="AO35" s="21">
        <f ca="1">SUM(AN35-AM35)</f>
        <v>65</v>
      </c>
      <c r="AP35" s="22">
        <f ca="1">IF(AO35=0,0,IF(AM35=0,1,AO35/AM35))</f>
        <v>1.5785511329140054E-3</v>
      </c>
      <c r="AQ35" s="21">
        <f>+DE35</f>
        <v>7927</v>
      </c>
      <c r="AR35" s="87">
        <f ca="1">OFFSET(DE35,0,14,1,1)</f>
        <v>8439</v>
      </c>
      <c r="AS35" s="21">
        <f ca="1">SUM(AR35-AQ35)</f>
        <v>512</v>
      </c>
      <c r="AT35" s="22">
        <f ca="1">IF(AS35=0,0,IF(AQ35=0,1,AS35/AQ35))</f>
        <v>6.458937807493377E-2</v>
      </c>
      <c r="AU35" s="21">
        <f>SUMIF($C$6:AT$6,AU$5,$C35:AT35)</f>
        <v>49104</v>
      </c>
      <c r="AV35" s="87">
        <f ca="1">SUMIF($C$6:AU$6,AV$5,$C35:AU35)</f>
        <v>49681</v>
      </c>
      <c r="AW35" s="21">
        <f ca="1">SUM(AV35-AU35)</f>
        <v>577</v>
      </c>
      <c r="AX35" s="22">
        <f ca="1">IF(AW35=0,0,IF(AU35=0,1,AW35/AU35))</f>
        <v>1.1750570218312153E-2</v>
      </c>
      <c r="AY35" s="21">
        <f>+DF35</f>
        <v>7434</v>
      </c>
      <c r="AZ35" s="87">
        <f ca="1">OFFSET(DF35,0,14,1,1)</f>
        <v>7974</v>
      </c>
      <c r="BA35" s="21">
        <f ca="1">SUM(AZ35-AY35)</f>
        <v>540</v>
      </c>
      <c r="BB35" s="22">
        <f ca="1">IF(BA35=0,0,IF(AY35=0,1,BA35/AY35))</f>
        <v>7.2639225181598058E-2</v>
      </c>
      <c r="BC35" s="21">
        <f>SUMIF($C$6:BB$6,BC$5,$C35:BB35)</f>
        <v>56538</v>
      </c>
      <c r="BD35" s="87">
        <f ca="1">SUMIF($C$6:BC$6,BD$5,$C35:BC35)</f>
        <v>57655</v>
      </c>
      <c r="BE35" s="21">
        <f ca="1">SUM(BD35-BC35)</f>
        <v>1117</v>
      </c>
      <c r="BF35" s="22">
        <f ca="1">IF(BE35=0,0,IF(BC35=0,1,BE35/BC35))</f>
        <v>1.9756623863596164E-2</v>
      </c>
      <c r="BG35" s="21">
        <f>+DG35</f>
        <v>7805</v>
      </c>
      <c r="BH35" s="87">
        <f ca="1">OFFSET(DG35,0,14,1,1)</f>
        <v>7938</v>
      </c>
      <c r="BI35" s="21">
        <f ca="1">SUM(BH35-BG35)</f>
        <v>133</v>
      </c>
      <c r="BJ35" s="22">
        <f ca="1">IF(BI35=0,0,IF(BG35=0,1,BI35/BG35))</f>
        <v>1.7040358744394617E-2</v>
      </c>
      <c r="BK35" s="21">
        <f>SUMIF($C$6:BJ$6,BK$5,$C35:BJ35)</f>
        <v>64343</v>
      </c>
      <c r="BL35" s="87">
        <f ca="1">SUMIF($C$6:BK$6,BL$5,$C35:BK35)</f>
        <v>65593</v>
      </c>
      <c r="BM35" s="21">
        <f ca="1">SUM(BL35-BK35)</f>
        <v>1250</v>
      </c>
      <c r="BN35" s="22">
        <f ca="1">IF(BM35=0,0,IF(BK35=0,1,BM35/BK35))</f>
        <v>1.9427132710628972E-2</v>
      </c>
      <c r="BO35" s="21">
        <f>+DH35</f>
        <v>8159</v>
      </c>
      <c r="BP35" s="87">
        <f ca="1">OFFSET(DH35,0,14,1,1)</f>
        <v>7785</v>
      </c>
      <c r="BQ35" s="21">
        <f ca="1">SUM(BP35-BO35)</f>
        <v>-374</v>
      </c>
      <c r="BR35" s="22">
        <f ca="1">IF(BQ35=0,0,IF(BO35=0,1,BQ35/BO35))</f>
        <v>-4.5838950851820076E-2</v>
      </c>
      <c r="BS35" s="21">
        <f>SUMIF($C$6:BR$6,BS$5,$C35:BR35)</f>
        <v>72502</v>
      </c>
      <c r="BT35" s="87">
        <f ca="1">SUMIF($C$6:BS$6,BT$5,$C35:BS35)</f>
        <v>73378</v>
      </c>
      <c r="BU35" s="21">
        <f ca="1">SUM(BT35-BS35)</f>
        <v>876</v>
      </c>
      <c r="BV35" s="22">
        <f ca="1">IF(BU35=0,0,IF(BS35=0,1,BU35/BS35))</f>
        <v>1.2082425312405175E-2</v>
      </c>
      <c r="BW35" s="21">
        <f>+DI35</f>
        <v>8278</v>
      </c>
      <c r="BX35" s="87">
        <f ca="1">OFFSET(DI35,0,14,1,1)</f>
        <v>8807</v>
      </c>
      <c r="BY35" s="21">
        <f ca="1">SUM(BX35-BW35)</f>
        <v>529</v>
      </c>
      <c r="BZ35" s="22">
        <f ca="1">IF(BY35=0,0,IF(BW35=0,1,BY35/BW35))</f>
        <v>6.3904324716114999E-2</v>
      </c>
      <c r="CA35" s="21">
        <f>SUMIF($C$6:BZ$6,CA$5,$C35:BZ35)</f>
        <v>80780</v>
      </c>
      <c r="CB35" s="87">
        <f ca="1">SUMIF($C$6:CA$6,CB$5,$C35:CA35)</f>
        <v>82185</v>
      </c>
      <c r="CC35" s="21">
        <f ca="1">SUM(CB35-CA35)</f>
        <v>1405</v>
      </c>
      <c r="CD35" s="22">
        <f ca="1">IF(CC35=0,0,IF(CA35=0,1,CC35/CA35))</f>
        <v>1.739291903936618E-2</v>
      </c>
      <c r="CE35" s="21">
        <f>+DJ35</f>
        <v>7894</v>
      </c>
      <c r="CF35" s="87">
        <f ca="1">OFFSET(DJ35,0,14,1,1)</f>
        <v>7625</v>
      </c>
      <c r="CG35" s="21">
        <f ca="1">SUM(CF35-CE35)</f>
        <v>-269</v>
      </c>
      <c r="CH35" s="22">
        <f ca="1">IF(CG35=0,0,IF(CE35=0,1,CG35/CE35))</f>
        <v>-3.4076513807955407E-2</v>
      </c>
      <c r="CI35" s="21">
        <f>SUMIF($C$6:CH$6,CI$5,$C35:CH35)</f>
        <v>88674</v>
      </c>
      <c r="CJ35" s="87">
        <f ca="1">SUMIF($C$6:CI$6,CJ$5,$C35:CI35)</f>
        <v>89810</v>
      </c>
      <c r="CK35" s="21">
        <f ca="1">SUM(CJ35-CI35)</f>
        <v>1136</v>
      </c>
      <c r="CL35" s="22">
        <f ca="1">IF(CK35=0,0,IF(CI35=0,1,CK35/CI35))</f>
        <v>1.2810970521235086E-2</v>
      </c>
      <c r="CM35" s="21">
        <f>+DK35</f>
        <v>7226</v>
      </c>
      <c r="CN35" s="87">
        <f ca="1">OFFSET(DK35,0,14,1,1)</f>
        <v>6735</v>
      </c>
      <c r="CO35" s="21">
        <f ca="1">SUM(CN35-CM35)</f>
        <v>-491</v>
      </c>
      <c r="CP35" s="22">
        <f ca="1">IF(CO35=0,0,IF(CM35=0,1,CO35/CM35))</f>
        <v>-6.7949072792693049E-2</v>
      </c>
      <c r="CQ35" s="21">
        <f>SUMIF($C$6:CP$6,CQ$5,$C35:CP35)</f>
        <v>95900</v>
      </c>
      <c r="CR35" s="87">
        <f ca="1">SUMIF($C$6:CQ$6,CR$5,$C35:CQ35)</f>
        <v>96545</v>
      </c>
      <c r="CS35" s="21">
        <f ca="1">SUM(CR35-CQ35)</f>
        <v>645</v>
      </c>
      <c r="CT35" s="22">
        <f ca="1">IF(CS35=0,0,IF(CQ35=0,1,CS35/CQ35))</f>
        <v>6.7257559958289886E-3</v>
      </c>
      <c r="CW35" s="12" t="s">
        <v>77</v>
      </c>
      <c r="CX35" s="81" t="s">
        <v>7</v>
      </c>
      <c r="CY35" s="16"/>
      <c r="CZ35" s="88">
        <f>SUMIF(IBA!$A$87:$A$92,'2011-2012'!CZ$7,IBA!D$87:D$92)</f>
        <v>7521</v>
      </c>
      <c r="DA35" s="88">
        <f>SUMIF(IBA!$A$87:$A$92,'2011-2012'!DA$7,IBA!E$87:E$92)</f>
        <v>7710</v>
      </c>
      <c r="DB35" s="88">
        <f>SUMIF(IBA!$A$87:$A$92,'2011-2012'!DB$7,IBA!F$87:F$92)</f>
        <v>9511</v>
      </c>
      <c r="DC35" s="88">
        <f>SUMIF(IBA!$A$87:$A$92,'2011-2012'!DC$7,IBA!G$87:G$92)</f>
        <v>8292</v>
      </c>
      <c r="DD35" s="88">
        <f>SUMIF(IBA!$A$87:$A$92,'2011-2012'!DD$7,IBA!H$87:H$92)</f>
        <v>8143</v>
      </c>
      <c r="DE35" s="88">
        <f>SUMIF(IBA!$A$87:$A$92,'2011-2012'!DE$7,IBA!I$87:I$92)</f>
        <v>7927</v>
      </c>
      <c r="DF35" s="88">
        <f>SUMIF(IBA!$A$87:$A$92,'2011-2012'!DF$7,IBA!J$87:J$92)</f>
        <v>7434</v>
      </c>
      <c r="DG35" s="88">
        <f>SUMIF(IBA!$A$87:$A$92,'2011-2012'!DG$7,IBA!K$87:K$92)</f>
        <v>7805</v>
      </c>
      <c r="DH35" s="88">
        <f>SUMIF(IBA!$A$87:$A$92,'2011-2012'!DH$7,IBA!L$87:L$92)</f>
        <v>8159</v>
      </c>
      <c r="DI35" s="88">
        <f>SUMIF(IBA!$A$87:$A$92,'2011-2012'!DI$7,IBA!M$87:M$92)</f>
        <v>8278</v>
      </c>
      <c r="DJ35" s="88">
        <f>SUMIF(IBA!$A$87:$A$92,'2011-2012'!DJ$7,IBA!N$87:N$92)</f>
        <v>7894</v>
      </c>
      <c r="DK35" s="88">
        <f>SUMIF(IBA!$A$87:$A$92,'2011-2012'!DK$7,IBA!O$87:O$92)</f>
        <v>7226</v>
      </c>
      <c r="DN35" s="88">
        <f>SUMIF(IBA!$A$87:$A$93,'2011-2012'!DN$7,IBA!D$87:D$93)</f>
        <v>7606</v>
      </c>
      <c r="DO35" s="88">
        <f>SUMIF(IBA!$A$87:$A$93,'2011-2012'!DO$7,IBA!E$87:E$93)</f>
        <v>7832</v>
      </c>
      <c r="DP35" s="88">
        <f>SUMIF(IBA!$A$87:$A$93,'2011-2012'!DP$7,IBA!F$87:F$93)</f>
        <v>8518</v>
      </c>
      <c r="DQ35" s="88">
        <f>SUMIF(IBA!$A$87:$A$93,'2011-2012'!DQ$7,IBA!G$87:G$93)</f>
        <v>8364</v>
      </c>
      <c r="DR35" s="88">
        <f>SUMIF(IBA!$A$87:$A$93,'2011-2012'!DR$7,IBA!H$87:H$93)</f>
        <v>8922</v>
      </c>
      <c r="DS35" s="88">
        <f>SUMIF(IBA!$A$87:$A$93,'2011-2012'!DS$7,IBA!I$87:I$93)</f>
        <v>8439</v>
      </c>
      <c r="DT35" s="88">
        <f>SUMIF(IBA!$A$87:$A$93,'2011-2012'!DT$7,IBA!J$87:J$93)</f>
        <v>7974</v>
      </c>
      <c r="DU35" s="88">
        <f>SUMIF(IBA!$A$87:$A$93,'2011-2012'!DU$7,IBA!K$87:K$93)</f>
        <v>7938</v>
      </c>
      <c r="DV35" s="88">
        <f>SUMIF(IBA!$A$87:$A$93,'2011-2012'!DV$7,IBA!L$87:L$93)</f>
        <v>7785</v>
      </c>
      <c r="DW35" s="88">
        <f>SUMIF(IBA!$A$87:$A$93,'2011-2012'!DW$7,IBA!M$87:M$93)</f>
        <v>8807</v>
      </c>
      <c r="DX35" s="88">
        <f>SUMIF(IBA!$A$87:$A$93,'2011-2012'!DX$7,IBA!N$87:N$93)</f>
        <v>7625</v>
      </c>
      <c r="DY35" s="88">
        <f>SUMIF(IBA!$A$87:$A$93,'2011-2012'!DY$7,IBA!O$87:O$93)</f>
        <v>6735</v>
      </c>
      <c r="DZ35"/>
    </row>
    <row r="36" spans="1:130" s="12" customFormat="1" ht="15.6">
      <c r="A36" s="100"/>
      <c r="B36" s="29" t="s">
        <v>8</v>
      </c>
      <c r="C36" s="87">
        <f>+CZ36</f>
        <v>1104</v>
      </c>
      <c r="D36" s="87">
        <f ca="1">OFFSET(CZ36,0,14,1,1)</f>
        <v>1119</v>
      </c>
      <c r="E36" s="87">
        <f ca="1">SUM(D36-C36)</f>
        <v>15</v>
      </c>
      <c r="F36" s="22">
        <f ca="1">IF(E36=0,0,IF(C36=0,1,E36/C36))</f>
        <v>1.358695652173913E-2</v>
      </c>
      <c r="G36" s="87">
        <f>SUMIF($C$6:F$6,G$5,$C36:F36)</f>
        <v>1104</v>
      </c>
      <c r="H36" s="87">
        <f ca="1">SUMIF($C$6:G$6,H$5,$C36:G36)</f>
        <v>1119</v>
      </c>
      <c r="I36" s="87">
        <f ca="1">SUM(H36-G36)</f>
        <v>15</v>
      </c>
      <c r="J36" s="22">
        <f ca="1">IF(I36=0,0,IF(G36=0,1,I36/G36))</f>
        <v>1.358695652173913E-2</v>
      </c>
      <c r="K36" s="87">
        <f>+DA36</f>
        <v>1422</v>
      </c>
      <c r="L36" s="87">
        <f ca="1">OFFSET(DA36,0,14,1,1)</f>
        <v>1465</v>
      </c>
      <c r="M36" s="87">
        <f ca="1">SUM(L36-K36)</f>
        <v>43</v>
      </c>
      <c r="N36" s="22">
        <f ca="1">IF(M36=0,0,IF(K36=0,1,M36/K36))</f>
        <v>3.0239099859353025E-2</v>
      </c>
      <c r="O36" s="87">
        <f>SUMIF($C$6:N$6,O$5,$C36:N36)</f>
        <v>2526</v>
      </c>
      <c r="P36" s="87">
        <f ca="1">SUMIF($C$6:O$6,P$5,$C36:O36)</f>
        <v>2584</v>
      </c>
      <c r="Q36" s="87">
        <f ca="1">SUM(P36-O36)</f>
        <v>58</v>
      </c>
      <c r="R36" s="22">
        <f ca="1">IF(Q36=0,0,IF(O36=0,1,Q36/O36))</f>
        <v>2.2961203483768806E-2</v>
      </c>
      <c r="S36" s="87">
        <f>+DB36</f>
        <v>1428</v>
      </c>
      <c r="T36" s="87">
        <f ca="1">OFFSET(DB36,0,14,1,1)</f>
        <v>1292</v>
      </c>
      <c r="U36" s="87">
        <f ca="1">SUM(T36-S36)</f>
        <v>-136</v>
      </c>
      <c r="V36" s="22">
        <f ca="1">IF(U36=0,0,IF(S36=0,1,U36/S36))</f>
        <v>-9.5238095238095233E-2</v>
      </c>
      <c r="W36" s="87">
        <f>SUMIF($C$6:V$6,W$5,$C36:V36)</f>
        <v>3954</v>
      </c>
      <c r="X36" s="87">
        <f ca="1">SUMIF($C$6:W$6,X$5,$C36:W36)</f>
        <v>3876</v>
      </c>
      <c r="Y36" s="87">
        <f ca="1">SUM(X36-W36)</f>
        <v>-78</v>
      </c>
      <c r="Z36" s="22">
        <f ca="1">IF(Y36=0,0,IF(W36=0,1,Y36/W36))</f>
        <v>-1.9726858877086494E-2</v>
      </c>
      <c r="AA36" s="87">
        <f>+DC36</f>
        <v>1464</v>
      </c>
      <c r="AB36" s="87">
        <f ca="1">OFFSET(DC36,0,14,1,1)</f>
        <v>1607</v>
      </c>
      <c r="AC36" s="87">
        <f ca="1">SUM(AB36-AA36)</f>
        <v>143</v>
      </c>
      <c r="AD36" s="22">
        <f ca="1">IF(AC36=0,0,IF(AA36=0,1,AC36/AA36))</f>
        <v>9.7677595628415298E-2</v>
      </c>
      <c r="AE36" s="87">
        <f>SUMIF($C$6:AD$6,AE$5,$C36:AD36)</f>
        <v>5418</v>
      </c>
      <c r="AF36" s="87">
        <f ca="1">SUMIF($C$6:AE$6,AF$5,$C36:AE36)</f>
        <v>5483</v>
      </c>
      <c r="AG36" s="87">
        <f ca="1">SUM(AF36-AE36)</f>
        <v>65</v>
      </c>
      <c r="AH36" s="22">
        <f ca="1">IF(AG36=0,0,IF(AE36=0,1,AG36/AE36))</f>
        <v>1.199704688076781E-2</v>
      </c>
      <c r="AI36" s="87">
        <f>+DD36</f>
        <v>4157</v>
      </c>
      <c r="AJ36" s="87">
        <f ca="1">OFFSET(DD36,0,14,1,1)</f>
        <v>4378</v>
      </c>
      <c r="AK36" s="87">
        <f ca="1">SUM(AJ36-AI36)</f>
        <v>221</v>
      </c>
      <c r="AL36" s="22">
        <f ca="1">IF(AK36=0,0,IF(AI36=0,1,AK36/AI36))</f>
        <v>5.3163338946355547E-2</v>
      </c>
      <c r="AM36" s="87">
        <f>SUMIF($C$6:AL$6,AM$5,$C36:AL36)</f>
        <v>9575</v>
      </c>
      <c r="AN36" s="87">
        <f ca="1">SUMIF($C$6:AM$6,AN$5,$C36:AM36)</f>
        <v>9861</v>
      </c>
      <c r="AO36" s="87">
        <f ca="1">SUM(AN36-AM36)</f>
        <v>286</v>
      </c>
      <c r="AP36" s="22">
        <f ca="1">IF(AO36=0,0,IF(AM36=0,1,AO36/AM36))</f>
        <v>2.9869451697127937E-2</v>
      </c>
      <c r="AQ36" s="87">
        <f>+DE36</f>
        <v>6556</v>
      </c>
      <c r="AR36" s="87">
        <f ca="1">OFFSET(DE36,0,14,1,1)</f>
        <v>7083</v>
      </c>
      <c r="AS36" s="87">
        <f ca="1">SUM(AR36-AQ36)</f>
        <v>527</v>
      </c>
      <c r="AT36" s="22">
        <f ca="1">IF(AS36=0,0,IF(AQ36=0,1,AS36/AQ36))</f>
        <v>8.0384380719951187E-2</v>
      </c>
      <c r="AU36" s="87">
        <f>SUMIF($C$6:AT$6,AU$5,$C36:AT36)</f>
        <v>16131</v>
      </c>
      <c r="AV36" s="87">
        <f ca="1">SUMIF($C$6:AU$6,AV$5,$C36:AU36)</f>
        <v>16944</v>
      </c>
      <c r="AW36" s="87">
        <f ca="1">SUM(AV36-AU36)</f>
        <v>813</v>
      </c>
      <c r="AX36" s="22">
        <f ca="1">IF(AW36=0,0,IF(AU36=0,1,AW36/AU36))</f>
        <v>5.0399851218151388E-2</v>
      </c>
      <c r="AY36" s="87">
        <f>+DF36</f>
        <v>9338</v>
      </c>
      <c r="AZ36" s="87">
        <f ca="1">OFFSET(DF36,0,14,1,1)</f>
        <v>8361</v>
      </c>
      <c r="BA36" s="87">
        <f ca="1">SUM(AZ36-AY36)</f>
        <v>-977</v>
      </c>
      <c r="BB36" s="22">
        <f ca="1">IF(BA36=0,0,IF(AY36=0,1,BA36/AY36))</f>
        <v>-0.10462625829942172</v>
      </c>
      <c r="BC36" s="87">
        <f>SUMIF($C$6:BB$6,BC$5,$C36:BB36)</f>
        <v>25469</v>
      </c>
      <c r="BD36" s="87">
        <f ca="1">SUMIF($C$6:BC$6,BD$5,$C36:BC36)</f>
        <v>25305</v>
      </c>
      <c r="BE36" s="87">
        <f ca="1">SUM(BD36-BC36)</f>
        <v>-164</v>
      </c>
      <c r="BF36" s="22">
        <f ca="1">IF(BE36=0,0,IF(BC36=0,1,BE36/BC36))</f>
        <v>-6.4392005968039578E-3</v>
      </c>
      <c r="BG36" s="87">
        <f>+DG36</f>
        <v>9081</v>
      </c>
      <c r="BH36" s="87">
        <f ca="1">OFFSET(DG36,0,14,1,1)</f>
        <v>9347</v>
      </c>
      <c r="BI36" s="87">
        <f ca="1">SUM(BH36-BG36)</f>
        <v>266</v>
      </c>
      <c r="BJ36" s="22">
        <f ca="1">IF(BI36=0,0,IF(BG36=0,1,BI36/BG36))</f>
        <v>2.9291928201739897E-2</v>
      </c>
      <c r="BK36" s="87">
        <f>SUMIF($C$6:BJ$6,BK$5,$C36:BJ36)</f>
        <v>34550</v>
      </c>
      <c r="BL36" s="87">
        <f ca="1">SUMIF($C$6:BK$6,BL$5,$C36:BK36)</f>
        <v>34652</v>
      </c>
      <c r="BM36" s="87">
        <f ca="1">SUM(BL36-BK36)</f>
        <v>102</v>
      </c>
      <c r="BN36" s="22">
        <f ca="1">IF(BM36=0,0,IF(BK36=0,1,BM36/BK36))</f>
        <v>2.9522431259044863E-3</v>
      </c>
      <c r="BO36" s="87">
        <f>+DH36</f>
        <v>6206</v>
      </c>
      <c r="BP36" s="87">
        <f ca="1">OFFSET(DH36,0,14,1,1)</f>
        <v>5564</v>
      </c>
      <c r="BQ36" s="87">
        <f ca="1">SUM(BP36-BO36)</f>
        <v>-642</v>
      </c>
      <c r="BR36" s="22">
        <f ca="1">IF(BQ36=0,0,IF(BO36=0,1,BQ36/BO36))</f>
        <v>-0.10344827586206896</v>
      </c>
      <c r="BS36" s="87">
        <f>SUMIF($C$6:BR$6,BS$5,$C36:BR36)</f>
        <v>40756</v>
      </c>
      <c r="BT36" s="87">
        <f ca="1">SUMIF($C$6:BS$6,BT$5,$C36:BS36)</f>
        <v>40216</v>
      </c>
      <c r="BU36" s="87">
        <f ca="1">SUM(BT36-BS36)</f>
        <v>-540</v>
      </c>
      <c r="BV36" s="22">
        <f ca="1">IF(BU36=0,0,IF(BS36=0,1,BU36/BS36))</f>
        <v>-1.3249582883501816E-2</v>
      </c>
      <c r="BW36" s="87">
        <f>+DI36</f>
        <v>2958</v>
      </c>
      <c r="BX36" s="87">
        <f ca="1">OFFSET(DI36,0,14,1,1)</f>
        <v>2742</v>
      </c>
      <c r="BY36" s="87">
        <f ca="1">SUM(BX36-BW36)</f>
        <v>-216</v>
      </c>
      <c r="BZ36" s="22">
        <f ca="1">IF(BY36=0,0,IF(BW36=0,1,BY36/BW36))</f>
        <v>-7.3022312373225151E-2</v>
      </c>
      <c r="CA36" s="87">
        <f>SUMIF($C$6:BZ$6,CA$5,$C36:BZ36)</f>
        <v>43714</v>
      </c>
      <c r="CB36" s="87">
        <f ca="1">SUMIF($C$6:CA$6,CB$5,$C36:CA36)</f>
        <v>42958</v>
      </c>
      <c r="CC36" s="87">
        <f ca="1">SUM(CB36-CA36)</f>
        <v>-756</v>
      </c>
      <c r="CD36" s="22">
        <f ca="1">IF(CC36=0,0,IF(CA36=0,1,CC36/CA36))</f>
        <v>-1.7294230681246282E-2</v>
      </c>
      <c r="CE36" s="87">
        <f>+DJ36</f>
        <v>1269</v>
      </c>
      <c r="CF36" s="87">
        <f ca="1">OFFSET(DJ36,0,14,1,1)</f>
        <v>1272</v>
      </c>
      <c r="CG36" s="87">
        <f ca="1">SUM(CF36-CE36)</f>
        <v>3</v>
      </c>
      <c r="CH36" s="22">
        <f ca="1">IF(CG36=0,0,IF(CE36=0,1,CG36/CE36))</f>
        <v>2.3640661938534278E-3</v>
      </c>
      <c r="CI36" s="87">
        <f>SUMIF($C$6:CH$6,CI$5,$C36:CH36)</f>
        <v>44983</v>
      </c>
      <c r="CJ36" s="87">
        <f ca="1">SUMIF($C$6:CI$6,CJ$5,$C36:CI36)</f>
        <v>44230</v>
      </c>
      <c r="CK36" s="87">
        <f ca="1">SUM(CJ36-CI36)</f>
        <v>-753</v>
      </c>
      <c r="CL36" s="22">
        <f ca="1">IF(CK36=0,0,IF(CI36=0,1,CK36/CI36))</f>
        <v>-1.673965720383256E-2</v>
      </c>
      <c r="CM36" s="87">
        <f>+DK36</f>
        <v>856</v>
      </c>
      <c r="CN36" s="87">
        <f ca="1">OFFSET(DK36,0,14,1,1)</f>
        <v>972</v>
      </c>
      <c r="CO36" s="87">
        <f ca="1">SUM(CN36-CM36)</f>
        <v>116</v>
      </c>
      <c r="CP36" s="22">
        <f ca="1">IF(CO36=0,0,IF(CM36=0,1,CO36/CM36))</f>
        <v>0.13551401869158877</v>
      </c>
      <c r="CQ36" s="87">
        <f>SUMIF($C$6:CP$6,CQ$5,$C36:CP36)</f>
        <v>45839</v>
      </c>
      <c r="CR36" s="87">
        <f ca="1">SUMIF($C$6:CQ$6,CR$5,$C36:CQ36)</f>
        <v>45202</v>
      </c>
      <c r="CS36" s="87">
        <f ca="1">SUM(CR36-CQ36)</f>
        <v>-637</v>
      </c>
      <c r="CT36" s="22">
        <f ca="1">IF(CS36=0,0,IF(CQ36=0,1,CS36/CQ36))</f>
        <v>-1.3896463709941317E-2</v>
      </c>
      <c r="CW36" s="12" t="s">
        <v>77</v>
      </c>
      <c r="CX36" s="81" t="s">
        <v>8</v>
      </c>
      <c r="CY36" s="16"/>
      <c r="CZ36" s="88">
        <f>SUMIF(IBA!$A$101:$A$111,'2011-2012'!CZ$7,IBA!D$101:D$111)</f>
        <v>1104</v>
      </c>
      <c r="DA36" s="88">
        <f>SUMIF(IBA!$A$101:$A$111,'2011-2012'!DA$7,IBA!E$101:E$111)</f>
        <v>1422</v>
      </c>
      <c r="DB36" s="88">
        <f>SUMIF(IBA!$A$101:$A$111,'2011-2012'!DB$7,IBA!F$101:F$111)</f>
        <v>1428</v>
      </c>
      <c r="DC36" s="88">
        <f>SUMIF(IBA!$A$101:$A$111,'2011-2012'!DC$7,IBA!G$101:G$111)</f>
        <v>1464</v>
      </c>
      <c r="DD36" s="88">
        <f>SUMIF(IBA!$A$101:$A$111,'2011-2012'!DD$7,IBA!H$101:H$111)</f>
        <v>4157</v>
      </c>
      <c r="DE36" s="88">
        <f>SUMIF(IBA!$A$101:$A$111,'2011-2012'!DE$7,IBA!I$101:I$111)</f>
        <v>6556</v>
      </c>
      <c r="DF36" s="88">
        <f>SUMIF(IBA!$A$101:$A$111,'2011-2012'!DF$7,IBA!J$101:J$111)</f>
        <v>9338</v>
      </c>
      <c r="DG36" s="88">
        <f>SUMIF(IBA!$A$101:$A$111,'2011-2012'!DG$7,IBA!K$101:K$111)</f>
        <v>9081</v>
      </c>
      <c r="DH36" s="88">
        <f>SUMIF(IBA!$A$101:$A$111,'2011-2012'!DH$7,IBA!L$101:L$111)</f>
        <v>6206</v>
      </c>
      <c r="DI36" s="88">
        <f>SUMIF(IBA!$A$101:$A$111,'2011-2012'!DI$7,IBA!M$101:M$111)</f>
        <v>2958</v>
      </c>
      <c r="DJ36" s="88">
        <f>SUMIF(IBA!$A$101:$A$111,'2011-2012'!DJ$7,IBA!N$101:N$111)</f>
        <v>1269</v>
      </c>
      <c r="DK36" s="88">
        <f>SUMIF(IBA!$A$101:$A$111,'2011-2012'!DK$7,IBA!O$101:O$111)</f>
        <v>856</v>
      </c>
      <c r="DN36" s="88">
        <f>SUMIF(IBA!$A$101:$A$111,'2011-2012'!DN$7,IBA!D$101:D$111)</f>
        <v>1119</v>
      </c>
      <c r="DO36" s="88">
        <f>SUMIF(IBA!$A$101:$A$111,'2011-2012'!DO$7,IBA!E$101:E$111)</f>
        <v>1465</v>
      </c>
      <c r="DP36" s="88">
        <f>SUMIF(IBA!$A$101:$A$111,'2011-2012'!DP$7,IBA!F$101:F$111)</f>
        <v>1292</v>
      </c>
      <c r="DQ36" s="88">
        <f>SUMIF(IBA!$A$101:$A$111,'2011-2012'!DQ$7,IBA!G$101:G$111)</f>
        <v>1607</v>
      </c>
      <c r="DR36" s="88">
        <f>SUMIF(IBA!$A$101:$A$111,'2011-2012'!DR$7,IBA!H$101:H$111)</f>
        <v>4378</v>
      </c>
      <c r="DS36" s="88">
        <f>SUMIF(IBA!$A$101:$A$111,'2011-2012'!DS$7,IBA!I$101:I$111)</f>
        <v>7083</v>
      </c>
      <c r="DT36" s="88">
        <f>SUMIF(IBA!$A$101:$A$111,'2011-2012'!DT$7,IBA!J$101:J$111)</f>
        <v>8361</v>
      </c>
      <c r="DU36" s="88">
        <f>SUMIF(IBA!$A$101:$A$111,'2011-2012'!DU$7,IBA!K$101:K$111)</f>
        <v>9347</v>
      </c>
      <c r="DV36" s="88">
        <f>SUMIF(IBA!$A$101:$A$111,'2011-2012'!DV$7,IBA!L$101:L$111)</f>
        <v>5564</v>
      </c>
      <c r="DW36" s="88">
        <f>SUMIF(IBA!$A$101:$A$111,'2011-2012'!DW$7,IBA!M$101:M$111)</f>
        <v>2742</v>
      </c>
      <c r="DX36" s="88">
        <f>SUMIF(IBA!$A$101:$A$111,'2011-2012'!DX$7,IBA!N$101:N$111)</f>
        <v>1272</v>
      </c>
      <c r="DY36" s="88">
        <f>SUMIF(IBA!$A$101:$A$111,'2011-2012'!DY$7,IBA!O$101:O$111)</f>
        <v>972</v>
      </c>
      <c r="DZ36"/>
    </row>
    <row r="37" spans="1:130" s="16" customFormat="1" ht="15.6">
      <c r="A37" s="90"/>
      <c r="B37" s="27" t="s">
        <v>9</v>
      </c>
      <c r="C37" s="14">
        <f>+SUM(C34:C36)</f>
        <v>142565</v>
      </c>
      <c r="D37" s="103">
        <f ca="1">+SUM(D34:D36)</f>
        <v>144483</v>
      </c>
      <c r="E37" s="14">
        <f ca="1">SUM(E34:E36)</f>
        <v>1918</v>
      </c>
      <c r="F37" s="15">
        <f ca="1">IF(E37=0,0,IF(C37=0,1,E37/C37))</f>
        <v>1.3453512432925332E-2</v>
      </c>
      <c r="G37" s="14">
        <f>SUM(G34:G36)</f>
        <v>142565</v>
      </c>
      <c r="H37" s="103">
        <f ca="1">SUM(H34:H36)</f>
        <v>144483</v>
      </c>
      <c r="I37" s="14">
        <f ca="1">SUM(I34:I36)</f>
        <v>1918</v>
      </c>
      <c r="J37" s="15">
        <f ca="1">IF(I37=0,0,IF(G37=0,1,I37/G37))</f>
        <v>1.3453512432925332E-2</v>
      </c>
      <c r="K37" s="14">
        <f>+SUM(K34:K36)</f>
        <v>133542</v>
      </c>
      <c r="L37" s="103">
        <f ca="1">+SUM(L34:L36)</f>
        <v>145466</v>
      </c>
      <c r="M37" s="14">
        <f ca="1">SUM(M34:M36)</f>
        <v>11924</v>
      </c>
      <c r="N37" s="15">
        <f ca="1">IF(M37=0,0,IF(K37=0,1,M37/K37))</f>
        <v>8.9290260741938868E-2</v>
      </c>
      <c r="O37" s="14">
        <f>SUM(O34:O36)</f>
        <v>276107</v>
      </c>
      <c r="P37" s="103">
        <f ca="1">SUM(P34:P36)</f>
        <v>289949</v>
      </c>
      <c r="Q37" s="14">
        <f ca="1">SUM(Q34:Q36)</f>
        <v>13842</v>
      </c>
      <c r="R37" s="15">
        <f ca="1">IF(Q37=0,0,IF(O37=0,1,Q37/O37))</f>
        <v>5.0132738394897632E-2</v>
      </c>
      <c r="S37" s="14">
        <f>+SUM(S34:S36)</f>
        <v>153543</v>
      </c>
      <c r="T37" s="103">
        <f ca="1">+SUM(T34:T36)</f>
        <v>164217</v>
      </c>
      <c r="U37" s="14">
        <f ca="1">SUM(U34:U36)</f>
        <v>10674</v>
      </c>
      <c r="V37" s="15">
        <f ca="1">IF(U37=0,0,IF(S37=0,1,U37/S37))</f>
        <v>6.9517985189816528E-2</v>
      </c>
      <c r="W37" s="14">
        <f>SUM(W34:W36)</f>
        <v>429650</v>
      </c>
      <c r="X37" s="103">
        <f ca="1">SUM(X34:X36)</f>
        <v>454166</v>
      </c>
      <c r="Y37" s="14">
        <f ca="1">SUM(Y34:Y36)</f>
        <v>24516</v>
      </c>
      <c r="Z37" s="15">
        <f ca="1">IF(Y37=0,0,IF(W37=0,1,Y37/W37))</f>
        <v>5.7060397998370767E-2</v>
      </c>
      <c r="AA37" s="14">
        <f>+SUM(AA34:AA36)</f>
        <v>159989</v>
      </c>
      <c r="AB37" s="103">
        <f ca="1">+SUM(AB34:AB36)</f>
        <v>165525</v>
      </c>
      <c r="AC37" s="14">
        <f ca="1">SUM(AC34:AC36)</f>
        <v>5536</v>
      </c>
      <c r="AD37" s="15">
        <f ca="1">IF(AC37=0,0,IF(AA37=0,1,AC37/AA37))</f>
        <v>3.4602378913550308E-2</v>
      </c>
      <c r="AE37" s="14">
        <f>SUM(AE34:AE36)</f>
        <v>589639</v>
      </c>
      <c r="AF37" s="103">
        <f ca="1">SUM(AF34:AF36)</f>
        <v>619691</v>
      </c>
      <c r="AG37" s="14">
        <f ca="1">SUM(AG34:AG36)</f>
        <v>30052</v>
      </c>
      <c r="AH37" s="15">
        <f ca="1">IF(AG37=0,0,IF(AE37=0,1,AG37/AE37))</f>
        <v>5.0966777977711784E-2</v>
      </c>
      <c r="AI37" s="14">
        <f>+SUM(AI34:AI36)</f>
        <v>169691</v>
      </c>
      <c r="AJ37" s="103">
        <f ca="1">+SUM(AJ34:AJ36)</f>
        <v>175757</v>
      </c>
      <c r="AK37" s="14">
        <f ca="1">SUM(AK34:AK36)</f>
        <v>6066</v>
      </c>
      <c r="AL37" s="15">
        <f ca="1">IF(AK37=0,0,IF(AI37=0,1,AK37/AI37))</f>
        <v>3.5747328968536926E-2</v>
      </c>
      <c r="AM37" s="14">
        <f>SUM(AM34:AM36)</f>
        <v>759330</v>
      </c>
      <c r="AN37" s="103">
        <f ca="1">SUM(AN34:AN36)</f>
        <v>795448</v>
      </c>
      <c r="AO37" s="14">
        <f ca="1">SUM(AO34:AO36)</f>
        <v>36118</v>
      </c>
      <c r="AP37" s="15">
        <f ca="1">IF(AO37=0,0,IF(AM37=0,1,AO37/AM37))</f>
        <v>4.7565617057142483E-2</v>
      </c>
      <c r="AQ37" s="14">
        <f>+SUM(AQ34:AQ36)</f>
        <v>175274</v>
      </c>
      <c r="AR37" s="103">
        <f ca="1">+SUM(AR34:AR36)</f>
        <v>180040</v>
      </c>
      <c r="AS37" s="14">
        <f ca="1">SUM(AS34:AS36)</f>
        <v>4766</v>
      </c>
      <c r="AT37" s="15">
        <f ca="1">IF(AS37=0,0,IF(AQ37=0,1,AS37/AQ37))</f>
        <v>2.7191711263507421E-2</v>
      </c>
      <c r="AU37" s="14">
        <f>SUM(AU34:AU36)</f>
        <v>934604</v>
      </c>
      <c r="AV37" s="103">
        <f ca="1">SUM(AV34:AV36)</f>
        <v>975488</v>
      </c>
      <c r="AW37" s="14">
        <f ca="1">SUM(AW34:AW36)</f>
        <v>40884</v>
      </c>
      <c r="AX37" s="15">
        <f ca="1">IF(AW37=0,0,IF(AU37=0,1,AW37/AU37))</f>
        <v>4.3744730388485392E-2</v>
      </c>
      <c r="AY37" s="14">
        <f>+SUM(AY34:AY36)</f>
        <v>193634</v>
      </c>
      <c r="AZ37" s="103">
        <f ca="1">+SUM(AZ34:AZ36)</f>
        <v>199616</v>
      </c>
      <c r="BA37" s="14">
        <f ca="1">SUM(BA34:BA36)</f>
        <v>5982</v>
      </c>
      <c r="BB37" s="15">
        <f ca="1">IF(BA37=0,0,IF(AY37=0,1,BA37/AY37))</f>
        <v>3.0893334848218806E-2</v>
      </c>
      <c r="BC37" s="14">
        <f>SUM(BC34:BC36)</f>
        <v>1128238</v>
      </c>
      <c r="BD37" s="103">
        <f ca="1">SUM(BD34:BD36)</f>
        <v>1175104</v>
      </c>
      <c r="BE37" s="14">
        <f ca="1">SUM(BE34:BE36)</f>
        <v>46866</v>
      </c>
      <c r="BF37" s="15">
        <f ca="1">IF(BE37=0,0,IF(BC37=0,1,BE37/BC37))</f>
        <v>4.1539107883265765E-2</v>
      </c>
      <c r="BG37" s="14">
        <f>+SUM(BG34:BG36)</f>
        <v>198364</v>
      </c>
      <c r="BH37" s="103">
        <f ca="1">+SUM(BH34:BH36)</f>
        <v>200704</v>
      </c>
      <c r="BI37" s="14">
        <f ca="1">SUM(BI34:BI36)</f>
        <v>2340</v>
      </c>
      <c r="BJ37" s="15">
        <f ca="1">IF(BI37=0,0,IF(BG37=0,1,BI37/BG37))</f>
        <v>1.179649533181424E-2</v>
      </c>
      <c r="BK37" s="14">
        <f>SUM(BK34:BK36)</f>
        <v>1326602</v>
      </c>
      <c r="BL37" s="103">
        <f ca="1">SUM(BL34:BL36)</f>
        <v>1375808</v>
      </c>
      <c r="BM37" s="14">
        <f ca="1">SUM(BM34:BM36)</f>
        <v>49206</v>
      </c>
      <c r="BN37" s="15">
        <f ca="1">IF(BM37=0,0,IF(BK37=0,1,BM37/BK37))</f>
        <v>3.7091757738945061E-2</v>
      </c>
      <c r="BO37" s="14">
        <f>+SUM(BO34:BO36)</f>
        <v>177752</v>
      </c>
      <c r="BP37" s="103">
        <f ca="1">+SUM(BP34:BP36)</f>
        <v>183194</v>
      </c>
      <c r="BQ37" s="14">
        <f ca="1">SUM(BQ34:BQ36)</f>
        <v>5442</v>
      </c>
      <c r="BR37" s="15">
        <f ca="1">IF(BQ37=0,0,IF(BO37=0,1,BQ37/BO37))</f>
        <v>3.0615689274944867E-2</v>
      </c>
      <c r="BS37" s="14">
        <f>SUM(BS34:BS36)</f>
        <v>1504354</v>
      </c>
      <c r="BT37" s="103">
        <f ca="1">SUM(BT34:BT36)</f>
        <v>1559002</v>
      </c>
      <c r="BU37" s="14">
        <f ca="1">SUM(BU34:BU36)</f>
        <v>54648</v>
      </c>
      <c r="BV37" s="15">
        <f ca="1">IF(BU37=0,0,IF(BS37=0,1,BU37/BS37))</f>
        <v>3.6326556116445995E-2</v>
      </c>
      <c r="BW37" s="14">
        <f>+SUM(BW34:BW36)</f>
        <v>171614</v>
      </c>
      <c r="BX37" s="103">
        <f ca="1">+SUM(BX34:BX36)</f>
        <v>177939</v>
      </c>
      <c r="BY37" s="14">
        <f ca="1">SUM(BY34:BY36)</f>
        <v>6325</v>
      </c>
      <c r="BZ37" s="15">
        <f ca="1">IF(BY37=0,0,IF(BW37=0,1,BY37/BW37))</f>
        <v>3.6855967461862087E-2</v>
      </c>
      <c r="CA37" s="14">
        <f>SUM(CA34:CA36)</f>
        <v>1675968</v>
      </c>
      <c r="CB37" s="103">
        <f ca="1">SUM(CB34:CB36)</f>
        <v>1736941</v>
      </c>
      <c r="CC37" s="14">
        <f ca="1">SUM(CC34:CC36)</f>
        <v>60973</v>
      </c>
      <c r="CD37" s="15">
        <f ca="1">IF(CC37=0,0,IF(CA37=0,1,CC37/CA37))</f>
        <v>3.6380766219880095E-2</v>
      </c>
      <c r="CE37" s="14">
        <f>+SUM(CE34:CE36)</f>
        <v>157577</v>
      </c>
      <c r="CF37" s="103">
        <f ca="1">+SUM(CF34:CF36)</f>
        <v>163966</v>
      </c>
      <c r="CG37" s="14">
        <f ca="1">SUM(CG34:CG36)</f>
        <v>6389</v>
      </c>
      <c r="CH37" s="15">
        <f ca="1">IF(CG37=0,0,IF(CE37=0,1,CG37/CE37))</f>
        <v>4.0545257239317921E-2</v>
      </c>
      <c r="CI37" s="14">
        <f>SUM(CI34:CI36)</f>
        <v>1833545</v>
      </c>
      <c r="CJ37" s="103">
        <f ca="1">SUM(CJ34:CJ36)</f>
        <v>1900907</v>
      </c>
      <c r="CK37" s="14">
        <f ca="1">SUM(CK34:CK36)</f>
        <v>67362</v>
      </c>
      <c r="CL37" s="15">
        <f ca="1">IF(CK37=0,0,IF(CI37=0,1,CK37/CI37))</f>
        <v>3.6738667444758649E-2</v>
      </c>
      <c r="CM37" s="14">
        <f>+SUM(CM34:CM36)</f>
        <v>164523</v>
      </c>
      <c r="CN37" s="103">
        <f ca="1">+SUM(CN34:CN36)</f>
        <v>169542</v>
      </c>
      <c r="CO37" s="14">
        <f ca="1">SUM(CO34:CO36)</f>
        <v>5019</v>
      </c>
      <c r="CP37" s="15">
        <f ca="1">IF(CO37=0,0,IF(CM37=0,1,CO37/CM37))</f>
        <v>3.0506372969128937E-2</v>
      </c>
      <c r="CQ37" s="14">
        <f>SUM(CQ34:CQ36)</f>
        <v>1998068</v>
      </c>
      <c r="CR37" s="103">
        <f ca="1">SUM(CR34:CR36)</f>
        <v>2070449</v>
      </c>
      <c r="CS37" s="14">
        <f ca="1">SUM(CS34:CS36)</f>
        <v>72381</v>
      </c>
      <c r="CT37" s="15">
        <f ca="1">IF(CS37=0,0,IF(CQ37=0,1,CS37/CQ37))</f>
        <v>3.6225493827036916E-2</v>
      </c>
      <c r="CW37" s="12"/>
      <c r="CX37" s="12"/>
      <c r="CZ37" s="89"/>
      <c r="DA37" s="89"/>
      <c r="DB37" s="89"/>
      <c r="DC37" s="89"/>
      <c r="DD37" s="89"/>
      <c r="DE37" s="89"/>
      <c r="DF37" s="89"/>
      <c r="DG37" s="89"/>
      <c r="DH37" s="89"/>
      <c r="DI37" s="89"/>
      <c r="DJ37" s="89"/>
      <c r="DK37" s="89"/>
      <c r="DL37" s="12"/>
      <c r="DM37" s="12"/>
      <c r="DN37" s="89"/>
      <c r="DO37" s="89"/>
      <c r="DP37" s="89"/>
      <c r="DQ37" s="89"/>
      <c r="DR37" s="89"/>
      <c r="DS37" s="89"/>
      <c r="DT37" s="89"/>
      <c r="DU37" s="89"/>
      <c r="DV37" s="89"/>
      <c r="DW37" s="89"/>
      <c r="DX37" s="89"/>
      <c r="DY37" s="89"/>
      <c r="DZ37"/>
    </row>
    <row r="38" spans="1:130" s="12" customFormat="1" ht="15.6">
      <c r="A38" s="92"/>
      <c r="B38" s="28"/>
      <c r="C38" s="9"/>
      <c r="D38" s="9"/>
      <c r="E38" s="10"/>
      <c r="F38" s="11"/>
      <c r="G38" s="9"/>
      <c r="H38" s="9"/>
      <c r="I38" s="10"/>
      <c r="J38" s="11"/>
      <c r="K38" s="9"/>
      <c r="L38" s="9"/>
      <c r="M38" s="10"/>
      <c r="N38" s="11"/>
      <c r="O38" s="9"/>
      <c r="P38" s="9"/>
      <c r="Q38" s="10"/>
      <c r="R38" s="11"/>
      <c r="S38" s="9"/>
      <c r="T38" s="9"/>
      <c r="U38" s="10"/>
      <c r="V38" s="11"/>
      <c r="W38" s="9"/>
      <c r="X38" s="9"/>
      <c r="Y38" s="10"/>
      <c r="Z38" s="11"/>
      <c r="AA38" s="9"/>
      <c r="AB38" s="9"/>
      <c r="AC38" s="10"/>
      <c r="AD38" s="11"/>
      <c r="AE38" s="9"/>
      <c r="AF38" s="9"/>
      <c r="AG38" s="10"/>
      <c r="AH38" s="11"/>
      <c r="AI38" s="9"/>
      <c r="AJ38" s="9"/>
      <c r="AK38" s="10"/>
      <c r="AL38" s="11"/>
      <c r="AM38" s="9"/>
      <c r="AN38" s="9"/>
      <c r="AO38" s="10"/>
      <c r="AP38" s="11"/>
      <c r="AQ38" s="9"/>
      <c r="AR38" s="9"/>
      <c r="AS38" s="10"/>
      <c r="AT38" s="11"/>
      <c r="AU38" s="9"/>
      <c r="AV38" s="9"/>
      <c r="AW38" s="10"/>
      <c r="AX38" s="11"/>
      <c r="AY38" s="9"/>
      <c r="AZ38" s="9"/>
      <c r="BA38" s="10"/>
      <c r="BB38" s="11"/>
      <c r="BC38" s="9"/>
      <c r="BD38" s="9"/>
      <c r="BE38" s="10"/>
      <c r="BF38" s="11"/>
      <c r="BG38" s="9"/>
      <c r="BH38" s="9"/>
      <c r="BI38" s="10"/>
      <c r="BJ38" s="11"/>
      <c r="BK38" s="9"/>
      <c r="BL38" s="9"/>
      <c r="BM38" s="10"/>
      <c r="BN38" s="11"/>
      <c r="BO38" s="9"/>
      <c r="BP38" s="9"/>
      <c r="BQ38" s="10"/>
      <c r="BR38" s="11"/>
      <c r="BS38" s="9"/>
      <c r="BT38" s="9"/>
      <c r="BU38" s="10"/>
      <c r="BV38" s="11"/>
      <c r="BW38" s="9"/>
      <c r="BX38" s="9"/>
      <c r="BY38" s="10"/>
      <c r="BZ38" s="11"/>
      <c r="CA38" s="9"/>
      <c r="CB38" s="9"/>
      <c r="CC38" s="10"/>
      <c r="CD38" s="11"/>
      <c r="CE38" s="9"/>
      <c r="CF38" s="9"/>
      <c r="CG38" s="10"/>
      <c r="CH38" s="11"/>
      <c r="CI38" s="9"/>
      <c r="CJ38" s="9"/>
      <c r="CK38" s="10"/>
      <c r="CL38" s="11"/>
      <c r="CM38" s="9"/>
      <c r="CN38" s="9"/>
      <c r="CO38" s="10"/>
      <c r="CP38" s="11"/>
      <c r="CQ38" s="9"/>
      <c r="CR38" s="9"/>
      <c r="CS38" s="10"/>
      <c r="CT38" s="11"/>
      <c r="CY38" s="16"/>
      <c r="CZ38" s="89"/>
      <c r="DA38" s="89"/>
      <c r="DB38" s="89"/>
      <c r="DC38" s="89"/>
      <c r="DD38" s="89"/>
      <c r="DE38" s="89"/>
      <c r="DF38" s="89"/>
      <c r="DG38" s="89"/>
      <c r="DH38" s="89"/>
      <c r="DI38" s="89"/>
      <c r="DJ38" s="89"/>
      <c r="DK38" s="89"/>
      <c r="DN38" s="89"/>
      <c r="DO38" s="89"/>
      <c r="DP38" s="89"/>
      <c r="DQ38" s="89"/>
      <c r="DR38" s="89"/>
      <c r="DS38" s="89"/>
      <c r="DT38" s="89"/>
      <c r="DU38" s="89"/>
      <c r="DV38" s="89"/>
      <c r="DW38" s="89"/>
      <c r="DX38" s="89"/>
      <c r="DY38" s="89"/>
      <c r="DZ38"/>
    </row>
    <row r="39" spans="1:130" s="12" customFormat="1" ht="15" customHeight="1">
      <c r="A39" s="99"/>
      <c r="B39" s="31" t="s">
        <v>6</v>
      </c>
      <c r="C39" s="21">
        <f>+CZ39</f>
        <v>176625</v>
      </c>
      <c r="D39" s="87">
        <f ca="1">OFFSET(CZ39,0,14,1,1)</f>
        <v>163824</v>
      </c>
      <c r="E39" s="21">
        <f ca="1">SUM(D39-C39)</f>
        <v>-12801</v>
      </c>
      <c r="F39" s="22">
        <f ca="1">IF(E39=0,0,IF(C39=0,1,E39/C39))</f>
        <v>-7.2475583864118898E-2</v>
      </c>
      <c r="G39" s="21">
        <f>SUMIF($C$6:F$6,G$5,$C39:F39)</f>
        <v>176625</v>
      </c>
      <c r="H39" s="87">
        <f ca="1">SUMIF($C$6:G$6,H$5,$C39:G39)</f>
        <v>163824</v>
      </c>
      <c r="I39" s="21">
        <f ca="1">SUM(H39-G39)</f>
        <v>-12801</v>
      </c>
      <c r="J39" s="22">
        <f ca="1">IF(I39=0,0,IF(G39=0,1,I39/G39))</f>
        <v>-7.2475583864118898E-2</v>
      </c>
      <c r="K39" s="21">
        <f>+DA39</f>
        <v>160610</v>
      </c>
      <c r="L39" s="87">
        <f ca="1">OFFSET(DA39,0,14,1,1)</f>
        <v>163458</v>
      </c>
      <c r="M39" s="21">
        <f ca="1">SUM(L39-K39)</f>
        <v>2848</v>
      </c>
      <c r="N39" s="22">
        <f ca="1">IF(M39=0,0,IF(K39=0,1,M39/K39))</f>
        <v>1.7732395243135544E-2</v>
      </c>
      <c r="O39" s="21">
        <f>SUMIF($C$6:N$6,O$5,$C39:N39)</f>
        <v>337235</v>
      </c>
      <c r="P39" s="87">
        <f ca="1">SUMIF($C$6:O$6,P$5,$C39:O39)</f>
        <v>327282</v>
      </c>
      <c r="Q39" s="21">
        <f ca="1">SUM(P39-O39)</f>
        <v>-9953</v>
      </c>
      <c r="R39" s="22">
        <f ca="1">IF(Q39=0,0,IF(O39=0,1,Q39/O39))</f>
        <v>-2.9513543967856243E-2</v>
      </c>
      <c r="S39" s="21">
        <f>+DB39</f>
        <v>186402</v>
      </c>
      <c r="T39" s="87">
        <f ca="1">OFFSET(DB39,0,14,1,1)</f>
        <v>170869</v>
      </c>
      <c r="U39" s="21">
        <f ca="1">SUM(T39-S39)</f>
        <v>-15533</v>
      </c>
      <c r="V39" s="22">
        <f ca="1">IF(U39=0,0,IF(S39=0,1,U39/S39))</f>
        <v>-8.3330650958680696E-2</v>
      </c>
      <c r="W39" s="21">
        <f>SUMIF($C$6:V$6,W$5,$C39:V39)</f>
        <v>523637</v>
      </c>
      <c r="X39" s="87">
        <f ca="1">SUMIF($C$6:W$6,X$5,$C39:W39)</f>
        <v>498151</v>
      </c>
      <c r="Y39" s="21">
        <f ca="1">SUM(X39-W39)</f>
        <v>-25486</v>
      </c>
      <c r="Z39" s="22">
        <f ca="1">IF(Y39=0,0,IF(W39=0,1,Y39/W39))</f>
        <v>-4.8671121406623288E-2</v>
      </c>
      <c r="AA39" s="21">
        <f>+DC39</f>
        <v>192455</v>
      </c>
      <c r="AB39" s="87">
        <f ca="1">OFFSET(DC39,0,14,1,1)</f>
        <v>180259</v>
      </c>
      <c r="AC39" s="21">
        <f ca="1">SUM(AB39-AA39)</f>
        <v>-12196</v>
      </c>
      <c r="AD39" s="22">
        <f ca="1">IF(AC39=0,0,IF(AA39=0,1,AC39/AA39))</f>
        <v>-6.3370658075913855E-2</v>
      </c>
      <c r="AE39" s="21">
        <f>SUMIF($C$6:AD$6,AE$5,$C39:AD39)</f>
        <v>716092</v>
      </c>
      <c r="AF39" s="87">
        <f ca="1">SUMIF($C$6:AE$6,AF$5,$C39:AE39)</f>
        <v>678410</v>
      </c>
      <c r="AG39" s="21">
        <f ca="1">SUM(AF39-AE39)</f>
        <v>-37682</v>
      </c>
      <c r="AH39" s="22">
        <f ca="1">IF(AG39=0,0,IF(AE39=0,1,AG39/AE39))</f>
        <v>-5.262173016874927E-2</v>
      </c>
      <c r="AI39" s="21">
        <f>+DD39</f>
        <v>204866</v>
      </c>
      <c r="AJ39" s="87">
        <f ca="1">OFFSET(DD39,0,14,1,1)</f>
        <v>192760</v>
      </c>
      <c r="AK39" s="21">
        <f ca="1">SUM(AJ39-AI39)</f>
        <v>-12106</v>
      </c>
      <c r="AL39" s="22">
        <f ca="1">IF(AK39=0,0,IF(AI39=0,1,AK39/AI39))</f>
        <v>-5.9092284712934311E-2</v>
      </c>
      <c r="AM39" s="21">
        <f>SUMIF($C$6:AL$6,AM$5,$C39:AL39)</f>
        <v>920958</v>
      </c>
      <c r="AN39" s="87">
        <f ca="1">SUMIF($C$6:AM$6,AN$5,$C39:AM39)</f>
        <v>871170</v>
      </c>
      <c r="AO39" s="21">
        <f ca="1">SUM(AN39-AM39)</f>
        <v>-49788</v>
      </c>
      <c r="AP39" s="22">
        <f ca="1">IF(AO39=0,0,IF(AM39=0,1,AO39/AM39))</f>
        <v>-5.4061097248734473E-2</v>
      </c>
      <c r="AQ39" s="21">
        <f>+DE39</f>
        <v>204289</v>
      </c>
      <c r="AR39" s="87">
        <f ca="1">OFFSET(DE39,0,14,1,1)</f>
        <v>195219</v>
      </c>
      <c r="AS39" s="21">
        <f ca="1">SUM(AR39-AQ39)</f>
        <v>-9070</v>
      </c>
      <c r="AT39" s="22">
        <f ca="1">IF(AS39=0,0,IF(AQ39=0,1,AS39/AQ39))</f>
        <v>-4.4397887306707656E-2</v>
      </c>
      <c r="AU39" s="21">
        <f>SUMIF($C$6:AT$6,AU$5,$C39:AT39)</f>
        <v>1125247</v>
      </c>
      <c r="AV39" s="87">
        <f ca="1">SUMIF($C$6:AU$6,AV$5,$C39:AU39)</f>
        <v>1066389</v>
      </c>
      <c r="AW39" s="21">
        <f ca="1">SUM(AV39-AU39)</f>
        <v>-58858</v>
      </c>
      <c r="AX39" s="22">
        <f ca="1">IF(AW39=0,0,IF(AU39=0,1,AW39/AU39))</f>
        <v>-5.2306737987304119E-2</v>
      </c>
      <c r="AY39" s="21">
        <f>+DF39</f>
        <v>201310</v>
      </c>
      <c r="AZ39" s="87">
        <f ca="1">OFFSET(DF39,0,14,1,1)</f>
        <v>193743</v>
      </c>
      <c r="BA39" s="21">
        <f ca="1">SUM(AZ39-AY39)</f>
        <v>-7567</v>
      </c>
      <c r="BB39" s="22">
        <f ca="1">IF(BA39=0,0,IF(AY39=0,1,BA39/AY39))</f>
        <v>-3.7588793403208982E-2</v>
      </c>
      <c r="BC39" s="21">
        <f>SUMIF($C$6:BB$6,BC$5,$C39:BB39)</f>
        <v>1326557</v>
      </c>
      <c r="BD39" s="87">
        <f ca="1">SUMIF($C$6:BC$6,BD$5,$C39:BC39)</f>
        <v>1260132</v>
      </c>
      <c r="BE39" s="21">
        <f ca="1">SUM(BD39-BC39)</f>
        <v>-66425</v>
      </c>
      <c r="BF39" s="22">
        <f ca="1">IF(BE39=0,0,IF(BC39=0,1,BE39/BC39))</f>
        <v>-5.0073234697039025E-2</v>
      </c>
      <c r="BG39" s="21">
        <f>+DG39</f>
        <v>207954</v>
      </c>
      <c r="BH39" s="87">
        <f ca="1">OFFSET(DG39,0,14,1,1)</f>
        <v>204631</v>
      </c>
      <c r="BI39" s="21">
        <f ca="1">SUM(BH39-BG39)</f>
        <v>-3323</v>
      </c>
      <c r="BJ39" s="22">
        <f ca="1">IF(BI39=0,0,IF(BG39=0,1,BI39/BG39))</f>
        <v>-1.5979495465343298E-2</v>
      </c>
      <c r="BK39" s="21">
        <f>SUMIF($C$6:BJ$6,BK$5,$C39:BJ39)</f>
        <v>1534511</v>
      </c>
      <c r="BL39" s="87">
        <f ca="1">SUMIF($C$6:BK$6,BL$5,$C39:BK39)</f>
        <v>1464763</v>
      </c>
      <c r="BM39" s="21">
        <f ca="1">SUM(BL39-BK39)</f>
        <v>-69748</v>
      </c>
      <c r="BN39" s="22">
        <f ca="1">IF(BM39=0,0,IF(BK39=0,1,BM39/BK39))</f>
        <v>-4.5452916271046605E-2</v>
      </c>
      <c r="BO39" s="21">
        <f>+DH39</f>
        <v>200578</v>
      </c>
      <c r="BP39" s="87">
        <f ca="1">OFFSET(DH39,0,14,1,1)</f>
        <v>188558</v>
      </c>
      <c r="BQ39" s="21">
        <f ca="1">SUM(BP39-BO39)</f>
        <v>-12020</v>
      </c>
      <c r="BR39" s="22">
        <f ca="1">IF(BQ39=0,0,IF(BO39=0,1,BQ39/BO39))</f>
        <v>-5.9926811514722449E-2</v>
      </c>
      <c r="BS39" s="21">
        <f>SUMIF($C$6:BR$6,BS$5,$C39:BR39)</f>
        <v>1735089</v>
      </c>
      <c r="BT39" s="87">
        <f ca="1">SUMIF($C$6:BS$6,BT$5,$C39:BS39)</f>
        <v>1653321</v>
      </c>
      <c r="BU39" s="21">
        <f ca="1">SUM(BT39-BS39)</f>
        <v>-81768</v>
      </c>
      <c r="BV39" s="22">
        <f ca="1">IF(BU39=0,0,IF(BS39=0,1,BU39/BS39))</f>
        <v>-4.7126112839168482E-2</v>
      </c>
      <c r="BW39" s="21">
        <f>+DI39</f>
        <v>194987</v>
      </c>
      <c r="BX39" s="87">
        <f ca="1">OFFSET(DI39,0,14,1,1)</f>
        <v>193222</v>
      </c>
      <c r="BY39" s="21">
        <f ca="1">SUM(BX39-BW39)</f>
        <v>-1765</v>
      </c>
      <c r="BZ39" s="22">
        <f ca="1">IF(BY39=0,0,IF(BW39=0,1,BY39/BW39))</f>
        <v>-9.0518855103160732E-3</v>
      </c>
      <c r="CA39" s="21">
        <f>SUMIF($C$6:BZ$6,CA$5,$C39:BZ39)</f>
        <v>1930076</v>
      </c>
      <c r="CB39" s="87">
        <f ca="1">SUMIF($C$6:CA$6,CB$5,$C39:CA39)</f>
        <v>1846543</v>
      </c>
      <c r="CC39" s="21">
        <f ca="1">SUM(CB39-CA39)</f>
        <v>-83533</v>
      </c>
      <c r="CD39" s="22">
        <f ca="1">IF(CC39=0,0,IF(CA39=0,1,CC39/CA39))</f>
        <v>-4.3279642874166614E-2</v>
      </c>
      <c r="CE39" s="21">
        <f>+DJ39</f>
        <v>185161</v>
      </c>
      <c r="CF39" s="87">
        <f ca="1">OFFSET(DJ39,0,14,1,1)</f>
        <v>188671</v>
      </c>
      <c r="CG39" s="21">
        <f ca="1">SUM(CF39-CE39)</f>
        <v>3510</v>
      </c>
      <c r="CH39" s="22">
        <f ca="1">IF(CG39=0,0,IF(CE39=0,1,CG39/CE39))</f>
        <v>1.8956475715728473E-2</v>
      </c>
      <c r="CI39" s="21">
        <f>SUMIF($C$6:CH$6,CI$5,$C39:CH39)</f>
        <v>2115237</v>
      </c>
      <c r="CJ39" s="87">
        <f ca="1">SUMIF($C$6:CI$6,CJ$5,$C39:CI39)</f>
        <v>2035214</v>
      </c>
      <c r="CK39" s="21">
        <f ca="1">SUM(CJ39-CI39)</f>
        <v>-80023</v>
      </c>
      <c r="CL39" s="22">
        <f ca="1">IF(CK39=0,0,IF(CI39=0,1,CK39/CI39))</f>
        <v>-3.7831694509882344E-2</v>
      </c>
      <c r="CM39" s="21">
        <f>+DK39</f>
        <v>181467</v>
      </c>
      <c r="CN39" s="87">
        <f ca="1">OFFSET(DK39,0,14,1,1)</f>
        <v>164240</v>
      </c>
      <c r="CO39" s="21">
        <f ca="1">SUM(CN39-CM39)</f>
        <v>-17227</v>
      </c>
      <c r="CP39" s="22">
        <f ca="1">IF(CO39=0,0,IF(CM39=0,1,CO39/CM39))</f>
        <v>-9.4931860889307704E-2</v>
      </c>
      <c r="CQ39" s="21">
        <f>SUMIF($C$6:CP$6,CQ$5,$C39:CP39)</f>
        <v>2296704</v>
      </c>
      <c r="CR39" s="87">
        <f ca="1">SUMIF($C$6:CQ$6,CR$5,$C39:CQ39)</f>
        <v>2199454</v>
      </c>
      <c r="CS39" s="21">
        <f ca="1">SUM(CR39-CQ39)</f>
        <v>-97250</v>
      </c>
      <c r="CT39" s="22">
        <f ca="1">IF(CS39=0,0,IF(CQ39=0,1,CS39/CQ39))</f>
        <v>-4.2343288469040855E-2</v>
      </c>
      <c r="CW39" s="12" t="s">
        <v>16</v>
      </c>
      <c r="CX39" s="81" t="s">
        <v>6</v>
      </c>
      <c r="CZ39" s="88">
        <f>SUMIF(SIBC!$A$73:$A$78,'2011-2012'!CZ$7,SIBC!D$73:D$78)</f>
        <v>176625</v>
      </c>
      <c r="DA39" s="88">
        <f>SUMIF(SIBC!$A$73:$A$78,'2011-2012'!DA$7,SIBC!E$73:E$78)</f>
        <v>160610</v>
      </c>
      <c r="DB39" s="88">
        <f>SUMIF(SIBC!$A$73:$A$78,'2011-2012'!DB$7,SIBC!F$73:F$78)</f>
        <v>186402</v>
      </c>
      <c r="DC39" s="88">
        <f>SUMIF(SIBC!$A$73:$A$78,'2011-2012'!DC$7,SIBC!G$73:G$78)</f>
        <v>192455</v>
      </c>
      <c r="DD39" s="88">
        <f>SUMIF(SIBC!$A$73:$A$78,'2011-2012'!DD$7,SIBC!H$73:H$78)</f>
        <v>204866</v>
      </c>
      <c r="DE39" s="88">
        <f>SUMIF(SIBC!$A$73:$A$78,'2011-2012'!DE$7,SIBC!I$73:I$78)</f>
        <v>204289</v>
      </c>
      <c r="DF39" s="88">
        <f>SUMIF(SIBC!$A$73:$A$78,'2011-2012'!DF$7,SIBC!J$73:J$78)</f>
        <v>201310</v>
      </c>
      <c r="DG39" s="88">
        <f>SUMIF(SIBC!$A$73:$A$78,'2011-2012'!DG$7,SIBC!K$73:K$78)</f>
        <v>207954</v>
      </c>
      <c r="DH39" s="88">
        <f>SUMIF(SIBC!$A$73:$A$78,'2011-2012'!DH$7,SIBC!L$73:L$78)</f>
        <v>200578</v>
      </c>
      <c r="DI39" s="88">
        <f>SUMIF(SIBC!$A$73:$A$78,'2011-2012'!DI$7,SIBC!M$73:M$78)</f>
        <v>194987</v>
      </c>
      <c r="DJ39" s="88">
        <f>SUMIF(SIBC!$A$73:$A$78,'2011-2012'!DJ$7,SIBC!N$73:N$78)</f>
        <v>185161</v>
      </c>
      <c r="DK39" s="88">
        <f>SUMIF(SIBC!$A$73:$A$78,'2011-2012'!DK$7,SIBC!O$73:O$78)</f>
        <v>181467</v>
      </c>
      <c r="DN39" s="88">
        <f>SUMIF(SIBC!$A$73:$A$79,'2011-2012'!DN$7,SIBC!D$73:D$79)</f>
        <v>163824</v>
      </c>
      <c r="DO39" s="88">
        <f>SUMIF(SIBC!$A$73:$A$79,'2011-2012'!DO$7,SIBC!E$73:E$79)</f>
        <v>163458</v>
      </c>
      <c r="DP39" s="88">
        <f>SUMIF(SIBC!$A$73:$A$79,'2011-2012'!DP$7,SIBC!F$73:F$79)</f>
        <v>170869</v>
      </c>
      <c r="DQ39" s="88">
        <f>SUMIF(SIBC!$A$73:$A$79,'2011-2012'!DQ$7,SIBC!G$73:G$79)</f>
        <v>180259</v>
      </c>
      <c r="DR39" s="88">
        <f>SUMIF(SIBC!$A$73:$A$79,'2011-2012'!DR$7,SIBC!H$73:H$79)</f>
        <v>192760</v>
      </c>
      <c r="DS39" s="88">
        <f>SUMIF(SIBC!$A$73:$A$79,'2011-2012'!DS$7,SIBC!I$73:I$79)</f>
        <v>195219</v>
      </c>
      <c r="DT39" s="88">
        <f>SUMIF(SIBC!$A$73:$A$79,'2011-2012'!DT$7,SIBC!J$73:J$79)</f>
        <v>193743</v>
      </c>
      <c r="DU39" s="88">
        <f>SUMIF(SIBC!$A$73:$A$79,'2011-2012'!DU$7,SIBC!K$73:K$79)</f>
        <v>204631</v>
      </c>
      <c r="DV39" s="88">
        <f>SUMIF(SIBC!$A$73:$A$79,'2011-2012'!DV$7,SIBC!L$73:L$79)</f>
        <v>188558</v>
      </c>
      <c r="DW39" s="88">
        <f>SUMIF(SIBC!$A$73:$A$79,'2011-2012'!DW$7,SIBC!M$73:M$79)</f>
        <v>193222</v>
      </c>
      <c r="DX39" s="88">
        <f>SUMIF(SIBC!$A$73:$A$79,'2011-2012'!DX$7,SIBC!N$73:N$79)</f>
        <v>188671</v>
      </c>
      <c r="DY39" s="88">
        <f>SUMIF(SIBC!$A$73:$A$79,'2011-2012'!DY$7,SIBC!O$73:O$79)</f>
        <v>164240</v>
      </c>
      <c r="DZ39"/>
    </row>
    <row r="40" spans="1:130" s="12" customFormat="1" ht="15.6">
      <c r="A40" s="101" t="str">
        <f>+CW41</f>
        <v>Seaway International Bridge</v>
      </c>
      <c r="B40" s="29" t="s">
        <v>7</v>
      </c>
      <c r="C40" s="21">
        <f>+CZ40</f>
        <v>5207</v>
      </c>
      <c r="D40" s="87">
        <f ca="1">OFFSET(CZ40,0,14,1,1)</f>
        <v>5467</v>
      </c>
      <c r="E40" s="21">
        <f ca="1">SUM(D40-C40)</f>
        <v>260</v>
      </c>
      <c r="F40" s="22">
        <f ca="1">IF(E40=0,0,IF(C40=0,1,E40/C40))</f>
        <v>4.9932782792394853E-2</v>
      </c>
      <c r="G40" s="21">
        <f>SUMIF($C$6:F$6,G$5,$C40:F40)</f>
        <v>5207</v>
      </c>
      <c r="H40" s="87">
        <f ca="1">SUMIF($C$6:G$6,H$5,$C40:G40)</f>
        <v>5467</v>
      </c>
      <c r="I40" s="21">
        <f ca="1">SUM(H40-G40)</f>
        <v>260</v>
      </c>
      <c r="J40" s="22">
        <f ca="1">IF(I40=0,0,IF(G40=0,1,I40/G40))</f>
        <v>4.9932782792394853E-2</v>
      </c>
      <c r="K40" s="21">
        <f>+DA40</f>
        <v>5059</v>
      </c>
      <c r="L40" s="87">
        <f ca="1">OFFSET(DA40,0,14,1,1)</f>
        <v>5255</v>
      </c>
      <c r="M40" s="21">
        <f ca="1">SUM(L40-K40)</f>
        <v>196</v>
      </c>
      <c r="N40" s="22">
        <f ca="1">IF(M40=0,0,IF(K40=0,1,M40/K40))</f>
        <v>3.8742834552283063E-2</v>
      </c>
      <c r="O40" s="21">
        <f>SUMIF($C$6:N$6,O$5,$C40:N40)</f>
        <v>10266</v>
      </c>
      <c r="P40" s="87">
        <f ca="1">SUMIF($C$6:O$6,P$5,$C40:O40)</f>
        <v>10722</v>
      </c>
      <c r="Q40" s="21">
        <f ca="1">SUM(P40-O40)</f>
        <v>456</v>
      </c>
      <c r="R40" s="22">
        <f ca="1">IF(Q40=0,0,IF(O40=0,1,Q40/O40))</f>
        <v>4.4418468731735827E-2</v>
      </c>
      <c r="S40" s="21">
        <f>+DB40</f>
        <v>5454</v>
      </c>
      <c r="T40" s="87">
        <f ca="1">OFFSET(DB40,0,14,1,1)</f>
        <v>5622</v>
      </c>
      <c r="U40" s="21">
        <f ca="1">SUM(T40-S40)</f>
        <v>168</v>
      </c>
      <c r="V40" s="22">
        <f ca="1">IF(U40=0,0,IF(S40=0,1,U40/S40))</f>
        <v>3.0803080308030802E-2</v>
      </c>
      <c r="W40" s="21">
        <f>SUMIF($C$6:V$6,W$5,$C40:V40)</f>
        <v>15720</v>
      </c>
      <c r="X40" s="87">
        <f ca="1">SUMIF($C$6:W$6,X$5,$C40:W40)</f>
        <v>16344</v>
      </c>
      <c r="Y40" s="21">
        <f ca="1">SUM(X40-W40)</f>
        <v>624</v>
      </c>
      <c r="Z40" s="22">
        <f ca="1">IF(Y40=0,0,IF(W40=0,1,Y40/W40))</f>
        <v>3.9694656488549619E-2</v>
      </c>
      <c r="AA40" s="21">
        <f>+DC40</f>
        <v>5285</v>
      </c>
      <c r="AB40" s="87">
        <f ca="1">OFFSET(DC40,0,14,1,1)</f>
        <v>5881</v>
      </c>
      <c r="AC40" s="21">
        <f ca="1">SUM(AB40-AA40)</f>
        <v>596</v>
      </c>
      <c r="AD40" s="22">
        <f ca="1">IF(AC40=0,0,IF(AA40=0,1,AC40/AA40))</f>
        <v>0.11277199621570483</v>
      </c>
      <c r="AE40" s="21">
        <f>SUMIF($C$6:AD$6,AE$5,$C40:AD40)</f>
        <v>21005</v>
      </c>
      <c r="AF40" s="87">
        <f ca="1">SUMIF($C$6:AE$6,AF$5,$C40:AE40)</f>
        <v>22225</v>
      </c>
      <c r="AG40" s="21">
        <f ca="1">SUM(AF40-AE40)</f>
        <v>1220</v>
      </c>
      <c r="AH40" s="22">
        <f ca="1">IF(AG40=0,0,IF(AE40=0,1,AG40/AE40))</f>
        <v>5.8081409188288503E-2</v>
      </c>
      <c r="AI40" s="21">
        <f>+DD40</f>
        <v>7250</v>
      </c>
      <c r="AJ40" s="87">
        <f ca="1">OFFSET(DD40,0,14,1,1)</f>
        <v>7281</v>
      </c>
      <c r="AK40" s="21">
        <f ca="1">SUM(AJ40-AI40)</f>
        <v>31</v>
      </c>
      <c r="AL40" s="22">
        <f ca="1">IF(AK40=0,0,IF(AI40=0,1,AK40/AI40))</f>
        <v>4.2758620689655174E-3</v>
      </c>
      <c r="AM40" s="21">
        <f>SUMIF($C$6:AL$6,AM$5,$C40:AL40)</f>
        <v>28255</v>
      </c>
      <c r="AN40" s="87">
        <f ca="1">SUMIF($C$6:AM$6,AN$5,$C40:AM40)</f>
        <v>29506</v>
      </c>
      <c r="AO40" s="21">
        <f ca="1">SUM(AN40-AM40)</f>
        <v>1251</v>
      </c>
      <c r="AP40" s="22">
        <f ca="1">IF(AO40=0,0,IF(AM40=0,1,AO40/AM40))</f>
        <v>4.4275349495664487E-2</v>
      </c>
      <c r="AQ40" s="21">
        <f>+DE40</f>
        <v>7816</v>
      </c>
      <c r="AR40" s="87">
        <f ca="1">OFFSET(DE40,0,14,1,1)</f>
        <v>7808</v>
      </c>
      <c r="AS40" s="21">
        <f ca="1">SUM(AR40-AQ40)</f>
        <v>-8</v>
      </c>
      <c r="AT40" s="22">
        <f ca="1">IF(AS40=0,0,IF(AQ40=0,1,AS40/AQ40))</f>
        <v>-1.0235414534288639E-3</v>
      </c>
      <c r="AU40" s="21">
        <f>SUMIF($C$6:AT$6,AU$5,$C40:AT40)</f>
        <v>36071</v>
      </c>
      <c r="AV40" s="87">
        <f ca="1">SUMIF($C$6:AU$6,AV$5,$C40:AU40)</f>
        <v>37314</v>
      </c>
      <c r="AW40" s="21">
        <f ca="1">SUM(AV40-AU40)</f>
        <v>1243</v>
      </c>
      <c r="AX40" s="22">
        <f ca="1">IF(AW40=0,0,IF(AU40=0,1,AW40/AU40))</f>
        <v>3.4459815364142943E-2</v>
      </c>
      <c r="AY40" s="21">
        <f>+DF40</f>
        <v>7603</v>
      </c>
      <c r="AZ40" s="87">
        <f ca="1">OFFSET(DF40,0,14,1,1)</f>
        <v>8030</v>
      </c>
      <c r="BA40" s="21">
        <f ca="1">SUM(AZ40-AY40)</f>
        <v>427</v>
      </c>
      <c r="BB40" s="22">
        <f ca="1">IF(BA40=0,0,IF(AY40=0,1,BA40/AY40))</f>
        <v>5.6162041299487042E-2</v>
      </c>
      <c r="BC40" s="21">
        <f>SUMIF($C$6:BB$6,BC$5,$C40:BB40)</f>
        <v>43674</v>
      </c>
      <c r="BD40" s="87">
        <f ca="1">SUMIF($C$6:BC$6,BD$5,$C40:BC40)</f>
        <v>45344</v>
      </c>
      <c r="BE40" s="21">
        <f ca="1">SUM(BD40-BC40)</f>
        <v>1670</v>
      </c>
      <c r="BF40" s="22">
        <f ca="1">IF(BE40=0,0,IF(BC40=0,1,BE40/BC40))</f>
        <v>3.8237853184961305E-2</v>
      </c>
      <c r="BG40" s="21">
        <f>+DG40</f>
        <v>8695</v>
      </c>
      <c r="BH40" s="87">
        <f ca="1">OFFSET(DG40,0,14,1,1)</f>
        <v>8170</v>
      </c>
      <c r="BI40" s="21">
        <f ca="1">SUM(BH40-BG40)</f>
        <v>-525</v>
      </c>
      <c r="BJ40" s="22">
        <f ca="1">IF(BI40=0,0,IF(BG40=0,1,BI40/BG40))</f>
        <v>-6.0379528464634846E-2</v>
      </c>
      <c r="BK40" s="21">
        <f>SUMIF($C$6:BJ$6,BK$5,$C40:BJ40)</f>
        <v>52369</v>
      </c>
      <c r="BL40" s="87">
        <f ca="1">SUMIF($C$6:BK$6,BL$5,$C40:BK40)</f>
        <v>53514</v>
      </c>
      <c r="BM40" s="21">
        <f ca="1">SUM(BL40-BK40)</f>
        <v>1145</v>
      </c>
      <c r="BN40" s="22">
        <f ca="1">IF(BM40=0,0,IF(BK40=0,1,BM40/BK40))</f>
        <v>2.1864079894594129E-2</v>
      </c>
      <c r="BO40" s="21">
        <f>+DH40</f>
        <v>8427</v>
      </c>
      <c r="BP40" s="87">
        <f ca="1">OFFSET(DH40,0,14,1,1)</f>
        <v>7342</v>
      </c>
      <c r="BQ40" s="21">
        <f ca="1">SUM(BP40-BO40)</f>
        <v>-1085</v>
      </c>
      <c r="BR40" s="22">
        <f ca="1">IF(BQ40=0,0,IF(BO40=0,1,BQ40/BO40))</f>
        <v>-0.12875281832206004</v>
      </c>
      <c r="BS40" s="21">
        <f>SUMIF($C$6:BR$6,BS$5,$C40:BR40)</f>
        <v>60796</v>
      </c>
      <c r="BT40" s="87">
        <f ca="1">SUMIF($C$6:BS$6,BT$5,$C40:BS40)</f>
        <v>60856</v>
      </c>
      <c r="BU40" s="21">
        <f ca="1">SUM(BT40-BS40)</f>
        <v>60</v>
      </c>
      <c r="BV40" s="22">
        <f ca="1">IF(BU40=0,0,IF(BS40=0,1,BU40/BS40))</f>
        <v>9.8690703335745783E-4</v>
      </c>
      <c r="BW40" s="21">
        <f>+DI40</f>
        <v>7168</v>
      </c>
      <c r="BX40" s="87">
        <f ca="1">OFFSET(DI40,0,14,1,1)</f>
        <v>7353</v>
      </c>
      <c r="BY40" s="21">
        <f ca="1">SUM(BX40-BW40)</f>
        <v>185</v>
      </c>
      <c r="BZ40" s="22">
        <f ca="1">IF(BY40=0,0,IF(BW40=0,1,BY40/BW40))</f>
        <v>2.5809151785714284E-2</v>
      </c>
      <c r="CA40" s="21">
        <f>SUMIF($C$6:BZ$6,CA$5,$C40:BZ40)</f>
        <v>67964</v>
      </c>
      <c r="CB40" s="87">
        <f ca="1">SUMIF($C$6:CA$6,CB$5,$C40:CA40)</f>
        <v>68209</v>
      </c>
      <c r="CC40" s="21">
        <f ca="1">SUM(CB40-CA40)</f>
        <v>245</v>
      </c>
      <c r="CD40" s="22">
        <f ca="1">IF(CC40=0,0,IF(CA40=0,1,CC40/CA40))</f>
        <v>3.6048496262727327E-3</v>
      </c>
      <c r="CE40" s="21">
        <f>+DJ40</f>
        <v>6248</v>
      </c>
      <c r="CF40" s="87">
        <f ca="1">OFFSET(DJ40,0,14,1,1)</f>
        <v>6084</v>
      </c>
      <c r="CG40" s="21">
        <f ca="1">SUM(CF40-CE40)</f>
        <v>-164</v>
      </c>
      <c r="CH40" s="22">
        <f ca="1">IF(CG40=0,0,IF(CE40=0,1,CG40/CE40))</f>
        <v>-2.6248399487836107E-2</v>
      </c>
      <c r="CI40" s="21">
        <f>SUMIF($C$6:CH$6,CI$5,$C40:CH40)</f>
        <v>74212</v>
      </c>
      <c r="CJ40" s="87">
        <f ca="1">SUMIF($C$6:CI$6,CJ$5,$C40:CI40)</f>
        <v>74293</v>
      </c>
      <c r="CK40" s="21">
        <f ca="1">SUM(CJ40-CI40)</f>
        <v>81</v>
      </c>
      <c r="CL40" s="22">
        <f ca="1">IF(CK40=0,0,IF(CI40=0,1,CK40/CI40))</f>
        <v>1.0914676871664961E-3</v>
      </c>
      <c r="CM40" s="21">
        <f>+DK40</f>
        <v>5280</v>
      </c>
      <c r="CN40" s="87">
        <f ca="1">OFFSET(DK40,0,14,1,1)</f>
        <v>4914</v>
      </c>
      <c r="CO40" s="21">
        <f ca="1">SUM(CN40-CM40)</f>
        <v>-366</v>
      </c>
      <c r="CP40" s="22">
        <f ca="1">IF(CO40=0,0,IF(CM40=0,1,CO40/CM40))</f>
        <v>-6.931818181818182E-2</v>
      </c>
      <c r="CQ40" s="21">
        <f>SUMIF($C$6:CP$6,CQ$5,$C40:CP40)</f>
        <v>79492</v>
      </c>
      <c r="CR40" s="87">
        <f ca="1">SUMIF($C$6:CQ$6,CR$5,$C40:CQ40)</f>
        <v>79207</v>
      </c>
      <c r="CS40" s="21">
        <f ca="1">SUM(CR40-CQ40)</f>
        <v>-285</v>
      </c>
      <c r="CT40" s="22">
        <f ca="1">IF(CS40=0,0,IF(CQ40=0,1,CS40/CQ40))</f>
        <v>-3.5852664419061039E-3</v>
      </c>
      <c r="CW40" s="12" t="s">
        <v>16</v>
      </c>
      <c r="CX40" s="81" t="s">
        <v>7</v>
      </c>
      <c r="CY40" s="16"/>
      <c r="CZ40" s="88">
        <f>SUMIF(SIBC!$A$87:$A$92,'2011-2012'!CZ$7,SIBC!D$87:D$92)</f>
        <v>5207</v>
      </c>
      <c r="DA40" s="88">
        <f>SUMIF(SIBC!$A$87:$A$92,'2011-2012'!DA$7,SIBC!E$87:E$92)</f>
        <v>5059</v>
      </c>
      <c r="DB40" s="88">
        <f>SUMIF(SIBC!$A$87:$A$92,'2011-2012'!DB$7,SIBC!F$87:F$92)</f>
        <v>5454</v>
      </c>
      <c r="DC40" s="88">
        <f>SUMIF(SIBC!$A$87:$A$92,'2011-2012'!DC$7,SIBC!G$87:G$92)</f>
        <v>5285</v>
      </c>
      <c r="DD40" s="88">
        <f>SUMIF(SIBC!$A$87:$A$92,'2011-2012'!DD$7,SIBC!H$87:H$92)</f>
        <v>7250</v>
      </c>
      <c r="DE40" s="88">
        <f>SUMIF(SIBC!$A$87:$A$92,'2011-2012'!DE$7,SIBC!I$87:I$92)</f>
        <v>7816</v>
      </c>
      <c r="DF40" s="88">
        <f>SUMIF(SIBC!$A$87:$A$92,'2011-2012'!DF$7,SIBC!J$87:J$92)</f>
        <v>7603</v>
      </c>
      <c r="DG40" s="88">
        <f>SUMIF(SIBC!$A$87:$A$92,'2011-2012'!DG$7,SIBC!K$87:K$92)</f>
        <v>8695</v>
      </c>
      <c r="DH40" s="88">
        <f>SUMIF(SIBC!$A$87:$A$92,'2011-2012'!DH$7,SIBC!L$87:L$92)</f>
        <v>8427</v>
      </c>
      <c r="DI40" s="88">
        <f>SUMIF(SIBC!$A$87:$A$92,'2011-2012'!DI$7,SIBC!M$87:M$92)</f>
        <v>7168</v>
      </c>
      <c r="DJ40" s="88">
        <f>SUMIF(SIBC!$A$87:$A$92,'2011-2012'!DJ$7,SIBC!N$87:N$92)</f>
        <v>6248</v>
      </c>
      <c r="DK40" s="88">
        <f>SUMIF(SIBC!$A$87:$A$92,'2011-2012'!DK$7,SIBC!O$87:O$92)</f>
        <v>5280</v>
      </c>
      <c r="DN40" s="88">
        <f>SUMIF(SIBC!$A$87:$A$93,'2011-2012'!DN$7,SIBC!D$87:D$93)</f>
        <v>5467</v>
      </c>
      <c r="DO40" s="88">
        <f>SUMIF(SIBC!$A$87:$A$93,'2011-2012'!DO$7,SIBC!E$87:E$93)</f>
        <v>5255</v>
      </c>
      <c r="DP40" s="88">
        <f>SUMIF(SIBC!$A$87:$A$93,'2011-2012'!DP$7,SIBC!F$87:F$93)</f>
        <v>5622</v>
      </c>
      <c r="DQ40" s="88">
        <f>SUMIF(SIBC!$A$87:$A$93,'2011-2012'!DQ$7,SIBC!G$87:G$93)</f>
        <v>5881</v>
      </c>
      <c r="DR40" s="88">
        <f>SUMIF(SIBC!$A$87:$A$93,'2011-2012'!DR$7,SIBC!H$87:H$93)</f>
        <v>7281</v>
      </c>
      <c r="DS40" s="88">
        <f>SUMIF(SIBC!$A$87:$A$93,'2011-2012'!DS$7,SIBC!I$87:I$93)</f>
        <v>7808</v>
      </c>
      <c r="DT40" s="88">
        <f>SUMIF(SIBC!$A$87:$A$93,'2011-2012'!DT$7,SIBC!J$87:J$93)</f>
        <v>8030</v>
      </c>
      <c r="DU40" s="88">
        <f>SUMIF(SIBC!$A$87:$A$93,'2011-2012'!DU$7,SIBC!K$87:K$93)</f>
        <v>8170</v>
      </c>
      <c r="DV40" s="88">
        <f>SUMIF(SIBC!$A$87:$A$93,'2011-2012'!DV$7,SIBC!L$87:L$93)</f>
        <v>7342</v>
      </c>
      <c r="DW40" s="88">
        <f>SUMIF(SIBC!$A$87:$A$93,'2011-2012'!DW$7,SIBC!M$87:M$93)</f>
        <v>7353</v>
      </c>
      <c r="DX40" s="88">
        <f>SUMIF(SIBC!$A$87:$A$93,'2011-2012'!DX$7,SIBC!N$87:N$93)</f>
        <v>6084</v>
      </c>
      <c r="DY40" s="88">
        <f>SUMIF(SIBC!$A$87:$A$93,'2011-2012'!DY$7,SIBC!O$87:O$93)</f>
        <v>4914</v>
      </c>
      <c r="DZ40"/>
    </row>
    <row r="41" spans="1:130" s="12" customFormat="1" ht="15.6">
      <c r="A41" s="100"/>
      <c r="B41" s="29" t="s">
        <v>8</v>
      </c>
      <c r="C41" s="87">
        <f>+CZ41</f>
        <v>0</v>
      </c>
      <c r="D41" s="87">
        <f ca="1">OFFSET(CZ41,0,14,1,1)</f>
        <v>0</v>
      </c>
      <c r="E41" s="87">
        <f ca="1">SUM(D41-C41)</f>
        <v>0</v>
      </c>
      <c r="F41" s="22">
        <f ca="1">IF(E41=0,0,IF(C41=0,1,E41/C41))</f>
        <v>0</v>
      </c>
      <c r="G41" s="87">
        <f>SUMIF($C$6:F$6,G$5,$C41:F41)</f>
        <v>0</v>
      </c>
      <c r="H41" s="87">
        <f ca="1">SUMIF($C$6:G$6,H$5,$C41:G41)</f>
        <v>0</v>
      </c>
      <c r="I41" s="87">
        <f ca="1">SUM(H41-G41)</f>
        <v>0</v>
      </c>
      <c r="J41" s="22">
        <f ca="1">IF(I41=0,0,IF(G41=0,1,I41/G41))</f>
        <v>0</v>
      </c>
      <c r="K41" s="87">
        <f>+DA41</f>
        <v>0</v>
      </c>
      <c r="L41" s="87">
        <f ca="1">OFFSET(DA41,0,14,1,1)</f>
        <v>0</v>
      </c>
      <c r="M41" s="87">
        <f ca="1">SUM(L41-K41)</f>
        <v>0</v>
      </c>
      <c r="N41" s="22">
        <f ca="1">IF(M41=0,0,IF(K41=0,1,M41/K41))</f>
        <v>0</v>
      </c>
      <c r="O41" s="87">
        <f>SUMIF($C$6:N$6,O$5,$C41:N41)</f>
        <v>0</v>
      </c>
      <c r="P41" s="87">
        <f ca="1">SUMIF($C$6:O$6,P$5,$C41:O41)</f>
        <v>0</v>
      </c>
      <c r="Q41" s="87">
        <f ca="1">SUM(P41-O41)</f>
        <v>0</v>
      </c>
      <c r="R41" s="22">
        <f ca="1">IF(Q41=0,0,IF(O41=0,1,Q41/O41))</f>
        <v>0</v>
      </c>
      <c r="S41" s="87">
        <f>+DB41</f>
        <v>0</v>
      </c>
      <c r="T41" s="87">
        <f ca="1">OFFSET(DB41,0,14,1,1)</f>
        <v>0</v>
      </c>
      <c r="U41" s="87">
        <f ca="1">SUM(T41-S41)</f>
        <v>0</v>
      </c>
      <c r="V41" s="22">
        <f ca="1">IF(U41=0,0,IF(S41=0,1,U41/S41))</f>
        <v>0</v>
      </c>
      <c r="W41" s="87">
        <f>SUMIF($C$6:V$6,W$5,$C41:V41)</f>
        <v>0</v>
      </c>
      <c r="X41" s="87">
        <f ca="1">SUMIF($C$6:W$6,X$5,$C41:W41)</f>
        <v>0</v>
      </c>
      <c r="Y41" s="87">
        <f ca="1">SUM(X41-W41)</f>
        <v>0</v>
      </c>
      <c r="Z41" s="22">
        <f ca="1">IF(Y41=0,0,IF(W41=0,1,Y41/W41))</f>
        <v>0</v>
      </c>
      <c r="AA41" s="87">
        <f>+DC41</f>
        <v>0</v>
      </c>
      <c r="AB41" s="87">
        <f ca="1">OFFSET(DC41,0,14,1,1)</f>
        <v>0</v>
      </c>
      <c r="AC41" s="87">
        <f ca="1">SUM(AB41-AA41)</f>
        <v>0</v>
      </c>
      <c r="AD41" s="22">
        <f ca="1">IF(AC41=0,0,IF(AA41=0,1,AC41/AA41))</f>
        <v>0</v>
      </c>
      <c r="AE41" s="87">
        <f>SUMIF($C$6:AD$6,AE$5,$C41:AD41)</f>
        <v>0</v>
      </c>
      <c r="AF41" s="87">
        <f ca="1">SUMIF($C$6:AE$6,AF$5,$C41:AE41)</f>
        <v>0</v>
      </c>
      <c r="AG41" s="87">
        <f ca="1">SUM(AF41-AE41)</f>
        <v>0</v>
      </c>
      <c r="AH41" s="22">
        <f ca="1">IF(AG41=0,0,IF(AE41=0,1,AG41/AE41))</f>
        <v>0</v>
      </c>
      <c r="AI41" s="87">
        <f>+DD41</f>
        <v>0</v>
      </c>
      <c r="AJ41" s="87">
        <f ca="1">OFFSET(DD41,0,14,1,1)</f>
        <v>0</v>
      </c>
      <c r="AK41" s="87">
        <f ca="1">SUM(AJ41-AI41)</f>
        <v>0</v>
      </c>
      <c r="AL41" s="22">
        <f ca="1">IF(AK41=0,0,IF(AI41=0,1,AK41/AI41))</f>
        <v>0</v>
      </c>
      <c r="AM41" s="87">
        <f>SUMIF($C$6:AL$6,AM$5,$C41:AL41)</f>
        <v>0</v>
      </c>
      <c r="AN41" s="87">
        <f ca="1">SUMIF($C$6:AM$6,AN$5,$C41:AM41)</f>
        <v>0</v>
      </c>
      <c r="AO41" s="87">
        <f ca="1">SUM(AN41-AM41)</f>
        <v>0</v>
      </c>
      <c r="AP41" s="22">
        <f ca="1">IF(AO41=0,0,IF(AM41=0,1,AO41/AM41))</f>
        <v>0</v>
      </c>
      <c r="AQ41" s="87">
        <f>+DE41</f>
        <v>0</v>
      </c>
      <c r="AR41" s="87">
        <f ca="1">OFFSET(DE41,0,14,1,1)</f>
        <v>0</v>
      </c>
      <c r="AS41" s="87">
        <f ca="1">SUM(AR41-AQ41)</f>
        <v>0</v>
      </c>
      <c r="AT41" s="22">
        <f ca="1">IF(AS41=0,0,IF(AQ41=0,1,AS41/AQ41))</f>
        <v>0</v>
      </c>
      <c r="AU41" s="87">
        <f>SUMIF($C$6:AT$6,AU$5,$C41:AT41)</f>
        <v>0</v>
      </c>
      <c r="AV41" s="87">
        <f ca="1">SUMIF($C$6:AU$6,AV$5,$C41:AU41)</f>
        <v>0</v>
      </c>
      <c r="AW41" s="87">
        <f ca="1">SUM(AV41-AU41)</f>
        <v>0</v>
      </c>
      <c r="AX41" s="22">
        <f ca="1">IF(AW41=0,0,IF(AU41=0,1,AW41/AU41))</f>
        <v>0</v>
      </c>
      <c r="AY41" s="87">
        <f>+DF41</f>
        <v>0</v>
      </c>
      <c r="AZ41" s="87">
        <f ca="1">OFFSET(DF41,0,14,1,1)</f>
        <v>0</v>
      </c>
      <c r="BA41" s="87">
        <f ca="1">SUM(AZ41-AY41)</f>
        <v>0</v>
      </c>
      <c r="BB41" s="22">
        <f ca="1">IF(BA41=0,0,IF(AY41=0,1,BA41/AY41))</f>
        <v>0</v>
      </c>
      <c r="BC41" s="87">
        <f>SUMIF($C$6:BB$6,BC$5,$C41:BB41)</f>
        <v>0</v>
      </c>
      <c r="BD41" s="87">
        <f ca="1">SUMIF($C$6:BC$6,BD$5,$C41:BC41)</f>
        <v>0</v>
      </c>
      <c r="BE41" s="87">
        <f ca="1">SUM(BD41-BC41)</f>
        <v>0</v>
      </c>
      <c r="BF41" s="22">
        <f ca="1">IF(BE41=0,0,IF(BC41=0,1,BE41/BC41))</f>
        <v>0</v>
      </c>
      <c r="BG41" s="87">
        <f>+DG41</f>
        <v>0</v>
      </c>
      <c r="BH41" s="87">
        <f ca="1">OFFSET(DG41,0,14,1,1)</f>
        <v>0</v>
      </c>
      <c r="BI41" s="87">
        <f ca="1">SUM(BH41-BG41)</f>
        <v>0</v>
      </c>
      <c r="BJ41" s="22">
        <f ca="1">IF(BI41=0,0,IF(BG41=0,1,BI41/BG41))</f>
        <v>0</v>
      </c>
      <c r="BK41" s="87">
        <f>SUMIF($C$6:BJ$6,BK$5,$C41:BJ41)</f>
        <v>0</v>
      </c>
      <c r="BL41" s="87">
        <f ca="1">SUMIF($C$6:BK$6,BL$5,$C41:BK41)</f>
        <v>0</v>
      </c>
      <c r="BM41" s="87">
        <f ca="1">SUM(BL41-BK41)</f>
        <v>0</v>
      </c>
      <c r="BN41" s="22">
        <f ca="1">IF(BM41=0,0,IF(BK41=0,1,BM41/BK41))</f>
        <v>0</v>
      </c>
      <c r="BO41" s="87">
        <f>+DH41</f>
        <v>0</v>
      </c>
      <c r="BP41" s="87">
        <f ca="1">OFFSET(DH41,0,14,1,1)</f>
        <v>0</v>
      </c>
      <c r="BQ41" s="87">
        <f ca="1">SUM(BP41-BO41)</f>
        <v>0</v>
      </c>
      <c r="BR41" s="22">
        <f ca="1">IF(BQ41=0,0,IF(BO41=0,1,BQ41/BO41))</f>
        <v>0</v>
      </c>
      <c r="BS41" s="87">
        <f>SUMIF($C$6:BR$6,BS$5,$C41:BR41)</f>
        <v>0</v>
      </c>
      <c r="BT41" s="87">
        <f ca="1">SUMIF($C$6:BS$6,BT$5,$C41:BS41)</f>
        <v>0</v>
      </c>
      <c r="BU41" s="87">
        <f ca="1">SUM(BT41-BS41)</f>
        <v>0</v>
      </c>
      <c r="BV41" s="22">
        <f ca="1">IF(BU41=0,0,IF(BS41=0,1,BU41/BS41))</f>
        <v>0</v>
      </c>
      <c r="BW41" s="87">
        <f>+DI41</f>
        <v>0</v>
      </c>
      <c r="BX41" s="87">
        <f ca="1">OFFSET(DI41,0,14,1,1)</f>
        <v>0</v>
      </c>
      <c r="BY41" s="87">
        <f ca="1">SUM(BX41-BW41)</f>
        <v>0</v>
      </c>
      <c r="BZ41" s="22">
        <f ca="1">IF(BY41=0,0,IF(BW41=0,1,BY41/BW41))</f>
        <v>0</v>
      </c>
      <c r="CA41" s="87">
        <f>SUMIF($C$6:BZ$6,CA$5,$C41:BZ41)</f>
        <v>0</v>
      </c>
      <c r="CB41" s="87">
        <f ca="1">SUMIF($C$6:CA$6,CB$5,$C41:CA41)</f>
        <v>0</v>
      </c>
      <c r="CC41" s="87">
        <f ca="1">SUM(CB41-CA41)</f>
        <v>0</v>
      </c>
      <c r="CD41" s="22">
        <f ca="1">IF(CC41=0,0,IF(CA41=0,1,CC41/CA41))</f>
        <v>0</v>
      </c>
      <c r="CE41" s="87">
        <f>+DJ41</f>
        <v>0</v>
      </c>
      <c r="CF41" s="87">
        <f ca="1">OFFSET(DJ41,0,14,1,1)</f>
        <v>0</v>
      </c>
      <c r="CG41" s="87">
        <f ca="1">SUM(CF41-CE41)</f>
        <v>0</v>
      </c>
      <c r="CH41" s="22">
        <f ca="1">IF(CG41=0,0,IF(CE41=0,1,CG41/CE41))</f>
        <v>0</v>
      </c>
      <c r="CI41" s="87">
        <f>SUMIF($C$6:CH$6,CI$5,$C41:CH41)</f>
        <v>0</v>
      </c>
      <c r="CJ41" s="87">
        <f ca="1">SUMIF($C$6:CI$6,CJ$5,$C41:CI41)</f>
        <v>0</v>
      </c>
      <c r="CK41" s="87">
        <f ca="1">SUM(CJ41-CI41)</f>
        <v>0</v>
      </c>
      <c r="CL41" s="22">
        <f ca="1">IF(CK41=0,0,IF(CI41=0,1,CK41/CI41))</f>
        <v>0</v>
      </c>
      <c r="CM41" s="87">
        <f>+DK41</f>
        <v>0</v>
      </c>
      <c r="CN41" s="87">
        <f ca="1">OFFSET(DK41,0,14,1,1)</f>
        <v>0</v>
      </c>
      <c r="CO41" s="87">
        <f ca="1">SUM(CN41-CM41)</f>
        <v>0</v>
      </c>
      <c r="CP41" s="22">
        <f ca="1">IF(CO41=0,0,IF(CM41=0,1,CO41/CM41))</f>
        <v>0</v>
      </c>
      <c r="CQ41" s="87">
        <f>SUMIF($C$6:CP$6,CQ$5,$C41:CP41)</f>
        <v>0</v>
      </c>
      <c r="CR41" s="87">
        <f ca="1">SUMIF($C$6:CQ$6,CR$5,$C41:CQ41)</f>
        <v>0</v>
      </c>
      <c r="CS41" s="87">
        <f ca="1">SUM(CR41-CQ41)</f>
        <v>0</v>
      </c>
      <c r="CT41" s="22">
        <f ca="1">IF(CS41=0,0,IF(CQ41=0,1,CS41/CQ41))</f>
        <v>0</v>
      </c>
      <c r="CW41" s="12" t="s">
        <v>16</v>
      </c>
      <c r="CX41" s="81" t="s">
        <v>8</v>
      </c>
      <c r="CY41" s="16"/>
      <c r="CZ41" s="88">
        <f>SUMIF(SIBC!$A$101:$A$111,'2011-2012'!CZ$7,SIBC!D$101:D$111)</f>
        <v>0</v>
      </c>
      <c r="DA41" s="88">
        <f>SUMIF(SIBC!$A$101:$A$111,'2011-2012'!DA$7,SIBC!E$101:E$111)</f>
        <v>0</v>
      </c>
      <c r="DB41" s="88">
        <f>SUMIF(SIBC!$A$101:$A$111,'2011-2012'!DB$7,SIBC!F$101:F$111)</f>
        <v>0</v>
      </c>
      <c r="DC41" s="88">
        <f>SUMIF(SIBC!$A$101:$A$111,'2011-2012'!DC$7,SIBC!G$101:G$111)</f>
        <v>0</v>
      </c>
      <c r="DD41" s="88">
        <f>SUMIF(SIBC!$A$101:$A$111,'2011-2012'!DD$7,SIBC!H$101:H$111)</f>
        <v>0</v>
      </c>
      <c r="DE41" s="88">
        <f>SUMIF(SIBC!$A$101:$A$111,'2011-2012'!DE$7,SIBC!I$101:I$111)</f>
        <v>0</v>
      </c>
      <c r="DF41" s="88">
        <f>SUMIF(SIBC!$A$101:$A$111,'2011-2012'!DF$7,SIBC!J$101:J$111)</f>
        <v>0</v>
      </c>
      <c r="DG41" s="88">
        <f>SUMIF(SIBC!$A$101:$A$111,'2011-2012'!DG$7,SIBC!K$101:K$111)</f>
        <v>0</v>
      </c>
      <c r="DH41" s="88">
        <f>SUMIF(SIBC!$A$101:$A$111,'2011-2012'!DH$7,SIBC!L$101:L$111)</f>
        <v>0</v>
      </c>
      <c r="DI41" s="88">
        <f>SUMIF(SIBC!$A$101:$A$111,'2011-2012'!DI$7,SIBC!M$101:M$111)</f>
        <v>0</v>
      </c>
      <c r="DJ41" s="88">
        <f>SUMIF(SIBC!$A$101:$A$111,'2011-2012'!DJ$7,SIBC!N$101:N$111)</f>
        <v>0</v>
      </c>
      <c r="DK41" s="88">
        <f>SUMIF(SIBC!$A$101:$A$111,'2011-2012'!DK$7,SIBC!O$101:O$111)</f>
        <v>0</v>
      </c>
      <c r="DN41" s="88">
        <f>SUMIF(SIBC!$A$101:$A$111,'2011-2012'!DN$7,SIBC!D$101:D$111)</f>
        <v>0</v>
      </c>
      <c r="DO41" s="88">
        <f>SUMIF(SIBC!$A$101:$A$111,'2011-2012'!DO$7,SIBC!E$101:E$111)</f>
        <v>0</v>
      </c>
      <c r="DP41" s="88">
        <f>SUMIF(SIBC!$A$101:$A$111,'2011-2012'!DP$7,SIBC!F$101:F$111)</f>
        <v>0</v>
      </c>
      <c r="DQ41" s="88">
        <f>SUMIF(SIBC!$A$101:$A$111,'2011-2012'!DQ$7,SIBC!G$101:G$111)</f>
        <v>0</v>
      </c>
      <c r="DR41" s="88">
        <f>SUMIF(SIBC!$A$101:$A$111,'2011-2012'!DR$7,SIBC!H$101:H$111)</f>
        <v>0</v>
      </c>
      <c r="DS41" s="88">
        <f>SUMIF(SIBC!$A$101:$A$111,'2011-2012'!DS$7,SIBC!I$101:I$111)</f>
        <v>0</v>
      </c>
      <c r="DT41" s="88">
        <f>SUMIF(SIBC!$A$101:$A$111,'2011-2012'!DT$7,SIBC!J$101:J$111)</f>
        <v>0</v>
      </c>
      <c r="DU41" s="88">
        <f>SUMIF(SIBC!$A$101:$A$111,'2011-2012'!DU$7,SIBC!K$101:K$111)</f>
        <v>0</v>
      </c>
      <c r="DV41" s="88">
        <f>SUMIF(SIBC!$A$101:$A$111,'2011-2012'!DV$7,SIBC!L$101:L$111)</f>
        <v>0</v>
      </c>
      <c r="DW41" s="88">
        <f>SUMIF(SIBC!$A$101:$A$111,'2011-2012'!DW$7,SIBC!M$101:M$111)</f>
        <v>0</v>
      </c>
      <c r="DX41" s="88">
        <f>SUMIF(SIBC!$A$101:$A$111,'2011-2012'!DX$7,SIBC!N$101:N$111)</f>
        <v>0</v>
      </c>
      <c r="DY41" s="88">
        <f>SUMIF(SIBC!$A$101:$A$111,'2011-2012'!DY$7,SIBC!O$101:O$111)</f>
        <v>0</v>
      </c>
      <c r="DZ41"/>
    </row>
    <row r="42" spans="1:130" s="16" customFormat="1" ht="15.6">
      <c r="A42" s="90"/>
      <c r="B42" s="27" t="s">
        <v>9</v>
      </c>
      <c r="C42" s="14">
        <f>+SUM(C39:C41)</f>
        <v>181832</v>
      </c>
      <c r="D42" s="103">
        <f ca="1">+SUM(D39:D41)</f>
        <v>169291</v>
      </c>
      <c r="E42" s="14">
        <f ca="1">SUM(E39:E41)</f>
        <v>-12541</v>
      </c>
      <c r="F42" s="15">
        <f ca="1">IF(E42=0,0,IF(C42=0,1,E42/C42))</f>
        <v>-6.8970258260372216E-2</v>
      </c>
      <c r="G42" s="14">
        <f>SUM(G39:G41)</f>
        <v>181832</v>
      </c>
      <c r="H42" s="103">
        <f ca="1">SUM(H39:H41)</f>
        <v>169291</v>
      </c>
      <c r="I42" s="14">
        <f ca="1">SUM(I39:I41)</f>
        <v>-12541</v>
      </c>
      <c r="J42" s="15">
        <f ca="1">IF(I42=0,0,IF(G42=0,1,I42/G42))</f>
        <v>-6.8970258260372216E-2</v>
      </c>
      <c r="K42" s="14">
        <f>+SUM(K39:K41)</f>
        <v>165669</v>
      </c>
      <c r="L42" s="103">
        <f ca="1">+SUM(L39:L41)</f>
        <v>168713</v>
      </c>
      <c r="M42" s="14">
        <f ca="1">SUM(M39:M41)</f>
        <v>3044</v>
      </c>
      <c r="N42" s="15">
        <f ca="1">IF(M42=0,0,IF(K42=0,1,M42/K42))</f>
        <v>1.8373986684292173E-2</v>
      </c>
      <c r="O42" s="14">
        <f>SUM(O39:O41)</f>
        <v>347501</v>
      </c>
      <c r="P42" s="103">
        <f ca="1">SUM(P39:P41)</f>
        <v>338004</v>
      </c>
      <c r="Q42" s="14">
        <f ca="1">SUM(Q39:Q41)</f>
        <v>-9497</v>
      </c>
      <c r="R42" s="15">
        <f ca="1">IF(Q42=0,0,IF(O42=0,1,Q42/O42))</f>
        <v>-2.7329417757071203E-2</v>
      </c>
      <c r="S42" s="14">
        <f>+SUM(S39:S41)</f>
        <v>191856</v>
      </c>
      <c r="T42" s="103">
        <f ca="1">+SUM(T39:T41)</f>
        <v>176491</v>
      </c>
      <c r="U42" s="14">
        <f ca="1">SUM(U39:U41)</f>
        <v>-15365</v>
      </c>
      <c r="V42" s="15">
        <f ca="1">IF(U42=0,0,IF(S42=0,1,U42/S42))</f>
        <v>-8.0086106246351429E-2</v>
      </c>
      <c r="W42" s="14">
        <f>SUM(W39:W41)</f>
        <v>539357</v>
      </c>
      <c r="X42" s="103">
        <f ca="1">SUM(X39:X41)</f>
        <v>514495</v>
      </c>
      <c r="Y42" s="14">
        <f ca="1">SUM(Y39:Y41)</f>
        <v>-24862</v>
      </c>
      <c r="Z42" s="15">
        <f ca="1">IF(Y42=0,0,IF(W42=0,1,Y42/W42))</f>
        <v>-4.6095628683784577E-2</v>
      </c>
      <c r="AA42" s="14">
        <f>+SUM(AA39:AA41)</f>
        <v>197740</v>
      </c>
      <c r="AB42" s="103">
        <f ca="1">+SUM(AB39:AB41)</f>
        <v>186140</v>
      </c>
      <c r="AC42" s="14">
        <f ca="1">SUM(AC39:AC41)</f>
        <v>-11600</v>
      </c>
      <c r="AD42" s="15">
        <f ca="1">IF(AC42=0,0,IF(AA42=0,1,AC42/AA42))</f>
        <v>-5.866289066450895E-2</v>
      </c>
      <c r="AE42" s="14">
        <f>SUM(AE39:AE41)</f>
        <v>737097</v>
      </c>
      <c r="AF42" s="103">
        <f ca="1">SUM(AF39:AF41)</f>
        <v>700635</v>
      </c>
      <c r="AG42" s="14">
        <f ca="1">SUM(AG39:AG41)</f>
        <v>-36462</v>
      </c>
      <c r="AH42" s="15">
        <f ca="1">IF(AG42=0,0,IF(AE42=0,1,AG42/AE42))</f>
        <v>-4.9467030797846145E-2</v>
      </c>
      <c r="AI42" s="14">
        <f>+SUM(AI39:AI41)</f>
        <v>212116</v>
      </c>
      <c r="AJ42" s="103">
        <f ca="1">+SUM(AJ39:AJ41)</f>
        <v>200041</v>
      </c>
      <c r="AK42" s="14">
        <f ca="1">SUM(AK39:AK41)</f>
        <v>-12075</v>
      </c>
      <c r="AL42" s="15">
        <f ca="1">IF(AK42=0,0,IF(AI42=0,1,AK42/AI42))</f>
        <v>-5.6926398762941033E-2</v>
      </c>
      <c r="AM42" s="14">
        <f>SUM(AM39:AM41)</f>
        <v>949213</v>
      </c>
      <c r="AN42" s="103">
        <f ca="1">SUM(AN39:AN41)</f>
        <v>900676</v>
      </c>
      <c r="AO42" s="14">
        <f ca="1">SUM(AO39:AO41)</f>
        <v>-48537</v>
      </c>
      <c r="AP42" s="15">
        <f ca="1">IF(AO42=0,0,IF(AM42=0,1,AO42/AM42))</f>
        <v>-5.113393937925418E-2</v>
      </c>
      <c r="AQ42" s="14">
        <f>+SUM(AQ39:AQ41)</f>
        <v>212105</v>
      </c>
      <c r="AR42" s="103">
        <f ca="1">+SUM(AR39:AR41)</f>
        <v>203027</v>
      </c>
      <c r="AS42" s="14">
        <f ca="1">SUM(AS39:AS41)</f>
        <v>-9078</v>
      </c>
      <c r="AT42" s="15">
        <f ca="1">IF(AS42=0,0,IF(AQ42=0,1,AS42/AQ42))</f>
        <v>-4.2799556823271495E-2</v>
      </c>
      <c r="AU42" s="14">
        <f>SUM(AU39:AU41)</f>
        <v>1161318</v>
      </c>
      <c r="AV42" s="103">
        <f ca="1">SUM(AV39:AV41)</f>
        <v>1103703</v>
      </c>
      <c r="AW42" s="14">
        <f ca="1">SUM(AW39:AW41)</f>
        <v>-57615</v>
      </c>
      <c r="AX42" s="15">
        <f ca="1">IF(AW42=0,0,IF(AU42=0,1,AW42/AU42))</f>
        <v>-4.9611734253666953E-2</v>
      </c>
      <c r="AY42" s="14">
        <f>+SUM(AY39:AY41)</f>
        <v>208913</v>
      </c>
      <c r="AZ42" s="103">
        <f ca="1">+SUM(AZ39:AZ41)</f>
        <v>201773</v>
      </c>
      <c r="BA42" s="14">
        <f ca="1">SUM(BA39:BA41)</f>
        <v>-7140</v>
      </c>
      <c r="BB42" s="15">
        <f ca="1">IF(BA42=0,0,IF(AY42=0,1,BA42/AY42))</f>
        <v>-3.4176906176255191E-2</v>
      </c>
      <c r="BC42" s="14">
        <f>SUM(BC39:BC41)</f>
        <v>1370231</v>
      </c>
      <c r="BD42" s="103">
        <f ca="1">SUM(BD39:BD41)</f>
        <v>1305476</v>
      </c>
      <c r="BE42" s="14">
        <f ca="1">SUM(BE39:BE41)</f>
        <v>-64755</v>
      </c>
      <c r="BF42" s="15">
        <f ca="1">IF(BE42=0,0,IF(BC42=0,1,BE42/BC42))</f>
        <v>-4.7258454961243763E-2</v>
      </c>
      <c r="BG42" s="14">
        <f>+SUM(BG39:BG41)</f>
        <v>216649</v>
      </c>
      <c r="BH42" s="103">
        <f ca="1">+SUM(BH39:BH41)</f>
        <v>212801</v>
      </c>
      <c r="BI42" s="14">
        <f ca="1">SUM(BI39:BI41)</f>
        <v>-3848</v>
      </c>
      <c r="BJ42" s="15">
        <f ca="1">IF(BI42=0,0,IF(BG42=0,1,BI42/BG42))</f>
        <v>-1.7761448241164279E-2</v>
      </c>
      <c r="BK42" s="14">
        <f>SUM(BK39:BK41)</f>
        <v>1586880</v>
      </c>
      <c r="BL42" s="103">
        <f ca="1">SUM(BL39:BL41)</f>
        <v>1518277</v>
      </c>
      <c r="BM42" s="14">
        <f ca="1">SUM(BM39:BM41)</f>
        <v>-68603</v>
      </c>
      <c r="BN42" s="15">
        <f ca="1">IF(BM42=0,0,IF(BK42=0,1,BM42/BK42))</f>
        <v>-4.3231372252470257E-2</v>
      </c>
      <c r="BO42" s="14">
        <f>+SUM(BO39:BO41)</f>
        <v>209005</v>
      </c>
      <c r="BP42" s="103">
        <f ca="1">+SUM(BP39:BP41)</f>
        <v>195900</v>
      </c>
      <c r="BQ42" s="14">
        <f ca="1">SUM(BQ39:BQ41)</f>
        <v>-13105</v>
      </c>
      <c r="BR42" s="15">
        <f ca="1">IF(BQ42=0,0,IF(BO42=0,1,BQ42/BO42))</f>
        <v>-6.2701849238056509E-2</v>
      </c>
      <c r="BS42" s="14">
        <f>SUM(BS39:BS41)</f>
        <v>1795885</v>
      </c>
      <c r="BT42" s="103">
        <f ca="1">SUM(BT39:BT41)</f>
        <v>1714177</v>
      </c>
      <c r="BU42" s="14">
        <f ca="1">SUM(BU39:BU41)</f>
        <v>-81708</v>
      </c>
      <c r="BV42" s="15">
        <f ca="1">IF(BU42=0,0,IF(BS42=0,1,BU42/BS42))</f>
        <v>-4.5497345319995434E-2</v>
      </c>
      <c r="BW42" s="14">
        <f>+SUM(BW39:BW41)</f>
        <v>202155</v>
      </c>
      <c r="BX42" s="103">
        <f ca="1">+SUM(BX39:BX41)</f>
        <v>200575</v>
      </c>
      <c r="BY42" s="14">
        <f ca="1">SUM(BY39:BY41)</f>
        <v>-1580</v>
      </c>
      <c r="BZ42" s="15">
        <f ca="1">IF(BY42=0,0,IF(BW42=0,1,BY42/BW42))</f>
        <v>-7.8157849175137881E-3</v>
      </c>
      <c r="CA42" s="14">
        <f>SUM(CA39:CA41)</f>
        <v>1998040</v>
      </c>
      <c r="CB42" s="103">
        <f ca="1">SUM(CB39:CB41)</f>
        <v>1914752</v>
      </c>
      <c r="CC42" s="14">
        <f ca="1">SUM(CC39:CC41)</f>
        <v>-83288</v>
      </c>
      <c r="CD42" s="15">
        <f ca="1">IF(CC42=0,0,IF(CA42=0,1,CC42/CA42))</f>
        <v>-4.168485115413105E-2</v>
      </c>
      <c r="CE42" s="14">
        <f>+SUM(CE39:CE41)</f>
        <v>191409</v>
      </c>
      <c r="CF42" s="103">
        <f ca="1">+SUM(CF39:CF41)</f>
        <v>194755</v>
      </c>
      <c r="CG42" s="14">
        <f ca="1">SUM(CG39:CG41)</f>
        <v>3346</v>
      </c>
      <c r="CH42" s="15">
        <f ca="1">IF(CG42=0,0,IF(CE42=0,1,CG42/CE42))</f>
        <v>1.748089170310696E-2</v>
      </c>
      <c r="CI42" s="14">
        <f>SUM(CI39:CI41)</f>
        <v>2189449</v>
      </c>
      <c r="CJ42" s="103">
        <f ca="1">SUM(CJ39:CJ41)</f>
        <v>2109507</v>
      </c>
      <c r="CK42" s="14">
        <f ca="1">SUM(CK39:CK41)</f>
        <v>-79942</v>
      </c>
      <c r="CL42" s="15">
        <f ca="1">IF(CK42=0,0,IF(CI42=0,1,CK42/CI42))</f>
        <v>-3.6512382795854115E-2</v>
      </c>
      <c r="CM42" s="14">
        <f>+SUM(CM39:CM41)</f>
        <v>186747</v>
      </c>
      <c r="CN42" s="103">
        <f ca="1">+SUM(CN39:CN41)</f>
        <v>169154</v>
      </c>
      <c r="CO42" s="14">
        <f ca="1">SUM(CO39:CO41)</f>
        <v>-17593</v>
      </c>
      <c r="CP42" s="15">
        <f ca="1">IF(CO42=0,0,IF(CM42=0,1,CO42/CM42))</f>
        <v>-9.4207671341440563E-2</v>
      </c>
      <c r="CQ42" s="14">
        <f>SUM(CQ39:CQ41)</f>
        <v>2376196</v>
      </c>
      <c r="CR42" s="103">
        <f ca="1">SUM(CR39:CR41)</f>
        <v>2278661</v>
      </c>
      <c r="CS42" s="14">
        <f ca="1">SUM(CS39:CS41)</f>
        <v>-97535</v>
      </c>
      <c r="CT42" s="15">
        <f ca="1">IF(CS42=0,0,IF(CQ42=0,1,CS42/CQ42))</f>
        <v>-4.1046698167996241E-2</v>
      </c>
      <c r="CW42" s="12"/>
      <c r="CX42" s="12"/>
      <c r="CZ42" s="89"/>
      <c r="DA42" s="89"/>
      <c r="DB42" s="89"/>
      <c r="DC42" s="89"/>
      <c r="DD42" s="89"/>
      <c r="DE42" s="89"/>
      <c r="DF42" s="89"/>
      <c r="DG42" s="89"/>
      <c r="DH42" s="89"/>
      <c r="DI42" s="89"/>
      <c r="DJ42" s="89"/>
      <c r="DK42" s="89"/>
      <c r="DL42" s="12"/>
      <c r="DM42" s="12"/>
      <c r="DN42" s="89"/>
      <c r="DO42" s="89"/>
      <c r="DP42" s="89"/>
      <c r="DQ42" s="89"/>
      <c r="DR42" s="89"/>
      <c r="DS42" s="89"/>
      <c r="DT42" s="89"/>
      <c r="DU42" s="89"/>
      <c r="DV42" s="89"/>
      <c r="DW42" s="89"/>
      <c r="DX42" s="89"/>
      <c r="DY42" s="89"/>
      <c r="DZ42"/>
    </row>
    <row r="43" spans="1:130" s="12" customFormat="1" ht="15.6">
      <c r="A43" s="92"/>
      <c r="B43" s="28"/>
      <c r="C43" s="9"/>
      <c r="D43" s="9"/>
      <c r="E43" s="10"/>
      <c r="F43" s="11"/>
      <c r="G43" s="9"/>
      <c r="H43" s="9"/>
      <c r="I43" s="10"/>
      <c r="J43" s="11"/>
      <c r="K43" s="9"/>
      <c r="L43" s="9"/>
      <c r="M43" s="10"/>
      <c r="N43" s="11"/>
      <c r="O43" s="9"/>
      <c r="P43" s="9"/>
      <c r="Q43" s="10"/>
      <c r="R43" s="11"/>
      <c r="S43" s="9"/>
      <c r="T43" s="9"/>
      <c r="U43" s="10"/>
      <c r="V43" s="11"/>
      <c r="W43" s="9"/>
      <c r="X43" s="9"/>
      <c r="Y43" s="10"/>
      <c r="Z43" s="11"/>
      <c r="AA43" s="9"/>
      <c r="AB43" s="9"/>
      <c r="AC43" s="10"/>
      <c r="AD43" s="11"/>
      <c r="AE43" s="9"/>
      <c r="AF43" s="9"/>
      <c r="AG43" s="10"/>
      <c r="AH43" s="11"/>
      <c r="AI43" s="9"/>
      <c r="AJ43" s="9"/>
      <c r="AK43" s="10"/>
      <c r="AL43" s="11"/>
      <c r="AM43" s="9"/>
      <c r="AN43" s="9"/>
      <c r="AO43" s="10"/>
      <c r="AP43" s="11"/>
      <c r="AQ43" s="9"/>
      <c r="AR43" s="9"/>
      <c r="AS43" s="10"/>
      <c r="AT43" s="11"/>
      <c r="AU43" s="9"/>
      <c r="AV43" s="9"/>
      <c r="AW43" s="10"/>
      <c r="AX43" s="11"/>
      <c r="AY43" s="9"/>
      <c r="AZ43" s="9"/>
      <c r="BA43" s="10"/>
      <c r="BB43" s="11"/>
      <c r="BC43" s="9"/>
      <c r="BD43" s="9"/>
      <c r="BE43" s="10"/>
      <c r="BF43" s="11"/>
      <c r="BG43" s="9"/>
      <c r="BH43" s="9"/>
      <c r="BI43" s="10"/>
      <c r="BJ43" s="11"/>
      <c r="BK43" s="9"/>
      <c r="BL43" s="9"/>
      <c r="BM43" s="10"/>
      <c r="BN43" s="11"/>
      <c r="BO43" s="9"/>
      <c r="BP43" s="9"/>
      <c r="BQ43" s="10"/>
      <c r="BR43" s="11"/>
      <c r="BS43" s="9"/>
      <c r="BT43" s="9"/>
      <c r="BU43" s="10"/>
      <c r="BV43" s="11"/>
      <c r="BW43" s="9"/>
      <c r="BX43" s="9"/>
      <c r="BY43" s="10"/>
      <c r="BZ43" s="11"/>
      <c r="CA43" s="9"/>
      <c r="CB43" s="9"/>
      <c r="CC43" s="10"/>
      <c r="CD43" s="11"/>
      <c r="CE43" s="9"/>
      <c r="CF43" s="9"/>
      <c r="CG43" s="10"/>
      <c r="CH43" s="11"/>
      <c r="CI43" s="9"/>
      <c r="CJ43" s="9"/>
      <c r="CK43" s="10"/>
      <c r="CL43" s="11"/>
      <c r="CM43" s="9"/>
      <c r="CN43" s="9"/>
      <c r="CO43" s="10"/>
      <c r="CP43" s="11"/>
      <c r="CQ43" s="9"/>
      <c r="CR43" s="9"/>
      <c r="CS43" s="10"/>
      <c r="CT43" s="11"/>
      <c r="CY43" s="16"/>
      <c r="CZ43" s="89"/>
      <c r="DA43" s="89"/>
      <c r="DB43" s="89"/>
      <c r="DC43" s="89"/>
      <c r="DD43" s="89"/>
      <c r="DE43" s="89"/>
      <c r="DF43" s="89"/>
      <c r="DG43" s="89"/>
      <c r="DH43" s="89"/>
      <c r="DI43" s="89"/>
      <c r="DJ43" s="89"/>
      <c r="DK43" s="89"/>
      <c r="DN43" s="89"/>
      <c r="DO43" s="89"/>
      <c r="DP43" s="89"/>
      <c r="DQ43" s="89"/>
      <c r="DR43" s="89"/>
      <c r="DS43" s="89"/>
      <c r="DT43" s="89"/>
      <c r="DU43" s="89"/>
      <c r="DV43" s="89"/>
      <c r="DW43" s="89"/>
      <c r="DX43" s="89"/>
      <c r="DY43" s="89"/>
      <c r="DZ43"/>
    </row>
    <row r="44" spans="1:130" s="12" customFormat="1" ht="15" customHeight="1">
      <c r="A44" s="99"/>
      <c r="B44" s="31" t="s">
        <v>6</v>
      </c>
      <c r="C44" s="21">
        <f>+CZ44</f>
        <v>79803</v>
      </c>
      <c r="D44" s="87">
        <f ca="1">OFFSET(CZ44,0,14,1,1)</f>
        <v>83414</v>
      </c>
      <c r="E44" s="21">
        <f ca="1">SUM(D44-C44)</f>
        <v>3611</v>
      </c>
      <c r="F44" s="22">
        <f ca="1">IF(E44=0,0,IF(C44=0,1,E44/C44))</f>
        <v>4.5248925478992015E-2</v>
      </c>
      <c r="G44" s="21">
        <f>SUMIF($C$6:F$6,G$5,$C44:F44)</f>
        <v>79803</v>
      </c>
      <c r="H44" s="87">
        <f ca="1">SUMIF($C$6:G$6,H$5,$C44:G44)</f>
        <v>83414</v>
      </c>
      <c r="I44" s="21">
        <f ca="1">SUM(H44-G44)</f>
        <v>3611</v>
      </c>
      <c r="J44" s="22">
        <f ca="1">IF(I44=0,0,IF(G44=0,1,I44/G44))</f>
        <v>4.5248925478992015E-2</v>
      </c>
      <c r="K44" s="21">
        <f>+DA44</f>
        <v>78277</v>
      </c>
      <c r="L44" s="87">
        <f ca="1">OFFSET(DA44,0,14,1,1)</f>
        <v>85856</v>
      </c>
      <c r="M44" s="21">
        <f ca="1">SUM(L44-K44)</f>
        <v>7579</v>
      </c>
      <c r="N44" s="22">
        <f ca="1">IF(M44=0,0,IF(K44=0,1,M44/K44))</f>
        <v>9.68228215184537E-2</v>
      </c>
      <c r="O44" s="21">
        <f>SUMIF($C$6:N$6,O$5,$C44:N44)</f>
        <v>158080</v>
      </c>
      <c r="P44" s="87">
        <f ca="1">SUMIF($C$6:O$6,P$5,$C44:O44)</f>
        <v>169270</v>
      </c>
      <c r="Q44" s="21">
        <f ca="1">SUM(P44-O44)</f>
        <v>11190</v>
      </c>
      <c r="R44" s="22">
        <f ca="1">IF(Q44=0,0,IF(O44=0,1,Q44/O44))</f>
        <v>7.078694331983805E-2</v>
      </c>
      <c r="S44" s="21">
        <f>+DB44</f>
        <v>109107</v>
      </c>
      <c r="T44" s="87">
        <f ca="1">OFFSET(DB44,0,14,1,1)</f>
        <v>120883</v>
      </c>
      <c r="U44" s="21">
        <f ca="1">SUM(T44-S44)</f>
        <v>11776</v>
      </c>
      <c r="V44" s="22">
        <f ca="1">IF(U44=0,0,IF(S44=0,1,U44/S44))</f>
        <v>0.10793074688150164</v>
      </c>
      <c r="W44" s="21">
        <f>SUMIF($C$6:V$6,W$5,$C44:V44)</f>
        <v>267187</v>
      </c>
      <c r="X44" s="87">
        <f ca="1">SUMIF($C$6:W$6,X$5,$C44:W44)</f>
        <v>290153</v>
      </c>
      <c r="Y44" s="21">
        <f ca="1">SUM(X44-W44)</f>
        <v>22966</v>
      </c>
      <c r="Z44" s="22">
        <f ca="1">IF(Y44=0,0,IF(W44=0,1,Y44/W44))</f>
        <v>8.5954780734092601E-2</v>
      </c>
      <c r="AA44" s="21">
        <f>+DC44</f>
        <v>129279</v>
      </c>
      <c r="AB44" s="87">
        <f ca="1">OFFSET(DC44,0,14,1,1)</f>
        <v>131016</v>
      </c>
      <c r="AC44" s="21">
        <f ca="1">SUM(AB44-AA44)</f>
        <v>1737</v>
      </c>
      <c r="AD44" s="22">
        <f ca="1">IF(AC44=0,0,IF(AA44=0,1,AC44/AA44))</f>
        <v>1.3436056900192606E-2</v>
      </c>
      <c r="AE44" s="21">
        <f>SUMIF($C$6:AD$6,AE$5,$C44:AD44)</f>
        <v>396466</v>
      </c>
      <c r="AF44" s="87">
        <f ca="1">SUMIF($C$6:AE$6,AF$5,$C44:AE44)</f>
        <v>421169</v>
      </c>
      <c r="AG44" s="21">
        <f ca="1">SUM(AF44-AE44)</f>
        <v>24703</v>
      </c>
      <c r="AH44" s="22">
        <f ca="1">IF(AG44=0,0,IF(AE44=0,1,AG44/AE44))</f>
        <v>6.2307991101380696E-2</v>
      </c>
      <c r="AI44" s="21">
        <f>+DD44</f>
        <v>147005</v>
      </c>
      <c r="AJ44" s="87">
        <f ca="1">OFFSET(DD44,0,14,1,1)</f>
        <v>149443</v>
      </c>
      <c r="AK44" s="21">
        <f ca="1">SUM(AJ44-AI44)</f>
        <v>2438</v>
      </c>
      <c r="AL44" s="22">
        <f ca="1">IF(AK44=0,0,IF(AI44=0,1,AK44/AI44))</f>
        <v>1.6584469915989251E-2</v>
      </c>
      <c r="AM44" s="21">
        <f>SUMIF($C$6:AL$6,AM$5,$C44:AL44)</f>
        <v>543471</v>
      </c>
      <c r="AN44" s="87">
        <f ca="1">SUMIF($C$6:AM$6,AN$5,$C44:AM44)</f>
        <v>570612</v>
      </c>
      <c r="AO44" s="21">
        <f ca="1">SUM(AN44-AM44)</f>
        <v>27141</v>
      </c>
      <c r="AP44" s="22">
        <f ca="1">IF(AO44=0,0,IF(AM44=0,1,AO44/AM44))</f>
        <v>4.994010719983219E-2</v>
      </c>
      <c r="AQ44" s="21">
        <f>+DE44</f>
        <v>161214</v>
      </c>
      <c r="AR44" s="87">
        <f ca="1">OFFSET(DE44,0,14,1,1)</f>
        <v>170271</v>
      </c>
      <c r="AS44" s="21">
        <f ca="1">SUM(AR44-AQ44)</f>
        <v>9057</v>
      </c>
      <c r="AT44" s="22">
        <f ca="1">IF(AS44=0,0,IF(AQ44=0,1,AS44/AQ44))</f>
        <v>5.617998436860322E-2</v>
      </c>
      <c r="AU44" s="21">
        <f>SUMIF($C$6:AT$6,AU$5,$C44:AT44)</f>
        <v>704685</v>
      </c>
      <c r="AV44" s="87">
        <f ca="1">SUMIF($C$6:AU$6,AV$5,$C44:AU44)</f>
        <v>740883</v>
      </c>
      <c r="AW44" s="21">
        <f ca="1">SUM(AV44-AU44)</f>
        <v>36198</v>
      </c>
      <c r="AX44" s="22">
        <f ca="1">IF(AW44=0,0,IF(AU44=0,1,AW44/AU44))</f>
        <v>5.1367632346367528E-2</v>
      </c>
      <c r="AY44" s="21">
        <f>+DF44</f>
        <v>244238</v>
      </c>
      <c r="AZ44" s="87">
        <f ca="1">OFFSET(DF44,0,14,1,1)</f>
        <v>235127</v>
      </c>
      <c r="BA44" s="21">
        <f ca="1">SUM(AZ44-AY44)</f>
        <v>-9111</v>
      </c>
      <c r="BB44" s="22">
        <f ca="1">IF(BA44=0,0,IF(AY44=0,1,BA44/AY44))</f>
        <v>-3.7303777462966453E-2</v>
      </c>
      <c r="BC44" s="21">
        <f>SUMIF($C$6:BB$6,BC$5,$C44:BB44)</f>
        <v>948923</v>
      </c>
      <c r="BD44" s="87">
        <f ca="1">SUMIF($C$6:BC$6,BD$5,$C44:BC44)</f>
        <v>976010</v>
      </c>
      <c r="BE44" s="21">
        <f ca="1">SUM(BD44-BC44)</f>
        <v>27087</v>
      </c>
      <c r="BF44" s="22">
        <f ca="1">IF(BE44=0,0,IF(BC44=0,1,BE44/BC44))</f>
        <v>2.8544992586332085E-2</v>
      </c>
      <c r="BG44" s="21">
        <f>+DG44</f>
        <v>238151</v>
      </c>
      <c r="BH44" s="87">
        <f ca="1">OFFSET(DG44,0,14,1,1)</f>
        <v>253865</v>
      </c>
      <c r="BI44" s="21">
        <f ca="1">SUM(BH44-BG44)</f>
        <v>15714</v>
      </c>
      <c r="BJ44" s="22">
        <f ca="1">IF(BI44=0,0,IF(BG44=0,1,BI44/BG44))</f>
        <v>6.5983346700202811E-2</v>
      </c>
      <c r="BK44" s="21">
        <f>SUMIF($C$6:BJ$6,BK$5,$C44:BJ44)</f>
        <v>1187074</v>
      </c>
      <c r="BL44" s="87">
        <f ca="1">SUMIF($C$6:BK$6,BL$5,$C44:BK44)</f>
        <v>1229875</v>
      </c>
      <c r="BM44" s="21">
        <f ca="1">SUM(BL44-BK44)</f>
        <v>42801</v>
      </c>
      <c r="BN44" s="22">
        <f ca="1">IF(BM44=0,0,IF(BK44=0,1,BM44/BK44))</f>
        <v>3.6055881941648119E-2</v>
      </c>
      <c r="BO44" s="21">
        <f>+DH44</f>
        <v>160421</v>
      </c>
      <c r="BP44" s="87">
        <f ca="1">OFFSET(DH44,0,14,1,1)</f>
        <v>157521</v>
      </c>
      <c r="BQ44" s="21">
        <f ca="1">SUM(BP44-BO44)</f>
        <v>-2900</v>
      </c>
      <c r="BR44" s="22">
        <f ca="1">IF(BQ44=0,0,IF(BO44=0,1,BQ44/BO44))</f>
        <v>-1.8077433752438896E-2</v>
      </c>
      <c r="BS44" s="21">
        <f>SUMIF($C$6:BR$6,BS$5,$C44:BR44)</f>
        <v>1347495</v>
      </c>
      <c r="BT44" s="87">
        <f ca="1">SUMIF($C$6:BS$6,BT$5,$C44:BS44)</f>
        <v>1387396</v>
      </c>
      <c r="BU44" s="21">
        <f ca="1">SUM(BT44-BS44)</f>
        <v>39901</v>
      </c>
      <c r="BV44" s="22">
        <f ca="1">IF(BU44=0,0,IF(BS44=0,1,BU44/BS44))</f>
        <v>2.961124160015436E-2</v>
      </c>
      <c r="BW44" s="21">
        <f>+DI44</f>
        <v>138108</v>
      </c>
      <c r="BX44" s="87">
        <f ca="1">OFFSET(DI44,0,14,1,1)</f>
        <v>135645</v>
      </c>
      <c r="BY44" s="21">
        <f ca="1">SUM(BX44-BW44)</f>
        <v>-2463</v>
      </c>
      <c r="BZ44" s="22">
        <f ca="1">IF(BY44=0,0,IF(BW44=0,1,BY44/BW44))</f>
        <v>-1.783386914588583E-2</v>
      </c>
      <c r="CA44" s="21">
        <f>SUMIF($C$6:BZ$6,CA$5,$C44:BZ44)</f>
        <v>1485603</v>
      </c>
      <c r="CB44" s="87">
        <f ca="1">SUMIF($C$6:CA$6,CB$5,$C44:CA44)</f>
        <v>1523041</v>
      </c>
      <c r="CC44" s="21">
        <f ca="1">SUM(CB44-CA44)</f>
        <v>37438</v>
      </c>
      <c r="CD44" s="22">
        <f ca="1">IF(CC44=0,0,IF(CA44=0,1,CC44/CA44))</f>
        <v>2.5200541463634631E-2</v>
      </c>
      <c r="CE44" s="21">
        <f>+DJ44</f>
        <v>122504</v>
      </c>
      <c r="CF44" s="87">
        <f ca="1">OFFSET(DJ44,0,14,1,1)</f>
        <v>125835</v>
      </c>
      <c r="CG44" s="21">
        <f ca="1">SUM(CF44-CE44)</f>
        <v>3331</v>
      </c>
      <c r="CH44" s="22">
        <f ca="1">IF(CG44=0,0,IF(CE44=0,1,CG44/CE44))</f>
        <v>2.7190948866975772E-2</v>
      </c>
      <c r="CI44" s="21">
        <f>SUMIF($C$6:CH$6,CI$5,$C44:CH44)</f>
        <v>1608107</v>
      </c>
      <c r="CJ44" s="87">
        <f ca="1">SUMIF($C$6:CI$6,CJ$5,$C44:CI44)</f>
        <v>1648876</v>
      </c>
      <c r="CK44" s="21">
        <f ca="1">SUM(CJ44-CI44)</f>
        <v>40769</v>
      </c>
      <c r="CL44" s="22">
        <f ca="1">IF(CK44=0,0,IF(CI44=0,1,CK44/CI44))</f>
        <v>2.5352168730065846E-2</v>
      </c>
      <c r="CM44" s="21">
        <f>+DK44</f>
        <v>105419</v>
      </c>
      <c r="CN44" s="87">
        <f ca="1">OFFSET(DK44,0,14,1,1)</f>
        <v>105952</v>
      </c>
      <c r="CO44" s="21">
        <f ca="1">SUM(CN44-CM44)</f>
        <v>533</v>
      </c>
      <c r="CP44" s="22">
        <f ca="1">IF(CO44=0,0,IF(CM44=0,1,CO44/CM44))</f>
        <v>5.0560145704284807E-3</v>
      </c>
      <c r="CQ44" s="21">
        <f>SUMIF($C$6:CP$6,CQ$5,$C44:CP44)</f>
        <v>1713526</v>
      </c>
      <c r="CR44" s="87">
        <f ca="1">SUMIF($C$6:CQ$6,CR$5,$C44:CQ44)</f>
        <v>1754828</v>
      </c>
      <c r="CS44" s="21">
        <f ca="1">SUM(CR44-CQ44)</f>
        <v>41302</v>
      </c>
      <c r="CT44" s="22">
        <f ca="1">IF(CS44=0,0,IF(CQ44=0,1,CS44/CQ44))</f>
        <v>2.4103515207822935E-2</v>
      </c>
      <c r="CW44" s="12" t="s">
        <v>17</v>
      </c>
      <c r="CX44" s="81" t="s">
        <v>6</v>
      </c>
      <c r="CZ44" s="88">
        <f>SUMIF(TIBA!$A$73:$A$78,'2011-2012'!CZ$7,TIBA!D$73:D$78)</f>
        <v>79803</v>
      </c>
      <c r="DA44" s="88">
        <f>SUMIF(TIBA!$A$73:$A$78,'2011-2012'!DA$7,TIBA!E$73:E$78)</f>
        <v>78277</v>
      </c>
      <c r="DB44" s="88">
        <f>SUMIF(TIBA!$A$73:$A$78,'2011-2012'!DB$7,TIBA!F$73:F$78)</f>
        <v>109107</v>
      </c>
      <c r="DC44" s="88">
        <f>SUMIF(TIBA!$A$73:$A$78,'2011-2012'!DC$7,TIBA!G$73:G$78)</f>
        <v>129279</v>
      </c>
      <c r="DD44" s="88">
        <f>SUMIF(TIBA!$A$73:$A$78,'2011-2012'!DD$7,TIBA!H$73:H$78)</f>
        <v>147005</v>
      </c>
      <c r="DE44" s="88">
        <f>SUMIF(TIBA!$A$73:$A$78,'2011-2012'!DE$7,TIBA!I$73:I$78)</f>
        <v>161214</v>
      </c>
      <c r="DF44" s="88">
        <f>SUMIF(TIBA!$A$73:$A$78,'2011-2012'!DF$7,TIBA!J$73:J$78)</f>
        <v>244238</v>
      </c>
      <c r="DG44" s="88">
        <f>SUMIF(TIBA!$A$73:$A$78,'2011-2012'!DG$7,TIBA!K$73:K$78)</f>
        <v>238151</v>
      </c>
      <c r="DH44" s="88">
        <f>SUMIF(TIBA!$A$73:$A$78,'2011-2012'!DH$7,TIBA!L$73:L$78)</f>
        <v>160421</v>
      </c>
      <c r="DI44" s="88">
        <f>SUMIF(TIBA!$A$73:$A$78,'2011-2012'!DI$7,TIBA!M$73:M$78)</f>
        <v>138108</v>
      </c>
      <c r="DJ44" s="88">
        <f>SUMIF(TIBA!$A$73:$A$78,'2011-2012'!DJ$7,TIBA!N$73:N$78)</f>
        <v>122504</v>
      </c>
      <c r="DK44" s="88">
        <f>SUMIF(TIBA!$A$73:$A$78,'2011-2012'!DK$7,TIBA!O$73:O$78)</f>
        <v>105419</v>
      </c>
      <c r="DN44" s="88">
        <f>SUMIF(TIBA!$A$73:$A$79,'2011-2012'!DN$7,TIBA!D$73:D$79)</f>
        <v>83414</v>
      </c>
      <c r="DO44" s="88">
        <f>SUMIF(TIBA!$A$73:$A$79,'2011-2012'!DO$7,TIBA!E$73:E$79)</f>
        <v>85856</v>
      </c>
      <c r="DP44" s="88">
        <f>SUMIF(TIBA!$A$73:$A$79,'2011-2012'!DP$7,TIBA!F$73:F$79)</f>
        <v>120883</v>
      </c>
      <c r="DQ44" s="88">
        <f>SUMIF(TIBA!$A$73:$A$79,'2011-2012'!DQ$7,TIBA!G$73:G$79)</f>
        <v>131016</v>
      </c>
      <c r="DR44" s="88">
        <f>SUMIF(TIBA!$A$73:$A$79,'2011-2012'!DR$7,TIBA!H$73:H$79)</f>
        <v>149443</v>
      </c>
      <c r="DS44" s="88">
        <f>SUMIF(TIBA!$A$73:$A$79,'2011-2012'!DS$7,TIBA!I$73:I$79)</f>
        <v>170271</v>
      </c>
      <c r="DT44" s="88">
        <f>SUMIF(TIBA!$A$73:$A$79,'2011-2012'!DT$7,TIBA!J$73:J$79)</f>
        <v>235127</v>
      </c>
      <c r="DU44" s="88">
        <f>SUMIF(TIBA!$A$73:$A$79,'2011-2012'!DU$7,TIBA!K$73:K$79)</f>
        <v>253865</v>
      </c>
      <c r="DV44" s="88">
        <f>SUMIF(TIBA!$A$73:$A$79,'2011-2012'!DV$7,TIBA!L$73:L$79)</f>
        <v>157521</v>
      </c>
      <c r="DW44" s="88">
        <f>SUMIF(TIBA!$A$73:$A$79,'2011-2012'!DW$7,TIBA!M$73:M$79)</f>
        <v>135645</v>
      </c>
      <c r="DX44" s="88">
        <f>SUMIF(TIBA!$A$73:$A$79,'2011-2012'!DX$7,TIBA!N$73:N$79)</f>
        <v>125835</v>
      </c>
      <c r="DY44" s="88">
        <f>SUMIF(TIBA!$A$73:$A$79,'2011-2012'!DY$7,TIBA!O$73:O$79)</f>
        <v>105952</v>
      </c>
      <c r="DZ44"/>
    </row>
    <row r="45" spans="1:130" s="12" customFormat="1" ht="15.6">
      <c r="A45" s="101" t="str">
        <f>+CW46</f>
        <v>Thousand Islands Bridge</v>
      </c>
      <c r="B45" s="29" t="s">
        <v>7</v>
      </c>
      <c r="C45" s="21">
        <f>+CZ45</f>
        <v>27777</v>
      </c>
      <c r="D45" s="87">
        <f ca="1">OFFSET(CZ45,0,14,1,1)</f>
        <v>27804</v>
      </c>
      <c r="E45" s="21">
        <f ca="1">SUM(D45-C45)</f>
        <v>27</v>
      </c>
      <c r="F45" s="22">
        <f ca="1">IF(E45=0,0,IF(C45=0,1,E45/C45))</f>
        <v>9.7202721676206932E-4</v>
      </c>
      <c r="G45" s="21">
        <f>SUMIF($C$6:F$6,G$5,$C45:F45)</f>
        <v>27777</v>
      </c>
      <c r="H45" s="87">
        <f ca="1">SUMIF($C$6:G$6,H$5,$C45:G45)</f>
        <v>27804</v>
      </c>
      <c r="I45" s="21">
        <f ca="1">SUM(H45-G45)</f>
        <v>27</v>
      </c>
      <c r="J45" s="22">
        <f ca="1">IF(I45=0,0,IF(G45=0,1,I45/G45))</f>
        <v>9.7202721676206932E-4</v>
      </c>
      <c r="K45" s="21">
        <f>+DA45</f>
        <v>26842</v>
      </c>
      <c r="L45" s="87">
        <f ca="1">OFFSET(DA45,0,14,1,1)</f>
        <v>29082</v>
      </c>
      <c r="M45" s="21">
        <f ca="1">SUM(L45-K45)</f>
        <v>2240</v>
      </c>
      <c r="N45" s="22">
        <f ca="1">IF(M45=0,0,IF(K45=0,1,M45/K45))</f>
        <v>8.3451307652186876E-2</v>
      </c>
      <c r="O45" s="21">
        <f>SUMIF($C$6:N$6,O$5,$C45:N45)</f>
        <v>54619</v>
      </c>
      <c r="P45" s="87">
        <f ca="1">SUMIF($C$6:O$6,P$5,$C45:O45)</f>
        <v>56886</v>
      </c>
      <c r="Q45" s="21">
        <f ca="1">SUM(P45-O45)</f>
        <v>2267</v>
      </c>
      <c r="R45" s="22">
        <f ca="1">IF(Q45=0,0,IF(O45=0,1,Q45/O45))</f>
        <v>4.1505703143594717E-2</v>
      </c>
      <c r="S45" s="21">
        <f>+DB45</f>
        <v>32300</v>
      </c>
      <c r="T45" s="87">
        <f ca="1">OFFSET(DB45,0,14,1,1)</f>
        <v>31804</v>
      </c>
      <c r="U45" s="21">
        <f ca="1">SUM(T45-S45)</f>
        <v>-496</v>
      </c>
      <c r="V45" s="22">
        <f ca="1">IF(U45=0,0,IF(S45=0,1,U45/S45))</f>
        <v>-1.5356037151702787E-2</v>
      </c>
      <c r="W45" s="21">
        <f>SUMIF($C$6:V$6,W$5,$C45:V45)</f>
        <v>86919</v>
      </c>
      <c r="X45" s="87">
        <f ca="1">SUMIF($C$6:W$6,X$5,$C45:W45)</f>
        <v>88690</v>
      </c>
      <c r="Y45" s="21">
        <f ca="1">SUM(X45-W45)</f>
        <v>1771</v>
      </c>
      <c r="Z45" s="22">
        <f ca="1">IF(Y45=0,0,IF(W45=0,1,Y45/W45))</f>
        <v>2.037529193847145E-2</v>
      </c>
      <c r="AA45" s="21">
        <f>+DC45</f>
        <v>29902</v>
      </c>
      <c r="AB45" s="87">
        <f ca="1">OFFSET(DC45,0,14,1,1)</f>
        <v>30847</v>
      </c>
      <c r="AC45" s="21">
        <f ca="1">SUM(AB45-AA45)</f>
        <v>945</v>
      </c>
      <c r="AD45" s="22">
        <f ca="1">IF(AC45=0,0,IF(AA45=0,1,AC45/AA45))</f>
        <v>3.1603237241656076E-2</v>
      </c>
      <c r="AE45" s="21">
        <f>SUMIF($C$6:AD$6,AE$5,$C45:AD45)</f>
        <v>116821</v>
      </c>
      <c r="AF45" s="87">
        <f ca="1">SUMIF($C$6:AE$6,AF$5,$C45:AE45)</f>
        <v>119537</v>
      </c>
      <c r="AG45" s="21">
        <f ca="1">SUM(AF45-AE45)</f>
        <v>2716</v>
      </c>
      <c r="AH45" s="22">
        <f ca="1">IF(AG45=0,0,IF(AE45=0,1,AG45/AE45))</f>
        <v>2.3249244570753547E-2</v>
      </c>
      <c r="AI45" s="21">
        <f>+DD45</f>
        <v>31161</v>
      </c>
      <c r="AJ45" s="87">
        <f ca="1">OFFSET(DD45,0,14,1,1)</f>
        <v>32549</v>
      </c>
      <c r="AK45" s="21">
        <f ca="1">SUM(AJ45-AI45)</f>
        <v>1388</v>
      </c>
      <c r="AL45" s="22">
        <f ca="1">IF(AK45=0,0,IF(AI45=0,1,AK45/AI45))</f>
        <v>4.4542858059754178E-2</v>
      </c>
      <c r="AM45" s="21">
        <f>SUMIF($C$6:AL$6,AM$5,$C45:AL45)</f>
        <v>147982</v>
      </c>
      <c r="AN45" s="87">
        <f ca="1">SUMIF($C$6:AM$6,AN$5,$C45:AM45)</f>
        <v>152086</v>
      </c>
      <c r="AO45" s="21">
        <f ca="1">SUM(AN45-AM45)</f>
        <v>4104</v>
      </c>
      <c r="AP45" s="22">
        <f ca="1">IF(AO45=0,0,IF(AM45=0,1,AO45/AM45))</f>
        <v>2.773310267464962E-2</v>
      </c>
      <c r="AQ45" s="21">
        <f>+DE45</f>
        <v>31003</v>
      </c>
      <c r="AR45" s="87">
        <f ca="1">OFFSET(DE45,0,14,1,1)</f>
        <v>29863</v>
      </c>
      <c r="AS45" s="21">
        <f ca="1">SUM(AR45-AQ45)</f>
        <v>-1140</v>
      </c>
      <c r="AT45" s="22">
        <f ca="1">IF(AS45=0,0,IF(AQ45=0,1,AS45/AQ45))</f>
        <v>-3.6770635099829051E-2</v>
      </c>
      <c r="AU45" s="21">
        <f>SUMIF($C$6:AT$6,AU$5,$C45:AT45)</f>
        <v>178985</v>
      </c>
      <c r="AV45" s="87">
        <f ca="1">SUMIF($C$6:AU$6,AV$5,$C45:AU45)</f>
        <v>181949</v>
      </c>
      <c r="AW45" s="21">
        <f ca="1">SUM(AV45-AU45)</f>
        <v>2964</v>
      </c>
      <c r="AX45" s="22">
        <f ca="1">IF(AW45=0,0,IF(AU45=0,1,AW45/AU45))</f>
        <v>1.6560046931307092E-2</v>
      </c>
      <c r="AY45" s="21">
        <f>+DF45</f>
        <v>27848</v>
      </c>
      <c r="AZ45" s="87">
        <f ca="1">OFFSET(DF45,0,14,1,1)</f>
        <v>29186</v>
      </c>
      <c r="BA45" s="21">
        <f ca="1">SUM(AZ45-AY45)</f>
        <v>1338</v>
      </c>
      <c r="BB45" s="22">
        <f ca="1">IF(BA45=0,0,IF(AY45=0,1,BA45/AY45))</f>
        <v>4.8046538351048551E-2</v>
      </c>
      <c r="BC45" s="21">
        <f>SUMIF($C$6:BB$6,BC$5,$C45:BB45)</f>
        <v>206833</v>
      </c>
      <c r="BD45" s="87">
        <f ca="1">SUMIF($C$6:BC$6,BD$5,$C45:BC45)</f>
        <v>211135</v>
      </c>
      <c r="BE45" s="21">
        <f ca="1">SUM(BD45-BC45)</f>
        <v>4302</v>
      </c>
      <c r="BF45" s="22">
        <f ca="1">IF(BE45=0,0,IF(BC45=0,1,BE45/BC45))</f>
        <v>2.079938887895065E-2</v>
      </c>
      <c r="BG45" s="21">
        <f>+DG45</f>
        <v>30263</v>
      </c>
      <c r="BH45" s="87">
        <f ca="1">OFFSET(DG45,0,14,1,1)</f>
        <v>29922</v>
      </c>
      <c r="BI45" s="21">
        <f ca="1">SUM(BH45-BG45)</f>
        <v>-341</v>
      </c>
      <c r="BJ45" s="22">
        <f ca="1">IF(BI45=0,0,IF(BG45=0,1,BI45/BG45))</f>
        <v>-1.1267884875921091E-2</v>
      </c>
      <c r="BK45" s="21">
        <f>SUMIF($C$6:BJ$6,BK$5,$C45:BJ45)</f>
        <v>237096</v>
      </c>
      <c r="BL45" s="87">
        <f ca="1">SUMIF($C$6:BK$6,BL$5,$C45:BK45)</f>
        <v>241057</v>
      </c>
      <c r="BM45" s="21">
        <f ca="1">SUM(BL45-BK45)</f>
        <v>3961</v>
      </c>
      <c r="BN45" s="22">
        <f ca="1">IF(BM45=0,0,IF(BK45=0,1,BM45/BK45))</f>
        <v>1.670631305462766E-2</v>
      </c>
      <c r="BO45" s="21">
        <f>+DH45</f>
        <v>29991</v>
      </c>
      <c r="BP45" s="87">
        <f ca="1">OFFSET(DH45,0,14,1,1)</f>
        <v>29141</v>
      </c>
      <c r="BQ45" s="21">
        <f ca="1">SUM(BP45-BO45)</f>
        <v>-850</v>
      </c>
      <c r="BR45" s="22">
        <f ca="1">IF(BQ45=0,0,IF(BO45=0,1,BQ45/BO45))</f>
        <v>-2.8341835884098564E-2</v>
      </c>
      <c r="BS45" s="21">
        <f>SUMIF($C$6:BR$6,BS$5,$C45:BR45)</f>
        <v>267087</v>
      </c>
      <c r="BT45" s="87">
        <f ca="1">SUMIF($C$6:BS$6,BT$5,$C45:BS45)</f>
        <v>270198</v>
      </c>
      <c r="BU45" s="21">
        <f ca="1">SUM(BT45-BS45)</f>
        <v>3111</v>
      </c>
      <c r="BV45" s="22">
        <f ca="1">IF(BU45=0,0,IF(BS45=0,1,BU45/BS45))</f>
        <v>1.1647890013366431E-2</v>
      </c>
      <c r="BW45" s="21">
        <f>+DI45</f>
        <v>29880</v>
      </c>
      <c r="BX45" s="87">
        <f ca="1">OFFSET(DI45,0,14,1,1)</f>
        <v>30817</v>
      </c>
      <c r="BY45" s="21">
        <f ca="1">SUM(BX45-BW45)</f>
        <v>937</v>
      </c>
      <c r="BZ45" s="22">
        <f ca="1">IF(BY45=0,0,IF(BW45=0,1,BY45/BW45))</f>
        <v>3.1358768406961175E-2</v>
      </c>
      <c r="CA45" s="21">
        <f>SUMIF($C$6:BZ$6,CA$5,$C45:BZ45)</f>
        <v>296967</v>
      </c>
      <c r="CB45" s="87">
        <f ca="1">SUMIF($C$6:CA$6,CB$5,$C45:CA45)</f>
        <v>301015</v>
      </c>
      <c r="CC45" s="21">
        <f ca="1">SUM(CB45-CA45)</f>
        <v>4048</v>
      </c>
      <c r="CD45" s="22">
        <f ca="1">IF(CC45=0,0,IF(CA45=0,1,CC45/CA45))</f>
        <v>1.3631144201207541E-2</v>
      </c>
      <c r="CE45" s="21">
        <f>+DJ45</f>
        <v>29181</v>
      </c>
      <c r="CF45" s="87">
        <f ca="1">OFFSET(DJ45,0,14,1,1)</f>
        <v>29681</v>
      </c>
      <c r="CG45" s="21">
        <f ca="1">SUM(CF45-CE45)</f>
        <v>500</v>
      </c>
      <c r="CH45" s="22">
        <f ca="1">IF(CG45=0,0,IF(CE45=0,1,CG45/CE45))</f>
        <v>1.7134436791062677E-2</v>
      </c>
      <c r="CI45" s="21">
        <f>SUMIF($C$6:CH$6,CI$5,$C45:CH45)</f>
        <v>326148</v>
      </c>
      <c r="CJ45" s="87">
        <f ca="1">SUMIF($C$6:CI$6,CJ$5,$C45:CI45)</f>
        <v>330696</v>
      </c>
      <c r="CK45" s="21">
        <f ca="1">SUM(CJ45-CI45)</f>
        <v>4548</v>
      </c>
      <c r="CL45" s="22">
        <f ca="1">IF(CK45=0,0,IF(CI45=0,1,CK45/CI45))</f>
        <v>1.3944589572831966E-2</v>
      </c>
      <c r="CM45" s="21">
        <f>+DK45</f>
        <v>25491</v>
      </c>
      <c r="CN45" s="87">
        <f ca="1">OFFSET(DK45,0,14,1,1)</f>
        <v>24602</v>
      </c>
      <c r="CO45" s="21">
        <f ca="1">SUM(CN45-CM45)</f>
        <v>-889</v>
      </c>
      <c r="CP45" s="22">
        <f ca="1">IF(CO45=0,0,IF(CM45=0,1,CO45/CM45))</f>
        <v>-3.4875053940606492E-2</v>
      </c>
      <c r="CQ45" s="21">
        <f>SUMIF($C$6:CP$6,CQ$5,$C45:CP45)</f>
        <v>351639</v>
      </c>
      <c r="CR45" s="87">
        <f ca="1">SUMIF($C$6:CQ$6,CR$5,$C45:CQ45)</f>
        <v>355298</v>
      </c>
      <c r="CS45" s="21">
        <f ca="1">SUM(CR45-CQ45)</f>
        <v>3659</v>
      </c>
      <c r="CT45" s="22">
        <f ca="1">IF(CS45=0,0,IF(CQ45=0,1,CS45/CQ45))</f>
        <v>1.0405557972807339E-2</v>
      </c>
      <c r="CW45" s="12" t="s">
        <v>17</v>
      </c>
      <c r="CX45" s="81" t="s">
        <v>7</v>
      </c>
      <c r="CY45" s="16"/>
      <c r="CZ45" s="88">
        <f>SUMIF(TIBA!$A$87:$A$92,'2011-2012'!CZ$7,TIBA!D$87:D$92)</f>
        <v>27777</v>
      </c>
      <c r="DA45" s="88">
        <f>SUMIF(TIBA!$A$87:$A$92,'2011-2012'!DA$7,TIBA!E$87:E$92)</f>
        <v>26842</v>
      </c>
      <c r="DB45" s="88">
        <f>SUMIF(TIBA!$A$87:$A$92,'2011-2012'!DB$7,TIBA!F$87:F$92)</f>
        <v>32300</v>
      </c>
      <c r="DC45" s="88">
        <f>SUMIF(TIBA!$A$87:$A$92,'2011-2012'!DC$7,TIBA!G$87:G$92)</f>
        <v>29902</v>
      </c>
      <c r="DD45" s="88">
        <f>SUMIF(TIBA!$A$87:$A$92,'2011-2012'!DD$7,TIBA!H$87:H$92)</f>
        <v>31161</v>
      </c>
      <c r="DE45" s="88">
        <f>SUMIF(TIBA!$A$87:$A$92,'2011-2012'!DE$7,TIBA!I$87:I$92)</f>
        <v>31003</v>
      </c>
      <c r="DF45" s="88">
        <f>SUMIF(TIBA!$A$87:$A$92,'2011-2012'!DF$7,TIBA!J$87:J$92)</f>
        <v>27848</v>
      </c>
      <c r="DG45" s="88">
        <f>SUMIF(TIBA!$A$87:$A$92,'2011-2012'!DG$7,TIBA!K$87:K$92)</f>
        <v>30263</v>
      </c>
      <c r="DH45" s="88">
        <f>SUMIF(TIBA!$A$87:$A$92,'2011-2012'!DH$7,TIBA!L$87:L$92)</f>
        <v>29991</v>
      </c>
      <c r="DI45" s="88">
        <f>SUMIF(TIBA!$A$87:$A$92,'2011-2012'!DI$7,TIBA!M$87:M$92)</f>
        <v>29880</v>
      </c>
      <c r="DJ45" s="88">
        <f>SUMIF(TIBA!$A$87:$A$92,'2011-2012'!DJ$7,TIBA!N$87:N$92)</f>
        <v>29181</v>
      </c>
      <c r="DK45" s="88">
        <f>SUMIF(TIBA!$A$87:$A$92,'2011-2012'!DK$7,TIBA!O$87:O$92)</f>
        <v>25491</v>
      </c>
      <c r="DN45" s="88">
        <f>SUMIF(TIBA!$A$87:$A$93,'2011-2012'!DN$7,TIBA!D$87:D$93)</f>
        <v>27804</v>
      </c>
      <c r="DO45" s="88">
        <f>SUMIF(TIBA!$A$87:$A$93,'2011-2012'!DO$7,TIBA!E$87:E$93)</f>
        <v>29082</v>
      </c>
      <c r="DP45" s="88">
        <f>SUMIF(TIBA!$A$87:$A$93,'2011-2012'!DP$7,TIBA!F$87:F$93)</f>
        <v>31804</v>
      </c>
      <c r="DQ45" s="88">
        <f>SUMIF(TIBA!$A$87:$A$93,'2011-2012'!DQ$7,TIBA!G$87:G$93)</f>
        <v>30847</v>
      </c>
      <c r="DR45" s="88">
        <f>SUMIF(TIBA!$A$87:$A$93,'2011-2012'!DR$7,TIBA!H$87:H$93)</f>
        <v>32549</v>
      </c>
      <c r="DS45" s="88">
        <f>SUMIF(TIBA!$A$87:$A$93,'2011-2012'!DS$7,TIBA!I$87:I$93)</f>
        <v>29863</v>
      </c>
      <c r="DT45" s="88">
        <f>SUMIF(TIBA!$A$87:$A$93,'2011-2012'!DT$7,TIBA!J$87:J$93)</f>
        <v>29186</v>
      </c>
      <c r="DU45" s="88">
        <f>SUMIF(TIBA!$A$87:$A$93,'2011-2012'!DU$7,TIBA!K$87:K$93)</f>
        <v>29922</v>
      </c>
      <c r="DV45" s="88">
        <f>SUMIF(TIBA!$A$87:$A$93,'2011-2012'!DV$7,TIBA!L$87:L$93)</f>
        <v>29141</v>
      </c>
      <c r="DW45" s="88">
        <f>SUMIF(TIBA!$A$87:$A$93,'2011-2012'!DW$7,TIBA!M$87:M$93)</f>
        <v>30817</v>
      </c>
      <c r="DX45" s="88">
        <f>SUMIF(TIBA!$A$87:$A$93,'2011-2012'!DX$7,TIBA!N$87:N$93)</f>
        <v>29681</v>
      </c>
      <c r="DY45" s="88">
        <f>SUMIF(TIBA!$A$87:$A$93,'2011-2012'!DY$7,TIBA!O$87:O$93)</f>
        <v>24602</v>
      </c>
      <c r="DZ45"/>
    </row>
    <row r="46" spans="1:130" s="12" customFormat="1" ht="15.6">
      <c r="A46" s="100"/>
      <c r="B46" s="29" t="s">
        <v>8</v>
      </c>
      <c r="C46" s="87">
        <f>+CZ46</f>
        <v>0</v>
      </c>
      <c r="D46" s="87">
        <f ca="1">OFFSET(CZ46,0,14,1,1)</f>
        <v>0</v>
      </c>
      <c r="E46" s="87">
        <f ca="1">SUM(D46-C46)</f>
        <v>0</v>
      </c>
      <c r="F46" s="22">
        <f ca="1">IF(E46=0,0,IF(C46=0,1,E46/C46))</f>
        <v>0</v>
      </c>
      <c r="G46" s="87">
        <f>SUMIF($C$6:F$6,G$5,$C46:F46)</f>
        <v>0</v>
      </c>
      <c r="H46" s="87">
        <f ca="1">SUMIF($C$6:G$6,H$5,$C46:G46)</f>
        <v>0</v>
      </c>
      <c r="I46" s="87">
        <f ca="1">SUM(H46-G46)</f>
        <v>0</v>
      </c>
      <c r="J46" s="22">
        <f ca="1">IF(I46=0,0,IF(G46=0,1,I46/G46))</f>
        <v>0</v>
      </c>
      <c r="K46" s="87">
        <f>+DA46</f>
        <v>0</v>
      </c>
      <c r="L46" s="87">
        <f ca="1">OFFSET(DA46,0,14,1,1)</f>
        <v>0</v>
      </c>
      <c r="M46" s="87">
        <f ca="1">SUM(L46-K46)</f>
        <v>0</v>
      </c>
      <c r="N46" s="22">
        <f ca="1">IF(M46=0,0,IF(K46=0,1,M46/K46))</f>
        <v>0</v>
      </c>
      <c r="O46" s="87">
        <f>SUMIF($C$6:N$6,O$5,$C46:N46)</f>
        <v>0</v>
      </c>
      <c r="P46" s="87">
        <f ca="1">SUMIF($C$6:O$6,P$5,$C46:O46)</f>
        <v>0</v>
      </c>
      <c r="Q46" s="87">
        <f ca="1">SUM(P46-O46)</f>
        <v>0</v>
      </c>
      <c r="R46" s="22">
        <f ca="1">IF(Q46=0,0,IF(O46=0,1,Q46/O46))</f>
        <v>0</v>
      </c>
      <c r="S46" s="87">
        <f>+DB46</f>
        <v>0</v>
      </c>
      <c r="T46" s="87">
        <f ca="1">OFFSET(DB46,0,14,1,1)</f>
        <v>0</v>
      </c>
      <c r="U46" s="87">
        <f ca="1">SUM(T46-S46)</f>
        <v>0</v>
      </c>
      <c r="V46" s="22">
        <f ca="1">IF(U46=0,0,IF(S46=0,1,U46/S46))</f>
        <v>0</v>
      </c>
      <c r="W46" s="87">
        <f>SUMIF($C$6:V$6,W$5,$C46:V46)</f>
        <v>0</v>
      </c>
      <c r="X46" s="87">
        <f ca="1">SUMIF($C$6:W$6,X$5,$C46:W46)</f>
        <v>0</v>
      </c>
      <c r="Y46" s="87">
        <f ca="1">SUM(X46-W46)</f>
        <v>0</v>
      </c>
      <c r="Z46" s="22">
        <f ca="1">IF(Y46=0,0,IF(W46=0,1,Y46/W46))</f>
        <v>0</v>
      </c>
      <c r="AA46" s="87">
        <f>+DC46</f>
        <v>0</v>
      </c>
      <c r="AB46" s="87">
        <f ca="1">OFFSET(DC46,0,14,1,1)</f>
        <v>0</v>
      </c>
      <c r="AC46" s="87">
        <f ca="1">SUM(AB46-AA46)</f>
        <v>0</v>
      </c>
      <c r="AD46" s="22">
        <f ca="1">IF(AC46=0,0,IF(AA46=0,1,AC46/AA46))</f>
        <v>0</v>
      </c>
      <c r="AE46" s="87">
        <f>SUMIF($C$6:AD$6,AE$5,$C46:AD46)</f>
        <v>0</v>
      </c>
      <c r="AF46" s="87">
        <f ca="1">SUMIF($C$6:AE$6,AF$5,$C46:AE46)</f>
        <v>0</v>
      </c>
      <c r="AG46" s="87">
        <f ca="1">SUM(AF46-AE46)</f>
        <v>0</v>
      </c>
      <c r="AH46" s="22">
        <f ca="1">IF(AG46=0,0,IF(AE46=0,1,AG46/AE46))</f>
        <v>0</v>
      </c>
      <c r="AI46" s="87">
        <f>+DD46</f>
        <v>0</v>
      </c>
      <c r="AJ46" s="87">
        <f ca="1">OFFSET(DD46,0,14,1,1)</f>
        <v>0</v>
      </c>
      <c r="AK46" s="87">
        <f ca="1">SUM(AJ46-AI46)</f>
        <v>0</v>
      </c>
      <c r="AL46" s="22">
        <f ca="1">IF(AK46=0,0,IF(AI46=0,1,AK46/AI46))</f>
        <v>0</v>
      </c>
      <c r="AM46" s="87">
        <f>SUMIF($C$6:AL$6,AM$5,$C46:AL46)</f>
        <v>0</v>
      </c>
      <c r="AN46" s="87">
        <f ca="1">SUMIF($C$6:AM$6,AN$5,$C46:AM46)</f>
        <v>0</v>
      </c>
      <c r="AO46" s="87">
        <f ca="1">SUM(AN46-AM46)</f>
        <v>0</v>
      </c>
      <c r="AP46" s="22">
        <f ca="1">IF(AO46=0,0,IF(AM46=0,1,AO46/AM46))</f>
        <v>0</v>
      </c>
      <c r="AQ46" s="87">
        <f>+DE46</f>
        <v>0</v>
      </c>
      <c r="AR46" s="87">
        <f ca="1">OFFSET(DE46,0,14,1,1)</f>
        <v>0</v>
      </c>
      <c r="AS46" s="87">
        <f ca="1">SUM(AR46-AQ46)</f>
        <v>0</v>
      </c>
      <c r="AT46" s="22">
        <f ca="1">IF(AS46=0,0,IF(AQ46=0,1,AS46/AQ46))</f>
        <v>0</v>
      </c>
      <c r="AU46" s="87">
        <f>SUMIF($C$6:AT$6,AU$5,$C46:AT46)</f>
        <v>0</v>
      </c>
      <c r="AV46" s="87">
        <f ca="1">SUMIF($C$6:AU$6,AV$5,$C46:AU46)</f>
        <v>0</v>
      </c>
      <c r="AW46" s="87">
        <f ca="1">SUM(AV46-AU46)</f>
        <v>0</v>
      </c>
      <c r="AX46" s="22">
        <f ca="1">IF(AW46=0,0,IF(AU46=0,1,AW46/AU46))</f>
        <v>0</v>
      </c>
      <c r="AY46" s="87">
        <f>+DF46</f>
        <v>0</v>
      </c>
      <c r="AZ46" s="87">
        <f ca="1">OFFSET(DF46,0,14,1,1)</f>
        <v>0</v>
      </c>
      <c r="BA46" s="87">
        <f ca="1">SUM(AZ46-AY46)</f>
        <v>0</v>
      </c>
      <c r="BB46" s="22">
        <f ca="1">IF(BA46=0,0,IF(AY46=0,1,BA46/AY46))</f>
        <v>0</v>
      </c>
      <c r="BC46" s="87">
        <f>SUMIF($C$6:BB$6,BC$5,$C46:BB46)</f>
        <v>0</v>
      </c>
      <c r="BD46" s="87">
        <f ca="1">SUMIF($C$6:BC$6,BD$5,$C46:BC46)</f>
        <v>0</v>
      </c>
      <c r="BE46" s="87">
        <f ca="1">SUM(BD46-BC46)</f>
        <v>0</v>
      </c>
      <c r="BF46" s="22">
        <f ca="1">IF(BE46=0,0,IF(BC46=0,1,BE46/BC46))</f>
        <v>0</v>
      </c>
      <c r="BG46" s="87">
        <f>+DG46</f>
        <v>0</v>
      </c>
      <c r="BH46" s="87">
        <f ca="1">OFFSET(DG46,0,14,1,1)</f>
        <v>0</v>
      </c>
      <c r="BI46" s="87">
        <f ca="1">SUM(BH46-BG46)</f>
        <v>0</v>
      </c>
      <c r="BJ46" s="22">
        <f ca="1">IF(BI46=0,0,IF(BG46=0,1,BI46/BG46))</f>
        <v>0</v>
      </c>
      <c r="BK46" s="87">
        <f>SUMIF($C$6:BJ$6,BK$5,$C46:BJ46)</f>
        <v>0</v>
      </c>
      <c r="BL46" s="87">
        <f ca="1">SUMIF($C$6:BK$6,BL$5,$C46:BK46)</f>
        <v>0</v>
      </c>
      <c r="BM46" s="87">
        <f ca="1">SUM(BL46-BK46)</f>
        <v>0</v>
      </c>
      <c r="BN46" s="22">
        <f ca="1">IF(BM46=0,0,IF(BK46=0,1,BM46/BK46))</f>
        <v>0</v>
      </c>
      <c r="BO46" s="87">
        <f>+DH46</f>
        <v>0</v>
      </c>
      <c r="BP46" s="87">
        <f ca="1">OFFSET(DH46,0,14,1,1)</f>
        <v>0</v>
      </c>
      <c r="BQ46" s="87">
        <f ca="1">SUM(BP46-BO46)</f>
        <v>0</v>
      </c>
      <c r="BR46" s="22">
        <f ca="1">IF(BQ46=0,0,IF(BO46=0,1,BQ46/BO46))</f>
        <v>0</v>
      </c>
      <c r="BS46" s="87">
        <f>SUMIF($C$6:BR$6,BS$5,$C46:BR46)</f>
        <v>0</v>
      </c>
      <c r="BT46" s="87">
        <f ca="1">SUMIF($C$6:BS$6,BT$5,$C46:BS46)</f>
        <v>0</v>
      </c>
      <c r="BU46" s="87">
        <f ca="1">SUM(BT46-BS46)</f>
        <v>0</v>
      </c>
      <c r="BV46" s="22">
        <f ca="1">IF(BU46=0,0,IF(BS46=0,1,BU46/BS46))</f>
        <v>0</v>
      </c>
      <c r="BW46" s="87">
        <f>+DI46</f>
        <v>0</v>
      </c>
      <c r="BX46" s="87">
        <f ca="1">OFFSET(DI46,0,14,1,1)</f>
        <v>0</v>
      </c>
      <c r="BY46" s="87">
        <f ca="1">SUM(BX46-BW46)</f>
        <v>0</v>
      </c>
      <c r="BZ46" s="22">
        <f ca="1">IF(BY46=0,0,IF(BW46=0,1,BY46/BW46))</f>
        <v>0</v>
      </c>
      <c r="CA46" s="87">
        <f>SUMIF($C$6:BZ$6,CA$5,$C46:BZ46)</f>
        <v>0</v>
      </c>
      <c r="CB46" s="87">
        <f ca="1">SUMIF($C$6:CA$6,CB$5,$C46:CA46)</f>
        <v>0</v>
      </c>
      <c r="CC46" s="87">
        <f ca="1">SUM(CB46-CA46)</f>
        <v>0</v>
      </c>
      <c r="CD46" s="22">
        <f ca="1">IF(CC46=0,0,IF(CA46=0,1,CC46/CA46))</f>
        <v>0</v>
      </c>
      <c r="CE46" s="87">
        <f>+DJ46</f>
        <v>0</v>
      </c>
      <c r="CF46" s="87">
        <f ca="1">OFFSET(DJ46,0,14,1,1)</f>
        <v>0</v>
      </c>
      <c r="CG46" s="87">
        <f ca="1">SUM(CF46-CE46)</f>
        <v>0</v>
      </c>
      <c r="CH46" s="22">
        <f ca="1">IF(CG46=0,0,IF(CE46=0,1,CG46/CE46))</f>
        <v>0</v>
      </c>
      <c r="CI46" s="87">
        <f>SUMIF($C$6:CH$6,CI$5,$C46:CH46)</f>
        <v>0</v>
      </c>
      <c r="CJ46" s="87">
        <f ca="1">SUMIF($C$6:CI$6,CJ$5,$C46:CI46)</f>
        <v>0</v>
      </c>
      <c r="CK46" s="87">
        <f ca="1">SUM(CJ46-CI46)</f>
        <v>0</v>
      </c>
      <c r="CL46" s="22">
        <f ca="1">IF(CK46=0,0,IF(CI46=0,1,CK46/CI46))</f>
        <v>0</v>
      </c>
      <c r="CM46" s="87">
        <f>+DK46</f>
        <v>0</v>
      </c>
      <c r="CN46" s="87">
        <f ca="1">OFFSET(DK46,0,14,1,1)</f>
        <v>0</v>
      </c>
      <c r="CO46" s="87">
        <f ca="1">SUM(CN46-CM46)</f>
        <v>0</v>
      </c>
      <c r="CP46" s="22">
        <f ca="1">IF(CO46=0,0,IF(CM46=0,1,CO46/CM46))</f>
        <v>0</v>
      </c>
      <c r="CQ46" s="87">
        <f>SUMIF($C$6:CP$6,CQ$5,$C46:CP46)</f>
        <v>0</v>
      </c>
      <c r="CR46" s="87">
        <f ca="1">SUMIF($C$6:CQ$6,CR$5,$C46:CQ46)</f>
        <v>0</v>
      </c>
      <c r="CS46" s="87">
        <f ca="1">SUM(CR46-CQ46)</f>
        <v>0</v>
      </c>
      <c r="CT46" s="22">
        <f ca="1">IF(CS46=0,0,IF(CQ46=0,1,CS46/CQ46))</f>
        <v>0</v>
      </c>
      <c r="CW46" s="12" t="s">
        <v>17</v>
      </c>
      <c r="CX46" s="81" t="s">
        <v>8</v>
      </c>
      <c r="CY46" s="16"/>
      <c r="CZ46" s="88">
        <f>SUMIF(TIBA!$A$101:$A$106,'2011-2012'!CZ$7,TIBA!D$101:D$106)</f>
        <v>0</v>
      </c>
      <c r="DA46" s="88">
        <f>SUMIF(TIBA!$A$101:$A$106,'2011-2012'!DA$7,TIBA!E$101:E$106)</f>
        <v>0</v>
      </c>
      <c r="DB46" s="88">
        <f>SUMIF(TIBA!$A$101:$A$106,'2011-2012'!DB$7,TIBA!F$101:F$106)</f>
        <v>0</v>
      </c>
      <c r="DC46" s="88">
        <f>SUMIF(TIBA!$A$101:$A$106,'2011-2012'!DC$7,TIBA!G$101:G$106)</f>
        <v>0</v>
      </c>
      <c r="DD46" s="88">
        <f>SUMIF(TIBA!$A$101:$A$106,'2011-2012'!DD$7,TIBA!H$101:H$106)</f>
        <v>0</v>
      </c>
      <c r="DE46" s="88">
        <f>SUMIF(TIBA!$A$101:$A$106,'2011-2012'!DE$7,TIBA!I$101:I$106)</f>
        <v>0</v>
      </c>
      <c r="DF46" s="88">
        <f>SUMIF(TIBA!$A$101:$A$106,'2011-2012'!DF$7,TIBA!J$101:J$106)</f>
        <v>0</v>
      </c>
      <c r="DG46" s="88">
        <f>SUMIF(TIBA!$A$101:$A$106,'2011-2012'!DG$7,TIBA!K$101:K$106)</f>
        <v>0</v>
      </c>
      <c r="DH46" s="88">
        <f>SUMIF(TIBA!$A$101:$A$106,'2011-2012'!DH$7,TIBA!L$101:L$106)</f>
        <v>0</v>
      </c>
      <c r="DI46" s="88">
        <f>SUMIF(TIBA!$A$101:$A$106,'2011-2012'!DI$7,TIBA!M$101:M$106)</f>
        <v>0</v>
      </c>
      <c r="DJ46" s="88">
        <f>SUMIF(TIBA!$A$101:$A$106,'2011-2012'!DJ$7,TIBA!N$101:N$106)</f>
        <v>0</v>
      </c>
      <c r="DK46" s="88">
        <f>SUMIF(TIBA!$A$101:$A$106,'2011-2012'!DK$7,TIBA!O$101:O$106)</f>
        <v>0</v>
      </c>
      <c r="DN46" s="88">
        <f>SUMIF(TIBA!$A$101:$A$107,'2011-2012'!DN$7,TIBA!D$101:D$107)</f>
        <v>0</v>
      </c>
      <c r="DO46" s="88">
        <f>SUMIF(TIBA!$A$101:$A$107,'2011-2012'!DO$7,TIBA!E$101:E$107)</f>
        <v>0</v>
      </c>
      <c r="DP46" s="88">
        <f>SUMIF(TIBA!$A$101:$A$107,'2011-2012'!DP$7,TIBA!F$101:F$107)</f>
        <v>0</v>
      </c>
      <c r="DQ46" s="88">
        <f>SUMIF(TIBA!$A$101:$A$107,'2011-2012'!DQ$7,TIBA!G$101:G$107)</f>
        <v>0</v>
      </c>
      <c r="DR46" s="88">
        <f>SUMIF(TIBA!$A$101:$A$107,'2011-2012'!DR$7,TIBA!H$101:H$107)</f>
        <v>0</v>
      </c>
      <c r="DS46" s="88">
        <f>SUMIF(TIBA!$A$101:$A$107,'2011-2012'!DS$7,TIBA!I$101:I$107)</f>
        <v>0</v>
      </c>
      <c r="DT46" s="88">
        <f>SUMIF(TIBA!$A$101:$A$107,'2011-2012'!DT$7,TIBA!J$101:J$107)</f>
        <v>0</v>
      </c>
      <c r="DU46" s="88">
        <f>SUMIF(TIBA!$A$101:$A$107,'2011-2012'!DU$7,TIBA!K$101:K$107)</f>
        <v>0</v>
      </c>
      <c r="DV46" s="88">
        <f>SUMIF(TIBA!$A$101:$A$107,'2011-2012'!DV$7,TIBA!L$101:L$107)</f>
        <v>0</v>
      </c>
      <c r="DW46" s="88">
        <f>SUMIF(TIBA!$A$101:$A$107,'2011-2012'!DW$7,TIBA!M$101:M$107)</f>
        <v>0</v>
      </c>
      <c r="DX46" s="88">
        <f>SUMIF(TIBA!$A$101:$A$107,'2011-2012'!DX$7,TIBA!N$101:N$107)</f>
        <v>0</v>
      </c>
      <c r="DY46" s="88">
        <f>SUMIF(TIBA!$A$101:$A$107,'2011-2012'!DY$7,TIBA!O$101:O$107)</f>
        <v>0</v>
      </c>
      <c r="DZ46"/>
    </row>
    <row r="47" spans="1:130" s="16" customFormat="1" ht="15.6">
      <c r="A47" s="90"/>
      <c r="B47" s="27" t="s">
        <v>9</v>
      </c>
      <c r="C47" s="14">
        <f>+SUM(C44:C46)</f>
        <v>107580</v>
      </c>
      <c r="D47" s="103">
        <f ca="1">+SUM(D44:D46)</f>
        <v>111218</v>
      </c>
      <c r="E47" s="14">
        <f ca="1">SUM(E44:E46)</f>
        <v>3638</v>
      </c>
      <c r="F47" s="15">
        <f ca="1">IF(E47=0,0,IF(C47=0,1,E47/C47))</f>
        <v>3.3816694552890873E-2</v>
      </c>
      <c r="G47" s="14">
        <f>SUM(G44:G46)</f>
        <v>107580</v>
      </c>
      <c r="H47" s="103">
        <f ca="1">SUM(H44:H46)</f>
        <v>111218</v>
      </c>
      <c r="I47" s="14">
        <f ca="1">SUM(I44:I46)</f>
        <v>3638</v>
      </c>
      <c r="J47" s="15">
        <f ca="1">IF(I47=0,0,IF(G47=0,1,I47/G47))</f>
        <v>3.3816694552890873E-2</v>
      </c>
      <c r="K47" s="14">
        <f>+SUM(K44:K46)</f>
        <v>105119</v>
      </c>
      <c r="L47" s="103">
        <f ca="1">+SUM(L44:L46)</f>
        <v>114938</v>
      </c>
      <c r="M47" s="14">
        <f ca="1">SUM(M44:M46)</f>
        <v>9819</v>
      </c>
      <c r="N47" s="15">
        <f ca="1">IF(M47=0,0,IF(K47=0,1,M47/K47))</f>
        <v>9.3408422835072627E-2</v>
      </c>
      <c r="O47" s="14">
        <f>SUM(O44:O46)</f>
        <v>212699</v>
      </c>
      <c r="P47" s="103">
        <f ca="1">SUM(P44:P46)</f>
        <v>226156</v>
      </c>
      <c r="Q47" s="14">
        <f ca="1">SUM(Q44:Q46)</f>
        <v>13457</v>
      </c>
      <c r="R47" s="15">
        <f ca="1">IF(Q47=0,0,IF(O47=0,1,Q47/O47))</f>
        <v>6.3267810379926556E-2</v>
      </c>
      <c r="S47" s="14">
        <f>+SUM(S44:S46)</f>
        <v>141407</v>
      </c>
      <c r="T47" s="103">
        <f ca="1">+SUM(T44:T46)</f>
        <v>152687</v>
      </c>
      <c r="U47" s="14">
        <f ca="1">SUM(U44:U46)</f>
        <v>11280</v>
      </c>
      <c r="V47" s="15">
        <f ca="1">IF(U47=0,0,IF(S47=0,1,U47/S47))</f>
        <v>7.9769742657718495E-2</v>
      </c>
      <c r="W47" s="14">
        <f>SUM(W44:W46)</f>
        <v>354106</v>
      </c>
      <c r="X47" s="103">
        <f ca="1">SUM(X44:X46)</f>
        <v>378843</v>
      </c>
      <c r="Y47" s="14">
        <f ca="1">SUM(Y44:Y46)</f>
        <v>24737</v>
      </c>
      <c r="Z47" s="15">
        <f ca="1">IF(Y47=0,0,IF(W47=0,1,Y47/W47))</f>
        <v>6.9857613257047327E-2</v>
      </c>
      <c r="AA47" s="14">
        <f>+SUM(AA44:AA46)</f>
        <v>159181</v>
      </c>
      <c r="AB47" s="103">
        <f ca="1">+SUM(AB44:AB46)</f>
        <v>161863</v>
      </c>
      <c r="AC47" s="14">
        <f ca="1">SUM(AC44:AC46)</f>
        <v>2682</v>
      </c>
      <c r="AD47" s="15">
        <f ca="1">IF(AC47=0,0,IF(AA47=0,1,AC47/AA47))</f>
        <v>1.6848744510965505E-2</v>
      </c>
      <c r="AE47" s="14">
        <f>SUM(AE44:AE46)</f>
        <v>513287</v>
      </c>
      <c r="AF47" s="103">
        <f ca="1">SUM(AF44:AF46)</f>
        <v>540706</v>
      </c>
      <c r="AG47" s="14">
        <f ca="1">SUM(AG44:AG46)</f>
        <v>27419</v>
      </c>
      <c r="AH47" s="15">
        <f ca="1">IF(AG47=0,0,IF(AE47=0,1,AG47/AE47))</f>
        <v>5.3418457899771475E-2</v>
      </c>
      <c r="AI47" s="14">
        <f>+SUM(AI44:AI46)</f>
        <v>178166</v>
      </c>
      <c r="AJ47" s="103">
        <f ca="1">+SUM(AJ44:AJ46)</f>
        <v>181992</v>
      </c>
      <c r="AK47" s="14">
        <f ca="1">SUM(AK44:AK46)</f>
        <v>3826</v>
      </c>
      <c r="AL47" s="15">
        <f ca="1">IF(AK47=0,0,IF(AI47=0,1,AK47/AI47))</f>
        <v>2.1474355376446683E-2</v>
      </c>
      <c r="AM47" s="14">
        <f>SUM(AM44:AM46)</f>
        <v>691453</v>
      </c>
      <c r="AN47" s="103">
        <f ca="1">SUM(AN44:AN46)</f>
        <v>722698</v>
      </c>
      <c r="AO47" s="14">
        <f ca="1">SUM(AO44:AO46)</f>
        <v>31245</v>
      </c>
      <c r="AP47" s="15">
        <f ca="1">IF(AO47=0,0,IF(AM47=0,1,AO47/AM47))</f>
        <v>4.5187453087917759E-2</v>
      </c>
      <c r="AQ47" s="14">
        <f>+SUM(AQ44:AQ46)</f>
        <v>192217</v>
      </c>
      <c r="AR47" s="103">
        <f ca="1">+SUM(AR44:AR46)</f>
        <v>200134</v>
      </c>
      <c r="AS47" s="14">
        <f ca="1">SUM(AS44:AS46)</f>
        <v>7917</v>
      </c>
      <c r="AT47" s="15">
        <f ca="1">IF(AS47=0,0,IF(AQ47=0,1,AS47/AQ47))</f>
        <v>4.118782417788229E-2</v>
      </c>
      <c r="AU47" s="14">
        <f>SUM(AU44:AU46)</f>
        <v>883670</v>
      </c>
      <c r="AV47" s="103">
        <f ca="1">SUM(AV44:AV46)</f>
        <v>922832</v>
      </c>
      <c r="AW47" s="14">
        <f ca="1">SUM(AW44:AW46)</f>
        <v>39162</v>
      </c>
      <c r="AX47" s="15">
        <f ca="1">IF(AW47=0,0,IF(AU47=0,1,AW47/AU47))</f>
        <v>4.4317448821392602E-2</v>
      </c>
      <c r="AY47" s="14">
        <f>+SUM(AY44:AY46)</f>
        <v>272086</v>
      </c>
      <c r="AZ47" s="103">
        <f ca="1">+SUM(AZ44:AZ46)</f>
        <v>264313</v>
      </c>
      <c r="BA47" s="14">
        <f ca="1">SUM(BA44:BA46)</f>
        <v>-7773</v>
      </c>
      <c r="BB47" s="15">
        <f ca="1">IF(BA47=0,0,IF(AY47=0,1,BA47/AY47))</f>
        <v>-2.856817329814838E-2</v>
      </c>
      <c r="BC47" s="14">
        <f>SUM(BC44:BC46)</f>
        <v>1155756</v>
      </c>
      <c r="BD47" s="103">
        <f ca="1">SUM(BD44:BD46)</f>
        <v>1187145</v>
      </c>
      <c r="BE47" s="14">
        <f ca="1">SUM(BE44:BE46)</f>
        <v>31389</v>
      </c>
      <c r="BF47" s="15">
        <f ca="1">IF(BE47=0,0,IF(BC47=0,1,BE47/BC47))</f>
        <v>2.7158846676980264E-2</v>
      </c>
      <c r="BG47" s="14">
        <f>+SUM(BG44:BG46)</f>
        <v>268414</v>
      </c>
      <c r="BH47" s="103">
        <f ca="1">+SUM(BH44:BH46)</f>
        <v>283787</v>
      </c>
      <c r="BI47" s="14">
        <f ca="1">SUM(BI44:BI46)</f>
        <v>15373</v>
      </c>
      <c r="BJ47" s="15">
        <f ca="1">IF(BI47=0,0,IF(BG47=0,1,BI47/BG47))</f>
        <v>5.7273465616547573E-2</v>
      </c>
      <c r="BK47" s="14">
        <f>SUM(BK44:BK46)</f>
        <v>1424170</v>
      </c>
      <c r="BL47" s="103">
        <f ca="1">SUM(BL44:BL46)</f>
        <v>1470932</v>
      </c>
      <c r="BM47" s="14">
        <f ca="1">SUM(BM44:BM46)</f>
        <v>46762</v>
      </c>
      <c r="BN47" s="15">
        <f ca="1">IF(BM47=0,0,IF(BK47=0,1,BM47/BK47))</f>
        <v>3.2834563289494932E-2</v>
      </c>
      <c r="BO47" s="14">
        <f>+SUM(BO44:BO46)</f>
        <v>190412</v>
      </c>
      <c r="BP47" s="103">
        <f ca="1">+SUM(BP44:BP46)</f>
        <v>186662</v>
      </c>
      <c r="BQ47" s="14">
        <f ca="1">SUM(BQ44:BQ46)</f>
        <v>-3750</v>
      </c>
      <c r="BR47" s="15">
        <f ca="1">IF(BQ47=0,0,IF(BO47=0,1,BQ47/BO47))</f>
        <v>-1.9694136924143436E-2</v>
      </c>
      <c r="BS47" s="14">
        <f>SUM(BS44:BS46)</f>
        <v>1614582</v>
      </c>
      <c r="BT47" s="103">
        <f ca="1">SUM(BT44:BT46)</f>
        <v>1657594</v>
      </c>
      <c r="BU47" s="14">
        <f ca="1">SUM(BU44:BU46)</f>
        <v>43012</v>
      </c>
      <c r="BV47" s="15">
        <f ca="1">IF(BU47=0,0,IF(BS47=0,1,BU47/BS47))</f>
        <v>2.663971232182695E-2</v>
      </c>
      <c r="BW47" s="14">
        <f>+SUM(BW44:BW46)</f>
        <v>167988</v>
      </c>
      <c r="BX47" s="103">
        <f ca="1">+SUM(BX44:BX46)</f>
        <v>166462</v>
      </c>
      <c r="BY47" s="14">
        <f ca="1">SUM(BY44:BY46)</f>
        <v>-1526</v>
      </c>
      <c r="BZ47" s="15">
        <f ca="1">IF(BY47=0,0,IF(BW47=0,1,BY47/BW47))</f>
        <v>-9.0839821892039901E-3</v>
      </c>
      <c r="CA47" s="14">
        <f>SUM(CA44:CA46)</f>
        <v>1782570</v>
      </c>
      <c r="CB47" s="103">
        <f ca="1">SUM(CB44:CB46)</f>
        <v>1824056</v>
      </c>
      <c r="CC47" s="14">
        <f ca="1">SUM(CC44:CC46)</f>
        <v>41486</v>
      </c>
      <c r="CD47" s="15">
        <f ca="1">IF(CC47=0,0,IF(CA47=0,1,CC47/CA47))</f>
        <v>2.3273139343756487E-2</v>
      </c>
      <c r="CE47" s="14">
        <f>+SUM(CE44:CE46)</f>
        <v>151685</v>
      </c>
      <c r="CF47" s="103">
        <f ca="1">+SUM(CF44:CF46)</f>
        <v>155516</v>
      </c>
      <c r="CG47" s="14">
        <f ca="1">SUM(CG44:CG46)</f>
        <v>3831</v>
      </c>
      <c r="CH47" s="15">
        <f ca="1">IF(CG47=0,0,IF(CE47=0,1,CG47/CE47))</f>
        <v>2.5256287701486635E-2</v>
      </c>
      <c r="CI47" s="14">
        <f>SUM(CI44:CI46)</f>
        <v>1934255</v>
      </c>
      <c r="CJ47" s="103">
        <f ca="1">SUM(CJ44:CJ46)</f>
        <v>1979572</v>
      </c>
      <c r="CK47" s="14">
        <f ca="1">SUM(CK44:CK46)</f>
        <v>45317</v>
      </c>
      <c r="CL47" s="15">
        <f ca="1">IF(CK47=0,0,IF(CI47=0,1,CK47/CI47))</f>
        <v>2.3428658579142874E-2</v>
      </c>
      <c r="CM47" s="14">
        <f>+SUM(CM44:CM46)</f>
        <v>130910</v>
      </c>
      <c r="CN47" s="103">
        <f ca="1">+SUM(CN44:CN46)</f>
        <v>130554</v>
      </c>
      <c r="CO47" s="14">
        <f ca="1">SUM(CO44:CO46)</f>
        <v>-356</v>
      </c>
      <c r="CP47" s="15">
        <f ca="1">IF(CO47=0,0,IF(CM47=0,1,CO47/CM47))</f>
        <v>-2.7194255595447254E-3</v>
      </c>
      <c r="CQ47" s="14">
        <f>SUM(CQ44:CQ46)</f>
        <v>2065165</v>
      </c>
      <c r="CR47" s="103">
        <f ca="1">SUM(CR44:CR46)</f>
        <v>2110126</v>
      </c>
      <c r="CS47" s="14">
        <f ca="1">SUM(CS44:CS46)</f>
        <v>44961</v>
      </c>
      <c r="CT47" s="15">
        <f ca="1">IF(CS47=0,0,IF(CQ47=0,1,CS47/CQ47))</f>
        <v>2.1771141773175511E-2</v>
      </c>
      <c r="CW47" s="12"/>
      <c r="CX47" s="12"/>
      <c r="CZ47" s="89"/>
      <c r="DA47" s="89"/>
      <c r="DB47" s="89"/>
      <c r="DC47" s="89"/>
      <c r="DD47" s="89"/>
      <c r="DE47" s="89"/>
      <c r="DF47" s="89"/>
      <c r="DG47" s="89"/>
      <c r="DH47" s="89"/>
      <c r="DI47" s="89"/>
      <c r="DJ47" s="89"/>
      <c r="DK47" s="89"/>
      <c r="DL47" s="12"/>
      <c r="DM47" s="12"/>
      <c r="DN47" s="89"/>
      <c r="DO47" s="89"/>
      <c r="DP47" s="89"/>
      <c r="DQ47" s="89"/>
      <c r="DR47" s="89"/>
      <c r="DS47" s="89"/>
      <c r="DT47" s="89"/>
      <c r="DU47" s="89"/>
      <c r="DV47" s="89"/>
      <c r="DW47" s="89"/>
      <c r="DX47" s="89"/>
      <c r="DY47" s="89"/>
      <c r="DZ47"/>
    </row>
    <row r="48" spans="1:130" s="12" customFormat="1" ht="15.6">
      <c r="A48" s="91"/>
      <c r="B48" s="28"/>
      <c r="C48" s="9"/>
      <c r="D48" s="9"/>
      <c r="E48" s="10"/>
      <c r="F48" s="11"/>
      <c r="G48" s="9"/>
      <c r="H48" s="9"/>
      <c r="I48" s="10"/>
      <c r="J48" s="11"/>
      <c r="K48" s="9"/>
      <c r="L48" s="9"/>
      <c r="M48" s="10"/>
      <c r="N48" s="11"/>
      <c r="O48" s="9"/>
      <c r="P48" s="9"/>
      <c r="Q48" s="10"/>
      <c r="R48" s="11"/>
      <c r="S48" s="9"/>
      <c r="T48" s="9"/>
      <c r="U48" s="10"/>
      <c r="V48" s="11"/>
      <c r="W48" s="9"/>
      <c r="X48" s="9"/>
      <c r="Y48" s="10"/>
      <c r="Z48" s="11"/>
      <c r="AA48" s="9"/>
      <c r="AB48" s="9"/>
      <c r="AC48" s="10"/>
      <c r="AD48" s="11"/>
      <c r="AE48" s="9"/>
      <c r="AF48" s="9"/>
      <c r="AG48" s="10"/>
      <c r="AH48" s="11"/>
      <c r="AI48" s="9"/>
      <c r="AJ48" s="9"/>
      <c r="AK48" s="10"/>
      <c r="AL48" s="11"/>
      <c r="AM48" s="9"/>
      <c r="AN48" s="9"/>
      <c r="AO48" s="10"/>
      <c r="AP48" s="11"/>
      <c r="AQ48" s="9"/>
      <c r="AR48" s="9"/>
      <c r="AS48" s="10"/>
      <c r="AT48" s="11"/>
      <c r="AU48" s="9"/>
      <c r="AV48" s="9"/>
      <c r="AW48" s="10"/>
      <c r="AX48" s="11"/>
      <c r="AY48" s="9"/>
      <c r="AZ48" s="9"/>
      <c r="BA48" s="10"/>
      <c r="BB48" s="11"/>
      <c r="BC48" s="9"/>
      <c r="BD48" s="9"/>
      <c r="BE48" s="10"/>
      <c r="BF48" s="11"/>
      <c r="BG48" s="9"/>
      <c r="BH48" s="9"/>
      <c r="BI48" s="10"/>
      <c r="BJ48" s="11"/>
      <c r="BK48" s="9"/>
      <c r="BL48" s="9"/>
      <c r="BM48" s="10"/>
      <c r="BN48" s="11"/>
      <c r="BO48" s="9"/>
      <c r="BP48" s="9"/>
      <c r="BQ48" s="10"/>
      <c r="BR48" s="11"/>
      <c r="BS48" s="9"/>
      <c r="BT48" s="9"/>
      <c r="BU48" s="10"/>
      <c r="BV48" s="11"/>
      <c r="BW48" s="9"/>
      <c r="BX48" s="9"/>
      <c r="BY48" s="10"/>
      <c r="BZ48" s="11"/>
      <c r="CA48" s="9"/>
      <c r="CB48" s="9"/>
      <c r="CC48" s="10"/>
      <c r="CD48" s="11"/>
      <c r="CE48" s="9"/>
      <c r="CF48" s="9"/>
      <c r="CG48" s="10"/>
      <c r="CH48" s="11"/>
      <c r="CI48" s="9"/>
      <c r="CJ48" s="9"/>
      <c r="CK48" s="10"/>
      <c r="CL48" s="11"/>
      <c r="CM48" s="9"/>
      <c r="CN48" s="9"/>
      <c r="CO48" s="10"/>
      <c r="CP48" s="11"/>
      <c r="CQ48" s="9"/>
      <c r="CR48" s="9"/>
      <c r="CS48" s="10"/>
      <c r="CT48" s="11"/>
      <c r="CY48" s="16"/>
      <c r="CZ48" s="89"/>
      <c r="DA48" s="89"/>
      <c r="DB48" s="89"/>
      <c r="DC48" s="89"/>
      <c r="DD48" s="89"/>
      <c r="DE48" s="89"/>
      <c r="DF48" s="89"/>
      <c r="DG48" s="89"/>
      <c r="DH48" s="89"/>
      <c r="DI48" s="89"/>
      <c r="DJ48" s="89"/>
      <c r="DK48" s="89"/>
      <c r="DN48" s="89"/>
      <c r="DO48" s="89"/>
      <c r="DP48" s="89"/>
      <c r="DQ48" s="89"/>
      <c r="DR48" s="89"/>
      <c r="DS48" s="89"/>
      <c r="DT48" s="89"/>
      <c r="DU48" s="89"/>
      <c r="DV48" s="89"/>
      <c r="DW48" s="89"/>
      <c r="DX48" s="89"/>
      <c r="DY48" s="89"/>
      <c r="DZ48"/>
    </row>
    <row r="49" spans="1:130" s="12" customFormat="1" ht="15" customHeight="1">
      <c r="A49" s="99"/>
      <c r="B49" s="31" t="s">
        <v>6</v>
      </c>
      <c r="C49" s="87">
        <f>+CZ49</f>
        <v>174190</v>
      </c>
      <c r="D49" s="87">
        <f ca="1">OFFSET(CZ49,0,14,1,1)</f>
        <v>202929</v>
      </c>
      <c r="E49" s="21">
        <f ca="1">SUM(D49-C49)</f>
        <v>28739</v>
      </c>
      <c r="F49" s="22">
        <f ca="1">IF(E49=0,0,IF(C49=0,1,E49/C49))</f>
        <v>0.16498650898444228</v>
      </c>
      <c r="G49" s="21">
        <f>SUMIF($C$6:F$6,G$5,$C49:F49)</f>
        <v>174190</v>
      </c>
      <c r="H49" s="87">
        <f ca="1">SUMIF($C$6:G$6,H$5,$C49:G49)</f>
        <v>202929</v>
      </c>
      <c r="I49" s="21">
        <f ca="1">SUM(H49-G49)</f>
        <v>28739</v>
      </c>
      <c r="J49" s="22">
        <f ca="1">IF(I49=0,0,IF(G49=0,1,I49/G49))</f>
        <v>0.16498650898444228</v>
      </c>
      <c r="K49" s="21">
        <f>+DA49</f>
        <v>168345</v>
      </c>
      <c r="L49" s="87">
        <f ca="1">OFFSET(DA49,0,14,1,1)</f>
        <v>199335</v>
      </c>
      <c r="M49" s="21">
        <f ca="1">SUM(L49-K49)</f>
        <v>30990</v>
      </c>
      <c r="N49" s="22">
        <f ca="1">IF(M49=0,0,IF(K49=0,1,M49/K49))</f>
        <v>0.18408625144791946</v>
      </c>
      <c r="O49" s="21">
        <f>SUMIF($C$6:N$6,O$5,$C49:N49)</f>
        <v>342535</v>
      </c>
      <c r="P49" s="87">
        <f ca="1">SUMIF($C$6:O$6,P$5,$C49:O49)</f>
        <v>402264</v>
      </c>
      <c r="Q49" s="21">
        <f ca="1">SUM(P49-O49)</f>
        <v>59729</v>
      </c>
      <c r="R49" s="22">
        <f ca="1">IF(Q49=0,0,IF(O49=0,1,Q49/O49))</f>
        <v>0.17437342169413345</v>
      </c>
      <c r="S49" s="21">
        <f>+DB49</f>
        <v>227056</v>
      </c>
      <c r="T49" s="87">
        <f ca="1">OFFSET(DB49,0,14,1,1)</f>
        <v>253919</v>
      </c>
      <c r="U49" s="21">
        <f ca="1">SUM(T49-S49)</f>
        <v>26863</v>
      </c>
      <c r="V49" s="22">
        <f ca="1">IF(U49=0,0,IF(S49=0,1,U49/S49))</f>
        <v>0.11831002043548729</v>
      </c>
      <c r="W49" s="21">
        <f>SUMIF($C$6:V$6,W$5,$C49:V49)</f>
        <v>569591</v>
      </c>
      <c r="X49" s="87">
        <f ca="1">SUMIF($C$6:W$6,X$5,$C49:W49)</f>
        <v>656183</v>
      </c>
      <c r="Y49" s="21">
        <f ca="1">SUM(X49-W49)</f>
        <v>86592</v>
      </c>
      <c r="Z49" s="22">
        <f ca="1">IF(Y49=0,0,IF(W49=0,1,Y49/W49))</f>
        <v>0.1520248739885286</v>
      </c>
      <c r="AA49" s="21">
        <f>+DC49</f>
        <v>249558</v>
      </c>
      <c r="AB49" s="87">
        <f ca="1">OFFSET(DC49,0,14,1,1)</f>
        <v>258441</v>
      </c>
      <c r="AC49" s="21">
        <f ca="1">SUM(AB49-AA49)</f>
        <v>8883</v>
      </c>
      <c r="AD49" s="22">
        <f ca="1">IF(AC49=0,0,IF(AA49=0,1,AC49/AA49))</f>
        <v>3.5594931839492222E-2</v>
      </c>
      <c r="AE49" s="21">
        <f>SUMIF($C$6:AD$6,AE$5,$C49:AD49)</f>
        <v>819149</v>
      </c>
      <c r="AF49" s="87">
        <f ca="1">SUMIF($C$6:AE$6,AF$5,$C49:AE49)</f>
        <v>914624</v>
      </c>
      <c r="AG49" s="21">
        <f ca="1">SUM(AF49-AE49)</f>
        <v>95475</v>
      </c>
      <c r="AH49" s="22">
        <f ca="1">IF(AG49=0,0,IF(AE49=0,1,AG49/AE49))</f>
        <v>0.11655388702177504</v>
      </c>
      <c r="AI49" s="21">
        <f>+DD49</f>
        <v>275114</v>
      </c>
      <c r="AJ49" s="87">
        <f ca="1">OFFSET(DD49,0,14,1,1)</f>
        <v>277242</v>
      </c>
      <c r="AK49" s="21">
        <f ca="1">SUM(AJ49-AI49)</f>
        <v>2128</v>
      </c>
      <c r="AL49" s="22">
        <f ca="1">IF(AK49=0,0,IF(AI49=0,1,AK49/AI49))</f>
        <v>7.7349753193221718E-3</v>
      </c>
      <c r="AM49" s="21">
        <f>SUMIF($C$6:AL$6,AM$5,$C49:AL49)</f>
        <v>1094263</v>
      </c>
      <c r="AN49" s="87">
        <f ca="1">SUMIF($C$6:AM$6,AN$5,$C49:AM49)</f>
        <v>1191866</v>
      </c>
      <c r="AO49" s="21">
        <f ca="1">SUM(AN49-AM49)</f>
        <v>97603</v>
      </c>
      <c r="AP49" s="22">
        <f ca="1">IF(AO49=0,0,IF(AM49=0,1,AO49/AM49))</f>
        <v>8.9195193477253645E-2</v>
      </c>
      <c r="AQ49" s="21">
        <f>+DE49</f>
        <v>271956</v>
      </c>
      <c r="AR49" s="87">
        <f ca="1">OFFSET(DE49,0,14,1,1)</f>
        <v>277082</v>
      </c>
      <c r="AS49" s="21">
        <f ca="1">SUM(AR49-AQ49)</f>
        <v>5126</v>
      </c>
      <c r="AT49" s="22">
        <f ca="1">IF(AS49=0,0,IF(AQ49=0,1,AS49/AQ49))</f>
        <v>1.8848637279559929E-2</v>
      </c>
      <c r="AU49" s="21">
        <f>SUMIF($C$6:AT$6,AU$5,$C49:AT49)</f>
        <v>1366219</v>
      </c>
      <c r="AV49" s="87">
        <f ca="1">SUMIF($C$6:AU$6,AV$5,$C49:AU49)</f>
        <v>1468948</v>
      </c>
      <c r="AW49" s="21">
        <f ca="1">SUM(AV49-AU49)</f>
        <v>102729</v>
      </c>
      <c r="AX49" s="22">
        <f ca="1">IF(AW49=0,0,IF(AU49=0,1,AW49/AU49))</f>
        <v>7.5192191003052952E-2</v>
      </c>
      <c r="AY49" s="21">
        <f>+DF49</f>
        <v>326196</v>
      </c>
      <c r="AZ49" s="87">
        <f ca="1">OFFSET(DF49,0,14,1,1)</f>
        <v>328557</v>
      </c>
      <c r="BA49" s="21">
        <f ca="1">SUM(AZ49-AY49)</f>
        <v>2361</v>
      </c>
      <c r="BB49" s="22">
        <f ca="1">IF(BA49=0,0,IF(AY49=0,1,BA49/AY49))</f>
        <v>7.2379796196152006E-3</v>
      </c>
      <c r="BC49" s="21">
        <f>SUMIF($C$6:BB$6,BC$5,$C49:BB49)</f>
        <v>1692415</v>
      </c>
      <c r="BD49" s="87">
        <f ca="1">SUMIF($C$6:BC$6,BD$5,$C49:BC49)</f>
        <v>1797505</v>
      </c>
      <c r="BE49" s="21">
        <f ca="1">SUM(BD49-BC49)</f>
        <v>105090</v>
      </c>
      <c r="BF49" s="22">
        <f ca="1">IF(BE49=0,0,IF(BC49=0,1,BE49/BC49))</f>
        <v>6.2094698995222804E-2</v>
      </c>
      <c r="BG49" s="21">
        <f>+DG49</f>
        <v>330528</v>
      </c>
      <c r="BH49" s="87">
        <f ca="1">OFFSET(DG49,0,14,1,1)</f>
        <v>350530</v>
      </c>
      <c r="BI49" s="21">
        <f ca="1">SUM(BH49-BG49)</f>
        <v>20002</v>
      </c>
      <c r="BJ49" s="22">
        <f ca="1">IF(BI49=0,0,IF(BG49=0,1,BI49/BG49))</f>
        <v>6.0515296737341469E-2</v>
      </c>
      <c r="BK49" s="21">
        <f>SUMIF($C$6:BJ$6,BK$5,$C49:BJ49)</f>
        <v>2022943</v>
      </c>
      <c r="BL49" s="87">
        <f ca="1">SUMIF($C$6:BK$6,BL$5,$C49:BK49)</f>
        <v>2148035</v>
      </c>
      <c r="BM49" s="21">
        <f ca="1">SUM(BL49-BK49)</f>
        <v>125092</v>
      </c>
      <c r="BN49" s="22">
        <f ca="1">IF(BM49=0,0,IF(BK49=0,1,BM49/BK49))</f>
        <v>6.1836640973077346E-2</v>
      </c>
      <c r="BO49" s="21">
        <f>+DH49</f>
        <v>279442</v>
      </c>
      <c r="BP49" s="87">
        <f ca="1">OFFSET(DH49,0,14,1,1)</f>
        <v>281974</v>
      </c>
      <c r="BQ49" s="21">
        <f ca="1">SUM(BP49-BO49)</f>
        <v>2532</v>
      </c>
      <c r="BR49" s="22">
        <f ca="1">IF(BQ49=0,0,IF(BO49=0,1,BQ49/BO49))</f>
        <v>9.060914250542151E-3</v>
      </c>
      <c r="BS49" s="21">
        <f>SUMIF($C$6:BR$6,BS$5,$C49:BR49)</f>
        <v>2302385</v>
      </c>
      <c r="BT49" s="87">
        <f ca="1">SUMIF($C$6:BS$6,BT$5,$C49:BS49)</f>
        <v>2430009</v>
      </c>
      <c r="BU49" s="21">
        <f ca="1">SUM(BT49-BS49)</f>
        <v>127624</v>
      </c>
      <c r="BV49" s="22">
        <f ca="1">IF(BU49=0,0,IF(BS49=0,1,BU49/BS49))</f>
        <v>5.5431215891347453E-2</v>
      </c>
      <c r="BW49" s="21">
        <f>+DI49</f>
        <v>271596</v>
      </c>
      <c r="BX49" s="87">
        <f ca="1">OFFSET(DI49,0,14,1,1)</f>
        <v>252886</v>
      </c>
      <c r="BY49" s="21">
        <f ca="1">SUM(BX49-BW49)</f>
        <v>-18710</v>
      </c>
      <c r="BZ49" s="22">
        <f ca="1">IF(BY49=0,0,IF(BW49=0,1,BY49/BW49))</f>
        <v>-6.8889085258987612E-2</v>
      </c>
      <c r="CA49" s="21">
        <f>SUMIF($C$6:BZ$6,CA$5,$C49:BZ49)</f>
        <v>2573981</v>
      </c>
      <c r="CB49" s="87">
        <f ca="1">SUMIF($C$6:CA$6,CB$5,$C49:CA49)</f>
        <v>2682895</v>
      </c>
      <c r="CC49" s="21">
        <f ca="1">SUM(CB49-CA49)</f>
        <v>108914</v>
      </c>
      <c r="CD49" s="22">
        <f ca="1">IF(CC49=0,0,IF(CA49=0,1,CC49/CA49))</f>
        <v>4.2313443650127951E-2</v>
      </c>
      <c r="CE49" s="21">
        <f>+DJ49</f>
        <v>258229</v>
      </c>
      <c r="CF49" s="87">
        <f ca="1">OFFSET(DJ49,0,14,1,1)</f>
        <v>248386</v>
      </c>
      <c r="CG49" s="21">
        <f ca="1">SUM(CF49-CE49)</f>
        <v>-9843</v>
      </c>
      <c r="CH49" s="22">
        <f ca="1">IF(CG49=0,0,IF(CE49=0,1,CG49/CE49))</f>
        <v>-3.8117329966812406E-2</v>
      </c>
      <c r="CI49" s="21">
        <f>SUMIF($C$6:CH$6,CI$5,$C49:CH49)</f>
        <v>2832210</v>
      </c>
      <c r="CJ49" s="87">
        <f ca="1">SUMIF($C$6:CI$6,CJ$5,$C49:CI49)</f>
        <v>2931281</v>
      </c>
      <c r="CK49" s="21">
        <f ca="1">SUM(CJ49-CI49)</f>
        <v>99071</v>
      </c>
      <c r="CL49" s="22">
        <f ca="1">IF(CK49=0,0,IF(CI49=0,1,CK49/CI49))</f>
        <v>3.4980103876478083E-2</v>
      </c>
      <c r="CM49" s="21">
        <f>+DK49</f>
        <v>259724</v>
      </c>
      <c r="CN49" s="87">
        <f ca="1">OFFSET(DK49,0,14,1,1)</f>
        <v>247512</v>
      </c>
      <c r="CO49" s="21">
        <f ca="1">SUM(CN49-CM49)</f>
        <v>-12212</v>
      </c>
      <c r="CP49" s="22">
        <f ca="1">IF(CO49=0,0,IF(CM49=0,1,CO49/CM49))</f>
        <v>-4.7019143398376741E-2</v>
      </c>
      <c r="CQ49" s="21">
        <f>SUMIF($C$6:CP$6,CQ$5,$C49:CP49)</f>
        <v>3091934</v>
      </c>
      <c r="CR49" s="87">
        <f ca="1">SUMIF($C$6:CQ$6,CR$5,$C49:CQ49)</f>
        <v>3178793</v>
      </c>
      <c r="CS49" s="21">
        <f ca="1">SUM(CR49-CQ49)</f>
        <v>86859</v>
      </c>
      <c r="CT49" s="22">
        <f ca="1">IF(CS49=0,0,IF(CQ49=0,1,CS49/CQ49))</f>
        <v>2.8092126157932221E-2</v>
      </c>
      <c r="CW49" s="12" t="s">
        <v>12</v>
      </c>
      <c r="CX49" s="81" t="s">
        <v>6</v>
      </c>
      <c r="CZ49" s="88">
        <f>SUMIF(LQB!$A$73:$A$78,'2011-2012'!CZ$7,LQB!D$73:D$78)</f>
        <v>174190</v>
      </c>
      <c r="DA49" s="88">
        <f>SUMIF(LQB!$A$73:$A$78,'2011-2012'!DA$7,LQB!E$73:E$78)</f>
        <v>168345</v>
      </c>
      <c r="DB49" s="88">
        <f>SUMIF(LQB!$A$73:$A$78,'2011-2012'!DB$7,LQB!F$73:F$78)</f>
        <v>227056</v>
      </c>
      <c r="DC49" s="88">
        <f>SUMIF(LQB!$A$73:$A$78,'2011-2012'!DC$7,LQB!G$73:G$78)</f>
        <v>249558</v>
      </c>
      <c r="DD49" s="88">
        <f>SUMIF(LQB!$A$73:$A$78,'2011-2012'!DD$7,LQB!H$73:H$78)</f>
        <v>275114</v>
      </c>
      <c r="DE49" s="88">
        <f>SUMIF(LQB!$A$73:$A$78,'2011-2012'!DE$7,LQB!I$73:I$78)</f>
        <v>271956</v>
      </c>
      <c r="DF49" s="88">
        <f>SUMIF(LQB!$A$73:$A$78,'2011-2012'!DF$7,LQB!J$73:J$78)</f>
        <v>326196</v>
      </c>
      <c r="DG49" s="88">
        <f>SUMIF(LQB!$A$73:$A$78,'2011-2012'!DG$7,LQB!K$73:K$78)</f>
        <v>330528</v>
      </c>
      <c r="DH49" s="88">
        <f>SUMIF(LQB!$A$73:$A$78,'2011-2012'!DH$7,LQB!L$73:L$78)</f>
        <v>279442</v>
      </c>
      <c r="DI49" s="88">
        <f>SUMIF(LQB!$A$73:$A$78,'2011-2012'!DI$7,LQB!M$73:M$78)</f>
        <v>271596</v>
      </c>
      <c r="DJ49" s="88">
        <f>SUMIF(LQB!$A$73:$A$78,'2011-2012'!DJ$7,LQB!N$73:N$78)</f>
        <v>258229</v>
      </c>
      <c r="DK49" s="88">
        <f>SUMIF(LQB!$A$73:$A$78,'2011-2012'!DK$7,LQB!O$73:O$78)</f>
        <v>259724</v>
      </c>
      <c r="DN49" s="88">
        <f>SUMIF(LQB!$A$73:$A$79,'2011-2012'!DN$7,LQB!D$73:D$79)</f>
        <v>202929</v>
      </c>
      <c r="DO49" s="88">
        <f>SUMIF(LQB!$A$73:$A$79,'2011-2012'!DO$7,LQB!E$73:E$79)</f>
        <v>199335</v>
      </c>
      <c r="DP49" s="88">
        <f>SUMIF(LQB!$A$73:$A$79,'2011-2012'!DP$7,LQB!F$73:F$79)</f>
        <v>253919</v>
      </c>
      <c r="DQ49" s="88">
        <f>SUMIF(LQB!$A$73:$A$79,'2011-2012'!DQ$7,LQB!G$73:G$79)</f>
        <v>258441</v>
      </c>
      <c r="DR49" s="88">
        <f>SUMIF(LQB!$A$73:$A$79,'2011-2012'!DR$7,LQB!H$73:H$79)</f>
        <v>277242</v>
      </c>
      <c r="DS49" s="88">
        <f>SUMIF(LQB!$A$73:$A$79,'2011-2012'!DS$7,LQB!I$73:I$79)</f>
        <v>277082</v>
      </c>
      <c r="DT49" s="88">
        <f>SUMIF(LQB!$A$73:$A$79,'2011-2012'!DT$7,LQB!J$73:J$79)</f>
        <v>328557</v>
      </c>
      <c r="DU49" s="88">
        <f>SUMIF(LQB!$A$73:$A$79,'2011-2012'!DU$7,LQB!K$73:K$79)</f>
        <v>350530</v>
      </c>
      <c r="DV49" s="88">
        <f>SUMIF(LQB!$A$73:$A$79,'2011-2012'!DV$7,LQB!L$73:L$79)</f>
        <v>281974</v>
      </c>
      <c r="DW49" s="88">
        <f>SUMIF(LQB!$A$73:$A$79,'2011-2012'!DW$7,LQB!M$73:M$79)</f>
        <v>252886</v>
      </c>
      <c r="DX49" s="88">
        <f>SUMIF(LQB!$A$73:$A$79,'2011-2012'!DX$7,LQB!N$73:N$79)</f>
        <v>248386</v>
      </c>
      <c r="DY49" s="88">
        <f>SUMIF(LQB!$A$73:$A$79,'2011-2012'!DY$7,LQB!O$73:O$79)</f>
        <v>247512</v>
      </c>
      <c r="DZ49"/>
    </row>
    <row r="50" spans="1:130" s="12" customFormat="1" ht="15.75" customHeight="1">
      <c r="A50" s="101" t="str">
        <f>+CW51</f>
        <v>Lewiston-Queenston Bridge</v>
      </c>
      <c r="B50" s="29" t="s">
        <v>7</v>
      </c>
      <c r="C50" s="87">
        <f>+CZ50</f>
        <v>53102</v>
      </c>
      <c r="D50" s="87">
        <f ca="1">OFFSET(CZ50,0,14,1,1)</f>
        <v>54946</v>
      </c>
      <c r="E50" s="21">
        <f ca="1">SUM(D50-C50)</f>
        <v>1844</v>
      </c>
      <c r="F50" s="22">
        <f ca="1">IF(E50=0,0,IF(C50=0,1,E50/C50))</f>
        <v>3.4725622387104062E-2</v>
      </c>
      <c r="G50" s="21">
        <f>SUMIF($C$6:F$6,G$5,$C50:F50)</f>
        <v>53102</v>
      </c>
      <c r="H50" s="87">
        <f ca="1">SUMIF($C$6:G$6,H$5,$C50:G50)</f>
        <v>54946</v>
      </c>
      <c r="I50" s="21">
        <f ca="1">SUM(H50-G50)</f>
        <v>1844</v>
      </c>
      <c r="J50" s="22">
        <f ca="1">IF(I50=0,0,IF(G50=0,1,I50/G50))</f>
        <v>3.4725622387104062E-2</v>
      </c>
      <c r="K50" s="21">
        <f>+DA50</f>
        <v>51540</v>
      </c>
      <c r="L50" s="87">
        <f ca="1">OFFSET(DA50,0,14,1,1)</f>
        <v>55468</v>
      </c>
      <c r="M50" s="21">
        <f ca="1">SUM(L50-K50)</f>
        <v>3928</v>
      </c>
      <c r="N50" s="22">
        <f ca="1">IF(M50=0,0,IF(K50=0,1,M50/K50))</f>
        <v>7.6212650368645718E-2</v>
      </c>
      <c r="O50" s="21">
        <f>SUMIF($C$6:N$6,O$5,$C50:N50)</f>
        <v>104642</v>
      </c>
      <c r="P50" s="87">
        <f ca="1">SUMIF($C$6:O$6,P$5,$C50:O50)</f>
        <v>110414</v>
      </c>
      <c r="Q50" s="21">
        <f ca="1">SUM(P50-O50)</f>
        <v>5772</v>
      </c>
      <c r="R50" s="22">
        <f ca="1">IF(Q50=0,0,IF(O50=0,1,Q50/O50))</f>
        <v>5.5159496186999481E-2</v>
      </c>
      <c r="S50" s="21">
        <f>+DB50</f>
        <v>62818</v>
      </c>
      <c r="T50" s="87">
        <f ca="1">OFFSET(DB50,0,14,1,1)</f>
        <v>60698</v>
      </c>
      <c r="U50" s="21">
        <f ca="1">SUM(T50-S50)</f>
        <v>-2120</v>
      </c>
      <c r="V50" s="22">
        <f ca="1">IF(U50=0,0,IF(S50=0,1,U50/S50))</f>
        <v>-3.3748288707058489E-2</v>
      </c>
      <c r="W50" s="21">
        <f>SUMIF($C$6:V$6,W$5,$C50:V50)</f>
        <v>167460</v>
      </c>
      <c r="X50" s="87">
        <f ca="1">SUMIF($C$6:W$6,X$5,$C50:W50)</f>
        <v>171112</v>
      </c>
      <c r="Y50" s="21">
        <f ca="1">SUM(X50-W50)</f>
        <v>3652</v>
      </c>
      <c r="Z50" s="22">
        <f ca="1">IF(Y50=0,0,IF(W50=0,1,Y50/W50))</f>
        <v>2.1808193001313748E-2</v>
      </c>
      <c r="AA50" s="21">
        <f>+DC50</f>
        <v>58094</v>
      </c>
      <c r="AB50" s="87">
        <f ca="1">OFFSET(DC50,0,14,1,1)</f>
        <v>56750</v>
      </c>
      <c r="AC50" s="21">
        <f ca="1">SUM(AB50-AA50)</f>
        <v>-1344</v>
      </c>
      <c r="AD50" s="22">
        <f ca="1">IF(AC50=0,0,IF(AA50=0,1,AC50/AA50))</f>
        <v>-2.3134919268771301E-2</v>
      </c>
      <c r="AE50" s="21">
        <f>SUMIF($C$6:AD$6,AE$5,$C50:AD50)</f>
        <v>225554</v>
      </c>
      <c r="AF50" s="87">
        <f ca="1">SUMIF($C$6:AE$6,AF$5,$C50:AE50)</f>
        <v>227862</v>
      </c>
      <c r="AG50" s="21">
        <f ca="1">SUM(AF50-AE50)</f>
        <v>2308</v>
      </c>
      <c r="AH50" s="22">
        <f ca="1">IF(AG50=0,0,IF(AE50=0,1,AG50/AE50))</f>
        <v>1.0232582884808073E-2</v>
      </c>
      <c r="AI50" s="21">
        <f>+DD50</f>
        <v>61204</v>
      </c>
      <c r="AJ50" s="87">
        <f ca="1">OFFSET(DD50,0,14,1,1)</f>
        <v>62186</v>
      </c>
      <c r="AK50" s="21">
        <f ca="1">SUM(AJ50-AI50)</f>
        <v>982</v>
      </c>
      <c r="AL50" s="22">
        <f ca="1">IF(AK50=0,0,IF(AI50=0,1,AK50/AI50))</f>
        <v>1.6044702960590813E-2</v>
      </c>
      <c r="AM50" s="21">
        <f>SUMIF($C$6:AL$6,AM$5,$C50:AL50)</f>
        <v>286758</v>
      </c>
      <c r="AN50" s="87">
        <f ca="1">SUMIF($C$6:AM$6,AN$5,$C50:AM50)</f>
        <v>290048</v>
      </c>
      <c r="AO50" s="21">
        <f ca="1">SUM(AN50-AM50)</f>
        <v>3290</v>
      </c>
      <c r="AP50" s="22">
        <f ca="1">IF(AO50=0,0,IF(AM50=0,1,AO50/AM50))</f>
        <v>1.1473088806589529E-2</v>
      </c>
      <c r="AQ50" s="21">
        <f>+DE50</f>
        <v>63116</v>
      </c>
      <c r="AR50" s="87">
        <f ca="1">OFFSET(DE50,0,14,1,1)</f>
        <v>60834</v>
      </c>
      <c r="AS50" s="21">
        <f ca="1">SUM(AR50-AQ50)</f>
        <v>-2282</v>
      </c>
      <c r="AT50" s="22">
        <f ca="1">IF(AS50=0,0,IF(AQ50=0,1,AS50/AQ50))</f>
        <v>-3.6155649914443248E-2</v>
      </c>
      <c r="AU50" s="21">
        <f>SUMIF($C$6:AT$6,AU$5,$C50:AT50)</f>
        <v>349874</v>
      </c>
      <c r="AV50" s="87">
        <f ca="1">SUMIF($C$6:AU$6,AV$5,$C50:AU50)</f>
        <v>350882</v>
      </c>
      <c r="AW50" s="21">
        <f ca="1">SUM(AV50-AU50)</f>
        <v>1008</v>
      </c>
      <c r="AX50" s="22">
        <f ca="1">IF(AW50=0,0,IF(AU50=0,1,AW50/AU50))</f>
        <v>2.8810371733824177E-3</v>
      </c>
      <c r="AY50" s="21">
        <f>+DF50</f>
        <v>55942</v>
      </c>
      <c r="AZ50" s="87">
        <f ca="1">OFFSET(DF50,0,14,1,1)</f>
        <v>56672</v>
      </c>
      <c r="BA50" s="21">
        <f ca="1">SUM(AZ50-AY50)</f>
        <v>730</v>
      </c>
      <c r="BB50" s="22">
        <f ca="1">IF(BA50=0,0,IF(AY50=0,1,BA50/AY50))</f>
        <v>1.30492295591863E-2</v>
      </c>
      <c r="BC50" s="21">
        <f>SUMIF($C$6:BB$6,BC$5,$C50:BB50)</f>
        <v>405816</v>
      </c>
      <c r="BD50" s="87">
        <f ca="1">SUMIF($C$6:BC$6,BD$5,$C50:BC50)</f>
        <v>407554</v>
      </c>
      <c r="BE50" s="21">
        <f ca="1">SUM(BD50-BC50)</f>
        <v>1738</v>
      </c>
      <c r="BF50" s="22">
        <f ca="1">IF(BE50=0,0,IF(BC50=0,1,BE50/BC50))</f>
        <v>4.2827291186153327E-3</v>
      </c>
      <c r="BG50" s="21">
        <f>+DG50</f>
        <v>61406</v>
      </c>
      <c r="BH50" s="87">
        <f ca="1">OFFSET(DG50,0,14,1,1)</f>
        <v>60084</v>
      </c>
      <c r="BI50" s="21">
        <f ca="1">SUM(BH50-BG50)</f>
        <v>-1322</v>
      </c>
      <c r="BJ50" s="22">
        <f ca="1">IF(BI50=0,0,IF(BG50=0,1,BI50/BG50))</f>
        <v>-2.152884082988633E-2</v>
      </c>
      <c r="BK50" s="21">
        <f>SUMIF($C$6:BJ$6,BK$5,$C50:BJ50)</f>
        <v>467222</v>
      </c>
      <c r="BL50" s="87">
        <f ca="1">SUMIF($C$6:BK$6,BL$5,$C50:BK50)</f>
        <v>467638</v>
      </c>
      <c r="BM50" s="21">
        <f ca="1">SUM(BL50-BK50)</f>
        <v>416</v>
      </c>
      <c r="BN50" s="22">
        <f ca="1">IF(BM50=0,0,IF(BK50=0,1,BM50/BK50))</f>
        <v>8.9036903228015805E-4</v>
      </c>
      <c r="BO50" s="21">
        <f>+DH50</f>
        <v>60628</v>
      </c>
      <c r="BP50" s="87">
        <f ca="1">OFFSET(DH50,0,14,1,1)</f>
        <v>55084</v>
      </c>
      <c r="BQ50" s="21">
        <f ca="1">SUM(BP50-BO50)</f>
        <v>-5544</v>
      </c>
      <c r="BR50" s="22">
        <f ca="1">IF(BQ50=0,0,IF(BO50=0,1,BQ50/BO50))</f>
        <v>-9.1442897671043077E-2</v>
      </c>
      <c r="BS50" s="21">
        <f>SUMIF($C$6:BR$6,BS$5,$C50:BR50)</f>
        <v>527850</v>
      </c>
      <c r="BT50" s="87">
        <f ca="1">SUMIF($C$6:BS$6,BT$5,$C50:BS50)</f>
        <v>522722</v>
      </c>
      <c r="BU50" s="21">
        <f ca="1">SUM(BT50-BS50)</f>
        <v>-5128</v>
      </c>
      <c r="BV50" s="22">
        <f ca="1">IF(BU50=0,0,IF(BS50=0,1,BU50/BS50))</f>
        <v>-9.7148811215307385E-3</v>
      </c>
      <c r="BW50" s="21">
        <f>+DI50</f>
        <v>58528</v>
      </c>
      <c r="BX50" s="87">
        <f ca="1">OFFSET(DI50,0,14,1,1)</f>
        <v>59042</v>
      </c>
      <c r="BY50" s="21">
        <f ca="1">SUM(BX50-BW50)</f>
        <v>514</v>
      </c>
      <c r="BZ50" s="22">
        <f ca="1">IF(BY50=0,0,IF(BW50=0,1,BY50/BW50))</f>
        <v>8.7821213778020782E-3</v>
      </c>
      <c r="CA50" s="21">
        <f>SUMIF($C$6:BZ$6,CA$5,$C50:BZ50)</f>
        <v>586378</v>
      </c>
      <c r="CB50" s="87">
        <f ca="1">SUMIF($C$6:CA$6,CB$5,$C50:CA50)</f>
        <v>581764</v>
      </c>
      <c r="CC50" s="21">
        <f ca="1">SUM(CB50-CA50)</f>
        <v>-4614</v>
      </c>
      <c r="CD50" s="22">
        <f ca="1">IF(CC50=0,0,IF(CA50=0,1,CC50/CA50))</f>
        <v>-7.8686444580117268E-3</v>
      </c>
      <c r="CE50" s="21">
        <f>+DJ50</f>
        <v>59106</v>
      </c>
      <c r="CF50" s="87">
        <f ca="1">OFFSET(DJ50,0,14,1,1)</f>
        <v>58492</v>
      </c>
      <c r="CG50" s="21">
        <f ca="1">SUM(CF50-CE50)</f>
        <v>-614</v>
      </c>
      <c r="CH50" s="22">
        <f ca="1">IF(CG50=0,0,IF(CE50=0,1,CG50/CE50))</f>
        <v>-1.0388116265692146E-2</v>
      </c>
      <c r="CI50" s="21">
        <f>SUMIF($C$6:CH$6,CI$5,$C50:CH50)</f>
        <v>645484</v>
      </c>
      <c r="CJ50" s="87">
        <f ca="1">SUMIF($C$6:CI$6,CJ$5,$C50:CI50)</f>
        <v>640256</v>
      </c>
      <c r="CK50" s="21">
        <f ca="1">SUM(CJ50-CI50)</f>
        <v>-5228</v>
      </c>
      <c r="CL50" s="22">
        <f ca="1">IF(CK50=0,0,IF(CI50=0,1,CK50/CI50))</f>
        <v>-8.0993487057773698E-3</v>
      </c>
      <c r="CM50" s="21">
        <f>+DK50</f>
        <v>53794</v>
      </c>
      <c r="CN50" s="87">
        <f ca="1">OFFSET(DK50,0,14,1,1)</f>
        <v>48922</v>
      </c>
      <c r="CO50" s="21">
        <f ca="1">SUM(CN50-CM50)</f>
        <v>-4872</v>
      </c>
      <c r="CP50" s="22">
        <f ca="1">IF(CO50=0,0,IF(CM50=0,1,CO50/CM50))</f>
        <v>-9.0567721307208984E-2</v>
      </c>
      <c r="CQ50" s="21">
        <f>SUMIF($C$6:CP$6,CQ$5,$C50:CP50)</f>
        <v>699278</v>
      </c>
      <c r="CR50" s="87">
        <f ca="1">SUMIF($C$6:CQ$6,CR$5,$C50:CQ50)</f>
        <v>689178</v>
      </c>
      <c r="CS50" s="21">
        <f ca="1">SUM(CR50-CQ50)</f>
        <v>-10100</v>
      </c>
      <c r="CT50" s="22">
        <f ca="1">IF(CS50=0,0,IF(CQ50=0,1,CS50/CQ50))</f>
        <v>-1.4443468834998384E-2</v>
      </c>
      <c r="CW50" s="12" t="s">
        <v>12</v>
      </c>
      <c r="CX50" s="81" t="s">
        <v>7</v>
      </c>
      <c r="CY50" s="16"/>
      <c r="CZ50" s="88">
        <f>SUMIF(LQB!$A$87:$A$92,'2011-2012'!CZ$7,LQB!D$87:D$92)</f>
        <v>53102</v>
      </c>
      <c r="DA50" s="88">
        <f>SUMIF(LQB!$A$87:$A$92,'2011-2012'!DA$7,LQB!E$87:E$92)</f>
        <v>51540</v>
      </c>
      <c r="DB50" s="88">
        <f>SUMIF(LQB!$A$87:$A$92,'2011-2012'!DB$7,LQB!F$87:F$92)</f>
        <v>62818</v>
      </c>
      <c r="DC50" s="88">
        <f>SUMIF(LQB!$A$87:$A$92,'2011-2012'!DC$7,LQB!G$87:G$92)</f>
        <v>58094</v>
      </c>
      <c r="DD50" s="88">
        <f>SUMIF(LQB!$A$87:$A$92,'2011-2012'!DD$7,LQB!H$87:H$92)</f>
        <v>61204</v>
      </c>
      <c r="DE50" s="88">
        <f>SUMIF(LQB!$A$87:$A$92,'2011-2012'!DE$7,LQB!I$87:I$92)</f>
        <v>63116</v>
      </c>
      <c r="DF50" s="88">
        <f>SUMIF(LQB!$A$87:$A$92,'2011-2012'!DF$7,LQB!J$87:J$92)</f>
        <v>55942</v>
      </c>
      <c r="DG50" s="88">
        <f>SUMIF(LQB!$A$87:$A$92,'2011-2012'!DG$7,LQB!K$87:K$92)</f>
        <v>61406</v>
      </c>
      <c r="DH50" s="88">
        <f>SUMIF(LQB!$A$87:$A$92,'2011-2012'!DH$7,LQB!L$87:L$92)</f>
        <v>60628</v>
      </c>
      <c r="DI50" s="88">
        <f>SUMIF(LQB!$A$87:$A$92,'2011-2012'!DI$7,LQB!M$87:M$92)</f>
        <v>58528</v>
      </c>
      <c r="DJ50" s="88">
        <f>SUMIF(LQB!$A$87:$A$92,'2011-2012'!DJ$7,LQB!N$87:N$92)</f>
        <v>59106</v>
      </c>
      <c r="DK50" s="88">
        <f>SUMIF(LQB!$A$87:$A$92,'2011-2012'!DK$7,LQB!O$87:O$92)</f>
        <v>53794</v>
      </c>
      <c r="DN50" s="88">
        <f>SUMIF(LQB!$A$87:$A$93,'2011-2012'!DN$7,LQB!D$87:D$93)</f>
        <v>54946</v>
      </c>
      <c r="DO50" s="88">
        <f>SUMIF(LQB!$A$87:$A$93,'2011-2012'!DO$7,LQB!E$87:E$93)</f>
        <v>55468</v>
      </c>
      <c r="DP50" s="88">
        <f>SUMIF(LQB!$A$87:$A$93,'2011-2012'!DP$7,LQB!F$87:F$93)</f>
        <v>60698</v>
      </c>
      <c r="DQ50" s="88">
        <f>SUMIF(LQB!$A$87:$A$93,'2011-2012'!DQ$7,LQB!G$87:G$93)</f>
        <v>56750</v>
      </c>
      <c r="DR50" s="88">
        <f>SUMIF(LQB!$A$87:$A$93,'2011-2012'!DR$7,LQB!H$87:H$93)</f>
        <v>62186</v>
      </c>
      <c r="DS50" s="88">
        <f>SUMIF(LQB!$A$87:$A$93,'2011-2012'!DS$7,LQB!I$87:I$93)</f>
        <v>60834</v>
      </c>
      <c r="DT50" s="88">
        <f>SUMIF(LQB!$A$87:$A$93,'2011-2012'!DT$7,LQB!J$87:J$93)</f>
        <v>56672</v>
      </c>
      <c r="DU50" s="88">
        <f>SUMIF(LQB!$A$87:$A$93,'2011-2012'!DU$7,LQB!K$87:K$93)</f>
        <v>60084</v>
      </c>
      <c r="DV50" s="88">
        <f>SUMIF(LQB!$A$87:$A$93,'2011-2012'!DV$7,LQB!L$87:L$93)</f>
        <v>55084</v>
      </c>
      <c r="DW50" s="88">
        <f>SUMIF(LQB!$A$87:$A$93,'2011-2012'!DW$7,LQB!M$87:M$93)</f>
        <v>59042</v>
      </c>
      <c r="DX50" s="88">
        <f>SUMIF(LQB!$A$87:$A$93,'2011-2012'!DX$7,LQB!N$87:N$93)</f>
        <v>58492</v>
      </c>
      <c r="DY50" s="88">
        <f>SUMIF(LQB!$A$87:$A$93,'2011-2012'!DY$7,LQB!O$87:O$93)</f>
        <v>48922</v>
      </c>
      <c r="DZ50"/>
    </row>
    <row r="51" spans="1:130" s="12" customFormat="1" ht="15.6">
      <c r="A51" s="100"/>
      <c r="B51" s="29" t="s">
        <v>8</v>
      </c>
      <c r="C51" s="87">
        <f>+CZ51</f>
        <v>228</v>
      </c>
      <c r="D51" s="87">
        <f ca="1">OFFSET(CZ51,0,14,1,1)</f>
        <v>340</v>
      </c>
      <c r="E51" s="87">
        <f ca="1">SUM(D51-C51)</f>
        <v>112</v>
      </c>
      <c r="F51" s="22">
        <f ca="1">IF(E51=0,0,IF(C51=0,1,E51/C51))</f>
        <v>0.49122807017543857</v>
      </c>
      <c r="G51" s="87">
        <f>SUMIF($C$6:F$6,G$5,$C51:F51)</f>
        <v>228</v>
      </c>
      <c r="H51" s="87">
        <f ca="1">SUMIF($C$6:G$6,H$5,$C51:G51)</f>
        <v>340</v>
      </c>
      <c r="I51" s="87">
        <f ca="1">SUM(H51-G51)</f>
        <v>112</v>
      </c>
      <c r="J51" s="22">
        <f ca="1">IF(I51=0,0,IF(G51=0,1,I51/G51))</f>
        <v>0.49122807017543857</v>
      </c>
      <c r="K51" s="87">
        <f>+DA51</f>
        <v>218</v>
      </c>
      <c r="L51" s="87">
        <f ca="1">OFFSET(DA51,0,14,1,1)</f>
        <v>432</v>
      </c>
      <c r="M51" s="87">
        <f ca="1">SUM(L51-K51)</f>
        <v>214</v>
      </c>
      <c r="N51" s="22">
        <f ca="1">IF(M51=0,0,IF(K51=0,1,M51/K51))</f>
        <v>0.98165137614678899</v>
      </c>
      <c r="O51" s="87">
        <f>SUMIF($C$6:N$6,O$5,$C51:N51)</f>
        <v>446</v>
      </c>
      <c r="P51" s="87">
        <f ca="1">SUMIF($C$6:O$6,P$5,$C51:O51)</f>
        <v>772</v>
      </c>
      <c r="Q51" s="87">
        <f ca="1">SUM(P51-O51)</f>
        <v>326</v>
      </c>
      <c r="R51" s="22">
        <f ca="1">IF(Q51=0,0,IF(O51=0,1,Q51/O51))</f>
        <v>0.73094170403587444</v>
      </c>
      <c r="S51" s="87">
        <f>+DB51</f>
        <v>306</v>
      </c>
      <c r="T51" s="87">
        <f ca="1">OFFSET(DB51,0,14,1,1)</f>
        <v>524</v>
      </c>
      <c r="U51" s="87">
        <f ca="1">SUM(T51-S51)</f>
        <v>218</v>
      </c>
      <c r="V51" s="22">
        <f ca="1">IF(U51=0,0,IF(S51=0,1,U51/S51))</f>
        <v>0.71241830065359479</v>
      </c>
      <c r="W51" s="87">
        <f>SUMIF($C$6:V$6,W$5,$C51:V51)</f>
        <v>752</v>
      </c>
      <c r="X51" s="87">
        <f ca="1">SUMIF($C$6:W$6,X$5,$C51:W51)</f>
        <v>1296</v>
      </c>
      <c r="Y51" s="87">
        <f ca="1">SUM(X51-W51)</f>
        <v>544</v>
      </c>
      <c r="Z51" s="22">
        <f ca="1">IF(Y51=0,0,IF(W51=0,1,Y51/W51))</f>
        <v>0.72340425531914898</v>
      </c>
      <c r="AA51" s="87">
        <f>+DC51</f>
        <v>444</v>
      </c>
      <c r="AB51" s="87">
        <f ca="1">OFFSET(DC51,0,14,1,1)</f>
        <v>656</v>
      </c>
      <c r="AC51" s="87">
        <f ca="1">SUM(AB51-AA51)</f>
        <v>212</v>
      </c>
      <c r="AD51" s="22">
        <f ca="1">IF(AC51=0,0,IF(AA51=0,1,AC51/AA51))</f>
        <v>0.47747747747747749</v>
      </c>
      <c r="AE51" s="87">
        <f>SUMIF($C$6:AD$6,AE$5,$C51:AD51)</f>
        <v>1196</v>
      </c>
      <c r="AF51" s="87">
        <f ca="1">SUMIF($C$6:AE$6,AF$5,$C51:AE51)</f>
        <v>1952</v>
      </c>
      <c r="AG51" s="87">
        <f ca="1">SUM(AF51-AE51)</f>
        <v>756</v>
      </c>
      <c r="AH51" s="22">
        <f ca="1">IF(AG51=0,0,IF(AE51=0,1,AG51/AE51))</f>
        <v>0.63210702341137126</v>
      </c>
      <c r="AI51" s="87">
        <f>+DD51</f>
        <v>800</v>
      </c>
      <c r="AJ51" s="87">
        <f ca="1">OFFSET(DD51,0,14,1,1)</f>
        <v>872</v>
      </c>
      <c r="AK51" s="87">
        <f ca="1">SUM(AJ51-AI51)</f>
        <v>72</v>
      </c>
      <c r="AL51" s="22">
        <f ca="1">IF(AK51=0,0,IF(AI51=0,1,AK51/AI51))</f>
        <v>0.09</v>
      </c>
      <c r="AM51" s="87">
        <f>SUMIF($C$6:AL$6,AM$5,$C51:AL51)</f>
        <v>1996</v>
      </c>
      <c r="AN51" s="87">
        <f ca="1">SUMIF($C$6:AM$6,AN$5,$C51:AM51)</f>
        <v>2824</v>
      </c>
      <c r="AO51" s="87">
        <f ca="1">SUM(AN51-AM51)</f>
        <v>828</v>
      </c>
      <c r="AP51" s="22">
        <f ca="1">IF(AO51=0,0,IF(AM51=0,1,AO51/AM51))</f>
        <v>0.4148296593186373</v>
      </c>
      <c r="AQ51" s="87">
        <f>+DE51</f>
        <v>558</v>
      </c>
      <c r="AR51" s="87">
        <f ca="1">OFFSET(DE51,0,14,1,1)</f>
        <v>704</v>
      </c>
      <c r="AS51" s="87">
        <f ca="1">SUM(AR51-AQ51)</f>
        <v>146</v>
      </c>
      <c r="AT51" s="22">
        <f ca="1">IF(AS51=0,0,IF(AQ51=0,1,AS51/AQ51))</f>
        <v>0.26164874551971329</v>
      </c>
      <c r="AU51" s="87">
        <f>SUMIF($C$6:AT$6,AU$5,$C51:AT51)</f>
        <v>2554</v>
      </c>
      <c r="AV51" s="87">
        <f ca="1">SUMIF($C$6:AU$6,AV$5,$C51:AU51)</f>
        <v>3528</v>
      </c>
      <c r="AW51" s="87">
        <f ca="1">SUM(AV51-AU51)</f>
        <v>974</v>
      </c>
      <c r="AX51" s="22">
        <f ca="1">IF(AW51=0,0,IF(AU51=0,1,AW51/AU51))</f>
        <v>0.38136256851996869</v>
      </c>
      <c r="AY51" s="87">
        <f>+DF51</f>
        <v>884</v>
      </c>
      <c r="AZ51" s="87">
        <f ca="1">OFFSET(DF51,0,14,1,1)</f>
        <v>868</v>
      </c>
      <c r="BA51" s="87">
        <f ca="1">SUM(AZ51-AY51)</f>
        <v>-16</v>
      </c>
      <c r="BB51" s="22">
        <f ca="1">IF(BA51=0,0,IF(AY51=0,1,BA51/AY51))</f>
        <v>-1.8099547511312219E-2</v>
      </c>
      <c r="BC51" s="87">
        <f>SUMIF($C$6:BB$6,BC$5,$C51:BB51)</f>
        <v>3438</v>
      </c>
      <c r="BD51" s="87">
        <f ca="1">SUMIF($C$6:BC$6,BD$5,$C51:BC51)</f>
        <v>4396</v>
      </c>
      <c r="BE51" s="87">
        <f ca="1">SUM(BD51-BC51)</f>
        <v>958</v>
      </c>
      <c r="BF51" s="22">
        <f ca="1">IF(BE51=0,0,IF(BC51=0,1,BE51/BC51))</f>
        <v>0.27865037812681792</v>
      </c>
      <c r="BG51" s="87">
        <f>+DG51</f>
        <v>792</v>
      </c>
      <c r="BH51" s="87">
        <f ca="1">OFFSET(DG51,0,14,1,1)</f>
        <v>832</v>
      </c>
      <c r="BI51" s="87">
        <f ca="1">SUM(BH51-BG51)</f>
        <v>40</v>
      </c>
      <c r="BJ51" s="22">
        <f ca="1">IF(BI51=0,0,IF(BG51=0,1,BI51/BG51))</f>
        <v>5.0505050505050504E-2</v>
      </c>
      <c r="BK51" s="87">
        <f>SUMIF($C$6:BJ$6,BK$5,$C51:BJ51)</f>
        <v>4230</v>
      </c>
      <c r="BL51" s="87">
        <f ca="1">SUMIF($C$6:BK$6,BL$5,$C51:BK51)</f>
        <v>5228</v>
      </c>
      <c r="BM51" s="87">
        <f ca="1">SUM(BL51-BK51)</f>
        <v>998</v>
      </c>
      <c r="BN51" s="22">
        <f ca="1">IF(BM51=0,0,IF(BK51=0,1,BM51/BK51))</f>
        <v>0.23593380614657211</v>
      </c>
      <c r="BO51" s="87">
        <f>+DH51</f>
        <v>726</v>
      </c>
      <c r="BP51" s="87">
        <f ca="1">OFFSET(DH51,0,14,1,1)</f>
        <v>840</v>
      </c>
      <c r="BQ51" s="87">
        <f ca="1">SUM(BP51-BO51)</f>
        <v>114</v>
      </c>
      <c r="BR51" s="22">
        <f ca="1">IF(BQ51=0,0,IF(BO51=0,1,BQ51/BO51))</f>
        <v>0.15702479338842976</v>
      </c>
      <c r="BS51" s="87">
        <f>SUMIF($C$6:BR$6,BS$5,$C51:BR51)</f>
        <v>4956</v>
      </c>
      <c r="BT51" s="87">
        <f ca="1">SUMIF($C$6:BS$6,BT$5,$C51:BS51)</f>
        <v>6068</v>
      </c>
      <c r="BU51" s="87">
        <f ca="1">SUM(BT51-BS51)</f>
        <v>1112</v>
      </c>
      <c r="BV51" s="22">
        <f ca="1">IF(BU51=0,0,IF(BS51=0,1,BU51/BS51))</f>
        <v>0.22437449556093625</v>
      </c>
      <c r="BW51" s="87">
        <f>+DI51</f>
        <v>764</v>
      </c>
      <c r="BX51" s="87">
        <f ca="1">OFFSET(DI51,0,14,1,1)</f>
        <v>822</v>
      </c>
      <c r="BY51" s="87">
        <f ca="1">SUM(BX51-BW51)</f>
        <v>58</v>
      </c>
      <c r="BZ51" s="22">
        <f ca="1">IF(BY51=0,0,IF(BW51=0,1,BY51/BW51))</f>
        <v>7.5916230366492143E-2</v>
      </c>
      <c r="CA51" s="87">
        <f>SUMIF($C$6:BZ$6,CA$5,$C51:BZ51)</f>
        <v>5720</v>
      </c>
      <c r="CB51" s="87">
        <f ca="1">SUMIF($C$6:CA$6,CB$5,$C51:CA51)</f>
        <v>6890</v>
      </c>
      <c r="CC51" s="87">
        <f ca="1">SUM(CB51-CA51)</f>
        <v>1170</v>
      </c>
      <c r="CD51" s="22">
        <f ca="1">IF(CC51=0,0,IF(CA51=0,1,CC51/CA51))</f>
        <v>0.20454545454545456</v>
      </c>
      <c r="CE51" s="87">
        <f>+DJ51</f>
        <v>662</v>
      </c>
      <c r="CF51" s="87">
        <f ca="1">OFFSET(DJ51,0,14,1,1)</f>
        <v>594</v>
      </c>
      <c r="CG51" s="87">
        <f ca="1">SUM(CF51-CE51)</f>
        <v>-68</v>
      </c>
      <c r="CH51" s="22">
        <f ca="1">IF(CG51=0,0,IF(CE51=0,1,CG51/CE51))</f>
        <v>-0.1027190332326284</v>
      </c>
      <c r="CI51" s="87">
        <f>SUMIF($C$6:CH$6,CI$5,$C51:CH51)</f>
        <v>6382</v>
      </c>
      <c r="CJ51" s="87">
        <f ca="1">SUMIF($C$6:CI$6,CJ$5,$C51:CI51)</f>
        <v>7484</v>
      </c>
      <c r="CK51" s="87">
        <f ca="1">SUM(CJ51-CI51)</f>
        <v>1102</v>
      </c>
      <c r="CL51" s="22">
        <f ca="1">IF(CK51=0,0,IF(CI51=0,1,CK51/CI51))</f>
        <v>0.17267314321529301</v>
      </c>
      <c r="CM51" s="87">
        <f>+DK51</f>
        <v>510</v>
      </c>
      <c r="CN51" s="87">
        <f ca="1">OFFSET(DK51,0,14,1,1)</f>
        <v>442</v>
      </c>
      <c r="CO51" s="87">
        <f ca="1">SUM(CN51-CM51)</f>
        <v>-68</v>
      </c>
      <c r="CP51" s="22">
        <f ca="1">IF(CO51=0,0,IF(CM51=0,1,CO51/CM51))</f>
        <v>-0.13333333333333333</v>
      </c>
      <c r="CQ51" s="87">
        <f>SUMIF($C$6:CP$6,CQ$5,$C51:CP51)</f>
        <v>6892</v>
      </c>
      <c r="CR51" s="87">
        <f ca="1">SUMIF($C$6:CQ$6,CR$5,$C51:CQ51)</f>
        <v>7926</v>
      </c>
      <c r="CS51" s="87">
        <f ca="1">SUM(CR51-CQ51)</f>
        <v>1034</v>
      </c>
      <c r="CT51" s="22">
        <f ca="1">IF(CS51=0,0,IF(CQ51=0,1,CS51/CQ51))</f>
        <v>0.15002901915264075</v>
      </c>
      <c r="CW51" s="12" t="s">
        <v>12</v>
      </c>
      <c r="CX51" s="81" t="s">
        <v>8</v>
      </c>
      <c r="CY51" s="16"/>
      <c r="CZ51" s="88">
        <f>SUMIF(LQB!$A$101:$A$106,'2011-2012'!CZ$7,LQB!D$101:D$106)</f>
        <v>228</v>
      </c>
      <c r="DA51" s="88">
        <f>SUMIF(LQB!$A$101:$A$106,'2011-2012'!DA$7,LQB!E$101:E$106)</f>
        <v>218</v>
      </c>
      <c r="DB51" s="88">
        <f>SUMIF(LQB!$A$101:$A$106,'2011-2012'!DB$7,LQB!F$101:F$106)</f>
        <v>306</v>
      </c>
      <c r="DC51" s="88">
        <f>SUMIF(LQB!$A$101:$A$106,'2011-2012'!DC$7,LQB!G$101:G$106)</f>
        <v>444</v>
      </c>
      <c r="DD51" s="88">
        <f>SUMIF(LQB!$A$101:$A$106,'2011-2012'!DD$7,LQB!H$101:H$106)</f>
        <v>800</v>
      </c>
      <c r="DE51" s="88">
        <f>SUMIF(LQB!$A$101:$A$106,'2011-2012'!DE$7,LQB!I$101:I$106)</f>
        <v>558</v>
      </c>
      <c r="DF51" s="88">
        <f>SUMIF(LQB!$A$101:$A$106,'2011-2012'!DF$7,LQB!J$101:J$106)</f>
        <v>884</v>
      </c>
      <c r="DG51" s="88">
        <f>SUMIF(LQB!$A$101:$A$106,'2011-2012'!DG$7,LQB!K$101:K$106)</f>
        <v>792</v>
      </c>
      <c r="DH51" s="88">
        <f>SUMIF(LQB!$A$101:$A$106,'2011-2012'!DH$7,LQB!L$101:L$106)</f>
        <v>726</v>
      </c>
      <c r="DI51" s="88">
        <f>SUMIF(LQB!$A$101:$A$106,'2011-2012'!DI$7,LQB!M$101:M$106)</f>
        <v>764</v>
      </c>
      <c r="DJ51" s="88">
        <f>SUMIF(LQB!$A$101:$A$106,'2011-2012'!DJ$7,LQB!N$101:N$106)</f>
        <v>662</v>
      </c>
      <c r="DK51" s="88">
        <f>SUMIF(LQB!$A$101:$A$106,'2011-2012'!DK$7,LQB!O$101:O$106)</f>
        <v>510</v>
      </c>
      <c r="DN51" s="88">
        <f>SUMIF(LQB!$A$101:$A$107,'2011-2012'!DN$7,LQB!D$101:D$107)</f>
        <v>340</v>
      </c>
      <c r="DO51" s="88">
        <f>SUMIF(LQB!$A$101:$A$107,'2011-2012'!DO$7,LQB!E$101:E$107)</f>
        <v>432</v>
      </c>
      <c r="DP51" s="88">
        <f>SUMIF(LQB!$A$101:$A$107,'2011-2012'!DP$7,LQB!F$101:F$107)</f>
        <v>524</v>
      </c>
      <c r="DQ51" s="88">
        <f>SUMIF(LQB!$A$101:$A$107,'2011-2012'!DQ$7,LQB!G$101:G$107)</f>
        <v>656</v>
      </c>
      <c r="DR51" s="88">
        <f>SUMIF(LQB!$A$101:$A$107,'2011-2012'!DR$7,LQB!H$101:H$107)</f>
        <v>872</v>
      </c>
      <c r="DS51" s="88">
        <f>SUMIF(LQB!$A$101:$A$107,'2011-2012'!DS$7,LQB!I$101:I$107)</f>
        <v>704</v>
      </c>
      <c r="DT51" s="88">
        <f>SUMIF(LQB!$A$101:$A$107,'2011-2012'!DT$7,LQB!J$101:J$107)</f>
        <v>868</v>
      </c>
      <c r="DU51" s="88">
        <f>SUMIF(LQB!$A$101:$A$107,'2011-2012'!DU$7,LQB!K$101:K$107)</f>
        <v>832</v>
      </c>
      <c r="DV51" s="88">
        <f>SUMIF(LQB!$A$101:$A$107,'2011-2012'!DV$7,LQB!L$101:L$107)</f>
        <v>840</v>
      </c>
      <c r="DW51" s="88">
        <f>SUMIF(LQB!$A$101:$A$107,'2011-2012'!DW$7,LQB!M$101:M$107)</f>
        <v>822</v>
      </c>
      <c r="DX51" s="88">
        <f>SUMIF(LQB!$A$101:$A$107,'2011-2012'!DX$7,LQB!N$101:N$107)</f>
        <v>594</v>
      </c>
      <c r="DY51" s="88">
        <f>SUMIF(LQB!$A$101:$A$107,'2011-2012'!DY$7,LQB!O$101:O$107)</f>
        <v>442</v>
      </c>
      <c r="DZ51"/>
    </row>
    <row r="52" spans="1:130" s="16" customFormat="1" ht="15.6">
      <c r="A52" s="90"/>
      <c r="B52" s="27" t="s">
        <v>9</v>
      </c>
      <c r="C52" s="14">
        <f>+SUM(C49:C51)</f>
        <v>227520</v>
      </c>
      <c r="D52" s="103">
        <f ca="1">+SUM(D49:D51)</f>
        <v>258215</v>
      </c>
      <c r="E52" s="14">
        <f ca="1">SUM(E49:E51)</f>
        <v>30695</v>
      </c>
      <c r="F52" s="15">
        <f ca="1">IF(E52=0,0,IF(C52=0,1,E52/C52))</f>
        <v>0.13491121659634317</v>
      </c>
      <c r="G52" s="14">
        <f>SUM(G49:G51)</f>
        <v>227520</v>
      </c>
      <c r="H52" s="103">
        <f ca="1">SUM(H49:H51)</f>
        <v>258215</v>
      </c>
      <c r="I52" s="14">
        <f ca="1">SUM(I49:I51)</f>
        <v>30695</v>
      </c>
      <c r="J52" s="15">
        <f ca="1">IF(I52=0,0,IF(G52=0,1,I52/G52))</f>
        <v>0.13491121659634317</v>
      </c>
      <c r="K52" s="14">
        <f>+SUM(K49:K51)</f>
        <v>220103</v>
      </c>
      <c r="L52" s="103">
        <f ca="1">+SUM(L49:L51)</f>
        <v>255235</v>
      </c>
      <c r="M52" s="14">
        <f ca="1">SUM(M49:M51)</f>
        <v>35132</v>
      </c>
      <c r="N52" s="15">
        <f ca="1">IF(M52=0,0,IF(K52=0,1,M52/K52))</f>
        <v>0.15961617969768699</v>
      </c>
      <c r="O52" s="14">
        <f>SUM(O49:O51)</f>
        <v>447623</v>
      </c>
      <c r="P52" s="103">
        <f ca="1">SUM(P49:P51)</f>
        <v>513450</v>
      </c>
      <c r="Q52" s="14">
        <f ca="1">SUM(Q49:Q51)</f>
        <v>65827</v>
      </c>
      <c r="R52" s="15">
        <f ca="1">IF(Q52=0,0,IF(O52=0,1,Q52/O52))</f>
        <v>0.147059020649073</v>
      </c>
      <c r="S52" s="14">
        <f>+SUM(S49:S51)</f>
        <v>290180</v>
      </c>
      <c r="T52" s="103">
        <f ca="1">+SUM(T49:T51)</f>
        <v>315141</v>
      </c>
      <c r="U52" s="14">
        <f ca="1">SUM(U49:U51)</f>
        <v>24961</v>
      </c>
      <c r="V52" s="15">
        <f ca="1">IF(U52=0,0,IF(S52=0,1,U52/S52))</f>
        <v>8.6019022675580675E-2</v>
      </c>
      <c r="W52" s="14">
        <f>SUM(W49:W51)</f>
        <v>737803</v>
      </c>
      <c r="X52" s="103">
        <f ca="1">SUM(X49:X51)</f>
        <v>828591</v>
      </c>
      <c r="Y52" s="14">
        <f ca="1">SUM(Y49:Y51)</f>
        <v>90788</v>
      </c>
      <c r="Z52" s="15">
        <f ca="1">IF(Y52=0,0,IF(W52=0,1,Y52/W52))</f>
        <v>0.12305181735503921</v>
      </c>
      <c r="AA52" s="14">
        <f>+SUM(AA49:AA51)</f>
        <v>308096</v>
      </c>
      <c r="AB52" s="103">
        <f ca="1">+SUM(AB49:AB51)</f>
        <v>315847</v>
      </c>
      <c r="AC52" s="14">
        <f ca="1">SUM(AC49:AC51)</f>
        <v>7751</v>
      </c>
      <c r="AD52" s="15">
        <f ca="1">IF(AC52=0,0,IF(AA52=0,1,AC52/AA52))</f>
        <v>2.5157743041130037E-2</v>
      </c>
      <c r="AE52" s="14">
        <f>SUM(AE49:AE51)</f>
        <v>1045899</v>
      </c>
      <c r="AF52" s="103">
        <f ca="1">SUM(AF49:AF51)</f>
        <v>1144438</v>
      </c>
      <c r="AG52" s="14">
        <f ca="1">SUM(AG49:AG51)</f>
        <v>98539</v>
      </c>
      <c r="AH52" s="15">
        <f ca="1">IF(AG52=0,0,IF(AE52=0,1,AG52/AE52))</f>
        <v>9.4214642140397875E-2</v>
      </c>
      <c r="AI52" s="14">
        <f>+SUM(AI49:AI51)</f>
        <v>337118</v>
      </c>
      <c r="AJ52" s="103">
        <f ca="1">+SUM(AJ49:AJ51)</f>
        <v>340300</v>
      </c>
      <c r="AK52" s="14">
        <f ca="1">SUM(AK49:AK51)</f>
        <v>3182</v>
      </c>
      <c r="AL52" s="15">
        <f ca="1">IF(AK52=0,0,IF(AI52=0,1,AK52/AI52))</f>
        <v>9.4388315070687411E-3</v>
      </c>
      <c r="AM52" s="14">
        <f>SUM(AM49:AM51)</f>
        <v>1383017</v>
      </c>
      <c r="AN52" s="103">
        <f ca="1">SUM(AN49:AN51)</f>
        <v>1484738</v>
      </c>
      <c r="AO52" s="14">
        <f ca="1">SUM(AO49:AO51)</f>
        <v>101721</v>
      </c>
      <c r="AP52" s="15">
        <f ca="1">IF(AO52=0,0,IF(AM52=0,1,AO52/AM52))</f>
        <v>7.3550072052621193E-2</v>
      </c>
      <c r="AQ52" s="14">
        <f>+SUM(AQ49:AQ51)</f>
        <v>335630</v>
      </c>
      <c r="AR52" s="103">
        <f ca="1">+SUM(AR49:AR51)</f>
        <v>338620</v>
      </c>
      <c r="AS52" s="14">
        <f ca="1">SUM(AS49:AS51)</f>
        <v>2990</v>
      </c>
      <c r="AT52" s="15">
        <f ca="1">IF(AS52=0,0,IF(AQ52=0,1,AS52/AQ52))</f>
        <v>8.9086196108810294E-3</v>
      </c>
      <c r="AU52" s="14">
        <f>SUM(AU49:AU51)</f>
        <v>1718647</v>
      </c>
      <c r="AV52" s="103">
        <f ca="1">SUM(AV49:AV51)</f>
        <v>1823358</v>
      </c>
      <c r="AW52" s="14">
        <f ca="1">SUM(AW49:AW51)</f>
        <v>104711</v>
      </c>
      <c r="AX52" s="15">
        <f ca="1">IF(AW52=0,0,IF(AU52=0,1,AW52/AU52))</f>
        <v>6.0926414790239067E-2</v>
      </c>
      <c r="AY52" s="14">
        <f>+SUM(AY49:AY51)</f>
        <v>383022</v>
      </c>
      <c r="AZ52" s="103">
        <f ca="1">+SUM(AZ49:AZ51)</f>
        <v>386097</v>
      </c>
      <c r="BA52" s="14">
        <f ca="1">SUM(BA49:BA51)</f>
        <v>3075</v>
      </c>
      <c r="BB52" s="15">
        <f ca="1">IF(BA52=0,0,IF(AY52=0,1,BA52/AY52))</f>
        <v>8.0282594733461794E-3</v>
      </c>
      <c r="BC52" s="14">
        <f>SUM(BC49:BC51)</f>
        <v>2101669</v>
      </c>
      <c r="BD52" s="103">
        <f ca="1">SUM(BD49:BD51)</f>
        <v>2209455</v>
      </c>
      <c r="BE52" s="14">
        <f ca="1">SUM(BE49:BE51)</f>
        <v>107786</v>
      </c>
      <c r="BF52" s="15">
        <f ca="1">IF(BE52=0,0,IF(BC52=0,1,BE52/BC52))</f>
        <v>5.1285906581864223E-2</v>
      </c>
      <c r="BG52" s="14">
        <f>+SUM(BG49:BG51)</f>
        <v>392726</v>
      </c>
      <c r="BH52" s="103">
        <f ca="1">+SUM(BH49:BH51)</f>
        <v>411446</v>
      </c>
      <c r="BI52" s="14">
        <f ca="1">SUM(BI49:BI51)</f>
        <v>18720</v>
      </c>
      <c r="BJ52" s="15">
        <f ca="1">IF(BI52=0,0,IF(BG52=0,1,BI52/BG52))</f>
        <v>4.7666821142475925E-2</v>
      </c>
      <c r="BK52" s="14">
        <f>SUM(BK49:BK51)</f>
        <v>2494395</v>
      </c>
      <c r="BL52" s="103">
        <f ca="1">SUM(BL49:BL51)</f>
        <v>2620901</v>
      </c>
      <c r="BM52" s="14">
        <f ca="1">SUM(BM49:BM51)</f>
        <v>126506</v>
      </c>
      <c r="BN52" s="15">
        <f ca="1">IF(BM52=0,0,IF(BK52=0,1,BM52/BK52))</f>
        <v>5.0716105508550172E-2</v>
      </c>
      <c r="BO52" s="14">
        <f>+SUM(BO49:BO51)</f>
        <v>340796</v>
      </c>
      <c r="BP52" s="103">
        <f ca="1">+SUM(BP49:BP51)</f>
        <v>337898</v>
      </c>
      <c r="BQ52" s="14">
        <f ca="1">SUM(BQ49:BQ51)</f>
        <v>-2898</v>
      </c>
      <c r="BR52" s="15">
        <f ca="1">IF(BQ52=0,0,IF(BO52=0,1,BQ52/BO52))</f>
        <v>-8.5036209345180115E-3</v>
      </c>
      <c r="BS52" s="14">
        <f>SUM(BS49:BS51)</f>
        <v>2835191</v>
      </c>
      <c r="BT52" s="103">
        <f ca="1">SUM(BT49:BT51)</f>
        <v>2958799</v>
      </c>
      <c r="BU52" s="14">
        <f ca="1">SUM(BU49:BU51)</f>
        <v>123608</v>
      </c>
      <c r="BV52" s="15">
        <f ca="1">IF(BU52=0,0,IF(BS52=0,1,BU52/BS52))</f>
        <v>4.3597768192689665E-2</v>
      </c>
      <c r="BW52" s="14">
        <f>+SUM(BW49:BW51)</f>
        <v>330888</v>
      </c>
      <c r="BX52" s="103">
        <f ca="1">+SUM(BX49:BX51)</f>
        <v>312750</v>
      </c>
      <c r="BY52" s="14">
        <f ca="1">SUM(BY49:BY51)</f>
        <v>-18138</v>
      </c>
      <c r="BZ52" s="15">
        <f ca="1">IF(BY52=0,0,IF(BW52=0,1,BY52/BW52))</f>
        <v>-5.4816131138028579E-2</v>
      </c>
      <c r="CA52" s="14">
        <f>SUM(CA49:CA51)</f>
        <v>3166079</v>
      </c>
      <c r="CB52" s="103">
        <f ca="1">SUM(CB49:CB51)</f>
        <v>3271549</v>
      </c>
      <c r="CC52" s="14">
        <f ca="1">SUM(CC49:CC51)</f>
        <v>105470</v>
      </c>
      <c r="CD52" s="15">
        <f ca="1">IF(CC52=0,0,IF(CA52=0,1,CC52/CA52))</f>
        <v>3.3312497887765906E-2</v>
      </c>
      <c r="CE52" s="14">
        <f>+SUM(CE49:CE51)</f>
        <v>317997</v>
      </c>
      <c r="CF52" s="103">
        <f ca="1">+SUM(CF49:CF51)</f>
        <v>307472</v>
      </c>
      <c r="CG52" s="14">
        <f ca="1">SUM(CG49:CG51)</f>
        <v>-10525</v>
      </c>
      <c r="CH52" s="15">
        <f ca="1">IF(CG52=0,0,IF(CE52=0,1,CG52/CE52))</f>
        <v>-3.3097796520092954E-2</v>
      </c>
      <c r="CI52" s="14">
        <f>SUM(CI49:CI51)</f>
        <v>3484076</v>
      </c>
      <c r="CJ52" s="103">
        <f ca="1">SUM(CJ49:CJ51)</f>
        <v>3579021</v>
      </c>
      <c r="CK52" s="14">
        <f ca="1">SUM(CK49:CK51)</f>
        <v>94945</v>
      </c>
      <c r="CL52" s="15">
        <f ca="1">IF(CK52=0,0,IF(CI52=0,1,CK52/CI52))</f>
        <v>2.725112770215116E-2</v>
      </c>
      <c r="CM52" s="14">
        <f>+SUM(CM49:CM51)</f>
        <v>314028</v>
      </c>
      <c r="CN52" s="103">
        <f ca="1">+SUM(CN49:CN51)</f>
        <v>296876</v>
      </c>
      <c r="CO52" s="14">
        <f ca="1">SUM(CO49:CO51)</f>
        <v>-17152</v>
      </c>
      <c r="CP52" s="15">
        <f ca="1">IF(CO52=0,0,IF(CM52=0,1,CO52/CM52))</f>
        <v>-5.4619333307857898E-2</v>
      </c>
      <c r="CQ52" s="14">
        <f>SUM(CQ49:CQ51)</f>
        <v>3798104</v>
      </c>
      <c r="CR52" s="103">
        <f ca="1">SUM(CR49:CR51)</f>
        <v>3875897</v>
      </c>
      <c r="CS52" s="14">
        <f ca="1">SUM(CS49:CS51)</f>
        <v>77793</v>
      </c>
      <c r="CT52" s="15">
        <f ca="1">IF(CS52=0,0,IF(CQ52=0,1,CS52/CQ52))</f>
        <v>2.0482061575986334E-2</v>
      </c>
      <c r="CW52" s="12"/>
      <c r="CX52" s="12"/>
      <c r="CZ52" s="89"/>
      <c r="DA52" s="89"/>
      <c r="DB52" s="89"/>
      <c r="DC52" s="89"/>
      <c r="DD52" s="89"/>
      <c r="DE52" s="89"/>
      <c r="DF52" s="89"/>
      <c r="DG52" s="89"/>
      <c r="DH52" s="89"/>
      <c r="DI52" s="89"/>
      <c r="DJ52" s="89"/>
      <c r="DK52" s="89"/>
      <c r="DL52" s="12"/>
      <c r="DM52" s="12"/>
      <c r="DN52" s="89"/>
      <c r="DO52" s="89"/>
      <c r="DP52" s="89"/>
      <c r="DQ52" s="89"/>
      <c r="DR52" s="89"/>
      <c r="DS52" s="89"/>
      <c r="DT52" s="89"/>
      <c r="DU52" s="89"/>
      <c r="DV52" s="89"/>
      <c r="DW52" s="89"/>
      <c r="DX52" s="89"/>
      <c r="DY52" s="89"/>
      <c r="DZ52"/>
    </row>
    <row r="53" spans="1:130" s="12" customFormat="1" ht="15.6">
      <c r="A53" s="91"/>
      <c r="B53" s="28"/>
      <c r="C53" s="9"/>
      <c r="D53" s="9"/>
      <c r="E53" s="10"/>
      <c r="F53" s="11"/>
      <c r="G53" s="9"/>
      <c r="H53" s="9"/>
      <c r="I53" s="10"/>
      <c r="J53" s="11"/>
      <c r="K53" s="9"/>
      <c r="L53" s="9"/>
      <c r="M53" s="10"/>
      <c r="N53" s="11"/>
      <c r="O53" s="9"/>
      <c r="P53" s="9"/>
      <c r="Q53" s="10"/>
      <c r="R53" s="11"/>
      <c r="S53" s="9"/>
      <c r="T53" s="9"/>
      <c r="U53" s="10"/>
      <c r="V53" s="11"/>
      <c r="W53" s="9"/>
      <c r="X53" s="9"/>
      <c r="Y53" s="10"/>
      <c r="Z53" s="11"/>
      <c r="AA53" s="9"/>
      <c r="AB53" s="9"/>
      <c r="AC53" s="10"/>
      <c r="AD53" s="11"/>
      <c r="AE53" s="9"/>
      <c r="AF53" s="9"/>
      <c r="AG53" s="10"/>
      <c r="AH53" s="11"/>
      <c r="AI53" s="9"/>
      <c r="AJ53" s="9"/>
      <c r="AK53" s="10"/>
      <c r="AL53" s="11"/>
      <c r="AM53" s="9"/>
      <c r="AN53" s="9"/>
      <c r="AO53" s="10"/>
      <c r="AP53" s="11"/>
      <c r="AQ53" s="9"/>
      <c r="AR53" s="9"/>
      <c r="AS53" s="10"/>
      <c r="AT53" s="11"/>
      <c r="AU53" s="9"/>
      <c r="AV53" s="9"/>
      <c r="AW53" s="10"/>
      <c r="AX53" s="11"/>
      <c r="AY53" s="9"/>
      <c r="AZ53" s="9"/>
      <c r="BA53" s="10"/>
      <c r="BB53" s="11"/>
      <c r="BC53" s="9"/>
      <c r="BD53" s="9"/>
      <c r="BE53" s="10"/>
      <c r="BF53" s="11"/>
      <c r="BG53" s="9"/>
      <c r="BH53" s="9"/>
      <c r="BI53" s="10"/>
      <c r="BJ53" s="11"/>
      <c r="BK53" s="9"/>
      <c r="BL53" s="9"/>
      <c r="BM53" s="10"/>
      <c r="BN53" s="11"/>
      <c r="BO53" s="9"/>
      <c r="BP53" s="9"/>
      <c r="BQ53" s="10"/>
      <c r="BR53" s="11"/>
      <c r="BS53" s="9"/>
      <c r="BT53" s="9"/>
      <c r="BU53" s="10"/>
      <c r="BV53" s="11"/>
      <c r="BW53" s="9"/>
      <c r="BX53" s="9"/>
      <c r="BY53" s="10"/>
      <c r="BZ53" s="11"/>
      <c r="CA53" s="9"/>
      <c r="CB53" s="9"/>
      <c r="CC53" s="10"/>
      <c r="CD53" s="11"/>
      <c r="CE53" s="9"/>
      <c r="CF53" s="9"/>
      <c r="CG53" s="10"/>
      <c r="CH53" s="11"/>
      <c r="CI53" s="9"/>
      <c r="CJ53" s="9"/>
      <c r="CK53" s="10"/>
      <c r="CL53" s="11"/>
      <c r="CM53" s="9"/>
      <c r="CN53" s="9"/>
      <c r="CO53" s="10"/>
      <c r="CP53" s="11"/>
      <c r="CQ53" s="9"/>
      <c r="CR53" s="9"/>
      <c r="CS53" s="10"/>
      <c r="CT53" s="11"/>
      <c r="CY53" s="16"/>
      <c r="CZ53" s="89"/>
      <c r="DA53" s="89"/>
      <c r="DB53" s="89"/>
      <c r="DC53" s="89"/>
      <c r="DD53" s="89"/>
      <c r="DE53" s="89"/>
      <c r="DF53" s="89"/>
      <c r="DG53" s="89"/>
      <c r="DH53" s="89"/>
      <c r="DI53" s="89"/>
      <c r="DJ53" s="89"/>
      <c r="DK53" s="89"/>
      <c r="DN53" s="89"/>
      <c r="DO53" s="89"/>
      <c r="DP53" s="89"/>
      <c r="DQ53" s="89"/>
      <c r="DR53" s="89"/>
      <c r="DS53" s="89"/>
      <c r="DT53" s="89"/>
      <c r="DU53" s="89"/>
      <c r="DV53" s="89"/>
      <c r="DW53" s="89"/>
      <c r="DX53" s="89"/>
      <c r="DY53" s="89"/>
      <c r="DZ53"/>
    </row>
    <row r="54" spans="1:130" s="12" customFormat="1" ht="15" customHeight="1">
      <c r="A54" s="99"/>
      <c r="B54" s="31" t="s">
        <v>6</v>
      </c>
      <c r="C54" s="87">
        <f>+CZ54</f>
        <v>193078</v>
      </c>
      <c r="D54" s="87">
        <f ca="1">OFFSET(CZ54,0,14,1,1)</f>
        <v>215914</v>
      </c>
      <c r="E54" s="21">
        <f ca="1">SUM(D54-C54)</f>
        <v>22836</v>
      </c>
      <c r="F54" s="22">
        <f ca="1">IF(E54=0,0,IF(C54=0,1,E54/C54))</f>
        <v>0.11827344389314164</v>
      </c>
      <c r="G54" s="21">
        <f>SUMIF($C$6:F$6,G$5,$C54:F54)</f>
        <v>193078</v>
      </c>
      <c r="H54" s="87">
        <f ca="1">SUMIF($C$6:G$6,H$5,$C54:G54)</f>
        <v>215914</v>
      </c>
      <c r="I54" s="21">
        <f ca="1">SUM(H54-G54)</f>
        <v>22836</v>
      </c>
      <c r="J54" s="22">
        <f ca="1">IF(I54=0,0,IF(G54=0,1,I54/G54))</f>
        <v>0.11827344389314164</v>
      </c>
      <c r="K54" s="21">
        <f>+DA54</f>
        <v>186737</v>
      </c>
      <c r="L54" s="87">
        <f ca="1">OFFSET(DA54,0,14,1,1)</f>
        <v>221712</v>
      </c>
      <c r="M54" s="21">
        <f ca="1">SUM(L54-K54)</f>
        <v>34975</v>
      </c>
      <c r="N54" s="22">
        <f ca="1">IF(M54=0,0,IF(K54=0,1,M54/K54))</f>
        <v>0.18729550115938459</v>
      </c>
      <c r="O54" s="21">
        <f>SUMIF($C$6:N$6,O$5,$C54:N54)</f>
        <v>379815</v>
      </c>
      <c r="P54" s="87">
        <f ca="1">SUMIF($C$6:O$6,P$5,$C54:O54)</f>
        <v>437626</v>
      </c>
      <c r="Q54" s="21">
        <f ca="1">SUM(P54-O54)</f>
        <v>57811</v>
      </c>
      <c r="R54" s="22">
        <f ca="1">IF(Q54=0,0,IF(O54=0,1,Q54/O54))</f>
        <v>0.15220831194133985</v>
      </c>
      <c r="S54" s="21">
        <f>+DB54</f>
        <v>233613</v>
      </c>
      <c r="T54" s="87">
        <f ca="1">OFFSET(DB54,0,14,1,1)</f>
        <v>274935</v>
      </c>
      <c r="U54" s="21">
        <f ca="1">SUM(T54-S54)</f>
        <v>41322</v>
      </c>
      <c r="V54" s="22">
        <f ca="1">IF(U54=0,0,IF(S54=0,1,U54/S54))</f>
        <v>0.17688227966765549</v>
      </c>
      <c r="W54" s="21">
        <f>SUMIF($C$6:V$6,W$5,$C54:V54)</f>
        <v>613428</v>
      </c>
      <c r="X54" s="87">
        <f ca="1">SUMIF($C$6:W$6,X$5,$C54:W54)</f>
        <v>712561</v>
      </c>
      <c r="Y54" s="21">
        <f ca="1">SUM(X54-W54)</f>
        <v>99133</v>
      </c>
      <c r="Z54" s="22">
        <f ca="1">IF(Y54=0,0,IF(W54=0,1,Y54/W54))</f>
        <v>0.16160494793194963</v>
      </c>
      <c r="AA54" s="21">
        <f>+DC54</f>
        <v>272539</v>
      </c>
      <c r="AB54" s="87">
        <f ca="1">OFFSET(DC54,0,14,1,1)</f>
        <v>287878</v>
      </c>
      <c r="AC54" s="21">
        <f ca="1">SUM(AB54-AA54)</f>
        <v>15339</v>
      </c>
      <c r="AD54" s="22">
        <f ca="1">IF(AC54=0,0,IF(AA54=0,1,AC54/AA54))</f>
        <v>5.6281853239352898E-2</v>
      </c>
      <c r="AE54" s="21">
        <f>SUMIF($C$6:AD$6,AE$5,$C54:AD54)</f>
        <v>885967</v>
      </c>
      <c r="AF54" s="87">
        <f ca="1">SUMIF($C$6:AE$6,AF$5,$C54:AE54)</f>
        <v>1000439</v>
      </c>
      <c r="AG54" s="21">
        <f ca="1">SUM(AF54-AE54)</f>
        <v>114472</v>
      </c>
      <c r="AH54" s="22">
        <f ca="1">IF(AG54=0,0,IF(AE54=0,1,AG54/AE54))</f>
        <v>0.12920571533702724</v>
      </c>
      <c r="AI54" s="21">
        <f>+DD54</f>
        <v>299098</v>
      </c>
      <c r="AJ54" s="87">
        <f ca="1">OFFSET(DD54,0,14,1,1)</f>
        <v>304867</v>
      </c>
      <c r="AK54" s="21">
        <f ca="1">SUM(AJ54-AI54)</f>
        <v>5769</v>
      </c>
      <c r="AL54" s="22">
        <f ca="1">IF(AK54=0,0,IF(AI54=0,1,AK54/AI54))</f>
        <v>1.9287992564310026E-2</v>
      </c>
      <c r="AM54" s="21">
        <f>SUMIF($C$6:AL$6,AM$5,$C54:AL54)</f>
        <v>1185065</v>
      </c>
      <c r="AN54" s="87">
        <f ca="1">SUMIF($C$6:AM$6,AN$5,$C54:AM54)</f>
        <v>1305306</v>
      </c>
      <c r="AO54" s="21">
        <f ca="1">SUM(AN54-AM54)</f>
        <v>120241</v>
      </c>
      <c r="AP54" s="22">
        <f ca="1">IF(AO54=0,0,IF(AM54=0,1,AO54/AM54))</f>
        <v>0.10146363279651327</v>
      </c>
      <c r="AQ54" s="21">
        <f>+DE54</f>
        <v>318630</v>
      </c>
      <c r="AR54" s="87">
        <f ca="1">OFFSET(DE54,0,14,1,1)</f>
        <v>324098</v>
      </c>
      <c r="AS54" s="21">
        <f ca="1">SUM(AR54-AQ54)</f>
        <v>5468</v>
      </c>
      <c r="AT54" s="22">
        <f ca="1">IF(AS54=0,0,IF(AQ54=0,1,AS54/AQ54))</f>
        <v>1.7160970404544455E-2</v>
      </c>
      <c r="AU54" s="21">
        <f>SUMIF($C$6:AT$6,AU$5,$C54:AT54)</f>
        <v>1503695</v>
      </c>
      <c r="AV54" s="87">
        <f ca="1">SUMIF($C$6:AU$6,AV$5,$C54:AU54)</f>
        <v>1629404</v>
      </c>
      <c r="AW54" s="21">
        <f ca="1">SUM(AV54-AU54)</f>
        <v>125709</v>
      </c>
      <c r="AX54" s="22">
        <f ca="1">IF(AW54=0,0,IF(AU54=0,1,AW54/AU54))</f>
        <v>8.3600065172791019E-2</v>
      </c>
      <c r="AY54" s="21">
        <f>+DF54</f>
        <v>405079</v>
      </c>
      <c r="AZ54" s="87">
        <f ca="1">OFFSET(DF54,0,14,1,1)</f>
        <v>397002</v>
      </c>
      <c r="BA54" s="21">
        <f ca="1">SUM(AZ54-AY54)</f>
        <v>-8077</v>
      </c>
      <c r="BB54" s="22">
        <f ca="1">IF(BA54=0,0,IF(AY54=0,1,BA54/AY54))</f>
        <v>-1.9939320478227704E-2</v>
      </c>
      <c r="BC54" s="21">
        <f>SUMIF($C$6:BB$6,BC$5,$C54:BB54)</f>
        <v>1908774</v>
      </c>
      <c r="BD54" s="87">
        <f ca="1">SUMIF($C$6:BC$6,BD$5,$C54:BC54)</f>
        <v>2026406</v>
      </c>
      <c r="BE54" s="21">
        <f ca="1">SUM(BD54-BC54)</f>
        <v>117632</v>
      </c>
      <c r="BF54" s="22">
        <f ca="1">IF(BE54=0,0,IF(BC54=0,1,BE54/BC54))</f>
        <v>6.1626991985431485E-2</v>
      </c>
      <c r="BG54" s="21">
        <f>+DG54</f>
        <v>407615</v>
      </c>
      <c r="BH54" s="87">
        <f ca="1">OFFSET(DG54,0,14,1,1)</f>
        <v>440210</v>
      </c>
      <c r="BI54" s="21">
        <f ca="1">SUM(BH54-BG54)</f>
        <v>32595</v>
      </c>
      <c r="BJ54" s="22">
        <f ca="1">IF(BI54=0,0,IF(BG54=0,1,BI54/BG54))</f>
        <v>7.9965163205475753E-2</v>
      </c>
      <c r="BK54" s="21">
        <f>SUMIF($C$6:BJ$6,BK$5,$C54:BJ54)</f>
        <v>2316389</v>
      </c>
      <c r="BL54" s="87">
        <f ca="1">SUMIF($C$6:BK$6,BL$5,$C54:BK54)</f>
        <v>2466616</v>
      </c>
      <c r="BM54" s="21">
        <f ca="1">SUM(BL54-BK54)</f>
        <v>150227</v>
      </c>
      <c r="BN54" s="22">
        <f ca="1">IF(BM54=0,0,IF(BK54=0,1,BM54/BK54))</f>
        <v>6.4853960194077936E-2</v>
      </c>
      <c r="BO54" s="21">
        <f>+DH54</f>
        <v>312091</v>
      </c>
      <c r="BP54" s="87">
        <f ca="1">OFFSET(DH54,0,14,1,1)</f>
        <v>327170</v>
      </c>
      <c r="BQ54" s="21">
        <f ca="1">SUM(BP54-BO54)</f>
        <v>15079</v>
      </c>
      <c r="BR54" s="22">
        <f ca="1">IF(BQ54=0,0,IF(BO54=0,1,BQ54/BO54))</f>
        <v>4.8316036027953382E-2</v>
      </c>
      <c r="BS54" s="21">
        <f>SUMIF($C$6:BR$6,BS$5,$C54:BR54)</f>
        <v>2628480</v>
      </c>
      <c r="BT54" s="87">
        <f ca="1">SUMIF($C$6:BS$6,BT$5,$C54:BS54)</f>
        <v>2793786</v>
      </c>
      <c r="BU54" s="21">
        <f ca="1">SUM(BT54-BS54)</f>
        <v>165306</v>
      </c>
      <c r="BV54" s="22">
        <f ca="1">IF(BU54=0,0,IF(BS54=0,1,BU54/BS54))</f>
        <v>6.2890339663988312E-2</v>
      </c>
      <c r="BW54" s="21">
        <f>+DI54</f>
        <v>292281</v>
      </c>
      <c r="BX54" s="87">
        <f ca="1">OFFSET(DI54,0,14,1,1)</f>
        <v>296124</v>
      </c>
      <c r="BY54" s="21">
        <f ca="1">SUM(BX54-BW54)</f>
        <v>3843</v>
      </c>
      <c r="BZ54" s="22">
        <f ca="1">IF(BY54=0,0,IF(BW54=0,1,BY54/BW54))</f>
        <v>1.3148305911092407E-2</v>
      </c>
      <c r="CA54" s="21">
        <f>SUMIF($C$6:BZ$6,CA$5,$C54:BZ54)</f>
        <v>2920761</v>
      </c>
      <c r="CB54" s="87">
        <f ca="1">SUMIF($C$6:CA$6,CB$5,$C54:CA54)</f>
        <v>3089910</v>
      </c>
      <c r="CC54" s="21">
        <f ca="1">SUM(CB54-CA54)</f>
        <v>169149</v>
      </c>
      <c r="CD54" s="22">
        <f ca="1">IF(CC54=0,0,IF(CA54=0,1,CC54/CA54))</f>
        <v>5.7912646738298684E-2</v>
      </c>
      <c r="CE54" s="21">
        <f>+DJ54</f>
        <v>267374</v>
      </c>
      <c r="CF54" s="87">
        <f ca="1">OFFSET(DJ54,0,14,1,1)</f>
        <v>275457</v>
      </c>
      <c r="CG54" s="21">
        <f ca="1">SUM(CF54-CE54)</f>
        <v>8083</v>
      </c>
      <c r="CH54" s="22">
        <f ca="1">IF(CG54=0,0,IF(CE54=0,1,CG54/CE54))</f>
        <v>3.0231062107759169E-2</v>
      </c>
      <c r="CI54" s="21">
        <f>SUMIF($C$6:CH$6,CI$5,$C54:CH54)</f>
        <v>3188135</v>
      </c>
      <c r="CJ54" s="87">
        <f ca="1">SUMIF($C$6:CI$6,CJ$5,$C54:CI54)</f>
        <v>3365367</v>
      </c>
      <c r="CK54" s="21">
        <f ca="1">SUM(CJ54-CI54)</f>
        <v>177232</v>
      </c>
      <c r="CL54" s="22">
        <f ca="1">IF(CK54=0,0,IF(CI54=0,1,CK54/CI54))</f>
        <v>5.5591121455019939E-2</v>
      </c>
      <c r="CM54" s="21">
        <f>+DK54</f>
        <v>273144</v>
      </c>
      <c r="CN54" s="87">
        <f ca="1">OFFSET(DK54,0,14,1,1)</f>
        <v>269382</v>
      </c>
      <c r="CO54" s="21">
        <f ca="1">SUM(CN54-CM54)</f>
        <v>-3762</v>
      </c>
      <c r="CP54" s="22">
        <f ca="1">IF(CO54=0,0,IF(CM54=0,1,CO54/CM54))</f>
        <v>-1.3772954924874792E-2</v>
      </c>
      <c r="CQ54" s="21">
        <f>SUMIF($C$6:CP$6,CQ$5,$C54:CP54)</f>
        <v>3461279</v>
      </c>
      <c r="CR54" s="87">
        <f ca="1">SUMIF($C$6:CQ$6,CR$5,$C54:CQ54)</f>
        <v>3634749</v>
      </c>
      <c r="CS54" s="21">
        <f ca="1">SUM(CR54-CQ54)</f>
        <v>173470</v>
      </c>
      <c r="CT54" s="22">
        <f ca="1">IF(CS54=0,0,IF(CQ54=0,1,CS54/CQ54))</f>
        <v>5.0117312126528951E-2</v>
      </c>
      <c r="CW54" s="12" t="s">
        <v>15</v>
      </c>
      <c r="CX54" s="81" t="s">
        <v>6</v>
      </c>
      <c r="CZ54" s="88">
        <f>SUMIF(RBW!$A$73:$A$78,'2011-2012'!CZ$7,RBW!D$73:D$78)</f>
        <v>193078</v>
      </c>
      <c r="DA54" s="88">
        <f>SUMIF(RBW!$A$73:$A$78,'2011-2012'!DA$7,RBW!E$73:E$78)</f>
        <v>186737</v>
      </c>
      <c r="DB54" s="88">
        <f>SUMIF(RBW!$A$73:$A$78,'2011-2012'!DB$7,RBW!F$73:F$78)</f>
        <v>233613</v>
      </c>
      <c r="DC54" s="88">
        <f>SUMIF(RBW!$A$73:$A$78,'2011-2012'!DC$7,RBW!G$73:G$78)</f>
        <v>272539</v>
      </c>
      <c r="DD54" s="88">
        <f>SUMIF(RBW!$A$73:$A$78,'2011-2012'!DD$7,RBW!H$73:H$78)</f>
        <v>299098</v>
      </c>
      <c r="DE54" s="88">
        <f>SUMIF(RBW!$A$73:$A$78,'2011-2012'!DE$7,RBW!I$73:I$78)</f>
        <v>318630</v>
      </c>
      <c r="DF54" s="88">
        <f>SUMIF(RBW!$A$73:$A$78,'2011-2012'!DF$7,RBW!J$73:J$78)</f>
        <v>405079</v>
      </c>
      <c r="DG54" s="88">
        <f>SUMIF(RBW!$A$73:$A$78,'2011-2012'!DG$7,RBW!K$73:K$78)</f>
        <v>407615</v>
      </c>
      <c r="DH54" s="88">
        <f>SUMIF(RBW!$A$73:$A$78,'2011-2012'!DH$7,RBW!L$73:L$78)</f>
        <v>312091</v>
      </c>
      <c r="DI54" s="88">
        <f>SUMIF(RBW!$A$73:$A$78,'2011-2012'!DI$7,RBW!M$73:M$78)</f>
        <v>292281</v>
      </c>
      <c r="DJ54" s="88">
        <f>SUMIF(RBW!$A$73:$A$78,'2011-2012'!DJ$7,RBW!N$73:N$78)</f>
        <v>267374</v>
      </c>
      <c r="DK54" s="88">
        <f>SUMIF(RBW!$A$73:$A$78,'2011-2012'!DK$7,RBW!O$73:O$78)</f>
        <v>273144</v>
      </c>
      <c r="DN54" s="88">
        <f>SUMIF(RBW!$A$73:$A$79,'2011-2012'!DN$7,RBW!D$73:D$79)</f>
        <v>215914</v>
      </c>
      <c r="DO54" s="88">
        <f>SUMIF(RBW!$A$73:$A$79,'2011-2012'!DO$7,RBW!E$73:E$79)</f>
        <v>221712</v>
      </c>
      <c r="DP54" s="88">
        <f>SUMIF(RBW!$A$73:$A$79,'2011-2012'!DP$7,RBW!F$73:F$79)</f>
        <v>274935</v>
      </c>
      <c r="DQ54" s="88">
        <f>SUMIF(RBW!$A$73:$A$79,'2011-2012'!DQ$7,RBW!G$73:G$79)</f>
        <v>287878</v>
      </c>
      <c r="DR54" s="88">
        <f>SUMIF(RBW!$A$73:$A$79,'2011-2012'!DR$7,RBW!H$73:H$79)</f>
        <v>304867</v>
      </c>
      <c r="DS54" s="88">
        <f>SUMIF(RBW!$A$73:$A$79,'2011-2012'!DS$7,RBW!I$73:I$79)</f>
        <v>324098</v>
      </c>
      <c r="DT54" s="88">
        <f>SUMIF(RBW!$A$73:$A$79,'2011-2012'!DT$7,RBW!J$73:J$79)</f>
        <v>397002</v>
      </c>
      <c r="DU54" s="88">
        <f>SUMIF(RBW!$A$73:$A$79,'2011-2012'!DU$7,RBW!K$73:K$79)</f>
        <v>440210</v>
      </c>
      <c r="DV54" s="88">
        <f>SUMIF(RBW!$A$73:$A$79,'2011-2012'!DV$7,RBW!L$73:L$79)</f>
        <v>327170</v>
      </c>
      <c r="DW54" s="88">
        <f>SUMIF(RBW!$A$73:$A$79,'2011-2012'!DW$7,RBW!M$73:M$79)</f>
        <v>296124</v>
      </c>
      <c r="DX54" s="88">
        <f>SUMIF(RBW!$A$73:$A$79,'2011-2012'!DX$7,RBW!N$73:N$79)</f>
        <v>275457</v>
      </c>
      <c r="DY54" s="88">
        <f>SUMIF(RBW!$A$73:$A$79,'2011-2012'!DY$7,RBW!O$73:O$79)</f>
        <v>269382</v>
      </c>
      <c r="DZ54"/>
    </row>
    <row r="55" spans="1:130" s="12" customFormat="1" ht="15.75" customHeight="1">
      <c r="A55" s="101" t="str">
        <f>+CW56</f>
        <v>Rainbow Bridge</v>
      </c>
      <c r="B55" s="29" t="s">
        <v>7</v>
      </c>
      <c r="C55" s="87">
        <f>+CZ55</f>
        <v>7</v>
      </c>
      <c r="D55" s="87">
        <f ca="1">OFFSET(CZ55,0,14,1,1)</f>
        <v>10</v>
      </c>
      <c r="E55" s="21">
        <f ca="1">SUM(D55-C55)</f>
        <v>3</v>
      </c>
      <c r="F55" s="22">
        <f ca="1">IF(E55=0,0,IF(C55=0,1,E55/C55))</f>
        <v>0.42857142857142855</v>
      </c>
      <c r="G55" s="21">
        <f>SUMIF($C$6:F$6,G$5,$C55:F55)</f>
        <v>7</v>
      </c>
      <c r="H55" s="87">
        <f ca="1">SUMIF($C$6:G$6,H$5,$C55:G55)</f>
        <v>10</v>
      </c>
      <c r="I55" s="21">
        <f ca="1">SUM(H55-G55)</f>
        <v>3</v>
      </c>
      <c r="J55" s="22">
        <f ca="1">IF(I55=0,0,IF(G55=0,1,I55/G55))</f>
        <v>0.42857142857142855</v>
      </c>
      <c r="K55" s="21">
        <f>+DA55</f>
        <v>4</v>
      </c>
      <c r="L55" s="87">
        <f ca="1">OFFSET(DA55,0,14,1,1)</f>
        <v>11</v>
      </c>
      <c r="M55" s="21">
        <f ca="1">SUM(L55-K55)</f>
        <v>7</v>
      </c>
      <c r="N55" s="22">
        <f ca="1">IF(M55=0,0,IF(K55=0,1,M55/K55))</f>
        <v>1.75</v>
      </c>
      <c r="O55" s="21">
        <f>SUMIF($C$6:N$6,O$5,$C55:N55)</f>
        <v>11</v>
      </c>
      <c r="P55" s="87">
        <f ca="1">SUMIF($C$6:O$6,P$5,$C55:O55)</f>
        <v>21</v>
      </c>
      <c r="Q55" s="21">
        <f ca="1">SUM(P55-O55)</f>
        <v>10</v>
      </c>
      <c r="R55" s="22">
        <f ca="1">IF(Q55=0,0,IF(O55=0,1,Q55/O55))</f>
        <v>0.90909090909090906</v>
      </c>
      <c r="S55" s="21">
        <f>+DB55</f>
        <v>9</v>
      </c>
      <c r="T55" s="87">
        <f ca="1">OFFSET(DB55,0,14,1,1)</f>
        <v>9</v>
      </c>
      <c r="U55" s="21">
        <f ca="1">SUM(T55-S55)</f>
        <v>0</v>
      </c>
      <c r="V55" s="22">
        <f ca="1">IF(U55=0,0,IF(S55=0,1,U55/S55))</f>
        <v>0</v>
      </c>
      <c r="W55" s="21">
        <f>SUMIF($C$6:V$6,W$5,$C55:V55)</f>
        <v>20</v>
      </c>
      <c r="X55" s="87">
        <f ca="1">SUMIF($C$6:W$6,X$5,$C55:W55)</f>
        <v>30</v>
      </c>
      <c r="Y55" s="21">
        <f ca="1">SUM(X55-W55)</f>
        <v>10</v>
      </c>
      <c r="Z55" s="22">
        <f ca="1">IF(Y55=0,0,IF(W55=0,1,Y55/W55))</f>
        <v>0.5</v>
      </c>
      <c r="AA55" s="21">
        <f>+DC55</f>
        <v>9</v>
      </c>
      <c r="AB55" s="87">
        <f ca="1">OFFSET(DC55,0,14,1,1)</f>
        <v>7</v>
      </c>
      <c r="AC55" s="21">
        <f ca="1">SUM(AB55-AA55)</f>
        <v>-2</v>
      </c>
      <c r="AD55" s="22">
        <f ca="1">IF(AC55=0,0,IF(AA55=0,1,AC55/AA55))</f>
        <v>-0.22222222222222221</v>
      </c>
      <c r="AE55" s="21">
        <f>SUMIF($C$6:AD$6,AE$5,$C55:AD55)</f>
        <v>29</v>
      </c>
      <c r="AF55" s="87">
        <f ca="1">SUMIF($C$6:AE$6,AF$5,$C55:AE55)</f>
        <v>37</v>
      </c>
      <c r="AG55" s="21">
        <f ca="1">SUM(AF55-AE55)</f>
        <v>8</v>
      </c>
      <c r="AH55" s="22">
        <f ca="1">IF(AG55=0,0,IF(AE55=0,1,AG55/AE55))</f>
        <v>0.27586206896551724</v>
      </c>
      <c r="AI55" s="21">
        <f>+DD55</f>
        <v>13</v>
      </c>
      <c r="AJ55" s="87">
        <f ca="1">OFFSET(DD55,0,14,1,1)</f>
        <v>8</v>
      </c>
      <c r="AK55" s="21">
        <f ca="1">SUM(AJ55-AI55)</f>
        <v>-5</v>
      </c>
      <c r="AL55" s="22">
        <f ca="1">IF(AK55=0,0,IF(AI55=0,1,AK55/AI55))</f>
        <v>-0.38461538461538464</v>
      </c>
      <c r="AM55" s="21">
        <f>SUMIF($C$6:AL$6,AM$5,$C55:AL55)</f>
        <v>42</v>
      </c>
      <c r="AN55" s="87">
        <f ca="1">SUMIF($C$6:AM$6,AN$5,$C55:AM55)</f>
        <v>45</v>
      </c>
      <c r="AO55" s="21">
        <f ca="1">SUM(AN55-AM55)</f>
        <v>3</v>
      </c>
      <c r="AP55" s="22">
        <f ca="1">IF(AO55=0,0,IF(AM55=0,1,AO55/AM55))</f>
        <v>7.1428571428571425E-2</v>
      </c>
      <c r="AQ55" s="21">
        <f>+DE55</f>
        <v>13</v>
      </c>
      <c r="AR55" s="87">
        <f ca="1">OFFSET(DE55,0,14,1,1)</f>
        <v>4</v>
      </c>
      <c r="AS55" s="21">
        <f ca="1">SUM(AR55-AQ55)</f>
        <v>-9</v>
      </c>
      <c r="AT55" s="22">
        <f ca="1">IF(AS55=0,0,IF(AQ55=0,1,AS55/AQ55))</f>
        <v>-0.69230769230769229</v>
      </c>
      <c r="AU55" s="21">
        <f>SUMIF($C$6:AT$6,AU$5,$C55:AT55)</f>
        <v>55</v>
      </c>
      <c r="AV55" s="87">
        <f ca="1">SUMIF($C$6:AU$6,AV$5,$C55:AU55)</f>
        <v>49</v>
      </c>
      <c r="AW55" s="21">
        <f ca="1">SUM(AV55-AU55)</f>
        <v>-6</v>
      </c>
      <c r="AX55" s="22">
        <f ca="1">IF(AW55=0,0,IF(AU55=0,1,AW55/AU55))</f>
        <v>-0.10909090909090909</v>
      </c>
      <c r="AY55" s="21">
        <f>+DF55</f>
        <v>12</v>
      </c>
      <c r="AZ55" s="87">
        <f ca="1">OFFSET(DF55,0,14,1,1)</f>
        <v>21</v>
      </c>
      <c r="BA55" s="21">
        <f ca="1">SUM(AZ55-AY55)</f>
        <v>9</v>
      </c>
      <c r="BB55" s="22">
        <f ca="1">IF(BA55=0,0,IF(AY55=0,1,BA55/AY55))</f>
        <v>0.75</v>
      </c>
      <c r="BC55" s="21">
        <f>SUMIF($C$6:BB$6,BC$5,$C55:BB55)</f>
        <v>67</v>
      </c>
      <c r="BD55" s="87">
        <f ca="1">SUMIF($C$6:BC$6,BD$5,$C55:BC55)</f>
        <v>70</v>
      </c>
      <c r="BE55" s="21">
        <f ca="1">SUM(BD55-BC55)</f>
        <v>3</v>
      </c>
      <c r="BF55" s="22">
        <f ca="1">IF(BE55=0,0,IF(BC55=0,1,BE55/BC55))</f>
        <v>4.4776119402985072E-2</v>
      </c>
      <c r="BG55" s="21">
        <f>+DG55</f>
        <v>10</v>
      </c>
      <c r="BH55" s="87">
        <f ca="1">OFFSET(DG55,0,14,1,1)</f>
        <v>22</v>
      </c>
      <c r="BI55" s="21">
        <f ca="1">SUM(BH55-BG55)</f>
        <v>12</v>
      </c>
      <c r="BJ55" s="22">
        <f ca="1">IF(BI55=0,0,IF(BG55=0,1,BI55/BG55))</f>
        <v>1.2</v>
      </c>
      <c r="BK55" s="21">
        <f>SUMIF($C$6:BJ$6,BK$5,$C55:BJ55)</f>
        <v>77</v>
      </c>
      <c r="BL55" s="87">
        <f ca="1">SUMIF($C$6:BK$6,BL$5,$C55:BK55)</f>
        <v>92</v>
      </c>
      <c r="BM55" s="21">
        <f ca="1">SUM(BL55-BK55)</f>
        <v>15</v>
      </c>
      <c r="BN55" s="22">
        <f ca="1">IF(BM55=0,0,IF(BK55=0,1,BM55/BK55))</f>
        <v>0.19480519480519481</v>
      </c>
      <c r="BO55" s="21">
        <f>+DH55</f>
        <v>16</v>
      </c>
      <c r="BP55" s="87">
        <f ca="1">OFFSET(DH55,0,14,1,1)</f>
        <v>6</v>
      </c>
      <c r="BQ55" s="21">
        <f ca="1">SUM(BP55-BO55)</f>
        <v>-10</v>
      </c>
      <c r="BR55" s="22">
        <f ca="1">IF(BQ55=0,0,IF(BO55=0,1,BQ55/BO55))</f>
        <v>-0.625</v>
      </c>
      <c r="BS55" s="21">
        <f>SUMIF($C$6:BR$6,BS$5,$C55:BR55)</f>
        <v>93</v>
      </c>
      <c r="BT55" s="87">
        <f ca="1">SUMIF($C$6:BS$6,BT$5,$C55:BS55)</f>
        <v>98</v>
      </c>
      <c r="BU55" s="21">
        <f ca="1">SUM(BT55-BS55)</f>
        <v>5</v>
      </c>
      <c r="BV55" s="22">
        <f ca="1">IF(BU55=0,0,IF(BS55=0,1,BU55/BS55))</f>
        <v>5.3763440860215055E-2</v>
      </c>
      <c r="BW55" s="21">
        <f>+DI55</f>
        <v>11</v>
      </c>
      <c r="BX55" s="87">
        <f ca="1">OFFSET(DI55,0,14,1,1)</f>
        <v>12</v>
      </c>
      <c r="BY55" s="21">
        <f ca="1">SUM(BX55-BW55)</f>
        <v>1</v>
      </c>
      <c r="BZ55" s="22">
        <f ca="1">IF(BY55=0,0,IF(BW55=0,1,BY55/BW55))</f>
        <v>9.0909090909090912E-2</v>
      </c>
      <c r="CA55" s="21">
        <f>SUMIF($C$6:BZ$6,CA$5,$C55:BZ55)</f>
        <v>104</v>
      </c>
      <c r="CB55" s="87">
        <f ca="1">SUMIF($C$6:CA$6,CB$5,$C55:CA55)</f>
        <v>110</v>
      </c>
      <c r="CC55" s="21">
        <f ca="1">SUM(CB55-CA55)</f>
        <v>6</v>
      </c>
      <c r="CD55" s="22">
        <f ca="1">IF(CC55=0,0,IF(CA55=0,1,CC55/CA55))</f>
        <v>5.7692307692307696E-2</v>
      </c>
      <c r="CE55" s="21">
        <f>+DJ55</f>
        <v>13</v>
      </c>
      <c r="CF55" s="87">
        <f ca="1">OFFSET(DJ55,0,14,1,1)</f>
        <v>11</v>
      </c>
      <c r="CG55" s="21">
        <f ca="1">SUM(CF55-CE55)</f>
        <v>-2</v>
      </c>
      <c r="CH55" s="22">
        <f ca="1">IF(CG55=0,0,IF(CE55=0,1,CG55/CE55))</f>
        <v>-0.15384615384615385</v>
      </c>
      <c r="CI55" s="21">
        <f>SUMIF($C$6:CH$6,CI$5,$C55:CH55)</f>
        <v>117</v>
      </c>
      <c r="CJ55" s="87">
        <f ca="1">SUMIF($C$6:CI$6,CJ$5,$C55:CI55)</f>
        <v>121</v>
      </c>
      <c r="CK55" s="21">
        <f ca="1">SUM(CJ55-CI55)</f>
        <v>4</v>
      </c>
      <c r="CL55" s="22">
        <f ca="1">IF(CK55=0,0,IF(CI55=0,1,CK55/CI55))</f>
        <v>3.4188034188034191E-2</v>
      </c>
      <c r="CM55" s="21">
        <f>+DK55</f>
        <v>13</v>
      </c>
      <c r="CN55" s="87">
        <f ca="1">OFFSET(DK55,0,14,1,1)</f>
        <v>12</v>
      </c>
      <c r="CO55" s="21">
        <f ca="1">SUM(CN55-CM55)</f>
        <v>-1</v>
      </c>
      <c r="CP55" s="22">
        <f ca="1">IF(CO55=0,0,IF(CM55=0,1,CO55/CM55))</f>
        <v>-7.6923076923076927E-2</v>
      </c>
      <c r="CQ55" s="21">
        <f>SUMIF($C$6:CP$6,CQ$5,$C55:CP55)</f>
        <v>130</v>
      </c>
      <c r="CR55" s="87">
        <f ca="1">SUMIF($C$6:CQ$6,CR$5,$C55:CQ55)</f>
        <v>133</v>
      </c>
      <c r="CS55" s="21">
        <f ca="1">SUM(CR55-CQ55)</f>
        <v>3</v>
      </c>
      <c r="CT55" s="22">
        <f ca="1">IF(CS55=0,0,IF(CQ55=0,1,CS55/CQ55))</f>
        <v>2.3076923076923078E-2</v>
      </c>
      <c r="CW55" s="12" t="s">
        <v>15</v>
      </c>
      <c r="CX55" s="81" t="s">
        <v>7</v>
      </c>
      <c r="CY55" s="16"/>
      <c r="CZ55" s="88">
        <f>SUMIF(RBW!$A$87:$A$92,'2011-2012'!CZ$7,RBW!D$87:D$92)</f>
        <v>7</v>
      </c>
      <c r="DA55" s="88">
        <f>SUMIF(RBW!$A$87:$A$92,'2011-2012'!DA$7,RBW!E$87:E$92)</f>
        <v>4</v>
      </c>
      <c r="DB55" s="88">
        <f>SUMIF(RBW!$A$87:$A$92,'2011-2012'!DB$7,RBW!F$87:F$92)</f>
        <v>9</v>
      </c>
      <c r="DC55" s="88">
        <f>SUMIF(RBW!$A$87:$A$92,'2011-2012'!DC$7,RBW!G$87:G$92)</f>
        <v>9</v>
      </c>
      <c r="DD55" s="88">
        <f>SUMIF(RBW!$A$87:$A$92,'2011-2012'!DD$7,RBW!H$87:H$92)</f>
        <v>13</v>
      </c>
      <c r="DE55" s="88">
        <f>SUMIF(RBW!$A$87:$A$92,'2011-2012'!DE$7,RBW!I$87:I$92)</f>
        <v>13</v>
      </c>
      <c r="DF55" s="88">
        <f>SUMIF(RBW!$A$87:$A$92,'2011-2012'!DF$7,RBW!J$87:J$92)</f>
        <v>12</v>
      </c>
      <c r="DG55" s="88">
        <f>SUMIF(RBW!$A$87:$A$92,'2011-2012'!DG$7,RBW!K$87:K$92)</f>
        <v>10</v>
      </c>
      <c r="DH55" s="88">
        <f>SUMIF(RBW!$A$87:$A$92,'2011-2012'!DH$7,RBW!L$87:L$92)</f>
        <v>16</v>
      </c>
      <c r="DI55" s="88">
        <f>SUMIF(RBW!$A$87:$A$92,'2011-2012'!DI$7,RBW!M$87:M$92)</f>
        <v>11</v>
      </c>
      <c r="DJ55" s="88">
        <f>SUMIF(RBW!$A$87:$A$92,'2011-2012'!DJ$7,RBW!N$87:N$92)</f>
        <v>13</v>
      </c>
      <c r="DK55" s="88">
        <f>SUMIF(RBW!$A$87:$A$92,'2011-2012'!DK$7,RBW!O$87:O$92)</f>
        <v>13</v>
      </c>
      <c r="DN55" s="88">
        <f>SUMIF(RBW!$A$87:$A$93,'2011-2012'!DN$7,RBW!D$87:D$93)</f>
        <v>10</v>
      </c>
      <c r="DO55" s="88">
        <f>SUMIF(RBW!$A$87:$A$93,'2011-2012'!DO$7,RBW!E$87:E$93)</f>
        <v>11</v>
      </c>
      <c r="DP55" s="88">
        <f>SUMIF(RBW!$A$87:$A$93,'2011-2012'!DP$7,RBW!F$87:F$93)</f>
        <v>9</v>
      </c>
      <c r="DQ55" s="88">
        <f>SUMIF(RBW!$A$87:$A$93,'2011-2012'!DQ$7,RBW!G$87:G$93)</f>
        <v>7</v>
      </c>
      <c r="DR55" s="88">
        <f>SUMIF(RBW!$A$87:$A$93,'2011-2012'!DR$7,RBW!H$87:H$93)</f>
        <v>8</v>
      </c>
      <c r="DS55" s="88">
        <f>SUMIF(RBW!$A$87:$A$93,'2011-2012'!DS$7,RBW!I$87:I$93)</f>
        <v>4</v>
      </c>
      <c r="DT55" s="88">
        <f>SUMIF(RBW!$A$87:$A$93,'2011-2012'!DT$7,RBW!J$87:J$93)</f>
        <v>21</v>
      </c>
      <c r="DU55" s="88">
        <f>SUMIF(RBW!$A$87:$A$93,'2011-2012'!DU$7,RBW!K$87:K$93)</f>
        <v>22</v>
      </c>
      <c r="DV55" s="88">
        <f>SUMIF(RBW!$A$87:$A$93,'2011-2012'!DV$7,RBW!L$87:L$93)</f>
        <v>6</v>
      </c>
      <c r="DW55" s="88">
        <f>SUMIF(RBW!$A$87:$A$93,'2011-2012'!DW$7,RBW!M$87:M$93)</f>
        <v>12</v>
      </c>
      <c r="DX55" s="88">
        <f>SUMIF(RBW!$A$87:$A$93,'2011-2012'!DX$7,RBW!N$87:N$93)</f>
        <v>11</v>
      </c>
      <c r="DY55" s="88">
        <f>SUMIF(RBW!$A$87:$A$93,'2011-2012'!DY$7,RBW!O$87:O$93)</f>
        <v>12</v>
      </c>
      <c r="DZ55"/>
    </row>
    <row r="56" spans="1:130" s="12" customFormat="1" ht="15.6">
      <c r="A56" s="100"/>
      <c r="B56" s="29" t="s">
        <v>8</v>
      </c>
      <c r="C56" s="87">
        <f>+CZ56</f>
        <v>748</v>
      </c>
      <c r="D56" s="87">
        <f ca="1">OFFSET(CZ56,0,14,1,1)</f>
        <v>792</v>
      </c>
      <c r="E56" s="87">
        <f ca="1">SUM(D56-C56)</f>
        <v>44</v>
      </c>
      <c r="F56" s="22">
        <f ca="1">IF(E56=0,0,IF(C56=0,1,E56/C56))</f>
        <v>5.8823529411764705E-2</v>
      </c>
      <c r="G56" s="87">
        <f>SUMIF($C$6:F$6,G$5,$C56:F56)</f>
        <v>748</v>
      </c>
      <c r="H56" s="87">
        <f ca="1">SUMIF($C$6:G$6,H$5,$C56:G56)</f>
        <v>792</v>
      </c>
      <c r="I56" s="87">
        <f ca="1">SUM(H56-G56)</f>
        <v>44</v>
      </c>
      <c r="J56" s="22">
        <f ca="1">IF(I56=0,0,IF(G56=0,1,I56/G56))</f>
        <v>5.8823529411764705E-2</v>
      </c>
      <c r="K56" s="87">
        <f>+DA56</f>
        <v>712</v>
      </c>
      <c r="L56" s="87">
        <f ca="1">OFFSET(DA56,0,14,1,1)</f>
        <v>752</v>
      </c>
      <c r="M56" s="87">
        <f ca="1">SUM(L56-K56)</f>
        <v>40</v>
      </c>
      <c r="N56" s="22">
        <f ca="1">IF(M56=0,0,IF(K56=0,1,M56/K56))</f>
        <v>5.6179775280898875E-2</v>
      </c>
      <c r="O56" s="87">
        <f>SUMIF($C$6:N$6,O$5,$C56:N56)</f>
        <v>1460</v>
      </c>
      <c r="P56" s="87">
        <f ca="1">SUMIF($C$6:O$6,P$5,$C56:O56)</f>
        <v>1544</v>
      </c>
      <c r="Q56" s="87">
        <f ca="1">SUM(P56-O56)</f>
        <v>84</v>
      </c>
      <c r="R56" s="22">
        <f ca="1">IF(Q56=0,0,IF(O56=0,1,Q56/O56))</f>
        <v>5.7534246575342465E-2</v>
      </c>
      <c r="S56" s="87">
        <f>+DB56</f>
        <v>1038</v>
      </c>
      <c r="T56" s="87">
        <f ca="1">OFFSET(DB56,0,14,1,1)</f>
        <v>1056</v>
      </c>
      <c r="U56" s="87">
        <f ca="1">SUM(T56-S56)</f>
        <v>18</v>
      </c>
      <c r="V56" s="22">
        <f ca="1">IF(U56=0,0,IF(S56=0,1,U56/S56))</f>
        <v>1.7341040462427744E-2</v>
      </c>
      <c r="W56" s="87">
        <f>SUMIF($C$6:V$6,W$5,$C56:V56)</f>
        <v>2498</v>
      </c>
      <c r="X56" s="87">
        <f ca="1">SUMIF($C$6:W$6,X$5,$C56:W56)</f>
        <v>2600</v>
      </c>
      <c r="Y56" s="87">
        <f ca="1">SUM(X56-W56)</f>
        <v>102</v>
      </c>
      <c r="Z56" s="22">
        <f ca="1">IF(Y56=0,0,IF(W56=0,1,Y56/W56))</f>
        <v>4.0832666132906328E-2</v>
      </c>
      <c r="AA56" s="87">
        <f>+DC56</f>
        <v>1776</v>
      </c>
      <c r="AB56" s="87">
        <f ca="1">OFFSET(DC56,0,14,1,1)</f>
        <v>1842</v>
      </c>
      <c r="AC56" s="87">
        <f ca="1">SUM(AB56-AA56)</f>
        <v>66</v>
      </c>
      <c r="AD56" s="22">
        <f ca="1">IF(AC56=0,0,IF(AA56=0,1,AC56/AA56))</f>
        <v>3.7162162162162164E-2</v>
      </c>
      <c r="AE56" s="87">
        <f>SUMIF($C$6:AD$6,AE$5,$C56:AD56)</f>
        <v>4274</v>
      </c>
      <c r="AF56" s="87">
        <f ca="1">SUMIF($C$6:AE$6,AF$5,$C56:AE56)</f>
        <v>4442</v>
      </c>
      <c r="AG56" s="87">
        <f ca="1">SUM(AF56-AE56)</f>
        <v>168</v>
      </c>
      <c r="AH56" s="22">
        <f ca="1">IF(AG56=0,0,IF(AE56=0,1,AG56/AE56))</f>
        <v>3.9307440336920914E-2</v>
      </c>
      <c r="AI56" s="87">
        <f>+DD56</f>
        <v>3194</v>
      </c>
      <c r="AJ56" s="87">
        <f ca="1">OFFSET(DD56,0,14,1,1)</f>
        <v>3138</v>
      </c>
      <c r="AK56" s="87">
        <f ca="1">SUM(AJ56-AI56)</f>
        <v>-56</v>
      </c>
      <c r="AL56" s="22">
        <f ca="1">IF(AK56=0,0,IF(AI56=0,1,AK56/AI56))</f>
        <v>-1.7532874139010644E-2</v>
      </c>
      <c r="AM56" s="87">
        <f>SUMIF($C$6:AL$6,AM$5,$C56:AL56)</f>
        <v>7468</v>
      </c>
      <c r="AN56" s="87">
        <f ca="1">SUMIF($C$6:AM$6,AN$5,$C56:AM56)</f>
        <v>7580</v>
      </c>
      <c r="AO56" s="87">
        <f ca="1">SUM(AN56-AM56)</f>
        <v>112</v>
      </c>
      <c r="AP56" s="22">
        <f ca="1">IF(AO56=0,0,IF(AM56=0,1,AO56/AM56))</f>
        <v>1.4997321906802356E-2</v>
      </c>
      <c r="AQ56" s="87">
        <f>+DE56</f>
        <v>3702</v>
      </c>
      <c r="AR56" s="87">
        <f ca="1">OFFSET(DE56,0,14,1,1)</f>
        <v>3590</v>
      </c>
      <c r="AS56" s="87">
        <f ca="1">SUM(AR56-AQ56)</f>
        <v>-112</v>
      </c>
      <c r="AT56" s="22">
        <f ca="1">IF(AS56=0,0,IF(AQ56=0,1,AS56/AQ56))</f>
        <v>-3.0253916801728797E-2</v>
      </c>
      <c r="AU56" s="87">
        <f>SUMIF($C$6:AT$6,AU$5,$C56:AT56)</f>
        <v>11170</v>
      </c>
      <c r="AV56" s="87">
        <f ca="1">SUMIF($C$6:AU$6,AV$5,$C56:AU56)</f>
        <v>11170</v>
      </c>
      <c r="AW56" s="87">
        <f ca="1">SUM(AV56-AU56)</f>
        <v>0</v>
      </c>
      <c r="AX56" s="22">
        <f ca="1">IF(AW56=0,0,IF(AU56=0,1,AW56/AU56))</f>
        <v>0</v>
      </c>
      <c r="AY56" s="87">
        <f>+DF56</f>
        <v>3714</v>
      </c>
      <c r="AZ56" s="87">
        <f ca="1">OFFSET(DF56,0,14,1,1)</f>
        <v>3822</v>
      </c>
      <c r="BA56" s="87">
        <f ca="1">SUM(AZ56-AY56)</f>
        <v>108</v>
      </c>
      <c r="BB56" s="22">
        <f ca="1">IF(BA56=0,0,IF(AY56=0,1,BA56/AY56))</f>
        <v>2.9079159935379646E-2</v>
      </c>
      <c r="BC56" s="87">
        <f>SUMIF($C$6:BB$6,BC$5,$C56:BB56)</f>
        <v>14884</v>
      </c>
      <c r="BD56" s="87">
        <f ca="1">SUMIF($C$6:BC$6,BD$5,$C56:BC56)</f>
        <v>14992</v>
      </c>
      <c r="BE56" s="87">
        <f ca="1">SUM(BD56-BC56)</f>
        <v>108</v>
      </c>
      <c r="BF56" s="22">
        <f ca="1">IF(BE56=0,0,IF(BC56=0,1,BE56/BC56))</f>
        <v>7.2561139478634776E-3</v>
      </c>
      <c r="BG56" s="87">
        <f>+DG56</f>
        <v>3580</v>
      </c>
      <c r="BH56" s="87">
        <f ca="1">OFFSET(DG56,0,14,1,1)</f>
        <v>3724</v>
      </c>
      <c r="BI56" s="87">
        <f ca="1">SUM(BH56-BG56)</f>
        <v>144</v>
      </c>
      <c r="BJ56" s="22">
        <f ca="1">IF(BI56=0,0,IF(BG56=0,1,BI56/BG56))</f>
        <v>4.0223463687150837E-2</v>
      </c>
      <c r="BK56" s="87">
        <f>SUMIF($C$6:BJ$6,BK$5,$C56:BJ56)</f>
        <v>18464</v>
      </c>
      <c r="BL56" s="87">
        <f ca="1">SUMIF($C$6:BK$6,BL$5,$C56:BK56)</f>
        <v>18716</v>
      </c>
      <c r="BM56" s="87">
        <f ca="1">SUM(BL56-BK56)</f>
        <v>252</v>
      </c>
      <c r="BN56" s="22">
        <f ca="1">IF(BM56=0,0,IF(BK56=0,1,BM56/BK56))</f>
        <v>1.3648180242634315E-2</v>
      </c>
      <c r="BO56" s="87">
        <f>+DH56</f>
        <v>3704</v>
      </c>
      <c r="BP56" s="87">
        <f ca="1">OFFSET(DH56,0,14,1,1)</f>
        <v>3674</v>
      </c>
      <c r="BQ56" s="87">
        <f ca="1">SUM(BP56-BO56)</f>
        <v>-30</v>
      </c>
      <c r="BR56" s="22">
        <f ca="1">IF(BQ56=0,0,IF(BO56=0,1,BQ56/BO56))</f>
        <v>-8.099352051835854E-3</v>
      </c>
      <c r="BS56" s="87">
        <f>SUMIF($C$6:BR$6,BS$5,$C56:BR56)</f>
        <v>22168</v>
      </c>
      <c r="BT56" s="87">
        <f ca="1">SUMIF($C$6:BS$6,BT$5,$C56:BS56)</f>
        <v>22390</v>
      </c>
      <c r="BU56" s="87">
        <f ca="1">SUM(BT56-BS56)</f>
        <v>222</v>
      </c>
      <c r="BV56" s="22">
        <f ca="1">IF(BU56=0,0,IF(BS56=0,1,BU56/BS56))</f>
        <v>1.0014435221941537E-2</v>
      </c>
      <c r="BW56" s="87">
        <f>+DI56</f>
        <v>2970</v>
      </c>
      <c r="BX56" s="87">
        <f ca="1">OFFSET(DI56,0,14,1,1)</f>
        <v>3138</v>
      </c>
      <c r="BY56" s="87">
        <f ca="1">SUM(BX56-BW56)</f>
        <v>168</v>
      </c>
      <c r="BZ56" s="22">
        <f ca="1">IF(BY56=0,0,IF(BW56=0,1,BY56/BW56))</f>
        <v>5.6565656565656569E-2</v>
      </c>
      <c r="CA56" s="87">
        <f>SUMIF($C$6:BZ$6,CA$5,$C56:BZ56)</f>
        <v>25138</v>
      </c>
      <c r="CB56" s="87">
        <f ca="1">SUMIF($C$6:CA$6,CB$5,$C56:CA56)</f>
        <v>25528</v>
      </c>
      <c r="CC56" s="87">
        <f ca="1">SUM(CB56-CA56)</f>
        <v>390</v>
      </c>
      <c r="CD56" s="22">
        <f ca="1">IF(CC56=0,0,IF(CA56=0,1,CC56/CA56))</f>
        <v>1.5514360728777149E-2</v>
      </c>
      <c r="CE56" s="87">
        <f>+DJ56</f>
        <v>1350</v>
      </c>
      <c r="CF56" s="87">
        <f ca="1">OFFSET(DJ56,0,14,1,1)</f>
        <v>1250</v>
      </c>
      <c r="CG56" s="87">
        <f ca="1">SUM(CF56-CE56)</f>
        <v>-100</v>
      </c>
      <c r="CH56" s="22">
        <f ca="1">IF(CG56=0,0,IF(CE56=0,1,CG56/CE56))</f>
        <v>-7.407407407407407E-2</v>
      </c>
      <c r="CI56" s="87">
        <f>SUMIF($C$6:CH$6,CI$5,$C56:CH56)</f>
        <v>26488</v>
      </c>
      <c r="CJ56" s="87">
        <f ca="1">SUMIF($C$6:CI$6,CJ$5,$C56:CI56)</f>
        <v>26778</v>
      </c>
      <c r="CK56" s="87">
        <f ca="1">SUM(CJ56-CI56)</f>
        <v>290</v>
      </c>
      <c r="CL56" s="22">
        <f ca="1">IF(CK56=0,0,IF(CI56=0,1,CK56/CI56))</f>
        <v>1.0948353971609785E-2</v>
      </c>
      <c r="CM56" s="87">
        <f>+DK56</f>
        <v>1090</v>
      </c>
      <c r="CN56" s="87">
        <f ca="1">OFFSET(DK56,0,14,1,1)</f>
        <v>1114</v>
      </c>
      <c r="CO56" s="87">
        <f ca="1">SUM(CN56-CM56)</f>
        <v>24</v>
      </c>
      <c r="CP56" s="22">
        <f ca="1">IF(CO56=0,0,IF(CM56=0,1,CO56/CM56))</f>
        <v>2.2018348623853212E-2</v>
      </c>
      <c r="CQ56" s="87">
        <f>SUMIF($C$6:CP$6,CQ$5,$C56:CP56)</f>
        <v>27578</v>
      </c>
      <c r="CR56" s="87">
        <f ca="1">SUMIF($C$6:CQ$6,CR$5,$C56:CQ56)</f>
        <v>27892</v>
      </c>
      <c r="CS56" s="87">
        <f ca="1">SUM(CR56-CQ56)</f>
        <v>314</v>
      </c>
      <c r="CT56" s="22">
        <f ca="1">IF(CS56=0,0,IF(CQ56=0,1,CS56/CQ56))</f>
        <v>1.1385887301472188E-2</v>
      </c>
      <c r="CW56" s="12" t="s">
        <v>15</v>
      </c>
      <c r="CX56" s="81" t="s">
        <v>8</v>
      </c>
      <c r="CY56" s="16"/>
      <c r="CZ56" s="88">
        <f>SUMIF(RBW!$A$101:$A$106,'2011-2012'!CZ$7,RBW!D$101:D$106)</f>
        <v>748</v>
      </c>
      <c r="DA56" s="88">
        <f>SUMIF(RBW!$A$101:$A$106,'2011-2012'!DA$7,RBW!E$101:E$106)</f>
        <v>712</v>
      </c>
      <c r="DB56" s="88">
        <f>SUMIF(RBW!$A$101:$A$106,'2011-2012'!DB$7,RBW!F$101:F$106)</f>
        <v>1038</v>
      </c>
      <c r="DC56" s="88">
        <f>SUMIF(RBW!$A$101:$A$106,'2011-2012'!DC$7,RBW!G$101:G$106)</f>
        <v>1776</v>
      </c>
      <c r="DD56" s="88">
        <f>SUMIF(RBW!$A$101:$A$106,'2011-2012'!DD$7,RBW!H$101:H$106)</f>
        <v>3194</v>
      </c>
      <c r="DE56" s="88">
        <f>SUMIF(RBW!$A$101:$A$106,'2011-2012'!DE$7,RBW!I$101:I$106)</f>
        <v>3702</v>
      </c>
      <c r="DF56" s="88">
        <f>SUMIF(RBW!$A$101:$A$106,'2011-2012'!DF$7,RBW!J$101:J$106)</f>
        <v>3714</v>
      </c>
      <c r="DG56" s="88">
        <f>SUMIF(RBW!$A$101:$A$106,'2011-2012'!DG$7,RBW!K$101:K$106)</f>
        <v>3580</v>
      </c>
      <c r="DH56" s="88">
        <f>SUMIF(RBW!$A$101:$A$106,'2011-2012'!DH$7,RBW!L$101:L$106)</f>
        <v>3704</v>
      </c>
      <c r="DI56" s="88">
        <f>SUMIF(RBW!$A$101:$A$106,'2011-2012'!DI$7,RBW!M$101:M$106)</f>
        <v>2970</v>
      </c>
      <c r="DJ56" s="88">
        <f>SUMIF(RBW!$A$101:$A$106,'2011-2012'!DJ$7,RBW!N$101:N$106)</f>
        <v>1350</v>
      </c>
      <c r="DK56" s="88">
        <f>SUMIF(RBW!$A$101:$A$106,'2011-2012'!DK$7,RBW!O$101:O$106)</f>
        <v>1090</v>
      </c>
      <c r="DN56" s="88">
        <f>SUMIF(RBW!$A$101:$A$107,'2011-2012'!DN$7,RBW!D$101:D$107)</f>
        <v>792</v>
      </c>
      <c r="DO56" s="88">
        <f>SUMIF(RBW!$A$101:$A$107,'2011-2012'!DO$7,RBW!E$101:E$107)</f>
        <v>752</v>
      </c>
      <c r="DP56" s="88">
        <f>SUMIF(RBW!$A$101:$A$107,'2011-2012'!DP$7,RBW!F$101:F$107)</f>
        <v>1056</v>
      </c>
      <c r="DQ56" s="88">
        <f>SUMIF(RBW!$A$101:$A$107,'2011-2012'!DQ$7,RBW!G$101:G$107)</f>
        <v>1842</v>
      </c>
      <c r="DR56" s="88">
        <f>SUMIF(RBW!$A$101:$A$107,'2011-2012'!DR$7,RBW!H$101:H$107)</f>
        <v>3138</v>
      </c>
      <c r="DS56" s="88">
        <f>SUMIF(RBW!$A$101:$A$107,'2011-2012'!DS$7,RBW!I$101:I$107)</f>
        <v>3590</v>
      </c>
      <c r="DT56" s="88">
        <f>SUMIF(RBW!$A$101:$A$107,'2011-2012'!DT$7,RBW!J$101:J$107)</f>
        <v>3822</v>
      </c>
      <c r="DU56" s="88">
        <f>SUMIF(RBW!$A$101:$A$107,'2011-2012'!DU$7,RBW!K$101:K$107)</f>
        <v>3724</v>
      </c>
      <c r="DV56" s="88">
        <f>SUMIF(RBW!$A$101:$A$107,'2011-2012'!DV$7,RBW!L$101:L$107)</f>
        <v>3674</v>
      </c>
      <c r="DW56" s="88">
        <f>SUMIF(RBW!$A$101:$A$107,'2011-2012'!DW$7,RBW!M$101:M$107)</f>
        <v>3138</v>
      </c>
      <c r="DX56" s="88">
        <f>SUMIF(RBW!$A$101:$A$107,'2011-2012'!DX$7,RBW!N$101:N$107)</f>
        <v>1250</v>
      </c>
      <c r="DY56" s="88">
        <f>SUMIF(RBW!$A$101:$A$107,'2011-2012'!DY$7,RBW!O$101:O$107)</f>
        <v>1114</v>
      </c>
      <c r="DZ56"/>
    </row>
    <row r="57" spans="1:130" s="16" customFormat="1" ht="15.6">
      <c r="A57" s="90"/>
      <c r="B57" s="27" t="s">
        <v>9</v>
      </c>
      <c r="C57" s="14">
        <f>+SUM(C54:C56)</f>
        <v>193833</v>
      </c>
      <c r="D57" s="103">
        <f ca="1">+SUM(D54:D56)</f>
        <v>216716</v>
      </c>
      <c r="E57" s="14">
        <f ca="1">SUM(E54:E56)</f>
        <v>22883</v>
      </c>
      <c r="F57" s="15">
        <f ca="1">IF(E57=0,0,IF(C57=0,1,E57/C57))</f>
        <v>0.1180552331130406</v>
      </c>
      <c r="G57" s="14">
        <f>SUM(G54:G56)</f>
        <v>193833</v>
      </c>
      <c r="H57" s="103">
        <f ca="1">SUM(H54:H56)</f>
        <v>216716</v>
      </c>
      <c r="I57" s="14">
        <f ca="1">SUM(I54:I56)</f>
        <v>22883</v>
      </c>
      <c r="J57" s="15">
        <f ca="1">IF(I57=0,0,IF(G57=0,1,I57/G57))</f>
        <v>0.1180552331130406</v>
      </c>
      <c r="K57" s="14">
        <f>+SUM(K54:K56)</f>
        <v>187453</v>
      </c>
      <c r="L57" s="103">
        <f ca="1">+SUM(L54:L56)</f>
        <v>222475</v>
      </c>
      <c r="M57" s="14">
        <f ca="1">SUM(M54:M56)</f>
        <v>35022</v>
      </c>
      <c r="N57" s="15">
        <f ca="1">IF(M57=0,0,IF(K57=0,1,M57/K57))</f>
        <v>0.18683083226195366</v>
      </c>
      <c r="O57" s="14">
        <f>SUM(O54:O56)</f>
        <v>381286</v>
      </c>
      <c r="P57" s="103">
        <f ca="1">SUM(P54:P56)</f>
        <v>439191</v>
      </c>
      <c r="Q57" s="14">
        <f ca="1">SUM(Q54:Q56)</f>
        <v>57905</v>
      </c>
      <c r="R57" s="15">
        <f ca="1">IF(Q57=0,0,IF(O57=0,1,Q57/O57))</f>
        <v>0.15186762692571981</v>
      </c>
      <c r="S57" s="14">
        <f>+SUM(S54:S56)</f>
        <v>234660</v>
      </c>
      <c r="T57" s="103">
        <f ca="1">+SUM(T54:T56)</f>
        <v>276000</v>
      </c>
      <c r="U57" s="14">
        <f ca="1">SUM(U54:U56)</f>
        <v>41340</v>
      </c>
      <c r="V57" s="15">
        <f ca="1">IF(U57=0,0,IF(S57=0,1,U57/S57))</f>
        <v>0.17616977755049859</v>
      </c>
      <c r="W57" s="14">
        <f>SUM(W54:W56)</f>
        <v>615946</v>
      </c>
      <c r="X57" s="103">
        <f ca="1">SUM(X54:X56)</f>
        <v>715191</v>
      </c>
      <c r="Y57" s="14">
        <f ca="1">SUM(Y54:Y56)</f>
        <v>99245</v>
      </c>
      <c r="Z57" s="15">
        <f ca="1">IF(Y57=0,0,IF(W57=0,1,Y57/W57))</f>
        <v>0.16112613768090059</v>
      </c>
      <c r="AA57" s="14">
        <f>+SUM(AA54:AA56)</f>
        <v>274324</v>
      </c>
      <c r="AB57" s="103">
        <f ca="1">+SUM(AB54:AB56)</f>
        <v>289727</v>
      </c>
      <c r="AC57" s="14">
        <f ca="1">SUM(AC54:AC56)</f>
        <v>15403</v>
      </c>
      <c r="AD57" s="15">
        <f ca="1">IF(AC57=0,0,IF(AA57=0,1,AC57/AA57))</f>
        <v>5.6148933378049312E-2</v>
      </c>
      <c r="AE57" s="14">
        <f>SUM(AE54:AE56)</f>
        <v>890270</v>
      </c>
      <c r="AF57" s="103">
        <f ca="1">SUM(AF54:AF56)</f>
        <v>1004918</v>
      </c>
      <c r="AG57" s="14">
        <f ca="1">SUM(AG54:AG56)</f>
        <v>114648</v>
      </c>
      <c r="AH57" s="15">
        <f ca="1">IF(AG57=0,0,IF(AE57=0,1,AG57/AE57))</f>
        <v>0.12877890976894649</v>
      </c>
      <c r="AI57" s="14">
        <f>+SUM(AI54:AI56)</f>
        <v>302305</v>
      </c>
      <c r="AJ57" s="103">
        <f ca="1">+SUM(AJ54:AJ56)</f>
        <v>308013</v>
      </c>
      <c r="AK57" s="14">
        <f ca="1">SUM(AK54:AK56)</f>
        <v>5708</v>
      </c>
      <c r="AL57" s="15">
        <f ca="1">IF(AK57=0,0,IF(AI57=0,1,AK57/AI57))</f>
        <v>1.888159309306826E-2</v>
      </c>
      <c r="AM57" s="14">
        <f>SUM(AM54:AM56)</f>
        <v>1192575</v>
      </c>
      <c r="AN57" s="103">
        <f ca="1">SUM(AN54:AN56)</f>
        <v>1312931</v>
      </c>
      <c r="AO57" s="14">
        <f ca="1">SUM(AO54:AO56)</f>
        <v>120356</v>
      </c>
      <c r="AP57" s="15">
        <f ca="1">IF(AO57=0,0,IF(AM57=0,1,AO57/AM57))</f>
        <v>0.10092111607236443</v>
      </c>
      <c r="AQ57" s="14">
        <f>+SUM(AQ54:AQ56)</f>
        <v>322345</v>
      </c>
      <c r="AR57" s="103">
        <f ca="1">+SUM(AR54:AR56)</f>
        <v>327692</v>
      </c>
      <c r="AS57" s="14">
        <f ca="1">SUM(AS54:AS56)</f>
        <v>5347</v>
      </c>
      <c r="AT57" s="15">
        <f ca="1">IF(AS57=0,0,IF(AQ57=0,1,AS57/AQ57))</f>
        <v>1.6587817400611146E-2</v>
      </c>
      <c r="AU57" s="14">
        <f>SUM(AU54:AU56)</f>
        <v>1514920</v>
      </c>
      <c r="AV57" s="103">
        <f ca="1">SUM(AV54:AV56)</f>
        <v>1640623</v>
      </c>
      <c r="AW57" s="14">
        <f ca="1">SUM(AW54:AW56)</f>
        <v>125703</v>
      </c>
      <c r="AX57" s="15">
        <f ca="1">IF(AW57=0,0,IF(AU57=0,1,AW57/AU57))</f>
        <v>8.297665883346976E-2</v>
      </c>
      <c r="AY57" s="14">
        <f>+SUM(AY54:AY56)</f>
        <v>408805</v>
      </c>
      <c r="AZ57" s="103">
        <f ca="1">+SUM(AZ54:AZ56)</f>
        <v>400845</v>
      </c>
      <c r="BA57" s="14">
        <f ca="1">SUM(BA54:BA56)</f>
        <v>-7960</v>
      </c>
      <c r="BB57" s="15">
        <f ca="1">IF(BA57=0,0,IF(AY57=0,1,BA57/AY57))</f>
        <v>-1.9471386113183546E-2</v>
      </c>
      <c r="BC57" s="14">
        <f>SUM(BC54:BC56)</f>
        <v>1923725</v>
      </c>
      <c r="BD57" s="103">
        <f ca="1">SUM(BD54:BD56)</f>
        <v>2041468</v>
      </c>
      <c r="BE57" s="14">
        <f ca="1">SUM(BE54:BE56)</f>
        <v>117743</v>
      </c>
      <c r="BF57" s="15">
        <f ca="1">IF(BE57=0,0,IF(BC57=0,1,BE57/BC57))</f>
        <v>6.1205733667753968E-2</v>
      </c>
      <c r="BG57" s="14">
        <f>+SUM(BG54:BG56)</f>
        <v>411205</v>
      </c>
      <c r="BH57" s="103">
        <f ca="1">+SUM(BH54:BH56)</f>
        <v>443956</v>
      </c>
      <c r="BI57" s="14">
        <f ca="1">SUM(BI54:BI56)</f>
        <v>32751</v>
      </c>
      <c r="BJ57" s="15">
        <f ca="1">IF(BI57=0,0,IF(BG57=0,1,BI57/BG57))</f>
        <v>7.9646405077759275E-2</v>
      </c>
      <c r="BK57" s="14">
        <f>SUM(BK54:BK56)</f>
        <v>2334930</v>
      </c>
      <c r="BL57" s="103">
        <f ca="1">SUM(BL54:BL56)</f>
        <v>2485424</v>
      </c>
      <c r="BM57" s="14">
        <f ca="1">SUM(BM54:BM56)</f>
        <v>150494</v>
      </c>
      <c r="BN57" s="15">
        <f ca="1">IF(BM57=0,0,IF(BK57=0,1,BM57/BK57))</f>
        <v>6.4453324082520677E-2</v>
      </c>
      <c r="BO57" s="14">
        <f>+SUM(BO54:BO56)</f>
        <v>315811</v>
      </c>
      <c r="BP57" s="103">
        <f ca="1">+SUM(BP54:BP56)</f>
        <v>330850</v>
      </c>
      <c r="BQ57" s="14">
        <f ca="1">SUM(BQ54:BQ56)</f>
        <v>15039</v>
      </c>
      <c r="BR57" s="15">
        <f ca="1">IF(BQ57=0,0,IF(BO57=0,1,BQ57/BO57))</f>
        <v>4.7620253886026767E-2</v>
      </c>
      <c r="BS57" s="14">
        <f>SUM(BS54:BS56)</f>
        <v>2650741</v>
      </c>
      <c r="BT57" s="103">
        <f ca="1">SUM(BT54:BT56)</f>
        <v>2816274</v>
      </c>
      <c r="BU57" s="14">
        <f ca="1">SUM(BU54:BU56)</f>
        <v>165533</v>
      </c>
      <c r="BV57" s="15">
        <f ca="1">IF(BU57=0,0,IF(BS57=0,1,BU57/BS57))</f>
        <v>6.2447821194149107E-2</v>
      </c>
      <c r="BW57" s="14">
        <f>+SUM(BW54:BW56)</f>
        <v>295262</v>
      </c>
      <c r="BX57" s="103">
        <f ca="1">+SUM(BX54:BX56)</f>
        <v>299274</v>
      </c>
      <c r="BY57" s="14">
        <f ca="1">SUM(BY54:BY56)</f>
        <v>4012</v>
      </c>
      <c r="BZ57" s="15">
        <f ca="1">IF(BY57=0,0,IF(BW57=0,1,BY57/BW57))</f>
        <v>1.3587932073886921E-2</v>
      </c>
      <c r="CA57" s="14">
        <f>SUM(CA54:CA56)</f>
        <v>2946003</v>
      </c>
      <c r="CB57" s="103">
        <f ca="1">SUM(CB54:CB56)</f>
        <v>3115548</v>
      </c>
      <c r="CC57" s="14">
        <f ca="1">SUM(CC54:CC56)</f>
        <v>169545</v>
      </c>
      <c r="CD57" s="15">
        <f ca="1">IF(CC57=0,0,IF(CA57=0,1,CC57/CA57))</f>
        <v>5.7550857891183409E-2</v>
      </c>
      <c r="CE57" s="14">
        <f>+SUM(CE54:CE56)</f>
        <v>268737</v>
      </c>
      <c r="CF57" s="103">
        <f ca="1">+SUM(CF54:CF56)</f>
        <v>276718</v>
      </c>
      <c r="CG57" s="14">
        <f ca="1">SUM(CG54:CG56)</f>
        <v>7981</v>
      </c>
      <c r="CH57" s="15">
        <f ca="1">IF(CG57=0,0,IF(CE57=0,1,CG57/CE57))</f>
        <v>2.9698180749208335E-2</v>
      </c>
      <c r="CI57" s="14">
        <f>SUM(CI54:CI56)</f>
        <v>3214740</v>
      </c>
      <c r="CJ57" s="103">
        <f ca="1">SUM(CJ54:CJ56)</f>
        <v>3392266</v>
      </c>
      <c r="CK57" s="14">
        <f ca="1">SUM(CK54:CK56)</f>
        <v>177526</v>
      </c>
      <c r="CL57" s="15">
        <f ca="1">IF(CK57=0,0,IF(CI57=0,1,CK57/CI57))</f>
        <v>5.5222506330216442E-2</v>
      </c>
      <c r="CM57" s="14">
        <f>+SUM(CM54:CM56)</f>
        <v>274247</v>
      </c>
      <c r="CN57" s="103">
        <f ca="1">+SUM(CN54:CN56)</f>
        <v>270508</v>
      </c>
      <c r="CO57" s="14">
        <f ca="1">SUM(CO54:CO56)</f>
        <v>-3739</v>
      </c>
      <c r="CP57" s="15">
        <f ca="1">IF(CO57=0,0,IF(CM57=0,1,CO57/CM57))</f>
        <v>-1.3633695172599882E-2</v>
      </c>
      <c r="CQ57" s="14">
        <f>SUM(CQ54:CQ56)</f>
        <v>3488987</v>
      </c>
      <c r="CR57" s="103">
        <f ca="1">SUM(CR54:CR56)</f>
        <v>3662774</v>
      </c>
      <c r="CS57" s="14">
        <f ca="1">SUM(CS54:CS56)</f>
        <v>173787</v>
      </c>
      <c r="CT57" s="15">
        <f ca="1">IF(CS57=0,0,IF(CQ57=0,1,CS57/CQ57))</f>
        <v>4.9810159797098699E-2</v>
      </c>
      <c r="CW57" s="12"/>
      <c r="CX57" s="12"/>
      <c r="CZ57" s="89"/>
      <c r="DA57" s="89"/>
      <c r="DB57" s="89"/>
      <c r="DC57" s="89"/>
      <c r="DD57" s="89"/>
      <c r="DE57" s="89"/>
      <c r="DF57" s="89"/>
      <c r="DG57" s="89"/>
      <c r="DH57" s="89"/>
      <c r="DI57" s="89"/>
      <c r="DJ57" s="89"/>
      <c r="DK57" s="89"/>
      <c r="DL57" s="12"/>
      <c r="DM57" s="12"/>
      <c r="DN57" s="89"/>
      <c r="DO57" s="89"/>
      <c r="DP57" s="89"/>
      <c r="DQ57" s="89"/>
      <c r="DR57" s="89"/>
      <c r="DS57" s="89"/>
      <c r="DT57" s="89"/>
      <c r="DU57" s="89"/>
      <c r="DV57" s="89"/>
      <c r="DW57" s="89"/>
      <c r="DX57" s="89"/>
      <c r="DY57" s="89"/>
      <c r="DZ57"/>
    </row>
    <row r="58" spans="1:130" s="12" customFormat="1" ht="15.6">
      <c r="A58" s="91"/>
      <c r="B58" s="28"/>
      <c r="C58" s="9"/>
      <c r="D58" s="9"/>
      <c r="E58" s="10"/>
      <c r="F58" s="11"/>
      <c r="G58" s="9"/>
      <c r="H58" s="9"/>
      <c r="I58" s="10"/>
      <c r="J58" s="11"/>
      <c r="K58" s="9"/>
      <c r="L58" s="9"/>
      <c r="M58" s="10"/>
      <c r="N58" s="11"/>
      <c r="O58" s="9"/>
      <c r="P58" s="9"/>
      <c r="Q58" s="10"/>
      <c r="R58" s="11"/>
      <c r="S58" s="9"/>
      <c r="T58" s="9"/>
      <c r="U58" s="10"/>
      <c r="V58" s="11"/>
      <c r="W58" s="9"/>
      <c r="X58" s="9"/>
      <c r="Y58" s="10"/>
      <c r="Z58" s="11"/>
      <c r="AA58" s="9"/>
      <c r="AB58" s="9"/>
      <c r="AC58" s="10"/>
      <c r="AD58" s="11"/>
      <c r="AE58" s="9"/>
      <c r="AF58" s="9"/>
      <c r="AG58" s="10"/>
      <c r="AH58" s="11"/>
      <c r="AI58" s="9"/>
      <c r="AJ58" s="9"/>
      <c r="AK58" s="10"/>
      <c r="AL58" s="11"/>
      <c r="AM58" s="9"/>
      <c r="AN58" s="9"/>
      <c r="AO58" s="10"/>
      <c r="AP58" s="11"/>
      <c r="AQ58" s="9"/>
      <c r="AR58" s="9"/>
      <c r="AS58" s="10"/>
      <c r="AT58" s="11"/>
      <c r="AU58" s="9"/>
      <c r="AV58" s="9"/>
      <c r="AW58" s="10"/>
      <c r="AX58" s="11"/>
      <c r="AY58" s="9"/>
      <c r="AZ58" s="9"/>
      <c r="BA58" s="10"/>
      <c r="BB58" s="11"/>
      <c r="BC58" s="9"/>
      <c r="BD58" s="9"/>
      <c r="BE58" s="10"/>
      <c r="BF58" s="11"/>
      <c r="BG58" s="9"/>
      <c r="BH58" s="9"/>
      <c r="BI58" s="10"/>
      <c r="BJ58" s="11"/>
      <c r="BK58" s="9"/>
      <c r="BL58" s="9"/>
      <c r="BM58" s="10"/>
      <c r="BN58" s="11"/>
      <c r="BO58" s="9"/>
      <c r="BP58" s="9"/>
      <c r="BQ58" s="10"/>
      <c r="BR58" s="11"/>
      <c r="BS58" s="9"/>
      <c r="BT58" s="9"/>
      <c r="BU58" s="10"/>
      <c r="BV58" s="11"/>
      <c r="BW58" s="9"/>
      <c r="BX58" s="9"/>
      <c r="BY58" s="10"/>
      <c r="BZ58" s="11"/>
      <c r="CA58" s="9"/>
      <c r="CB58" s="9"/>
      <c r="CC58" s="10"/>
      <c r="CD58" s="11"/>
      <c r="CE58" s="9"/>
      <c r="CF58" s="9"/>
      <c r="CG58" s="10"/>
      <c r="CH58" s="11"/>
      <c r="CI58" s="9"/>
      <c r="CJ58" s="9"/>
      <c r="CK58" s="10"/>
      <c r="CL58" s="11"/>
      <c r="CM58" s="9"/>
      <c r="CN58" s="9"/>
      <c r="CO58" s="10"/>
      <c r="CP58" s="11"/>
      <c r="CQ58" s="9"/>
      <c r="CR58" s="9"/>
      <c r="CS58" s="10"/>
      <c r="CT58" s="11"/>
      <c r="CY58" s="16"/>
      <c r="CZ58" s="89"/>
      <c r="DA58" s="89"/>
      <c r="DB58" s="89"/>
      <c r="DC58" s="89"/>
      <c r="DD58" s="89"/>
      <c r="DE58" s="89"/>
      <c r="DF58" s="89"/>
      <c r="DG58" s="89"/>
      <c r="DH58" s="89"/>
      <c r="DI58" s="89"/>
      <c r="DJ58" s="89"/>
      <c r="DK58" s="89"/>
      <c r="DN58" s="89"/>
      <c r="DO58" s="89"/>
      <c r="DP58" s="89"/>
      <c r="DQ58" s="89"/>
      <c r="DR58" s="89"/>
      <c r="DS58" s="89"/>
      <c r="DT58" s="89"/>
      <c r="DU58" s="89"/>
      <c r="DV58" s="89"/>
      <c r="DW58" s="89"/>
      <c r="DX58" s="89"/>
      <c r="DY58" s="89"/>
      <c r="DZ58"/>
    </row>
    <row r="59" spans="1:130" s="12" customFormat="1" ht="15" customHeight="1">
      <c r="A59" s="99"/>
      <c r="B59" s="31" t="s">
        <v>6</v>
      </c>
      <c r="C59" s="87">
        <f>+CZ59</f>
        <v>27084</v>
      </c>
      <c r="D59" s="87">
        <f ca="1">OFFSET(CZ59,0,14,1,1)</f>
        <v>34382</v>
      </c>
      <c r="E59" s="87">
        <f ca="1">SUM(D59-C59)</f>
        <v>7298</v>
      </c>
      <c r="F59" s="22">
        <f ca="1">IF(E59=0,0,IF(C59=0,1,E59/C59))</f>
        <v>0.26945798257273668</v>
      </c>
      <c r="G59" s="87">
        <f>SUMIF($C$6:F$6,G$5,$C59:F59)</f>
        <v>27084</v>
      </c>
      <c r="H59" s="87">
        <f ca="1">SUMIF($C$6:G$6,H$5,$C59:G59)</f>
        <v>34382</v>
      </c>
      <c r="I59" s="87">
        <f ca="1">SUM(H59-G59)</f>
        <v>7298</v>
      </c>
      <c r="J59" s="22">
        <f ca="1">IF(I59=0,0,IF(G59=0,1,I59/G59))</f>
        <v>0.26945798257273668</v>
      </c>
      <c r="K59" s="87">
        <f>+DA59</f>
        <v>25648</v>
      </c>
      <c r="L59" s="87">
        <f ca="1">OFFSET(DA59,0,14,1,1)</f>
        <v>35313</v>
      </c>
      <c r="M59" s="87">
        <f ca="1">SUM(L59-K59)</f>
        <v>9665</v>
      </c>
      <c r="N59" s="22">
        <f ca="1">IF(M59=0,0,IF(K59=0,1,M59/K59))</f>
        <v>0.37683250155957582</v>
      </c>
      <c r="O59" s="87">
        <f>SUMIF($C$6:N$6,O$5,$C59:N59)</f>
        <v>52732</v>
      </c>
      <c r="P59" s="87">
        <f ca="1">SUMIF($C$6:O$6,P$5,$C59:O59)</f>
        <v>69695</v>
      </c>
      <c r="Q59" s="87">
        <f ca="1">SUM(P59-O59)</f>
        <v>16963</v>
      </c>
      <c r="R59" s="22">
        <f ca="1">IF(Q59=0,0,IF(O59=0,1,Q59/O59))</f>
        <v>0.32168322840021241</v>
      </c>
      <c r="S59" s="87">
        <f>+DB59</f>
        <v>31740</v>
      </c>
      <c r="T59" s="87">
        <f ca="1">OFFSET(DB59,0,14,1,1)</f>
        <v>41623</v>
      </c>
      <c r="U59" s="87">
        <f ca="1">SUM(T59-S59)</f>
        <v>9883</v>
      </c>
      <c r="V59" s="22">
        <f ca="1">IF(U59=0,0,IF(S59=0,1,U59/S59))</f>
        <v>0.31137366099558916</v>
      </c>
      <c r="W59" s="87">
        <f>SUMIF($C$6:V$6,W$5,$C59:V59)</f>
        <v>84472</v>
      </c>
      <c r="X59" s="87">
        <f ca="1">SUMIF($C$6:W$6,X$5,$C59:W59)</f>
        <v>111318</v>
      </c>
      <c r="Y59" s="87">
        <f ca="1">SUM(X59-W59)</f>
        <v>26846</v>
      </c>
      <c r="Z59" s="22">
        <f ca="1">IF(Y59=0,0,IF(W59=0,1,Y59/W59))</f>
        <v>0.31780945165261865</v>
      </c>
      <c r="AA59" s="87">
        <f>+DC59</f>
        <v>36398</v>
      </c>
      <c r="AB59" s="87">
        <f ca="1">OFFSET(DC59,0,14,1,1)</f>
        <v>44435</v>
      </c>
      <c r="AC59" s="87">
        <f ca="1">SUM(AB59-AA59)</f>
        <v>8037</v>
      </c>
      <c r="AD59" s="22">
        <f ca="1">IF(AC59=0,0,IF(AA59=0,1,AC59/AA59))</f>
        <v>0.22080883565031045</v>
      </c>
      <c r="AE59" s="87">
        <f>SUMIF($C$6:AD$6,AE$5,$C59:AD59)</f>
        <v>120870</v>
      </c>
      <c r="AF59" s="87">
        <f ca="1">SUMIF($C$6:AE$6,AF$5,$C59:AE59)</f>
        <v>155753</v>
      </c>
      <c r="AG59" s="87">
        <f ca="1">SUM(AF59-AE59)</f>
        <v>34883</v>
      </c>
      <c r="AH59" s="22">
        <f ca="1">IF(AG59=0,0,IF(AE59=0,1,AG59/AE59))</f>
        <v>0.28859932158517415</v>
      </c>
      <c r="AI59" s="87">
        <f>+DD59</f>
        <v>40769</v>
      </c>
      <c r="AJ59" s="87">
        <f ca="1">OFFSET(DD59,0,14,1,1)</f>
        <v>48193</v>
      </c>
      <c r="AK59" s="87">
        <f ca="1">SUM(AJ59-AI59)</f>
        <v>7424</v>
      </c>
      <c r="AL59" s="22">
        <f ca="1">IF(AK59=0,0,IF(AI59=0,1,AK59/AI59))</f>
        <v>0.18209914395741864</v>
      </c>
      <c r="AM59" s="87">
        <f>SUMIF($C$6:AL$6,AM$5,$C59:AL59)</f>
        <v>161639</v>
      </c>
      <c r="AN59" s="87">
        <f ca="1">SUMIF($C$6:AM$6,AN$5,$C59:AM59)</f>
        <v>203946</v>
      </c>
      <c r="AO59" s="87">
        <f ca="1">SUM(AN59-AM59)</f>
        <v>42307</v>
      </c>
      <c r="AP59" s="22">
        <f ca="1">IF(AO59=0,0,IF(AM59=0,1,AO59/AM59))</f>
        <v>0.26173757570883266</v>
      </c>
      <c r="AQ59" s="87">
        <f>+DE59</f>
        <v>41562</v>
      </c>
      <c r="AR59" s="87">
        <f ca="1">OFFSET(DE59,0,14,1,1)</f>
        <v>50417</v>
      </c>
      <c r="AS59" s="87">
        <f ca="1">SUM(AR59-AQ59)</f>
        <v>8855</v>
      </c>
      <c r="AT59" s="22">
        <f ca="1">IF(AS59=0,0,IF(AQ59=0,1,AS59/AQ59))</f>
        <v>0.2130551946489582</v>
      </c>
      <c r="AU59" s="87">
        <f>SUMIF($C$6:AT$6,AU$5,$C59:AT59)</f>
        <v>203201</v>
      </c>
      <c r="AV59" s="87">
        <f ca="1">SUMIF($C$6:AU$6,AV$5,$C59:AU59)</f>
        <v>254363</v>
      </c>
      <c r="AW59" s="87">
        <f ca="1">SUM(AV59-AU59)</f>
        <v>51162</v>
      </c>
      <c r="AX59" s="22">
        <f ca="1">IF(AW59=0,0,IF(AU59=0,1,AW59/AU59))</f>
        <v>0.2517802569869243</v>
      </c>
      <c r="AY59" s="87">
        <f>+DF59</f>
        <v>49667</v>
      </c>
      <c r="AZ59" s="87">
        <f ca="1">OFFSET(DF59,0,14,1,1)</f>
        <v>59253</v>
      </c>
      <c r="BA59" s="87">
        <f ca="1">SUM(AZ59-AY59)</f>
        <v>9586</v>
      </c>
      <c r="BB59" s="22">
        <f ca="1">IF(BA59=0,0,IF(AY59=0,1,BA59/AY59))</f>
        <v>0.19300541607103308</v>
      </c>
      <c r="BC59" s="87">
        <f>SUMIF($C$6:BB$6,BC$5,$C59:BB59)</f>
        <v>252868</v>
      </c>
      <c r="BD59" s="87">
        <f ca="1">SUMIF($C$6:BC$6,BD$5,$C59:BC59)</f>
        <v>313616</v>
      </c>
      <c r="BE59" s="87">
        <f ca="1">SUM(BD59-BC59)</f>
        <v>60748</v>
      </c>
      <c r="BF59" s="22">
        <f ca="1">IF(BE59=0,0,IF(BC59=0,1,BE59/BC59))</f>
        <v>0.24023601246500151</v>
      </c>
      <c r="BG59" s="87">
        <f>+DG59</f>
        <v>50577</v>
      </c>
      <c r="BH59" s="87">
        <f ca="1">OFFSET(DG59,0,14,1,1)</f>
        <v>61685</v>
      </c>
      <c r="BI59" s="87">
        <f ca="1">SUM(BH59-BG59)</f>
        <v>11108</v>
      </c>
      <c r="BJ59" s="22">
        <f ca="1">IF(BI59=0,0,IF(BG59=0,1,BI59/BG59))</f>
        <v>0.2196255214820966</v>
      </c>
      <c r="BK59" s="87">
        <f>SUMIF($C$6:BJ$6,BK$5,$C59:BJ59)</f>
        <v>303445</v>
      </c>
      <c r="BL59" s="87">
        <f ca="1">SUMIF($C$6:BK$6,BL$5,$C59:BK59)</f>
        <v>375301</v>
      </c>
      <c r="BM59" s="87">
        <f ca="1">SUM(BL59-BK59)</f>
        <v>71856</v>
      </c>
      <c r="BN59" s="22">
        <f ca="1">IF(BM59=0,0,IF(BK59=0,1,BM59/BK59))</f>
        <v>0.23680073818978728</v>
      </c>
      <c r="BO59" s="87">
        <f>+DH59</f>
        <v>46371</v>
      </c>
      <c r="BP59" s="87">
        <f ca="1">OFFSET(DH59,0,14,1,1)</f>
        <v>52326</v>
      </c>
      <c r="BQ59" s="87">
        <f ca="1">SUM(BP59-BO59)</f>
        <v>5955</v>
      </c>
      <c r="BR59" s="22">
        <f ca="1">IF(BQ59=0,0,IF(BO59=0,1,BQ59/BO59))</f>
        <v>0.12842078022902245</v>
      </c>
      <c r="BS59" s="87">
        <f>SUMIF($C$6:BR$6,BS$5,$C59:BR59)</f>
        <v>349816</v>
      </c>
      <c r="BT59" s="87">
        <f ca="1">SUMIF($C$6:BS$6,BT$5,$C59:BS59)</f>
        <v>427627</v>
      </c>
      <c r="BU59" s="87">
        <f ca="1">SUM(BT59-BS59)</f>
        <v>77811</v>
      </c>
      <c r="BV59" s="22">
        <f ca="1">IF(BU59=0,0,IF(BS59=0,1,BU59/BS59))</f>
        <v>0.22243407963043429</v>
      </c>
      <c r="BW59" s="87">
        <f>+DI59</f>
        <v>43530</v>
      </c>
      <c r="BX59" s="87">
        <f ca="1">OFFSET(DI59,0,14,1,1)</f>
        <v>52642</v>
      </c>
      <c r="BY59" s="87">
        <f ca="1">SUM(BX59-BW59)</f>
        <v>9112</v>
      </c>
      <c r="BZ59" s="22">
        <f ca="1">IF(BY59=0,0,IF(BW59=0,1,BY59/BW59))</f>
        <v>0.2093269009878245</v>
      </c>
      <c r="CA59" s="87">
        <f>SUMIF($C$6:BZ$6,CA$5,$C59:BZ59)</f>
        <v>393346</v>
      </c>
      <c r="CB59" s="87">
        <f ca="1">SUMIF($C$6:CA$6,CB$5,$C59:CA59)</f>
        <v>480269</v>
      </c>
      <c r="CC59" s="87">
        <f ca="1">SUM(CB59-CA59)</f>
        <v>86923</v>
      </c>
      <c r="CD59" s="22">
        <f ca="1">IF(CC59=0,0,IF(CA59=0,1,CC59/CA59))</f>
        <v>0.22098356154632309</v>
      </c>
      <c r="CE59" s="87">
        <f>+DJ59</f>
        <v>40615</v>
      </c>
      <c r="CF59" s="87">
        <f ca="1">OFFSET(DJ59,0,14,1,1)</f>
        <v>50646</v>
      </c>
      <c r="CG59" s="87">
        <f ca="1">SUM(CF59-CE59)</f>
        <v>10031</v>
      </c>
      <c r="CH59" s="22">
        <f ca="1">IF(CG59=0,0,IF(CE59=0,1,CG59/CE59))</f>
        <v>0.24697771759202264</v>
      </c>
      <c r="CI59" s="87">
        <f>SUMIF($C$6:CH$6,CI$5,$C59:CH59)</f>
        <v>433961</v>
      </c>
      <c r="CJ59" s="87">
        <f ca="1">SUMIF($C$6:CI$6,CJ$5,$C59:CI59)</f>
        <v>530915</v>
      </c>
      <c r="CK59" s="87">
        <f ca="1">SUM(CJ59-CI59)</f>
        <v>96954</v>
      </c>
      <c r="CL59" s="22">
        <f ca="1">IF(CK59=0,0,IF(CI59=0,1,CK59/CI59))</f>
        <v>0.22341638995209248</v>
      </c>
      <c r="CM59" s="87">
        <f>+DK59</f>
        <v>42324</v>
      </c>
      <c r="CN59" s="87">
        <f ca="1">OFFSET(DK59,0,14,1,1)</f>
        <v>52590</v>
      </c>
      <c r="CO59" s="87">
        <f ca="1">SUM(CN59-CM59)</f>
        <v>10266</v>
      </c>
      <c r="CP59" s="22">
        <f ca="1">IF(CO59=0,0,IF(CM59=0,1,CO59/CM59))</f>
        <v>0.24255741423305927</v>
      </c>
      <c r="CQ59" s="87">
        <f>SUMIF($C$6:CP$6,CQ$5,$C59:CP59)</f>
        <v>476285</v>
      </c>
      <c r="CR59" s="87">
        <f ca="1">SUMIF($C$6:CQ$6,CR$5,$C59:CQ59)</f>
        <v>583505</v>
      </c>
      <c r="CS59" s="87">
        <f ca="1">SUM(CR59-CQ59)</f>
        <v>107220</v>
      </c>
      <c r="CT59" s="22">
        <f ca="1">IF(CS59=0,0,IF(CQ59=0,1,CS59/CQ59))</f>
        <v>0.22511731421312869</v>
      </c>
      <c r="CW59" s="12" t="s">
        <v>18</v>
      </c>
      <c r="CX59" s="81" t="s">
        <v>6</v>
      </c>
      <c r="CZ59" s="88">
        <f>SUMIF(WPB!$A$73:$A$78,'2011-2012'!CZ$7,WPB!D$73:D$78)</f>
        <v>27084</v>
      </c>
      <c r="DA59" s="88">
        <f>SUMIF(WPB!$A$73:$A$78,'2011-2012'!DA$7,WPB!E$73:E$78)</f>
        <v>25648</v>
      </c>
      <c r="DB59" s="88">
        <f>SUMIF(WPB!$A$73:$A$78,'2011-2012'!DB$7,WPB!F$73:F$78)</f>
        <v>31740</v>
      </c>
      <c r="DC59" s="88">
        <f>SUMIF(WPB!$A$73:$A$78,'2011-2012'!DC$7,WPB!G$73:G$78)</f>
        <v>36398</v>
      </c>
      <c r="DD59" s="88">
        <f>SUMIF(WPB!$A$73:$A$78,'2011-2012'!DD$7,WPB!H$73:H$78)</f>
        <v>40769</v>
      </c>
      <c r="DE59" s="88">
        <f>SUMIF(WPB!$A$73:$A$78,'2011-2012'!DE$7,WPB!I$73:I$78)</f>
        <v>41562</v>
      </c>
      <c r="DF59" s="88">
        <f>SUMIF(WPB!$A$73:$A$78,'2011-2012'!DF$7,WPB!J$73:J$78)</f>
        <v>49667</v>
      </c>
      <c r="DG59" s="88">
        <f>SUMIF(WPB!$A$73:$A$78,'2011-2012'!DG$7,WPB!K$73:K$78)</f>
        <v>50577</v>
      </c>
      <c r="DH59" s="88">
        <f>SUMIF(WPB!$A$73:$A$78,'2011-2012'!DH$7,WPB!L$73:L$78)</f>
        <v>46371</v>
      </c>
      <c r="DI59" s="88">
        <f>SUMIF(WPB!$A$73:$A$78,'2011-2012'!DI$7,WPB!M$73:M$78)</f>
        <v>43530</v>
      </c>
      <c r="DJ59" s="88">
        <f>SUMIF(WPB!$A$73:$A$78,'2011-2012'!DJ$7,WPB!N$73:N$78)</f>
        <v>40615</v>
      </c>
      <c r="DK59" s="88">
        <f>SUMIF(WPB!$A$73:$A$78,'2011-2012'!DK$7,WPB!O$73:O$78)</f>
        <v>42324</v>
      </c>
      <c r="DN59" s="88">
        <f>SUMIF(WPB!$A$73:$A$79,'2011-2012'!DN$7,WPB!D$73:D$79)</f>
        <v>34382</v>
      </c>
      <c r="DO59" s="88">
        <f>SUMIF(WPB!$A$73:$A$79,'2011-2012'!DO$7,WPB!E$73:E$79)</f>
        <v>35313</v>
      </c>
      <c r="DP59" s="88">
        <f>SUMIF(WPB!$A$73:$A$79,'2011-2012'!DP$7,WPB!F$73:F$79)</f>
        <v>41623</v>
      </c>
      <c r="DQ59" s="88">
        <f>SUMIF(WPB!$A$73:$A$79,'2011-2012'!DQ$7,WPB!G$73:G$79)</f>
        <v>44435</v>
      </c>
      <c r="DR59" s="88">
        <f>SUMIF(WPB!$A$73:$A$79,'2011-2012'!DR$7,WPB!H$73:H$79)</f>
        <v>48193</v>
      </c>
      <c r="DS59" s="88">
        <f>SUMIF(WPB!$A$73:$A$79,'2011-2012'!DS$7,WPB!I$73:I$79)</f>
        <v>50417</v>
      </c>
      <c r="DT59" s="88">
        <f>SUMIF(WPB!$A$73:$A$79,'2011-2012'!DT$7,WPB!J$73:J$79)</f>
        <v>59253</v>
      </c>
      <c r="DU59" s="88">
        <f>SUMIF(WPB!$A$73:$A$79,'2011-2012'!DU$7,WPB!K$73:K$79)</f>
        <v>61685</v>
      </c>
      <c r="DV59" s="88">
        <f>SUMIF(WPB!$A$73:$A$79,'2011-2012'!DV$7,WPB!L$73:L$79)</f>
        <v>52326</v>
      </c>
      <c r="DW59" s="88">
        <f>SUMIF(WPB!$A$73:$A$79,'2011-2012'!DW$7,WPB!M$73:M$79)</f>
        <v>52642</v>
      </c>
      <c r="DX59" s="88">
        <f>SUMIF(WPB!$A$73:$A$79,'2011-2012'!DX$7,WPB!N$73:N$79)</f>
        <v>50646</v>
      </c>
      <c r="DY59" s="88">
        <f>SUMIF(WPB!$A$73:$A$79,'2011-2012'!DY$7,WPB!O$73:O$79)</f>
        <v>52590</v>
      </c>
      <c r="DZ59"/>
    </row>
    <row r="60" spans="1:130" s="12" customFormat="1" ht="15.6">
      <c r="A60" s="101" t="str">
        <f>+CW61</f>
        <v>Whirlpool Rapids Bridge</v>
      </c>
      <c r="B60" s="29" t="s">
        <v>7</v>
      </c>
      <c r="C60" s="87">
        <f>+CZ60</f>
        <v>0</v>
      </c>
      <c r="D60" s="87">
        <f ca="1">OFFSET(CZ60,0,14,1,1)</f>
        <v>0</v>
      </c>
      <c r="E60" s="87">
        <f ca="1">SUM(D60-C60)</f>
        <v>0</v>
      </c>
      <c r="F60" s="22">
        <f ca="1">IF(E60=0,0,IF(C60=0,1,E60/C60))</f>
        <v>0</v>
      </c>
      <c r="G60" s="87">
        <f>SUMIF($C$6:F$6,G$5,$C60:F60)</f>
        <v>0</v>
      </c>
      <c r="H60" s="87">
        <f ca="1">SUMIF($C$6:G$6,H$5,$C60:G60)</f>
        <v>0</v>
      </c>
      <c r="I60" s="87">
        <f ca="1">SUM(H60-G60)</f>
        <v>0</v>
      </c>
      <c r="J60" s="22">
        <f ca="1">IF(I60=0,0,IF(G60=0,1,I60/G60))</f>
        <v>0</v>
      </c>
      <c r="K60" s="87">
        <f>+DA60</f>
        <v>0</v>
      </c>
      <c r="L60" s="87">
        <f ca="1">OFFSET(DA60,0,14,1,1)</f>
        <v>0</v>
      </c>
      <c r="M60" s="87">
        <f ca="1">SUM(L60-K60)</f>
        <v>0</v>
      </c>
      <c r="N60" s="22">
        <f ca="1">IF(M60=0,0,IF(K60=0,1,M60/K60))</f>
        <v>0</v>
      </c>
      <c r="O60" s="87">
        <f>SUMIF($C$6:N$6,O$5,$C60:N60)</f>
        <v>0</v>
      </c>
      <c r="P60" s="87">
        <f ca="1">SUMIF($C$6:O$6,P$5,$C60:O60)</f>
        <v>0</v>
      </c>
      <c r="Q60" s="87">
        <f ca="1">SUM(P60-O60)</f>
        <v>0</v>
      </c>
      <c r="R60" s="22">
        <f ca="1">IF(Q60=0,0,IF(O60=0,1,Q60/O60))</f>
        <v>0</v>
      </c>
      <c r="S60" s="87">
        <f>+DB60</f>
        <v>0</v>
      </c>
      <c r="T60" s="87">
        <f ca="1">OFFSET(DB60,0,14,1,1)</f>
        <v>0</v>
      </c>
      <c r="U60" s="87">
        <f ca="1">SUM(T60-S60)</f>
        <v>0</v>
      </c>
      <c r="V60" s="22">
        <f ca="1">IF(U60=0,0,IF(S60=0,1,U60/S60))</f>
        <v>0</v>
      </c>
      <c r="W60" s="87">
        <f>SUMIF($C$6:V$6,W$5,$C60:V60)</f>
        <v>0</v>
      </c>
      <c r="X60" s="87">
        <f ca="1">SUMIF($C$6:W$6,X$5,$C60:W60)</f>
        <v>0</v>
      </c>
      <c r="Y60" s="87">
        <f ca="1">SUM(X60-W60)</f>
        <v>0</v>
      </c>
      <c r="Z60" s="22">
        <f ca="1">IF(Y60=0,0,IF(W60=0,1,Y60/W60))</f>
        <v>0</v>
      </c>
      <c r="AA60" s="87">
        <f>+DC60</f>
        <v>0</v>
      </c>
      <c r="AB60" s="87">
        <f ca="1">OFFSET(DC60,0,14,1,1)</f>
        <v>0</v>
      </c>
      <c r="AC60" s="87">
        <f ca="1">SUM(AB60-AA60)</f>
        <v>0</v>
      </c>
      <c r="AD60" s="22">
        <f ca="1">IF(AC60=0,0,IF(AA60=0,1,AC60/AA60))</f>
        <v>0</v>
      </c>
      <c r="AE60" s="87">
        <f>SUMIF($C$6:AD$6,AE$5,$C60:AD60)</f>
        <v>0</v>
      </c>
      <c r="AF60" s="87">
        <f ca="1">SUMIF($C$6:AE$6,AF$5,$C60:AE60)</f>
        <v>0</v>
      </c>
      <c r="AG60" s="87">
        <f ca="1">SUM(AF60-AE60)</f>
        <v>0</v>
      </c>
      <c r="AH60" s="22">
        <f ca="1">IF(AG60=0,0,IF(AE60=0,1,AG60/AE60))</f>
        <v>0</v>
      </c>
      <c r="AI60" s="87">
        <f>+DD60</f>
        <v>0</v>
      </c>
      <c r="AJ60" s="87">
        <f ca="1">OFFSET(DD60,0,14,1,1)</f>
        <v>0</v>
      </c>
      <c r="AK60" s="87">
        <f ca="1">SUM(AJ60-AI60)</f>
        <v>0</v>
      </c>
      <c r="AL60" s="22">
        <f ca="1">IF(AK60=0,0,IF(AI60=0,1,AK60/AI60))</f>
        <v>0</v>
      </c>
      <c r="AM60" s="87">
        <f>SUMIF($C$6:AL$6,AM$5,$C60:AL60)</f>
        <v>0</v>
      </c>
      <c r="AN60" s="87">
        <f ca="1">SUMIF($C$6:AM$6,AN$5,$C60:AM60)</f>
        <v>0</v>
      </c>
      <c r="AO60" s="87">
        <f ca="1">SUM(AN60-AM60)</f>
        <v>0</v>
      </c>
      <c r="AP60" s="22">
        <f ca="1">IF(AO60=0,0,IF(AM60=0,1,AO60/AM60))</f>
        <v>0</v>
      </c>
      <c r="AQ60" s="87">
        <f>+DE60</f>
        <v>0</v>
      </c>
      <c r="AR60" s="87">
        <f ca="1">OFFSET(DE60,0,14,1,1)</f>
        <v>0</v>
      </c>
      <c r="AS60" s="87">
        <f ca="1">SUM(AR60-AQ60)</f>
        <v>0</v>
      </c>
      <c r="AT60" s="22">
        <f ca="1">IF(AS60=0,0,IF(AQ60=0,1,AS60/AQ60))</f>
        <v>0</v>
      </c>
      <c r="AU60" s="87">
        <f>SUMIF($C$6:AT$6,AU$5,$C60:AT60)</f>
        <v>0</v>
      </c>
      <c r="AV60" s="87">
        <f ca="1">SUMIF($C$6:AU$6,AV$5,$C60:AU60)</f>
        <v>0</v>
      </c>
      <c r="AW60" s="87">
        <f ca="1">SUM(AV60-AU60)</f>
        <v>0</v>
      </c>
      <c r="AX60" s="22">
        <f ca="1">IF(AW60=0,0,IF(AU60=0,1,AW60/AU60))</f>
        <v>0</v>
      </c>
      <c r="AY60" s="87">
        <f>+DF60</f>
        <v>0</v>
      </c>
      <c r="AZ60" s="87">
        <f ca="1">OFFSET(DF60,0,14,1,1)</f>
        <v>0</v>
      </c>
      <c r="BA60" s="87">
        <f ca="1">SUM(AZ60-AY60)</f>
        <v>0</v>
      </c>
      <c r="BB60" s="22">
        <f ca="1">IF(BA60=0,0,IF(AY60=0,1,BA60/AY60))</f>
        <v>0</v>
      </c>
      <c r="BC60" s="87">
        <f>SUMIF($C$6:BB$6,BC$5,$C60:BB60)</f>
        <v>0</v>
      </c>
      <c r="BD60" s="87">
        <f ca="1">SUMIF($C$6:BC$6,BD$5,$C60:BC60)</f>
        <v>0</v>
      </c>
      <c r="BE60" s="87">
        <f ca="1">SUM(BD60-BC60)</f>
        <v>0</v>
      </c>
      <c r="BF60" s="22">
        <f ca="1">IF(BE60=0,0,IF(BC60=0,1,BE60/BC60))</f>
        <v>0</v>
      </c>
      <c r="BG60" s="87">
        <f>+DG60</f>
        <v>0</v>
      </c>
      <c r="BH60" s="87">
        <f ca="1">OFFSET(DG60,0,14,1,1)</f>
        <v>0</v>
      </c>
      <c r="BI60" s="87">
        <f ca="1">SUM(BH60-BG60)</f>
        <v>0</v>
      </c>
      <c r="BJ60" s="22">
        <f ca="1">IF(BI60=0,0,IF(BG60=0,1,BI60/BG60))</f>
        <v>0</v>
      </c>
      <c r="BK60" s="87">
        <f>SUMIF($C$6:BJ$6,BK$5,$C60:BJ60)</f>
        <v>0</v>
      </c>
      <c r="BL60" s="87">
        <f ca="1">SUMIF($C$6:BK$6,BL$5,$C60:BK60)</f>
        <v>0</v>
      </c>
      <c r="BM60" s="87">
        <f ca="1">SUM(BL60-BK60)</f>
        <v>0</v>
      </c>
      <c r="BN60" s="22">
        <f ca="1">IF(BM60=0,0,IF(BK60=0,1,BM60/BK60))</f>
        <v>0</v>
      </c>
      <c r="BO60" s="87">
        <f>+DH60</f>
        <v>0</v>
      </c>
      <c r="BP60" s="87">
        <f ca="1">OFFSET(DH60,0,14,1,1)</f>
        <v>0</v>
      </c>
      <c r="BQ60" s="87">
        <f ca="1">SUM(BP60-BO60)</f>
        <v>0</v>
      </c>
      <c r="BR60" s="22">
        <f ca="1">IF(BQ60=0,0,IF(BO60=0,1,BQ60/BO60))</f>
        <v>0</v>
      </c>
      <c r="BS60" s="87">
        <f>SUMIF($C$6:BR$6,BS$5,$C60:BR60)</f>
        <v>0</v>
      </c>
      <c r="BT60" s="87">
        <f ca="1">SUMIF($C$6:BS$6,BT$5,$C60:BS60)</f>
        <v>0</v>
      </c>
      <c r="BU60" s="87">
        <f ca="1">SUM(BT60-BS60)</f>
        <v>0</v>
      </c>
      <c r="BV60" s="22">
        <f ca="1">IF(BU60=0,0,IF(BS60=0,1,BU60/BS60))</f>
        <v>0</v>
      </c>
      <c r="BW60" s="87">
        <f>+DI60</f>
        <v>0</v>
      </c>
      <c r="BX60" s="87">
        <f ca="1">OFFSET(DI60,0,14,1,1)</f>
        <v>0</v>
      </c>
      <c r="BY60" s="87">
        <f ca="1">SUM(BX60-BW60)</f>
        <v>0</v>
      </c>
      <c r="BZ60" s="22">
        <f ca="1">IF(BY60=0,0,IF(BW60=0,1,BY60/BW60))</f>
        <v>0</v>
      </c>
      <c r="CA60" s="87">
        <f>SUMIF($C$6:BZ$6,CA$5,$C60:BZ60)</f>
        <v>0</v>
      </c>
      <c r="CB60" s="87">
        <f ca="1">SUMIF($C$6:CA$6,CB$5,$C60:CA60)</f>
        <v>0</v>
      </c>
      <c r="CC60" s="87">
        <f ca="1">SUM(CB60-CA60)</f>
        <v>0</v>
      </c>
      <c r="CD60" s="22">
        <f ca="1">IF(CC60=0,0,IF(CA60=0,1,CC60/CA60))</f>
        <v>0</v>
      </c>
      <c r="CE60" s="87">
        <f>+DJ60</f>
        <v>0</v>
      </c>
      <c r="CF60" s="87">
        <f ca="1">OFFSET(DJ60,0,14,1,1)</f>
        <v>0</v>
      </c>
      <c r="CG60" s="87">
        <f ca="1">SUM(CF60-CE60)</f>
        <v>0</v>
      </c>
      <c r="CH60" s="22">
        <f ca="1">IF(CG60=0,0,IF(CE60=0,1,CG60/CE60))</f>
        <v>0</v>
      </c>
      <c r="CI60" s="87">
        <f>SUMIF($C$6:CH$6,CI$5,$C60:CH60)</f>
        <v>0</v>
      </c>
      <c r="CJ60" s="87">
        <f ca="1">SUMIF($C$6:CI$6,CJ$5,$C60:CI60)</f>
        <v>0</v>
      </c>
      <c r="CK60" s="87">
        <f ca="1">SUM(CJ60-CI60)</f>
        <v>0</v>
      </c>
      <c r="CL60" s="22">
        <f ca="1">IF(CK60=0,0,IF(CI60=0,1,CK60/CI60))</f>
        <v>0</v>
      </c>
      <c r="CM60" s="87">
        <f>+DK60</f>
        <v>0</v>
      </c>
      <c r="CN60" s="87">
        <f ca="1">OFFSET(DK60,0,14,1,1)</f>
        <v>0</v>
      </c>
      <c r="CO60" s="87">
        <f ca="1">SUM(CN60-CM60)</f>
        <v>0</v>
      </c>
      <c r="CP60" s="22">
        <f ca="1">IF(CO60=0,0,IF(CM60=0,1,CO60/CM60))</f>
        <v>0</v>
      </c>
      <c r="CQ60" s="87">
        <f>SUMIF($C$6:CP$6,CQ$5,$C60:CP60)</f>
        <v>0</v>
      </c>
      <c r="CR60" s="87">
        <f ca="1">SUMIF($C$6:CQ$6,CR$5,$C60:CQ60)</f>
        <v>0</v>
      </c>
      <c r="CS60" s="87">
        <f ca="1">SUM(CR60-CQ60)</f>
        <v>0</v>
      </c>
      <c r="CT60" s="22">
        <f ca="1">IF(CS60=0,0,IF(CQ60=0,1,CS60/CQ60))</f>
        <v>0</v>
      </c>
      <c r="CW60" s="12" t="s">
        <v>18</v>
      </c>
      <c r="CX60" s="81" t="s">
        <v>7</v>
      </c>
      <c r="CY60" s="16"/>
      <c r="CZ60" s="88">
        <f>SUMIF(WPB!$A$87:$A$92,'2011-2012'!CZ$7,WPB!D$87:D$92)</f>
        <v>0</v>
      </c>
      <c r="DA60" s="88">
        <f>SUMIF(WPB!$A$87:$A$92,'2011-2012'!DA$7,WPB!E$87:E$92)</f>
        <v>0</v>
      </c>
      <c r="DB60" s="88">
        <f>SUMIF(WPB!$A$87:$A$92,'2011-2012'!DB$7,WPB!F$87:F$92)</f>
        <v>0</v>
      </c>
      <c r="DC60" s="88">
        <f>SUMIF(WPB!$A$87:$A$92,'2011-2012'!DC$7,WPB!G$87:G$92)</f>
        <v>0</v>
      </c>
      <c r="DD60" s="88">
        <f>SUMIF(WPB!$A$87:$A$92,'2011-2012'!DD$7,WPB!H$87:H$92)</f>
        <v>0</v>
      </c>
      <c r="DE60" s="88">
        <f>SUMIF(WPB!$A$87:$A$92,'2011-2012'!DE$7,WPB!I$87:I$92)</f>
        <v>0</v>
      </c>
      <c r="DF60" s="88">
        <f>SUMIF(WPB!$A$87:$A$92,'2011-2012'!DF$7,WPB!J$87:J$92)</f>
        <v>0</v>
      </c>
      <c r="DG60" s="88">
        <f>SUMIF(WPB!$A$87:$A$92,'2011-2012'!DG$7,WPB!K$87:K$92)</f>
        <v>0</v>
      </c>
      <c r="DH60" s="88">
        <f>SUMIF(WPB!$A$87:$A$92,'2011-2012'!DH$7,WPB!L$87:L$92)</f>
        <v>0</v>
      </c>
      <c r="DI60" s="88">
        <f>SUMIF(WPB!$A$87:$A$92,'2011-2012'!DI$7,WPB!M$87:M$92)</f>
        <v>0</v>
      </c>
      <c r="DJ60" s="88">
        <f>SUMIF(WPB!$A$87:$A$92,'2011-2012'!DJ$7,WPB!N$87:N$92)</f>
        <v>0</v>
      </c>
      <c r="DK60" s="88">
        <f>SUMIF(WPB!$A$87:$A$92,'2011-2012'!DK$7,WPB!O$87:O$92)</f>
        <v>0</v>
      </c>
      <c r="DN60" s="88">
        <f>SUMIF(WPB!$A$87:$A$93,'2011-2012'!DN$7,WPB!D$87:D$93)</f>
        <v>0</v>
      </c>
      <c r="DO60" s="88">
        <f>SUMIF(WPB!$A$87:$A$93,'2011-2012'!DO$7,WPB!E$87:E$93)</f>
        <v>0</v>
      </c>
      <c r="DP60" s="88">
        <f>SUMIF(WPB!$A$87:$A$93,'2011-2012'!DP$7,WPB!F$87:F$93)</f>
        <v>0</v>
      </c>
      <c r="DQ60" s="88">
        <f>SUMIF(WPB!$A$87:$A$93,'2011-2012'!DQ$7,WPB!G$87:G$93)</f>
        <v>0</v>
      </c>
      <c r="DR60" s="88">
        <f>SUMIF(WPB!$A$87:$A$93,'2011-2012'!DR$7,WPB!H$87:H$93)</f>
        <v>0</v>
      </c>
      <c r="DS60" s="88">
        <f>SUMIF(WPB!$A$87:$A$93,'2011-2012'!DS$7,WPB!I$87:I$93)</f>
        <v>0</v>
      </c>
      <c r="DT60" s="88">
        <f>SUMIF(WPB!$A$87:$A$93,'2011-2012'!DT$7,WPB!J$87:J$93)</f>
        <v>0</v>
      </c>
      <c r="DU60" s="88">
        <f>SUMIF(WPB!$A$87:$A$93,'2011-2012'!DU$7,WPB!K$87:K$93)</f>
        <v>0</v>
      </c>
      <c r="DV60" s="88">
        <f>SUMIF(WPB!$A$87:$A$93,'2011-2012'!DV$7,WPB!L$87:L$93)</f>
        <v>0</v>
      </c>
      <c r="DW60" s="88">
        <f>SUMIF(WPB!$A$87:$A$93,'2011-2012'!DW$7,WPB!M$87:M$93)</f>
        <v>0</v>
      </c>
      <c r="DX60" s="88">
        <f>SUMIF(WPB!$A$87:$A$93,'2011-2012'!DX$7,WPB!N$87:N$93)</f>
        <v>0</v>
      </c>
      <c r="DY60" s="88">
        <f>SUMIF(WPB!$A$87:$A$93,'2011-2012'!DY$7,WPB!O$87:O$93)</f>
        <v>0</v>
      </c>
      <c r="DZ60"/>
    </row>
    <row r="61" spans="1:130" s="12" customFormat="1" ht="15.6">
      <c r="A61" s="100"/>
      <c r="B61" s="29" t="s">
        <v>8</v>
      </c>
      <c r="C61" s="87">
        <f>+CZ61</f>
        <v>0</v>
      </c>
      <c r="D61" s="87">
        <f ca="1">OFFSET(CZ61,0,14,1,1)</f>
        <v>0</v>
      </c>
      <c r="E61" s="87">
        <f ca="1">SUM(D61-C61)</f>
        <v>0</v>
      </c>
      <c r="F61" s="22">
        <f ca="1">IF(E61=0,0,IF(C61=0,1,E61/C61))</f>
        <v>0</v>
      </c>
      <c r="G61" s="87">
        <f>SUMIF($C$6:F$6,G$5,$C61:F61)</f>
        <v>0</v>
      </c>
      <c r="H61" s="87">
        <f ca="1">SUMIF($C$6:G$6,H$5,$C61:G61)</f>
        <v>0</v>
      </c>
      <c r="I61" s="87">
        <f ca="1">SUM(H61-G61)</f>
        <v>0</v>
      </c>
      <c r="J61" s="22">
        <f ca="1">IF(I61=0,0,IF(G61=0,1,I61/G61))</f>
        <v>0</v>
      </c>
      <c r="K61" s="87">
        <f>+DA61</f>
        <v>0</v>
      </c>
      <c r="L61" s="87">
        <f ca="1">OFFSET(DA61,0,14,1,1)</f>
        <v>0</v>
      </c>
      <c r="M61" s="87">
        <f ca="1">SUM(L61-K61)</f>
        <v>0</v>
      </c>
      <c r="N61" s="22">
        <f ca="1">IF(M61=0,0,IF(K61=0,1,M61/K61))</f>
        <v>0</v>
      </c>
      <c r="O61" s="87">
        <f>SUMIF($C$6:N$6,O$5,$C61:N61)</f>
        <v>0</v>
      </c>
      <c r="P61" s="87">
        <f ca="1">SUMIF($C$6:O$6,P$5,$C61:O61)</f>
        <v>0</v>
      </c>
      <c r="Q61" s="87">
        <f ca="1">SUM(P61-O61)</f>
        <v>0</v>
      </c>
      <c r="R61" s="22">
        <f ca="1">IF(Q61=0,0,IF(O61=0,1,Q61/O61))</f>
        <v>0</v>
      </c>
      <c r="S61" s="87">
        <f>+DB61</f>
        <v>0</v>
      </c>
      <c r="T61" s="87">
        <f ca="1">OFFSET(DB61,0,14,1,1)</f>
        <v>0</v>
      </c>
      <c r="U61" s="87">
        <f ca="1">SUM(T61-S61)</f>
        <v>0</v>
      </c>
      <c r="V61" s="22">
        <f ca="1">IF(U61=0,0,IF(S61=0,1,U61/S61))</f>
        <v>0</v>
      </c>
      <c r="W61" s="87">
        <f>SUMIF($C$6:V$6,W$5,$C61:V61)</f>
        <v>0</v>
      </c>
      <c r="X61" s="87">
        <f ca="1">SUMIF($C$6:W$6,X$5,$C61:W61)</f>
        <v>0</v>
      </c>
      <c r="Y61" s="87">
        <f ca="1">SUM(X61-W61)</f>
        <v>0</v>
      </c>
      <c r="Z61" s="22">
        <f ca="1">IF(Y61=0,0,IF(W61=0,1,Y61/W61))</f>
        <v>0</v>
      </c>
      <c r="AA61" s="87">
        <f>+DC61</f>
        <v>0</v>
      </c>
      <c r="AB61" s="87">
        <f ca="1">OFFSET(DC61,0,14,1,1)</f>
        <v>0</v>
      </c>
      <c r="AC61" s="87">
        <f ca="1">SUM(AB61-AA61)</f>
        <v>0</v>
      </c>
      <c r="AD61" s="22">
        <f ca="1">IF(AC61=0,0,IF(AA61=0,1,AC61/AA61))</f>
        <v>0</v>
      </c>
      <c r="AE61" s="87">
        <f>SUMIF($C$6:AD$6,AE$5,$C61:AD61)</f>
        <v>0</v>
      </c>
      <c r="AF61" s="87">
        <f ca="1">SUMIF($C$6:AE$6,AF$5,$C61:AE61)</f>
        <v>0</v>
      </c>
      <c r="AG61" s="87">
        <f ca="1">SUM(AF61-AE61)</f>
        <v>0</v>
      </c>
      <c r="AH61" s="22">
        <f ca="1">IF(AG61=0,0,IF(AE61=0,1,AG61/AE61))</f>
        <v>0</v>
      </c>
      <c r="AI61" s="87">
        <f>+DD61</f>
        <v>0</v>
      </c>
      <c r="AJ61" s="87">
        <f ca="1">OFFSET(DD61,0,14,1,1)</f>
        <v>0</v>
      </c>
      <c r="AK61" s="87">
        <f ca="1">SUM(AJ61-AI61)</f>
        <v>0</v>
      </c>
      <c r="AL61" s="22">
        <f ca="1">IF(AK61=0,0,IF(AI61=0,1,AK61/AI61))</f>
        <v>0</v>
      </c>
      <c r="AM61" s="87">
        <f>SUMIF($C$6:AL$6,AM$5,$C61:AL61)</f>
        <v>0</v>
      </c>
      <c r="AN61" s="87">
        <f ca="1">SUMIF($C$6:AM$6,AN$5,$C61:AM61)</f>
        <v>0</v>
      </c>
      <c r="AO61" s="87">
        <f ca="1">SUM(AN61-AM61)</f>
        <v>0</v>
      </c>
      <c r="AP61" s="22">
        <f ca="1">IF(AO61=0,0,IF(AM61=0,1,AO61/AM61))</f>
        <v>0</v>
      </c>
      <c r="AQ61" s="87">
        <f>+DE61</f>
        <v>0</v>
      </c>
      <c r="AR61" s="87">
        <f ca="1">OFFSET(DE61,0,14,1,1)</f>
        <v>0</v>
      </c>
      <c r="AS61" s="87">
        <f ca="1">SUM(AR61-AQ61)</f>
        <v>0</v>
      </c>
      <c r="AT61" s="22">
        <f ca="1">IF(AS61=0,0,IF(AQ61=0,1,AS61/AQ61))</f>
        <v>0</v>
      </c>
      <c r="AU61" s="87">
        <f>SUMIF($C$6:AT$6,AU$5,$C61:AT61)</f>
        <v>0</v>
      </c>
      <c r="AV61" s="87">
        <f ca="1">SUMIF($C$6:AU$6,AV$5,$C61:AU61)</f>
        <v>0</v>
      </c>
      <c r="AW61" s="87">
        <f ca="1">SUM(AV61-AU61)</f>
        <v>0</v>
      </c>
      <c r="AX61" s="22">
        <f ca="1">IF(AW61=0,0,IF(AU61=0,1,AW61/AU61))</f>
        <v>0</v>
      </c>
      <c r="AY61" s="87">
        <f>+DF61</f>
        <v>0</v>
      </c>
      <c r="AZ61" s="87">
        <f ca="1">OFFSET(DF61,0,14,1,1)</f>
        <v>0</v>
      </c>
      <c r="BA61" s="87">
        <f ca="1">SUM(AZ61-AY61)</f>
        <v>0</v>
      </c>
      <c r="BB61" s="22">
        <f ca="1">IF(BA61=0,0,IF(AY61=0,1,BA61/AY61))</f>
        <v>0</v>
      </c>
      <c r="BC61" s="87">
        <f>SUMIF($C$6:BB$6,BC$5,$C61:BB61)</f>
        <v>0</v>
      </c>
      <c r="BD61" s="87">
        <f ca="1">SUMIF($C$6:BC$6,BD$5,$C61:BC61)</f>
        <v>0</v>
      </c>
      <c r="BE61" s="87">
        <f ca="1">SUM(BD61-BC61)</f>
        <v>0</v>
      </c>
      <c r="BF61" s="22">
        <f ca="1">IF(BE61=0,0,IF(BC61=0,1,BE61/BC61))</f>
        <v>0</v>
      </c>
      <c r="BG61" s="87">
        <f>+DG61</f>
        <v>0</v>
      </c>
      <c r="BH61" s="87">
        <f ca="1">OFFSET(DG61,0,14,1,1)</f>
        <v>0</v>
      </c>
      <c r="BI61" s="87">
        <f ca="1">SUM(BH61-BG61)</f>
        <v>0</v>
      </c>
      <c r="BJ61" s="22">
        <f ca="1">IF(BI61=0,0,IF(BG61=0,1,BI61/BG61))</f>
        <v>0</v>
      </c>
      <c r="BK61" s="87">
        <f>SUMIF($C$6:BJ$6,BK$5,$C61:BJ61)</f>
        <v>0</v>
      </c>
      <c r="BL61" s="87">
        <f ca="1">SUMIF($C$6:BK$6,BL$5,$C61:BK61)</f>
        <v>0</v>
      </c>
      <c r="BM61" s="87">
        <f ca="1">SUM(BL61-BK61)</f>
        <v>0</v>
      </c>
      <c r="BN61" s="22">
        <f ca="1">IF(BM61=0,0,IF(BK61=0,1,BM61/BK61))</f>
        <v>0</v>
      </c>
      <c r="BO61" s="87">
        <f>+DH61</f>
        <v>0</v>
      </c>
      <c r="BP61" s="87">
        <f ca="1">OFFSET(DH61,0,14,1,1)</f>
        <v>0</v>
      </c>
      <c r="BQ61" s="87">
        <f ca="1">SUM(BP61-BO61)</f>
        <v>0</v>
      </c>
      <c r="BR61" s="22">
        <f ca="1">IF(BQ61=0,0,IF(BO61=0,1,BQ61/BO61))</f>
        <v>0</v>
      </c>
      <c r="BS61" s="87">
        <f>SUMIF($C$6:BR$6,BS$5,$C61:BR61)</f>
        <v>0</v>
      </c>
      <c r="BT61" s="87">
        <f ca="1">SUMIF($C$6:BS$6,BT$5,$C61:BS61)</f>
        <v>0</v>
      </c>
      <c r="BU61" s="87">
        <f ca="1">SUM(BT61-BS61)</f>
        <v>0</v>
      </c>
      <c r="BV61" s="22">
        <f ca="1">IF(BU61=0,0,IF(BS61=0,1,BU61/BS61))</f>
        <v>0</v>
      </c>
      <c r="BW61" s="87">
        <f>+DI61</f>
        <v>0</v>
      </c>
      <c r="BX61" s="87">
        <f ca="1">OFFSET(DI61,0,14,1,1)</f>
        <v>0</v>
      </c>
      <c r="BY61" s="87">
        <f ca="1">SUM(BX61-BW61)</f>
        <v>0</v>
      </c>
      <c r="BZ61" s="22">
        <f ca="1">IF(BY61=0,0,IF(BW61=0,1,BY61/BW61))</f>
        <v>0</v>
      </c>
      <c r="CA61" s="87">
        <f>SUMIF($C$6:BZ$6,CA$5,$C61:BZ61)</f>
        <v>0</v>
      </c>
      <c r="CB61" s="87">
        <f ca="1">SUMIF($C$6:CA$6,CB$5,$C61:CA61)</f>
        <v>0</v>
      </c>
      <c r="CC61" s="87">
        <f ca="1">SUM(CB61-CA61)</f>
        <v>0</v>
      </c>
      <c r="CD61" s="22">
        <f ca="1">IF(CC61=0,0,IF(CA61=0,1,CC61/CA61))</f>
        <v>0</v>
      </c>
      <c r="CE61" s="87">
        <f>+DJ61</f>
        <v>0</v>
      </c>
      <c r="CF61" s="87">
        <f ca="1">OFFSET(DJ61,0,14,1,1)</f>
        <v>0</v>
      </c>
      <c r="CG61" s="87">
        <f ca="1">SUM(CF61-CE61)</f>
        <v>0</v>
      </c>
      <c r="CH61" s="22">
        <f ca="1">IF(CG61=0,0,IF(CE61=0,1,CG61/CE61))</f>
        <v>0</v>
      </c>
      <c r="CI61" s="87">
        <f>SUMIF($C$6:CH$6,CI$5,$C61:CH61)</f>
        <v>0</v>
      </c>
      <c r="CJ61" s="87">
        <f ca="1">SUMIF($C$6:CI$6,CJ$5,$C61:CI61)</f>
        <v>0</v>
      </c>
      <c r="CK61" s="87">
        <f ca="1">SUM(CJ61-CI61)</f>
        <v>0</v>
      </c>
      <c r="CL61" s="22">
        <f ca="1">IF(CK61=0,0,IF(CI61=0,1,CK61/CI61))</f>
        <v>0</v>
      </c>
      <c r="CM61" s="87">
        <f>+DK61</f>
        <v>0</v>
      </c>
      <c r="CN61" s="87">
        <f ca="1">OFFSET(DK61,0,14,1,1)</f>
        <v>0</v>
      </c>
      <c r="CO61" s="87">
        <f ca="1">SUM(CN61-CM61)</f>
        <v>0</v>
      </c>
      <c r="CP61" s="22">
        <f ca="1">IF(CO61=0,0,IF(CM61=0,1,CO61/CM61))</f>
        <v>0</v>
      </c>
      <c r="CQ61" s="87">
        <f>SUMIF($C$6:CP$6,CQ$5,$C61:CP61)</f>
        <v>0</v>
      </c>
      <c r="CR61" s="87">
        <f ca="1">SUMIF($C$6:CQ$6,CR$5,$C61:CQ61)</f>
        <v>0</v>
      </c>
      <c r="CS61" s="87">
        <f ca="1">SUM(CR61-CQ61)</f>
        <v>0</v>
      </c>
      <c r="CT61" s="22">
        <f ca="1">IF(CS61=0,0,IF(CQ61=0,1,CS61/CQ61))</f>
        <v>0</v>
      </c>
      <c r="CW61" s="12" t="s">
        <v>18</v>
      </c>
      <c r="CX61" s="81" t="s">
        <v>8</v>
      </c>
      <c r="CY61" s="16"/>
      <c r="CZ61" s="88">
        <f>SUMIF(WPB!$A$101:$A$106,'2011-2012'!CZ$7,WPB!D$101:D$106)</f>
        <v>0</v>
      </c>
      <c r="DA61" s="88">
        <f>SUMIF(WPB!$A$101:$A$106,'2011-2012'!DA$7,WPB!E$101:E$106)</f>
        <v>0</v>
      </c>
      <c r="DB61" s="88">
        <f>SUMIF(WPB!$A$101:$A$106,'2011-2012'!DB$7,WPB!F$101:F$106)</f>
        <v>0</v>
      </c>
      <c r="DC61" s="88">
        <f>SUMIF(WPB!$A$101:$A$106,'2011-2012'!DC$7,WPB!G$101:G$106)</f>
        <v>0</v>
      </c>
      <c r="DD61" s="88">
        <f>SUMIF(WPB!$A$101:$A$106,'2011-2012'!DD$7,WPB!H$101:H$106)</f>
        <v>0</v>
      </c>
      <c r="DE61" s="88">
        <f>SUMIF(WPB!$A$101:$A$106,'2011-2012'!DE$7,WPB!I$101:I$106)</f>
        <v>0</v>
      </c>
      <c r="DF61" s="88">
        <f>SUMIF(WPB!$A$101:$A$106,'2011-2012'!DF$7,WPB!J$101:J$106)</f>
        <v>0</v>
      </c>
      <c r="DG61" s="88">
        <f>SUMIF(WPB!$A$101:$A$106,'2011-2012'!DG$7,WPB!K$101:K$106)</f>
        <v>0</v>
      </c>
      <c r="DH61" s="88">
        <f>SUMIF(WPB!$A$101:$A$106,'2011-2012'!DH$7,WPB!L$101:L$106)</f>
        <v>0</v>
      </c>
      <c r="DI61" s="88">
        <f>SUMIF(WPB!$A$101:$A$106,'2011-2012'!DI$7,WPB!M$101:M$106)</f>
        <v>0</v>
      </c>
      <c r="DJ61" s="88">
        <f>SUMIF(WPB!$A$101:$A$106,'2011-2012'!DJ$7,WPB!N$101:N$106)</f>
        <v>0</v>
      </c>
      <c r="DK61" s="88">
        <f>SUMIF(WPB!$A$101:$A$106,'2011-2012'!DK$7,WPB!O$101:O$106)</f>
        <v>0</v>
      </c>
      <c r="DN61" s="88">
        <f>SUMIF(WPB!$A$101:$A$107,'2011-2012'!DN$7,WPB!D$101:D$107)</f>
        <v>0</v>
      </c>
      <c r="DO61" s="88">
        <f>SUMIF(WPB!$A$101:$A$107,'2011-2012'!DO$7,WPB!E$101:E$107)</f>
        <v>0</v>
      </c>
      <c r="DP61" s="88">
        <f>SUMIF(WPB!$A$101:$A$107,'2011-2012'!DP$7,WPB!F$101:F$107)</f>
        <v>0</v>
      </c>
      <c r="DQ61" s="88">
        <f>SUMIF(WPB!$A$101:$A$107,'2011-2012'!DQ$7,WPB!G$101:G$107)</f>
        <v>0</v>
      </c>
      <c r="DR61" s="88">
        <f>SUMIF(WPB!$A$101:$A$107,'2011-2012'!DR$7,WPB!H$101:H$107)</f>
        <v>0</v>
      </c>
      <c r="DS61" s="88">
        <f>SUMIF(WPB!$A$101:$A$107,'2011-2012'!DS$7,WPB!I$101:I$107)</f>
        <v>0</v>
      </c>
      <c r="DT61" s="88">
        <f>SUMIF(WPB!$A$101:$A$107,'2011-2012'!DT$7,WPB!J$101:J$107)</f>
        <v>0</v>
      </c>
      <c r="DU61" s="88">
        <f>SUMIF(WPB!$A$101:$A$107,'2011-2012'!DU$7,WPB!K$101:K$107)</f>
        <v>0</v>
      </c>
      <c r="DV61" s="88">
        <f>SUMIF(WPB!$A$101:$A$107,'2011-2012'!DV$7,WPB!L$101:L$107)</f>
        <v>0</v>
      </c>
      <c r="DW61" s="88">
        <f>SUMIF(WPB!$A$101:$A$107,'2011-2012'!DW$7,WPB!M$101:M$107)</f>
        <v>0</v>
      </c>
      <c r="DX61" s="88">
        <f>SUMIF(WPB!$A$101:$A$107,'2011-2012'!DX$7,WPB!N$101:N$107)</f>
        <v>0</v>
      </c>
      <c r="DY61" s="88">
        <f>SUMIF(WPB!$A$101:$A$107,'2011-2012'!DY$7,WPB!O$101:O$107)</f>
        <v>0</v>
      </c>
      <c r="DZ61"/>
    </row>
    <row r="62" spans="1:130" s="16" customFormat="1" ht="15.6">
      <c r="A62" s="90"/>
      <c r="B62" s="27" t="s">
        <v>9</v>
      </c>
      <c r="C62" s="14">
        <f>+SUM(C59:C61)</f>
        <v>27084</v>
      </c>
      <c r="D62" s="103">
        <f ca="1">+SUM(D59:D61)</f>
        <v>34382</v>
      </c>
      <c r="E62" s="14">
        <f ca="1">SUM(E59:E61)</f>
        <v>7298</v>
      </c>
      <c r="F62" s="15">
        <f ca="1">IF(E62=0,0,IF(C62=0,1,E62/C62))</f>
        <v>0.26945798257273668</v>
      </c>
      <c r="G62" s="14">
        <f>SUM(G59:G61)</f>
        <v>27084</v>
      </c>
      <c r="H62" s="103">
        <f ca="1">SUM(H59:H61)</f>
        <v>34382</v>
      </c>
      <c r="I62" s="14">
        <f ca="1">SUM(I59:I61)</f>
        <v>7298</v>
      </c>
      <c r="J62" s="15">
        <f ca="1">IF(I62=0,0,IF(G62=0,1,I62/G62))</f>
        <v>0.26945798257273668</v>
      </c>
      <c r="K62" s="14">
        <f>+SUM(K59:K61)</f>
        <v>25648</v>
      </c>
      <c r="L62" s="103">
        <f ca="1">+SUM(L59:L61)</f>
        <v>35313</v>
      </c>
      <c r="M62" s="14">
        <f ca="1">SUM(M59:M61)</f>
        <v>9665</v>
      </c>
      <c r="N62" s="15">
        <f ca="1">IF(M62=0,0,IF(K62=0,1,M62/K62))</f>
        <v>0.37683250155957582</v>
      </c>
      <c r="O62" s="14">
        <f>SUM(O59:O61)</f>
        <v>52732</v>
      </c>
      <c r="P62" s="103">
        <f ca="1">SUM(P59:P61)</f>
        <v>69695</v>
      </c>
      <c r="Q62" s="14">
        <f ca="1">SUM(Q59:Q61)</f>
        <v>16963</v>
      </c>
      <c r="R62" s="15">
        <f ca="1">IF(Q62=0,0,IF(O62=0,1,Q62/O62))</f>
        <v>0.32168322840021241</v>
      </c>
      <c r="S62" s="14">
        <f>+SUM(S59:S61)</f>
        <v>31740</v>
      </c>
      <c r="T62" s="103">
        <f ca="1">+SUM(T59:T61)</f>
        <v>41623</v>
      </c>
      <c r="U62" s="14">
        <f ca="1">SUM(U59:U61)</f>
        <v>9883</v>
      </c>
      <c r="V62" s="15">
        <f ca="1">IF(U62=0,0,IF(S62=0,1,U62/S62))</f>
        <v>0.31137366099558916</v>
      </c>
      <c r="W62" s="14">
        <f>SUM(W59:W61)</f>
        <v>84472</v>
      </c>
      <c r="X62" s="103">
        <f ca="1">SUM(X59:X61)</f>
        <v>111318</v>
      </c>
      <c r="Y62" s="14">
        <f ca="1">SUM(Y59:Y61)</f>
        <v>26846</v>
      </c>
      <c r="Z62" s="15">
        <f ca="1">IF(Y62=0,0,IF(W62=0,1,Y62/W62))</f>
        <v>0.31780945165261865</v>
      </c>
      <c r="AA62" s="14">
        <f>+SUM(AA59:AA61)</f>
        <v>36398</v>
      </c>
      <c r="AB62" s="103">
        <f ca="1">+SUM(AB59:AB61)</f>
        <v>44435</v>
      </c>
      <c r="AC62" s="14">
        <f ca="1">SUM(AC59:AC61)</f>
        <v>8037</v>
      </c>
      <c r="AD62" s="15">
        <f ca="1">IF(AC62=0,0,IF(AA62=0,1,AC62/AA62))</f>
        <v>0.22080883565031045</v>
      </c>
      <c r="AE62" s="14">
        <f>SUM(AE59:AE61)</f>
        <v>120870</v>
      </c>
      <c r="AF62" s="103">
        <f ca="1">SUM(AF59:AF61)</f>
        <v>155753</v>
      </c>
      <c r="AG62" s="14">
        <f ca="1">SUM(AG59:AG61)</f>
        <v>34883</v>
      </c>
      <c r="AH62" s="15">
        <f ca="1">IF(AG62=0,0,IF(AE62=0,1,AG62/AE62))</f>
        <v>0.28859932158517415</v>
      </c>
      <c r="AI62" s="14">
        <f>+SUM(AI59:AI61)</f>
        <v>40769</v>
      </c>
      <c r="AJ62" s="103">
        <f ca="1">+SUM(AJ59:AJ61)</f>
        <v>48193</v>
      </c>
      <c r="AK62" s="14">
        <f ca="1">SUM(AK59:AK61)</f>
        <v>7424</v>
      </c>
      <c r="AL62" s="15">
        <f ca="1">IF(AK62=0,0,IF(AI62=0,1,AK62/AI62))</f>
        <v>0.18209914395741864</v>
      </c>
      <c r="AM62" s="14">
        <f>SUM(AM59:AM61)</f>
        <v>161639</v>
      </c>
      <c r="AN62" s="103">
        <f ca="1">SUM(AN59:AN61)</f>
        <v>203946</v>
      </c>
      <c r="AO62" s="14">
        <f ca="1">SUM(AO59:AO61)</f>
        <v>42307</v>
      </c>
      <c r="AP62" s="15">
        <f ca="1">IF(AO62=0,0,IF(AM62=0,1,AO62/AM62))</f>
        <v>0.26173757570883266</v>
      </c>
      <c r="AQ62" s="14">
        <f>+SUM(AQ59:AQ61)</f>
        <v>41562</v>
      </c>
      <c r="AR62" s="103">
        <f ca="1">+SUM(AR59:AR61)</f>
        <v>50417</v>
      </c>
      <c r="AS62" s="14">
        <f ca="1">SUM(AS59:AS61)</f>
        <v>8855</v>
      </c>
      <c r="AT62" s="15">
        <f ca="1">IF(AS62=0,0,IF(AQ62=0,1,AS62/AQ62))</f>
        <v>0.2130551946489582</v>
      </c>
      <c r="AU62" s="14">
        <f>SUM(AU59:AU61)</f>
        <v>203201</v>
      </c>
      <c r="AV62" s="103">
        <f ca="1">SUM(AV59:AV61)</f>
        <v>254363</v>
      </c>
      <c r="AW62" s="14">
        <f ca="1">SUM(AW59:AW61)</f>
        <v>51162</v>
      </c>
      <c r="AX62" s="15">
        <f ca="1">IF(AW62=0,0,IF(AU62=0,1,AW62/AU62))</f>
        <v>0.2517802569869243</v>
      </c>
      <c r="AY62" s="14">
        <f>+SUM(AY59:AY61)</f>
        <v>49667</v>
      </c>
      <c r="AZ62" s="103">
        <f ca="1">+SUM(AZ59:AZ61)</f>
        <v>59253</v>
      </c>
      <c r="BA62" s="14">
        <f ca="1">SUM(BA59:BA61)</f>
        <v>9586</v>
      </c>
      <c r="BB62" s="15">
        <f ca="1">IF(BA62=0,0,IF(AY62=0,1,BA62/AY62))</f>
        <v>0.19300541607103308</v>
      </c>
      <c r="BC62" s="14">
        <f>SUM(BC59:BC61)</f>
        <v>252868</v>
      </c>
      <c r="BD62" s="103">
        <f ca="1">SUM(BD59:BD61)</f>
        <v>313616</v>
      </c>
      <c r="BE62" s="14">
        <f ca="1">SUM(BE59:BE61)</f>
        <v>60748</v>
      </c>
      <c r="BF62" s="15">
        <f ca="1">IF(BE62=0,0,IF(BC62=0,1,BE62/BC62))</f>
        <v>0.24023601246500151</v>
      </c>
      <c r="BG62" s="14">
        <f>+SUM(BG59:BG61)</f>
        <v>50577</v>
      </c>
      <c r="BH62" s="103">
        <f ca="1">+SUM(BH59:BH61)</f>
        <v>61685</v>
      </c>
      <c r="BI62" s="14">
        <f ca="1">SUM(BI59:BI61)</f>
        <v>11108</v>
      </c>
      <c r="BJ62" s="15">
        <f ca="1">IF(BI62=0,0,IF(BG62=0,1,BI62/BG62))</f>
        <v>0.2196255214820966</v>
      </c>
      <c r="BK62" s="14">
        <f>SUM(BK59:BK61)</f>
        <v>303445</v>
      </c>
      <c r="BL62" s="103">
        <f ca="1">SUM(BL59:BL61)</f>
        <v>375301</v>
      </c>
      <c r="BM62" s="14">
        <f ca="1">SUM(BM59:BM61)</f>
        <v>71856</v>
      </c>
      <c r="BN62" s="15">
        <f ca="1">IF(BM62=0,0,IF(BK62=0,1,BM62/BK62))</f>
        <v>0.23680073818978728</v>
      </c>
      <c r="BO62" s="14">
        <f>+SUM(BO59:BO61)</f>
        <v>46371</v>
      </c>
      <c r="BP62" s="103">
        <f ca="1">+SUM(BP59:BP61)</f>
        <v>52326</v>
      </c>
      <c r="BQ62" s="14">
        <f ca="1">SUM(BQ59:BQ61)</f>
        <v>5955</v>
      </c>
      <c r="BR62" s="15">
        <f ca="1">IF(BQ62=0,0,IF(BO62=0,1,BQ62/BO62))</f>
        <v>0.12842078022902245</v>
      </c>
      <c r="BS62" s="14">
        <f>SUM(BS59:BS61)</f>
        <v>349816</v>
      </c>
      <c r="BT62" s="103">
        <f ca="1">SUM(BT59:BT61)</f>
        <v>427627</v>
      </c>
      <c r="BU62" s="14">
        <f ca="1">SUM(BU59:BU61)</f>
        <v>77811</v>
      </c>
      <c r="BV62" s="15">
        <f ca="1">IF(BU62=0,0,IF(BS62=0,1,BU62/BS62))</f>
        <v>0.22243407963043429</v>
      </c>
      <c r="BW62" s="14">
        <f>+SUM(BW59:BW61)</f>
        <v>43530</v>
      </c>
      <c r="BX62" s="103">
        <f ca="1">+SUM(BX59:BX61)</f>
        <v>52642</v>
      </c>
      <c r="BY62" s="14">
        <f ca="1">SUM(BY59:BY61)</f>
        <v>9112</v>
      </c>
      <c r="BZ62" s="15">
        <f ca="1">IF(BY62=0,0,IF(BW62=0,1,BY62/BW62))</f>
        <v>0.2093269009878245</v>
      </c>
      <c r="CA62" s="14">
        <f>SUM(CA59:CA61)</f>
        <v>393346</v>
      </c>
      <c r="CB62" s="103">
        <f ca="1">SUM(CB59:CB61)</f>
        <v>480269</v>
      </c>
      <c r="CC62" s="14">
        <f ca="1">SUM(CC59:CC61)</f>
        <v>86923</v>
      </c>
      <c r="CD62" s="15">
        <f ca="1">IF(CC62=0,0,IF(CA62=0,1,CC62/CA62))</f>
        <v>0.22098356154632309</v>
      </c>
      <c r="CE62" s="14">
        <f>+SUM(CE59:CE61)</f>
        <v>40615</v>
      </c>
      <c r="CF62" s="103">
        <f ca="1">+SUM(CF59:CF61)</f>
        <v>50646</v>
      </c>
      <c r="CG62" s="14">
        <f ca="1">SUM(CG59:CG61)</f>
        <v>10031</v>
      </c>
      <c r="CH62" s="15">
        <f ca="1">IF(CG62=0,0,IF(CE62=0,1,CG62/CE62))</f>
        <v>0.24697771759202264</v>
      </c>
      <c r="CI62" s="14">
        <f>SUM(CI59:CI61)</f>
        <v>433961</v>
      </c>
      <c r="CJ62" s="103">
        <f ca="1">SUM(CJ59:CJ61)</f>
        <v>530915</v>
      </c>
      <c r="CK62" s="14">
        <f ca="1">SUM(CK59:CK61)</f>
        <v>96954</v>
      </c>
      <c r="CL62" s="15">
        <f ca="1">IF(CK62=0,0,IF(CI62=0,1,CK62/CI62))</f>
        <v>0.22341638995209248</v>
      </c>
      <c r="CM62" s="14">
        <f>+SUM(CM59:CM61)</f>
        <v>42324</v>
      </c>
      <c r="CN62" s="103">
        <f ca="1">+SUM(CN59:CN61)</f>
        <v>52590</v>
      </c>
      <c r="CO62" s="14">
        <f ca="1">SUM(CO59:CO61)</f>
        <v>10266</v>
      </c>
      <c r="CP62" s="15">
        <f ca="1">IF(CO62=0,0,IF(CM62=0,1,CO62/CM62))</f>
        <v>0.24255741423305927</v>
      </c>
      <c r="CQ62" s="14">
        <f>SUM(CQ59:CQ61)</f>
        <v>476285</v>
      </c>
      <c r="CR62" s="103">
        <f ca="1">SUM(CR59:CR61)</f>
        <v>583505</v>
      </c>
      <c r="CS62" s="14">
        <f ca="1">SUM(CS59:CS61)</f>
        <v>107220</v>
      </c>
      <c r="CT62" s="15">
        <f ca="1">IF(CS62=0,0,IF(CQ62=0,1,CS62/CQ62))</f>
        <v>0.22511731421312869</v>
      </c>
    </row>
    <row r="63" spans="1:130" s="12" customFormat="1">
      <c r="A63" s="91"/>
      <c r="B63" s="28"/>
      <c r="C63" s="9"/>
      <c r="D63" s="9"/>
      <c r="E63" s="10"/>
      <c r="F63" s="11"/>
      <c r="G63" s="9"/>
      <c r="H63" s="9"/>
      <c r="I63" s="10"/>
      <c r="J63" s="11"/>
      <c r="K63" s="9"/>
      <c r="L63" s="9"/>
      <c r="M63" s="10"/>
      <c r="N63" s="11"/>
      <c r="O63" s="9"/>
      <c r="P63" s="9"/>
      <c r="Q63" s="10"/>
      <c r="R63" s="11"/>
      <c r="S63" s="9"/>
      <c r="T63" s="9"/>
      <c r="U63" s="10"/>
      <c r="V63" s="11"/>
      <c r="W63" s="9"/>
      <c r="X63" s="9"/>
      <c r="Y63" s="10"/>
      <c r="Z63" s="11"/>
      <c r="AA63" s="9"/>
      <c r="AB63" s="9"/>
      <c r="AC63" s="10"/>
      <c r="AD63" s="11"/>
      <c r="AE63" s="9"/>
      <c r="AF63" s="9"/>
      <c r="AG63" s="10"/>
      <c r="AH63" s="11"/>
      <c r="AI63" s="9"/>
      <c r="AJ63" s="9"/>
      <c r="AK63" s="10"/>
      <c r="AL63" s="11"/>
      <c r="AM63" s="9"/>
      <c r="AN63" s="9"/>
      <c r="AO63" s="10"/>
      <c r="AP63" s="11"/>
      <c r="AQ63" s="9"/>
      <c r="AR63" s="9"/>
      <c r="AS63" s="10"/>
      <c r="AT63" s="11"/>
      <c r="AU63" s="9"/>
      <c r="AV63" s="9"/>
      <c r="AW63" s="10"/>
      <c r="AX63" s="11"/>
      <c r="AY63" s="9"/>
      <c r="AZ63" s="9"/>
      <c r="BA63" s="10"/>
      <c r="BB63" s="11"/>
      <c r="BC63" s="9"/>
      <c r="BD63" s="9"/>
      <c r="BE63" s="10"/>
      <c r="BF63" s="11"/>
      <c r="BG63" s="9"/>
      <c r="BH63" s="9"/>
      <c r="BI63" s="10"/>
      <c r="BJ63" s="11"/>
      <c r="BK63" s="9"/>
      <c r="BL63" s="9"/>
      <c r="BM63" s="10"/>
      <c r="BN63" s="11"/>
      <c r="BO63" s="9"/>
      <c r="BP63" s="9"/>
      <c r="BQ63" s="10"/>
      <c r="BR63" s="11"/>
      <c r="BS63" s="9"/>
      <c r="BT63" s="9"/>
      <c r="BU63" s="10"/>
      <c r="BV63" s="11"/>
      <c r="BW63" s="9"/>
      <c r="BX63" s="9"/>
      <c r="BY63" s="10"/>
      <c r="BZ63" s="11"/>
      <c r="CA63" s="9"/>
      <c r="CB63" s="9"/>
      <c r="CC63" s="10"/>
      <c r="CD63" s="11"/>
      <c r="CE63" s="9"/>
      <c r="CF63" s="9"/>
      <c r="CG63" s="10"/>
      <c r="CH63" s="11"/>
      <c r="CI63" s="9"/>
      <c r="CJ63" s="9"/>
      <c r="CK63" s="10"/>
      <c r="CL63" s="11"/>
      <c r="CM63" s="9"/>
      <c r="CN63" s="9"/>
      <c r="CO63" s="10"/>
      <c r="CP63" s="11"/>
      <c r="CQ63" s="9"/>
      <c r="CR63" s="9"/>
      <c r="CS63" s="10"/>
      <c r="CT63" s="11"/>
    </row>
    <row r="64" spans="1:130" s="12" customFormat="1">
      <c r="A64" s="93" t="s">
        <v>19</v>
      </c>
      <c r="B64" s="31" t="s">
        <v>6</v>
      </c>
      <c r="C64" s="21">
        <f t="shared" ref="C64:E66" si="2">SUMIF($B$9:$B$63,$B64,C$9:C$63)</f>
        <v>1965764</v>
      </c>
      <c r="D64" s="87">
        <f t="shared" ca="1" si="2"/>
        <v>2055927</v>
      </c>
      <c r="E64" s="21">
        <f t="shared" ca="1" si="2"/>
        <v>90163</v>
      </c>
      <c r="F64" s="22">
        <f ca="1">IF(E64=0,0,IF(C64=0,1,E64/C64))</f>
        <v>4.586664523310021E-2</v>
      </c>
      <c r="G64" s="21">
        <f t="shared" ref="G64:I66" si="3">SUMIF($B$9:$B$63,$B64,G$9:G$63)</f>
        <v>1965764</v>
      </c>
      <c r="H64" s="87">
        <f t="shared" ca="1" si="3"/>
        <v>2055927</v>
      </c>
      <c r="I64" s="21">
        <f t="shared" ca="1" si="3"/>
        <v>90163</v>
      </c>
      <c r="J64" s="22">
        <f ca="1">IF(I64=0,0,IF(G64=0,1,I64/G64))</f>
        <v>4.586664523310021E-2</v>
      </c>
      <c r="K64" s="21">
        <f t="shared" ref="K64:M66" si="4">SUMIF($B$9:$B$63,$B64,K$9:K$63)</f>
        <v>1844296</v>
      </c>
      <c r="L64" s="87">
        <f t="shared" ca="1" si="4"/>
        <v>2062995</v>
      </c>
      <c r="M64" s="21">
        <f t="shared" ca="1" si="4"/>
        <v>218699</v>
      </c>
      <c r="N64" s="22">
        <f ca="1">IF(M64=0,0,IF(K64=0,1,M64/K64))</f>
        <v>0.11858129063881286</v>
      </c>
      <c r="O64" s="21">
        <f t="shared" ref="O64:Q66" si="5">SUMIF($B$9:$B$63,$B64,O$9:O$63)</f>
        <v>3810060</v>
      </c>
      <c r="P64" s="87">
        <f t="shared" ca="1" si="5"/>
        <v>4118922</v>
      </c>
      <c r="Q64" s="21">
        <f t="shared" ca="1" si="5"/>
        <v>308862</v>
      </c>
      <c r="R64" s="22">
        <f ca="1">IF(Q64=0,0,IF(O64=0,1,Q64/O64))</f>
        <v>8.1064865120234322E-2</v>
      </c>
      <c r="S64" s="21">
        <f t="shared" ref="S64:U66" si="6">SUMIF($B$9:$B$63,$B64,S$9:S$63)</f>
        <v>2308344</v>
      </c>
      <c r="T64" s="87">
        <f t="shared" ca="1" si="6"/>
        <v>2463693</v>
      </c>
      <c r="U64" s="21">
        <f t="shared" ca="1" si="6"/>
        <v>155349</v>
      </c>
      <c r="V64" s="22">
        <f ca="1">IF(U64=0,0,IF(S64=0,1,U64/S64))</f>
        <v>6.7298894792110708E-2</v>
      </c>
      <c r="W64" s="21">
        <f t="shared" ref="W64:Y66" si="7">SUMIF($B$9:$B$63,$B64,W$9:W$63)</f>
        <v>6118404</v>
      </c>
      <c r="X64" s="87">
        <f t="shared" ca="1" si="7"/>
        <v>6582615</v>
      </c>
      <c r="Y64" s="21">
        <f t="shared" ca="1" si="7"/>
        <v>464211</v>
      </c>
      <c r="Z64" s="22">
        <f ca="1">IF(Y64=0,0,IF(W64=0,1,Y64/W64))</f>
        <v>7.5871256621824909E-2</v>
      </c>
      <c r="AA64" s="21">
        <f t="shared" ref="AA64:AC66" si="8">SUMIF($B$9:$B$63,$B64,AA$9:AA$63)</f>
        <v>2443328</v>
      </c>
      <c r="AB64" s="87">
        <f t="shared" ca="1" si="8"/>
        <v>2475687</v>
      </c>
      <c r="AC64" s="21">
        <f t="shared" ca="1" si="8"/>
        <v>32359</v>
      </c>
      <c r="AD64" s="22">
        <f ca="1">IF(AC64=0,0,IF(AA64=0,1,AC64/AA64))</f>
        <v>1.3243821541765986E-2</v>
      </c>
      <c r="AE64" s="21">
        <f t="shared" ref="AE64:AG66" si="9">SUMIF($B$9:$B$63,$B64,AE$9:AE$63)</f>
        <v>8561732</v>
      </c>
      <c r="AF64" s="87">
        <f t="shared" ca="1" si="9"/>
        <v>9058302</v>
      </c>
      <c r="AG64" s="21">
        <f t="shared" ca="1" si="9"/>
        <v>496570</v>
      </c>
      <c r="AH64" s="22">
        <f ca="1">IF(AG64=0,0,IF(AE64=0,1,AG64/AE64))</f>
        <v>5.7998778751775927E-2</v>
      </c>
      <c r="AI64" s="21">
        <f t="shared" ref="AI64:AK66" si="10">SUMIF($B$9:$B$63,$B64,AI$9:AI$63)</f>
        <v>2605128</v>
      </c>
      <c r="AJ64" s="87">
        <f t="shared" ca="1" si="10"/>
        <v>2640778</v>
      </c>
      <c r="AK64" s="21">
        <f t="shared" ca="1" si="10"/>
        <v>35650</v>
      </c>
      <c r="AL64" s="22">
        <f ca="1">IF(AK64=0,0,IF(AI64=0,1,AK64/AI64))</f>
        <v>1.3684548321617978E-2</v>
      </c>
      <c r="AM64" s="21">
        <f t="shared" ref="AM64:AO66" si="11">SUMIF($B$9:$B$63,$B64,AM$9:AM$63)</f>
        <v>11166860</v>
      </c>
      <c r="AN64" s="87">
        <f t="shared" ca="1" si="11"/>
        <v>11699080</v>
      </c>
      <c r="AO64" s="21">
        <f t="shared" ca="1" si="11"/>
        <v>532220</v>
      </c>
      <c r="AP64" s="22">
        <f ca="1">IF(AO64=0,0,IF(AM64=0,1,AO64/AM64))</f>
        <v>4.7660667367550057E-2</v>
      </c>
      <c r="AQ64" s="21">
        <f t="shared" ref="AQ64:AS66" si="12">SUMIF($B$9:$B$63,$B64,AQ$9:AQ$63)</f>
        <v>2669036</v>
      </c>
      <c r="AR64" s="87">
        <f t="shared" ca="1" si="12"/>
        <v>2758068</v>
      </c>
      <c r="AS64" s="21">
        <f t="shared" ca="1" si="12"/>
        <v>89032</v>
      </c>
      <c r="AT64" s="22">
        <f ca="1">IF(AS64=0,0,IF(AQ64=0,1,AS64/AQ64))</f>
        <v>3.3357361983877322E-2</v>
      </c>
      <c r="AU64" s="21">
        <f t="shared" ref="AU64:AW66" si="13">SUMIF($B$9:$B$63,$B64,AU$9:AU$63)</f>
        <v>13835896</v>
      </c>
      <c r="AV64" s="87">
        <f t="shared" ca="1" si="13"/>
        <v>14457148</v>
      </c>
      <c r="AW64" s="21">
        <f t="shared" ca="1" si="13"/>
        <v>621252</v>
      </c>
      <c r="AX64" s="22">
        <f ca="1">IF(AW64=0,0,IF(AU64=0,1,AW64/AU64))</f>
        <v>4.4901465000893329E-2</v>
      </c>
      <c r="AY64" s="21">
        <f t="shared" ref="AY64:BA66" si="14">SUMIF($B$9:$B$63,$B64,AY$9:AY$63)</f>
        <v>3165915</v>
      </c>
      <c r="AZ64" s="87">
        <f t="shared" ca="1" si="14"/>
        <v>3146393</v>
      </c>
      <c r="BA64" s="21">
        <f t="shared" ca="1" si="14"/>
        <v>-19522</v>
      </c>
      <c r="BB64" s="22">
        <f ca="1">IF(BA64=0,0,IF(AY64=0,1,BA64/AY64))</f>
        <v>-6.166305791532622E-3</v>
      </c>
      <c r="BC64" s="21">
        <f t="shared" ref="BC64:BE66" si="15">SUMIF($B$9:$B$63,$B64,BC$9:BC$63)</f>
        <v>17001811</v>
      </c>
      <c r="BD64" s="87">
        <f t="shared" ca="1" si="15"/>
        <v>17603541</v>
      </c>
      <c r="BE64" s="21">
        <f t="shared" ca="1" si="15"/>
        <v>601730</v>
      </c>
      <c r="BF64" s="22">
        <f ca="1">IF(BE64=0,0,IF(BC64=0,1,BE64/BC64))</f>
        <v>3.5392112052063163E-2</v>
      </c>
      <c r="BG64" s="21">
        <f t="shared" ref="BG64:BI66" si="16">SUMIF($B$9:$B$63,$B64,BG$9:BG$63)</f>
        <v>3200876</v>
      </c>
      <c r="BH64" s="87">
        <f t="shared" ca="1" si="16"/>
        <v>3370465</v>
      </c>
      <c r="BI64" s="21">
        <f t="shared" ca="1" si="16"/>
        <v>169589</v>
      </c>
      <c r="BJ64" s="22">
        <f ca="1">IF(BI64=0,0,IF(BG64=0,1,BI64/BG64))</f>
        <v>5.2982058661441428E-2</v>
      </c>
      <c r="BK64" s="21">
        <f t="shared" ref="BK64:BM66" si="17">SUMIF($B$9:$B$63,$B64,BK$9:BK$63)</f>
        <v>20202687</v>
      </c>
      <c r="BL64" s="87">
        <f t="shared" ca="1" si="17"/>
        <v>20974006</v>
      </c>
      <c r="BM64" s="21">
        <f t="shared" ca="1" si="17"/>
        <v>771319</v>
      </c>
      <c r="BN64" s="22">
        <f ca="1">IF(BM64=0,0,IF(BK64=0,1,BM64/BK64))</f>
        <v>3.8179030343834956E-2</v>
      </c>
      <c r="BO64" s="21">
        <f t="shared" ref="BO64:BQ66" si="18">SUMIF($B$9:$B$63,$B64,BO$9:BO$63)</f>
        <v>2649017</v>
      </c>
      <c r="BP64" s="87">
        <f t="shared" ca="1" si="18"/>
        <v>2703528</v>
      </c>
      <c r="BQ64" s="21">
        <f t="shared" ca="1" si="18"/>
        <v>54511</v>
      </c>
      <c r="BR64" s="22">
        <f ca="1">IF(BQ64=0,0,IF(BO64=0,1,BQ64/BO64))</f>
        <v>2.0577821886382758E-2</v>
      </c>
      <c r="BS64" s="21">
        <f t="shared" ref="BS64:BU66" si="19">SUMIF($B$9:$B$63,$B64,BS$9:BS$63)</f>
        <v>22851704</v>
      </c>
      <c r="BT64" s="87">
        <f t="shared" ca="1" si="19"/>
        <v>23677534</v>
      </c>
      <c r="BU64" s="21">
        <f t="shared" ca="1" si="19"/>
        <v>825830</v>
      </c>
      <c r="BV64" s="22">
        <f ca="1">IF(BU64=0,0,IF(BS64=0,1,BU64/BS64))</f>
        <v>3.6138661694550218E-2</v>
      </c>
      <c r="BW64" s="21">
        <f t="shared" ref="BW64:BY66" si="20">SUMIF($B$9:$B$63,$B64,BW$9:BW$63)</f>
        <v>2587950</v>
      </c>
      <c r="BX64" s="87">
        <f t="shared" ca="1" si="20"/>
        <v>2605317</v>
      </c>
      <c r="BY64" s="21">
        <f t="shared" ca="1" si="20"/>
        <v>17367</v>
      </c>
      <c r="BZ64" s="22">
        <f ca="1">IF(BY64=0,0,IF(BW64=0,1,BY64/BW64))</f>
        <v>6.7107169767576655E-3</v>
      </c>
      <c r="CA64" s="21">
        <f t="shared" ref="CA64:CC66" si="21">SUMIF($B$9:$B$63,$B64,CA$9:CA$63)</f>
        <v>25439654</v>
      </c>
      <c r="CB64" s="87">
        <f t="shared" ca="1" si="21"/>
        <v>26282851</v>
      </c>
      <c r="CC64" s="21">
        <f t="shared" ca="1" si="21"/>
        <v>843197</v>
      </c>
      <c r="CD64" s="22">
        <f ca="1">IF(CC64=0,0,IF(CA64=0,1,CC64/CA64))</f>
        <v>3.3144986956190524E-2</v>
      </c>
      <c r="CE64" s="21">
        <f t="shared" ref="CE64:CG66" si="22">SUMIF($B$9:$B$63,$B64,CE$9:CE$63)</f>
        <v>2414206</v>
      </c>
      <c r="CF64" s="87">
        <f t="shared" ca="1" si="22"/>
        <v>2491482</v>
      </c>
      <c r="CG64" s="21">
        <f t="shared" ca="1" si="22"/>
        <v>77276</v>
      </c>
      <c r="CH64" s="22">
        <f ca="1">IF(CG64=0,0,IF(CE64=0,1,CG64/CE64))</f>
        <v>3.2008867511720211E-2</v>
      </c>
      <c r="CI64" s="21">
        <f t="shared" ref="CI64:CK66" si="23">SUMIF($B$9:$B$63,$B64,CI$9:CI$63)</f>
        <v>27853860</v>
      </c>
      <c r="CJ64" s="87">
        <f t="shared" ca="1" si="23"/>
        <v>28774333</v>
      </c>
      <c r="CK64" s="21">
        <f t="shared" ca="1" si="23"/>
        <v>920473</v>
      </c>
      <c r="CL64" s="22">
        <f ca="1">IF(CK64=0,0,IF(CI64=0,1,CK64/CI64))</f>
        <v>3.304651491750156E-2</v>
      </c>
      <c r="CM64" s="21">
        <f t="shared" ref="CM64:CO66" si="24">SUMIF($B$9:$B$63,$B64,CM$9:CM$63)</f>
        <v>2440684</v>
      </c>
      <c r="CN64" s="87">
        <f t="shared" ca="1" si="24"/>
        <v>2431472</v>
      </c>
      <c r="CO64" s="21">
        <f t="shared" ca="1" si="24"/>
        <v>-9212</v>
      </c>
      <c r="CP64" s="22">
        <f ca="1">IF(CO64=0,0,IF(CM64=0,1,CO64/CM64))</f>
        <v>-3.7743517800747661E-3</v>
      </c>
      <c r="CQ64" s="21">
        <f t="shared" ref="CQ64:CS66" si="25">SUMIF($B$9:$B$63,$B64,CQ$9:CQ$63)</f>
        <v>30294544</v>
      </c>
      <c r="CR64" s="87">
        <f t="shared" ca="1" si="25"/>
        <v>31205805</v>
      </c>
      <c r="CS64" s="21">
        <f t="shared" ca="1" si="25"/>
        <v>911261</v>
      </c>
      <c r="CT64" s="22">
        <f ca="1">IF(CS64=0,0,IF(CQ64=0,1,CS64/CQ64))</f>
        <v>3.0080036854160934E-2</v>
      </c>
    </row>
    <row r="65" spans="1:98" s="12" customFormat="1">
      <c r="A65" s="94"/>
      <c r="B65" s="29" t="s">
        <v>7</v>
      </c>
      <c r="C65" s="21">
        <f t="shared" si="2"/>
        <v>531657</v>
      </c>
      <c r="D65" s="87">
        <f t="shared" ca="1" si="2"/>
        <v>543789</v>
      </c>
      <c r="E65" s="21">
        <f t="shared" ca="1" si="2"/>
        <v>12132</v>
      </c>
      <c r="F65" s="22">
        <f ca="1">IF(E65=0,0,IF(C65=0,1,E65/C65))</f>
        <v>2.2819223672405329E-2</v>
      </c>
      <c r="G65" s="21">
        <f t="shared" si="3"/>
        <v>531657</v>
      </c>
      <c r="H65" s="87">
        <f t="shared" ca="1" si="3"/>
        <v>543789</v>
      </c>
      <c r="I65" s="21">
        <f t="shared" ca="1" si="3"/>
        <v>12132</v>
      </c>
      <c r="J65" s="22">
        <f ca="1">IF(I65=0,0,IF(G65=0,1,I65/G65))</f>
        <v>2.2819223672405329E-2</v>
      </c>
      <c r="K65" s="21">
        <f t="shared" si="4"/>
        <v>504121</v>
      </c>
      <c r="L65" s="87">
        <f t="shared" ca="1" si="4"/>
        <v>547082</v>
      </c>
      <c r="M65" s="21">
        <f t="shared" ca="1" si="4"/>
        <v>42961</v>
      </c>
      <c r="N65" s="22">
        <f ca="1">IF(M65=0,0,IF(K65=0,1,M65/K65))</f>
        <v>8.5219619892843185E-2</v>
      </c>
      <c r="O65" s="21">
        <f t="shared" si="5"/>
        <v>1035778</v>
      </c>
      <c r="P65" s="87">
        <f t="shared" ca="1" si="5"/>
        <v>1090871</v>
      </c>
      <c r="Q65" s="21">
        <f t="shared" ca="1" si="5"/>
        <v>55093</v>
      </c>
      <c r="R65" s="22">
        <f ca="1">IF(Q65=0,0,IF(O65=0,1,Q65/O65))</f>
        <v>5.3189969279131243E-2</v>
      </c>
      <c r="S65" s="21">
        <f t="shared" si="6"/>
        <v>609175</v>
      </c>
      <c r="T65" s="87">
        <f t="shared" ca="1" si="6"/>
        <v>596861</v>
      </c>
      <c r="U65" s="21">
        <f t="shared" ca="1" si="6"/>
        <v>-12314</v>
      </c>
      <c r="V65" s="22">
        <f ca="1">IF(U65=0,0,IF(S65=0,1,U65/S65))</f>
        <v>-2.0214224155620308E-2</v>
      </c>
      <c r="W65" s="21">
        <f t="shared" si="7"/>
        <v>1644953</v>
      </c>
      <c r="X65" s="87">
        <f t="shared" ca="1" si="7"/>
        <v>1687732</v>
      </c>
      <c r="Y65" s="21">
        <f t="shared" ca="1" si="7"/>
        <v>42779</v>
      </c>
      <c r="Z65" s="22">
        <f ca="1">IF(Y65=0,0,IF(W65=0,1,Y65/W65))</f>
        <v>2.6006214159310325E-2</v>
      </c>
      <c r="AA65" s="21">
        <f t="shared" si="8"/>
        <v>541240</v>
      </c>
      <c r="AB65" s="87">
        <f t="shared" ca="1" si="8"/>
        <v>573024</v>
      </c>
      <c r="AC65" s="21">
        <f t="shared" ca="1" si="8"/>
        <v>31784</v>
      </c>
      <c r="AD65" s="22">
        <f ca="1">IF(AC65=0,0,IF(AA65=0,1,AC65/AA65))</f>
        <v>5.8724410612667206E-2</v>
      </c>
      <c r="AE65" s="21">
        <f t="shared" si="9"/>
        <v>2186193</v>
      </c>
      <c r="AF65" s="87">
        <f t="shared" ca="1" si="9"/>
        <v>2260756</v>
      </c>
      <c r="AG65" s="21">
        <f t="shared" ca="1" si="9"/>
        <v>74563</v>
      </c>
      <c r="AH65" s="22">
        <f ca="1">IF(AG65=0,0,IF(AE65=0,1,AG65/AE65))</f>
        <v>3.4106320896645448E-2</v>
      </c>
      <c r="AI65" s="21">
        <f t="shared" si="10"/>
        <v>567026</v>
      </c>
      <c r="AJ65" s="87">
        <f t="shared" ca="1" si="10"/>
        <v>583894</v>
      </c>
      <c r="AK65" s="21">
        <f t="shared" ca="1" si="10"/>
        <v>16868</v>
      </c>
      <c r="AL65" s="22">
        <f ca="1">IF(AK65=0,0,IF(AI65=0,1,AK65/AI65))</f>
        <v>2.9748194968131973E-2</v>
      </c>
      <c r="AM65" s="21">
        <f t="shared" si="11"/>
        <v>2753219</v>
      </c>
      <c r="AN65" s="87">
        <f t="shared" ca="1" si="11"/>
        <v>2844650</v>
      </c>
      <c r="AO65" s="21">
        <f t="shared" ca="1" si="11"/>
        <v>91431</v>
      </c>
      <c r="AP65" s="22">
        <f ca="1">IF(AO65=0,0,IF(AM65=0,1,AO65/AM65))</f>
        <v>3.3208763995889901E-2</v>
      </c>
      <c r="AQ65" s="21">
        <f t="shared" si="12"/>
        <v>589269</v>
      </c>
      <c r="AR65" s="87">
        <f t="shared" ca="1" si="12"/>
        <v>565118</v>
      </c>
      <c r="AS65" s="21">
        <f t="shared" ca="1" si="12"/>
        <v>-24151</v>
      </c>
      <c r="AT65" s="22">
        <f ca="1">IF(AS65=0,0,IF(AQ65=0,1,AS65/AQ65))</f>
        <v>-4.0984677626007819E-2</v>
      </c>
      <c r="AU65" s="21">
        <f t="shared" si="13"/>
        <v>3342488</v>
      </c>
      <c r="AV65" s="87">
        <f t="shared" ca="1" si="13"/>
        <v>3409768</v>
      </c>
      <c r="AW65" s="21">
        <f t="shared" ca="1" si="13"/>
        <v>67280</v>
      </c>
      <c r="AX65" s="22">
        <f ca="1">IF(AW65=0,0,IF(AU65=0,1,AW65/AU65))</f>
        <v>2.0128718487545803E-2</v>
      </c>
      <c r="AY65" s="21">
        <f t="shared" si="14"/>
        <v>503743</v>
      </c>
      <c r="AZ65" s="87">
        <f t="shared" ca="1" si="14"/>
        <v>505588</v>
      </c>
      <c r="BA65" s="21">
        <f t="shared" ca="1" si="14"/>
        <v>1845</v>
      </c>
      <c r="BB65" s="22">
        <f ca="1">IF(BA65=0,0,IF(AY65=0,1,BA65/AY65))</f>
        <v>3.6625819118082039E-3</v>
      </c>
      <c r="BC65" s="21">
        <f t="shared" si="15"/>
        <v>3846231</v>
      </c>
      <c r="BD65" s="87">
        <f t="shared" ca="1" si="15"/>
        <v>3915356</v>
      </c>
      <c r="BE65" s="21">
        <f t="shared" ca="1" si="15"/>
        <v>69125</v>
      </c>
      <c r="BF65" s="22">
        <f ca="1">IF(BE65=0,0,IF(BC65=0,1,BE65/BC65))</f>
        <v>1.7972139478882054E-2</v>
      </c>
      <c r="BG65" s="21">
        <f t="shared" si="16"/>
        <v>596998</v>
      </c>
      <c r="BH65" s="87">
        <f t="shared" ca="1" si="16"/>
        <v>574067</v>
      </c>
      <c r="BI65" s="21">
        <f t="shared" ca="1" si="16"/>
        <v>-22931</v>
      </c>
      <c r="BJ65" s="22">
        <f ca="1">IF(BI65=0,0,IF(BG65=0,1,BI65/BG65))</f>
        <v>-3.8410513938070143E-2</v>
      </c>
      <c r="BK65" s="21">
        <f t="shared" si="17"/>
        <v>4443229</v>
      </c>
      <c r="BL65" s="87">
        <f t="shared" ca="1" si="17"/>
        <v>4489423</v>
      </c>
      <c r="BM65" s="21">
        <f t="shared" ca="1" si="17"/>
        <v>46194</v>
      </c>
      <c r="BN65" s="22">
        <f ca="1">IF(BM65=0,0,IF(BK65=0,1,BM65/BK65))</f>
        <v>1.0396493180972667E-2</v>
      </c>
      <c r="BO65" s="21">
        <f t="shared" si="18"/>
        <v>573884</v>
      </c>
      <c r="BP65" s="87">
        <f t="shared" ca="1" si="18"/>
        <v>524903</v>
      </c>
      <c r="BQ65" s="21">
        <f t="shared" ca="1" si="18"/>
        <v>-48981</v>
      </c>
      <c r="BR65" s="22">
        <f ca="1">IF(BQ65=0,0,IF(BO65=0,1,BQ65/BO65))</f>
        <v>-8.5350001045507454E-2</v>
      </c>
      <c r="BS65" s="21">
        <f t="shared" si="19"/>
        <v>5017113</v>
      </c>
      <c r="BT65" s="87">
        <f t="shared" ca="1" si="19"/>
        <v>5014326</v>
      </c>
      <c r="BU65" s="21">
        <f t="shared" ca="1" si="19"/>
        <v>-2787</v>
      </c>
      <c r="BV65" s="22">
        <f ca="1">IF(BU65=0,0,IF(BS65=0,1,BU65/BS65))</f>
        <v>-5.5549874997832421E-4</v>
      </c>
      <c r="BW65" s="21">
        <f t="shared" si="20"/>
        <v>570514</v>
      </c>
      <c r="BX65" s="87">
        <f t="shared" ca="1" si="20"/>
        <v>569749</v>
      </c>
      <c r="BY65" s="21">
        <f t="shared" ca="1" si="20"/>
        <v>-765</v>
      </c>
      <c r="BZ65" s="22">
        <f ca="1">IF(BY65=0,0,IF(BW65=0,1,BY65/BW65))</f>
        <v>-1.3408961042147957E-3</v>
      </c>
      <c r="CA65" s="21">
        <f t="shared" si="21"/>
        <v>5587627</v>
      </c>
      <c r="CB65" s="87">
        <f t="shared" ca="1" si="21"/>
        <v>5584075</v>
      </c>
      <c r="CC65" s="21">
        <f t="shared" ca="1" si="21"/>
        <v>-3552</v>
      </c>
      <c r="CD65" s="22">
        <f ca="1">IF(CC65=0,0,IF(CA65=0,1,CC65/CA65))</f>
        <v>-6.3569024918807215E-4</v>
      </c>
      <c r="CE65" s="21">
        <f t="shared" si="22"/>
        <v>565581</v>
      </c>
      <c r="CF65" s="87">
        <f t="shared" ca="1" si="22"/>
        <v>545344</v>
      </c>
      <c r="CG65" s="21">
        <f t="shared" ca="1" si="22"/>
        <v>-20237</v>
      </c>
      <c r="CH65" s="22">
        <f ca="1">IF(CG65=0,0,IF(CE65=0,1,CG65/CE65))</f>
        <v>-3.5780904945533883E-2</v>
      </c>
      <c r="CI65" s="21">
        <f t="shared" si="23"/>
        <v>6153208</v>
      </c>
      <c r="CJ65" s="87">
        <f t="shared" ca="1" si="23"/>
        <v>6129419</v>
      </c>
      <c r="CK65" s="21">
        <f t="shared" ca="1" si="23"/>
        <v>-23789</v>
      </c>
      <c r="CL65" s="22">
        <f ca="1">IF(CK65=0,0,IF(CI65=0,1,CK65/CI65))</f>
        <v>-3.8661134159612351E-3</v>
      </c>
      <c r="CM65" s="21">
        <f t="shared" si="24"/>
        <v>506103</v>
      </c>
      <c r="CN65" s="87">
        <f t="shared" ca="1" si="24"/>
        <v>446357</v>
      </c>
      <c r="CO65" s="21">
        <f t="shared" ca="1" si="24"/>
        <v>-59746</v>
      </c>
      <c r="CP65" s="22">
        <f ca="1">IF(CO65=0,0,IF(CM65=0,1,CO65/CM65))</f>
        <v>-0.11805106865598505</v>
      </c>
      <c r="CQ65" s="21">
        <f t="shared" si="25"/>
        <v>6659311</v>
      </c>
      <c r="CR65" s="87">
        <f t="shared" ca="1" si="25"/>
        <v>6575776</v>
      </c>
      <c r="CS65" s="21">
        <f t="shared" ca="1" si="25"/>
        <v>-83535</v>
      </c>
      <c r="CT65" s="22">
        <f ca="1">IF(CS65=0,0,IF(CQ65=0,1,CS65/CQ65))</f>
        <v>-1.2544090522277755E-2</v>
      </c>
    </row>
    <row r="66" spans="1:98" s="12" customFormat="1">
      <c r="A66" s="95"/>
      <c r="B66" s="29" t="s">
        <v>8</v>
      </c>
      <c r="C66" s="87">
        <f t="shared" si="2"/>
        <v>10100</v>
      </c>
      <c r="D66" s="87">
        <f t="shared" ca="1" si="2"/>
        <v>10381</v>
      </c>
      <c r="E66" s="87">
        <f t="shared" ca="1" si="2"/>
        <v>281</v>
      </c>
      <c r="F66" s="22">
        <f ca="1">IF(E66=0,0,IF(C66=0,1,E66/C66))</f>
        <v>2.7821782178217822E-2</v>
      </c>
      <c r="G66" s="87">
        <f t="shared" si="3"/>
        <v>10100</v>
      </c>
      <c r="H66" s="87">
        <f t="shared" ca="1" si="3"/>
        <v>10381</v>
      </c>
      <c r="I66" s="87">
        <f t="shared" ca="1" si="3"/>
        <v>281</v>
      </c>
      <c r="J66" s="22">
        <f ca="1">IF(I66=0,0,IF(G66=0,1,I66/G66))</f>
        <v>2.7821782178217822E-2</v>
      </c>
      <c r="K66" s="87">
        <f t="shared" si="4"/>
        <v>9590</v>
      </c>
      <c r="L66" s="87">
        <f t="shared" ca="1" si="4"/>
        <v>10479</v>
      </c>
      <c r="M66" s="87">
        <f t="shared" ca="1" si="4"/>
        <v>889</v>
      </c>
      <c r="N66" s="22">
        <f ca="1">IF(M66=0,0,IF(K66=0,1,M66/K66))</f>
        <v>9.27007299270073E-2</v>
      </c>
      <c r="O66" s="87">
        <f t="shared" si="5"/>
        <v>19690</v>
      </c>
      <c r="P66" s="87">
        <f t="shared" ca="1" si="5"/>
        <v>20860</v>
      </c>
      <c r="Q66" s="87">
        <f t="shared" ca="1" si="5"/>
        <v>1170</v>
      </c>
      <c r="R66" s="22">
        <f ca="1">IF(Q66=0,0,IF(O66=0,1,Q66/O66))</f>
        <v>5.9421025901472829E-2</v>
      </c>
      <c r="S66" s="87">
        <f t="shared" si="6"/>
        <v>11007</v>
      </c>
      <c r="T66" s="87">
        <f t="shared" ca="1" si="6"/>
        <v>10818</v>
      </c>
      <c r="U66" s="87">
        <f t="shared" ca="1" si="6"/>
        <v>-189</v>
      </c>
      <c r="V66" s="22">
        <f ca="1">IF(U66=0,0,IF(S66=0,1,U66/S66))</f>
        <v>-1.7170891251022075E-2</v>
      </c>
      <c r="W66" s="87">
        <f t="shared" si="7"/>
        <v>30697</v>
      </c>
      <c r="X66" s="87">
        <f t="shared" ca="1" si="7"/>
        <v>31678</v>
      </c>
      <c r="Y66" s="87">
        <f t="shared" ca="1" si="7"/>
        <v>981</v>
      </c>
      <c r="Z66" s="22">
        <f ca="1">IF(Y66=0,0,IF(W66=0,1,Y66/W66))</f>
        <v>3.1957520278854609E-2</v>
      </c>
      <c r="AA66" s="87">
        <f t="shared" si="8"/>
        <v>11495</v>
      </c>
      <c r="AB66" s="87">
        <f t="shared" ca="1" si="8"/>
        <v>11115</v>
      </c>
      <c r="AC66" s="87">
        <f t="shared" ca="1" si="8"/>
        <v>-380</v>
      </c>
      <c r="AD66" s="22">
        <f ca="1">IF(AC66=0,0,IF(AA66=0,1,AC66/AA66))</f>
        <v>-3.3057851239669422E-2</v>
      </c>
      <c r="AE66" s="87">
        <f t="shared" si="9"/>
        <v>42192</v>
      </c>
      <c r="AF66" s="87">
        <f t="shared" ca="1" si="9"/>
        <v>42793</v>
      </c>
      <c r="AG66" s="87">
        <f t="shared" ca="1" si="9"/>
        <v>601</v>
      </c>
      <c r="AH66" s="22">
        <f ca="1">IF(AG66=0,0,IF(AE66=0,1,AG66/AE66))</f>
        <v>1.424440652256352E-2</v>
      </c>
      <c r="AI66" s="87">
        <f t="shared" si="10"/>
        <v>16866</v>
      </c>
      <c r="AJ66" s="87">
        <f t="shared" ca="1" si="10"/>
        <v>15927</v>
      </c>
      <c r="AK66" s="87">
        <f t="shared" ca="1" si="10"/>
        <v>-939</v>
      </c>
      <c r="AL66" s="22">
        <f ca="1">IF(AK66=0,0,IF(AI66=0,1,AK66/AI66))</f>
        <v>-5.567413731768054E-2</v>
      </c>
      <c r="AM66" s="87">
        <f t="shared" si="11"/>
        <v>59058</v>
      </c>
      <c r="AN66" s="87">
        <f t="shared" ca="1" si="11"/>
        <v>58720</v>
      </c>
      <c r="AO66" s="87">
        <f t="shared" ca="1" si="11"/>
        <v>-338</v>
      </c>
      <c r="AP66" s="22">
        <f ca="1">IF(AO66=0,0,IF(AM66=0,1,AO66/AM66))</f>
        <v>-5.7231873751227604E-3</v>
      </c>
      <c r="AQ66" s="87">
        <f t="shared" si="12"/>
        <v>19021</v>
      </c>
      <c r="AR66" s="87">
        <f t="shared" ca="1" si="12"/>
        <v>18768</v>
      </c>
      <c r="AS66" s="87">
        <f t="shared" ca="1" si="12"/>
        <v>-253</v>
      </c>
      <c r="AT66" s="22">
        <f ca="1">IF(AS66=0,0,IF(AQ66=0,1,AS66/AQ66))</f>
        <v>-1.3301088270858524E-2</v>
      </c>
      <c r="AU66" s="87">
        <f t="shared" si="13"/>
        <v>78079</v>
      </c>
      <c r="AV66" s="87">
        <f t="shared" ca="1" si="13"/>
        <v>77488</v>
      </c>
      <c r="AW66" s="87">
        <f t="shared" ca="1" si="13"/>
        <v>-591</v>
      </c>
      <c r="AX66" s="22">
        <f ca="1">IF(AW66=0,0,IF(AU66=0,1,AW66/AU66))</f>
        <v>-7.5692567783911171E-3</v>
      </c>
      <c r="AY66" s="87">
        <f t="shared" si="14"/>
        <v>22671</v>
      </c>
      <c r="AZ66" s="87">
        <f t="shared" ca="1" si="14"/>
        <v>20716</v>
      </c>
      <c r="BA66" s="87">
        <f t="shared" ca="1" si="14"/>
        <v>-1955</v>
      </c>
      <c r="BB66" s="22">
        <f ca="1">IF(BA66=0,0,IF(AY66=0,1,BA66/AY66))</f>
        <v>-8.6233514181112428E-2</v>
      </c>
      <c r="BC66" s="87">
        <f t="shared" si="15"/>
        <v>100750</v>
      </c>
      <c r="BD66" s="87">
        <f t="shared" ca="1" si="15"/>
        <v>98204</v>
      </c>
      <c r="BE66" s="87">
        <f t="shared" ca="1" si="15"/>
        <v>-2546</v>
      </c>
      <c r="BF66" s="22">
        <f ca="1">IF(BE66=0,0,IF(BC66=0,1,BE66/BC66))</f>
        <v>-2.527047146401985E-2</v>
      </c>
      <c r="BG66" s="87">
        <f t="shared" si="16"/>
        <v>22482</v>
      </c>
      <c r="BH66" s="87">
        <f t="shared" ca="1" si="16"/>
        <v>22066</v>
      </c>
      <c r="BI66" s="87">
        <f t="shared" ca="1" si="16"/>
        <v>-416</v>
      </c>
      <c r="BJ66" s="22">
        <f ca="1">IF(BI66=0,0,IF(BG66=0,1,BI66/BG66))</f>
        <v>-1.8503691842362779E-2</v>
      </c>
      <c r="BK66" s="87">
        <f t="shared" si="17"/>
        <v>123232</v>
      </c>
      <c r="BL66" s="87">
        <f t="shared" ca="1" si="17"/>
        <v>120270</v>
      </c>
      <c r="BM66" s="87">
        <f t="shared" ca="1" si="17"/>
        <v>-2962</v>
      </c>
      <c r="BN66" s="22">
        <f ca="1">IF(BM66=0,0,IF(BK66=0,1,BM66/BK66))</f>
        <v>-2.4035964684497532E-2</v>
      </c>
      <c r="BO66" s="87">
        <f t="shared" si="18"/>
        <v>19350</v>
      </c>
      <c r="BP66" s="87">
        <f t="shared" ca="1" si="18"/>
        <v>17256</v>
      </c>
      <c r="BQ66" s="87">
        <f t="shared" ca="1" si="18"/>
        <v>-2094</v>
      </c>
      <c r="BR66" s="22">
        <f ca="1">IF(BQ66=0,0,IF(BO66=0,1,BQ66/BO66))</f>
        <v>-0.1082170542635659</v>
      </c>
      <c r="BS66" s="87">
        <f t="shared" si="19"/>
        <v>142582</v>
      </c>
      <c r="BT66" s="87">
        <f t="shared" ca="1" si="19"/>
        <v>137526</v>
      </c>
      <c r="BU66" s="87">
        <f t="shared" ca="1" si="19"/>
        <v>-5056</v>
      </c>
      <c r="BV66" s="22">
        <f ca="1">IF(BU66=0,0,IF(BS66=0,1,BU66/BS66))</f>
        <v>-3.5460296531118936E-2</v>
      </c>
      <c r="BW66" s="87">
        <f t="shared" si="20"/>
        <v>15644</v>
      </c>
      <c r="BX66" s="87">
        <f t="shared" ca="1" si="20"/>
        <v>14072</v>
      </c>
      <c r="BY66" s="87">
        <f t="shared" ca="1" si="20"/>
        <v>-1572</v>
      </c>
      <c r="BZ66" s="22">
        <f ca="1">IF(BY66=0,0,IF(BW66=0,1,BY66/BW66))</f>
        <v>-0.10048580925594477</v>
      </c>
      <c r="CA66" s="87">
        <f t="shared" si="21"/>
        <v>158226</v>
      </c>
      <c r="CB66" s="87">
        <f t="shared" ca="1" si="21"/>
        <v>151598</v>
      </c>
      <c r="CC66" s="87">
        <f t="shared" ca="1" si="21"/>
        <v>-6628</v>
      </c>
      <c r="CD66" s="22">
        <f ca="1">IF(CC66=0,0,IF(CA66=0,1,CC66/CA66))</f>
        <v>-4.1889449268767462E-2</v>
      </c>
      <c r="CE66" s="87">
        <f t="shared" si="22"/>
        <v>11807</v>
      </c>
      <c r="CF66" s="87">
        <f t="shared" ca="1" si="22"/>
        <v>9809</v>
      </c>
      <c r="CG66" s="87">
        <f t="shared" ca="1" si="22"/>
        <v>-1998</v>
      </c>
      <c r="CH66" s="22">
        <f ca="1">IF(CG66=0,0,IF(CE66=0,1,CG66/CE66))</f>
        <v>-0.16922164817481156</v>
      </c>
      <c r="CI66" s="87">
        <f t="shared" si="23"/>
        <v>170033</v>
      </c>
      <c r="CJ66" s="87">
        <f t="shared" ca="1" si="23"/>
        <v>161407</v>
      </c>
      <c r="CK66" s="87">
        <f t="shared" ca="1" si="23"/>
        <v>-8626</v>
      </c>
      <c r="CL66" s="22">
        <f ca="1">IF(CK66=0,0,IF(CI66=0,1,CK66/CI66))</f>
        <v>-5.0731328624443489E-2</v>
      </c>
      <c r="CM66" s="87">
        <f t="shared" si="24"/>
        <v>10300</v>
      </c>
      <c r="CN66" s="87">
        <f t="shared" ca="1" si="24"/>
        <v>9011</v>
      </c>
      <c r="CO66" s="87">
        <f t="shared" ca="1" si="24"/>
        <v>-1289</v>
      </c>
      <c r="CP66" s="22">
        <f ca="1">IF(CO66=0,0,IF(CM66=0,1,CO66/CM66))</f>
        <v>-0.12514563106796117</v>
      </c>
      <c r="CQ66" s="87">
        <f t="shared" si="25"/>
        <v>180333</v>
      </c>
      <c r="CR66" s="87">
        <f t="shared" ca="1" si="25"/>
        <v>170418</v>
      </c>
      <c r="CS66" s="87">
        <f t="shared" ca="1" si="25"/>
        <v>-9915</v>
      </c>
      <c r="CT66" s="22">
        <f ca="1">IF(CS66=0,0,IF(CQ66=0,1,CS66/CQ66))</f>
        <v>-5.4981617341252016E-2</v>
      </c>
    </row>
    <row r="67" spans="1:98" s="16" customFormat="1" ht="15.6">
      <c r="A67" s="7"/>
      <c r="B67" s="30" t="s">
        <v>20</v>
      </c>
      <c r="C67" s="14">
        <f>SUM(C64:C66)</f>
        <v>2507521</v>
      </c>
      <c r="D67" s="102">
        <f ca="1">SUM(D64:D66)</f>
        <v>2610097</v>
      </c>
      <c r="E67" s="14">
        <f ca="1">SUM(E64:E66)</f>
        <v>102576</v>
      </c>
      <c r="F67" s="15">
        <f ca="1">IF(E67=0,0,IF(C67=0,1,E67/C67))</f>
        <v>4.0907334375265454E-2</v>
      </c>
      <c r="G67" s="14">
        <f>SUM(G64:G66)</f>
        <v>2507521</v>
      </c>
      <c r="H67" s="102">
        <f ca="1">SUM(H64:H66)</f>
        <v>2610097</v>
      </c>
      <c r="I67" s="14">
        <f ca="1">SUM(I64:I66)</f>
        <v>102576</v>
      </c>
      <c r="J67" s="15">
        <f ca="1">IF(I67=0,0,IF(G67=0,1,I67/G67))</f>
        <v>4.0907334375265454E-2</v>
      </c>
      <c r="K67" s="14">
        <f>SUM(K64:K66)</f>
        <v>2358007</v>
      </c>
      <c r="L67" s="103">
        <f ca="1">SUM(L64:L66)</f>
        <v>2620556</v>
      </c>
      <c r="M67" s="14">
        <f ca="1">SUM(M64:M66)</f>
        <v>262549</v>
      </c>
      <c r="N67" s="15">
        <f ca="1">IF(M67=0,0,IF(K67=0,1,M67/K67))</f>
        <v>0.11134360500202077</v>
      </c>
      <c r="O67" s="14">
        <f>SUM(O64:O66)</f>
        <v>4865528</v>
      </c>
      <c r="P67" s="102">
        <f ca="1">SUM(P64:P66)</f>
        <v>5230653</v>
      </c>
      <c r="Q67" s="14">
        <f ca="1">SUM(Q64:Q66)</f>
        <v>365125</v>
      </c>
      <c r="R67" s="15">
        <f ca="1">IF(Q67=0,0,IF(O67=0,1,Q67/O67))</f>
        <v>7.5043242994388276E-2</v>
      </c>
      <c r="S67" s="14">
        <f>SUM(S64:S66)</f>
        <v>2928526</v>
      </c>
      <c r="T67" s="102">
        <f ca="1">SUM(T64:T66)</f>
        <v>3071372</v>
      </c>
      <c r="U67" s="14">
        <f ca="1">SUM(U64:U66)</f>
        <v>142846</v>
      </c>
      <c r="V67" s="15">
        <f ca="1">IF(U67=0,0,IF(S67=0,1,U67/S67))</f>
        <v>4.8777439571989462E-2</v>
      </c>
      <c r="W67" s="14">
        <f>SUM(W64:W66)</f>
        <v>7794054</v>
      </c>
      <c r="X67" s="102">
        <f ca="1">SUM(X64:X66)</f>
        <v>8302025</v>
      </c>
      <c r="Y67" s="14">
        <f ca="1">SUM(Y64:Y66)</f>
        <v>507971</v>
      </c>
      <c r="Z67" s="15">
        <f ca="1">IF(Y67=0,0,IF(W67=0,1,Y67/W67))</f>
        <v>6.5174169950580271E-2</v>
      </c>
      <c r="AA67" s="14">
        <f>SUM(AA64:AA66)</f>
        <v>2996063</v>
      </c>
      <c r="AB67" s="102">
        <f ca="1">SUM(AB64:AB66)</f>
        <v>3059826</v>
      </c>
      <c r="AC67" s="14">
        <f ca="1">SUM(AC64:AC66)</f>
        <v>63763</v>
      </c>
      <c r="AD67" s="15">
        <f ca="1">IF(AC67=0,0,IF(AA67=0,1,AC67/AA67))</f>
        <v>2.1282262756156998E-2</v>
      </c>
      <c r="AE67" s="14">
        <f>SUM(AE64:AE66)</f>
        <v>10790117</v>
      </c>
      <c r="AF67" s="102">
        <f ca="1">SUM(AF64:AF66)</f>
        <v>11361851</v>
      </c>
      <c r="AG67" s="14">
        <f ca="1">SUM(AG64:AG66)</f>
        <v>571734</v>
      </c>
      <c r="AH67" s="15">
        <f ca="1">IF(AG67=0,0,IF(AE67=0,1,AG67/AE67))</f>
        <v>5.2986821180901006E-2</v>
      </c>
      <c r="AI67" s="14">
        <f>SUM(AI64:AI66)</f>
        <v>3189020</v>
      </c>
      <c r="AJ67" s="102">
        <f ca="1">SUM(AJ64:AJ66)</f>
        <v>3240599</v>
      </c>
      <c r="AK67" s="14">
        <f ca="1">SUM(AK64:AK66)</f>
        <v>51579</v>
      </c>
      <c r="AL67" s="15">
        <f ca="1">IF(AK67=0,0,IF(AI67=0,1,AK67/AI67))</f>
        <v>1.6173934312108423E-2</v>
      </c>
      <c r="AM67" s="14">
        <f>SUM(AM64:AM66)</f>
        <v>13979137</v>
      </c>
      <c r="AN67" s="102">
        <f ca="1">SUM(AN64:AN66)</f>
        <v>14602450</v>
      </c>
      <c r="AO67" s="14">
        <f ca="1">SUM(AO64:AO66)</f>
        <v>623313</v>
      </c>
      <c r="AP67" s="15">
        <f ca="1">IF(AO67=0,0,IF(AM67=0,1,AO67/AM67))</f>
        <v>4.4588804015584078E-2</v>
      </c>
      <c r="AQ67" s="14">
        <f>SUM(AQ64:AQ66)</f>
        <v>3277326</v>
      </c>
      <c r="AR67" s="102">
        <f ca="1">SUM(AR64:AR66)</f>
        <v>3341954</v>
      </c>
      <c r="AS67" s="14">
        <f ca="1">SUM(AS64:AS66)</f>
        <v>64628</v>
      </c>
      <c r="AT67" s="15">
        <f ca="1">IF(AS67=0,0,IF(AQ67=0,1,AS67/AQ67))</f>
        <v>1.9719734930244964E-2</v>
      </c>
      <c r="AU67" s="14">
        <f>SUM(AU64:AU66)</f>
        <v>17256463</v>
      </c>
      <c r="AV67" s="102">
        <f ca="1">SUM(AV64:AV66)</f>
        <v>17944404</v>
      </c>
      <c r="AW67" s="14">
        <f ca="1">SUM(AW64:AW66)</f>
        <v>687941</v>
      </c>
      <c r="AX67" s="15">
        <f ca="1">IF(AW67=0,0,IF(AU67=0,1,AW67/AU67))</f>
        <v>3.9865701331727135E-2</v>
      </c>
      <c r="AY67" s="14">
        <f>SUM(AY64:AY66)</f>
        <v>3692329</v>
      </c>
      <c r="AZ67" s="102">
        <f ca="1">SUM(AZ64:AZ66)</f>
        <v>3672697</v>
      </c>
      <c r="BA67" s="14">
        <f ca="1">SUM(BA64:BA66)</f>
        <v>-19632</v>
      </c>
      <c r="BB67" s="15">
        <f ca="1">IF(BA67=0,0,IF(AY67=0,1,BA67/AY67))</f>
        <v>-5.3169693166562355E-3</v>
      </c>
      <c r="BC67" s="14">
        <f>SUM(BC64:BC66)</f>
        <v>20948792</v>
      </c>
      <c r="BD67" s="102">
        <f ca="1">SUM(BD64:BD66)</f>
        <v>21617101</v>
      </c>
      <c r="BE67" s="14">
        <f ca="1">SUM(BE64:BE66)</f>
        <v>668309</v>
      </c>
      <c r="BF67" s="15">
        <f ca="1">IF(BE67=0,0,IF(BC67=0,1,BE67/BC67))</f>
        <v>3.1902030436886289E-2</v>
      </c>
      <c r="BG67" s="14">
        <f>SUM(BG64:BG66)</f>
        <v>3820356</v>
      </c>
      <c r="BH67" s="102">
        <f ca="1">SUM(BH64:BH66)</f>
        <v>3966598</v>
      </c>
      <c r="BI67" s="14">
        <f ca="1">SUM(BI64:BI66)</f>
        <v>146242</v>
      </c>
      <c r="BJ67" s="15">
        <f ca="1">IF(BI67=0,0,IF(BG67=0,1,BI67/BG67))</f>
        <v>3.827967864774906E-2</v>
      </c>
      <c r="BK67" s="14">
        <f>SUM(BK64:BK66)</f>
        <v>24769148</v>
      </c>
      <c r="BL67" s="102">
        <f ca="1">SUM(BL64:BL66)</f>
        <v>25583699</v>
      </c>
      <c r="BM67" s="14">
        <f ca="1">SUM(BM64:BM66)</f>
        <v>814551</v>
      </c>
      <c r="BN67" s="15">
        <f ca="1">IF(BM67=0,0,IF(BK67=0,1,BM67/BK67))</f>
        <v>3.2885709270258308E-2</v>
      </c>
      <c r="BO67" s="14">
        <f>SUM(BO64:BO66)</f>
        <v>3242251</v>
      </c>
      <c r="BP67" s="102">
        <f ca="1">SUM(BP64:BP66)</f>
        <v>3245687</v>
      </c>
      <c r="BQ67" s="14">
        <f ca="1">SUM(BQ64:BQ66)</f>
        <v>3436</v>
      </c>
      <c r="BR67" s="15">
        <f ca="1">IF(BQ67=0,0,IF(BO67=0,1,BQ67/BO67))</f>
        <v>1.0597575573266845E-3</v>
      </c>
      <c r="BS67" s="14">
        <f>SUM(BS64:BS66)</f>
        <v>28011399</v>
      </c>
      <c r="BT67" s="102">
        <f ca="1">SUM(BT64:BT66)</f>
        <v>28829386</v>
      </c>
      <c r="BU67" s="14">
        <f ca="1">SUM(BU64:BU66)</f>
        <v>817987</v>
      </c>
      <c r="BV67" s="15">
        <f ca="1">IF(BU67=0,0,IF(BS67=0,1,BU67/BS67))</f>
        <v>2.9201933113015884E-2</v>
      </c>
      <c r="BW67" s="14">
        <f>SUM(BW64:BW66)</f>
        <v>3174108</v>
      </c>
      <c r="BX67" s="102">
        <f ca="1">SUM(BX64:BX66)</f>
        <v>3189138</v>
      </c>
      <c r="BY67" s="14">
        <f ca="1">SUM(BY64:BY66)</f>
        <v>15030</v>
      </c>
      <c r="BZ67" s="15">
        <f ca="1">IF(BY67=0,0,IF(BW67=0,1,BY67/BW67))</f>
        <v>4.7351885947170044E-3</v>
      </c>
      <c r="CA67" s="14">
        <f>SUM(CA64:CA66)</f>
        <v>31185507</v>
      </c>
      <c r="CB67" s="102">
        <f ca="1">SUM(CB64:CB66)</f>
        <v>32018524</v>
      </c>
      <c r="CC67" s="14">
        <f ca="1">SUM(CC64:CC66)</f>
        <v>833017</v>
      </c>
      <c r="CD67" s="15">
        <f ca="1">IF(CC67=0,0,IF(CA67=0,1,CC67/CA67))</f>
        <v>2.6711670905334328E-2</v>
      </c>
      <c r="CE67" s="14">
        <f>SUM(CE64:CE66)</f>
        <v>2991594</v>
      </c>
      <c r="CF67" s="103">
        <f ca="1">SUM(CF64:CF66)</f>
        <v>3046635</v>
      </c>
      <c r="CG67" s="14">
        <f ca="1">SUM(CG64:CG66)</f>
        <v>55041</v>
      </c>
      <c r="CH67" s="15">
        <f ca="1">IF(CG67=0,0,IF(CE67=0,1,CG67/CE67))</f>
        <v>1.8398552744790905E-2</v>
      </c>
      <c r="CI67" s="14">
        <f>SUM(CI64:CI66)</f>
        <v>34177101</v>
      </c>
      <c r="CJ67" s="103">
        <f ca="1">SUM(CJ64:CJ66)</f>
        <v>35065159</v>
      </c>
      <c r="CK67" s="14">
        <f ca="1">SUM(CK64:CK66)</f>
        <v>888058</v>
      </c>
      <c r="CL67" s="15">
        <f ca="1">IF(CK67=0,0,IF(CI67=0,1,CK67/CI67))</f>
        <v>2.5984006074710665E-2</v>
      </c>
      <c r="CM67" s="14">
        <f>SUM(CM64:CM66)</f>
        <v>2957087</v>
      </c>
      <c r="CN67" s="103">
        <f ca="1">SUM(CN64:CN66)</f>
        <v>2886840</v>
      </c>
      <c r="CO67" s="14">
        <f ca="1">SUM(CO64:CO66)</f>
        <v>-70247</v>
      </c>
      <c r="CP67" s="15">
        <f ca="1">IF(CO67=0,0,IF(CM67=0,1,CO67/CM67))</f>
        <v>-2.37554728690769E-2</v>
      </c>
      <c r="CQ67" s="14">
        <f>SUM(CQ64:CQ66)</f>
        <v>37134188</v>
      </c>
      <c r="CR67" s="103">
        <f ca="1">SUM(CR64:CR66)</f>
        <v>37951999</v>
      </c>
      <c r="CS67" s="14">
        <f ca="1">SUM(CS64:CS66)</f>
        <v>817811</v>
      </c>
      <c r="CT67" s="15">
        <f ca="1">IF(CS67=0,0,IF(CQ67=0,1,CS67/CQ67))</f>
        <v>2.202312865976765E-2</v>
      </c>
    </row>
    <row r="121" spans="101:129">
      <c r="CW121" s="12"/>
      <c r="CX121" s="12"/>
      <c r="CY121" s="12"/>
      <c r="CZ121" s="12"/>
      <c r="DA121" s="12"/>
      <c r="DB121" s="12"/>
      <c r="DC121" s="12"/>
      <c r="DD121" s="12"/>
      <c r="DE121" s="12"/>
      <c r="DF121" s="12"/>
      <c r="DG121" s="12"/>
      <c r="DH121" s="12"/>
      <c r="DI121" s="12"/>
      <c r="DJ121" s="12"/>
      <c r="DK121" s="12"/>
      <c r="DL121" s="12"/>
      <c r="DM121" s="12"/>
      <c r="DN121" s="12"/>
      <c r="DO121" s="12"/>
      <c r="DP121" s="12"/>
      <c r="DQ121" s="12"/>
      <c r="DR121" s="12"/>
      <c r="DS121" s="12"/>
      <c r="DT121" s="12"/>
      <c r="DU121" s="12"/>
      <c r="DV121" s="12"/>
      <c r="DW121" s="12"/>
      <c r="DX121" s="12"/>
      <c r="DY121" s="12"/>
    </row>
    <row r="122" spans="101:129">
      <c r="CW122" s="12"/>
      <c r="CX122" s="12"/>
      <c r="CY122" s="12"/>
      <c r="CZ122" s="12"/>
      <c r="DA122" s="12"/>
      <c r="DB122" s="12"/>
      <c r="DC122" s="12"/>
      <c r="DD122" s="12"/>
      <c r="DE122" s="12"/>
      <c r="DF122" s="12"/>
      <c r="DG122" s="12"/>
      <c r="DH122" s="12"/>
      <c r="DI122" s="12"/>
      <c r="DJ122" s="12"/>
      <c r="DK122" s="12"/>
      <c r="DL122" s="12"/>
      <c r="DM122" s="12"/>
      <c r="DN122" s="12"/>
      <c r="DO122" s="12"/>
      <c r="DP122" s="12"/>
      <c r="DQ122" s="12"/>
      <c r="DR122" s="12"/>
      <c r="DS122" s="12"/>
      <c r="DT122" s="12"/>
      <c r="DU122" s="12"/>
      <c r="DV122" s="12"/>
      <c r="DW122" s="12"/>
      <c r="DX122" s="12"/>
      <c r="DY122" s="12"/>
    </row>
    <row r="123" spans="101:129" ht="15.6">
      <c r="CW123" s="12"/>
      <c r="CX123" s="12"/>
      <c r="CY123" s="16"/>
      <c r="CZ123" s="12"/>
      <c r="DA123" s="12"/>
      <c r="DB123" s="12"/>
      <c r="DC123" s="12"/>
      <c r="DD123" s="12"/>
      <c r="DE123" s="12"/>
      <c r="DF123" s="12"/>
      <c r="DG123" s="12"/>
      <c r="DH123" s="12"/>
      <c r="DI123" s="12"/>
      <c r="DJ123" s="12"/>
      <c r="DK123" s="12"/>
      <c r="DL123" s="12"/>
      <c r="DM123" s="12"/>
      <c r="DN123" s="12"/>
      <c r="DO123" s="12"/>
      <c r="DP123" s="12"/>
      <c r="DQ123" s="12"/>
      <c r="DR123" s="12"/>
      <c r="DS123" s="12"/>
      <c r="DT123" s="12"/>
      <c r="DU123" s="12"/>
      <c r="DV123" s="12"/>
      <c r="DW123" s="12"/>
      <c r="DX123" s="12"/>
      <c r="DY123" s="12"/>
    </row>
    <row r="124" spans="101:129" ht="15.6">
      <c r="CW124" s="12"/>
      <c r="CX124" s="12"/>
      <c r="CY124" s="16"/>
      <c r="CZ124" s="12"/>
      <c r="DA124" s="12"/>
      <c r="DB124" s="12"/>
      <c r="DC124" s="12"/>
      <c r="DD124" s="12"/>
      <c r="DE124" s="12"/>
      <c r="DF124" s="12"/>
      <c r="DG124" s="12"/>
      <c r="DH124" s="12"/>
      <c r="DI124" s="12"/>
      <c r="DJ124" s="12"/>
      <c r="DK124" s="12"/>
      <c r="DL124" s="12"/>
      <c r="DM124" s="12"/>
      <c r="DN124" s="12"/>
      <c r="DO124" s="12"/>
      <c r="DP124" s="12"/>
      <c r="DQ124" s="12"/>
      <c r="DR124" s="12"/>
      <c r="DS124" s="12"/>
      <c r="DT124" s="12"/>
      <c r="DU124" s="12"/>
      <c r="DV124" s="12"/>
      <c r="DW124" s="12"/>
      <c r="DX124" s="12"/>
      <c r="DY124" s="12"/>
    </row>
  </sheetData>
  <sheetProtection sheet="1" objects="1" scenarios="1"/>
  <pageMargins left="0.75" right="0.75" top="1" bottom="1" header="0.5" footer="0.5"/>
  <pageSetup scale="65" fitToHeight="2" orientation="landscape" r:id="rId1"/>
  <headerFooter alignWithMargins="0"/>
  <rowBreaks count="1" manualBreakCount="1">
    <brk id="38" min="10" max="17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indexed="42"/>
  </sheetPr>
  <dimension ref="A1:DZ124"/>
  <sheetViews>
    <sheetView zoomScale="71" zoomScaleNormal="71" workbookViewId="0">
      <pane xSplit="2" ySplit="8" topLeftCell="C9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5"/>
  <cols>
    <col min="1" max="1" width="29.08984375" customWidth="1"/>
    <col min="2" max="2" width="15.6328125" customWidth="1"/>
    <col min="3" max="3" width="11.453125" bestFit="1" customWidth="1"/>
    <col min="4" max="4" width="13.453125" bestFit="1" customWidth="1"/>
    <col min="5" max="5" width="10" customWidth="1"/>
    <col min="6" max="6" width="8.81640625" customWidth="1"/>
    <col min="7" max="7" width="10.90625" bestFit="1" customWidth="1"/>
    <col min="8" max="8" width="13.453125" bestFit="1" customWidth="1"/>
    <col min="9" max="9" width="10" customWidth="1"/>
    <col min="10" max="10" width="8.81640625" customWidth="1"/>
    <col min="11" max="11" width="11.1796875" bestFit="1" customWidth="1"/>
    <col min="12" max="12" width="12" bestFit="1" customWidth="1"/>
    <col min="13" max="13" width="10" customWidth="1"/>
    <col min="14" max="14" width="8.81640625" customWidth="1"/>
    <col min="15" max="15" width="11.1796875" bestFit="1" customWidth="1"/>
    <col min="16" max="16" width="13.81640625" bestFit="1" customWidth="1"/>
    <col min="17" max="17" width="10" customWidth="1"/>
    <col min="18" max="18" width="8.81640625" customWidth="1"/>
    <col min="19" max="19" width="10.90625" bestFit="1" customWidth="1"/>
    <col min="20" max="20" width="13.81640625" bestFit="1" customWidth="1"/>
    <col min="21" max="21" width="10" customWidth="1"/>
    <col min="22" max="22" width="11.6328125" customWidth="1"/>
    <col min="23" max="23" width="11" bestFit="1" customWidth="1"/>
    <col min="24" max="24" width="13.81640625" bestFit="1" customWidth="1"/>
    <col min="25" max="25" width="10" customWidth="1"/>
    <col min="26" max="26" width="8.81640625" customWidth="1"/>
    <col min="27" max="27" width="10.90625" bestFit="1" customWidth="1"/>
    <col min="28" max="28" width="13.81640625" bestFit="1" customWidth="1"/>
    <col min="29" max="29" width="10.54296875" bestFit="1" customWidth="1"/>
    <col min="30" max="30" width="8.81640625" customWidth="1"/>
    <col min="31" max="31" width="12" bestFit="1" customWidth="1"/>
    <col min="32" max="32" width="13.81640625" bestFit="1" customWidth="1"/>
    <col min="33" max="33" width="11" customWidth="1"/>
    <col min="34" max="34" width="8.81640625" customWidth="1"/>
    <col min="35" max="35" width="10.90625" bestFit="1" customWidth="1"/>
    <col min="36" max="36" width="13.453125" bestFit="1" customWidth="1"/>
    <col min="37" max="37" width="10.6328125" bestFit="1" customWidth="1"/>
    <col min="38" max="38" width="8.81640625" customWidth="1"/>
    <col min="39" max="39" width="12.08984375" bestFit="1" customWidth="1"/>
    <col min="40" max="40" width="14.36328125" bestFit="1" customWidth="1"/>
    <col min="41" max="41" width="11" customWidth="1"/>
    <col min="42" max="42" width="8.81640625" customWidth="1"/>
    <col min="43" max="43" width="11" bestFit="1" customWidth="1"/>
    <col min="44" max="44" width="13.54296875" bestFit="1" customWidth="1"/>
    <col min="45" max="45" width="10.81640625" bestFit="1" customWidth="1"/>
    <col min="46" max="46" width="8.81640625" customWidth="1"/>
    <col min="47" max="47" width="12.08984375" bestFit="1" customWidth="1"/>
    <col min="48" max="48" width="14.36328125" bestFit="1" customWidth="1"/>
    <col min="49" max="49" width="11" customWidth="1"/>
    <col min="50" max="50" width="8.81640625" customWidth="1"/>
    <col min="51" max="52" width="11.36328125" bestFit="1" customWidth="1"/>
    <col min="53" max="53" width="10.6328125" bestFit="1" customWidth="1"/>
    <col min="54" max="54" width="8.81640625" customWidth="1"/>
    <col min="55" max="55" width="12.08984375" bestFit="1" customWidth="1"/>
    <col min="56" max="56" width="13.453125" bestFit="1" customWidth="1"/>
    <col min="57" max="57" width="11.81640625" bestFit="1" customWidth="1"/>
    <col min="58" max="58" width="8.81640625" customWidth="1"/>
    <col min="59" max="59" width="9.90625" bestFit="1" customWidth="1"/>
    <col min="60" max="60" width="9.81640625" customWidth="1"/>
    <col min="61" max="61" width="10.54296875" bestFit="1" customWidth="1"/>
    <col min="62" max="62" width="8.81640625" customWidth="1"/>
    <col min="63" max="63" width="11" bestFit="1" customWidth="1"/>
    <col min="64" max="64" width="12.08984375" bestFit="1" customWidth="1"/>
    <col min="65" max="65" width="11.6328125" bestFit="1" customWidth="1"/>
    <col min="66" max="66" width="8.81640625" customWidth="1"/>
    <col min="67" max="67" width="10" bestFit="1" customWidth="1"/>
    <col min="68" max="68" width="9.453125" customWidth="1"/>
    <col min="69" max="69" width="10.54296875" bestFit="1" customWidth="1"/>
    <col min="70" max="70" width="8.81640625" customWidth="1"/>
    <col min="71" max="71" width="11" bestFit="1" customWidth="1"/>
    <col min="72" max="72" width="12.08984375" bestFit="1" customWidth="1"/>
    <col min="73" max="73" width="11.6328125" bestFit="1" customWidth="1"/>
    <col min="74" max="74" width="8.81640625" customWidth="1"/>
    <col min="75" max="75" width="9.90625" bestFit="1" customWidth="1"/>
    <col min="76" max="76" width="9.6328125" customWidth="1"/>
    <col min="77" max="77" width="10.54296875" bestFit="1" customWidth="1"/>
    <col min="78" max="78" width="8.81640625" customWidth="1"/>
    <col min="79" max="79" width="11" bestFit="1" customWidth="1"/>
    <col min="80" max="80" width="12.08984375" bestFit="1" customWidth="1"/>
    <col min="81" max="81" width="11.6328125" bestFit="1" customWidth="1"/>
    <col min="82" max="82" width="8.81640625" customWidth="1"/>
    <col min="83" max="83" width="9.90625" bestFit="1" customWidth="1"/>
    <col min="84" max="84" width="11.90625" customWidth="1"/>
    <col min="85" max="85" width="10.54296875" bestFit="1" customWidth="1"/>
    <col min="86" max="86" width="8.81640625" customWidth="1"/>
    <col min="87" max="87" width="11.453125" customWidth="1"/>
    <col min="88" max="88" width="12.08984375" bestFit="1" customWidth="1"/>
    <col min="89" max="89" width="11.54296875" customWidth="1"/>
    <col min="90" max="90" width="8.81640625" customWidth="1"/>
    <col min="91" max="91" width="9.90625" bestFit="1" customWidth="1"/>
    <col min="92" max="92" width="11.6328125" customWidth="1"/>
    <col min="93" max="93" width="10.54296875" bestFit="1" customWidth="1"/>
    <col min="94" max="94" width="8.81640625" customWidth="1"/>
    <col min="95" max="95" width="12.6328125" bestFit="1" customWidth="1"/>
    <col min="96" max="96" width="13.54296875" customWidth="1"/>
    <col min="97" max="97" width="11.453125" customWidth="1"/>
    <col min="98" max="98" width="8.81640625" customWidth="1"/>
    <col min="100" max="100" width="8.90625" customWidth="1"/>
    <col min="101" max="101" width="36.1796875" hidden="1" customWidth="1"/>
    <col min="102" max="102" width="14.36328125" hidden="1" customWidth="1"/>
    <col min="103" max="103" width="8.90625" hidden="1" customWidth="1"/>
    <col min="104" max="104" width="9" hidden="1" customWidth="1"/>
    <col min="105" max="105" width="10.54296875" hidden="1" customWidth="1"/>
    <col min="106" max="111" width="9" hidden="1" customWidth="1"/>
    <col min="112" max="112" width="12" hidden="1" customWidth="1"/>
    <col min="113" max="113" width="9.90625" hidden="1" customWidth="1"/>
    <col min="114" max="114" width="11.08984375" hidden="1" customWidth="1"/>
    <col min="115" max="115" width="11.1796875" hidden="1" customWidth="1"/>
    <col min="116" max="117" width="1.453125" hidden="1" customWidth="1"/>
    <col min="118" max="118" width="9" hidden="1" customWidth="1"/>
    <col min="119" max="119" width="10.54296875" hidden="1" customWidth="1"/>
    <col min="120" max="125" width="9" hidden="1" customWidth="1"/>
    <col min="126" max="126" width="12" hidden="1" customWidth="1"/>
    <col min="127" max="127" width="9.90625" hidden="1" customWidth="1"/>
    <col min="128" max="128" width="11.08984375" hidden="1" customWidth="1"/>
    <col min="129" max="129" width="11.1796875" hidden="1" customWidth="1"/>
  </cols>
  <sheetData>
    <row r="1" spans="1:130" ht="15.6">
      <c r="A1" s="6" t="s">
        <v>79</v>
      </c>
      <c r="AF1" s="2"/>
    </row>
    <row r="2" spans="1:130" ht="15.6">
      <c r="A2" s="6" t="s">
        <v>80</v>
      </c>
    </row>
    <row r="3" spans="1:130" ht="15.6">
      <c r="A3" s="6" t="s">
        <v>0</v>
      </c>
      <c r="AB3" s="2"/>
    </row>
    <row r="4" spans="1:130" ht="15.6">
      <c r="A4" s="6" t="str">
        <f>CONCATENATE(C8," - ",D8)</f>
        <v>2010 - 2011</v>
      </c>
      <c r="C4" s="3" t="s">
        <v>43</v>
      </c>
      <c r="D4" s="85"/>
      <c r="K4" s="3" t="s">
        <v>42</v>
      </c>
      <c r="S4" s="3" t="s">
        <v>23</v>
      </c>
      <c r="AA4" s="3" t="s">
        <v>24</v>
      </c>
      <c r="AI4" s="3" t="s">
        <v>41</v>
      </c>
      <c r="AQ4" s="3" t="s">
        <v>40</v>
      </c>
      <c r="AY4" s="3" t="s">
        <v>39</v>
      </c>
      <c r="BG4" s="3" t="s">
        <v>38</v>
      </c>
      <c r="BO4" s="3" t="s">
        <v>35</v>
      </c>
      <c r="BW4" s="3" t="s">
        <v>34</v>
      </c>
      <c r="CE4" s="3" t="s">
        <v>36</v>
      </c>
      <c r="CM4" s="3" t="s">
        <v>37</v>
      </c>
    </row>
    <row r="5" spans="1:130" ht="15.6" hidden="1">
      <c r="A5" s="6"/>
      <c r="C5" s="3"/>
      <c r="D5" s="85"/>
      <c r="G5" s="86" t="s">
        <v>75</v>
      </c>
      <c r="H5" s="86" t="s">
        <v>76</v>
      </c>
      <c r="K5" s="3"/>
      <c r="O5" s="86" t="s">
        <v>75</v>
      </c>
      <c r="P5" s="86" t="s">
        <v>76</v>
      </c>
      <c r="S5" s="3"/>
      <c r="W5" s="86" t="s">
        <v>75</v>
      </c>
      <c r="X5" s="86" t="s">
        <v>76</v>
      </c>
      <c r="AA5" s="3"/>
      <c r="AE5" s="86" t="s">
        <v>75</v>
      </c>
      <c r="AF5" s="86" t="s">
        <v>76</v>
      </c>
      <c r="AI5" s="3"/>
      <c r="AM5" s="86" t="s">
        <v>75</v>
      </c>
      <c r="AN5" s="86" t="s">
        <v>76</v>
      </c>
      <c r="AQ5" s="3"/>
      <c r="AU5" s="86" t="s">
        <v>75</v>
      </c>
      <c r="AV5" s="86" t="s">
        <v>76</v>
      </c>
      <c r="AY5" s="3"/>
      <c r="BC5" s="86" t="s">
        <v>75</v>
      </c>
      <c r="BD5" s="86" t="s">
        <v>76</v>
      </c>
      <c r="BG5" s="3"/>
      <c r="BK5" s="86" t="s">
        <v>75</v>
      </c>
      <c r="BL5" s="86" t="s">
        <v>76</v>
      </c>
      <c r="BO5" s="3"/>
      <c r="BS5" s="86" t="s">
        <v>75</v>
      </c>
      <c r="BT5" s="86" t="s">
        <v>76</v>
      </c>
      <c r="BW5" s="3"/>
      <c r="CA5" s="86" t="s">
        <v>75</v>
      </c>
      <c r="CB5" s="86" t="s">
        <v>76</v>
      </c>
      <c r="CE5" s="3"/>
      <c r="CI5" s="86" t="s">
        <v>75</v>
      </c>
      <c r="CJ5" s="86" t="s">
        <v>76</v>
      </c>
      <c r="CM5" s="3"/>
      <c r="CQ5" s="86" t="s">
        <v>75</v>
      </c>
      <c r="CR5" s="86" t="s">
        <v>76</v>
      </c>
    </row>
    <row r="6" spans="1:130" ht="15.6" hidden="1">
      <c r="A6" s="6"/>
      <c r="C6" s="86" t="s">
        <v>75</v>
      </c>
      <c r="D6" s="86" t="s">
        <v>76</v>
      </c>
      <c r="K6" s="86" t="s">
        <v>75</v>
      </c>
      <c r="L6" s="86" t="s">
        <v>76</v>
      </c>
      <c r="S6" s="86" t="s">
        <v>75</v>
      </c>
      <c r="T6" s="86" t="s">
        <v>76</v>
      </c>
      <c r="AA6" s="86" t="s">
        <v>75</v>
      </c>
      <c r="AB6" s="86" t="s">
        <v>76</v>
      </c>
      <c r="AI6" s="86" t="s">
        <v>75</v>
      </c>
      <c r="AJ6" s="86" t="s">
        <v>76</v>
      </c>
      <c r="AQ6" s="86" t="s">
        <v>75</v>
      </c>
      <c r="AR6" s="86" t="s">
        <v>76</v>
      </c>
      <c r="AY6" s="86" t="s">
        <v>75</v>
      </c>
      <c r="AZ6" s="86" t="s">
        <v>76</v>
      </c>
      <c r="BG6" s="86" t="s">
        <v>75</v>
      </c>
      <c r="BH6" s="86" t="s">
        <v>76</v>
      </c>
      <c r="BO6" s="86" t="s">
        <v>75</v>
      </c>
      <c r="BP6" s="86" t="s">
        <v>76</v>
      </c>
      <c r="BW6" s="86" t="s">
        <v>75</v>
      </c>
      <c r="BX6" s="86" t="s">
        <v>76</v>
      </c>
      <c r="CE6" s="86" t="s">
        <v>75</v>
      </c>
      <c r="CF6" s="86" t="s">
        <v>76</v>
      </c>
      <c r="CM6" s="86" t="s">
        <v>75</v>
      </c>
      <c r="CN6" s="86" t="s">
        <v>76</v>
      </c>
    </row>
    <row r="7" spans="1:130" ht="18">
      <c r="C7" s="4" t="s">
        <v>1</v>
      </c>
      <c r="D7" s="5"/>
      <c r="E7" s="1"/>
      <c r="F7" s="1"/>
      <c r="G7" s="17" t="s">
        <v>2</v>
      </c>
      <c r="H7" s="18"/>
      <c r="I7" s="1"/>
      <c r="J7" s="1"/>
      <c r="K7" s="4" t="s">
        <v>22</v>
      </c>
      <c r="L7" s="5"/>
      <c r="M7" s="1"/>
      <c r="N7" s="1"/>
      <c r="O7" s="17" t="s">
        <v>2</v>
      </c>
      <c r="P7" s="18"/>
      <c r="Q7" s="1"/>
      <c r="R7" s="1"/>
      <c r="S7" s="4" t="s">
        <v>23</v>
      </c>
      <c r="T7" s="5"/>
      <c r="U7" s="1"/>
      <c r="V7" s="1"/>
      <c r="W7" s="17" t="s">
        <v>2</v>
      </c>
      <c r="X7" s="18"/>
      <c r="Y7" s="1"/>
      <c r="Z7" s="1"/>
      <c r="AA7" s="4" t="s">
        <v>24</v>
      </c>
      <c r="AB7" s="5"/>
      <c r="AC7" s="1"/>
      <c r="AD7" s="1"/>
      <c r="AE7" s="17" t="s">
        <v>2</v>
      </c>
      <c r="AF7" s="18"/>
      <c r="AG7" s="1"/>
      <c r="AH7" s="1"/>
      <c r="AI7" s="4" t="s">
        <v>25</v>
      </c>
      <c r="AJ7" s="5"/>
      <c r="AK7" s="1"/>
      <c r="AL7" s="1"/>
      <c r="AM7" s="17" t="s">
        <v>2</v>
      </c>
      <c r="AN7" s="18"/>
      <c r="AO7" s="1"/>
      <c r="AP7" s="1"/>
      <c r="AQ7" s="4" t="s">
        <v>26</v>
      </c>
      <c r="AR7" s="5"/>
      <c r="AS7" s="1"/>
      <c r="AT7" s="1"/>
      <c r="AU7" s="17" t="s">
        <v>2</v>
      </c>
      <c r="AV7" s="18"/>
      <c r="AW7" s="1"/>
      <c r="AX7" s="1"/>
      <c r="AY7" s="4" t="s">
        <v>27</v>
      </c>
      <c r="AZ7" s="5"/>
      <c r="BA7" s="1"/>
      <c r="BB7" s="1"/>
      <c r="BC7" s="17" t="s">
        <v>2</v>
      </c>
      <c r="BD7" s="18"/>
      <c r="BE7" s="1"/>
      <c r="BF7" s="1"/>
      <c r="BG7" s="4" t="s">
        <v>28</v>
      </c>
      <c r="BH7" s="5"/>
      <c r="BI7" s="1"/>
      <c r="BJ7" s="1"/>
      <c r="BK7" s="17" t="s">
        <v>2</v>
      </c>
      <c r="BL7" s="18"/>
      <c r="BM7" s="1"/>
      <c r="BN7" s="1"/>
      <c r="BO7" s="4" t="s">
        <v>29</v>
      </c>
      <c r="BP7" s="5"/>
      <c r="BQ7" s="1"/>
      <c r="BR7" s="1"/>
      <c r="BS7" s="17" t="s">
        <v>2</v>
      </c>
      <c r="BT7" s="18"/>
      <c r="BU7" s="1"/>
      <c r="BV7" s="1"/>
      <c r="BW7" s="4" t="s">
        <v>30</v>
      </c>
      <c r="BX7" s="5"/>
      <c r="BY7" s="1"/>
      <c r="BZ7" s="1"/>
      <c r="CA7" s="17" t="s">
        <v>2</v>
      </c>
      <c r="CB7" s="18"/>
      <c r="CC7" s="1"/>
      <c r="CD7" s="1"/>
      <c r="CE7" s="4" t="s">
        <v>31</v>
      </c>
      <c r="CF7" s="5"/>
      <c r="CG7" s="1"/>
      <c r="CH7" s="1"/>
      <c r="CI7" s="17" t="s">
        <v>2</v>
      </c>
      <c r="CJ7" s="18"/>
      <c r="CK7" s="1"/>
      <c r="CL7" s="1"/>
      <c r="CM7" s="4" t="s">
        <v>32</v>
      </c>
      <c r="CN7" s="5"/>
      <c r="CO7" s="1"/>
      <c r="CP7" s="1"/>
      <c r="CQ7" s="17" t="s">
        <v>2</v>
      </c>
      <c r="CR7" s="18"/>
      <c r="CS7" s="1"/>
      <c r="CT7" s="1"/>
      <c r="CZ7" s="80">
        <f>+$C$8</f>
        <v>2010</v>
      </c>
      <c r="DA7" s="80">
        <f t="shared" ref="DA7:DK7" si="0">+CZ7</f>
        <v>2010</v>
      </c>
      <c r="DB7" s="80">
        <f t="shared" si="0"/>
        <v>2010</v>
      </c>
      <c r="DC7" s="80">
        <f t="shared" si="0"/>
        <v>2010</v>
      </c>
      <c r="DD7" s="80">
        <f t="shared" si="0"/>
        <v>2010</v>
      </c>
      <c r="DE7" s="80">
        <f t="shared" si="0"/>
        <v>2010</v>
      </c>
      <c r="DF7" s="80">
        <f t="shared" si="0"/>
        <v>2010</v>
      </c>
      <c r="DG7" s="80">
        <f t="shared" si="0"/>
        <v>2010</v>
      </c>
      <c r="DH7" s="80">
        <f t="shared" si="0"/>
        <v>2010</v>
      </c>
      <c r="DI7" s="80">
        <f t="shared" si="0"/>
        <v>2010</v>
      </c>
      <c r="DJ7" s="80">
        <f t="shared" si="0"/>
        <v>2010</v>
      </c>
      <c r="DK7" s="80">
        <f t="shared" si="0"/>
        <v>2010</v>
      </c>
      <c r="DL7" s="80"/>
      <c r="DM7" s="80"/>
      <c r="DN7" s="80">
        <f>+$D$8</f>
        <v>2011</v>
      </c>
      <c r="DO7" s="80">
        <f t="shared" ref="DO7:DY7" si="1">+DN7</f>
        <v>2011</v>
      </c>
      <c r="DP7" s="80">
        <f t="shared" si="1"/>
        <v>2011</v>
      </c>
      <c r="DQ7" s="80">
        <f t="shared" si="1"/>
        <v>2011</v>
      </c>
      <c r="DR7" s="80">
        <f t="shared" si="1"/>
        <v>2011</v>
      </c>
      <c r="DS7" s="80">
        <f t="shared" si="1"/>
        <v>2011</v>
      </c>
      <c r="DT7" s="80">
        <f t="shared" si="1"/>
        <v>2011</v>
      </c>
      <c r="DU7" s="80">
        <f t="shared" si="1"/>
        <v>2011</v>
      </c>
      <c r="DV7" s="80">
        <f t="shared" si="1"/>
        <v>2011</v>
      </c>
      <c r="DW7" s="80">
        <f t="shared" si="1"/>
        <v>2011</v>
      </c>
      <c r="DX7" s="80">
        <f t="shared" si="1"/>
        <v>2011</v>
      </c>
      <c r="DY7" s="80">
        <f t="shared" si="1"/>
        <v>2011</v>
      </c>
      <c r="DZ7" s="12"/>
    </row>
    <row r="8" spans="1:130" s="12" customFormat="1" ht="18.600000000000001" thickBot="1">
      <c r="A8" s="19" t="s">
        <v>21</v>
      </c>
      <c r="B8" s="20" t="s">
        <v>33</v>
      </c>
      <c r="C8" s="23">
        <v>2010</v>
      </c>
      <c r="D8" s="24">
        <v>2011</v>
      </c>
      <c r="E8" s="25" t="s">
        <v>3</v>
      </c>
      <c r="F8" s="26" t="s">
        <v>4</v>
      </c>
      <c r="G8" s="23">
        <f>+$C$8</f>
        <v>2010</v>
      </c>
      <c r="H8" s="24">
        <f>+$D$8</f>
        <v>2011</v>
      </c>
      <c r="I8" s="25" t="s">
        <v>3</v>
      </c>
      <c r="J8" s="26" t="s">
        <v>4</v>
      </c>
      <c r="K8" s="23">
        <f>+$C$8</f>
        <v>2010</v>
      </c>
      <c r="L8" s="24">
        <f>+$D$8</f>
        <v>2011</v>
      </c>
      <c r="M8" s="25" t="s">
        <v>3</v>
      </c>
      <c r="N8" s="26" t="s">
        <v>4</v>
      </c>
      <c r="O8" s="23">
        <f>+$C$8</f>
        <v>2010</v>
      </c>
      <c r="P8" s="24">
        <f>+$D$8</f>
        <v>2011</v>
      </c>
      <c r="Q8" s="25" t="s">
        <v>3</v>
      </c>
      <c r="R8" s="26" t="s">
        <v>4</v>
      </c>
      <c r="S8" s="23">
        <f>+$C$8</f>
        <v>2010</v>
      </c>
      <c r="T8" s="24">
        <f>+$D$8</f>
        <v>2011</v>
      </c>
      <c r="U8" s="25" t="s">
        <v>3</v>
      </c>
      <c r="V8" s="26" t="s">
        <v>4</v>
      </c>
      <c r="W8" s="23">
        <f>+$C$8</f>
        <v>2010</v>
      </c>
      <c r="X8" s="24">
        <f>+$D$8</f>
        <v>2011</v>
      </c>
      <c r="Y8" s="25" t="s">
        <v>3</v>
      </c>
      <c r="Z8" s="26" t="s">
        <v>4</v>
      </c>
      <c r="AA8" s="23">
        <f>+$C$8</f>
        <v>2010</v>
      </c>
      <c r="AB8" s="24">
        <f>+$D$8</f>
        <v>2011</v>
      </c>
      <c r="AC8" s="25" t="s">
        <v>3</v>
      </c>
      <c r="AD8" s="26" t="s">
        <v>4</v>
      </c>
      <c r="AE8" s="23">
        <f>+$C$8</f>
        <v>2010</v>
      </c>
      <c r="AF8" s="24">
        <f>+$D$8</f>
        <v>2011</v>
      </c>
      <c r="AG8" s="25" t="s">
        <v>3</v>
      </c>
      <c r="AH8" s="26" t="s">
        <v>4</v>
      </c>
      <c r="AI8" s="23">
        <f>+$C$8</f>
        <v>2010</v>
      </c>
      <c r="AJ8" s="24">
        <f>+$D$8</f>
        <v>2011</v>
      </c>
      <c r="AK8" s="25" t="s">
        <v>3</v>
      </c>
      <c r="AL8" s="26" t="s">
        <v>4</v>
      </c>
      <c r="AM8" s="23">
        <f>+$C$8</f>
        <v>2010</v>
      </c>
      <c r="AN8" s="24">
        <f>+$D$8</f>
        <v>2011</v>
      </c>
      <c r="AO8" s="25" t="s">
        <v>3</v>
      </c>
      <c r="AP8" s="26" t="s">
        <v>4</v>
      </c>
      <c r="AQ8" s="23">
        <f>+$C$8</f>
        <v>2010</v>
      </c>
      <c r="AR8" s="24">
        <f>+$D$8</f>
        <v>2011</v>
      </c>
      <c r="AS8" s="25" t="s">
        <v>3</v>
      </c>
      <c r="AT8" s="26" t="s">
        <v>4</v>
      </c>
      <c r="AU8" s="23">
        <f>+$C$8</f>
        <v>2010</v>
      </c>
      <c r="AV8" s="24">
        <f>+$D$8</f>
        <v>2011</v>
      </c>
      <c r="AW8" s="25" t="s">
        <v>3</v>
      </c>
      <c r="AX8" s="26" t="s">
        <v>4</v>
      </c>
      <c r="AY8" s="23">
        <f>+$C$8</f>
        <v>2010</v>
      </c>
      <c r="AZ8" s="24">
        <f>+$D$8</f>
        <v>2011</v>
      </c>
      <c r="BA8" s="25" t="s">
        <v>3</v>
      </c>
      <c r="BB8" s="26" t="s">
        <v>4</v>
      </c>
      <c r="BC8" s="23">
        <f>+$C$8</f>
        <v>2010</v>
      </c>
      <c r="BD8" s="24">
        <f>+$D$8</f>
        <v>2011</v>
      </c>
      <c r="BE8" s="25" t="s">
        <v>3</v>
      </c>
      <c r="BF8" s="26" t="s">
        <v>4</v>
      </c>
      <c r="BG8" s="23">
        <f>+$C$8</f>
        <v>2010</v>
      </c>
      <c r="BH8" s="24">
        <f>+$D$8</f>
        <v>2011</v>
      </c>
      <c r="BI8" s="25" t="s">
        <v>3</v>
      </c>
      <c r="BJ8" s="26" t="s">
        <v>4</v>
      </c>
      <c r="BK8" s="23">
        <f>+$C$8</f>
        <v>2010</v>
      </c>
      <c r="BL8" s="24">
        <f>+$D$8</f>
        <v>2011</v>
      </c>
      <c r="BM8" s="25" t="s">
        <v>3</v>
      </c>
      <c r="BN8" s="26" t="s">
        <v>4</v>
      </c>
      <c r="BO8" s="23">
        <f>+$C$8</f>
        <v>2010</v>
      </c>
      <c r="BP8" s="24">
        <f>+$D$8</f>
        <v>2011</v>
      </c>
      <c r="BQ8" s="25" t="s">
        <v>3</v>
      </c>
      <c r="BR8" s="26" t="s">
        <v>4</v>
      </c>
      <c r="BS8" s="23">
        <f>+$C$8</f>
        <v>2010</v>
      </c>
      <c r="BT8" s="24">
        <f>+$D$8</f>
        <v>2011</v>
      </c>
      <c r="BU8" s="25" t="s">
        <v>3</v>
      </c>
      <c r="BV8" s="26" t="s">
        <v>4</v>
      </c>
      <c r="BW8" s="23">
        <f>+$C$8</f>
        <v>2010</v>
      </c>
      <c r="BX8" s="24">
        <f>+$D$8</f>
        <v>2011</v>
      </c>
      <c r="BY8" s="25" t="s">
        <v>3</v>
      </c>
      <c r="BZ8" s="26" t="s">
        <v>4</v>
      </c>
      <c r="CA8" s="23">
        <f>+$C$8</f>
        <v>2010</v>
      </c>
      <c r="CB8" s="24">
        <f>+$D$8</f>
        <v>2011</v>
      </c>
      <c r="CC8" s="25" t="s">
        <v>3</v>
      </c>
      <c r="CD8" s="26" t="s">
        <v>4</v>
      </c>
      <c r="CE8" s="23">
        <f>+$C$8</f>
        <v>2010</v>
      </c>
      <c r="CF8" s="24">
        <f>+$D$8</f>
        <v>2011</v>
      </c>
      <c r="CG8" s="25" t="s">
        <v>3</v>
      </c>
      <c r="CH8" s="26" t="s">
        <v>4</v>
      </c>
      <c r="CI8" s="23">
        <f>+$C$8</f>
        <v>2010</v>
      </c>
      <c r="CJ8" s="24">
        <f>+$D$8</f>
        <v>2011</v>
      </c>
      <c r="CK8" s="25" t="s">
        <v>3</v>
      </c>
      <c r="CL8" s="26" t="s">
        <v>4</v>
      </c>
      <c r="CM8" s="23">
        <f>+$C$8</f>
        <v>2010</v>
      </c>
      <c r="CN8" s="24">
        <f>+$D$8</f>
        <v>2011</v>
      </c>
      <c r="CO8" s="25" t="s">
        <v>3</v>
      </c>
      <c r="CP8" s="26" t="s">
        <v>4</v>
      </c>
      <c r="CQ8" s="23">
        <f>+$C$8</f>
        <v>2010</v>
      </c>
      <c r="CR8" s="24">
        <f>+$D$8</f>
        <v>2011</v>
      </c>
      <c r="CS8" s="25" t="s">
        <v>3</v>
      </c>
      <c r="CT8" s="26" t="s">
        <v>4</v>
      </c>
      <c r="CZ8" s="12" t="s">
        <v>47</v>
      </c>
      <c r="DA8" s="12" t="s">
        <v>48</v>
      </c>
      <c r="DB8" s="12" t="s">
        <v>49</v>
      </c>
      <c r="DC8" s="12" t="s">
        <v>50</v>
      </c>
      <c r="DD8" s="12" t="s">
        <v>51</v>
      </c>
      <c r="DE8" s="12" t="s">
        <v>52</v>
      </c>
      <c r="DF8" s="12" t="s">
        <v>53</v>
      </c>
      <c r="DG8" s="12" t="s">
        <v>54</v>
      </c>
      <c r="DH8" s="12" t="s">
        <v>55</v>
      </c>
      <c r="DI8" s="12" t="s">
        <v>56</v>
      </c>
      <c r="DJ8" s="12" t="s">
        <v>57</v>
      </c>
      <c r="DK8" s="12" t="s">
        <v>58</v>
      </c>
      <c r="DL8" s="12" t="s">
        <v>33</v>
      </c>
      <c r="DM8" s="12" t="s">
        <v>33</v>
      </c>
      <c r="DN8" s="12" t="s">
        <v>47</v>
      </c>
      <c r="DO8" s="12" t="s">
        <v>48</v>
      </c>
      <c r="DP8" s="12" t="s">
        <v>49</v>
      </c>
      <c r="DQ8" s="12" t="s">
        <v>50</v>
      </c>
      <c r="DR8" s="12" t="s">
        <v>51</v>
      </c>
      <c r="DS8" s="12" t="s">
        <v>52</v>
      </c>
      <c r="DT8" s="12" t="s">
        <v>53</v>
      </c>
      <c r="DU8" s="12" t="s">
        <v>54</v>
      </c>
      <c r="DV8" s="12" t="s">
        <v>55</v>
      </c>
      <c r="DW8" s="12" t="s">
        <v>56</v>
      </c>
      <c r="DX8" s="12" t="s">
        <v>57</v>
      </c>
      <c r="DY8" s="12" t="s">
        <v>58</v>
      </c>
      <c r="DZ8" s="8"/>
    </row>
    <row r="9" spans="1:130" s="12" customFormat="1" ht="15" customHeight="1">
      <c r="A9" s="99"/>
      <c r="B9" s="31" t="s">
        <v>6</v>
      </c>
      <c r="C9" s="21">
        <f>+CZ9</f>
        <v>327701</v>
      </c>
      <c r="D9" s="87">
        <f ca="1">OFFSET(CZ9,0,14,1,1)</f>
        <v>339385</v>
      </c>
      <c r="E9" s="21">
        <f ca="1">SUM(D9-C9)</f>
        <v>11684</v>
      </c>
      <c r="F9" s="22">
        <f ca="1">IF(E9=0,0,IF(C9=0,1,E9/C9))</f>
        <v>3.5654453297365586E-2</v>
      </c>
      <c r="G9" s="21">
        <f>SUMIF($C$6:F$6,G$5,$C9:F9)</f>
        <v>327701</v>
      </c>
      <c r="H9" s="87">
        <f ca="1">SUMIF($C$6:G$6,H$5,$C9:G9)</f>
        <v>339385</v>
      </c>
      <c r="I9" s="21">
        <f ca="1">SUM(H9-G9)</f>
        <v>11684</v>
      </c>
      <c r="J9" s="22">
        <f ca="1">IF(I9=0,0,IF(G9=0,1,I9/G9))</f>
        <v>3.5654453297365586E-2</v>
      </c>
      <c r="K9" s="21">
        <f>+DA9</f>
        <v>303860</v>
      </c>
      <c r="L9" s="87">
        <f ca="1">OFFSET(DA9,0,14,1,1)</f>
        <v>318336</v>
      </c>
      <c r="M9" s="21">
        <f ca="1">SUM(L9-K9)</f>
        <v>14476</v>
      </c>
      <c r="N9" s="22">
        <f ca="1">IF(M9=0,0,IF(K9=0,1,M9/K9))</f>
        <v>4.7640360692424145E-2</v>
      </c>
      <c r="O9" s="21">
        <f>SUMIF($C$6:N$6,O$5,$C9:N9)</f>
        <v>631561</v>
      </c>
      <c r="P9" s="87">
        <f ca="1">SUMIF($C$6:O$6,P$5,$C9:O9)</f>
        <v>657721</v>
      </c>
      <c r="Q9" s="21">
        <f ca="1">SUM(P9-O9)</f>
        <v>26160</v>
      </c>
      <c r="R9" s="22">
        <f ca="1">IF(Q9=0,0,IF(O9=0,1,Q9/O9))</f>
        <v>4.1421177051781222E-2</v>
      </c>
      <c r="S9" s="21">
        <f>+DB9</f>
        <v>378991</v>
      </c>
      <c r="T9" s="87">
        <f ca="1">OFFSET(DB9,0,14,1,1)</f>
        <v>402098</v>
      </c>
      <c r="U9" s="21">
        <f ca="1">SUM(T9-S9)</f>
        <v>23107</v>
      </c>
      <c r="V9" s="22">
        <f ca="1">IF(U9=0,0,IF(S9=0,1,U9/S9))</f>
        <v>6.0969785562190133E-2</v>
      </c>
      <c r="W9" s="21">
        <f>SUMIF($C$6:V$6,W$5,$C9:V9)</f>
        <v>1010552</v>
      </c>
      <c r="X9" s="87">
        <f ca="1">SUMIF($C$6:W$6,X$5,$C9:W9)</f>
        <v>1059819</v>
      </c>
      <c r="Y9" s="21">
        <f ca="1">SUM(X9-W9)</f>
        <v>49267</v>
      </c>
      <c r="Z9" s="22">
        <f ca="1">IF(Y9=0,0,IF(W9=0,1,Y9/W9))</f>
        <v>4.8752562955691546E-2</v>
      </c>
      <c r="AA9" s="21">
        <f>+DC9</f>
        <v>383479</v>
      </c>
      <c r="AB9" s="87">
        <f ca="1">OFFSET(DC9,0,14,1,1)</f>
        <v>392178</v>
      </c>
      <c r="AC9" s="21">
        <f ca="1">SUM(AB9-AA9)</f>
        <v>8699</v>
      </c>
      <c r="AD9" s="22">
        <f ca="1">IF(AC9=0,0,IF(AA9=0,1,AC9/AA9))</f>
        <v>2.2684423397369868E-2</v>
      </c>
      <c r="AE9" s="21">
        <f>SUMIF($C$6:AD$6,AE$5,$C9:AD9)</f>
        <v>1394031</v>
      </c>
      <c r="AF9" s="87">
        <f ca="1">SUMIF($C$6:AE$6,AF$5,$C9:AE9)</f>
        <v>1451997</v>
      </c>
      <c r="AG9" s="21">
        <f ca="1">SUM(AF9-AE9)</f>
        <v>57966</v>
      </c>
      <c r="AH9" s="22">
        <f ca="1">IF(AG9=0,0,IF(AE9=0,1,AG9/AE9))</f>
        <v>4.1581571715406614E-2</v>
      </c>
      <c r="AI9" s="21">
        <f>+DD9</f>
        <v>395799</v>
      </c>
      <c r="AJ9" s="87">
        <f ca="1">OFFSET(DD9,0,14,1,1)</f>
        <v>400333</v>
      </c>
      <c r="AK9" s="21">
        <f ca="1">SUM(AJ9-AI9)</f>
        <v>4534</v>
      </c>
      <c r="AL9" s="22">
        <f ca="1">IF(AK9=0,0,IF(AI9=0,1,AK9/AI9))</f>
        <v>1.1455309386835238E-2</v>
      </c>
      <c r="AM9" s="21">
        <f>SUMIF($C$6:AL$6,AM$5,$C9:AL9)</f>
        <v>1789830</v>
      </c>
      <c r="AN9" s="87">
        <f ca="1">SUMIF($C$6:AM$6,AN$5,$C9:AM9)</f>
        <v>1852330</v>
      </c>
      <c r="AO9" s="21">
        <f ca="1">SUM(AN9-AM9)</f>
        <v>62500</v>
      </c>
      <c r="AP9" s="22">
        <f ca="1">IF(AO9=0,0,IF(AM9=0,1,AO9/AM9))</f>
        <v>3.4919517496075046E-2</v>
      </c>
      <c r="AQ9" s="21">
        <f>+DE9</f>
        <v>386951</v>
      </c>
      <c r="AR9" s="87">
        <f ca="1">OFFSET(DE9,0,14,1,1)</f>
        <v>394007</v>
      </c>
      <c r="AS9" s="21">
        <f ca="1">SUM(AR9-AQ9)</f>
        <v>7056</v>
      </c>
      <c r="AT9" s="22">
        <f ca="1">IF(AS9=0,0,IF(AQ9=0,1,AS9/AQ9))</f>
        <v>1.8234866946977783E-2</v>
      </c>
      <c r="AU9" s="21">
        <f>SUMIF($C$6:AT$6,AU$5,$C9:AT9)</f>
        <v>2176781</v>
      </c>
      <c r="AV9" s="87">
        <f ca="1">SUMIF($C$6:AU$6,AV$5,$C9:AU9)</f>
        <v>2246337</v>
      </c>
      <c r="AW9" s="21">
        <f ca="1">SUM(AV9-AU9)</f>
        <v>69556</v>
      </c>
      <c r="AX9" s="22">
        <f ca="1">IF(AW9=0,0,IF(AU9=0,1,AW9/AU9))</f>
        <v>3.1953604887216491E-2</v>
      </c>
      <c r="AY9" s="21">
        <f>+DF9</f>
        <v>420884</v>
      </c>
      <c r="AZ9" s="87">
        <f ca="1">OFFSET(DF9,0,14,1,1)</f>
        <v>423406</v>
      </c>
      <c r="BA9" s="21">
        <f ca="1">SUM(AZ9-AY9)</f>
        <v>2522</v>
      </c>
      <c r="BB9" s="22">
        <f ca="1">IF(BA9=0,0,IF(AY9=0,1,BA9/AY9))</f>
        <v>5.9921498560173347E-3</v>
      </c>
      <c r="BC9" s="21">
        <f>SUMIF($C$6:BB$6,BC$5,$C9:BB9)</f>
        <v>2597665</v>
      </c>
      <c r="BD9" s="87">
        <f ca="1">SUMIF($C$6:BC$6,BD$5,$C9:BC9)</f>
        <v>2669743</v>
      </c>
      <c r="BE9" s="21">
        <f ca="1">SUM(BD9-BC9)</f>
        <v>72078</v>
      </c>
      <c r="BF9" s="22">
        <f ca="1">IF(BE9=0,0,IF(BC9=0,1,BE9/BC9))</f>
        <v>2.7747226836408852E-2</v>
      </c>
      <c r="BG9" s="21">
        <f>+DG9</f>
        <v>428735</v>
      </c>
      <c r="BH9" s="87">
        <f ca="1">OFFSET(DG9,0,14,1,1)</f>
        <v>424249</v>
      </c>
      <c r="BI9" s="21">
        <f ca="1">SUM(BH9-BG9)</f>
        <v>-4486</v>
      </c>
      <c r="BJ9" s="22">
        <f ca="1">IF(BI9=0,0,IF(BG9=0,1,BI9/BG9))</f>
        <v>-1.0463339825300011E-2</v>
      </c>
      <c r="BK9" s="21">
        <f>SUMIF($C$6:BJ$6,BK$5,$C9:BJ9)</f>
        <v>3026400</v>
      </c>
      <c r="BL9" s="87">
        <f ca="1">SUMIF($C$6:BK$6,BL$5,$C9:BK9)</f>
        <v>3093992</v>
      </c>
      <c r="BM9" s="21">
        <f ca="1">SUM(BL9-BK9)</f>
        <v>67592</v>
      </c>
      <c r="BN9" s="22">
        <f ca="1">IF(BM9=0,0,IF(BK9=0,1,BM9/BK9))</f>
        <v>2.233412635474491E-2</v>
      </c>
      <c r="BO9" s="21">
        <f>+DH9</f>
        <v>382863</v>
      </c>
      <c r="BP9" s="87">
        <f ca="1">OFFSET(DH9,0,14,1,1)</f>
        <v>376332</v>
      </c>
      <c r="BQ9" s="21">
        <f ca="1">SUM(BP9-BO9)</f>
        <v>-6531</v>
      </c>
      <c r="BR9" s="22">
        <f ca="1">IF(BQ9=0,0,IF(BO9=0,1,BQ9/BO9))</f>
        <v>-1.7058321122699241E-2</v>
      </c>
      <c r="BS9" s="21">
        <f>SUMIF($C$6:BR$6,BS$5,$C9:BR9)</f>
        <v>3409263</v>
      </c>
      <c r="BT9" s="87">
        <f ca="1">SUMIF($C$6:BS$6,BT$5,$C9:BS9)</f>
        <v>3470324</v>
      </c>
      <c r="BU9" s="21">
        <f ca="1">SUM(BT9-BS9)</f>
        <v>61061</v>
      </c>
      <c r="BV9" s="22">
        <f ca="1">IF(BU9=0,0,IF(BS9=0,1,BU9/BS9))</f>
        <v>1.7910322553584161E-2</v>
      </c>
      <c r="BW9" s="21">
        <f>+DI9</f>
        <v>396458</v>
      </c>
      <c r="BX9" s="87">
        <f ca="1">OFFSET(DI9,0,14,1,1)</f>
        <v>400667</v>
      </c>
      <c r="BY9" s="21">
        <f ca="1">SUM(BX9-BW9)</f>
        <v>4209</v>
      </c>
      <c r="BZ9" s="22">
        <f ca="1">IF(BY9=0,0,IF(BW9=0,1,BY9/BW9))</f>
        <v>1.0616509188867421E-2</v>
      </c>
      <c r="CA9" s="21">
        <f>SUMIF($C$6:BZ$6,CA$5,$C9:BZ9)</f>
        <v>3805721</v>
      </c>
      <c r="CB9" s="87">
        <f ca="1">SUMIF($C$6:CA$6,CB$5,$C9:CA9)</f>
        <v>3870991</v>
      </c>
      <c r="CC9" s="21">
        <f ca="1">SUM(CB9-CA9)</f>
        <v>65270</v>
      </c>
      <c r="CD9" s="22">
        <f ca="1">IF(CC9=0,0,IF(CA9=0,1,CC9/CA9))</f>
        <v>1.7150495267519612E-2</v>
      </c>
      <c r="CE9" s="21">
        <f>+DJ9</f>
        <v>367068</v>
      </c>
      <c r="CF9" s="87">
        <f ca="1">OFFSET(DJ9,0,14,1,1)</f>
        <v>373998</v>
      </c>
      <c r="CG9" s="21">
        <f ca="1">SUM(CF9-CE9)</f>
        <v>6930</v>
      </c>
      <c r="CH9" s="22">
        <f ca="1">IF(CG9=0,0,IF(CE9=0,1,CG9/CE9))</f>
        <v>1.8879335708914969E-2</v>
      </c>
      <c r="CI9" s="21">
        <f>SUMIF($C$6:CH$6,CI$5,$C9:CH9)</f>
        <v>4172789</v>
      </c>
      <c r="CJ9" s="87">
        <f ca="1">SUMIF($C$6:CI$6,CJ$5,$C9:CI9)</f>
        <v>4244989</v>
      </c>
      <c r="CK9" s="21">
        <f ca="1">SUM(CJ9-CI9)</f>
        <v>72200</v>
      </c>
      <c r="CL9" s="22">
        <f ca="1">IF(CK9=0,0,IF(CI9=0,1,CK9/CI9))</f>
        <v>1.7302576286507658E-2</v>
      </c>
      <c r="CM9" s="21">
        <f>+DK9</f>
        <v>363889</v>
      </c>
      <c r="CN9" s="87">
        <f ca="1">OFFSET(DK9,0,14,1,1)</f>
        <v>380810</v>
      </c>
      <c r="CO9" s="21">
        <f ca="1">SUM(CN9-CM9)</f>
        <v>16921</v>
      </c>
      <c r="CP9" s="22">
        <f ca="1">IF(CO9=0,0,IF(CM9=0,1,CO9/CM9))</f>
        <v>4.6500443816658375E-2</v>
      </c>
      <c r="CQ9" s="21">
        <f>SUMIF($C$6:CP$6,CQ$5,$C9:CP9)</f>
        <v>4536678</v>
      </c>
      <c r="CR9" s="87">
        <f ca="1">SUMIF($C$6:CQ$6,CR$5,$C9:CQ9)</f>
        <v>4625799</v>
      </c>
      <c r="CS9" s="21">
        <f ca="1">SUM(CR9-CQ9)</f>
        <v>89121</v>
      </c>
      <c r="CT9" s="22">
        <f ca="1">IF(CS9=0,0,IF(CQ9=0,1,CS9/CQ9))</f>
        <v>1.964455048385625E-2</v>
      </c>
      <c r="CW9" s="12" t="s">
        <v>5</v>
      </c>
      <c r="CX9" s="82" t="s">
        <v>6</v>
      </c>
      <c r="CZ9" s="88">
        <f>SUMIF(AMB!$A$73:$A$78,'2010-2011'!CZ$7,AMB!D$73:D$78)</f>
        <v>327701</v>
      </c>
      <c r="DA9" s="88">
        <f>SUMIF(AMB!$A$73:$A$78,'2010-2011'!DA$7,AMB!E$73:E$78)</f>
        <v>303860</v>
      </c>
      <c r="DB9" s="88">
        <f>SUMIF(AMB!$A$73:$A$78,'2010-2011'!DB$7,AMB!F$73:F$78)</f>
        <v>378991</v>
      </c>
      <c r="DC9" s="88">
        <f>SUMIF(AMB!$A$73:$A$78,'2010-2011'!DC$7,AMB!G$73:G$78)</f>
        <v>383479</v>
      </c>
      <c r="DD9" s="88">
        <f>SUMIF(AMB!$A$73:$A$78,'2010-2011'!DD$7,AMB!H$73:H$78)</f>
        <v>395799</v>
      </c>
      <c r="DE9" s="88">
        <f>SUMIF(AMB!$A$73:$A$78,'2010-2011'!DE$7,AMB!I$73:I$78)</f>
        <v>386951</v>
      </c>
      <c r="DF9" s="88">
        <f>SUMIF(AMB!$A$73:$A$78,'2010-2011'!DF$7,AMB!J$73:J$78)</f>
        <v>420884</v>
      </c>
      <c r="DG9" s="88">
        <f>SUMIF(AMB!$A$73:$A$78,'2010-2011'!DG$7,AMB!K$73:K$78)</f>
        <v>428735</v>
      </c>
      <c r="DH9" s="88">
        <f>SUMIF(AMB!$A$73:$A$78,'2010-2011'!DH$7,AMB!L$73:L$78)</f>
        <v>382863</v>
      </c>
      <c r="DI9" s="88">
        <f>SUMIF(AMB!$A$73:$A$78,'2010-2011'!DI$7,AMB!M$73:M$78)</f>
        <v>396458</v>
      </c>
      <c r="DJ9" s="88">
        <f>SUMIF(AMB!$A$73:$A$78,'2010-2011'!DJ$7,AMB!N$73:N$78)</f>
        <v>367068</v>
      </c>
      <c r="DK9" s="88">
        <f>SUMIF(AMB!$A$73:$A$78,'2010-2011'!DK$7,AMB!O$73:O$78)</f>
        <v>363889</v>
      </c>
      <c r="DN9" s="88">
        <f>SUMIF(AMB!$A$73:$A$78,'2010-2011'!DN$7,AMB!D$73:D$78)</f>
        <v>339385</v>
      </c>
      <c r="DO9" s="88">
        <f>SUMIF(AMB!$A$73:$A$78,'2010-2011'!DO$7,AMB!E$73:E$78)</f>
        <v>318336</v>
      </c>
      <c r="DP9" s="88">
        <f>SUMIF(AMB!$A$73:$A$78,'2010-2011'!DP$7,AMB!F$73:F$78)</f>
        <v>402098</v>
      </c>
      <c r="DQ9" s="88">
        <f>SUMIF(AMB!$A$73:$A$78,'2010-2011'!DQ$7,AMB!G$73:G$78)</f>
        <v>392178</v>
      </c>
      <c r="DR9" s="88">
        <f>SUMIF(AMB!$A$73:$A$78,'2010-2011'!DR$7,AMB!H$73:H$78)</f>
        <v>400333</v>
      </c>
      <c r="DS9" s="88">
        <f>SUMIF(AMB!$A$73:$A$78,'2010-2011'!DS$7,AMB!I$73:I$78)</f>
        <v>394007</v>
      </c>
      <c r="DT9" s="88">
        <f>SUMIF(AMB!$A$73:$A$78,'2010-2011'!DT$7,AMB!J$73:J$78)</f>
        <v>423406</v>
      </c>
      <c r="DU9" s="88">
        <f>SUMIF(AMB!$A$73:$A$78,'2010-2011'!DU$7,AMB!K$73:K$78)</f>
        <v>424249</v>
      </c>
      <c r="DV9" s="88">
        <f>SUMIF(AMB!$A$73:$A$78,'2010-2011'!DV$7,AMB!L$73:L$78)</f>
        <v>376332</v>
      </c>
      <c r="DW9" s="88">
        <f>SUMIF(AMB!$A$73:$A$78,'2010-2011'!DW$7,AMB!M$73:M$78)</f>
        <v>400667</v>
      </c>
      <c r="DX9" s="88">
        <f>SUMIF(AMB!$A$73:$A$78,'2010-2011'!DX$7,AMB!N$73:N$78)</f>
        <v>373998</v>
      </c>
      <c r="DY9" s="88">
        <f>SUMIF(AMB!$A$73:$A$78,'2010-2011'!DY$7,AMB!O$73:O$78)</f>
        <v>380810</v>
      </c>
      <c r="DZ9"/>
    </row>
    <row r="10" spans="1:130" s="12" customFormat="1" ht="15.6">
      <c r="A10" s="101" t="str">
        <f>+CW11</f>
        <v>Ambassador Bridge</v>
      </c>
      <c r="B10" s="29" t="s">
        <v>7</v>
      </c>
      <c r="C10" s="21">
        <f>+CZ10</f>
        <v>193790</v>
      </c>
      <c r="D10" s="87">
        <f ca="1">OFFSET(CZ10,0,14,1,1)</f>
        <v>219037</v>
      </c>
      <c r="E10" s="21">
        <f ca="1">SUM(D10-C10)</f>
        <v>25247</v>
      </c>
      <c r="F10" s="22">
        <f ca="1">IF(E10=0,0,IF(C10=0,1,E10/C10))</f>
        <v>0.13028020021672945</v>
      </c>
      <c r="G10" s="21">
        <f>SUMIF($C$6:F$6,G$5,$C10:F10)</f>
        <v>193790</v>
      </c>
      <c r="H10" s="87">
        <f ca="1">SUMIF($C$6:G$6,H$5,$C10:G10)</f>
        <v>219037</v>
      </c>
      <c r="I10" s="21">
        <f ca="1">SUM(H10-G10)</f>
        <v>25247</v>
      </c>
      <c r="J10" s="22">
        <f ca="1">IF(I10=0,0,IF(G10=0,1,I10/G10))</f>
        <v>0.13028020021672945</v>
      </c>
      <c r="K10" s="21">
        <f>+DA10</f>
        <v>210387</v>
      </c>
      <c r="L10" s="87">
        <f ca="1">OFFSET(DA10,0,14,1,1)</f>
        <v>200857</v>
      </c>
      <c r="M10" s="21">
        <f ca="1">SUM(L10-K10)</f>
        <v>-9530</v>
      </c>
      <c r="N10" s="22">
        <f ca="1">IF(M10=0,0,IF(K10=0,1,M10/K10))</f>
        <v>-4.5297475604481267E-2</v>
      </c>
      <c r="O10" s="21">
        <f>SUMIF($C$6:N$6,O$5,$C10:N10)</f>
        <v>404177</v>
      </c>
      <c r="P10" s="87">
        <f ca="1">SUMIF($C$6:O$6,P$5,$C10:O10)</f>
        <v>419894</v>
      </c>
      <c r="Q10" s="21">
        <f ca="1">SUM(P10-O10)</f>
        <v>15717</v>
      </c>
      <c r="R10" s="22">
        <f ca="1">IF(Q10=0,0,IF(O10=0,1,Q10/O10))</f>
        <v>3.8886428470694769E-2</v>
      </c>
      <c r="S10" s="21">
        <f>+DB10</f>
        <v>246234</v>
      </c>
      <c r="T10" s="87">
        <f ca="1">OFFSET(DB10,0,14,1,1)</f>
        <v>242765</v>
      </c>
      <c r="U10" s="21">
        <f ca="1">SUM(T10-S10)</f>
        <v>-3469</v>
      </c>
      <c r="V10" s="22">
        <f ca="1">IF(U10=0,0,IF(S10=0,1,U10/S10))</f>
        <v>-1.40882250217273E-2</v>
      </c>
      <c r="W10" s="21">
        <f>SUMIF($C$6:V$6,W$5,$C10:V10)</f>
        <v>650411</v>
      </c>
      <c r="X10" s="87">
        <f ca="1">SUMIF($C$6:W$6,X$5,$C10:W10)</f>
        <v>662659</v>
      </c>
      <c r="Y10" s="21">
        <f ca="1">SUM(X10-W10)</f>
        <v>12248</v>
      </c>
      <c r="Z10" s="22">
        <f ca="1">IF(Y10=0,0,IF(W10=0,1,Y10/W10))</f>
        <v>1.8831169829538554E-2</v>
      </c>
      <c r="AA10" s="21">
        <f>+DC10</f>
        <v>225483</v>
      </c>
      <c r="AB10" s="87">
        <f ca="1">OFFSET(DC10,0,14,1,1)</f>
        <v>205726</v>
      </c>
      <c r="AC10" s="21">
        <f ca="1">SUM(AB10-AA10)</f>
        <v>-19757</v>
      </c>
      <c r="AD10" s="22">
        <f ca="1">IF(AC10=0,0,IF(AA10=0,1,AC10/AA10))</f>
        <v>-8.7620796246280205E-2</v>
      </c>
      <c r="AE10" s="21">
        <f>SUMIF($C$6:AD$6,AE$5,$C10:AD10)</f>
        <v>875894</v>
      </c>
      <c r="AF10" s="87">
        <f ca="1">SUMIF($C$6:AE$6,AF$5,$C10:AE10)</f>
        <v>868385</v>
      </c>
      <c r="AG10" s="21">
        <f ca="1">SUM(AF10-AE10)</f>
        <v>-7509</v>
      </c>
      <c r="AH10" s="22">
        <f ca="1">IF(AG10=0,0,IF(AE10=0,1,AG10/AE10))</f>
        <v>-8.5729551749412596E-3</v>
      </c>
      <c r="AI10" s="21">
        <f>+DD10</f>
        <v>229075</v>
      </c>
      <c r="AJ10" s="87">
        <f ca="1">OFFSET(DD10,0,14,1,1)</f>
        <v>216469</v>
      </c>
      <c r="AK10" s="21">
        <f ca="1">SUM(AJ10-AI10)</f>
        <v>-12606</v>
      </c>
      <c r="AL10" s="22">
        <f ca="1">IF(AK10=0,0,IF(AI10=0,1,AK10/AI10))</f>
        <v>-5.5030012004801919E-2</v>
      </c>
      <c r="AM10" s="21">
        <f>SUMIF($C$6:AL$6,AM$5,$C10:AL10)</f>
        <v>1104969</v>
      </c>
      <c r="AN10" s="87">
        <f ca="1">SUMIF($C$6:AM$6,AN$5,$C10:AM10)</f>
        <v>1084854</v>
      </c>
      <c r="AO10" s="21">
        <f ca="1">SUM(AN10-AM10)</f>
        <v>-20115</v>
      </c>
      <c r="AP10" s="22">
        <f ca="1">IF(AO10=0,0,IF(AM10=0,1,AO10/AM10))</f>
        <v>-1.8204130613619026E-2</v>
      </c>
      <c r="AQ10" s="21">
        <f>+DE10</f>
        <v>243210</v>
      </c>
      <c r="AR10" s="87">
        <f ca="1">OFFSET(DE10,0,14,1,1)</f>
        <v>227678</v>
      </c>
      <c r="AS10" s="21">
        <f ca="1">SUM(AR10-AQ10)</f>
        <v>-15532</v>
      </c>
      <c r="AT10" s="22">
        <f ca="1">IF(AS10=0,0,IF(AQ10=0,1,AS10/AQ10))</f>
        <v>-6.3862505653550436E-2</v>
      </c>
      <c r="AU10" s="21">
        <f>SUMIF($C$6:AT$6,AU$5,$C10:AT10)</f>
        <v>1348179</v>
      </c>
      <c r="AV10" s="87">
        <f ca="1">SUMIF($C$6:AU$6,AV$5,$C10:AU10)</f>
        <v>1312532</v>
      </c>
      <c r="AW10" s="21">
        <f ca="1">SUM(AV10-AU10)</f>
        <v>-35647</v>
      </c>
      <c r="AX10" s="22">
        <f ca="1">IF(AW10=0,0,IF(AU10=0,1,AW10/AU10))</f>
        <v>-2.6440850955251491E-2</v>
      </c>
      <c r="AY10" s="21">
        <f>+DF10</f>
        <v>200132</v>
      </c>
      <c r="AZ10" s="87">
        <f ca="1">OFFSET(DF10,0,14,1,1)</f>
        <v>185108</v>
      </c>
      <c r="BA10" s="21">
        <f ca="1">SUM(AZ10-AY10)</f>
        <v>-15024</v>
      </c>
      <c r="BB10" s="22">
        <f ca="1">IF(BA10=0,0,IF(AY10=0,1,BA10/AY10))</f>
        <v>-7.5070453500689541E-2</v>
      </c>
      <c r="BC10" s="21">
        <f>SUMIF($C$6:BB$6,BC$5,$C10:BB10)</f>
        <v>1548311</v>
      </c>
      <c r="BD10" s="87">
        <f ca="1">SUMIF($C$6:BC$6,BD$5,$C10:BC10)</f>
        <v>1497640</v>
      </c>
      <c r="BE10" s="21">
        <f ca="1">SUM(BD10-BC10)</f>
        <v>-50671</v>
      </c>
      <c r="BF10" s="22">
        <f ca="1">IF(BE10=0,0,IF(BC10=0,1,BE10/BC10))</f>
        <v>-3.2726629210798087E-2</v>
      </c>
      <c r="BG10" s="21">
        <f>+DG10</f>
        <v>240090</v>
      </c>
      <c r="BH10" s="87">
        <f ca="1">OFFSET(DG10,0,14,1,1)</f>
        <v>235849</v>
      </c>
      <c r="BI10" s="21">
        <f ca="1">SUM(BH10-BG10)</f>
        <v>-4241</v>
      </c>
      <c r="BJ10" s="22">
        <f ca="1">IF(BI10=0,0,IF(BG10=0,1,BI10/BG10))</f>
        <v>-1.766420925486276E-2</v>
      </c>
      <c r="BK10" s="21">
        <f>SUMIF($C$6:BJ$6,BK$5,$C10:BJ10)</f>
        <v>1788401</v>
      </c>
      <c r="BL10" s="87">
        <f ca="1">SUMIF($C$6:BK$6,BL$5,$C10:BK10)</f>
        <v>1733489</v>
      </c>
      <c r="BM10" s="21">
        <f ca="1">SUM(BL10-BK10)</f>
        <v>-54912</v>
      </c>
      <c r="BN10" s="22">
        <f ca="1">IF(BM10=0,0,IF(BK10=0,1,BM10/BK10))</f>
        <v>-3.070452320257034E-2</v>
      </c>
      <c r="BO10" s="21">
        <f>+DH10</f>
        <v>235863</v>
      </c>
      <c r="BP10" s="87">
        <f ca="1">OFFSET(DH10,0,14,1,1)</f>
        <v>226719</v>
      </c>
      <c r="BQ10" s="21">
        <f ca="1">SUM(BP10-BO10)</f>
        <v>-9144</v>
      </c>
      <c r="BR10" s="22">
        <f ca="1">IF(BQ10=0,0,IF(BO10=0,1,BQ10/BO10))</f>
        <v>-3.876826801999466E-2</v>
      </c>
      <c r="BS10" s="21">
        <f>SUMIF($C$6:BR$6,BS$5,$C10:BR10)</f>
        <v>2024264</v>
      </c>
      <c r="BT10" s="87">
        <f ca="1">SUMIF($C$6:BS$6,BT$5,$C10:BS10)</f>
        <v>1960208</v>
      </c>
      <c r="BU10" s="21">
        <f ca="1">SUM(BT10-BS10)</f>
        <v>-64056</v>
      </c>
      <c r="BV10" s="22">
        <f ca="1">IF(BU10=0,0,IF(BS10=0,1,BU10/BS10))</f>
        <v>-3.1644093853370907E-2</v>
      </c>
      <c r="BW10" s="21">
        <f>+DI10</f>
        <v>234256</v>
      </c>
      <c r="BX10" s="87">
        <f ca="1">OFFSET(DI10,0,14,1,1)</f>
        <v>224792</v>
      </c>
      <c r="BY10" s="21">
        <f ca="1">SUM(BX10-BW10)</f>
        <v>-9464</v>
      </c>
      <c r="BZ10" s="22">
        <f ca="1">IF(BY10=0,0,IF(BW10=0,1,BY10/BW10))</f>
        <v>-4.0400245884843929E-2</v>
      </c>
      <c r="CA10" s="21">
        <f>SUMIF($C$6:BZ$6,CA$5,$C10:BZ10)</f>
        <v>2258520</v>
      </c>
      <c r="CB10" s="87">
        <f ca="1">SUMIF($C$6:CA$6,CB$5,$C10:CA10)</f>
        <v>2185000</v>
      </c>
      <c r="CC10" s="21">
        <f ca="1">SUM(CB10-CA10)</f>
        <v>-73520</v>
      </c>
      <c r="CD10" s="22">
        <f ca="1">IF(CC10=0,0,IF(CA10=0,1,CC10/CA10))</f>
        <v>-3.2552290880753766E-2</v>
      </c>
      <c r="CE10" s="21">
        <f>+DJ10</f>
        <v>216550</v>
      </c>
      <c r="CF10" s="87">
        <f ca="1">OFFSET(DJ10,0,14,1,1)</f>
        <v>227449</v>
      </c>
      <c r="CG10" s="21">
        <f ca="1">SUM(CF10-CE10)</f>
        <v>10899</v>
      </c>
      <c r="CH10" s="22">
        <f ca="1">IF(CG10=0,0,IF(CE10=0,1,CG10/CE10))</f>
        <v>5.0330177788039714E-2</v>
      </c>
      <c r="CI10" s="21">
        <f>SUMIF($C$6:CH$6,CI$5,$C10:CH10)</f>
        <v>2475070</v>
      </c>
      <c r="CJ10" s="87">
        <f ca="1">SUMIF($C$6:CI$6,CJ$5,$C10:CI10)</f>
        <v>2412449</v>
      </c>
      <c r="CK10" s="21">
        <f ca="1">SUM(CJ10-CI10)</f>
        <v>-62621</v>
      </c>
      <c r="CL10" s="22">
        <f ca="1">IF(CK10=0,0,IF(CI10=0,1,CK10/CI10))</f>
        <v>-2.5300698566101162E-2</v>
      </c>
      <c r="CM10" s="21">
        <f>+DK10</f>
        <v>207977</v>
      </c>
      <c r="CN10" s="87">
        <f ca="1">OFFSET(DK10,0,14,1,1)</f>
        <v>202539</v>
      </c>
      <c r="CO10" s="21">
        <f ca="1">SUM(CN10-CM10)</f>
        <v>-5438</v>
      </c>
      <c r="CP10" s="22">
        <f ca="1">IF(CO10=0,0,IF(CM10=0,1,CO10/CM10))</f>
        <v>-2.6147122037532996E-2</v>
      </c>
      <c r="CQ10" s="21">
        <f>SUMIF($C$6:CP$6,CQ$5,$C10:CP10)</f>
        <v>2683047</v>
      </c>
      <c r="CR10" s="87">
        <f ca="1">SUMIF($C$6:CQ$6,CR$5,$C10:CQ10)</f>
        <v>2614988</v>
      </c>
      <c r="CS10" s="21">
        <f ca="1">SUM(CR10-CQ10)</f>
        <v>-68059</v>
      </c>
      <c r="CT10" s="22">
        <f ca="1">IF(CS10=0,0,IF(CQ10=0,1,CS10/CQ10))</f>
        <v>-2.5366309274492769E-2</v>
      </c>
      <c r="CW10" s="12" t="s">
        <v>5</v>
      </c>
      <c r="CX10" s="81" t="s">
        <v>7</v>
      </c>
      <c r="CY10" s="16"/>
      <c r="CZ10" s="88">
        <f>SUMIF(AMB!$A$87:$A$92,'2010-2011'!CZ$7,AMB!D$87:D$92)</f>
        <v>193790</v>
      </c>
      <c r="DA10" s="88">
        <f>SUMIF(AMB!$A$87:$A$92,'2010-2011'!DA$7,AMB!E$87:E$92)</f>
        <v>210387</v>
      </c>
      <c r="DB10" s="88">
        <f>SUMIF(AMB!$A$87:$A$92,'2010-2011'!DB$7,AMB!F$87:F$92)</f>
        <v>246234</v>
      </c>
      <c r="DC10" s="88">
        <f>SUMIF(AMB!$A$87:$A$92,'2010-2011'!DC$7,AMB!G$87:G$92)</f>
        <v>225483</v>
      </c>
      <c r="DD10" s="88">
        <f>SUMIF(AMB!$A$87:$A$92,'2010-2011'!DD$7,AMB!H$87:H$92)</f>
        <v>229075</v>
      </c>
      <c r="DE10" s="88">
        <f>SUMIF(AMB!$A$87:$A$92,'2010-2011'!DE$7,AMB!I$87:I$92)</f>
        <v>243210</v>
      </c>
      <c r="DF10" s="88">
        <f>SUMIF(AMB!$A$87:$A$92,'2010-2011'!DF$7,AMB!J$87:J$92)</f>
        <v>200132</v>
      </c>
      <c r="DG10" s="88">
        <f>SUMIF(AMB!$A$87:$A$92,'2010-2011'!DG$7,AMB!K$87:K$92)</f>
        <v>240090</v>
      </c>
      <c r="DH10" s="88">
        <f>SUMIF(AMB!$A$87:$A$92,'2010-2011'!DH$7,AMB!L$87:L$92)</f>
        <v>235863</v>
      </c>
      <c r="DI10" s="88">
        <f>SUMIF(AMB!$A$87:$A$92,'2010-2011'!DI$7,AMB!M$87:M$92)</f>
        <v>234256</v>
      </c>
      <c r="DJ10" s="88">
        <f>SUMIF(AMB!$A$87:$A$92,'2010-2011'!DJ$7,AMB!N$87:N$92)</f>
        <v>216550</v>
      </c>
      <c r="DK10" s="88">
        <f>SUMIF(AMB!$A$87:$A$92,'2010-2011'!DK$7,AMB!O$87:O$92)</f>
        <v>207977</v>
      </c>
      <c r="DN10" s="88">
        <f>SUMIF(AMB!$A$87:$A$92,'2010-2011'!DN$7,AMB!D$87:D$92)</f>
        <v>219037</v>
      </c>
      <c r="DO10" s="88">
        <f>SUMIF(AMB!$A$87:$A$92,'2010-2011'!DO$7,AMB!E$87:E$92)</f>
        <v>200857</v>
      </c>
      <c r="DP10" s="88">
        <f>SUMIF(AMB!$A$87:$A$92,'2010-2011'!DP$7,AMB!F$87:F$92)</f>
        <v>242765</v>
      </c>
      <c r="DQ10" s="88">
        <f>SUMIF(AMB!$A$87:$A$92,'2010-2011'!DQ$7,AMB!G$87:G$92)</f>
        <v>205726</v>
      </c>
      <c r="DR10" s="88">
        <f>SUMIF(AMB!$A$87:$A$92,'2010-2011'!DR$7,AMB!H$87:H$92)</f>
        <v>216469</v>
      </c>
      <c r="DS10" s="88">
        <f>SUMIF(AMB!$A$87:$A$92,'2010-2011'!DS$7,AMB!I$87:I$92)</f>
        <v>227678</v>
      </c>
      <c r="DT10" s="88">
        <f>SUMIF(AMB!$A$87:$A$92,'2010-2011'!DT$7,AMB!J$87:J$92)</f>
        <v>185108</v>
      </c>
      <c r="DU10" s="88">
        <f>SUMIF(AMB!$A$87:$A$92,'2010-2011'!DU$7,AMB!K$87:K$92)</f>
        <v>235849</v>
      </c>
      <c r="DV10" s="88">
        <f>SUMIF(AMB!$A$87:$A$92,'2010-2011'!DV$7,AMB!L$87:L$92)</f>
        <v>226719</v>
      </c>
      <c r="DW10" s="88">
        <f>SUMIF(AMB!$A$87:$A$92,'2010-2011'!DW$7,AMB!M$87:M$92)</f>
        <v>224792</v>
      </c>
      <c r="DX10" s="88">
        <f>SUMIF(AMB!$A$87:$A$92,'2010-2011'!DX$7,AMB!N$87:N$92)</f>
        <v>227449</v>
      </c>
      <c r="DY10" s="88">
        <f>SUMIF(AMB!$A$87:$A$92,'2010-2011'!DY$7,AMB!O$87:O$92)</f>
        <v>202539</v>
      </c>
      <c r="DZ10"/>
    </row>
    <row r="11" spans="1:130" s="12" customFormat="1" ht="15.6">
      <c r="A11" s="100"/>
      <c r="B11" s="29" t="s">
        <v>8</v>
      </c>
      <c r="C11" s="87">
        <f>+CZ11</f>
        <v>986</v>
      </c>
      <c r="D11" s="87">
        <f ca="1">OFFSET(CZ11,0,14,1,1)</f>
        <v>916</v>
      </c>
      <c r="E11" s="87">
        <f ca="1">SUM(D11-C11)</f>
        <v>-70</v>
      </c>
      <c r="F11" s="22">
        <f ca="1">IF(E11=0,0,IF(C11=0,1,E11/C11))</f>
        <v>-7.099391480730223E-2</v>
      </c>
      <c r="G11" s="87">
        <f>SUMIF($C$6:F$6,G$5,$C11:F11)</f>
        <v>986</v>
      </c>
      <c r="H11" s="87">
        <f ca="1">SUMIF($C$6:G$6,H$5,$C11:G11)</f>
        <v>916</v>
      </c>
      <c r="I11" s="87">
        <f ca="1">SUM(H11-G11)</f>
        <v>-70</v>
      </c>
      <c r="J11" s="22">
        <f ca="1">IF(I11=0,0,IF(G11=0,1,I11/G11))</f>
        <v>-7.099391480730223E-2</v>
      </c>
      <c r="K11" s="87">
        <f>+DA11</f>
        <v>942</v>
      </c>
      <c r="L11" s="87">
        <f ca="1">OFFSET(DA11,0,14,1,1)</f>
        <v>918</v>
      </c>
      <c r="M11" s="87">
        <f ca="1">SUM(L11-K11)</f>
        <v>-24</v>
      </c>
      <c r="N11" s="22">
        <f ca="1">IF(M11=0,0,IF(K11=0,1,M11/K11))</f>
        <v>-2.5477707006369428E-2</v>
      </c>
      <c r="O11" s="87">
        <f>SUMIF($C$6:N$6,O$5,$C11:N11)</f>
        <v>1928</v>
      </c>
      <c r="P11" s="87">
        <f ca="1">SUMIF($C$6:O$6,P$5,$C11:O11)</f>
        <v>1834</v>
      </c>
      <c r="Q11" s="87">
        <f ca="1">SUM(P11-O11)</f>
        <v>-94</v>
      </c>
      <c r="R11" s="22">
        <f ca="1">IF(Q11=0,0,IF(O11=0,1,Q11/O11))</f>
        <v>-4.8755186721991702E-2</v>
      </c>
      <c r="S11" s="87">
        <f>+DB11</f>
        <v>1074</v>
      </c>
      <c r="T11" s="87">
        <f ca="1">OFFSET(DB11,0,14,1,1)</f>
        <v>1172</v>
      </c>
      <c r="U11" s="87">
        <f ca="1">SUM(T11-S11)</f>
        <v>98</v>
      </c>
      <c r="V11" s="22">
        <f ca="1">IF(U11=0,0,IF(S11=0,1,U11/S11))</f>
        <v>9.1247672253258846E-2</v>
      </c>
      <c r="W11" s="87">
        <f>SUMIF($C$6:V$6,W$5,$C11:V11)</f>
        <v>3002</v>
      </c>
      <c r="X11" s="87">
        <f ca="1">SUMIF($C$6:W$6,X$5,$C11:W11)</f>
        <v>3006</v>
      </c>
      <c r="Y11" s="87">
        <f ca="1">SUM(X11-W11)</f>
        <v>4</v>
      </c>
      <c r="Z11" s="22">
        <f ca="1">IF(Y11=0,0,IF(W11=0,1,Y11/W11))</f>
        <v>1.3324450366422385E-3</v>
      </c>
      <c r="AA11" s="87">
        <f>+DC11</f>
        <v>1247</v>
      </c>
      <c r="AB11" s="87">
        <f ca="1">OFFSET(DC11,0,14,1,1)</f>
        <v>942</v>
      </c>
      <c r="AC11" s="87">
        <f ca="1">SUM(AB11-AA11)</f>
        <v>-305</v>
      </c>
      <c r="AD11" s="22">
        <f ca="1">IF(AC11=0,0,IF(AA11=0,1,AC11/AA11))</f>
        <v>-0.24458700882117082</v>
      </c>
      <c r="AE11" s="87">
        <f>SUMIF($C$6:AD$6,AE$5,$C11:AD11)</f>
        <v>4249</v>
      </c>
      <c r="AF11" s="87">
        <f ca="1">SUMIF($C$6:AE$6,AF$5,$C11:AE11)</f>
        <v>3948</v>
      </c>
      <c r="AG11" s="87">
        <f ca="1">SUM(AF11-AE11)</f>
        <v>-301</v>
      </c>
      <c r="AH11" s="22">
        <f ca="1">IF(AG11=0,0,IF(AE11=0,1,AG11/AE11))</f>
        <v>-7.0840197693574955E-2</v>
      </c>
      <c r="AI11" s="87">
        <f>+DD11</f>
        <v>1277</v>
      </c>
      <c r="AJ11" s="87">
        <f ca="1">OFFSET(DD11,0,14,1,1)</f>
        <v>1125</v>
      </c>
      <c r="AK11" s="87">
        <f ca="1">SUM(AJ11-AI11)</f>
        <v>-152</v>
      </c>
      <c r="AL11" s="22">
        <f ca="1">IF(AK11=0,0,IF(AI11=0,1,AK11/AI11))</f>
        <v>-0.11902897415818324</v>
      </c>
      <c r="AM11" s="87">
        <f>SUMIF($C$6:AL$6,AM$5,$C11:AL11)</f>
        <v>5526</v>
      </c>
      <c r="AN11" s="87">
        <f ca="1">SUMIF($C$6:AM$6,AN$5,$C11:AM11)</f>
        <v>5073</v>
      </c>
      <c r="AO11" s="87">
        <f ca="1">SUM(AN11-AM11)</f>
        <v>-453</v>
      </c>
      <c r="AP11" s="22">
        <f ca="1">IF(AO11=0,0,IF(AM11=0,1,AO11/AM11))</f>
        <v>-8.1976112920738323E-2</v>
      </c>
      <c r="AQ11" s="87">
        <f>+DE11</f>
        <v>1106</v>
      </c>
      <c r="AR11" s="87">
        <f ca="1">OFFSET(DE11,0,14,1,1)</f>
        <v>1033</v>
      </c>
      <c r="AS11" s="87">
        <f ca="1">SUM(AR11-AQ11)</f>
        <v>-73</v>
      </c>
      <c r="AT11" s="22">
        <f ca="1">IF(AS11=0,0,IF(AQ11=0,1,AS11/AQ11))</f>
        <v>-6.6003616636528026E-2</v>
      </c>
      <c r="AU11" s="87">
        <f>SUMIF($C$6:AT$6,AU$5,$C11:AT11)</f>
        <v>6632</v>
      </c>
      <c r="AV11" s="87">
        <f ca="1">SUMIF($C$6:AU$6,AV$5,$C11:AU11)</f>
        <v>6106</v>
      </c>
      <c r="AW11" s="87">
        <f ca="1">SUM(AV11-AU11)</f>
        <v>-526</v>
      </c>
      <c r="AX11" s="22">
        <f ca="1">IF(AW11=0,0,IF(AU11=0,1,AW11/AU11))</f>
        <v>-7.9312424607961396E-2</v>
      </c>
      <c r="AY11" s="87">
        <f>+DF11</f>
        <v>1184</v>
      </c>
      <c r="AZ11" s="87">
        <f ca="1">OFFSET(DF11,0,14,1,1)</f>
        <v>952</v>
      </c>
      <c r="BA11" s="87">
        <f ca="1">SUM(AZ11-AY11)</f>
        <v>-232</v>
      </c>
      <c r="BB11" s="22">
        <f ca="1">IF(BA11=0,0,IF(AY11=0,1,BA11/AY11))</f>
        <v>-0.19594594594594594</v>
      </c>
      <c r="BC11" s="87">
        <f>SUMIF($C$6:BB$6,BC$5,$C11:BB11)</f>
        <v>7816</v>
      </c>
      <c r="BD11" s="87">
        <f ca="1">SUMIF($C$6:BC$6,BD$5,$C11:BC11)</f>
        <v>7058</v>
      </c>
      <c r="BE11" s="87">
        <f ca="1">SUM(BD11-BC11)</f>
        <v>-758</v>
      </c>
      <c r="BF11" s="22">
        <f ca="1">IF(BE11=0,0,IF(BC11=0,1,BE11/BC11))</f>
        <v>-9.6980552712384857E-2</v>
      </c>
      <c r="BG11" s="87">
        <f>+DG11</f>
        <v>1105</v>
      </c>
      <c r="BH11" s="87">
        <f ca="1">OFFSET(DG11,0,14,1,1)</f>
        <v>1096</v>
      </c>
      <c r="BI11" s="87">
        <f ca="1">SUM(BH11-BG11)</f>
        <v>-9</v>
      </c>
      <c r="BJ11" s="22">
        <f ca="1">IF(BI11=0,0,IF(BG11=0,1,BI11/BG11))</f>
        <v>-8.1447963800904983E-3</v>
      </c>
      <c r="BK11" s="87">
        <f>SUMIF($C$6:BJ$6,BK$5,$C11:BJ11)</f>
        <v>8921</v>
      </c>
      <c r="BL11" s="87">
        <f ca="1">SUMIF($C$6:BK$6,BL$5,$C11:BK11)</f>
        <v>8154</v>
      </c>
      <c r="BM11" s="87">
        <f ca="1">SUM(BL11-BK11)</f>
        <v>-767</v>
      </c>
      <c r="BN11" s="22">
        <f ca="1">IF(BM11=0,0,IF(BK11=0,1,BM11/BK11))</f>
        <v>-8.5976908418338757E-2</v>
      </c>
      <c r="BO11" s="87">
        <f>+DH11</f>
        <v>849</v>
      </c>
      <c r="BP11" s="87">
        <f ca="1">OFFSET(DH11,0,14,1,1)</f>
        <v>994</v>
      </c>
      <c r="BQ11" s="87">
        <f ca="1">SUM(BP11-BO11)</f>
        <v>145</v>
      </c>
      <c r="BR11" s="22">
        <f ca="1">IF(BQ11=0,0,IF(BO11=0,1,BQ11/BO11))</f>
        <v>0.17078916372202591</v>
      </c>
      <c r="BS11" s="87">
        <f>SUMIF($C$6:BR$6,BS$5,$C11:BR11)</f>
        <v>9770</v>
      </c>
      <c r="BT11" s="87">
        <f ca="1">SUMIF($C$6:BS$6,BT$5,$C11:BS11)</f>
        <v>9148</v>
      </c>
      <c r="BU11" s="87">
        <f ca="1">SUM(BT11-BS11)</f>
        <v>-622</v>
      </c>
      <c r="BV11" s="22">
        <f ca="1">IF(BU11=0,0,IF(BS11=0,1,BU11/BS11))</f>
        <v>-6.3664278403275334E-2</v>
      </c>
      <c r="BW11" s="87">
        <f>+DI11</f>
        <v>982</v>
      </c>
      <c r="BX11" s="87">
        <f ca="1">OFFSET(DI11,0,14,1,1)</f>
        <v>1044</v>
      </c>
      <c r="BY11" s="87">
        <f ca="1">SUM(BX11-BW11)</f>
        <v>62</v>
      </c>
      <c r="BZ11" s="22">
        <f ca="1">IF(BY11=0,0,IF(BW11=0,1,BY11/BW11))</f>
        <v>6.313645621181263E-2</v>
      </c>
      <c r="CA11" s="87">
        <f>SUMIF($C$6:BZ$6,CA$5,$C11:BZ11)</f>
        <v>10752</v>
      </c>
      <c r="CB11" s="87">
        <f ca="1">SUMIF($C$6:CA$6,CB$5,$C11:CA11)</f>
        <v>10192</v>
      </c>
      <c r="CC11" s="87">
        <f ca="1">SUM(CB11-CA11)</f>
        <v>-560</v>
      </c>
      <c r="CD11" s="22">
        <f ca="1">IF(CC11=0,0,IF(CA11=0,1,CC11/CA11))</f>
        <v>-5.2083333333333336E-2</v>
      </c>
      <c r="CE11" s="87">
        <f>+DJ11</f>
        <v>971</v>
      </c>
      <c r="CF11" s="87">
        <f ca="1">OFFSET(DJ11,0,14,1,1)</f>
        <v>988</v>
      </c>
      <c r="CG11" s="87">
        <f ca="1">SUM(CF11-CE11)</f>
        <v>17</v>
      </c>
      <c r="CH11" s="22">
        <f ca="1">IF(CG11=0,0,IF(CE11=0,1,CG11/CE11))</f>
        <v>1.7507723995880537E-2</v>
      </c>
      <c r="CI11" s="87">
        <f>SUMIF($C$6:CH$6,CI$5,$C11:CH11)</f>
        <v>11723</v>
      </c>
      <c r="CJ11" s="87">
        <f ca="1">SUMIF($C$6:CI$6,CJ$5,$C11:CI11)</f>
        <v>11180</v>
      </c>
      <c r="CK11" s="87">
        <f ca="1">SUM(CJ11-CI11)</f>
        <v>-543</v>
      </c>
      <c r="CL11" s="22">
        <f ca="1">IF(CK11=0,0,IF(CI11=0,1,CK11/CI11))</f>
        <v>-4.6319201569564102E-2</v>
      </c>
      <c r="CM11" s="87">
        <f>+DK11</f>
        <v>918</v>
      </c>
      <c r="CN11" s="87">
        <f ca="1">OFFSET(DK11,0,14,1,1)</f>
        <v>949</v>
      </c>
      <c r="CO11" s="87">
        <f ca="1">SUM(CN11-CM11)</f>
        <v>31</v>
      </c>
      <c r="CP11" s="22">
        <f ca="1">IF(CO11=0,0,IF(CM11=0,1,CO11/CM11))</f>
        <v>3.3769063180827889E-2</v>
      </c>
      <c r="CQ11" s="87">
        <f>SUMIF($C$6:CP$6,CQ$5,$C11:CP11)</f>
        <v>12641</v>
      </c>
      <c r="CR11" s="87">
        <f ca="1">SUMIF($C$6:CQ$6,CR$5,$C11:CQ11)</f>
        <v>12129</v>
      </c>
      <c r="CS11" s="87">
        <f ca="1">SUM(CR11-CQ11)</f>
        <v>-512</v>
      </c>
      <c r="CT11" s="22">
        <f ca="1">IF(CS11=0,0,IF(CQ11=0,1,CS11/CQ11))</f>
        <v>-4.0503124752788548E-2</v>
      </c>
      <c r="CW11" s="12" t="s">
        <v>5</v>
      </c>
      <c r="CX11" s="81" t="s">
        <v>8</v>
      </c>
      <c r="CY11" s="16"/>
      <c r="CZ11" s="88">
        <f>SUMIF(AMB!$A$101:$A$106,'2010-2011'!CZ$7,AMB!D$101:D$106)</f>
        <v>986</v>
      </c>
      <c r="DA11" s="88">
        <f>SUMIF(AMB!$A$101:$A$106,'2010-2011'!DA$7,AMB!E$101:E$106)</f>
        <v>942</v>
      </c>
      <c r="DB11" s="88">
        <f>SUMIF(AMB!$A$101:$A$106,'2010-2011'!DB$7,AMB!F$101:F$106)</f>
        <v>1074</v>
      </c>
      <c r="DC11" s="88">
        <f>SUMIF(AMB!$A$101:$A$106,'2010-2011'!DC$7,AMB!G$101:G$106)</f>
        <v>1247</v>
      </c>
      <c r="DD11" s="88">
        <f>SUMIF(AMB!$A$101:$A$106,'2010-2011'!DD$7,AMB!H$101:H$106)</f>
        <v>1277</v>
      </c>
      <c r="DE11" s="88">
        <f>SUMIF(AMB!$A$101:$A$106,'2010-2011'!DE$7,AMB!I$101:I$106)</f>
        <v>1106</v>
      </c>
      <c r="DF11" s="88">
        <f>SUMIF(AMB!$A$101:$A$106,'2010-2011'!DF$7,AMB!J$101:J$106)</f>
        <v>1184</v>
      </c>
      <c r="DG11" s="88">
        <f>SUMIF(AMB!$A$101:$A$106,'2010-2011'!DG$7,AMB!K$101:K$106)</f>
        <v>1105</v>
      </c>
      <c r="DH11" s="88">
        <f>SUMIF(AMB!$A$101:$A$106,'2010-2011'!DH$7,AMB!L$101:L$106)</f>
        <v>849</v>
      </c>
      <c r="DI11" s="88">
        <f>SUMIF(AMB!$A$101:$A$106,'2010-2011'!DI$7,AMB!M$101:M$106)</f>
        <v>982</v>
      </c>
      <c r="DJ11" s="88">
        <f>SUMIF(AMB!$A$101:$A$106,'2010-2011'!DJ$7,AMB!N$101:N$106)</f>
        <v>971</v>
      </c>
      <c r="DK11" s="88">
        <f>SUMIF(AMB!$A$101:$A$106,'2010-2011'!DK$7,AMB!O$101:O$106)</f>
        <v>918</v>
      </c>
      <c r="DN11" s="88">
        <f>SUMIF(AMB!$A$101:$A$106,'2010-2011'!DN$7,AMB!D$101:D$106)</f>
        <v>916</v>
      </c>
      <c r="DO11" s="88">
        <f>SUMIF(AMB!$A$101:$A$106,'2010-2011'!DO$7,AMB!E$101:E$106)</f>
        <v>918</v>
      </c>
      <c r="DP11" s="88">
        <f>SUMIF(AMB!$A$101:$A$106,'2010-2011'!DP$7,AMB!F$101:F$106)</f>
        <v>1172</v>
      </c>
      <c r="DQ11" s="88">
        <f>SUMIF(AMB!$A$101:$A$106,'2010-2011'!DQ$7,AMB!G$101:G$106)</f>
        <v>942</v>
      </c>
      <c r="DR11" s="88">
        <f>SUMIF(AMB!$A$101:$A$106,'2010-2011'!DR$7,AMB!H$101:H$106)</f>
        <v>1125</v>
      </c>
      <c r="DS11" s="88">
        <f>SUMIF(AMB!$A$101:$A$106,'2010-2011'!DS$7,AMB!I$101:I$106)</f>
        <v>1033</v>
      </c>
      <c r="DT11" s="88">
        <f>SUMIF(AMB!$A$101:$A$106,'2010-2011'!DT$7,AMB!J$101:J$106)</f>
        <v>952</v>
      </c>
      <c r="DU11" s="88">
        <f>SUMIF(AMB!$A$101:$A$106,'2010-2011'!DU$7,AMB!K$101:K$106)</f>
        <v>1096</v>
      </c>
      <c r="DV11" s="88">
        <f>SUMIF(AMB!$A$101:$A$106,'2010-2011'!DV$7,AMB!L$101:L$106)</f>
        <v>994</v>
      </c>
      <c r="DW11" s="88">
        <f>SUMIF(AMB!$A$101:$A$106,'2010-2011'!DW$7,AMB!M$101:M$106)</f>
        <v>1044</v>
      </c>
      <c r="DX11" s="88">
        <f>SUMIF(AMB!$A$101:$A$106,'2010-2011'!DX$7,AMB!N$101:N$106)</f>
        <v>988</v>
      </c>
      <c r="DY11" s="88">
        <f>SUMIF(AMB!$A$101:$A$106,'2010-2011'!DY$7,AMB!O$101:O$106)</f>
        <v>949</v>
      </c>
      <c r="DZ11"/>
    </row>
    <row r="12" spans="1:130" s="16" customFormat="1" ht="15.6">
      <c r="A12" s="90"/>
      <c r="B12" s="27" t="s">
        <v>9</v>
      </c>
      <c r="C12" s="14">
        <f>+SUM(C9:C11)</f>
        <v>522477</v>
      </c>
      <c r="D12" s="103">
        <f ca="1">+SUM(D9:D11)</f>
        <v>559338</v>
      </c>
      <c r="E12" s="14">
        <f ca="1">SUM(E9:E11)</f>
        <v>36861</v>
      </c>
      <c r="F12" s="15">
        <f ca="1">IF(E12=0,0,IF(C12=0,1,E12/C12))</f>
        <v>7.0550473992156595E-2</v>
      </c>
      <c r="G12" s="14">
        <f>SUM(G9:G11)</f>
        <v>522477</v>
      </c>
      <c r="H12" s="103">
        <f ca="1">SUM(H9:H11)</f>
        <v>559338</v>
      </c>
      <c r="I12" s="14">
        <f ca="1">SUM(I9:I11)</f>
        <v>36861</v>
      </c>
      <c r="J12" s="15">
        <f ca="1">IF(I12=0,0,IF(G12=0,1,I12/G12))</f>
        <v>7.0550473992156595E-2</v>
      </c>
      <c r="K12" s="14">
        <f>+SUM(K9:K11)</f>
        <v>515189</v>
      </c>
      <c r="L12" s="103">
        <f ca="1">+SUM(L9:L11)</f>
        <v>520111</v>
      </c>
      <c r="M12" s="14">
        <f ca="1">SUM(M9:M11)</f>
        <v>4922</v>
      </c>
      <c r="N12" s="15">
        <f ca="1">IF(M12=0,0,IF(K12=0,1,M12/K12))</f>
        <v>9.553775410577477E-3</v>
      </c>
      <c r="O12" s="14">
        <f>SUM(O9:O11)</f>
        <v>1037666</v>
      </c>
      <c r="P12" s="103">
        <f ca="1">SUM(P9:P11)</f>
        <v>1079449</v>
      </c>
      <c r="Q12" s="14">
        <f ca="1">SUM(Q9:Q11)</f>
        <v>41783</v>
      </c>
      <c r="R12" s="15">
        <f ca="1">IF(Q12=0,0,IF(O12=0,1,Q12/O12))</f>
        <v>4.0266328471781868E-2</v>
      </c>
      <c r="S12" s="14">
        <f>+SUM(S9:S11)</f>
        <v>626299</v>
      </c>
      <c r="T12" s="103">
        <f ca="1">+SUM(T9:T11)</f>
        <v>646035</v>
      </c>
      <c r="U12" s="14">
        <f ca="1">SUM(U9:U11)</f>
        <v>19736</v>
      </c>
      <c r="V12" s="15">
        <f ca="1">IF(U12=0,0,IF(S12=0,1,U12/S12))</f>
        <v>3.1512105240468213E-2</v>
      </c>
      <c r="W12" s="14">
        <f>SUM(W9:W11)</f>
        <v>1663965</v>
      </c>
      <c r="X12" s="103">
        <f ca="1">SUM(X9:X11)</f>
        <v>1725484</v>
      </c>
      <c r="Y12" s="14">
        <f ca="1">SUM(Y9:Y11)</f>
        <v>61519</v>
      </c>
      <c r="Z12" s="15">
        <f ca="1">IF(Y12=0,0,IF(W12=0,1,Y12/W12))</f>
        <v>3.6971330526783919E-2</v>
      </c>
      <c r="AA12" s="14">
        <f>+SUM(AA9:AA11)</f>
        <v>610209</v>
      </c>
      <c r="AB12" s="103">
        <f ca="1">+SUM(AB9:AB11)</f>
        <v>598846</v>
      </c>
      <c r="AC12" s="14">
        <f ca="1">SUM(AC9:AC11)</f>
        <v>-11363</v>
      </c>
      <c r="AD12" s="15">
        <f ca="1">IF(AC12=0,0,IF(AA12=0,1,AC12/AA12))</f>
        <v>-1.8621488703050922E-2</v>
      </c>
      <c r="AE12" s="14">
        <f>SUM(AE9:AE11)</f>
        <v>2274174</v>
      </c>
      <c r="AF12" s="103">
        <f ca="1">SUM(AF9:AF11)</f>
        <v>2324330</v>
      </c>
      <c r="AG12" s="14">
        <f ca="1">SUM(AG9:AG11)</f>
        <v>50156</v>
      </c>
      <c r="AH12" s="15">
        <f ca="1">IF(AG12=0,0,IF(AE12=0,1,AG12/AE12))</f>
        <v>2.2054600923236304E-2</v>
      </c>
      <c r="AI12" s="14">
        <f>+SUM(AI9:AI11)</f>
        <v>626151</v>
      </c>
      <c r="AJ12" s="103">
        <f ca="1">+SUM(AJ9:AJ11)</f>
        <v>617927</v>
      </c>
      <c r="AK12" s="14">
        <f ca="1">SUM(AK9:AK11)</f>
        <v>-8224</v>
      </c>
      <c r="AL12" s="15">
        <f ca="1">IF(AK12=0,0,IF(AI12=0,1,AK12/AI12))</f>
        <v>-1.313421203511613E-2</v>
      </c>
      <c r="AM12" s="14">
        <f>SUM(AM9:AM11)</f>
        <v>2900325</v>
      </c>
      <c r="AN12" s="103">
        <f ca="1">SUM(AN9:AN11)</f>
        <v>2942257</v>
      </c>
      <c r="AO12" s="14">
        <f ca="1">SUM(AO9:AO11)</f>
        <v>41932</v>
      </c>
      <c r="AP12" s="15">
        <f ca="1">IF(AO12=0,0,IF(AM12=0,1,AO12/AM12))</f>
        <v>1.4457690086455829E-2</v>
      </c>
      <c r="AQ12" s="14">
        <f>+SUM(AQ9:AQ11)</f>
        <v>631267</v>
      </c>
      <c r="AR12" s="103">
        <f ca="1">+SUM(AR9:AR11)</f>
        <v>622718</v>
      </c>
      <c r="AS12" s="14">
        <f ca="1">SUM(AS9:AS11)</f>
        <v>-8549</v>
      </c>
      <c r="AT12" s="15">
        <f ca="1">IF(AS12=0,0,IF(AQ12=0,1,AS12/AQ12))</f>
        <v>-1.3542605585275327E-2</v>
      </c>
      <c r="AU12" s="14">
        <f>SUM(AU9:AU11)</f>
        <v>3531592</v>
      </c>
      <c r="AV12" s="103">
        <f ca="1">SUM(AV9:AV11)</f>
        <v>3564975</v>
      </c>
      <c r="AW12" s="14">
        <f ca="1">SUM(AW9:AW11)</f>
        <v>33383</v>
      </c>
      <c r="AX12" s="15">
        <f ca="1">IF(AW12=0,0,IF(AU12=0,1,AW12/AU12))</f>
        <v>9.4526774327272235E-3</v>
      </c>
      <c r="AY12" s="14">
        <f>+SUM(AY9:AY11)</f>
        <v>622200</v>
      </c>
      <c r="AZ12" s="103">
        <f ca="1">+SUM(AZ9:AZ11)</f>
        <v>609466</v>
      </c>
      <c r="BA12" s="14">
        <f ca="1">SUM(BA9:BA11)</f>
        <v>-12734</v>
      </c>
      <c r="BB12" s="15">
        <f ca="1">IF(BA12=0,0,IF(AY12=0,1,BA12/AY12))</f>
        <v>-2.046608807457409E-2</v>
      </c>
      <c r="BC12" s="14">
        <f>SUM(BC9:BC11)</f>
        <v>4153792</v>
      </c>
      <c r="BD12" s="103">
        <f ca="1">SUM(BD9:BD11)</f>
        <v>4174441</v>
      </c>
      <c r="BE12" s="14">
        <f ca="1">SUM(BE9:BE11)</f>
        <v>20649</v>
      </c>
      <c r="BF12" s="15">
        <f ca="1">IF(BE12=0,0,IF(BC12=0,1,BE12/BC12))</f>
        <v>4.9711203642358592E-3</v>
      </c>
      <c r="BG12" s="14">
        <f>+SUM(BG9:BG11)</f>
        <v>669930</v>
      </c>
      <c r="BH12" s="103">
        <f ca="1">+SUM(BH9:BH11)</f>
        <v>661194</v>
      </c>
      <c r="BI12" s="14">
        <f ca="1">SUM(BI9:BI11)</f>
        <v>-8736</v>
      </c>
      <c r="BJ12" s="15">
        <f ca="1">IF(BI12=0,0,IF(BG12=0,1,BI12/BG12))</f>
        <v>-1.3040168375800456E-2</v>
      </c>
      <c r="BK12" s="14">
        <f>SUM(BK9:BK11)</f>
        <v>4823722</v>
      </c>
      <c r="BL12" s="103">
        <f ca="1">SUM(BL9:BL11)</f>
        <v>4835635</v>
      </c>
      <c r="BM12" s="14">
        <f ca="1">SUM(BM9:BM11)</f>
        <v>11913</v>
      </c>
      <c r="BN12" s="15">
        <f ca="1">IF(BM12=0,0,IF(BK12=0,1,BM12/BK12))</f>
        <v>2.4696696866030009E-3</v>
      </c>
      <c r="BO12" s="14">
        <f>+SUM(BO9:BO11)</f>
        <v>619575</v>
      </c>
      <c r="BP12" s="103">
        <f ca="1">+SUM(BP9:BP11)</f>
        <v>604045</v>
      </c>
      <c r="BQ12" s="14">
        <f ca="1">SUM(BQ9:BQ11)</f>
        <v>-15530</v>
      </c>
      <c r="BR12" s="15">
        <f ca="1">IF(BQ12=0,0,IF(BO12=0,1,BQ12/BO12))</f>
        <v>-2.5065569140136384E-2</v>
      </c>
      <c r="BS12" s="14">
        <f>SUM(BS9:BS11)</f>
        <v>5443297</v>
      </c>
      <c r="BT12" s="103">
        <f ca="1">SUM(BT9:BT11)</f>
        <v>5439680</v>
      </c>
      <c r="BU12" s="14">
        <f ca="1">SUM(BU9:BU11)</f>
        <v>-3617</v>
      </c>
      <c r="BV12" s="15">
        <f ca="1">IF(BU12=0,0,IF(BS12=0,1,BU12/BS12))</f>
        <v>-6.6448698279737445E-4</v>
      </c>
      <c r="BW12" s="14">
        <f>+SUM(BW9:BW11)</f>
        <v>631696</v>
      </c>
      <c r="BX12" s="103">
        <f ca="1">+SUM(BX9:BX11)</f>
        <v>626503</v>
      </c>
      <c r="BY12" s="14">
        <f ca="1">SUM(BY9:BY11)</f>
        <v>-5193</v>
      </c>
      <c r="BZ12" s="15">
        <f ca="1">IF(BY12=0,0,IF(BW12=0,1,BY12/BW12))</f>
        <v>-8.2207264253691646E-3</v>
      </c>
      <c r="CA12" s="14">
        <f>SUM(CA9:CA11)</f>
        <v>6074993</v>
      </c>
      <c r="CB12" s="103">
        <f ca="1">SUM(CB9:CB11)</f>
        <v>6066183</v>
      </c>
      <c r="CC12" s="14">
        <f ca="1">SUM(CC9:CC11)</f>
        <v>-8810</v>
      </c>
      <c r="CD12" s="15">
        <f ca="1">IF(CC12=0,0,IF(CA12=0,1,CC12/CA12))</f>
        <v>-1.4502074323377821E-3</v>
      </c>
      <c r="CE12" s="14">
        <f>+SUM(CE9:CE11)</f>
        <v>584589</v>
      </c>
      <c r="CF12" s="103">
        <f ca="1">+SUM(CF9:CF11)</f>
        <v>602435</v>
      </c>
      <c r="CG12" s="14">
        <f ca="1">SUM(CG9:CG11)</f>
        <v>17846</v>
      </c>
      <c r="CH12" s="15">
        <f ca="1">IF(CG12=0,0,IF(CE12=0,1,CG12/CE12))</f>
        <v>3.0527430382713324E-2</v>
      </c>
      <c r="CI12" s="14">
        <f>SUM(CI9:CI11)</f>
        <v>6659582</v>
      </c>
      <c r="CJ12" s="103">
        <f ca="1">SUM(CJ9:CJ11)</f>
        <v>6668618</v>
      </c>
      <c r="CK12" s="14">
        <f ca="1">SUM(CK9:CK11)</f>
        <v>9036</v>
      </c>
      <c r="CL12" s="15">
        <f ca="1">IF(CK12=0,0,IF(CI12=0,1,CK12/CI12))</f>
        <v>1.3568419159040311E-3</v>
      </c>
      <c r="CM12" s="14">
        <f>+SUM(CM9:CM11)</f>
        <v>572784</v>
      </c>
      <c r="CN12" s="103">
        <f ca="1">+SUM(CN9:CN11)</f>
        <v>584298</v>
      </c>
      <c r="CO12" s="14">
        <f ca="1">SUM(CO9:CO11)</f>
        <v>11514</v>
      </c>
      <c r="CP12" s="15">
        <f ca="1">IF(CO12=0,0,IF(CM12=0,1,CO12/CM12))</f>
        <v>2.0101818486549905E-2</v>
      </c>
      <c r="CQ12" s="14">
        <f>SUM(CQ9:CQ11)</f>
        <v>7232366</v>
      </c>
      <c r="CR12" s="103">
        <f ca="1">SUM(CR9:CR11)</f>
        <v>7252916</v>
      </c>
      <c r="CS12" s="14">
        <f ca="1">SUM(CS9:CS11)</f>
        <v>20550</v>
      </c>
      <c r="CT12" s="15">
        <f ca="1">IF(CS12=0,0,IF(CQ12=0,1,CS12/CQ12))</f>
        <v>2.8413938122047473E-3</v>
      </c>
      <c r="CW12" s="12"/>
      <c r="CX12" s="12"/>
      <c r="CZ12" s="89"/>
      <c r="DA12" s="89"/>
      <c r="DB12" s="89"/>
      <c r="DC12" s="89"/>
      <c r="DD12" s="89"/>
      <c r="DE12" s="89"/>
      <c r="DF12" s="89"/>
      <c r="DG12" s="89"/>
      <c r="DH12" s="89"/>
      <c r="DI12" s="89"/>
      <c r="DJ12" s="89"/>
      <c r="DK12" s="89"/>
      <c r="DL12" s="12"/>
      <c r="DM12" s="12"/>
      <c r="DN12" s="89"/>
      <c r="DO12" s="89"/>
      <c r="DP12" s="89"/>
      <c r="DQ12" s="89"/>
      <c r="DR12" s="89"/>
      <c r="DS12" s="89"/>
      <c r="DT12" s="89"/>
      <c r="DU12" s="89"/>
      <c r="DV12" s="89"/>
      <c r="DW12" s="89"/>
      <c r="DX12" s="89"/>
      <c r="DY12" s="89"/>
      <c r="DZ12"/>
    </row>
    <row r="13" spans="1:130" s="12" customFormat="1" ht="15.6">
      <c r="A13" s="91"/>
      <c r="B13" s="28"/>
      <c r="C13" s="9"/>
      <c r="D13" s="9"/>
      <c r="E13" s="10"/>
      <c r="F13" s="11"/>
      <c r="G13" s="9"/>
      <c r="H13" s="9"/>
      <c r="I13" s="10"/>
      <c r="J13" s="11"/>
      <c r="K13" s="9"/>
      <c r="L13" s="9"/>
      <c r="M13" s="10"/>
      <c r="N13" s="11"/>
      <c r="O13" s="9"/>
      <c r="P13" s="9"/>
      <c r="Q13" s="10"/>
      <c r="R13" s="11"/>
      <c r="S13" s="9"/>
      <c r="T13" s="9"/>
      <c r="U13" s="10"/>
      <c r="V13" s="11"/>
      <c r="W13" s="9"/>
      <c r="X13" s="9"/>
      <c r="Y13" s="10"/>
      <c r="Z13" s="11"/>
      <c r="AA13" s="9"/>
      <c r="AB13" s="9"/>
      <c r="AC13" s="10"/>
      <c r="AD13" s="11"/>
      <c r="AE13" s="9"/>
      <c r="AF13" s="9"/>
      <c r="AG13" s="10"/>
      <c r="AH13" s="11"/>
      <c r="AI13" s="9"/>
      <c r="AJ13" s="9"/>
      <c r="AK13" s="10"/>
      <c r="AL13" s="11"/>
      <c r="AM13" s="9"/>
      <c r="AN13" s="9"/>
      <c r="AO13" s="10"/>
      <c r="AP13" s="11"/>
      <c r="AQ13" s="9"/>
      <c r="AR13" s="9"/>
      <c r="AS13" s="10"/>
      <c r="AT13" s="11"/>
      <c r="AU13" s="9"/>
      <c r="AV13" s="9"/>
      <c r="AW13" s="10"/>
      <c r="AX13" s="11"/>
      <c r="AY13" s="9"/>
      <c r="AZ13" s="9"/>
      <c r="BA13" s="10"/>
      <c r="BB13" s="11"/>
      <c r="BC13" s="9"/>
      <c r="BD13" s="9"/>
      <c r="BE13" s="10"/>
      <c r="BF13" s="11"/>
      <c r="BG13" s="9"/>
      <c r="BH13" s="9"/>
      <c r="BI13" s="10"/>
      <c r="BJ13" s="11"/>
      <c r="BK13" s="9"/>
      <c r="BL13" s="9"/>
      <c r="BM13" s="10"/>
      <c r="BN13" s="11"/>
      <c r="BO13" s="9"/>
      <c r="BP13" s="9"/>
      <c r="BQ13" s="10"/>
      <c r="BR13" s="11"/>
      <c r="BS13" s="9"/>
      <c r="BT13" s="9"/>
      <c r="BU13" s="10"/>
      <c r="BV13" s="11"/>
      <c r="BW13" s="9"/>
      <c r="BX13" s="9"/>
      <c r="BY13" s="10"/>
      <c r="BZ13" s="11"/>
      <c r="CA13" s="9"/>
      <c r="CB13" s="9"/>
      <c r="CC13" s="10"/>
      <c r="CD13" s="11"/>
      <c r="CE13" s="9"/>
      <c r="CF13" s="9"/>
      <c r="CG13" s="10"/>
      <c r="CH13" s="11"/>
      <c r="CI13" s="9"/>
      <c r="CJ13" s="9"/>
      <c r="CK13" s="10"/>
      <c r="CL13" s="11"/>
      <c r="CM13" s="9"/>
      <c r="CN13" s="9"/>
      <c r="CO13" s="10"/>
      <c r="CP13" s="11"/>
      <c r="CQ13" s="9"/>
      <c r="CR13" s="9"/>
      <c r="CS13" s="10"/>
      <c r="CT13" s="11"/>
      <c r="CY13" s="16"/>
      <c r="CZ13" s="89"/>
      <c r="DA13" s="89"/>
      <c r="DB13" s="89"/>
      <c r="DC13" s="89"/>
      <c r="DD13" s="89"/>
      <c r="DE13" s="89"/>
      <c r="DF13" s="89"/>
      <c r="DG13" s="89"/>
      <c r="DH13" s="89"/>
      <c r="DI13" s="89"/>
      <c r="DJ13" s="89"/>
      <c r="DK13" s="89"/>
      <c r="DN13" s="89"/>
      <c r="DO13" s="89"/>
      <c r="DP13" s="89"/>
      <c r="DQ13" s="89"/>
      <c r="DR13" s="89"/>
      <c r="DS13" s="89"/>
      <c r="DT13" s="89"/>
      <c r="DU13" s="89"/>
      <c r="DV13" s="89"/>
      <c r="DW13" s="89"/>
      <c r="DX13" s="89"/>
      <c r="DY13" s="89"/>
      <c r="DZ13"/>
    </row>
    <row r="14" spans="1:130" s="12" customFormat="1" ht="15" customHeight="1">
      <c r="A14" s="99"/>
      <c r="B14" s="31" t="s">
        <v>6</v>
      </c>
      <c r="C14" s="21">
        <f>+CZ14</f>
        <v>205603</v>
      </c>
      <c r="D14" s="87">
        <f ca="1">OFFSET(CZ14,0,14,1,1)</f>
        <v>224153</v>
      </c>
      <c r="E14" s="21">
        <f ca="1">SUM(D14-C14)</f>
        <v>18550</v>
      </c>
      <c r="F14" s="22">
        <f ca="1">IF(E14=0,0,IF(C14=0,1,E14/C14))</f>
        <v>9.0222418933575868E-2</v>
      </c>
      <c r="G14" s="21">
        <f>SUMIF($C$6:F$6,G$5,$C14:F14)</f>
        <v>205603</v>
      </c>
      <c r="H14" s="87">
        <f ca="1">SUMIF($C$6:G$6,H$5,$C14:G14)</f>
        <v>224153</v>
      </c>
      <c r="I14" s="21">
        <f ca="1">SUM(H14-G14)</f>
        <v>18550</v>
      </c>
      <c r="J14" s="22">
        <f ca="1">IF(I14=0,0,IF(G14=0,1,I14/G14))</f>
        <v>9.0222418933575868E-2</v>
      </c>
      <c r="K14" s="21">
        <f>+DA14</f>
        <v>188799</v>
      </c>
      <c r="L14" s="87">
        <f ca="1">OFFSET(DA14,0,14,1,1)</f>
        <v>209411</v>
      </c>
      <c r="M14" s="21">
        <f ca="1">SUM(L14-K14)</f>
        <v>20612</v>
      </c>
      <c r="N14" s="22">
        <f ca="1">IF(M14=0,0,IF(K14=0,1,M14/K14))</f>
        <v>0.10917430706730438</v>
      </c>
      <c r="O14" s="21">
        <f>SUMIF($C$6:N$6,O$5,$C14:N14)</f>
        <v>394402</v>
      </c>
      <c r="P14" s="87">
        <f ca="1">SUMIF($C$6:O$6,P$5,$C14:O14)</f>
        <v>433564</v>
      </c>
      <c r="Q14" s="21">
        <f ca="1">SUM(P14-O14)</f>
        <v>39162</v>
      </c>
      <c r="R14" s="22">
        <f ca="1">IF(Q14=0,0,IF(O14=0,1,Q14/O14))</f>
        <v>9.9294628323385786E-2</v>
      </c>
      <c r="S14" s="21">
        <f>+DB14</f>
        <v>251246</v>
      </c>
      <c r="T14" s="87">
        <f ca="1">OFFSET(DB14,0,14,1,1)</f>
        <v>270313</v>
      </c>
      <c r="U14" s="21">
        <f ca="1">SUM(T14-S14)</f>
        <v>19067</v>
      </c>
      <c r="V14" s="22">
        <f ca="1">IF(U14=0,0,IF(S14=0,1,U14/S14))</f>
        <v>7.5889765409200546E-2</v>
      </c>
      <c r="W14" s="21">
        <f>SUMIF($C$6:V$6,W$5,$C14:V14)</f>
        <v>645648</v>
      </c>
      <c r="X14" s="87">
        <f ca="1">SUMIF($C$6:W$6,X$5,$C14:W14)</f>
        <v>703877</v>
      </c>
      <c r="Y14" s="21">
        <f ca="1">SUM(X14-W14)</f>
        <v>58229</v>
      </c>
      <c r="Z14" s="22">
        <f ca="1">IF(Y14=0,0,IF(W14=0,1,Y14/W14))</f>
        <v>9.0186912992838209E-2</v>
      </c>
      <c r="AA14" s="21">
        <f>+DC14</f>
        <v>261506</v>
      </c>
      <c r="AB14" s="87">
        <f ca="1">OFFSET(DC14,0,14,1,1)</f>
        <v>296372</v>
      </c>
      <c r="AC14" s="21">
        <f ca="1">SUM(AB14-AA14)</f>
        <v>34866</v>
      </c>
      <c r="AD14" s="22">
        <f ca="1">IF(AC14=0,0,IF(AA14=0,1,AC14/AA14))</f>
        <v>0.1333277247940774</v>
      </c>
      <c r="AE14" s="21">
        <f>SUMIF($C$6:AD$6,AE$5,$C14:AD14)</f>
        <v>907154</v>
      </c>
      <c r="AF14" s="87">
        <f ca="1">SUMIF($C$6:AE$6,AF$5,$C14:AE14)</f>
        <v>1000249</v>
      </c>
      <c r="AG14" s="21">
        <f ca="1">SUM(AF14-AE14)</f>
        <v>93095</v>
      </c>
      <c r="AH14" s="22">
        <f ca="1">IF(AG14=0,0,IF(AE14=0,1,AG14/AE14))</f>
        <v>0.10262314888100588</v>
      </c>
      <c r="AI14" s="21">
        <f>+DD14</f>
        <v>284783</v>
      </c>
      <c r="AJ14" s="87">
        <f ca="1">OFFSET(DD14,0,14,1,1)</f>
        <v>320399</v>
      </c>
      <c r="AK14" s="21">
        <f ca="1">SUM(AJ14-AI14)</f>
        <v>35616</v>
      </c>
      <c r="AL14" s="22">
        <f ca="1">IF(AK14=0,0,IF(AI14=0,1,AK14/AI14))</f>
        <v>0.12506364495071687</v>
      </c>
      <c r="AM14" s="21">
        <f>SUMIF($C$6:AL$6,AM$5,$C14:AL14)</f>
        <v>1191937</v>
      </c>
      <c r="AN14" s="87">
        <f ca="1">SUMIF($C$6:AM$6,AN$5,$C14:AM14)</f>
        <v>1320648</v>
      </c>
      <c r="AO14" s="21">
        <f ca="1">SUM(AN14-AM14)</f>
        <v>128711</v>
      </c>
      <c r="AP14" s="22">
        <f ca="1">IF(AO14=0,0,IF(AM14=0,1,AO14/AM14))</f>
        <v>0.10798473409248979</v>
      </c>
      <c r="AQ14" s="21">
        <f>+DE14</f>
        <v>289394</v>
      </c>
      <c r="AR14" s="87">
        <f ca="1">OFFSET(DE14,0,14,1,1)</f>
        <v>328704</v>
      </c>
      <c r="AS14" s="21">
        <f ca="1">SUM(AR14-AQ14)</f>
        <v>39310</v>
      </c>
      <c r="AT14" s="22">
        <f ca="1">IF(AS14=0,0,IF(AQ14=0,1,AS14/AQ14))</f>
        <v>0.13583557364700027</v>
      </c>
      <c r="AU14" s="21">
        <f>SUMIF($C$6:AT$6,AU$5,$C14:AT14)</f>
        <v>1481331</v>
      </c>
      <c r="AV14" s="87">
        <f ca="1">SUMIF($C$6:AU$6,AV$5,$C14:AU14)</f>
        <v>1649352</v>
      </c>
      <c r="AW14" s="21">
        <f ca="1">SUM(AV14-AU14)</f>
        <v>168021</v>
      </c>
      <c r="AX14" s="22">
        <f ca="1">IF(AW14=0,0,IF(AU14=0,1,AW14/AU14))</f>
        <v>0.11342569621509305</v>
      </c>
      <c r="AY14" s="21">
        <f>+DF14</f>
        <v>351548</v>
      </c>
      <c r="AZ14" s="87">
        <f ca="1">OFFSET(DF14,0,14,1,1)</f>
        <v>393184</v>
      </c>
      <c r="BA14" s="21">
        <f ca="1">SUM(AZ14-AY14)</f>
        <v>41636</v>
      </c>
      <c r="BB14" s="22">
        <f ca="1">IF(BA14=0,0,IF(AY14=0,1,BA14/AY14))</f>
        <v>0.11843617372307623</v>
      </c>
      <c r="BC14" s="21">
        <f>SUMIF($C$6:BB$6,BC$5,$C14:BB14)</f>
        <v>1832879</v>
      </c>
      <c r="BD14" s="87">
        <f ca="1">SUMIF($C$6:BC$6,BD$5,$C14:BC14)</f>
        <v>2042536</v>
      </c>
      <c r="BE14" s="21">
        <f ca="1">SUM(BD14-BC14)</f>
        <v>209657</v>
      </c>
      <c r="BF14" s="22">
        <f ca="1">IF(BE14=0,0,IF(BC14=0,1,BE14/BC14))</f>
        <v>0.11438671074304414</v>
      </c>
      <c r="BG14" s="21">
        <f>+DG14</f>
        <v>359238</v>
      </c>
      <c r="BH14" s="87">
        <f ca="1">OFFSET(DG14,0,14,1,1)</f>
        <v>399173</v>
      </c>
      <c r="BI14" s="21">
        <f ca="1">SUM(BH14-BG14)</f>
        <v>39935</v>
      </c>
      <c r="BJ14" s="22">
        <f ca="1">IF(BI14=0,0,IF(BG14=0,1,BI14/BG14))</f>
        <v>0.11116585661873186</v>
      </c>
      <c r="BK14" s="21">
        <f>SUMIF($C$6:BJ$6,BK$5,$C14:BJ14)</f>
        <v>2192117</v>
      </c>
      <c r="BL14" s="87">
        <f ca="1">SUMIF($C$6:BK$6,BL$5,$C14:BK14)</f>
        <v>2441709</v>
      </c>
      <c r="BM14" s="21">
        <f ca="1">SUM(BL14-BK14)</f>
        <v>249592</v>
      </c>
      <c r="BN14" s="22">
        <f ca="1">IF(BM14=0,0,IF(BK14=0,1,BM14/BK14))</f>
        <v>0.11385888618171384</v>
      </c>
      <c r="BO14" s="21">
        <f>+DH14</f>
        <v>289550</v>
      </c>
      <c r="BP14" s="87">
        <f ca="1">OFFSET(DH14,0,14,1,1)</f>
        <v>321973</v>
      </c>
      <c r="BQ14" s="21">
        <f ca="1">SUM(BP14-BO14)</f>
        <v>32423</v>
      </c>
      <c r="BR14" s="22">
        <f ca="1">IF(BQ14=0,0,IF(BO14=0,1,BQ14/BO14))</f>
        <v>0.11197720600932481</v>
      </c>
      <c r="BS14" s="21">
        <f>SUMIF($C$6:BR$6,BS$5,$C14:BR14)</f>
        <v>2481667</v>
      </c>
      <c r="BT14" s="87">
        <f ca="1">SUMIF($C$6:BS$6,BT$5,$C14:BS14)</f>
        <v>2763682</v>
      </c>
      <c r="BU14" s="21">
        <f ca="1">SUM(BT14-BS14)</f>
        <v>282015</v>
      </c>
      <c r="BV14" s="22">
        <f ca="1">IF(BU14=0,0,IF(BS14=0,1,BU14/BS14))</f>
        <v>0.11363934000814775</v>
      </c>
      <c r="BW14" s="21">
        <f>+DI14</f>
        <v>292649</v>
      </c>
      <c r="BX14" s="87">
        <f ca="1">OFFSET(DI14,0,14,1,1)</f>
        <v>313488</v>
      </c>
      <c r="BY14" s="21">
        <f ca="1">SUM(BX14-BW14)</f>
        <v>20839</v>
      </c>
      <c r="BZ14" s="22">
        <f ca="1">IF(BY14=0,0,IF(BW14=0,1,BY14/BW14))</f>
        <v>7.1208170880474556E-2</v>
      </c>
      <c r="CA14" s="21">
        <f>SUMIF($C$6:BZ$6,CA$5,$C14:BZ14)</f>
        <v>2774316</v>
      </c>
      <c r="CB14" s="87">
        <f ca="1">SUMIF($C$6:CA$6,CB$5,$C14:CA14)</f>
        <v>3077170</v>
      </c>
      <c r="CC14" s="21">
        <f ca="1">SUM(CB14-CA14)</f>
        <v>302854</v>
      </c>
      <c r="CD14" s="22">
        <f ca="1">IF(CC14=0,0,IF(CA14=0,1,CC14/CA14))</f>
        <v>0.10916348390017576</v>
      </c>
      <c r="CE14" s="21">
        <f>+DJ14</f>
        <v>284587</v>
      </c>
      <c r="CF14" s="87">
        <f ca="1">OFFSET(DJ14,0,14,1,1)</f>
        <v>290113</v>
      </c>
      <c r="CG14" s="21">
        <f ca="1">SUM(CF14-CE14)</f>
        <v>5526</v>
      </c>
      <c r="CH14" s="22">
        <f ca="1">IF(CG14=0,0,IF(CE14=0,1,CG14/CE14))</f>
        <v>1.9417612188891271E-2</v>
      </c>
      <c r="CI14" s="21">
        <f>SUMIF($C$6:CH$6,CI$5,$C14:CH14)</f>
        <v>3058903</v>
      </c>
      <c r="CJ14" s="87">
        <f ca="1">SUMIF($C$6:CI$6,CJ$5,$C14:CI14)</f>
        <v>3367283</v>
      </c>
      <c r="CK14" s="21">
        <f ca="1">SUM(CJ14-CI14)</f>
        <v>308380</v>
      </c>
      <c r="CL14" s="22">
        <f ca="1">IF(CK14=0,0,IF(CI14=0,1,CK14/CI14))</f>
        <v>0.10081391923836748</v>
      </c>
      <c r="CM14" s="21">
        <f>+DK14</f>
        <v>251344</v>
      </c>
      <c r="CN14" s="87">
        <f ca="1">OFFSET(DK14,0,14,1,1)</f>
        <v>297473</v>
      </c>
      <c r="CO14" s="21">
        <f ca="1">SUM(CN14-CM14)</f>
        <v>46129</v>
      </c>
      <c r="CP14" s="22">
        <f ca="1">IF(CO14=0,0,IF(CM14=0,1,CO14/CM14))</f>
        <v>0.18352934623464257</v>
      </c>
      <c r="CQ14" s="21">
        <f>SUMIF($C$6:CP$6,CQ$5,$C14:CP14)</f>
        <v>3310247</v>
      </c>
      <c r="CR14" s="87">
        <f ca="1">SUMIF($C$6:CQ$6,CR$5,$C14:CQ14)</f>
        <v>3664756</v>
      </c>
      <c r="CS14" s="21">
        <f ca="1">SUM(CR14-CQ14)</f>
        <v>354509</v>
      </c>
      <c r="CT14" s="22">
        <f ca="1">IF(CS14=0,0,IF(CQ14=0,1,CS14/CQ14))</f>
        <v>0.10709442528004708</v>
      </c>
      <c r="CW14" s="12" t="s">
        <v>10</v>
      </c>
      <c r="CX14" s="81" t="s">
        <v>6</v>
      </c>
      <c r="CZ14" s="88">
        <f>SUMIF(BWB!$A$73:$A$78,'2010-2011'!CZ$7,BWB!D$73:D$78)</f>
        <v>205603</v>
      </c>
      <c r="DA14" s="88">
        <f>SUMIF(BWB!$A$73:$A$78,'2010-2011'!DA$7,BWB!E$73:E$78)</f>
        <v>188799</v>
      </c>
      <c r="DB14" s="88">
        <f>SUMIF(BWB!$A$73:$A$78,'2010-2011'!DB$7,BWB!F$73:F$78)</f>
        <v>251246</v>
      </c>
      <c r="DC14" s="88">
        <f>SUMIF(BWB!$A$73:$A$78,'2010-2011'!DC$7,BWB!G$73:G$78)</f>
        <v>261506</v>
      </c>
      <c r="DD14" s="88">
        <f>SUMIF(BWB!$A$73:$A$78,'2010-2011'!DD$7,BWB!H$73:H$78)</f>
        <v>284783</v>
      </c>
      <c r="DE14" s="88">
        <f>SUMIF(BWB!$A$73:$A$78,'2010-2011'!DE$7,BWB!I$73:I$78)</f>
        <v>289394</v>
      </c>
      <c r="DF14" s="88">
        <f>SUMIF(BWB!$A$73:$A$78,'2010-2011'!DF$7,BWB!J$73:J$78)</f>
        <v>351548</v>
      </c>
      <c r="DG14" s="88">
        <f>SUMIF(BWB!$A$73:$A$78,'2010-2011'!DG$7,BWB!K$73:K$78)</f>
        <v>359238</v>
      </c>
      <c r="DH14" s="88">
        <f>SUMIF(BWB!$A$73:$A$78,'2010-2011'!DH$7,BWB!L$73:L$78)</f>
        <v>289550</v>
      </c>
      <c r="DI14" s="88">
        <f>SUMIF(BWB!$A$73:$A$78,'2010-2011'!DI$7,BWB!M$73:M$78)</f>
        <v>292649</v>
      </c>
      <c r="DJ14" s="88">
        <f>SUMIF(BWB!$A$73:$A$78,'2010-2011'!DJ$7,BWB!N$73:N$78)</f>
        <v>284587</v>
      </c>
      <c r="DK14" s="88">
        <f>SUMIF(BWB!$A$73:$A$78,'2010-2011'!DK$7,BWB!O$73:O$78)</f>
        <v>251344</v>
      </c>
      <c r="DN14" s="88">
        <f>SUMIF(BWB!$A$73:$A$78,'2010-2011'!DN$7,BWB!D$73:D$78)</f>
        <v>224153</v>
      </c>
      <c r="DO14" s="88">
        <f>SUMIF(BWB!$A$73:$A$78,'2010-2011'!DO$7,BWB!E$73:E$78)</f>
        <v>209411</v>
      </c>
      <c r="DP14" s="88">
        <f>SUMIF(BWB!$A$73:$A$78,'2010-2011'!DP$7,BWB!F$73:F$78)</f>
        <v>270313</v>
      </c>
      <c r="DQ14" s="88">
        <f>SUMIF(BWB!$A$73:$A$78,'2010-2011'!DQ$7,BWB!G$73:G$78)</f>
        <v>296372</v>
      </c>
      <c r="DR14" s="88">
        <f>SUMIF(BWB!$A$73:$A$78,'2010-2011'!DR$7,BWB!H$73:H$78)</f>
        <v>320399</v>
      </c>
      <c r="DS14" s="88">
        <f>SUMIF(BWB!$A$73:$A$78,'2010-2011'!DS$7,BWB!I$73:I$78)</f>
        <v>328704</v>
      </c>
      <c r="DT14" s="88">
        <f>SUMIF(BWB!$A$73:$A$78,'2010-2011'!DT$7,BWB!J$73:J$78)</f>
        <v>393184</v>
      </c>
      <c r="DU14" s="88">
        <f>SUMIF(BWB!$A$73:$A$78,'2010-2011'!DU$7,BWB!K$73:K$78)</f>
        <v>399173</v>
      </c>
      <c r="DV14" s="88">
        <f>SUMIF(BWB!$A$73:$A$78,'2010-2011'!DV$7,BWB!L$73:L$78)</f>
        <v>321973</v>
      </c>
      <c r="DW14" s="88">
        <f>SUMIF(BWB!$A$73:$A$78,'2010-2011'!DW$7,BWB!M$73:M$78)</f>
        <v>313488</v>
      </c>
      <c r="DX14" s="88">
        <f>SUMIF(BWB!$A$73:$A$78,'2010-2011'!DX$7,BWB!N$73:N$78)</f>
        <v>290113</v>
      </c>
      <c r="DY14" s="88">
        <f>SUMIF(BWB!$A$73:$A$78,'2010-2011'!DY$7,BWB!O$73:O$78)</f>
        <v>297473</v>
      </c>
      <c r="DZ14"/>
    </row>
    <row r="15" spans="1:130" s="12" customFormat="1" ht="15.6">
      <c r="A15" s="101" t="str">
        <f>+CW16</f>
        <v>Blue Water Bridge</v>
      </c>
      <c r="B15" s="29" t="s">
        <v>7</v>
      </c>
      <c r="C15" s="21">
        <f>+CZ15</f>
        <v>111425</v>
      </c>
      <c r="D15" s="87">
        <f ca="1">OFFSET(CZ15,0,14,1,1)</f>
        <v>111695</v>
      </c>
      <c r="E15" s="21">
        <f ca="1">SUM(D15-C15)</f>
        <v>270</v>
      </c>
      <c r="F15" s="22">
        <f ca="1">IF(E15=0,0,IF(C15=0,1,E15/C15))</f>
        <v>2.4231545882880861E-3</v>
      </c>
      <c r="G15" s="21">
        <f>SUMIF($C$6:F$6,G$5,$C15:F15)</f>
        <v>111425</v>
      </c>
      <c r="H15" s="87">
        <f ca="1">SUMIF($C$6:G$6,H$5,$C15:G15)</f>
        <v>111695</v>
      </c>
      <c r="I15" s="21">
        <f ca="1">SUM(H15-G15)</f>
        <v>270</v>
      </c>
      <c r="J15" s="22">
        <f ca="1">IF(I15=0,0,IF(G15=0,1,I15/G15))</f>
        <v>2.4231545882880861E-3</v>
      </c>
      <c r="K15" s="21">
        <f>+DA15</f>
        <v>110733</v>
      </c>
      <c r="L15" s="87">
        <f ca="1">OFFSET(DA15,0,14,1,1)</f>
        <v>106430</v>
      </c>
      <c r="M15" s="21">
        <f ca="1">SUM(L15-K15)</f>
        <v>-4303</v>
      </c>
      <c r="N15" s="22">
        <f ca="1">IF(M15=0,0,IF(K15=0,1,M15/K15))</f>
        <v>-3.8859237986869313E-2</v>
      </c>
      <c r="O15" s="21">
        <f>SUMIF($C$6:N$6,O$5,$C15:N15)</f>
        <v>222158</v>
      </c>
      <c r="P15" s="87">
        <f ca="1">SUMIF($C$6:O$6,P$5,$C15:O15)</f>
        <v>218125</v>
      </c>
      <c r="Q15" s="21">
        <f ca="1">SUM(P15-O15)</f>
        <v>-4033</v>
      </c>
      <c r="R15" s="22">
        <f ca="1">IF(Q15=0,0,IF(O15=0,1,Q15/O15))</f>
        <v>-1.8153746432719057E-2</v>
      </c>
      <c r="S15" s="21">
        <f>+DB15</f>
        <v>130258</v>
      </c>
      <c r="T15" s="87">
        <f ca="1">OFFSET(DB15,0,14,1,1)</f>
        <v>130924</v>
      </c>
      <c r="U15" s="21">
        <f ca="1">SUM(T15-S15)</f>
        <v>666</v>
      </c>
      <c r="V15" s="22">
        <f ca="1">IF(U15=0,0,IF(S15=0,1,U15/S15))</f>
        <v>5.112929724086045E-3</v>
      </c>
      <c r="W15" s="21">
        <f>SUMIF($C$6:V$6,W$5,$C15:V15)</f>
        <v>352416</v>
      </c>
      <c r="X15" s="87">
        <f ca="1">SUMIF($C$6:W$6,X$5,$C15:W15)</f>
        <v>349049</v>
      </c>
      <c r="Y15" s="21">
        <f ca="1">SUM(X15-W15)</f>
        <v>-3367</v>
      </c>
      <c r="Z15" s="22">
        <f ca="1">IF(Y15=0,0,IF(W15=0,1,Y15/W15))</f>
        <v>-9.5540497593752834E-3</v>
      </c>
      <c r="AA15" s="21">
        <f>+DC15</f>
        <v>124808</v>
      </c>
      <c r="AB15" s="87">
        <f ca="1">OFFSET(DC15,0,14,1,1)</f>
        <v>121300</v>
      </c>
      <c r="AC15" s="21">
        <f ca="1">SUM(AB15-AA15)</f>
        <v>-3508</v>
      </c>
      <c r="AD15" s="22">
        <f ca="1">IF(AC15=0,0,IF(AA15=0,1,AC15/AA15))</f>
        <v>-2.8107172617139926E-2</v>
      </c>
      <c r="AE15" s="21">
        <f>SUMIF($C$6:AD$6,AE$5,$C15:AD15)</f>
        <v>477224</v>
      </c>
      <c r="AF15" s="87">
        <f ca="1">SUMIF($C$6:AE$6,AF$5,$C15:AE15)</f>
        <v>470349</v>
      </c>
      <c r="AG15" s="21">
        <f ca="1">SUM(AF15-AE15)</f>
        <v>-6875</v>
      </c>
      <c r="AH15" s="22">
        <f ca="1">IF(AG15=0,0,IF(AE15=0,1,AG15/AE15))</f>
        <v>-1.4406232712520745E-2</v>
      </c>
      <c r="AI15" s="21">
        <f>+DD15</f>
        <v>126250</v>
      </c>
      <c r="AJ15" s="87">
        <f ca="1">OFFSET(DD15,0,14,1,1)</f>
        <v>126399</v>
      </c>
      <c r="AK15" s="21">
        <f ca="1">SUM(AJ15-AI15)</f>
        <v>149</v>
      </c>
      <c r="AL15" s="22">
        <f ca="1">IF(AK15=0,0,IF(AI15=0,1,AK15/AI15))</f>
        <v>1.1801980198019803E-3</v>
      </c>
      <c r="AM15" s="21">
        <f>SUMIF($C$6:AL$6,AM$5,$C15:AL15)</f>
        <v>603474</v>
      </c>
      <c r="AN15" s="87">
        <f ca="1">SUMIF($C$6:AM$6,AN$5,$C15:AM15)</f>
        <v>596748</v>
      </c>
      <c r="AO15" s="21">
        <f ca="1">SUM(AN15-AM15)</f>
        <v>-6726</v>
      </c>
      <c r="AP15" s="22">
        <f ca="1">IF(AO15=0,0,IF(AM15=0,1,AO15/AM15))</f>
        <v>-1.1145467741775121E-2</v>
      </c>
      <c r="AQ15" s="21">
        <f>+DE15</f>
        <v>134335</v>
      </c>
      <c r="AR15" s="87">
        <f ca="1">OFFSET(DE15,0,14,1,1)</f>
        <v>130100</v>
      </c>
      <c r="AS15" s="21">
        <f ca="1">SUM(AR15-AQ15)</f>
        <v>-4235</v>
      </c>
      <c r="AT15" s="22">
        <f ca="1">IF(AS15=0,0,IF(AQ15=0,1,AS15/AQ15))</f>
        <v>-3.1525663453307033E-2</v>
      </c>
      <c r="AU15" s="21">
        <f>SUMIF($C$6:AT$6,AU$5,$C15:AT15)</f>
        <v>737809</v>
      </c>
      <c r="AV15" s="87">
        <f ca="1">SUMIF($C$6:AU$6,AV$5,$C15:AU15)</f>
        <v>726848</v>
      </c>
      <c r="AW15" s="21">
        <f ca="1">SUM(AV15-AU15)</f>
        <v>-10961</v>
      </c>
      <c r="AX15" s="22">
        <f ca="1">IF(AW15=0,0,IF(AU15=0,1,AW15/AU15))</f>
        <v>-1.4856148406972537E-2</v>
      </c>
      <c r="AY15" s="21">
        <f>+DF15</f>
        <v>113433</v>
      </c>
      <c r="AZ15" s="87">
        <f ca="1">OFFSET(DF15,0,14,1,1)</f>
        <v>113316</v>
      </c>
      <c r="BA15" s="21">
        <f ca="1">SUM(AZ15-AY15)</f>
        <v>-117</v>
      </c>
      <c r="BB15" s="22">
        <f ca="1">IF(BA15=0,0,IF(AY15=0,1,BA15/AY15))</f>
        <v>-1.0314458755388643E-3</v>
      </c>
      <c r="BC15" s="21">
        <f>SUMIF($C$6:BB$6,BC$5,$C15:BB15)</f>
        <v>851242</v>
      </c>
      <c r="BD15" s="87">
        <f ca="1">SUMIF($C$6:BC$6,BD$5,$C15:BC15)</f>
        <v>840164</v>
      </c>
      <c r="BE15" s="21">
        <f ca="1">SUM(BD15-BC15)</f>
        <v>-11078</v>
      </c>
      <c r="BF15" s="22">
        <f ca="1">IF(BE15=0,0,IF(BC15=0,1,BE15/BC15))</f>
        <v>-1.3013925534689313E-2</v>
      </c>
      <c r="BG15" s="21">
        <f>+DG15</f>
        <v>121655</v>
      </c>
      <c r="BH15" s="87">
        <f ca="1">OFFSET(DG15,0,14,1,1)</f>
        <v>131657</v>
      </c>
      <c r="BI15" s="21">
        <f ca="1">SUM(BH15-BG15)</f>
        <v>10002</v>
      </c>
      <c r="BJ15" s="22">
        <f ca="1">IF(BI15=0,0,IF(BG15=0,1,BI15/BG15))</f>
        <v>8.2216102913978059E-2</v>
      </c>
      <c r="BK15" s="21">
        <f>SUMIF($C$6:BJ$6,BK$5,$C15:BJ15)</f>
        <v>972897</v>
      </c>
      <c r="BL15" s="87">
        <f ca="1">SUMIF($C$6:BK$6,BL$5,$C15:BK15)</f>
        <v>971821</v>
      </c>
      <c r="BM15" s="21">
        <f ca="1">SUM(BL15-BK15)</f>
        <v>-1076</v>
      </c>
      <c r="BN15" s="22">
        <f ca="1">IF(BM15=0,0,IF(BK15=0,1,BM15/BK15))</f>
        <v>-1.1059752471227684E-3</v>
      </c>
      <c r="BO15" s="21">
        <f>+DH15</f>
        <v>123261</v>
      </c>
      <c r="BP15" s="87">
        <f ca="1">OFFSET(DH15,0,14,1,1)</f>
        <v>122419</v>
      </c>
      <c r="BQ15" s="21">
        <f ca="1">SUM(BP15-BO15)</f>
        <v>-842</v>
      </c>
      <c r="BR15" s="22">
        <f ca="1">IF(BQ15=0,0,IF(BO15=0,1,BQ15/BO15))</f>
        <v>-6.8310333357671929E-3</v>
      </c>
      <c r="BS15" s="21">
        <f>SUMIF($C$6:BR$6,BS$5,$C15:BR15)</f>
        <v>1096158</v>
      </c>
      <c r="BT15" s="87">
        <f ca="1">SUMIF($C$6:BS$6,BT$5,$C15:BS15)</f>
        <v>1094240</v>
      </c>
      <c r="BU15" s="21">
        <f ca="1">SUM(BT15-BS15)</f>
        <v>-1918</v>
      </c>
      <c r="BV15" s="22">
        <f ca="1">IF(BU15=0,0,IF(BS15=0,1,BU15/BS15))</f>
        <v>-1.7497477553418395E-3</v>
      </c>
      <c r="BW15" s="21">
        <f>+DI15</f>
        <v>123478</v>
      </c>
      <c r="BX15" s="87">
        <f ca="1">OFFSET(DI15,0,14,1,1)</f>
        <v>125123</v>
      </c>
      <c r="BY15" s="21">
        <f ca="1">SUM(BX15-BW15)</f>
        <v>1645</v>
      </c>
      <c r="BZ15" s="22">
        <f ca="1">IF(BY15=0,0,IF(BW15=0,1,BY15/BW15))</f>
        <v>1.3322211244108262E-2</v>
      </c>
      <c r="CA15" s="21">
        <f>SUMIF($C$6:BZ$6,CA$5,$C15:BZ15)</f>
        <v>1219636</v>
      </c>
      <c r="CB15" s="87">
        <f ca="1">SUMIF($C$6:CA$6,CB$5,$C15:CA15)</f>
        <v>1219363</v>
      </c>
      <c r="CC15" s="21">
        <f ca="1">SUM(CB15-CA15)</f>
        <v>-273</v>
      </c>
      <c r="CD15" s="22">
        <f ca="1">IF(CC15=0,0,IF(CA15=0,1,CC15/CA15))</f>
        <v>-2.2383727603973646E-4</v>
      </c>
      <c r="CE15" s="21">
        <f>+DJ15</f>
        <v>119721</v>
      </c>
      <c r="CF15" s="87">
        <f ca="1">OFFSET(DJ15,0,14,1,1)</f>
        <v>120957</v>
      </c>
      <c r="CG15" s="21">
        <f ca="1">SUM(CF15-CE15)</f>
        <v>1236</v>
      </c>
      <c r="CH15" s="22">
        <f ca="1">IF(CG15=0,0,IF(CE15=0,1,CG15/CE15))</f>
        <v>1.032400330769038E-2</v>
      </c>
      <c r="CI15" s="21">
        <f>SUMIF($C$6:CH$6,CI$5,$C15:CH15)</f>
        <v>1339357</v>
      </c>
      <c r="CJ15" s="87">
        <f ca="1">SUMIF($C$6:CI$6,CJ$5,$C15:CI15)</f>
        <v>1340320</v>
      </c>
      <c r="CK15" s="21">
        <f ca="1">SUM(CJ15-CI15)</f>
        <v>963</v>
      </c>
      <c r="CL15" s="22">
        <f ca="1">IF(CK15=0,0,IF(CI15=0,1,CK15/CI15))</f>
        <v>7.1900172993458796E-4</v>
      </c>
      <c r="CM15" s="21">
        <f>+DK15</f>
        <v>90608</v>
      </c>
      <c r="CN15" s="87">
        <f ca="1">OFFSET(DK15,0,14,1,1)</f>
        <v>108637</v>
      </c>
      <c r="CO15" s="21">
        <f ca="1">SUM(CN15-CM15)</f>
        <v>18029</v>
      </c>
      <c r="CP15" s="22">
        <f ca="1">IF(CO15=0,0,IF(CM15=0,1,CO15/CM15))</f>
        <v>0.19897801518629701</v>
      </c>
      <c r="CQ15" s="21">
        <f>SUMIF($C$6:CP$6,CQ$5,$C15:CP15)</f>
        <v>1429965</v>
      </c>
      <c r="CR15" s="87">
        <f ca="1">SUMIF($C$6:CQ$6,CR$5,$C15:CQ15)</f>
        <v>1448957</v>
      </c>
      <c r="CS15" s="21">
        <f ca="1">SUM(CR15-CQ15)</f>
        <v>18992</v>
      </c>
      <c r="CT15" s="22">
        <f ca="1">IF(CS15=0,0,IF(CQ15=0,1,CS15/CQ15))</f>
        <v>1.3281443951425385E-2</v>
      </c>
      <c r="CW15" s="12" t="s">
        <v>10</v>
      </c>
      <c r="CX15" s="81" t="s">
        <v>7</v>
      </c>
      <c r="CY15" s="16"/>
      <c r="CZ15" s="88">
        <f>SUMIF(BWB!$A$87:$A$92,'2010-2011'!CZ$7,BWB!D$87:D$92)</f>
        <v>111425</v>
      </c>
      <c r="DA15" s="88">
        <f>SUMIF(BWB!$A$87:$A$92,'2010-2011'!DA$7,BWB!E$87:E$92)</f>
        <v>110733</v>
      </c>
      <c r="DB15" s="88">
        <f>SUMIF(BWB!$A$87:$A$92,'2010-2011'!DB$7,BWB!F$87:F$92)</f>
        <v>130258</v>
      </c>
      <c r="DC15" s="88">
        <f>SUMIF(BWB!$A$87:$A$92,'2010-2011'!DC$7,BWB!G$87:G$92)</f>
        <v>124808</v>
      </c>
      <c r="DD15" s="88">
        <f>SUMIF(BWB!$A$87:$A$92,'2010-2011'!DD$7,BWB!H$87:H$92)</f>
        <v>126250</v>
      </c>
      <c r="DE15" s="88">
        <f>SUMIF(BWB!$A$87:$A$92,'2010-2011'!DE$7,BWB!I$87:I$92)</f>
        <v>134335</v>
      </c>
      <c r="DF15" s="88">
        <f>SUMIF(BWB!$A$87:$A$92,'2010-2011'!DF$7,BWB!J$87:J$92)</f>
        <v>113433</v>
      </c>
      <c r="DG15" s="88">
        <f>SUMIF(BWB!$A$87:$A$92,'2010-2011'!DG$7,BWB!K$87:K$92)</f>
        <v>121655</v>
      </c>
      <c r="DH15" s="88">
        <f>SUMIF(BWB!$A$87:$A$92,'2010-2011'!DH$7,BWB!L$87:L$92)</f>
        <v>123261</v>
      </c>
      <c r="DI15" s="88">
        <f>SUMIF(BWB!$A$87:$A$92,'2010-2011'!DI$7,BWB!M$87:M$92)</f>
        <v>123478</v>
      </c>
      <c r="DJ15" s="88">
        <f>SUMIF(BWB!$A$87:$A$92,'2010-2011'!DJ$7,BWB!N$87:N$92)</f>
        <v>119721</v>
      </c>
      <c r="DK15" s="88">
        <f>SUMIF(BWB!$A$87:$A$92,'2010-2011'!DK$7,BWB!O$87:O$92)</f>
        <v>90608</v>
      </c>
      <c r="DN15" s="88">
        <f>SUMIF(BWB!$A$87:$A$92,'2010-2011'!DN$7,BWB!D$87:D$92)</f>
        <v>111695</v>
      </c>
      <c r="DO15" s="88">
        <f>SUMIF(BWB!$A$87:$A$92,'2010-2011'!DO$7,BWB!E$87:E$92)</f>
        <v>106430</v>
      </c>
      <c r="DP15" s="88">
        <f>SUMIF(BWB!$A$87:$A$92,'2010-2011'!DP$7,BWB!F$87:F$92)</f>
        <v>130924</v>
      </c>
      <c r="DQ15" s="88">
        <f>SUMIF(BWB!$A$87:$A$92,'2010-2011'!DQ$7,BWB!G$87:G$92)</f>
        <v>121300</v>
      </c>
      <c r="DR15" s="88">
        <f>SUMIF(BWB!$A$87:$A$92,'2010-2011'!DR$7,BWB!H$87:H$92)</f>
        <v>126399</v>
      </c>
      <c r="DS15" s="88">
        <f>SUMIF(BWB!$A$87:$A$92,'2010-2011'!DS$7,BWB!I$87:I$92)</f>
        <v>130100</v>
      </c>
      <c r="DT15" s="88">
        <f>SUMIF(BWB!$A$87:$A$92,'2010-2011'!DT$7,BWB!J$87:J$92)</f>
        <v>113316</v>
      </c>
      <c r="DU15" s="88">
        <f>SUMIF(BWB!$A$87:$A$92,'2010-2011'!DU$7,BWB!K$87:K$92)</f>
        <v>131657</v>
      </c>
      <c r="DV15" s="88">
        <f>SUMIF(BWB!$A$87:$A$92,'2010-2011'!DV$7,BWB!L$87:L$92)</f>
        <v>122419</v>
      </c>
      <c r="DW15" s="88">
        <f>SUMIF(BWB!$A$87:$A$92,'2010-2011'!DW$7,BWB!M$87:M$92)</f>
        <v>125123</v>
      </c>
      <c r="DX15" s="88">
        <f>SUMIF(BWB!$A$87:$A$92,'2010-2011'!DX$7,BWB!N$87:N$92)</f>
        <v>120957</v>
      </c>
      <c r="DY15" s="88">
        <f>SUMIF(BWB!$A$87:$A$92,'2010-2011'!DY$7,BWB!O$87:O$92)</f>
        <v>108637</v>
      </c>
      <c r="DZ15"/>
    </row>
    <row r="16" spans="1:130" s="12" customFormat="1" ht="15.6">
      <c r="A16" s="100"/>
      <c r="B16" s="29" t="s">
        <v>8</v>
      </c>
      <c r="C16" s="87">
        <f>+CZ16</f>
        <v>425</v>
      </c>
      <c r="D16" s="87">
        <f ca="1">OFFSET(CZ16,0,14,1,1)</f>
        <v>345</v>
      </c>
      <c r="E16" s="87">
        <f ca="1">SUM(D16-C16)</f>
        <v>-80</v>
      </c>
      <c r="F16" s="22">
        <f ca="1">IF(E16=0,0,IF(C16=0,1,E16/C16))</f>
        <v>-0.18823529411764706</v>
      </c>
      <c r="G16" s="87">
        <f>SUMIF($C$6:F$6,G$5,$C16:F16)</f>
        <v>425</v>
      </c>
      <c r="H16" s="87">
        <f ca="1">SUMIF($C$6:G$6,H$5,$C16:G16)</f>
        <v>345</v>
      </c>
      <c r="I16" s="87">
        <f ca="1">SUM(H16-G16)</f>
        <v>-80</v>
      </c>
      <c r="J16" s="22">
        <f ca="1">IF(I16=0,0,IF(G16=0,1,I16/G16))</f>
        <v>-0.18823529411764706</v>
      </c>
      <c r="K16" s="87">
        <f>+DA16</f>
        <v>377</v>
      </c>
      <c r="L16" s="87">
        <f ca="1">OFFSET(DA16,0,14,1,1)</f>
        <v>323</v>
      </c>
      <c r="M16" s="87">
        <f ca="1">SUM(L16-K16)</f>
        <v>-54</v>
      </c>
      <c r="N16" s="22">
        <f ca="1">IF(M16=0,0,IF(K16=0,1,M16/K16))</f>
        <v>-0.14323607427055704</v>
      </c>
      <c r="O16" s="87">
        <f>SUMIF($C$6:N$6,O$5,$C16:N16)</f>
        <v>802</v>
      </c>
      <c r="P16" s="87">
        <f ca="1">SUMIF($C$6:O$6,P$5,$C16:O16)</f>
        <v>668</v>
      </c>
      <c r="Q16" s="87">
        <f ca="1">SUM(P16-O16)</f>
        <v>-134</v>
      </c>
      <c r="R16" s="22">
        <f ca="1">IF(Q16=0,0,IF(O16=0,1,Q16/O16))</f>
        <v>-0.16708229426433915</v>
      </c>
      <c r="S16" s="87">
        <f>+DB16</f>
        <v>395</v>
      </c>
      <c r="T16" s="87">
        <f ca="1">OFFSET(DB16,0,14,1,1)</f>
        <v>484</v>
      </c>
      <c r="U16" s="87">
        <f ca="1">SUM(T16-S16)</f>
        <v>89</v>
      </c>
      <c r="V16" s="22">
        <f ca="1">IF(U16=0,0,IF(S16=0,1,U16/S16))</f>
        <v>0.22531645569620254</v>
      </c>
      <c r="W16" s="87">
        <f>SUMIF($C$6:V$6,W$5,$C16:V16)</f>
        <v>1197</v>
      </c>
      <c r="X16" s="87">
        <f ca="1">SUMIF($C$6:W$6,X$5,$C16:W16)</f>
        <v>1152</v>
      </c>
      <c r="Y16" s="87">
        <f ca="1">SUM(X16-W16)</f>
        <v>-45</v>
      </c>
      <c r="Z16" s="22">
        <f ca="1">IF(Y16=0,0,IF(W16=0,1,Y16/W16))</f>
        <v>-3.7593984962406013E-2</v>
      </c>
      <c r="AA16" s="87">
        <f>+DC16</f>
        <v>490</v>
      </c>
      <c r="AB16" s="87">
        <f ca="1">OFFSET(DC16,0,14,1,1)</f>
        <v>480</v>
      </c>
      <c r="AC16" s="87">
        <f ca="1">SUM(AB16-AA16)</f>
        <v>-10</v>
      </c>
      <c r="AD16" s="22">
        <f ca="1">IF(AC16=0,0,IF(AA16=0,1,AC16/AA16))</f>
        <v>-2.0408163265306121E-2</v>
      </c>
      <c r="AE16" s="87">
        <f>SUMIF($C$6:AD$6,AE$5,$C16:AD16)</f>
        <v>1687</v>
      </c>
      <c r="AF16" s="87">
        <f ca="1">SUMIF($C$6:AE$6,AF$5,$C16:AE16)</f>
        <v>1632</v>
      </c>
      <c r="AG16" s="87">
        <f ca="1">SUM(AF16-AE16)</f>
        <v>-55</v>
      </c>
      <c r="AH16" s="22">
        <f ca="1">IF(AG16=0,0,IF(AE16=0,1,AG16/AE16))</f>
        <v>-3.260225251926497E-2</v>
      </c>
      <c r="AI16" s="87">
        <f>+DD16</f>
        <v>682</v>
      </c>
      <c r="AJ16" s="87">
        <f ca="1">OFFSET(DD16,0,14,1,1)</f>
        <v>688</v>
      </c>
      <c r="AK16" s="87">
        <f ca="1">SUM(AJ16-AI16)</f>
        <v>6</v>
      </c>
      <c r="AL16" s="22">
        <f ca="1">IF(AK16=0,0,IF(AI16=0,1,AK16/AI16))</f>
        <v>8.7976539589442824E-3</v>
      </c>
      <c r="AM16" s="87">
        <f>SUMIF($C$6:AL$6,AM$5,$C16:AL16)</f>
        <v>2369</v>
      </c>
      <c r="AN16" s="87">
        <f ca="1">SUMIF($C$6:AM$6,AN$5,$C16:AM16)</f>
        <v>2320</v>
      </c>
      <c r="AO16" s="87">
        <f ca="1">SUM(AN16-AM16)</f>
        <v>-49</v>
      </c>
      <c r="AP16" s="22">
        <f ca="1">IF(AO16=0,0,IF(AM16=0,1,AO16/AM16))</f>
        <v>-2.0683832840861123E-2</v>
      </c>
      <c r="AQ16" s="87">
        <f>+DE16</f>
        <v>739</v>
      </c>
      <c r="AR16" s="87">
        <f ca="1">OFFSET(DE16,0,14,1,1)</f>
        <v>726</v>
      </c>
      <c r="AS16" s="87">
        <f ca="1">SUM(AR16-AQ16)</f>
        <v>-13</v>
      </c>
      <c r="AT16" s="22">
        <f ca="1">IF(AS16=0,0,IF(AQ16=0,1,AS16/AQ16))</f>
        <v>-1.7591339648173207E-2</v>
      </c>
      <c r="AU16" s="87">
        <f>SUMIF($C$6:AT$6,AU$5,$C16:AT16)</f>
        <v>3108</v>
      </c>
      <c r="AV16" s="87">
        <f ca="1">SUMIF($C$6:AU$6,AV$5,$C16:AU16)</f>
        <v>3046</v>
      </c>
      <c r="AW16" s="87">
        <f ca="1">SUM(AV16-AU16)</f>
        <v>-62</v>
      </c>
      <c r="AX16" s="22">
        <f ca="1">IF(AW16=0,0,IF(AU16=0,1,AW16/AU16))</f>
        <v>-1.9948519948519948E-2</v>
      </c>
      <c r="AY16" s="87">
        <f>+DF16</f>
        <v>704</v>
      </c>
      <c r="AZ16" s="87">
        <f ca="1">OFFSET(DF16,0,14,1,1)</f>
        <v>575</v>
      </c>
      <c r="BA16" s="87">
        <f ca="1">SUM(AZ16-AY16)</f>
        <v>-129</v>
      </c>
      <c r="BB16" s="22">
        <f ca="1">IF(BA16=0,0,IF(AY16=0,1,BA16/AY16))</f>
        <v>-0.18323863636363635</v>
      </c>
      <c r="BC16" s="87">
        <f>SUMIF($C$6:BB$6,BC$5,$C16:BB16)</f>
        <v>3812</v>
      </c>
      <c r="BD16" s="87">
        <f ca="1">SUMIF($C$6:BC$6,BD$5,$C16:BC16)</f>
        <v>3621</v>
      </c>
      <c r="BE16" s="87">
        <f ca="1">SUM(BD16-BC16)</f>
        <v>-191</v>
      </c>
      <c r="BF16" s="22">
        <f ca="1">IF(BE16=0,0,IF(BC16=0,1,BE16/BC16))</f>
        <v>-5.0104931794333681E-2</v>
      </c>
      <c r="BG16" s="87">
        <f>+DG16</f>
        <v>556</v>
      </c>
      <c r="BH16" s="87">
        <f ca="1">OFFSET(DG16,0,14,1,1)</f>
        <v>627</v>
      </c>
      <c r="BI16" s="87">
        <f ca="1">SUM(BH16-BG16)</f>
        <v>71</v>
      </c>
      <c r="BJ16" s="22">
        <f ca="1">IF(BI16=0,0,IF(BG16=0,1,BI16/BG16))</f>
        <v>0.12769784172661872</v>
      </c>
      <c r="BK16" s="87">
        <f>SUMIF($C$6:BJ$6,BK$5,$C16:BJ16)</f>
        <v>4368</v>
      </c>
      <c r="BL16" s="87">
        <f ca="1">SUMIF($C$6:BK$6,BL$5,$C16:BK16)</f>
        <v>4248</v>
      </c>
      <c r="BM16" s="87">
        <f ca="1">SUM(BL16-BK16)</f>
        <v>-120</v>
      </c>
      <c r="BN16" s="22">
        <f ca="1">IF(BM16=0,0,IF(BK16=0,1,BM16/BK16))</f>
        <v>-2.7472527472527472E-2</v>
      </c>
      <c r="BO16" s="87">
        <f>+DH16</f>
        <v>652</v>
      </c>
      <c r="BP16" s="87">
        <f ca="1">OFFSET(DH16,0,14,1,1)</f>
        <v>564</v>
      </c>
      <c r="BQ16" s="87">
        <f ca="1">SUM(BP16-BO16)</f>
        <v>-88</v>
      </c>
      <c r="BR16" s="22">
        <f ca="1">IF(BQ16=0,0,IF(BO16=0,1,BQ16/BO16))</f>
        <v>-0.13496932515337423</v>
      </c>
      <c r="BS16" s="87">
        <f>SUMIF($C$6:BR$6,BS$5,$C16:BR16)</f>
        <v>5020</v>
      </c>
      <c r="BT16" s="87">
        <f ca="1">SUMIF($C$6:BS$6,BT$5,$C16:BS16)</f>
        <v>4812</v>
      </c>
      <c r="BU16" s="87">
        <f ca="1">SUM(BT16-BS16)</f>
        <v>-208</v>
      </c>
      <c r="BV16" s="22">
        <f ca="1">IF(BU16=0,0,IF(BS16=0,1,BU16/BS16))</f>
        <v>-4.1434262948207172E-2</v>
      </c>
      <c r="BW16" s="87">
        <f>+DI16</f>
        <v>694</v>
      </c>
      <c r="BX16" s="87">
        <f ca="1">OFFSET(DI16,0,14,1,1)</f>
        <v>610</v>
      </c>
      <c r="BY16" s="87">
        <f ca="1">SUM(BX16-BW16)</f>
        <v>-84</v>
      </c>
      <c r="BZ16" s="22">
        <f ca="1">IF(BY16=0,0,IF(BW16=0,1,BY16/BW16))</f>
        <v>-0.12103746397694524</v>
      </c>
      <c r="CA16" s="87">
        <f>SUMIF($C$6:BZ$6,CA$5,$C16:BZ16)</f>
        <v>5714</v>
      </c>
      <c r="CB16" s="87">
        <f ca="1">SUMIF($C$6:CA$6,CB$5,$C16:CA16)</f>
        <v>5422</v>
      </c>
      <c r="CC16" s="87">
        <f ca="1">SUM(CB16-CA16)</f>
        <v>-292</v>
      </c>
      <c r="CD16" s="22">
        <f ca="1">IF(CC16=0,0,IF(CA16=0,1,CC16/CA16))</f>
        <v>-5.110255512775639E-2</v>
      </c>
      <c r="CE16" s="87">
        <f>+DJ16</f>
        <v>722</v>
      </c>
      <c r="CF16" s="87">
        <f ca="1">OFFSET(DJ16,0,14,1,1)</f>
        <v>568</v>
      </c>
      <c r="CG16" s="87">
        <f ca="1">SUM(CF16-CE16)</f>
        <v>-154</v>
      </c>
      <c r="CH16" s="22">
        <f ca="1">IF(CG16=0,0,IF(CE16=0,1,CG16/CE16))</f>
        <v>-0.21329639889196675</v>
      </c>
      <c r="CI16" s="87">
        <f>SUMIF($C$6:CH$6,CI$5,$C16:CH16)</f>
        <v>6436</v>
      </c>
      <c r="CJ16" s="87">
        <f ca="1">SUMIF($C$6:CI$6,CJ$5,$C16:CI16)</f>
        <v>5990</v>
      </c>
      <c r="CK16" s="87">
        <f ca="1">SUM(CJ16-CI16)</f>
        <v>-446</v>
      </c>
      <c r="CL16" s="22">
        <f ca="1">IF(CK16=0,0,IF(CI16=0,1,CK16/CI16))</f>
        <v>-6.9297700435052831E-2</v>
      </c>
      <c r="CM16" s="87">
        <f>+DK16</f>
        <v>379</v>
      </c>
      <c r="CN16" s="87">
        <f ca="1">OFFSET(DK16,0,14,1,1)</f>
        <v>376</v>
      </c>
      <c r="CO16" s="87">
        <f ca="1">SUM(CN16-CM16)</f>
        <v>-3</v>
      </c>
      <c r="CP16" s="22">
        <f ca="1">IF(CO16=0,0,IF(CM16=0,1,CO16/CM16))</f>
        <v>-7.9155672823219003E-3</v>
      </c>
      <c r="CQ16" s="87">
        <f>SUMIF($C$6:CP$6,CQ$5,$C16:CP16)</f>
        <v>6815</v>
      </c>
      <c r="CR16" s="87">
        <f ca="1">SUMIF($C$6:CQ$6,CR$5,$C16:CQ16)</f>
        <v>6366</v>
      </c>
      <c r="CS16" s="87">
        <f ca="1">SUM(CR16-CQ16)</f>
        <v>-449</v>
      </c>
      <c r="CT16" s="22">
        <f ca="1">IF(CS16=0,0,IF(CQ16=0,1,CS16/CQ16))</f>
        <v>-6.5884079236977255E-2</v>
      </c>
      <c r="CW16" s="12" t="s">
        <v>10</v>
      </c>
      <c r="CX16" s="81" t="s">
        <v>8</v>
      </c>
      <c r="CY16" s="16"/>
      <c r="CZ16" s="88">
        <f>SUMIF(BWB!$A$100:$A$105,'2010-2011'!CZ$7,BWB!D$100:D$105)</f>
        <v>425</v>
      </c>
      <c r="DA16" s="88">
        <f>SUMIF(BWB!$A$100:$A$105,'2010-2011'!DA$7,BWB!E$100:E$105)</f>
        <v>377</v>
      </c>
      <c r="DB16" s="88">
        <f>SUMIF(BWB!$A$100:$A$105,'2010-2011'!DB$7,BWB!F$100:F$105)</f>
        <v>395</v>
      </c>
      <c r="DC16" s="88">
        <f>SUMIF(BWB!$A$100:$A$105,'2010-2011'!DC$7,BWB!G$100:G$105)</f>
        <v>490</v>
      </c>
      <c r="DD16" s="88">
        <f>SUMIF(BWB!$A$100:$A$105,'2010-2011'!DD$7,BWB!H$100:H$105)</f>
        <v>682</v>
      </c>
      <c r="DE16" s="88">
        <f>SUMIF(BWB!$A$100:$A$105,'2010-2011'!DE$7,BWB!I$100:I$105)</f>
        <v>739</v>
      </c>
      <c r="DF16" s="88">
        <f>SUMIF(BWB!$A$100:$A$105,'2010-2011'!DF$7,BWB!J$100:J$105)</f>
        <v>704</v>
      </c>
      <c r="DG16" s="88">
        <f>SUMIF(BWB!$A$100:$A$105,'2010-2011'!DG$7,BWB!K$100:K$105)</f>
        <v>556</v>
      </c>
      <c r="DH16" s="88">
        <f>SUMIF(BWB!$A$100:$A$105,'2010-2011'!DH$7,BWB!L$100:L$105)</f>
        <v>652</v>
      </c>
      <c r="DI16" s="88">
        <f>SUMIF(BWB!$A$100:$A$105,'2010-2011'!DI$7,BWB!M$100:M$105)</f>
        <v>694</v>
      </c>
      <c r="DJ16" s="88">
        <f>SUMIF(BWB!$A$100:$A$105,'2010-2011'!DJ$7,BWB!N$100:N$105)</f>
        <v>722</v>
      </c>
      <c r="DK16" s="88">
        <f>SUMIF(BWB!$A$100:$A$105,'2010-2011'!DK$7,BWB!O$100:O$105)</f>
        <v>379</v>
      </c>
      <c r="DN16" s="88">
        <f>SUMIF(BWB!$A$100:$A$105,'2010-2011'!DN$7,BWB!D$100:D$105)</f>
        <v>345</v>
      </c>
      <c r="DO16" s="88">
        <f>SUMIF(BWB!$A$100:$A$105,'2010-2011'!DO$7,BWB!E$100:E$105)</f>
        <v>323</v>
      </c>
      <c r="DP16" s="88">
        <f>SUMIF(BWB!$A$100:$A$105,'2010-2011'!DP$7,BWB!F$100:F$105)</f>
        <v>484</v>
      </c>
      <c r="DQ16" s="88">
        <f>SUMIF(BWB!$A$100:$A$105,'2010-2011'!DQ$7,BWB!G$100:G$105)</f>
        <v>480</v>
      </c>
      <c r="DR16" s="88">
        <f>SUMIF(BWB!$A$100:$A$105,'2010-2011'!DR$7,BWB!H$100:H$105)</f>
        <v>688</v>
      </c>
      <c r="DS16" s="88">
        <f>SUMIF(BWB!$A$100:$A$105,'2010-2011'!DS$7,BWB!I$100:I$105)</f>
        <v>726</v>
      </c>
      <c r="DT16" s="88">
        <f>SUMIF(BWB!$A$100:$A$105,'2010-2011'!DT$7,BWB!J$100:J$105)</f>
        <v>575</v>
      </c>
      <c r="DU16" s="88">
        <f>SUMIF(BWB!$A$100:$A$105,'2010-2011'!DU$7,BWB!K$100:K$105)</f>
        <v>627</v>
      </c>
      <c r="DV16" s="88">
        <f>SUMIF(BWB!$A$100:$A$105,'2010-2011'!DV$7,BWB!L$100:L$105)</f>
        <v>564</v>
      </c>
      <c r="DW16" s="88">
        <f>SUMIF(BWB!$A$100:$A$105,'2010-2011'!DW$7,BWB!M$100:M$105)</f>
        <v>610</v>
      </c>
      <c r="DX16" s="88">
        <f>SUMIF(BWB!$A$100:$A$105,'2010-2011'!DX$7,BWB!N$100:N$105)</f>
        <v>568</v>
      </c>
      <c r="DY16" s="88">
        <f>SUMIF(BWB!$A$100:$A$105,'2010-2011'!DY$7,BWB!O$100:O$105)</f>
        <v>376</v>
      </c>
      <c r="DZ16"/>
    </row>
    <row r="17" spans="1:130" s="16" customFormat="1" ht="15.6">
      <c r="A17" s="90"/>
      <c r="B17" s="27" t="s">
        <v>9</v>
      </c>
      <c r="C17" s="14">
        <f>+SUM(C14:C16)</f>
        <v>317453</v>
      </c>
      <c r="D17" s="103">
        <f ca="1">+SUM(D14:D16)</f>
        <v>336193</v>
      </c>
      <c r="E17" s="14">
        <f ca="1">SUM(E14:E16)</f>
        <v>18740</v>
      </c>
      <c r="F17" s="15">
        <f ca="1">IF(E17=0,0,IF(C17=0,1,E17/C17))</f>
        <v>5.9032360695914041E-2</v>
      </c>
      <c r="G17" s="14">
        <f>SUM(G14:G16)</f>
        <v>317453</v>
      </c>
      <c r="H17" s="103">
        <f ca="1">SUM(H14:H16)</f>
        <v>336193</v>
      </c>
      <c r="I17" s="14">
        <f ca="1">SUM(I14:I16)</f>
        <v>18740</v>
      </c>
      <c r="J17" s="15">
        <f ca="1">IF(I17=0,0,IF(G17=0,1,I17/G17))</f>
        <v>5.9032360695914041E-2</v>
      </c>
      <c r="K17" s="14">
        <f>+SUM(K14:K16)</f>
        <v>299909</v>
      </c>
      <c r="L17" s="103">
        <f ca="1">+SUM(L14:L16)</f>
        <v>316164</v>
      </c>
      <c r="M17" s="14">
        <f ca="1">SUM(M14:M16)</f>
        <v>16255</v>
      </c>
      <c r="N17" s="15">
        <f ca="1">IF(M17=0,0,IF(K17=0,1,M17/K17))</f>
        <v>5.4199773931425867E-2</v>
      </c>
      <c r="O17" s="14">
        <f>SUM(O14:O16)</f>
        <v>617362</v>
      </c>
      <c r="P17" s="103">
        <f ca="1">SUM(P14:P16)</f>
        <v>652357</v>
      </c>
      <c r="Q17" s="14">
        <f ca="1">SUM(Q14:Q16)</f>
        <v>34995</v>
      </c>
      <c r="R17" s="15">
        <f ca="1">IF(Q17=0,0,IF(O17=0,1,Q17/O17))</f>
        <v>5.6684732782386997E-2</v>
      </c>
      <c r="S17" s="14">
        <f>+SUM(S14:S16)</f>
        <v>381899</v>
      </c>
      <c r="T17" s="103">
        <f ca="1">+SUM(T14:T16)</f>
        <v>401721</v>
      </c>
      <c r="U17" s="14">
        <f ca="1">SUM(U14:U16)</f>
        <v>19822</v>
      </c>
      <c r="V17" s="15">
        <f ca="1">IF(U17=0,0,IF(S17=0,1,U17/S17))</f>
        <v>5.1903775605592055E-2</v>
      </c>
      <c r="W17" s="14">
        <f>SUM(W14:W16)</f>
        <v>999261</v>
      </c>
      <c r="X17" s="103">
        <f ca="1">SUM(X14:X16)</f>
        <v>1054078</v>
      </c>
      <c r="Y17" s="14">
        <f ca="1">SUM(Y14:Y16)</f>
        <v>54817</v>
      </c>
      <c r="Z17" s="15">
        <f ca="1">IF(Y17=0,0,IF(W17=0,1,Y17/W17))</f>
        <v>5.4857539721854448E-2</v>
      </c>
      <c r="AA17" s="14">
        <f>+SUM(AA14:AA16)</f>
        <v>386804</v>
      </c>
      <c r="AB17" s="103">
        <f ca="1">+SUM(AB14:AB16)</f>
        <v>418152</v>
      </c>
      <c r="AC17" s="14">
        <f ca="1">SUM(AC14:AC16)</f>
        <v>31348</v>
      </c>
      <c r="AD17" s="15">
        <f ca="1">IF(AC17=0,0,IF(AA17=0,1,AC17/AA17))</f>
        <v>8.1043629331651171E-2</v>
      </c>
      <c r="AE17" s="14">
        <f>SUM(AE14:AE16)</f>
        <v>1386065</v>
      </c>
      <c r="AF17" s="103">
        <f ca="1">SUM(AF14:AF16)</f>
        <v>1472230</v>
      </c>
      <c r="AG17" s="14">
        <f ca="1">SUM(AG14:AG16)</f>
        <v>86165</v>
      </c>
      <c r="AH17" s="15">
        <f ca="1">IF(AG17=0,0,IF(AE17=0,1,AG17/AE17))</f>
        <v>6.2165194272995855E-2</v>
      </c>
      <c r="AI17" s="14">
        <f>+SUM(AI14:AI16)</f>
        <v>411715</v>
      </c>
      <c r="AJ17" s="103">
        <f ca="1">+SUM(AJ14:AJ16)</f>
        <v>447486</v>
      </c>
      <c r="AK17" s="14">
        <f ca="1">SUM(AK14:AK16)</f>
        <v>35771</v>
      </c>
      <c r="AL17" s="15">
        <f ca="1">IF(AK17=0,0,IF(AI17=0,1,AK17/AI17))</f>
        <v>8.6882916580644384E-2</v>
      </c>
      <c r="AM17" s="14">
        <f>SUM(AM14:AM16)</f>
        <v>1797780</v>
      </c>
      <c r="AN17" s="103">
        <f ca="1">SUM(AN14:AN16)</f>
        <v>1919716</v>
      </c>
      <c r="AO17" s="14">
        <f ca="1">SUM(AO14:AO16)</f>
        <v>121936</v>
      </c>
      <c r="AP17" s="15">
        <f ca="1">IF(AO17=0,0,IF(AM17=0,1,AO17/AM17))</f>
        <v>6.7825874133653735E-2</v>
      </c>
      <c r="AQ17" s="14">
        <f>+SUM(AQ14:AQ16)</f>
        <v>424468</v>
      </c>
      <c r="AR17" s="103">
        <f ca="1">+SUM(AR14:AR16)</f>
        <v>459530</v>
      </c>
      <c r="AS17" s="14">
        <f ca="1">SUM(AS14:AS16)</f>
        <v>35062</v>
      </c>
      <c r="AT17" s="15">
        <f ca="1">IF(AS17=0,0,IF(AQ17=0,1,AS17/AQ17))</f>
        <v>8.2602222075633502E-2</v>
      </c>
      <c r="AU17" s="14">
        <f>SUM(AU14:AU16)</f>
        <v>2222248</v>
      </c>
      <c r="AV17" s="103">
        <f ca="1">SUM(AV14:AV16)</f>
        <v>2379246</v>
      </c>
      <c r="AW17" s="14">
        <f ca="1">SUM(AW14:AW16)</f>
        <v>156998</v>
      </c>
      <c r="AX17" s="15">
        <f ca="1">IF(AW17=0,0,IF(AU17=0,1,AW17/AU17))</f>
        <v>7.0648280479946438E-2</v>
      </c>
      <c r="AY17" s="14">
        <f>+SUM(AY14:AY16)</f>
        <v>465685</v>
      </c>
      <c r="AZ17" s="103">
        <f ca="1">+SUM(AZ14:AZ16)</f>
        <v>507075</v>
      </c>
      <c r="BA17" s="14">
        <f ca="1">SUM(BA14:BA16)</f>
        <v>41390</v>
      </c>
      <c r="BB17" s="15">
        <f ca="1">IF(BA17=0,0,IF(AY17=0,1,BA17/AY17))</f>
        <v>8.8879822197408115E-2</v>
      </c>
      <c r="BC17" s="14">
        <f>SUM(BC14:BC16)</f>
        <v>2687933</v>
      </c>
      <c r="BD17" s="103">
        <f ca="1">SUM(BD14:BD16)</f>
        <v>2886321</v>
      </c>
      <c r="BE17" s="14">
        <f ca="1">SUM(BE14:BE16)</f>
        <v>198388</v>
      </c>
      <c r="BF17" s="15">
        <f ca="1">IF(BE17=0,0,IF(BC17=0,1,BE17/BC17))</f>
        <v>7.3806899204704873E-2</v>
      </c>
      <c r="BG17" s="14">
        <f>+SUM(BG14:BG16)</f>
        <v>481449</v>
      </c>
      <c r="BH17" s="103">
        <f ca="1">+SUM(BH14:BH16)</f>
        <v>531457</v>
      </c>
      <c r="BI17" s="14">
        <f ca="1">SUM(BI14:BI16)</f>
        <v>50008</v>
      </c>
      <c r="BJ17" s="15">
        <f ca="1">IF(BI17=0,0,IF(BG17=0,1,BI17/BG17))</f>
        <v>0.10386977644568791</v>
      </c>
      <c r="BK17" s="14">
        <f>SUM(BK14:BK16)</f>
        <v>3169382</v>
      </c>
      <c r="BL17" s="103">
        <f ca="1">SUM(BL14:BL16)</f>
        <v>3417778</v>
      </c>
      <c r="BM17" s="14">
        <f ca="1">SUM(BM14:BM16)</f>
        <v>248396</v>
      </c>
      <c r="BN17" s="15">
        <f ca="1">IF(BM17=0,0,IF(BK17=0,1,BM17/BK17))</f>
        <v>7.8373638772479937E-2</v>
      </c>
      <c r="BO17" s="14">
        <f>+SUM(BO14:BO16)</f>
        <v>413463</v>
      </c>
      <c r="BP17" s="103">
        <f ca="1">+SUM(BP14:BP16)</f>
        <v>444956</v>
      </c>
      <c r="BQ17" s="14">
        <f ca="1">SUM(BQ14:BQ16)</f>
        <v>31493</v>
      </c>
      <c r="BR17" s="15">
        <f ca="1">IF(BQ17=0,0,IF(BO17=0,1,BQ17/BO17))</f>
        <v>7.6168847031052353E-2</v>
      </c>
      <c r="BS17" s="14">
        <f>SUM(BS14:BS16)</f>
        <v>3582845</v>
      </c>
      <c r="BT17" s="103">
        <f ca="1">SUM(BT14:BT16)</f>
        <v>3862734</v>
      </c>
      <c r="BU17" s="14">
        <f ca="1">SUM(BU14:BU16)</f>
        <v>279889</v>
      </c>
      <c r="BV17" s="15">
        <f ca="1">IF(BU17=0,0,IF(BS17=0,1,BU17/BS17))</f>
        <v>7.8119204152007696E-2</v>
      </c>
      <c r="BW17" s="14">
        <f>+SUM(BW14:BW16)</f>
        <v>416821</v>
      </c>
      <c r="BX17" s="103">
        <f ca="1">+SUM(BX14:BX16)</f>
        <v>439221</v>
      </c>
      <c r="BY17" s="14">
        <f ca="1">SUM(BY14:BY16)</f>
        <v>22400</v>
      </c>
      <c r="BZ17" s="15">
        <f ca="1">IF(BY17=0,0,IF(BW17=0,1,BY17/BW17))</f>
        <v>5.3740094668934625E-2</v>
      </c>
      <c r="CA17" s="14">
        <f>SUM(CA14:CA16)</f>
        <v>3999666</v>
      </c>
      <c r="CB17" s="103">
        <f ca="1">SUM(CB14:CB16)</f>
        <v>4301955</v>
      </c>
      <c r="CC17" s="14">
        <f ca="1">SUM(CC14:CC16)</f>
        <v>302289</v>
      </c>
      <c r="CD17" s="15">
        <f ca="1">IF(CC17=0,0,IF(CA17=0,1,CC17/CA17))</f>
        <v>7.5578560809827625E-2</v>
      </c>
      <c r="CE17" s="14">
        <f>+SUM(CE14:CE16)</f>
        <v>405030</v>
      </c>
      <c r="CF17" s="103">
        <f ca="1">+SUM(CF14:CF16)</f>
        <v>411638</v>
      </c>
      <c r="CG17" s="14">
        <f ca="1">SUM(CG14:CG16)</f>
        <v>6608</v>
      </c>
      <c r="CH17" s="15">
        <f ca="1">IF(CG17=0,0,IF(CE17=0,1,CG17/CE17))</f>
        <v>1.6314840875984494E-2</v>
      </c>
      <c r="CI17" s="14">
        <f>SUM(CI14:CI16)</f>
        <v>4404696</v>
      </c>
      <c r="CJ17" s="103">
        <f ca="1">SUM(CJ14:CJ16)</f>
        <v>4713593</v>
      </c>
      <c r="CK17" s="14">
        <f ca="1">SUM(CK14:CK16)</f>
        <v>308897</v>
      </c>
      <c r="CL17" s="15">
        <f ca="1">IF(CK17=0,0,IF(CI17=0,1,CK17/CI17))</f>
        <v>7.0129016849289946E-2</v>
      </c>
      <c r="CM17" s="14">
        <f>+SUM(CM14:CM16)</f>
        <v>342331</v>
      </c>
      <c r="CN17" s="103">
        <f ca="1">+SUM(CN14:CN16)</f>
        <v>406486</v>
      </c>
      <c r="CO17" s="14">
        <f ca="1">SUM(CO14:CO16)</f>
        <v>64155</v>
      </c>
      <c r="CP17" s="15">
        <f ca="1">IF(CO17=0,0,IF(CM17=0,1,CO17/CM17))</f>
        <v>0.18740634064691775</v>
      </c>
      <c r="CQ17" s="14">
        <f>SUM(CQ14:CQ16)</f>
        <v>4747027</v>
      </c>
      <c r="CR17" s="103">
        <f ca="1">SUM(CR14:CR16)</f>
        <v>5120079</v>
      </c>
      <c r="CS17" s="14">
        <f ca="1">SUM(CS14:CS16)</f>
        <v>373052</v>
      </c>
      <c r="CT17" s="15">
        <f ca="1">IF(CS17=0,0,IF(CQ17=0,1,CS17/CQ17))</f>
        <v>7.8586450003338928E-2</v>
      </c>
      <c r="CW17" s="12"/>
      <c r="CX17" s="12"/>
      <c r="CZ17" s="89"/>
      <c r="DA17" s="89"/>
      <c r="DB17" s="89"/>
      <c r="DC17" s="89"/>
      <c r="DD17" s="89"/>
      <c r="DE17" s="89"/>
      <c r="DF17" s="89"/>
      <c r="DG17" s="89"/>
      <c r="DH17" s="89"/>
      <c r="DI17" s="89"/>
      <c r="DJ17" s="89"/>
      <c r="DK17" s="89"/>
      <c r="DL17" s="12"/>
      <c r="DM17" s="12"/>
      <c r="DN17" s="89"/>
      <c r="DO17" s="89"/>
      <c r="DP17" s="89"/>
      <c r="DQ17" s="89"/>
      <c r="DR17" s="89"/>
      <c r="DS17" s="89"/>
      <c r="DT17" s="89"/>
      <c r="DU17" s="89"/>
      <c r="DV17" s="89"/>
      <c r="DW17" s="89"/>
      <c r="DX17" s="89"/>
      <c r="DY17" s="89"/>
      <c r="DZ17"/>
    </row>
    <row r="18" spans="1:130" s="12" customFormat="1" ht="15.6">
      <c r="A18" s="91"/>
      <c r="B18" s="28"/>
      <c r="C18" s="9"/>
      <c r="D18" s="9"/>
      <c r="E18" s="10"/>
      <c r="F18" s="11"/>
      <c r="G18" s="9"/>
      <c r="H18" s="9"/>
      <c r="I18" s="10"/>
      <c r="J18" s="11"/>
      <c r="K18" s="9"/>
      <c r="L18" s="9"/>
      <c r="M18" s="10"/>
      <c r="N18" s="11"/>
      <c r="O18" s="9"/>
      <c r="P18" s="9"/>
      <c r="Q18" s="10"/>
      <c r="R18" s="11"/>
      <c r="S18" s="9"/>
      <c r="T18" s="9"/>
      <c r="U18" s="10"/>
      <c r="V18" s="11"/>
      <c r="W18" s="9"/>
      <c r="X18" s="9"/>
      <c r="Y18" s="10"/>
      <c r="Z18" s="11"/>
      <c r="AA18" s="9"/>
      <c r="AB18" s="9"/>
      <c r="AC18" s="10"/>
      <c r="AD18" s="11"/>
      <c r="AE18" s="9"/>
      <c r="AF18" s="9"/>
      <c r="AG18" s="10"/>
      <c r="AH18" s="11"/>
      <c r="AI18" s="9"/>
      <c r="AJ18" s="9"/>
      <c r="AK18" s="10"/>
      <c r="AL18" s="11"/>
      <c r="AM18" s="9"/>
      <c r="AN18" s="9"/>
      <c r="AO18" s="10"/>
      <c r="AP18" s="11"/>
      <c r="AQ18" s="9"/>
      <c r="AR18" s="9"/>
      <c r="AS18" s="10"/>
      <c r="AT18" s="11"/>
      <c r="AU18" s="9"/>
      <c r="AV18" s="9"/>
      <c r="AW18" s="10"/>
      <c r="AX18" s="11"/>
      <c r="AY18" s="9"/>
      <c r="AZ18" s="9"/>
      <c r="BA18" s="10"/>
      <c r="BB18" s="11"/>
      <c r="BC18" s="9"/>
      <c r="BD18" s="9"/>
      <c r="BE18" s="10"/>
      <c r="BF18" s="11"/>
      <c r="BG18" s="9"/>
      <c r="BH18" s="9"/>
      <c r="BI18" s="10"/>
      <c r="BJ18" s="11"/>
      <c r="BK18" s="9"/>
      <c r="BL18" s="9"/>
      <c r="BM18" s="10"/>
      <c r="BN18" s="11"/>
      <c r="BO18" s="9"/>
      <c r="BP18" s="9"/>
      <c r="BQ18" s="10"/>
      <c r="BR18" s="11"/>
      <c r="BS18" s="9"/>
      <c r="BT18" s="9"/>
      <c r="BU18" s="10"/>
      <c r="BV18" s="11"/>
      <c r="BW18" s="9"/>
      <c r="BX18" s="9"/>
      <c r="BY18" s="10"/>
      <c r="BZ18" s="11"/>
      <c r="CA18" s="9"/>
      <c r="CB18" s="9"/>
      <c r="CC18" s="10"/>
      <c r="CD18" s="11"/>
      <c r="CE18" s="9"/>
      <c r="CF18" s="9"/>
      <c r="CG18" s="10"/>
      <c r="CH18" s="11"/>
      <c r="CI18" s="9"/>
      <c r="CJ18" s="9"/>
      <c r="CK18" s="10"/>
      <c r="CL18" s="11"/>
      <c r="CM18" s="9"/>
      <c r="CN18" s="9"/>
      <c r="CO18" s="10"/>
      <c r="CP18" s="11"/>
      <c r="CQ18" s="9"/>
      <c r="CR18" s="9"/>
      <c r="CS18" s="10"/>
      <c r="CT18" s="11"/>
      <c r="CY18" s="16"/>
      <c r="CZ18" s="89"/>
      <c r="DA18" s="89"/>
      <c r="DB18" s="89"/>
      <c r="DC18" s="89"/>
      <c r="DD18" s="89"/>
      <c r="DE18" s="89"/>
      <c r="DF18" s="89"/>
      <c r="DG18" s="89"/>
      <c r="DH18" s="89"/>
      <c r="DI18" s="89"/>
      <c r="DJ18" s="89"/>
      <c r="DK18" s="89"/>
      <c r="DN18" s="89"/>
      <c r="DO18" s="89"/>
      <c r="DP18" s="89"/>
      <c r="DQ18" s="89"/>
      <c r="DR18" s="89"/>
      <c r="DS18" s="89"/>
      <c r="DT18" s="89"/>
      <c r="DU18" s="89"/>
      <c r="DV18" s="89"/>
      <c r="DW18" s="89"/>
      <c r="DX18" s="89"/>
      <c r="DY18" s="89"/>
      <c r="DZ18"/>
    </row>
    <row r="19" spans="1:130" s="12" customFormat="1" ht="15" customHeight="1">
      <c r="A19" s="99"/>
      <c r="B19" s="31" t="s">
        <v>6</v>
      </c>
      <c r="C19" s="21">
        <f>+CZ19</f>
        <v>290557</v>
      </c>
      <c r="D19" s="87">
        <f ca="1">OFFSET(CZ19,0,14,1,1)</f>
        <v>281330</v>
      </c>
      <c r="E19" s="21">
        <f ca="1">SUM(D19-C19)</f>
        <v>-9227</v>
      </c>
      <c r="F19" s="22">
        <f ca="1">IF(E19=0,0,IF(C19=0,1,E19/C19))</f>
        <v>-3.175624748328211E-2</v>
      </c>
      <c r="G19" s="21">
        <f>SUMIF($C$6:F$6,G$5,$C19:F19)</f>
        <v>290557</v>
      </c>
      <c r="H19" s="87">
        <f ca="1">SUMIF($C$6:G$6,H$5,$C19:G19)</f>
        <v>281330</v>
      </c>
      <c r="I19" s="21">
        <f ca="1">SUM(H19-G19)</f>
        <v>-9227</v>
      </c>
      <c r="J19" s="22">
        <f ca="1">IF(I19=0,0,IF(G19=0,1,I19/G19))</f>
        <v>-3.175624748328211E-2</v>
      </c>
      <c r="K19" s="21">
        <f>+DA19</f>
        <v>260065</v>
      </c>
      <c r="L19" s="87">
        <f ca="1">OFFSET(DA19,0,14,1,1)</f>
        <v>252410</v>
      </c>
      <c r="M19" s="21">
        <f ca="1">SUM(L19-K19)</f>
        <v>-7655</v>
      </c>
      <c r="N19" s="22">
        <f ca="1">IF(M19=0,0,IF(K19=0,1,M19/K19))</f>
        <v>-2.9434948955068926E-2</v>
      </c>
      <c r="O19" s="21">
        <f>SUMIF($C$6:N$6,O$5,$C19:N19)</f>
        <v>550622</v>
      </c>
      <c r="P19" s="87">
        <f ca="1">SUMIF($C$6:O$6,P$5,$C19:O19)</f>
        <v>533740</v>
      </c>
      <c r="Q19" s="21">
        <f ca="1">SUM(P19-O19)</f>
        <v>-16882</v>
      </c>
      <c r="R19" s="22">
        <f ca="1">IF(Q19=0,0,IF(O19=0,1,Q19/O19))</f>
        <v>-3.0659871926657489E-2</v>
      </c>
      <c r="S19" s="21">
        <f>+DB19</f>
        <v>308051</v>
      </c>
      <c r="T19" s="87">
        <f ca="1">OFFSET(DB19,0,14,1,1)</f>
        <v>307412</v>
      </c>
      <c r="U19" s="21">
        <f ca="1">SUM(T19-S19)</f>
        <v>-639</v>
      </c>
      <c r="V19" s="22">
        <f ca="1">IF(U19=0,0,IF(S19=0,1,U19/S19))</f>
        <v>-2.0743318476486037E-3</v>
      </c>
      <c r="W19" s="21">
        <f>SUMIF($C$6:V$6,W$5,$C19:V19)</f>
        <v>858673</v>
      </c>
      <c r="X19" s="87">
        <f ca="1">SUMIF($C$6:W$6,X$5,$C19:W19)</f>
        <v>841152</v>
      </c>
      <c r="Y19" s="21">
        <f ca="1">SUM(X19-W19)</f>
        <v>-17521</v>
      </c>
      <c r="Z19" s="22">
        <f ca="1">IF(Y19=0,0,IF(W19=0,1,Y19/W19))</f>
        <v>-2.040474080354221E-2</v>
      </c>
      <c r="AA19" s="21">
        <f>+DC19</f>
        <v>282707</v>
      </c>
      <c r="AB19" s="87">
        <f ca="1">OFFSET(DC19,0,14,1,1)</f>
        <v>306513</v>
      </c>
      <c r="AC19" s="21">
        <f ca="1">SUM(AB19-AA19)</f>
        <v>23806</v>
      </c>
      <c r="AD19" s="22">
        <f ca="1">IF(AC19=0,0,IF(AA19=0,1,AC19/AA19))</f>
        <v>8.4207324190769955E-2</v>
      </c>
      <c r="AE19" s="21">
        <f>SUMIF($C$6:AD$6,AE$5,$C19:AD19)</f>
        <v>1141380</v>
      </c>
      <c r="AF19" s="87">
        <f ca="1">SUMIF($C$6:AE$6,AF$5,$C19:AE19)</f>
        <v>1147665</v>
      </c>
      <c r="AG19" s="21">
        <f ca="1">SUM(AF19-AE19)</f>
        <v>6285</v>
      </c>
      <c r="AH19" s="22">
        <f ca="1">IF(AG19=0,0,IF(AE19=0,1,AG19/AE19))</f>
        <v>5.5064921410923617E-3</v>
      </c>
      <c r="AI19" s="21">
        <f>+DD19</f>
        <v>271265</v>
      </c>
      <c r="AJ19" s="87">
        <f ca="1">OFFSET(DD19,0,14,1,1)</f>
        <v>308781</v>
      </c>
      <c r="AK19" s="21">
        <f ca="1">SUM(AJ19-AI19)</f>
        <v>37516</v>
      </c>
      <c r="AL19" s="22">
        <f ca="1">IF(AK19=0,0,IF(AI19=0,1,AK19/AI19))</f>
        <v>0.13830018616482037</v>
      </c>
      <c r="AM19" s="21">
        <f>SUMIF($C$6:AL$6,AM$5,$C19:AL19)</f>
        <v>1412645</v>
      </c>
      <c r="AN19" s="87">
        <f ca="1">SUMIF($C$6:AM$6,AN$5,$C19:AM19)</f>
        <v>1456446</v>
      </c>
      <c r="AO19" s="21">
        <f ca="1">SUM(AN19-AM19)</f>
        <v>43801</v>
      </c>
      <c r="AP19" s="22">
        <f ca="1">IF(AO19=0,0,IF(AM19=0,1,AO19/AM19))</f>
        <v>3.1006374566858622E-2</v>
      </c>
      <c r="AQ19" s="21">
        <f>+DE19</f>
        <v>273088</v>
      </c>
      <c r="AR19" s="87">
        <f ca="1">OFFSET(DE19,0,14,1,1)</f>
        <v>308241</v>
      </c>
      <c r="AS19" s="21">
        <f ca="1">SUM(AR19-AQ19)</f>
        <v>35153</v>
      </c>
      <c r="AT19" s="22">
        <f ca="1">IF(AS19=0,0,IF(AQ19=0,1,AS19/AQ19))</f>
        <v>0.12872407429107102</v>
      </c>
      <c r="AU19" s="21">
        <f>SUMIF($C$6:AT$6,AU$5,$C19:AT19)</f>
        <v>1685733</v>
      </c>
      <c r="AV19" s="87">
        <f ca="1">SUMIF($C$6:AU$6,AV$5,$C19:AU19)</f>
        <v>1764687</v>
      </c>
      <c r="AW19" s="21">
        <f ca="1">SUM(AV19-AU19)</f>
        <v>78954</v>
      </c>
      <c r="AX19" s="22">
        <f ca="1">IF(AW19=0,0,IF(AU19=0,1,AW19/AU19))</f>
        <v>4.6836598678438403E-2</v>
      </c>
      <c r="AY19" s="21">
        <f>+DF19</f>
        <v>299888</v>
      </c>
      <c r="AZ19" s="87">
        <f ca="1">OFFSET(DF19,0,14,1,1)</f>
        <v>320075</v>
      </c>
      <c r="BA19" s="21">
        <f ca="1">SUM(AZ19-AY19)</f>
        <v>20187</v>
      </c>
      <c r="BB19" s="22">
        <f ca="1">IF(BA19=0,0,IF(AY19=0,1,BA19/AY19))</f>
        <v>6.7315130982233365E-2</v>
      </c>
      <c r="BC19" s="21">
        <f>SUMIF($C$6:BB$6,BC$5,$C19:BB19)</f>
        <v>1985621</v>
      </c>
      <c r="BD19" s="87">
        <f ca="1">SUMIF($C$6:BC$6,BD$5,$C19:BC19)</f>
        <v>2084762</v>
      </c>
      <c r="BE19" s="21">
        <f ca="1">SUM(BD19-BC19)</f>
        <v>99141</v>
      </c>
      <c r="BF19" s="22">
        <f ca="1">IF(BE19=0,0,IF(BC19=0,1,BE19/BC19))</f>
        <v>4.9929467909535605E-2</v>
      </c>
      <c r="BG19" s="21">
        <f>+DG19</f>
        <v>310273</v>
      </c>
      <c r="BH19" s="87">
        <f ca="1">OFFSET(DG19,0,14,1,1)</f>
        <v>341013</v>
      </c>
      <c r="BI19" s="21">
        <f ca="1">SUM(BH19-BG19)</f>
        <v>30740</v>
      </c>
      <c r="BJ19" s="22">
        <f ca="1">IF(BI19=0,0,IF(BG19=0,1,BI19/BG19))</f>
        <v>9.9074041247546513E-2</v>
      </c>
      <c r="BK19" s="21">
        <f>SUMIF($C$6:BJ$6,BK$5,$C19:BJ19)</f>
        <v>2295894</v>
      </c>
      <c r="BL19" s="87">
        <f ca="1">SUMIF($C$6:BK$6,BL$5,$C19:BK19)</f>
        <v>2425775</v>
      </c>
      <c r="BM19" s="21">
        <f ca="1">SUM(BL19-BK19)</f>
        <v>129881</v>
      </c>
      <c r="BN19" s="22">
        <f ca="1">IF(BM19=0,0,IF(BK19=0,1,BM19/BK19))</f>
        <v>5.6570991517901091E-2</v>
      </c>
      <c r="BO19" s="21">
        <f>+DH19</f>
        <v>298920</v>
      </c>
      <c r="BP19" s="87">
        <f ca="1">OFFSET(DH19,0,14,1,1)</f>
        <v>311302</v>
      </c>
      <c r="BQ19" s="21">
        <f ca="1">SUM(BP19-BO19)</f>
        <v>12382</v>
      </c>
      <c r="BR19" s="22">
        <f ca="1">IF(BQ19=0,0,IF(BO19=0,1,BQ19/BO19))</f>
        <v>4.1422454168339354E-2</v>
      </c>
      <c r="BS19" s="21">
        <f>SUMIF($C$6:BR$6,BS$5,$C19:BR19)</f>
        <v>2594814</v>
      </c>
      <c r="BT19" s="87">
        <f ca="1">SUMIF($C$6:BS$6,BT$5,$C19:BS19)</f>
        <v>2737077</v>
      </c>
      <c r="BU19" s="21">
        <f ca="1">SUM(BT19-BS19)</f>
        <v>142263</v>
      </c>
      <c r="BV19" s="22">
        <f ca="1">IF(BU19=0,0,IF(BS19=0,1,BU19/BS19))</f>
        <v>5.4825895035251079E-2</v>
      </c>
      <c r="BW19" s="21">
        <f>+DI19</f>
        <v>306727</v>
      </c>
      <c r="BX19" s="87">
        <f ca="1">OFFSET(DI19,0,14,1,1)</f>
        <v>324709</v>
      </c>
      <c r="BY19" s="21">
        <f ca="1">SUM(BX19-BW19)</f>
        <v>17982</v>
      </c>
      <c r="BZ19" s="22">
        <f ca="1">IF(BY19=0,0,IF(BW19=0,1,BY19/BW19))</f>
        <v>5.862542260707404E-2</v>
      </c>
      <c r="CA19" s="21">
        <f>SUMIF($C$6:BZ$6,CA$5,$C19:BZ19)</f>
        <v>2901541</v>
      </c>
      <c r="CB19" s="87">
        <f ca="1">SUMIF($C$6:CA$6,CB$5,$C19:CA19)</f>
        <v>3061786</v>
      </c>
      <c r="CC19" s="21">
        <f ca="1">SUM(CB19-CA19)</f>
        <v>160245</v>
      </c>
      <c r="CD19" s="22">
        <f ca="1">IF(CC19=0,0,IF(CA19=0,1,CC19/CA19))</f>
        <v>5.5227549774412979E-2</v>
      </c>
      <c r="CE19" s="21">
        <f>+DJ19</f>
        <v>296126</v>
      </c>
      <c r="CF19" s="87">
        <f ca="1">OFFSET(DJ19,0,14,1,1)</f>
        <v>312407</v>
      </c>
      <c r="CG19" s="21">
        <f ca="1">SUM(CF19-CE19)</f>
        <v>16281</v>
      </c>
      <c r="CH19" s="22">
        <f ca="1">IF(CG19=0,0,IF(CE19=0,1,CG19/CE19))</f>
        <v>5.4979974740482093E-2</v>
      </c>
      <c r="CI19" s="21">
        <f>SUMIF($C$6:CH$6,CI$5,$C19:CH19)</f>
        <v>3197667</v>
      </c>
      <c r="CJ19" s="87">
        <f ca="1">SUMIF($C$6:CI$6,CJ$5,$C19:CI19)</f>
        <v>3374193</v>
      </c>
      <c r="CK19" s="21">
        <f ca="1">SUM(CJ19-CI19)</f>
        <v>176526</v>
      </c>
      <c r="CL19" s="22">
        <f ca="1">IF(CK19=0,0,IF(CI19=0,1,CK19/CI19))</f>
        <v>5.5204622620179021E-2</v>
      </c>
      <c r="CM19" s="21">
        <f>+DK19</f>
        <v>306850</v>
      </c>
      <c r="CN19" s="87">
        <f ca="1">OFFSET(DK19,0,14,1,1)</f>
        <v>322442</v>
      </c>
      <c r="CO19" s="21">
        <f ca="1">SUM(CN19-CM19)</f>
        <v>15592</v>
      </c>
      <c r="CP19" s="22">
        <f ca="1">IF(CO19=0,0,IF(CM19=0,1,CO19/CM19))</f>
        <v>5.0813100863614145E-2</v>
      </c>
      <c r="CQ19" s="21">
        <f>SUMIF($C$6:CP$6,CQ$5,$C19:CP19)</f>
        <v>3504517</v>
      </c>
      <c r="CR19" s="87">
        <f ca="1">SUMIF($C$6:CQ$6,CR$5,$C19:CQ19)</f>
        <v>3696635</v>
      </c>
      <c r="CS19" s="21">
        <f ca="1">SUM(CR19-CQ19)</f>
        <v>192118</v>
      </c>
      <c r="CT19" s="22">
        <f ca="1">IF(CS19=0,0,IF(CQ19=0,1,CS19/CQ19))</f>
        <v>5.4820107877918696E-2</v>
      </c>
      <c r="CW19" s="12" t="s">
        <v>11</v>
      </c>
      <c r="CX19" s="81" t="s">
        <v>6</v>
      </c>
      <c r="CZ19" s="88">
        <f>SUMIF(DWT!$A$73:$A$78,'2010-2011'!CZ$7,DWT!D$73:D$78)</f>
        <v>290557</v>
      </c>
      <c r="DA19" s="88">
        <f>SUMIF(DWT!$A$73:$A$78,'2010-2011'!DA$7,DWT!E$73:E$78)</f>
        <v>260065</v>
      </c>
      <c r="DB19" s="88">
        <f>SUMIF(DWT!$A$73:$A$78,'2010-2011'!DB$7,DWT!F$73:F$78)</f>
        <v>308051</v>
      </c>
      <c r="DC19" s="88">
        <f>SUMIF(DWT!$A$73:$A$78,'2010-2011'!DC$7,DWT!G$73:G$78)</f>
        <v>282707</v>
      </c>
      <c r="DD19" s="88">
        <f>SUMIF(DWT!$A$73:$A$78,'2010-2011'!DD$7,DWT!H$73:H$78)</f>
        <v>271265</v>
      </c>
      <c r="DE19" s="88">
        <f>SUMIF(DWT!$A$73:$A$78,'2010-2011'!DE$7,DWT!I$73:I$78)</f>
        <v>273088</v>
      </c>
      <c r="DF19" s="88">
        <f>SUMIF(DWT!$A$73:$A$78,'2010-2011'!DF$7,DWT!J$73:J$78)</f>
        <v>299888</v>
      </c>
      <c r="DG19" s="88">
        <f>SUMIF(DWT!$A$73:$A$78,'2010-2011'!DG$7,DWT!K$73:K$78)</f>
        <v>310273</v>
      </c>
      <c r="DH19" s="88">
        <f>SUMIF(DWT!$A$73:$A$78,'2010-2011'!DH$7,DWT!L$73:L$78)</f>
        <v>298920</v>
      </c>
      <c r="DI19" s="88">
        <f>SUMIF(DWT!$A$73:$A$78,'2010-2011'!DI$7,DWT!M$73:M$78)</f>
        <v>306727</v>
      </c>
      <c r="DJ19" s="88">
        <f>SUMIF(DWT!$A$73:$A$78,'2010-2011'!DJ$7,DWT!N$73:N$78)</f>
        <v>296126</v>
      </c>
      <c r="DK19" s="88">
        <f>SUMIF(DWT!$A$73:$A$78,'2010-2011'!DK$7,DWT!O$73:O$78)</f>
        <v>306850</v>
      </c>
      <c r="DN19" s="88">
        <f>SUMIF(DWT!$A$73:$A$78,'2010-2011'!DN$7,DWT!D$73:D$78)</f>
        <v>281330</v>
      </c>
      <c r="DO19" s="88">
        <f>SUMIF(DWT!$A$73:$A$78,'2010-2011'!DO$7,DWT!E$73:E$78)</f>
        <v>252410</v>
      </c>
      <c r="DP19" s="88">
        <f>SUMIF(DWT!$A$73:$A$78,'2010-2011'!DP$7,DWT!F$73:F$78)</f>
        <v>307412</v>
      </c>
      <c r="DQ19" s="88">
        <f>SUMIF(DWT!$A$73:$A$78,'2010-2011'!DQ$7,DWT!G$73:G$78)</f>
        <v>306513</v>
      </c>
      <c r="DR19" s="88">
        <f>SUMIF(DWT!$A$73:$A$78,'2010-2011'!DR$7,DWT!H$73:H$78)</f>
        <v>308781</v>
      </c>
      <c r="DS19" s="88">
        <f>SUMIF(DWT!$A$73:$A$78,'2010-2011'!DS$7,DWT!I$73:I$78)</f>
        <v>308241</v>
      </c>
      <c r="DT19" s="88">
        <f>SUMIF(DWT!$A$73:$A$78,'2010-2011'!DT$7,DWT!J$73:J$78)</f>
        <v>320075</v>
      </c>
      <c r="DU19" s="88">
        <f>SUMIF(DWT!$A$73:$A$78,'2010-2011'!DU$7,DWT!K$73:K$78)</f>
        <v>341013</v>
      </c>
      <c r="DV19" s="88">
        <f>SUMIF(DWT!$A$73:$A$78,'2010-2011'!DV$7,DWT!L$73:L$78)</f>
        <v>311302</v>
      </c>
      <c r="DW19" s="88">
        <f>SUMIF(DWT!$A$73:$A$78,'2010-2011'!DW$7,DWT!M$73:M$78)</f>
        <v>324709</v>
      </c>
      <c r="DX19" s="88">
        <f>SUMIF(DWT!$A$73:$A$78,'2010-2011'!DX$7,DWT!N$73:N$78)</f>
        <v>312407</v>
      </c>
      <c r="DY19" s="88">
        <f>SUMIF(DWT!$A$73:$A$78,'2010-2011'!DY$7,DWT!O$73:O$78)</f>
        <v>322442</v>
      </c>
      <c r="DZ19"/>
    </row>
    <row r="20" spans="1:130" s="12" customFormat="1" ht="15.6">
      <c r="A20" s="101" t="str">
        <f>+CW21</f>
        <v>Detroit-Windsor Tunnel</v>
      </c>
      <c r="B20" s="29" t="s">
        <v>7</v>
      </c>
      <c r="C20" s="21">
        <f>+CZ20</f>
        <v>3924</v>
      </c>
      <c r="D20" s="87">
        <f ca="1">OFFSET(CZ20,0,14,1,1)</f>
        <v>4232</v>
      </c>
      <c r="E20" s="21">
        <f ca="1">SUM(D20-C20)</f>
        <v>308</v>
      </c>
      <c r="F20" s="22">
        <f ca="1">IF(E20=0,0,IF(C20=0,1,E20/C20))</f>
        <v>7.8491335372069315E-2</v>
      </c>
      <c r="G20" s="21">
        <f>SUMIF($C$6:F$6,G$5,$C20:F20)</f>
        <v>3924</v>
      </c>
      <c r="H20" s="87">
        <f ca="1">SUMIF($C$6:G$6,H$5,$C20:G20)</f>
        <v>4232</v>
      </c>
      <c r="I20" s="21">
        <f ca="1">SUM(H20-G20)</f>
        <v>308</v>
      </c>
      <c r="J20" s="22">
        <f ca="1">IF(I20=0,0,IF(G20=0,1,I20/G20))</f>
        <v>7.8491335372069315E-2</v>
      </c>
      <c r="K20" s="21">
        <f>+DA20</f>
        <v>4606</v>
      </c>
      <c r="L20" s="87">
        <f ca="1">OFFSET(DA20,0,14,1,1)</f>
        <v>4925</v>
      </c>
      <c r="M20" s="21">
        <f ca="1">SUM(L20-K20)</f>
        <v>319</v>
      </c>
      <c r="N20" s="22">
        <f ca="1">IF(M20=0,0,IF(K20=0,1,M20/K20))</f>
        <v>6.9257490230134611E-2</v>
      </c>
      <c r="O20" s="21">
        <f>SUMIF($C$6:N$6,O$5,$C20:N20)</f>
        <v>8530</v>
      </c>
      <c r="P20" s="87">
        <f ca="1">SUMIF($C$6:O$6,P$5,$C20:O20)</f>
        <v>9157</v>
      </c>
      <c r="Q20" s="21">
        <f ca="1">SUM(P20-O20)</f>
        <v>627</v>
      </c>
      <c r="R20" s="22">
        <f ca="1">IF(Q20=0,0,IF(O20=0,1,Q20/O20))</f>
        <v>7.3505275498241499E-2</v>
      </c>
      <c r="S20" s="21">
        <f>+DB20</f>
        <v>6719</v>
      </c>
      <c r="T20" s="87">
        <f ca="1">OFFSET(DB20,0,14,1,1)</f>
        <v>5135</v>
      </c>
      <c r="U20" s="21">
        <f ca="1">SUM(T20-S20)</f>
        <v>-1584</v>
      </c>
      <c r="V20" s="22">
        <f ca="1">IF(U20=0,0,IF(S20=0,1,U20/S20))</f>
        <v>-0.23574936746539663</v>
      </c>
      <c r="W20" s="21">
        <f>SUMIF($C$6:V$6,W$5,$C20:V20)</f>
        <v>15249</v>
      </c>
      <c r="X20" s="87">
        <f ca="1">SUMIF($C$6:W$6,X$5,$C20:W20)</f>
        <v>14292</v>
      </c>
      <c r="Y20" s="21">
        <f ca="1">SUM(X20-W20)</f>
        <v>-957</v>
      </c>
      <c r="Z20" s="22">
        <f ca="1">IF(Y20=0,0,IF(W20=0,1,Y20/W20))</f>
        <v>-6.2758213653354322E-2</v>
      </c>
      <c r="AA20" s="21">
        <f>+DC20</f>
        <v>4496</v>
      </c>
      <c r="AB20" s="87">
        <f ca="1">OFFSET(DC20,0,14,1,1)</f>
        <v>3625</v>
      </c>
      <c r="AC20" s="21">
        <f ca="1">SUM(AB20-AA20)</f>
        <v>-871</v>
      </c>
      <c r="AD20" s="22">
        <f ca="1">IF(AC20=0,0,IF(AA20=0,1,AC20/AA20))</f>
        <v>-0.19372775800711745</v>
      </c>
      <c r="AE20" s="21">
        <f>SUMIF($C$6:AD$6,AE$5,$C20:AD20)</f>
        <v>19745</v>
      </c>
      <c r="AF20" s="87">
        <f ca="1">SUMIF($C$6:AE$6,AF$5,$C20:AE20)</f>
        <v>17917</v>
      </c>
      <c r="AG20" s="21">
        <f ca="1">SUM(AF20-AE20)</f>
        <v>-1828</v>
      </c>
      <c r="AH20" s="22">
        <f ca="1">IF(AG20=0,0,IF(AE20=0,1,AG20/AE20))</f>
        <v>-9.2580400101291468E-2</v>
      </c>
      <c r="AI20" s="21">
        <f>+DD20</f>
        <v>4178</v>
      </c>
      <c r="AJ20" s="87">
        <f ca="1">OFFSET(DD20,0,14,1,1)</f>
        <v>3277</v>
      </c>
      <c r="AK20" s="21">
        <f ca="1">SUM(AJ20-AI20)</f>
        <v>-901</v>
      </c>
      <c r="AL20" s="22">
        <f ca="1">IF(AK20=0,0,IF(AI20=0,1,AK20/AI20))</f>
        <v>-0.21565342269028243</v>
      </c>
      <c r="AM20" s="21">
        <f>SUMIF($C$6:AL$6,AM$5,$C20:AL20)</f>
        <v>23923</v>
      </c>
      <c r="AN20" s="87">
        <f ca="1">SUMIF($C$6:AM$6,AN$5,$C20:AM20)</f>
        <v>21194</v>
      </c>
      <c r="AO20" s="21">
        <f ca="1">SUM(AN20-AM20)</f>
        <v>-2729</v>
      </c>
      <c r="AP20" s="22">
        <f ca="1">IF(AO20=0,0,IF(AM20=0,1,AO20/AM20))</f>
        <v>-0.11407432178238515</v>
      </c>
      <c r="AQ20" s="21">
        <f>+DE20</f>
        <v>5350</v>
      </c>
      <c r="AR20" s="87">
        <f ca="1">OFFSET(DE20,0,14,1,1)</f>
        <v>3348</v>
      </c>
      <c r="AS20" s="21">
        <f ca="1">SUM(AR20-AQ20)</f>
        <v>-2002</v>
      </c>
      <c r="AT20" s="22">
        <f ca="1">IF(AS20=0,0,IF(AQ20=0,1,AS20/AQ20))</f>
        <v>-0.3742056074766355</v>
      </c>
      <c r="AU20" s="21">
        <f>SUMIF($C$6:AT$6,AU$5,$C20:AT20)</f>
        <v>29273</v>
      </c>
      <c r="AV20" s="87">
        <f ca="1">SUMIF($C$6:AU$6,AV$5,$C20:AU20)</f>
        <v>24542</v>
      </c>
      <c r="AW20" s="21">
        <f ca="1">SUM(AV20-AU20)</f>
        <v>-4731</v>
      </c>
      <c r="AX20" s="22">
        <f ca="1">IF(AW20=0,0,IF(AU20=0,1,AW20/AU20))</f>
        <v>-0.16161650667850921</v>
      </c>
      <c r="AY20" s="21">
        <f>+DF20</f>
        <v>3782</v>
      </c>
      <c r="AZ20" s="87">
        <f ca="1">OFFSET(DF20,0,14,1,1)</f>
        <v>2867</v>
      </c>
      <c r="BA20" s="21">
        <f ca="1">SUM(AZ20-AY20)</f>
        <v>-915</v>
      </c>
      <c r="BB20" s="22">
        <f ca="1">IF(BA20=0,0,IF(AY20=0,1,BA20/AY20))</f>
        <v>-0.24193548387096775</v>
      </c>
      <c r="BC20" s="21">
        <f>SUMIF($C$6:BB$6,BC$5,$C20:BB20)</f>
        <v>33055</v>
      </c>
      <c r="BD20" s="87">
        <f ca="1">SUMIF($C$6:BC$6,BD$5,$C20:BC20)</f>
        <v>27409</v>
      </c>
      <c r="BE20" s="21">
        <f ca="1">SUM(BD20-BC20)</f>
        <v>-5646</v>
      </c>
      <c r="BF20" s="22">
        <f ca="1">IF(BE20=0,0,IF(BC20=0,1,BE20/BC20))</f>
        <v>-0.17080623203751324</v>
      </c>
      <c r="BG20" s="21">
        <f>+DG20</f>
        <v>5183</v>
      </c>
      <c r="BH20" s="87">
        <f ca="1">OFFSET(DG20,0,14,1,1)</f>
        <v>3622</v>
      </c>
      <c r="BI20" s="21">
        <f ca="1">SUM(BH20-BG20)</f>
        <v>-1561</v>
      </c>
      <c r="BJ20" s="22">
        <f ca="1">IF(BI20=0,0,IF(BG20=0,1,BI20/BG20))</f>
        <v>-0.30117692456106504</v>
      </c>
      <c r="BK20" s="21">
        <f>SUMIF($C$6:BJ$6,BK$5,$C20:BJ20)</f>
        <v>38238</v>
      </c>
      <c r="BL20" s="87">
        <f ca="1">SUMIF($C$6:BK$6,BL$5,$C20:BK20)</f>
        <v>31031</v>
      </c>
      <c r="BM20" s="21">
        <f ca="1">SUM(BL20-BK20)</f>
        <v>-7207</v>
      </c>
      <c r="BN20" s="22">
        <f ca="1">IF(BM20=0,0,IF(BK20=0,1,BM20/BK20))</f>
        <v>-0.18847743082797216</v>
      </c>
      <c r="BO20" s="21">
        <f>+DH20</f>
        <v>5068</v>
      </c>
      <c r="BP20" s="87">
        <f ca="1">OFFSET(DH20,0,14,1,1)</f>
        <v>3382</v>
      </c>
      <c r="BQ20" s="21">
        <f ca="1">SUM(BP20-BO20)</f>
        <v>-1686</v>
      </c>
      <c r="BR20" s="22">
        <f ca="1">IF(BQ20=0,0,IF(BO20=0,1,BQ20/BO20))</f>
        <v>-0.33267561168113652</v>
      </c>
      <c r="BS20" s="21">
        <f>SUMIF($C$6:BR$6,BS$5,$C20:BR20)</f>
        <v>43306</v>
      </c>
      <c r="BT20" s="87">
        <f ca="1">SUMIF($C$6:BS$6,BT$5,$C20:BS20)</f>
        <v>34413</v>
      </c>
      <c r="BU20" s="21">
        <f ca="1">SUM(BT20-BS20)</f>
        <v>-8893</v>
      </c>
      <c r="BV20" s="22">
        <f ca="1">IF(BU20=0,0,IF(BS20=0,1,BU20/BS20))</f>
        <v>-0.20535260702904909</v>
      </c>
      <c r="BW20" s="21">
        <f>+DI20</f>
        <v>4755</v>
      </c>
      <c r="BX20" s="87">
        <f ca="1">OFFSET(DI20,0,14,1,1)</f>
        <v>3433</v>
      </c>
      <c r="BY20" s="21">
        <f ca="1">SUM(BX20-BW20)</f>
        <v>-1322</v>
      </c>
      <c r="BZ20" s="22">
        <f ca="1">IF(BY20=0,0,IF(BW20=0,1,BY20/BW20))</f>
        <v>-0.27802313354363828</v>
      </c>
      <c r="CA20" s="21">
        <f>SUMIF($C$6:BZ$6,CA$5,$C20:BZ20)</f>
        <v>48061</v>
      </c>
      <c r="CB20" s="87">
        <f ca="1">SUMIF($C$6:CA$6,CB$5,$C20:CA20)</f>
        <v>37846</v>
      </c>
      <c r="CC20" s="21">
        <f ca="1">SUM(CB20-CA20)</f>
        <v>-10215</v>
      </c>
      <c r="CD20" s="22">
        <f ca="1">IF(CC20=0,0,IF(CA20=0,1,CC20/CA20))</f>
        <v>-0.21254239404090636</v>
      </c>
      <c r="CE20" s="21">
        <f>+DJ20</f>
        <v>3810</v>
      </c>
      <c r="CF20" s="87">
        <f ca="1">OFFSET(DJ20,0,14,1,1)</f>
        <v>3068</v>
      </c>
      <c r="CG20" s="21">
        <f ca="1">SUM(CF20-CE20)</f>
        <v>-742</v>
      </c>
      <c r="CH20" s="22">
        <f ca="1">IF(CG20=0,0,IF(CE20=0,1,CG20/CE20))</f>
        <v>-0.19475065616797901</v>
      </c>
      <c r="CI20" s="21">
        <f>SUMIF($C$6:CH$6,CI$5,$C20:CH20)</f>
        <v>51871</v>
      </c>
      <c r="CJ20" s="87">
        <f ca="1">SUMIF($C$6:CI$6,CJ$5,$C20:CI20)</f>
        <v>40914</v>
      </c>
      <c r="CK20" s="21">
        <f ca="1">SUM(CJ20-CI20)</f>
        <v>-10957</v>
      </c>
      <c r="CL20" s="22">
        <f ca="1">IF(CK20=0,0,IF(CI20=0,1,CK20/CI20))</f>
        <v>-0.21123556515201172</v>
      </c>
      <c r="CM20" s="21">
        <f>+DK20</f>
        <v>4586</v>
      </c>
      <c r="CN20" s="87">
        <f ca="1">OFFSET(DK20,0,14,1,1)</f>
        <v>2676</v>
      </c>
      <c r="CO20" s="21">
        <f ca="1">SUM(CN20-CM20)</f>
        <v>-1910</v>
      </c>
      <c r="CP20" s="22">
        <f ca="1">IF(CO20=0,0,IF(CM20=0,1,CO20/CM20))</f>
        <v>-0.41648495420846054</v>
      </c>
      <c r="CQ20" s="21">
        <f>SUMIF($C$6:CP$6,CQ$5,$C20:CP20)</f>
        <v>56457</v>
      </c>
      <c r="CR20" s="87">
        <f ca="1">SUMIF($C$6:CQ$6,CR$5,$C20:CQ20)</f>
        <v>43590</v>
      </c>
      <c r="CS20" s="21">
        <f ca="1">SUM(CR20-CQ20)</f>
        <v>-12867</v>
      </c>
      <c r="CT20" s="22">
        <f ca="1">IF(CS20=0,0,IF(CQ20=0,1,CS20/CQ20))</f>
        <v>-0.22790796535416336</v>
      </c>
      <c r="CW20" s="12" t="s">
        <v>11</v>
      </c>
      <c r="CX20" s="81" t="s">
        <v>7</v>
      </c>
      <c r="CY20" s="16"/>
      <c r="CZ20" s="88">
        <f>SUMIF(DWT!$A$87:$A$92,'2010-2011'!CZ$7,DWT!D$87:D$92)</f>
        <v>3924</v>
      </c>
      <c r="DA20" s="88">
        <f>SUMIF(DWT!$A$87:$A$92,'2010-2011'!DA$7,DWT!E$87:E$92)</f>
        <v>4606</v>
      </c>
      <c r="DB20" s="88">
        <f>SUMIF(DWT!$A$87:$A$92,'2010-2011'!DB$7,DWT!F$87:F$92)</f>
        <v>6719</v>
      </c>
      <c r="DC20" s="88">
        <f>SUMIF(DWT!$A$87:$A$92,'2010-2011'!DC$7,DWT!G$87:G$92)</f>
        <v>4496</v>
      </c>
      <c r="DD20" s="88">
        <f>SUMIF(DWT!$A$87:$A$92,'2010-2011'!DD$7,DWT!H$87:H$92)</f>
        <v>4178</v>
      </c>
      <c r="DE20" s="88">
        <f>SUMIF(DWT!$A$87:$A$92,'2010-2011'!DE$7,DWT!I$87:I$92)</f>
        <v>5350</v>
      </c>
      <c r="DF20" s="88">
        <f>SUMIF(DWT!$A$87:$A$92,'2010-2011'!DF$7,DWT!J$87:J$92)</f>
        <v>3782</v>
      </c>
      <c r="DG20" s="88">
        <f>SUMIF(DWT!$A$87:$A$92,'2010-2011'!DG$7,DWT!K$87:K$92)</f>
        <v>5183</v>
      </c>
      <c r="DH20" s="88">
        <f>SUMIF(DWT!$A$87:$A$92,'2010-2011'!DH$7,DWT!L$87:L$92)</f>
        <v>5068</v>
      </c>
      <c r="DI20" s="88">
        <f>SUMIF(DWT!$A$87:$A$92,'2010-2011'!DI$7,DWT!M$87:M$92)</f>
        <v>4755</v>
      </c>
      <c r="DJ20" s="88">
        <f>SUMIF(DWT!$A$87:$A$92,'2010-2011'!DJ$7,DWT!N$87:N$92)</f>
        <v>3810</v>
      </c>
      <c r="DK20" s="88">
        <f>SUMIF(DWT!$A$87:$A$92,'2010-2011'!DK$7,DWT!O$87:O$92)</f>
        <v>4586</v>
      </c>
      <c r="DN20" s="88">
        <f>SUMIF(DWT!$A$87:$A$92,'2010-2011'!DN$7,DWT!D$87:D$92)</f>
        <v>4232</v>
      </c>
      <c r="DO20" s="88">
        <f>SUMIF(DWT!$A$87:$A$92,'2010-2011'!DO$7,DWT!E$87:E$92)</f>
        <v>4925</v>
      </c>
      <c r="DP20" s="88">
        <f>SUMIF(DWT!$A$87:$A$92,'2010-2011'!DP$7,DWT!F$87:F$92)</f>
        <v>5135</v>
      </c>
      <c r="DQ20" s="88">
        <f>SUMIF(DWT!$A$87:$A$92,'2010-2011'!DQ$7,DWT!G$87:G$92)</f>
        <v>3625</v>
      </c>
      <c r="DR20" s="88">
        <f>SUMIF(DWT!$A$87:$A$92,'2010-2011'!DR$7,DWT!H$87:H$92)</f>
        <v>3277</v>
      </c>
      <c r="DS20" s="88">
        <f>SUMIF(DWT!$A$87:$A$92,'2010-2011'!DS$7,DWT!I$87:I$92)</f>
        <v>3348</v>
      </c>
      <c r="DT20" s="88">
        <f>SUMIF(DWT!$A$87:$A$92,'2010-2011'!DT$7,DWT!J$87:J$92)</f>
        <v>2867</v>
      </c>
      <c r="DU20" s="88">
        <f>SUMIF(DWT!$A$87:$A$92,'2010-2011'!DU$7,DWT!K$87:K$92)</f>
        <v>3622</v>
      </c>
      <c r="DV20" s="88">
        <f>SUMIF(DWT!$A$87:$A$92,'2010-2011'!DV$7,DWT!L$87:L$92)</f>
        <v>3382</v>
      </c>
      <c r="DW20" s="88">
        <f>SUMIF(DWT!$A$87:$A$92,'2010-2011'!DW$7,DWT!M$87:M$92)</f>
        <v>3433</v>
      </c>
      <c r="DX20" s="88">
        <f>SUMIF(DWT!$A$87:$A$92,'2010-2011'!DX$7,DWT!N$87:N$92)</f>
        <v>3068</v>
      </c>
      <c r="DY20" s="88">
        <f>SUMIF(DWT!$A$87:$A$92,'2010-2011'!DY$7,DWT!O$87:O$92)</f>
        <v>2676</v>
      </c>
      <c r="DZ20"/>
    </row>
    <row r="21" spans="1:130" s="12" customFormat="1" ht="15.6">
      <c r="A21" s="100"/>
      <c r="B21" s="29" t="s">
        <v>8</v>
      </c>
      <c r="C21" s="87">
        <f>+CZ21</f>
        <v>4549</v>
      </c>
      <c r="D21" s="87">
        <f ca="1">OFFSET(CZ21,0,14,1,1)</f>
        <v>4462</v>
      </c>
      <c r="E21" s="87">
        <f ca="1">SUM(D21-C21)</f>
        <v>-87</v>
      </c>
      <c r="F21" s="22">
        <f ca="1">IF(E21=0,0,IF(C21=0,1,E21/C21))</f>
        <v>-1.9125082435700155E-2</v>
      </c>
      <c r="G21" s="87">
        <f>SUMIF($C$6:F$6,G$5,$C21:F21)</f>
        <v>4549</v>
      </c>
      <c r="H21" s="87">
        <f ca="1">SUMIF($C$6:G$6,H$5,$C21:G21)</f>
        <v>4462</v>
      </c>
      <c r="I21" s="87">
        <f ca="1">SUM(H21-G21)</f>
        <v>-87</v>
      </c>
      <c r="J21" s="22">
        <f ca="1">IF(I21=0,0,IF(G21=0,1,I21/G21))</f>
        <v>-1.9125082435700155E-2</v>
      </c>
      <c r="K21" s="87">
        <f>+DA21</f>
        <v>3738</v>
      </c>
      <c r="L21" s="87">
        <f ca="1">OFFSET(DA21,0,14,1,1)</f>
        <v>3734</v>
      </c>
      <c r="M21" s="87">
        <f ca="1">SUM(L21-K21)</f>
        <v>-4</v>
      </c>
      <c r="N21" s="22">
        <f ca="1">IF(M21=0,0,IF(K21=0,1,M21/K21))</f>
        <v>-1.0700909577314071E-3</v>
      </c>
      <c r="O21" s="87">
        <f>SUMIF($C$6:N$6,O$5,$C21:N21)</f>
        <v>8287</v>
      </c>
      <c r="P21" s="87">
        <f ca="1">SUMIF($C$6:O$6,P$5,$C21:O21)</f>
        <v>8196</v>
      </c>
      <c r="Q21" s="87">
        <f ca="1">SUM(P21-O21)</f>
        <v>-91</v>
      </c>
      <c r="R21" s="22">
        <f ca="1">IF(Q21=0,0,IF(O21=0,1,Q21/O21))</f>
        <v>-1.0981054663931459E-2</v>
      </c>
      <c r="S21" s="87">
        <f>+DB21</f>
        <v>4268</v>
      </c>
      <c r="T21" s="87">
        <f ca="1">OFFSET(DB21,0,14,1,1)</f>
        <v>4230</v>
      </c>
      <c r="U21" s="87">
        <f ca="1">SUM(T21-S21)</f>
        <v>-38</v>
      </c>
      <c r="V21" s="22">
        <f ca="1">IF(U21=0,0,IF(S21=0,1,U21/S21))</f>
        <v>-8.9034676663542651E-3</v>
      </c>
      <c r="W21" s="87">
        <f>SUMIF($C$6:V$6,W$5,$C21:V21)</f>
        <v>12555</v>
      </c>
      <c r="X21" s="87">
        <f ca="1">SUMIF($C$6:W$6,X$5,$C21:W21)</f>
        <v>12426</v>
      </c>
      <c r="Y21" s="87">
        <f ca="1">SUM(X21-W21)</f>
        <v>-129</v>
      </c>
      <c r="Z21" s="22">
        <f ca="1">IF(Y21=0,0,IF(W21=0,1,Y21/W21))</f>
        <v>-1.0274790919952211E-2</v>
      </c>
      <c r="AA21" s="87">
        <f>+DC21</f>
        <v>3850</v>
      </c>
      <c r="AB21" s="87">
        <f ca="1">OFFSET(DC21,0,14,1,1)</f>
        <v>4067</v>
      </c>
      <c r="AC21" s="87">
        <f ca="1">SUM(AB21-AA21)</f>
        <v>217</v>
      </c>
      <c r="AD21" s="22">
        <f ca="1">IF(AC21=0,0,IF(AA21=0,1,AC21/AA21))</f>
        <v>5.6363636363636366E-2</v>
      </c>
      <c r="AE21" s="87">
        <f>SUMIF($C$6:AD$6,AE$5,$C21:AD21)</f>
        <v>16405</v>
      </c>
      <c r="AF21" s="87">
        <f ca="1">SUMIF($C$6:AE$6,AF$5,$C21:AE21)</f>
        <v>16493</v>
      </c>
      <c r="AG21" s="87">
        <f ca="1">SUM(AF21-AE21)</f>
        <v>88</v>
      </c>
      <c r="AH21" s="22">
        <f ca="1">IF(AG21=0,0,IF(AE21=0,1,AG21/AE21))</f>
        <v>5.364218226150564E-3</v>
      </c>
      <c r="AI21" s="87">
        <f>+DD21</f>
        <v>4181</v>
      </c>
      <c r="AJ21" s="87">
        <f ca="1">OFFSET(DD21,0,14,1,1)</f>
        <v>4238</v>
      </c>
      <c r="AK21" s="87">
        <f ca="1">SUM(AJ21-AI21)</f>
        <v>57</v>
      </c>
      <c r="AL21" s="22">
        <f ca="1">IF(AK21=0,0,IF(AI21=0,1,AK21/AI21))</f>
        <v>1.3633102128677349E-2</v>
      </c>
      <c r="AM21" s="87">
        <f>SUMIF($C$6:AL$6,AM$5,$C21:AL21)</f>
        <v>20586</v>
      </c>
      <c r="AN21" s="87">
        <f ca="1">SUMIF($C$6:AM$6,AN$5,$C21:AM21)</f>
        <v>20731</v>
      </c>
      <c r="AO21" s="87">
        <f ca="1">SUM(AN21-AM21)</f>
        <v>145</v>
      </c>
      <c r="AP21" s="22">
        <f ca="1">IF(AO21=0,0,IF(AM21=0,1,AO21/AM21))</f>
        <v>7.043621878946857E-3</v>
      </c>
      <c r="AQ21" s="87">
        <f>+DE21</f>
        <v>3996</v>
      </c>
      <c r="AR21" s="87">
        <f ca="1">OFFSET(DE21,0,14,1,1)</f>
        <v>4096</v>
      </c>
      <c r="AS21" s="87">
        <f ca="1">SUM(AR21-AQ21)</f>
        <v>100</v>
      </c>
      <c r="AT21" s="22">
        <f ca="1">IF(AS21=0,0,IF(AQ21=0,1,AS21/AQ21))</f>
        <v>2.5025025025025027E-2</v>
      </c>
      <c r="AU21" s="87">
        <f>SUMIF($C$6:AT$6,AU$5,$C21:AT21)</f>
        <v>24582</v>
      </c>
      <c r="AV21" s="87">
        <f ca="1">SUMIF($C$6:AU$6,AV$5,$C21:AU21)</f>
        <v>24827</v>
      </c>
      <c r="AW21" s="87">
        <f ca="1">SUM(AV21-AU21)</f>
        <v>245</v>
      </c>
      <c r="AX21" s="22">
        <f ca="1">IF(AW21=0,0,IF(AU21=0,1,AW21/AU21))</f>
        <v>9.9666422585631756E-3</v>
      </c>
      <c r="AY21" s="87">
        <f>+DF21</f>
        <v>4594</v>
      </c>
      <c r="AZ21" s="87">
        <f ca="1">OFFSET(DF21,0,14,1,1)</f>
        <v>4340</v>
      </c>
      <c r="BA21" s="87">
        <f ca="1">SUM(AZ21-AY21)</f>
        <v>-254</v>
      </c>
      <c r="BB21" s="22">
        <f ca="1">IF(BA21=0,0,IF(AY21=0,1,BA21/AY21))</f>
        <v>-5.5289508053983458E-2</v>
      </c>
      <c r="BC21" s="87">
        <f>SUMIF($C$6:BB$6,BC$5,$C21:BB21)</f>
        <v>29176</v>
      </c>
      <c r="BD21" s="87">
        <f ca="1">SUMIF($C$6:BC$6,BD$5,$C21:BC21)</f>
        <v>29167</v>
      </c>
      <c r="BE21" s="87">
        <f ca="1">SUM(BD21-BC21)</f>
        <v>-9</v>
      </c>
      <c r="BF21" s="22">
        <f ca="1">IF(BE21=0,0,IF(BC21=0,1,BE21/BC21))</f>
        <v>-3.0847271730189194E-4</v>
      </c>
      <c r="BG21" s="87">
        <f>+DG21</f>
        <v>4417</v>
      </c>
      <c r="BH21" s="87">
        <f ca="1">OFFSET(DG21,0,14,1,1)</f>
        <v>4250</v>
      </c>
      <c r="BI21" s="87">
        <f ca="1">SUM(BH21-BG21)</f>
        <v>-167</v>
      </c>
      <c r="BJ21" s="22">
        <f ca="1">IF(BI21=0,0,IF(BG21=0,1,BI21/BG21))</f>
        <v>-3.7808467285487889E-2</v>
      </c>
      <c r="BK21" s="87">
        <f>SUMIF($C$6:BJ$6,BK$5,$C21:BJ21)</f>
        <v>33593</v>
      </c>
      <c r="BL21" s="87">
        <f ca="1">SUMIF($C$6:BK$6,BL$5,$C21:BK21)</f>
        <v>33417</v>
      </c>
      <c r="BM21" s="87">
        <f ca="1">SUM(BL21-BK21)</f>
        <v>-176</v>
      </c>
      <c r="BN21" s="22">
        <f ca="1">IF(BM21=0,0,IF(BK21=0,1,BM21/BK21))</f>
        <v>-5.2391867353317658E-3</v>
      </c>
      <c r="BO21" s="87">
        <f>+DH21</f>
        <v>4292</v>
      </c>
      <c r="BP21" s="87">
        <f ca="1">OFFSET(DH21,0,14,1,1)</f>
        <v>4060</v>
      </c>
      <c r="BQ21" s="87">
        <f ca="1">SUM(BP21-BO21)</f>
        <v>-232</v>
      </c>
      <c r="BR21" s="22">
        <f ca="1">IF(BQ21=0,0,IF(BO21=0,1,BQ21/BO21))</f>
        <v>-5.4054054054054057E-2</v>
      </c>
      <c r="BS21" s="87">
        <f>SUMIF($C$6:BR$6,BS$5,$C21:BR21)</f>
        <v>37885</v>
      </c>
      <c r="BT21" s="87">
        <f ca="1">SUMIF($C$6:BS$6,BT$5,$C21:BS21)</f>
        <v>37477</v>
      </c>
      <c r="BU21" s="87">
        <f ca="1">SUM(BT21-BS21)</f>
        <v>-408</v>
      </c>
      <c r="BV21" s="22">
        <f ca="1">IF(BU21=0,0,IF(BS21=0,1,BU21/BS21))</f>
        <v>-1.0769433812854692E-2</v>
      </c>
      <c r="BW21" s="87">
        <f>+DI21</f>
        <v>4529</v>
      </c>
      <c r="BX21" s="87">
        <f ca="1">OFFSET(DI21,0,14,1,1)</f>
        <v>4272</v>
      </c>
      <c r="BY21" s="87">
        <f ca="1">SUM(BX21-BW21)</f>
        <v>-257</v>
      </c>
      <c r="BZ21" s="22">
        <f ca="1">IF(BY21=0,0,IF(BW21=0,1,BY21/BW21))</f>
        <v>-5.6745418414661075E-2</v>
      </c>
      <c r="CA21" s="87">
        <f>SUMIF($C$6:BZ$6,CA$5,$C21:BZ21)</f>
        <v>42414</v>
      </c>
      <c r="CB21" s="87">
        <f ca="1">SUMIF($C$6:CA$6,CB$5,$C21:CA21)</f>
        <v>41749</v>
      </c>
      <c r="CC21" s="87">
        <f ca="1">SUM(CB21-CA21)</f>
        <v>-665</v>
      </c>
      <c r="CD21" s="22">
        <f ca="1">IF(CC21=0,0,IF(CA21=0,1,CC21/CA21))</f>
        <v>-1.567878530673834E-2</v>
      </c>
      <c r="CE21" s="87">
        <f>+DJ21</f>
        <v>4199</v>
      </c>
      <c r="CF21" s="87">
        <f ca="1">OFFSET(DJ21,0,14,1,1)</f>
        <v>3982</v>
      </c>
      <c r="CG21" s="87">
        <f ca="1">SUM(CF21-CE21)</f>
        <v>-217</v>
      </c>
      <c r="CH21" s="22">
        <f ca="1">IF(CG21=0,0,IF(CE21=0,1,CG21/CE21))</f>
        <v>-5.1678971183615148E-2</v>
      </c>
      <c r="CI21" s="87">
        <f>SUMIF($C$6:CH$6,CI$5,$C21:CH21)</f>
        <v>46613</v>
      </c>
      <c r="CJ21" s="87">
        <f ca="1">SUMIF($C$6:CI$6,CJ$5,$C21:CI21)</f>
        <v>45731</v>
      </c>
      <c r="CK21" s="87">
        <f ca="1">SUM(CJ21-CI21)</f>
        <v>-882</v>
      </c>
      <c r="CL21" s="22">
        <f ca="1">IF(CK21=0,0,IF(CI21=0,1,CK21/CI21))</f>
        <v>-1.8921760024027633E-2</v>
      </c>
      <c r="CM21" s="87">
        <f>+DK21</f>
        <v>4095</v>
      </c>
      <c r="CN21" s="87">
        <f ca="1">OFFSET(DK21,0,14,1,1)</f>
        <v>3813</v>
      </c>
      <c r="CO21" s="87">
        <f ca="1">SUM(CN21-CM21)</f>
        <v>-282</v>
      </c>
      <c r="CP21" s="22">
        <f ca="1">IF(CO21=0,0,IF(CM21=0,1,CO21/CM21))</f>
        <v>-6.886446886446887E-2</v>
      </c>
      <c r="CQ21" s="87">
        <f>SUMIF($C$6:CP$6,CQ$5,$C21:CP21)</f>
        <v>50708</v>
      </c>
      <c r="CR21" s="87">
        <f ca="1">SUMIF($C$6:CQ$6,CR$5,$C21:CQ21)</f>
        <v>49544</v>
      </c>
      <c r="CS21" s="87">
        <f ca="1">SUM(CR21-CQ21)</f>
        <v>-1164</v>
      </c>
      <c r="CT21" s="22">
        <f ca="1">IF(CS21=0,0,IF(CQ21=0,1,CS21/CQ21))</f>
        <v>-2.2954957797586179E-2</v>
      </c>
      <c r="CW21" s="12" t="s">
        <v>11</v>
      </c>
      <c r="CX21" s="81" t="s">
        <v>8</v>
      </c>
      <c r="CY21" s="16"/>
      <c r="CZ21" s="88">
        <f>SUMIF(DWT!$A$101:$A$106,'2010-2011'!CZ$7,DWT!D$101:D$106)</f>
        <v>4549</v>
      </c>
      <c r="DA21" s="88">
        <f>SUMIF(DWT!$A$101:$A$106,'2010-2011'!DA$7,DWT!E$101:E$106)</f>
        <v>3738</v>
      </c>
      <c r="DB21" s="88">
        <f>SUMIF(DWT!$A$101:$A$106,'2010-2011'!DB$7,DWT!F$101:F$106)</f>
        <v>4268</v>
      </c>
      <c r="DC21" s="88">
        <f>SUMIF(DWT!$A$101:$A$106,'2010-2011'!DC$7,DWT!G$101:G$106)</f>
        <v>3850</v>
      </c>
      <c r="DD21" s="88">
        <f>SUMIF(DWT!$A$101:$A$106,'2010-2011'!DD$7,DWT!H$101:H$106)</f>
        <v>4181</v>
      </c>
      <c r="DE21" s="88">
        <f>SUMIF(DWT!$A$101:$A$106,'2010-2011'!DE$7,DWT!I$101:I$106)</f>
        <v>3996</v>
      </c>
      <c r="DF21" s="88">
        <f>SUMIF(DWT!$A$101:$A$106,'2010-2011'!DF$7,DWT!J$101:J$106)</f>
        <v>4594</v>
      </c>
      <c r="DG21" s="88">
        <f>SUMIF(DWT!$A$101:$A$106,'2010-2011'!DG$7,DWT!K$101:K$106)</f>
        <v>4417</v>
      </c>
      <c r="DH21" s="88">
        <f>SUMIF(DWT!$A$101:$A$106,'2010-2011'!DH$7,DWT!L$101:L$106)</f>
        <v>4292</v>
      </c>
      <c r="DI21" s="88">
        <f>SUMIF(DWT!$A$101:$A$106,'2010-2011'!DI$7,DWT!M$101:M$106)</f>
        <v>4529</v>
      </c>
      <c r="DJ21" s="88">
        <f>SUMIF(DWT!$A$101:$A$106,'2010-2011'!DJ$7,DWT!N$101:N$106)</f>
        <v>4199</v>
      </c>
      <c r="DK21" s="88">
        <f>SUMIF(DWT!$A$101:$A$106,'2010-2011'!DK$7,DWT!O$101:O$106)</f>
        <v>4095</v>
      </c>
      <c r="DN21" s="88">
        <f>SUMIF(DWT!$A$101:$A$106,'2010-2011'!DN$7,DWT!D$101:D$106)</f>
        <v>4462</v>
      </c>
      <c r="DO21" s="88">
        <f>SUMIF(DWT!$A$101:$A$106,'2010-2011'!DO$7,DWT!E$101:E$106)</f>
        <v>3734</v>
      </c>
      <c r="DP21" s="88">
        <f>SUMIF(DWT!$A$101:$A$106,'2010-2011'!DP$7,DWT!F$101:F$106)</f>
        <v>4230</v>
      </c>
      <c r="DQ21" s="88">
        <f>SUMIF(DWT!$A$101:$A$106,'2010-2011'!DQ$7,DWT!G$101:G$106)</f>
        <v>4067</v>
      </c>
      <c r="DR21" s="88">
        <f>SUMIF(DWT!$A$101:$A$106,'2010-2011'!DR$7,DWT!H$101:H$106)</f>
        <v>4238</v>
      </c>
      <c r="DS21" s="88">
        <f>SUMIF(DWT!$A$101:$A$106,'2010-2011'!DS$7,DWT!I$101:I$106)</f>
        <v>4096</v>
      </c>
      <c r="DT21" s="88">
        <f>SUMIF(DWT!$A$101:$A$106,'2010-2011'!DT$7,DWT!J$101:J$106)</f>
        <v>4340</v>
      </c>
      <c r="DU21" s="88">
        <f>SUMIF(DWT!$A$101:$A$106,'2010-2011'!DU$7,DWT!K$101:K$106)</f>
        <v>4250</v>
      </c>
      <c r="DV21" s="88">
        <f>SUMIF(DWT!$A$101:$A$106,'2010-2011'!DV$7,DWT!L$101:L$106)</f>
        <v>4060</v>
      </c>
      <c r="DW21" s="88">
        <f>SUMIF(DWT!$A$101:$A$106,'2010-2011'!DW$7,DWT!M$101:M$106)</f>
        <v>4272</v>
      </c>
      <c r="DX21" s="88">
        <f>SUMIF(DWT!$A$101:$A$106,'2010-2011'!DX$7,DWT!N$101:N$106)</f>
        <v>3982</v>
      </c>
      <c r="DY21" s="88">
        <f>SUMIF(DWT!$A$101:$A$106,'2010-2011'!DY$7,DWT!O$101:O$106)</f>
        <v>3813</v>
      </c>
      <c r="DZ21"/>
    </row>
    <row r="22" spans="1:130" s="16" customFormat="1" ht="15.6">
      <c r="A22" s="90"/>
      <c r="B22" s="27" t="s">
        <v>9</v>
      </c>
      <c r="C22" s="14">
        <f>+SUM(C19:C21)</f>
        <v>299030</v>
      </c>
      <c r="D22" s="103">
        <f ca="1">+SUM(D19:D21)</f>
        <v>290024</v>
      </c>
      <c r="E22" s="14">
        <f ca="1">SUM(E19:E21)</f>
        <v>-9006</v>
      </c>
      <c r="F22" s="15">
        <f ca="1">IF(E22=0,0,IF(C22=0,1,E22/C22))</f>
        <v>-3.0117379527137746E-2</v>
      </c>
      <c r="G22" s="14">
        <f>SUM(G19:G21)</f>
        <v>299030</v>
      </c>
      <c r="H22" s="103">
        <f ca="1">SUM(H19:H21)</f>
        <v>290024</v>
      </c>
      <c r="I22" s="14">
        <f ca="1">SUM(I19:I21)</f>
        <v>-9006</v>
      </c>
      <c r="J22" s="15">
        <f ca="1">IF(I22=0,0,IF(G22=0,1,I22/G22))</f>
        <v>-3.0117379527137746E-2</v>
      </c>
      <c r="K22" s="14">
        <f>+SUM(K19:K21)</f>
        <v>268409</v>
      </c>
      <c r="L22" s="103">
        <f ca="1">+SUM(L19:L21)</f>
        <v>261069</v>
      </c>
      <c r="M22" s="14">
        <f ca="1">SUM(M19:M21)</f>
        <v>-7340</v>
      </c>
      <c r="N22" s="15">
        <f ca="1">IF(M22=0,0,IF(K22=0,1,M22/K22))</f>
        <v>-2.7346325942870769E-2</v>
      </c>
      <c r="O22" s="14">
        <f>SUM(O19:O21)</f>
        <v>567439</v>
      </c>
      <c r="P22" s="103">
        <f ca="1">SUM(P19:P21)</f>
        <v>551093</v>
      </c>
      <c r="Q22" s="14">
        <f ca="1">SUM(Q19:Q21)</f>
        <v>-16346</v>
      </c>
      <c r="R22" s="15">
        <f ca="1">IF(Q22=0,0,IF(O22=0,1,Q22/O22))</f>
        <v>-2.8806620623538389E-2</v>
      </c>
      <c r="S22" s="14">
        <f>+SUM(S19:S21)</f>
        <v>319038</v>
      </c>
      <c r="T22" s="103">
        <f ca="1">+SUM(T19:T21)</f>
        <v>316777</v>
      </c>
      <c r="U22" s="14">
        <f ca="1">SUM(U19:U21)</f>
        <v>-2261</v>
      </c>
      <c r="V22" s="15">
        <f ca="1">IF(U22=0,0,IF(S22=0,1,U22/S22))</f>
        <v>-7.0869300835637132E-3</v>
      </c>
      <c r="W22" s="14">
        <f>SUM(W19:W21)</f>
        <v>886477</v>
      </c>
      <c r="X22" s="103">
        <f ca="1">SUM(X19:X21)</f>
        <v>867870</v>
      </c>
      <c r="Y22" s="14">
        <f ca="1">SUM(Y19:Y21)</f>
        <v>-18607</v>
      </c>
      <c r="Z22" s="15">
        <f ca="1">IF(Y22=0,0,IF(W22=0,1,Y22/W22))</f>
        <v>-2.0989828275296482E-2</v>
      </c>
      <c r="AA22" s="14">
        <f>+SUM(AA19:AA21)</f>
        <v>291053</v>
      </c>
      <c r="AB22" s="103">
        <f ca="1">+SUM(AB19:AB21)</f>
        <v>314205</v>
      </c>
      <c r="AC22" s="14">
        <f ca="1">SUM(AC19:AC21)</f>
        <v>23152</v>
      </c>
      <c r="AD22" s="15">
        <f ca="1">IF(AC22=0,0,IF(AA22=0,1,AC22/AA22))</f>
        <v>7.9545649761383661E-2</v>
      </c>
      <c r="AE22" s="14">
        <f>SUM(AE19:AE21)</f>
        <v>1177530</v>
      </c>
      <c r="AF22" s="103">
        <f ca="1">SUM(AF19:AF21)</f>
        <v>1182075</v>
      </c>
      <c r="AG22" s="14">
        <f ca="1">SUM(AG19:AG21)</f>
        <v>4545</v>
      </c>
      <c r="AH22" s="15">
        <f ca="1">IF(AG22=0,0,IF(AE22=0,1,AG22/AE22))</f>
        <v>3.8597742732669233E-3</v>
      </c>
      <c r="AI22" s="14">
        <f>+SUM(AI19:AI21)</f>
        <v>279624</v>
      </c>
      <c r="AJ22" s="103">
        <f ca="1">+SUM(AJ19:AJ21)</f>
        <v>316296</v>
      </c>
      <c r="AK22" s="14">
        <f ca="1">SUM(AK19:AK21)</f>
        <v>36672</v>
      </c>
      <c r="AL22" s="15">
        <f ca="1">IF(AK22=0,0,IF(AI22=0,1,AK22/AI22))</f>
        <v>0.13114754098360656</v>
      </c>
      <c r="AM22" s="14">
        <f>SUM(AM19:AM21)</f>
        <v>1457154</v>
      </c>
      <c r="AN22" s="103">
        <f ca="1">SUM(AN19:AN21)</f>
        <v>1498371</v>
      </c>
      <c r="AO22" s="14">
        <f ca="1">SUM(AO19:AO21)</f>
        <v>41217</v>
      </c>
      <c r="AP22" s="15">
        <f ca="1">IF(AO22=0,0,IF(AM22=0,1,AO22/AM22))</f>
        <v>2.8285960166186966E-2</v>
      </c>
      <c r="AQ22" s="14">
        <f>+SUM(AQ19:AQ21)</f>
        <v>282434</v>
      </c>
      <c r="AR22" s="103">
        <f ca="1">+SUM(AR19:AR21)</f>
        <v>315685</v>
      </c>
      <c r="AS22" s="14">
        <f ca="1">SUM(AS19:AS21)</f>
        <v>33251</v>
      </c>
      <c r="AT22" s="15">
        <f ca="1">IF(AS22=0,0,IF(AQ22=0,1,AS22/AQ22))</f>
        <v>0.11773015996657626</v>
      </c>
      <c r="AU22" s="14">
        <f>SUM(AU19:AU21)</f>
        <v>1739588</v>
      </c>
      <c r="AV22" s="103">
        <f ca="1">SUM(AV19:AV21)</f>
        <v>1814056</v>
      </c>
      <c r="AW22" s="14">
        <f ca="1">SUM(AW19:AW21)</f>
        <v>74468</v>
      </c>
      <c r="AX22" s="15">
        <f ca="1">IF(AW22=0,0,IF(AU22=0,1,AW22/AU22))</f>
        <v>4.2807837258017414E-2</v>
      </c>
      <c r="AY22" s="14">
        <f>+SUM(AY19:AY21)</f>
        <v>308264</v>
      </c>
      <c r="AZ22" s="103">
        <f ca="1">+SUM(AZ19:AZ21)</f>
        <v>327282</v>
      </c>
      <c r="BA22" s="14">
        <f ca="1">SUM(BA19:BA21)</f>
        <v>19018</v>
      </c>
      <c r="BB22" s="15">
        <f ca="1">IF(BA22=0,0,IF(AY22=0,1,BA22/AY22))</f>
        <v>6.1693872784366645E-2</v>
      </c>
      <c r="BC22" s="14">
        <f>SUM(BC19:BC21)</f>
        <v>2047852</v>
      </c>
      <c r="BD22" s="103">
        <f ca="1">SUM(BD19:BD21)</f>
        <v>2141338</v>
      </c>
      <c r="BE22" s="14">
        <f ca="1">SUM(BE19:BE21)</f>
        <v>93486</v>
      </c>
      <c r="BF22" s="15">
        <f ca="1">IF(BE22=0,0,IF(BC22=0,1,BE22/BC22))</f>
        <v>4.5650759918197212E-2</v>
      </c>
      <c r="BG22" s="14">
        <f>+SUM(BG19:BG21)</f>
        <v>319873</v>
      </c>
      <c r="BH22" s="103">
        <f ca="1">+SUM(BH19:BH21)</f>
        <v>348885</v>
      </c>
      <c r="BI22" s="14">
        <f ca="1">SUM(BI19:BI21)</f>
        <v>29012</v>
      </c>
      <c r="BJ22" s="15">
        <f ca="1">IF(BI22=0,0,IF(BG22=0,1,BI22/BG22))</f>
        <v>9.0698495965586337E-2</v>
      </c>
      <c r="BK22" s="14">
        <f>SUM(BK19:BK21)</f>
        <v>2367725</v>
      </c>
      <c r="BL22" s="103">
        <f ca="1">SUM(BL19:BL21)</f>
        <v>2490223</v>
      </c>
      <c r="BM22" s="14">
        <f ca="1">SUM(BM19:BM21)</f>
        <v>122498</v>
      </c>
      <c r="BN22" s="15">
        <f ca="1">IF(BM22=0,0,IF(BK22=0,1,BM22/BK22))</f>
        <v>5.1736582584548461E-2</v>
      </c>
      <c r="BO22" s="14">
        <f>+SUM(BO19:BO21)</f>
        <v>308280</v>
      </c>
      <c r="BP22" s="103">
        <f ca="1">+SUM(BP19:BP21)</f>
        <v>318744</v>
      </c>
      <c r="BQ22" s="14">
        <f ca="1">SUM(BQ19:BQ21)</f>
        <v>10464</v>
      </c>
      <c r="BR22" s="15">
        <f ca="1">IF(BQ22=0,0,IF(BO22=0,1,BQ22/BO22))</f>
        <v>3.394316854807318E-2</v>
      </c>
      <c r="BS22" s="14">
        <f>SUM(BS19:BS21)</f>
        <v>2676005</v>
      </c>
      <c r="BT22" s="103">
        <f ca="1">SUM(BT19:BT21)</f>
        <v>2808967</v>
      </c>
      <c r="BU22" s="14">
        <f ca="1">SUM(BU19:BU21)</f>
        <v>132962</v>
      </c>
      <c r="BV22" s="15">
        <f ca="1">IF(BU22=0,0,IF(BS22=0,1,BU22/BS22))</f>
        <v>4.9686753201133776E-2</v>
      </c>
      <c r="BW22" s="14">
        <f>+SUM(BW19:BW21)</f>
        <v>316011</v>
      </c>
      <c r="BX22" s="103">
        <f ca="1">+SUM(BX19:BX21)</f>
        <v>332414</v>
      </c>
      <c r="BY22" s="14">
        <f ca="1">SUM(BY19:BY21)</f>
        <v>16403</v>
      </c>
      <c r="BZ22" s="15">
        <f ca="1">IF(BY22=0,0,IF(BW22=0,1,BY22/BW22))</f>
        <v>5.190642097901655E-2</v>
      </c>
      <c r="CA22" s="14">
        <f>SUM(CA19:CA21)</f>
        <v>2992016</v>
      </c>
      <c r="CB22" s="103">
        <f ca="1">SUM(CB19:CB21)</f>
        <v>3141381</v>
      </c>
      <c r="CC22" s="14">
        <f ca="1">SUM(CC19:CC21)</f>
        <v>149365</v>
      </c>
      <c r="CD22" s="15">
        <f ca="1">IF(CC22=0,0,IF(CA22=0,1,CC22/CA22))</f>
        <v>4.9921190261014645E-2</v>
      </c>
      <c r="CE22" s="14">
        <f>+SUM(CE19:CE21)</f>
        <v>304135</v>
      </c>
      <c r="CF22" s="103">
        <f ca="1">+SUM(CF19:CF21)</f>
        <v>319457</v>
      </c>
      <c r="CG22" s="14">
        <f ca="1">SUM(CG19:CG21)</f>
        <v>15322</v>
      </c>
      <c r="CH22" s="15">
        <f ca="1">IF(CG22=0,0,IF(CE22=0,1,CG22/CE22))</f>
        <v>5.0378943561247475E-2</v>
      </c>
      <c r="CI22" s="14">
        <f>SUM(CI19:CI21)</f>
        <v>3296151</v>
      </c>
      <c r="CJ22" s="103">
        <f ca="1">SUM(CJ19:CJ21)</f>
        <v>3460838</v>
      </c>
      <c r="CK22" s="14">
        <f ca="1">SUM(CK19:CK21)</f>
        <v>164687</v>
      </c>
      <c r="CL22" s="15">
        <f ca="1">IF(CK22=0,0,IF(CI22=0,1,CK22/CI22))</f>
        <v>4.9963427039598614E-2</v>
      </c>
      <c r="CM22" s="14">
        <f>+SUM(CM19:CM21)</f>
        <v>315531</v>
      </c>
      <c r="CN22" s="103">
        <f ca="1">+SUM(CN19:CN21)</f>
        <v>328931</v>
      </c>
      <c r="CO22" s="14">
        <f ca="1">SUM(CO19:CO21)</f>
        <v>13400</v>
      </c>
      <c r="CP22" s="15">
        <f ca="1">IF(CO22=0,0,IF(CM22=0,1,CO22/CM22))</f>
        <v>4.2468093467836761E-2</v>
      </c>
      <c r="CQ22" s="14">
        <f>SUM(CQ19:CQ21)</f>
        <v>3611682</v>
      </c>
      <c r="CR22" s="103">
        <f ca="1">SUM(CR19:CR21)</f>
        <v>3789769</v>
      </c>
      <c r="CS22" s="14">
        <f ca="1">SUM(CS19:CS21)</f>
        <v>178087</v>
      </c>
      <c r="CT22" s="15">
        <f ca="1">IF(CS22=0,0,IF(CQ22=0,1,CS22/CQ22))</f>
        <v>4.9308604688895648E-2</v>
      </c>
      <c r="CW22" s="12"/>
      <c r="CX22" s="12"/>
      <c r="CZ22" s="89"/>
      <c r="DA22" s="89"/>
      <c r="DB22" s="89"/>
      <c r="DC22" s="89"/>
      <c r="DD22" s="89"/>
      <c r="DE22" s="89"/>
      <c r="DF22" s="89"/>
      <c r="DG22" s="89"/>
      <c r="DH22" s="89"/>
      <c r="DI22" s="89"/>
      <c r="DJ22" s="89"/>
      <c r="DK22" s="89"/>
      <c r="DL22" s="12"/>
      <c r="DM22" s="12"/>
      <c r="DN22" s="89"/>
      <c r="DO22" s="89"/>
      <c r="DP22" s="89"/>
      <c r="DQ22" s="89"/>
      <c r="DR22" s="89"/>
      <c r="DS22" s="89"/>
      <c r="DT22" s="89"/>
      <c r="DU22" s="89"/>
      <c r="DV22" s="89"/>
      <c r="DW22" s="89"/>
      <c r="DX22" s="89"/>
      <c r="DY22" s="89"/>
      <c r="DZ22"/>
    </row>
    <row r="23" spans="1:130" s="12" customFormat="1" ht="15.6">
      <c r="A23" s="91"/>
      <c r="B23" s="28"/>
      <c r="C23" s="9"/>
      <c r="D23" s="9"/>
      <c r="E23" s="10"/>
      <c r="F23" s="11"/>
      <c r="G23" s="9"/>
      <c r="H23" s="9"/>
      <c r="I23" s="10"/>
      <c r="J23" s="11"/>
      <c r="K23" s="9"/>
      <c r="L23" s="9"/>
      <c r="M23" s="10"/>
      <c r="N23" s="11"/>
      <c r="O23" s="9"/>
      <c r="P23" s="9"/>
      <c r="Q23" s="10"/>
      <c r="R23" s="11"/>
      <c r="S23" s="9"/>
      <c r="T23" s="9"/>
      <c r="U23" s="10"/>
      <c r="V23" s="11"/>
      <c r="W23" s="9"/>
      <c r="X23" s="9"/>
      <c r="Y23" s="10"/>
      <c r="Z23" s="11"/>
      <c r="AA23" s="9"/>
      <c r="AB23" s="9"/>
      <c r="AC23" s="10"/>
      <c r="AD23" s="11"/>
      <c r="AE23" s="9"/>
      <c r="AF23" s="9"/>
      <c r="AG23" s="10"/>
      <c r="AH23" s="11"/>
      <c r="AI23" s="9"/>
      <c r="AJ23" s="9"/>
      <c r="AK23" s="10"/>
      <c r="AL23" s="11"/>
      <c r="AM23" s="9"/>
      <c r="AN23" s="9"/>
      <c r="AO23" s="10"/>
      <c r="AP23" s="11"/>
      <c r="AQ23" s="9"/>
      <c r="AR23" s="9"/>
      <c r="AS23" s="10"/>
      <c r="AT23" s="11"/>
      <c r="AU23" s="9"/>
      <c r="AV23" s="9"/>
      <c r="AW23" s="10"/>
      <c r="AX23" s="11"/>
      <c r="AY23" s="9"/>
      <c r="AZ23" s="9"/>
      <c r="BA23" s="10"/>
      <c r="BB23" s="11"/>
      <c r="BC23" s="9"/>
      <c r="BD23" s="9"/>
      <c r="BE23" s="10"/>
      <c r="BF23" s="11"/>
      <c r="BG23" s="9"/>
      <c r="BH23" s="9"/>
      <c r="BI23" s="10"/>
      <c r="BJ23" s="11"/>
      <c r="BK23" s="9"/>
      <c r="BL23" s="9"/>
      <c r="BM23" s="10"/>
      <c r="BN23" s="11"/>
      <c r="BO23" s="9"/>
      <c r="BP23" s="9"/>
      <c r="BQ23" s="10"/>
      <c r="BR23" s="11"/>
      <c r="BS23" s="9"/>
      <c r="BT23" s="9"/>
      <c r="BU23" s="10"/>
      <c r="BV23" s="11"/>
      <c r="BW23" s="9"/>
      <c r="BX23" s="9"/>
      <c r="BY23" s="10"/>
      <c r="BZ23" s="11"/>
      <c r="CA23" s="9"/>
      <c r="CB23" s="9"/>
      <c r="CC23" s="10"/>
      <c r="CD23" s="11"/>
      <c r="CE23" s="9"/>
      <c r="CF23" s="9"/>
      <c r="CG23" s="10"/>
      <c r="CH23" s="11"/>
      <c r="CI23" s="9"/>
      <c r="CJ23" s="9"/>
      <c r="CK23" s="10"/>
      <c r="CL23" s="11"/>
      <c r="CM23" s="9"/>
      <c r="CN23" s="9"/>
      <c r="CO23" s="10"/>
      <c r="CP23" s="11"/>
      <c r="CQ23" s="9"/>
      <c r="CR23" s="9"/>
      <c r="CS23" s="10"/>
      <c r="CT23" s="11"/>
      <c r="CY23" s="16"/>
      <c r="CZ23" s="89"/>
      <c r="DA23" s="89"/>
      <c r="DB23" s="89"/>
      <c r="DC23" s="89"/>
      <c r="DD23" s="89"/>
      <c r="DE23" s="89"/>
      <c r="DF23" s="89"/>
      <c r="DG23" s="89"/>
      <c r="DH23" s="89"/>
      <c r="DI23" s="89"/>
      <c r="DJ23" s="89"/>
      <c r="DK23" s="89"/>
      <c r="DN23" s="89"/>
      <c r="DO23" s="89"/>
      <c r="DP23" s="89"/>
      <c r="DQ23" s="89"/>
      <c r="DR23" s="89"/>
      <c r="DS23" s="89"/>
      <c r="DT23" s="89"/>
      <c r="DU23" s="89"/>
      <c r="DV23" s="89"/>
      <c r="DW23" s="89"/>
      <c r="DX23" s="89"/>
      <c r="DY23" s="89"/>
      <c r="DZ23"/>
    </row>
    <row r="24" spans="1:130" s="12" customFormat="1" ht="15" customHeight="1">
      <c r="A24" s="99"/>
      <c r="B24" s="31" t="s">
        <v>6</v>
      </c>
      <c r="C24" s="21">
        <f>+CZ24</f>
        <v>29723</v>
      </c>
      <c r="D24" s="87">
        <f ca="1">OFFSET(CZ24,0,14,1,1)</f>
        <v>36153</v>
      </c>
      <c r="E24" s="21">
        <f ca="1">SUM(D24-C24)</f>
        <v>6430</v>
      </c>
      <c r="F24" s="22">
        <f ca="1">IF(E24=0,0,IF(C24=0,1,E24/C24))</f>
        <v>0.21633078760555799</v>
      </c>
      <c r="G24" s="21">
        <f>SUMIF($C$6:F$6,G$5,$C24:F24)</f>
        <v>29723</v>
      </c>
      <c r="H24" s="87">
        <f ca="1">SUMIF($C$6:G$6,H$5,$C24:G24)</f>
        <v>36153</v>
      </c>
      <c r="I24" s="21">
        <f ca="1">SUM(H24-G24)</f>
        <v>6430</v>
      </c>
      <c r="J24" s="22">
        <f ca="1">IF(I24=0,0,IF(G24=0,1,I24/G24))</f>
        <v>0.21633078760555799</v>
      </c>
      <c r="K24" s="21">
        <f>+DA24</f>
        <v>29297</v>
      </c>
      <c r="L24" s="87">
        <f ca="1">OFFSET(DA24,0,14,1,1)</f>
        <v>35126</v>
      </c>
      <c r="M24" s="21">
        <f ca="1">SUM(L24-K24)</f>
        <v>5829</v>
      </c>
      <c r="N24" s="22">
        <f ca="1">IF(M24=0,0,IF(K24=0,1,M24/K24))</f>
        <v>0.19896235109396868</v>
      </c>
      <c r="O24" s="21">
        <f>SUMIF($C$6:N$6,O$5,$C24:N24)</f>
        <v>59020</v>
      </c>
      <c r="P24" s="87">
        <f ca="1">SUMIF($C$6:O$6,P$5,$C24:O24)</f>
        <v>71279</v>
      </c>
      <c r="Q24" s="21">
        <f ca="1">SUM(P24-O24)</f>
        <v>12259</v>
      </c>
      <c r="R24" s="22">
        <f ca="1">IF(Q24=0,0,IF(O24=0,1,Q24/O24))</f>
        <v>0.20770925110132157</v>
      </c>
      <c r="S24" s="21">
        <f>+DB24</f>
        <v>38507</v>
      </c>
      <c r="T24" s="87">
        <f ca="1">OFFSET(DB24,0,14,1,1)</f>
        <v>43276</v>
      </c>
      <c r="U24" s="21">
        <f ca="1">SUM(T24-S24)</f>
        <v>4769</v>
      </c>
      <c r="V24" s="22">
        <f ca="1">IF(U24=0,0,IF(S24=0,1,U24/S24))</f>
        <v>0.12384761212247124</v>
      </c>
      <c r="W24" s="21">
        <f>SUMIF($C$6:V$6,W$5,$C24:V24)</f>
        <v>97527</v>
      </c>
      <c r="X24" s="87">
        <f ca="1">SUMIF($C$6:W$6,X$5,$C24:W24)</f>
        <v>114555</v>
      </c>
      <c r="Y24" s="21">
        <f ca="1">SUM(X24-W24)</f>
        <v>17028</v>
      </c>
      <c r="Z24" s="22">
        <f ca="1">IF(Y24=0,0,IF(W24=0,1,Y24/W24))</f>
        <v>0.17459780368513333</v>
      </c>
      <c r="AA24" s="21">
        <f>+DC24</f>
        <v>41695</v>
      </c>
      <c r="AB24" s="87">
        <f ca="1">OFFSET(DC24,0,14,1,1)</f>
        <v>50488</v>
      </c>
      <c r="AC24" s="21">
        <f ca="1">SUM(AB24-AA24)</f>
        <v>8793</v>
      </c>
      <c r="AD24" s="22">
        <f ca="1">IF(AC24=0,0,IF(AA24=0,1,AC24/AA24))</f>
        <v>0.21088859575488667</v>
      </c>
      <c r="AE24" s="21">
        <f>SUMIF($C$6:AD$6,AE$5,$C24:AD24)</f>
        <v>139222</v>
      </c>
      <c r="AF24" s="87">
        <f ca="1">SUMIF($C$6:AE$6,AF$5,$C24:AE24)</f>
        <v>165043</v>
      </c>
      <c r="AG24" s="21">
        <f ca="1">SUM(AF24-AE24)</f>
        <v>25821</v>
      </c>
      <c r="AH24" s="22">
        <f ca="1">IF(AG24=0,0,IF(AE24=0,1,AG24/AE24))</f>
        <v>0.18546637744034708</v>
      </c>
      <c r="AI24" s="21">
        <f>+DD24</f>
        <v>47863</v>
      </c>
      <c r="AJ24" s="87">
        <f ca="1">OFFSET(DD24,0,14,1,1)</f>
        <v>54868</v>
      </c>
      <c r="AK24" s="21">
        <f ca="1">SUM(AJ24-AI24)</f>
        <v>7005</v>
      </c>
      <c r="AL24" s="22">
        <f ca="1">IF(AK24=0,0,IF(AI24=0,1,AK24/AI24))</f>
        <v>0.14635522219668637</v>
      </c>
      <c r="AM24" s="21">
        <f>SUMIF($C$6:AL$6,AM$5,$C24:AL24)</f>
        <v>187085</v>
      </c>
      <c r="AN24" s="87">
        <f ca="1">SUMIF($C$6:AM$6,AN$5,$C24:AM24)</f>
        <v>219911</v>
      </c>
      <c r="AO24" s="21">
        <f ca="1">SUM(AN24-AM24)</f>
        <v>32826</v>
      </c>
      <c r="AP24" s="22">
        <f ca="1">IF(AO24=0,0,IF(AM24=0,1,AO24/AM24))</f>
        <v>0.17546035224630516</v>
      </c>
      <c r="AQ24" s="21">
        <f>+DE24</f>
        <v>48389</v>
      </c>
      <c r="AR24" s="87">
        <f ca="1">OFFSET(DE24,0,14,1,1)</f>
        <v>57737</v>
      </c>
      <c r="AS24" s="21">
        <f ca="1">SUM(AR24-AQ24)</f>
        <v>9348</v>
      </c>
      <c r="AT24" s="22">
        <f ca="1">IF(AS24=0,0,IF(AQ24=0,1,AS24/AQ24))</f>
        <v>0.1931844014135444</v>
      </c>
      <c r="AU24" s="21">
        <f>SUMIF($C$6:AT$6,AU$5,$C24:AT24)</f>
        <v>235474</v>
      </c>
      <c r="AV24" s="87">
        <f ca="1">SUMIF($C$6:AU$6,AV$5,$C24:AU24)</f>
        <v>277648</v>
      </c>
      <c r="AW24" s="21">
        <f ca="1">SUM(AV24-AU24)</f>
        <v>42174</v>
      </c>
      <c r="AX24" s="22">
        <f ca="1">IF(AW24=0,0,IF(AU24=0,1,AW24/AU24))</f>
        <v>0.17910257608058638</v>
      </c>
      <c r="AY24" s="21">
        <f>+DF24</f>
        <v>64075</v>
      </c>
      <c r="AZ24" s="87">
        <f ca="1">OFFSET(DF24,0,14,1,1)</f>
        <v>72495</v>
      </c>
      <c r="BA24" s="21">
        <f ca="1">SUM(AZ24-AY24)</f>
        <v>8420</v>
      </c>
      <c r="BB24" s="22">
        <f ca="1">IF(BA24=0,0,IF(AY24=0,1,BA24/AY24))</f>
        <v>0.1314085056574327</v>
      </c>
      <c r="BC24" s="21">
        <f>SUMIF($C$6:BB$6,BC$5,$C24:BB24)</f>
        <v>299549</v>
      </c>
      <c r="BD24" s="87">
        <f ca="1">SUMIF($C$6:BC$6,BD$5,$C24:BC24)</f>
        <v>350143</v>
      </c>
      <c r="BE24" s="21">
        <f ca="1">SUM(BD24-BC24)</f>
        <v>50594</v>
      </c>
      <c r="BF24" s="22">
        <f ca="1">IF(BE24=0,0,IF(BC24=0,1,BE24/BC24))</f>
        <v>0.16890058053941093</v>
      </c>
      <c r="BG24" s="21">
        <f>+DG24</f>
        <v>61815</v>
      </c>
      <c r="BH24" s="87">
        <f ca="1">OFFSET(DG24,0,14,1,1)</f>
        <v>71529</v>
      </c>
      <c r="BI24" s="21">
        <f ca="1">SUM(BH24-BG24)</f>
        <v>9714</v>
      </c>
      <c r="BJ24" s="22">
        <f ca="1">IF(BI24=0,0,IF(BG24=0,1,BI24/BG24))</f>
        <v>0.1571463237078379</v>
      </c>
      <c r="BK24" s="21">
        <f>SUMIF($C$6:BJ$6,BK$5,$C24:BJ24)</f>
        <v>361364</v>
      </c>
      <c r="BL24" s="87">
        <f ca="1">SUMIF($C$6:BK$6,BL$5,$C24:BK24)</f>
        <v>421672</v>
      </c>
      <c r="BM24" s="21">
        <f ca="1">SUM(BL24-BK24)</f>
        <v>60308</v>
      </c>
      <c r="BN24" s="22">
        <f ca="1">IF(BM24=0,0,IF(BK24=0,1,BM24/BK24))</f>
        <v>0.16688989495356482</v>
      </c>
      <c r="BO24" s="21">
        <f>+DH24</f>
        <v>49911</v>
      </c>
      <c r="BP24" s="87">
        <f ca="1">OFFSET(DH24,0,14,1,1)</f>
        <v>58401</v>
      </c>
      <c r="BQ24" s="21">
        <f ca="1">SUM(BP24-BO24)</f>
        <v>8490</v>
      </c>
      <c r="BR24" s="22">
        <f ca="1">IF(BQ24=0,0,IF(BO24=0,1,BQ24/BO24))</f>
        <v>0.17010278295365752</v>
      </c>
      <c r="BS24" s="21">
        <f>SUMIF($C$6:BR$6,BS$5,$C24:BR24)</f>
        <v>411275</v>
      </c>
      <c r="BT24" s="87">
        <f ca="1">SUMIF($C$6:BS$6,BT$5,$C24:BS24)</f>
        <v>480073</v>
      </c>
      <c r="BU24" s="21">
        <f ca="1">SUM(BT24-BS24)</f>
        <v>68798</v>
      </c>
      <c r="BV24" s="22">
        <f ca="1">IF(BU24=0,0,IF(BS24=0,1,BU24/BS24))</f>
        <v>0.16727980062002309</v>
      </c>
      <c r="BW24" s="21">
        <f>+DI24</f>
        <v>50756</v>
      </c>
      <c r="BX24" s="87">
        <f ca="1">OFFSET(DI24,0,14,1,1)</f>
        <v>55080</v>
      </c>
      <c r="BY24" s="21">
        <f ca="1">SUM(BX24-BW24)</f>
        <v>4324</v>
      </c>
      <c r="BZ24" s="22">
        <f ca="1">IF(BY24=0,0,IF(BW24=0,1,BY24/BW24))</f>
        <v>8.5191898494759236E-2</v>
      </c>
      <c r="CA24" s="21">
        <f>SUMIF($C$6:BZ$6,CA$5,$C24:BZ24)</f>
        <v>462031</v>
      </c>
      <c r="CB24" s="87">
        <f ca="1">SUMIF($C$6:CA$6,CB$5,$C24:CA24)</f>
        <v>535153</v>
      </c>
      <c r="CC24" s="21">
        <f ca="1">SUM(CB24-CA24)</f>
        <v>73122</v>
      </c>
      <c r="CD24" s="22">
        <f ca="1">IF(CC24=0,0,IF(CA24=0,1,CC24/CA24))</f>
        <v>0.15826210795379531</v>
      </c>
      <c r="CE24" s="21">
        <f>+DJ24</f>
        <v>46571</v>
      </c>
      <c r="CF24" s="87">
        <f ca="1">OFFSET(DJ24,0,14,1,1)</f>
        <v>51339</v>
      </c>
      <c r="CG24" s="21">
        <f ca="1">SUM(CF24-CE24)</f>
        <v>4768</v>
      </c>
      <c r="CH24" s="22">
        <f ca="1">IF(CG24=0,0,IF(CE24=0,1,CG24/CE24))</f>
        <v>0.10238131025745635</v>
      </c>
      <c r="CI24" s="21">
        <f>SUMIF($C$6:CH$6,CI$5,$C24:CH24)</f>
        <v>508602</v>
      </c>
      <c r="CJ24" s="87">
        <f ca="1">SUMIF($C$6:CI$6,CJ$5,$C24:CI24)</f>
        <v>586492</v>
      </c>
      <c r="CK24" s="21">
        <f ca="1">SUM(CJ24-CI24)</f>
        <v>77890</v>
      </c>
      <c r="CL24" s="22">
        <f ca="1">IF(CK24=0,0,IF(CI24=0,1,CK24/CI24))</f>
        <v>0.15314528845737924</v>
      </c>
      <c r="CM24" s="21">
        <f>+DK24</f>
        <v>45689</v>
      </c>
      <c r="CN24" s="87">
        <f ca="1">OFFSET(DK24,0,14,1,1)</f>
        <v>52741</v>
      </c>
      <c r="CO24" s="21">
        <f ca="1">SUM(CN24-CM24)</f>
        <v>7052</v>
      </c>
      <c r="CP24" s="22">
        <f ca="1">IF(CO24=0,0,IF(CM24=0,1,CO24/CM24))</f>
        <v>0.1543478736676224</v>
      </c>
      <c r="CQ24" s="21">
        <f>SUMIF($C$6:CP$6,CQ$5,$C24:CP24)</f>
        <v>554291</v>
      </c>
      <c r="CR24" s="87">
        <f ca="1">SUMIF($C$6:CQ$6,CR$5,$C24:CQ24)</f>
        <v>639233</v>
      </c>
      <c r="CS24" s="21">
        <f ca="1">SUM(CR24-CQ24)</f>
        <v>84942</v>
      </c>
      <c r="CT24" s="22">
        <f ca="1">IF(CS24=0,0,IF(CQ24=0,1,CS24/CQ24))</f>
        <v>0.15324441493728025</v>
      </c>
      <c r="CW24" s="12" t="s">
        <v>13</v>
      </c>
      <c r="CX24" s="81" t="s">
        <v>6</v>
      </c>
      <c r="CZ24" s="88">
        <f>SUMIF(OGB!$A$73:$A$78,'2010-2011'!CZ$7,OGB!D$73:D$78)</f>
        <v>29723</v>
      </c>
      <c r="DA24" s="88">
        <f>SUMIF(OGB!$A$73:$A$78,'2010-2011'!DA$7,OGB!E$73:E$78)</f>
        <v>29297</v>
      </c>
      <c r="DB24" s="88">
        <f>SUMIF(OGB!$A$73:$A$78,'2010-2011'!DB$7,OGB!F$73:F$78)</f>
        <v>38507</v>
      </c>
      <c r="DC24" s="88">
        <f>SUMIF(OGB!$A$73:$A$78,'2010-2011'!DC$7,OGB!G$73:G$78)</f>
        <v>41695</v>
      </c>
      <c r="DD24" s="88">
        <f>SUMIF(OGB!$A$73:$A$78,'2010-2011'!DD$7,OGB!H$73:H$78)</f>
        <v>47863</v>
      </c>
      <c r="DE24" s="88">
        <f>SUMIF(OGB!$A$73:$A$78,'2010-2011'!DE$7,OGB!I$73:I$78)</f>
        <v>48389</v>
      </c>
      <c r="DF24" s="88">
        <f>SUMIF(OGB!$A$73:$A$78,'2010-2011'!DF$7,OGB!J$73:J$78)</f>
        <v>64075</v>
      </c>
      <c r="DG24" s="88">
        <f>SUMIF(OGB!$A$73:$A$78,'2010-2011'!DG$7,OGB!K$73:K$78)</f>
        <v>61815</v>
      </c>
      <c r="DH24" s="88">
        <f>SUMIF(OGB!$A$73:$A$78,'2010-2011'!DH$7,OGB!L$73:L$78)</f>
        <v>49911</v>
      </c>
      <c r="DI24" s="88">
        <f>SUMIF(OGB!$A$73:$A$78,'2010-2011'!DI$7,OGB!M$73:M$78)</f>
        <v>50756</v>
      </c>
      <c r="DJ24" s="88">
        <f>SUMIF(OGB!$A$73:$A$78,'2010-2011'!DJ$7,OGB!N$73:N$78)</f>
        <v>46571</v>
      </c>
      <c r="DK24" s="88">
        <f>SUMIF(OGB!$A$73:$A$78,'2010-2011'!DK$7,OGB!O$73:O$78)</f>
        <v>45689</v>
      </c>
      <c r="DN24" s="88">
        <f>SUMIF(OGB!$A$73:$A$78,'2010-2011'!DN$7,OGB!D$73:D$78)</f>
        <v>36153</v>
      </c>
      <c r="DO24" s="88">
        <f>SUMIF(OGB!$A$73:$A$78,'2010-2011'!DO$7,OGB!E$73:E$78)</f>
        <v>35126</v>
      </c>
      <c r="DP24" s="88">
        <f>SUMIF(OGB!$A$73:$A$78,'2010-2011'!DP$7,OGB!F$73:F$78)</f>
        <v>43276</v>
      </c>
      <c r="DQ24" s="88">
        <f>SUMIF(OGB!$A$73:$A$78,'2010-2011'!DQ$7,OGB!G$73:G$78)</f>
        <v>50488</v>
      </c>
      <c r="DR24" s="88">
        <f>SUMIF(OGB!$A$73:$A$78,'2010-2011'!DR$7,OGB!H$73:H$78)</f>
        <v>54868</v>
      </c>
      <c r="DS24" s="88">
        <f>SUMIF(OGB!$A$73:$A$78,'2010-2011'!DS$7,OGB!I$73:I$78)</f>
        <v>57737</v>
      </c>
      <c r="DT24" s="88">
        <f>SUMIF(OGB!$A$73:$A$78,'2010-2011'!DT$7,OGB!J$73:J$78)</f>
        <v>72495</v>
      </c>
      <c r="DU24" s="88">
        <f>SUMIF(OGB!$A$73:$A$78,'2010-2011'!DU$7,OGB!K$73:K$78)</f>
        <v>71529</v>
      </c>
      <c r="DV24" s="88">
        <f>SUMIF(OGB!$A$73:$A$78,'2010-2011'!DV$7,OGB!L$73:L$78)</f>
        <v>58401</v>
      </c>
      <c r="DW24" s="88">
        <f>SUMIF(OGB!$A$73:$A$78,'2010-2011'!DW$7,OGB!M$73:M$78)</f>
        <v>55080</v>
      </c>
      <c r="DX24" s="88">
        <f>SUMIF(OGB!$A$73:$A$78,'2010-2011'!DX$7,OGB!N$73:N$78)</f>
        <v>51339</v>
      </c>
      <c r="DY24" s="88">
        <f>SUMIF(OGB!$A$73:$A$78,'2010-2011'!DY$7,OGB!O$73:O$78)</f>
        <v>52741</v>
      </c>
      <c r="DZ24"/>
    </row>
    <row r="25" spans="1:130" s="12" customFormat="1" ht="15.6">
      <c r="A25" s="101" t="str">
        <f>+CW26</f>
        <v>Ogdensburg Bridge</v>
      </c>
      <c r="B25" s="29" t="s">
        <v>7</v>
      </c>
      <c r="C25" s="21">
        <f>+CZ25</f>
        <v>5481</v>
      </c>
      <c r="D25" s="87">
        <f ca="1">OFFSET(CZ25,0,14,1,1)</f>
        <v>6141</v>
      </c>
      <c r="E25" s="21">
        <f ca="1">SUM(D25-C25)</f>
        <v>660</v>
      </c>
      <c r="F25" s="22">
        <f ca="1">IF(E25=0,0,IF(C25=0,1,E25/C25))</f>
        <v>0.120415982484948</v>
      </c>
      <c r="G25" s="21">
        <f>SUMIF($C$6:F$6,G$5,$C25:F25)</f>
        <v>5481</v>
      </c>
      <c r="H25" s="87">
        <f ca="1">SUMIF($C$6:G$6,H$5,$C25:G25)</f>
        <v>6141</v>
      </c>
      <c r="I25" s="21">
        <f ca="1">SUM(H25-G25)</f>
        <v>660</v>
      </c>
      <c r="J25" s="22">
        <f ca="1">IF(I25=0,0,IF(G25=0,1,I25/G25))</f>
        <v>0.120415982484948</v>
      </c>
      <c r="K25" s="21">
        <f>+DA25</f>
        <v>5178</v>
      </c>
      <c r="L25" s="87">
        <f ca="1">OFFSET(DA25,0,14,1,1)</f>
        <v>5601</v>
      </c>
      <c r="M25" s="21">
        <f ca="1">SUM(L25-K25)</f>
        <v>423</v>
      </c>
      <c r="N25" s="22">
        <f ca="1">IF(M25=0,0,IF(K25=0,1,M25/K25))</f>
        <v>8.1691772885283898E-2</v>
      </c>
      <c r="O25" s="21">
        <f>SUMIF($C$6:N$6,O$5,$C25:N25)</f>
        <v>10659</v>
      </c>
      <c r="P25" s="87">
        <f ca="1">SUMIF($C$6:O$6,P$5,$C25:O25)</f>
        <v>11742</v>
      </c>
      <c r="Q25" s="21">
        <f ca="1">SUM(P25-O25)</f>
        <v>1083</v>
      </c>
      <c r="R25" s="22">
        <f ca="1">IF(Q25=0,0,IF(O25=0,1,Q25/O25))</f>
        <v>0.10160427807486631</v>
      </c>
      <c r="S25" s="21">
        <f>+DB25</f>
        <v>5793</v>
      </c>
      <c r="T25" s="87">
        <f ca="1">OFFSET(DB25,0,14,1,1)</f>
        <v>6233</v>
      </c>
      <c r="U25" s="21">
        <f ca="1">SUM(T25-S25)</f>
        <v>440</v>
      </c>
      <c r="V25" s="22">
        <f ca="1">IF(U25=0,0,IF(S25=0,1,U25/S25))</f>
        <v>7.5953737269117902E-2</v>
      </c>
      <c r="W25" s="21">
        <f>SUMIF($C$6:V$6,W$5,$C25:V25)</f>
        <v>16452</v>
      </c>
      <c r="X25" s="87">
        <f ca="1">SUMIF($C$6:W$6,X$5,$C25:W25)</f>
        <v>17975</v>
      </c>
      <c r="Y25" s="21">
        <f ca="1">SUM(X25-W25)</f>
        <v>1523</v>
      </c>
      <c r="Z25" s="22">
        <f ca="1">IF(Y25=0,0,IF(W25=0,1,Y25/W25))</f>
        <v>9.2572331631412597E-2</v>
      </c>
      <c r="AA25" s="21">
        <f>+DC25</f>
        <v>5901</v>
      </c>
      <c r="AB25" s="87">
        <f ca="1">OFFSET(DC25,0,14,1,1)</f>
        <v>6067</v>
      </c>
      <c r="AC25" s="21">
        <f ca="1">SUM(AB25-AA25)</f>
        <v>166</v>
      </c>
      <c r="AD25" s="22">
        <f ca="1">IF(AC25=0,0,IF(AA25=0,1,AC25/AA25))</f>
        <v>2.8130825283850195E-2</v>
      </c>
      <c r="AE25" s="21">
        <f>SUMIF($C$6:AD$6,AE$5,$C25:AD25)</f>
        <v>22353</v>
      </c>
      <c r="AF25" s="87">
        <f ca="1">SUMIF($C$6:AE$6,AF$5,$C25:AE25)</f>
        <v>24042</v>
      </c>
      <c r="AG25" s="21">
        <f ca="1">SUM(AF25-AE25)</f>
        <v>1689</v>
      </c>
      <c r="AH25" s="22">
        <f ca="1">IF(AG25=0,0,IF(AE25=0,1,AG25/AE25))</f>
        <v>7.5560327472822444E-2</v>
      </c>
      <c r="AI25" s="21">
        <f>+DD25</f>
        <v>5738</v>
      </c>
      <c r="AJ25" s="87">
        <f ca="1">OFFSET(DD25,0,14,1,1)</f>
        <v>5963</v>
      </c>
      <c r="AK25" s="21">
        <f ca="1">SUM(AJ25-AI25)</f>
        <v>225</v>
      </c>
      <c r="AL25" s="22">
        <f ca="1">IF(AK25=0,0,IF(AI25=0,1,AK25/AI25))</f>
        <v>3.9212269083304288E-2</v>
      </c>
      <c r="AM25" s="21">
        <f>SUMIF($C$6:AL$6,AM$5,$C25:AL25)</f>
        <v>28091</v>
      </c>
      <c r="AN25" s="87">
        <f ca="1">SUMIF($C$6:AM$6,AN$5,$C25:AM25)</f>
        <v>30005</v>
      </c>
      <c r="AO25" s="21">
        <f ca="1">SUM(AN25-AM25)</f>
        <v>1914</v>
      </c>
      <c r="AP25" s="22">
        <f ca="1">IF(AO25=0,0,IF(AM25=0,1,AO25/AM25))</f>
        <v>6.8135701826207679E-2</v>
      </c>
      <c r="AQ25" s="21">
        <f>+DE25</f>
        <v>5958</v>
      </c>
      <c r="AR25" s="87">
        <f ca="1">OFFSET(DE25,0,14,1,1)</f>
        <v>6298</v>
      </c>
      <c r="AS25" s="21">
        <f ca="1">SUM(AR25-AQ25)</f>
        <v>340</v>
      </c>
      <c r="AT25" s="22">
        <f ca="1">IF(AS25=0,0,IF(AQ25=0,1,AS25/AQ25))</f>
        <v>5.7066129573682442E-2</v>
      </c>
      <c r="AU25" s="21">
        <f>SUMIF($C$6:AT$6,AU$5,$C25:AT25)</f>
        <v>34049</v>
      </c>
      <c r="AV25" s="87">
        <f ca="1">SUMIF($C$6:AU$6,AV$5,$C25:AU25)</f>
        <v>36303</v>
      </c>
      <c r="AW25" s="21">
        <f ca="1">SUM(AV25-AU25)</f>
        <v>2254</v>
      </c>
      <c r="AX25" s="22">
        <f ca="1">IF(AW25=0,0,IF(AU25=0,1,AW25/AU25))</f>
        <v>6.6198713618608476E-2</v>
      </c>
      <c r="AY25" s="21">
        <f>+DF25</f>
        <v>6019</v>
      </c>
      <c r="AZ25" s="87">
        <f ca="1">OFFSET(DF25,0,14,1,1)</f>
        <v>6001</v>
      </c>
      <c r="BA25" s="21">
        <f ca="1">SUM(AZ25-AY25)</f>
        <v>-18</v>
      </c>
      <c r="BB25" s="22">
        <f ca="1">IF(BA25=0,0,IF(AY25=0,1,BA25/AY25))</f>
        <v>-2.9905299883701613E-3</v>
      </c>
      <c r="BC25" s="21">
        <f>SUMIF($C$6:BB$6,BC$5,$C25:BB25)</f>
        <v>40068</v>
      </c>
      <c r="BD25" s="87">
        <f ca="1">SUMIF($C$6:BC$6,BD$5,$C25:BC25)</f>
        <v>42304</v>
      </c>
      <c r="BE25" s="21">
        <f ca="1">SUM(BD25-BC25)</f>
        <v>2236</v>
      </c>
      <c r="BF25" s="22">
        <f ca="1">IF(BE25=0,0,IF(BC25=0,1,BE25/BC25))</f>
        <v>5.5805131276829387E-2</v>
      </c>
      <c r="BG25" s="21">
        <f>+DG25</f>
        <v>6041</v>
      </c>
      <c r="BH25" s="87">
        <f ca="1">OFFSET(DG25,0,14,1,1)</f>
        <v>6452</v>
      </c>
      <c r="BI25" s="21">
        <f ca="1">SUM(BH25-BG25)</f>
        <v>411</v>
      </c>
      <c r="BJ25" s="22">
        <f ca="1">IF(BI25=0,0,IF(BG25=0,1,BI25/BG25))</f>
        <v>6.8035093527561666E-2</v>
      </c>
      <c r="BK25" s="21">
        <f>SUMIF($C$6:BJ$6,BK$5,$C25:BJ25)</f>
        <v>46109</v>
      </c>
      <c r="BL25" s="87">
        <f ca="1">SUMIF($C$6:BK$6,BL$5,$C25:BK25)</f>
        <v>48756</v>
      </c>
      <c r="BM25" s="21">
        <f ca="1">SUM(BL25-BK25)</f>
        <v>2647</v>
      </c>
      <c r="BN25" s="22">
        <f ca="1">IF(BM25=0,0,IF(BK25=0,1,BM25/BK25))</f>
        <v>5.7407447569888741E-2</v>
      </c>
      <c r="BO25" s="21">
        <f>+DH25</f>
        <v>6007</v>
      </c>
      <c r="BP25" s="87">
        <f ca="1">OFFSET(DH25,0,14,1,1)</f>
        <v>6121</v>
      </c>
      <c r="BQ25" s="21">
        <f ca="1">SUM(BP25-BO25)</f>
        <v>114</v>
      </c>
      <c r="BR25" s="22">
        <f ca="1">IF(BQ25=0,0,IF(BO25=0,1,BQ25/BO25))</f>
        <v>1.8977859164308306E-2</v>
      </c>
      <c r="BS25" s="21">
        <f>SUMIF($C$6:BR$6,BS$5,$C25:BR25)</f>
        <v>52116</v>
      </c>
      <c r="BT25" s="87">
        <f ca="1">SUMIF($C$6:BS$6,BT$5,$C25:BS25)</f>
        <v>54877</v>
      </c>
      <c r="BU25" s="21">
        <f ca="1">SUM(BT25-BS25)</f>
        <v>2761</v>
      </c>
      <c r="BV25" s="22">
        <f ca="1">IF(BU25=0,0,IF(BS25=0,1,BU25/BS25))</f>
        <v>5.2977972215826237E-2</v>
      </c>
      <c r="BW25" s="21">
        <f>+DI25</f>
        <v>5739</v>
      </c>
      <c r="BX25" s="87">
        <f ca="1">OFFSET(DI25,0,14,1,1)</f>
        <v>6101</v>
      </c>
      <c r="BY25" s="21">
        <f ca="1">SUM(BX25-BW25)</f>
        <v>362</v>
      </c>
      <c r="BZ25" s="22">
        <f ca="1">IF(BY25=0,0,IF(BW25=0,1,BY25/BW25))</f>
        <v>6.3077191148283668E-2</v>
      </c>
      <c r="CA25" s="21">
        <f>SUMIF($C$6:BZ$6,CA$5,$C25:BZ25)</f>
        <v>57855</v>
      </c>
      <c r="CB25" s="87">
        <f ca="1">SUMIF($C$6:CA$6,CB$5,$C25:CA25)</f>
        <v>60978</v>
      </c>
      <c r="CC25" s="21">
        <f ca="1">SUM(CB25-CA25)</f>
        <v>3123</v>
      </c>
      <c r="CD25" s="22">
        <f ca="1">IF(CC25=0,0,IF(CA25=0,1,CC25/CA25))</f>
        <v>5.3979777028778847E-2</v>
      </c>
      <c r="CE25" s="21">
        <f>+DJ25</f>
        <v>6025</v>
      </c>
      <c r="CF25" s="87">
        <f ca="1">OFFSET(DJ25,0,14,1,1)</f>
        <v>5844</v>
      </c>
      <c r="CG25" s="21">
        <f ca="1">SUM(CF25-CE25)</f>
        <v>-181</v>
      </c>
      <c r="CH25" s="22">
        <f ca="1">IF(CG25=0,0,IF(CE25=0,1,CG25/CE25))</f>
        <v>-3.0041493775933611E-2</v>
      </c>
      <c r="CI25" s="21">
        <f>SUMIF($C$6:CH$6,CI$5,$C25:CH25)</f>
        <v>63880</v>
      </c>
      <c r="CJ25" s="87">
        <f ca="1">SUMIF($C$6:CI$6,CJ$5,$C25:CI25)</f>
        <v>66822</v>
      </c>
      <c r="CK25" s="21">
        <f ca="1">SUM(CJ25-CI25)</f>
        <v>2942</v>
      </c>
      <c r="CL25" s="22">
        <f ca="1">IF(CK25=0,0,IF(CI25=0,1,CK25/CI25))</f>
        <v>4.6055103318722604E-2</v>
      </c>
      <c r="CM25" s="21">
        <f>+DK25</f>
        <v>5843</v>
      </c>
      <c r="CN25" s="87">
        <f ca="1">OFFSET(DK25,0,14,1,1)</f>
        <v>5457</v>
      </c>
      <c r="CO25" s="21">
        <f ca="1">SUM(CN25-CM25)</f>
        <v>-386</v>
      </c>
      <c r="CP25" s="22">
        <f ca="1">IF(CO25=0,0,IF(CM25=0,1,CO25/CM25))</f>
        <v>-6.6061954475440693E-2</v>
      </c>
      <c r="CQ25" s="21">
        <f>SUMIF($C$6:CP$6,CQ$5,$C25:CP25)</f>
        <v>69723</v>
      </c>
      <c r="CR25" s="87">
        <f ca="1">SUMIF($C$6:CQ$6,CR$5,$C25:CQ25)</f>
        <v>72279</v>
      </c>
      <c r="CS25" s="21">
        <f ca="1">SUM(CR25-CQ25)</f>
        <v>2556</v>
      </c>
      <c r="CT25" s="22">
        <f ca="1">IF(CS25=0,0,IF(CQ25=0,1,CS25/CQ25))</f>
        <v>3.6659352007228606E-2</v>
      </c>
      <c r="CW25" s="12" t="s">
        <v>13</v>
      </c>
      <c r="CX25" s="81" t="s">
        <v>7</v>
      </c>
      <c r="CY25" s="16"/>
      <c r="CZ25" s="88">
        <f>SUMIF(OGB!$A$87:$A$92,'2010-2011'!CZ$7,OGB!D$87:D$92)</f>
        <v>5481</v>
      </c>
      <c r="DA25" s="88">
        <f>SUMIF(OGB!$A$87:$A$92,'2010-2011'!DA$7,OGB!E$87:E$92)</f>
        <v>5178</v>
      </c>
      <c r="DB25" s="88">
        <f>SUMIF(OGB!$A$87:$A$92,'2010-2011'!DB$7,OGB!F$87:F$92)</f>
        <v>5793</v>
      </c>
      <c r="DC25" s="88">
        <f>SUMIF(OGB!$A$87:$A$92,'2010-2011'!DC$7,OGB!G$87:G$92)</f>
        <v>5901</v>
      </c>
      <c r="DD25" s="88">
        <f>SUMIF(OGB!$A$87:$A$92,'2010-2011'!DD$7,OGB!H$87:H$92)</f>
        <v>5738</v>
      </c>
      <c r="DE25" s="88">
        <f>SUMIF(OGB!$A$87:$A$92,'2010-2011'!DE$7,OGB!I$87:I$92)</f>
        <v>5958</v>
      </c>
      <c r="DF25" s="88">
        <f>SUMIF(OGB!$A$87:$A$92,'2010-2011'!DF$7,OGB!J$87:J$92)</f>
        <v>6019</v>
      </c>
      <c r="DG25" s="88">
        <f>SUMIF(OGB!$A$87:$A$92,'2010-2011'!DG$7,OGB!K$87:K$92)</f>
        <v>6041</v>
      </c>
      <c r="DH25" s="88">
        <f>SUMIF(OGB!$A$87:$A$92,'2010-2011'!DH$7,OGB!L$87:L$92)</f>
        <v>6007</v>
      </c>
      <c r="DI25" s="88">
        <f>SUMIF(OGB!$A$87:$A$92,'2010-2011'!DI$7,OGB!M$87:M$92)</f>
        <v>5739</v>
      </c>
      <c r="DJ25" s="88">
        <f>SUMIF(OGB!$A$87:$A$92,'2010-2011'!DJ$7,OGB!N$87:N$92)</f>
        <v>6025</v>
      </c>
      <c r="DK25" s="88">
        <f>SUMIF(OGB!$A$87:$A$92,'2010-2011'!DK$7,OGB!O$87:O$92)</f>
        <v>5843</v>
      </c>
      <c r="DN25" s="88">
        <f>SUMIF(OGB!$A$87:$A$92,'2010-2011'!DN$7,OGB!D$87:D$92)</f>
        <v>6141</v>
      </c>
      <c r="DO25" s="88">
        <f>SUMIF(OGB!$A$87:$A$92,'2010-2011'!DO$7,OGB!E$87:E$92)</f>
        <v>5601</v>
      </c>
      <c r="DP25" s="88">
        <f>SUMIF(OGB!$A$87:$A$92,'2010-2011'!DP$7,OGB!F$87:F$92)</f>
        <v>6233</v>
      </c>
      <c r="DQ25" s="88">
        <f>SUMIF(OGB!$A$87:$A$92,'2010-2011'!DQ$7,OGB!G$87:G$92)</f>
        <v>6067</v>
      </c>
      <c r="DR25" s="88">
        <f>SUMIF(OGB!$A$87:$A$92,'2010-2011'!DR$7,OGB!H$87:H$92)</f>
        <v>5963</v>
      </c>
      <c r="DS25" s="88">
        <f>SUMIF(OGB!$A$87:$A$92,'2010-2011'!DS$7,OGB!I$87:I$92)</f>
        <v>6298</v>
      </c>
      <c r="DT25" s="88">
        <f>SUMIF(OGB!$A$87:$A$92,'2010-2011'!DT$7,OGB!J$87:J$92)</f>
        <v>6001</v>
      </c>
      <c r="DU25" s="88">
        <f>SUMIF(OGB!$A$87:$A$92,'2010-2011'!DU$7,OGB!K$87:K$92)</f>
        <v>6452</v>
      </c>
      <c r="DV25" s="88">
        <f>SUMIF(OGB!$A$87:$A$92,'2010-2011'!DV$7,OGB!L$87:L$92)</f>
        <v>6121</v>
      </c>
      <c r="DW25" s="88">
        <f>SUMIF(OGB!$A$87:$A$92,'2010-2011'!DW$7,OGB!M$87:M$92)</f>
        <v>6101</v>
      </c>
      <c r="DX25" s="88">
        <f>SUMIF(OGB!$A$87:$A$92,'2010-2011'!DX$7,OGB!N$87:N$92)</f>
        <v>5844</v>
      </c>
      <c r="DY25" s="88">
        <f>SUMIF(OGB!$A$87:$A$92,'2010-2011'!DY$7,OGB!O$87:O$92)</f>
        <v>5457</v>
      </c>
      <c r="DZ25"/>
    </row>
    <row r="26" spans="1:130" s="12" customFormat="1" ht="15.6">
      <c r="A26" s="100"/>
      <c r="B26" s="29" t="s">
        <v>8</v>
      </c>
      <c r="C26" s="87">
        <f>+CZ26</f>
        <v>25</v>
      </c>
      <c r="D26" s="87">
        <f ca="1">OFFSET(CZ26,0,14,1,1)</f>
        <v>37</v>
      </c>
      <c r="E26" s="87">
        <f ca="1">SUM(D26-C26)</f>
        <v>12</v>
      </c>
      <c r="F26" s="22">
        <f ca="1">IF(E26=0,0,IF(C26=0,1,E26/C26))</f>
        <v>0.48</v>
      </c>
      <c r="G26" s="87">
        <f>SUMIF($C$6:F$6,G$5,$C26:F26)</f>
        <v>25</v>
      </c>
      <c r="H26" s="87">
        <f ca="1">SUMIF($C$6:G$6,H$5,$C26:G26)</f>
        <v>37</v>
      </c>
      <c r="I26" s="87">
        <f ca="1">SUM(H26-G26)</f>
        <v>12</v>
      </c>
      <c r="J26" s="22">
        <f ca="1">IF(I26=0,0,IF(G26=0,1,I26/G26))</f>
        <v>0.48</v>
      </c>
      <c r="K26" s="87">
        <f>+DA26</f>
        <v>29</v>
      </c>
      <c r="L26" s="87">
        <f ca="1">OFFSET(DA26,0,14,1,1)</f>
        <v>29</v>
      </c>
      <c r="M26" s="87">
        <f ca="1">SUM(L26-K26)</f>
        <v>0</v>
      </c>
      <c r="N26" s="22">
        <f ca="1">IF(M26=0,0,IF(K26=0,1,M26/K26))</f>
        <v>0</v>
      </c>
      <c r="O26" s="87">
        <f>SUMIF($C$6:N$6,O$5,$C26:N26)</f>
        <v>54</v>
      </c>
      <c r="P26" s="87">
        <f ca="1">SUMIF($C$6:O$6,P$5,$C26:O26)</f>
        <v>66</v>
      </c>
      <c r="Q26" s="87">
        <f ca="1">SUM(P26-O26)</f>
        <v>12</v>
      </c>
      <c r="R26" s="22">
        <f ca="1">IF(Q26=0,0,IF(O26=0,1,Q26/O26))</f>
        <v>0.22222222222222221</v>
      </c>
      <c r="S26" s="87">
        <f>+DB26</f>
        <v>17</v>
      </c>
      <c r="T26" s="87">
        <f ca="1">OFFSET(DB26,0,14,1,1)</f>
        <v>15</v>
      </c>
      <c r="U26" s="87">
        <f ca="1">SUM(T26-S26)</f>
        <v>-2</v>
      </c>
      <c r="V26" s="22">
        <f ca="1">IF(U26=0,0,IF(S26=0,1,U26/S26))</f>
        <v>-0.11764705882352941</v>
      </c>
      <c r="W26" s="87">
        <f>SUMIF($C$6:V$6,W$5,$C26:V26)</f>
        <v>71</v>
      </c>
      <c r="X26" s="87">
        <f ca="1">SUMIF($C$6:W$6,X$5,$C26:W26)</f>
        <v>81</v>
      </c>
      <c r="Y26" s="87">
        <f ca="1">SUM(X26-W26)</f>
        <v>10</v>
      </c>
      <c r="Z26" s="22">
        <f ca="1">IF(Y26=0,0,IF(W26=0,1,Y26/W26))</f>
        <v>0.14084507042253522</v>
      </c>
      <c r="AA26" s="87">
        <f>+DC26</f>
        <v>27</v>
      </c>
      <c r="AB26" s="87">
        <f ca="1">OFFSET(DC26,0,14,1,1)</f>
        <v>0</v>
      </c>
      <c r="AC26" s="87">
        <f ca="1">SUM(AB26-AA26)</f>
        <v>-27</v>
      </c>
      <c r="AD26" s="22">
        <f ca="1">IF(AC26=0,0,IF(AA26=0,1,AC26/AA26))</f>
        <v>-1</v>
      </c>
      <c r="AE26" s="87">
        <f>SUMIF($C$6:AD$6,AE$5,$C26:AD26)</f>
        <v>98</v>
      </c>
      <c r="AF26" s="87">
        <f ca="1">SUMIF($C$6:AE$6,AF$5,$C26:AE26)</f>
        <v>81</v>
      </c>
      <c r="AG26" s="87">
        <f ca="1">SUM(AF26-AE26)</f>
        <v>-17</v>
      </c>
      <c r="AH26" s="22">
        <f ca="1">IF(AG26=0,0,IF(AE26=0,1,AG26/AE26))</f>
        <v>-0.17346938775510204</v>
      </c>
      <c r="AI26" s="87">
        <f>+DD26</f>
        <v>58</v>
      </c>
      <c r="AJ26" s="87">
        <f ca="1">OFFSET(DD26,0,14,1,1)</f>
        <v>0</v>
      </c>
      <c r="AK26" s="87">
        <f ca="1">SUM(AJ26-AI26)</f>
        <v>-58</v>
      </c>
      <c r="AL26" s="22">
        <f ca="1">IF(AK26=0,0,IF(AI26=0,1,AK26/AI26))</f>
        <v>-1</v>
      </c>
      <c r="AM26" s="87">
        <f>SUMIF($C$6:AL$6,AM$5,$C26:AL26)</f>
        <v>156</v>
      </c>
      <c r="AN26" s="87">
        <f ca="1">SUMIF($C$6:AM$6,AN$5,$C26:AM26)</f>
        <v>81</v>
      </c>
      <c r="AO26" s="87">
        <f ca="1">SUM(AN26-AM26)</f>
        <v>-75</v>
      </c>
      <c r="AP26" s="22">
        <f ca="1">IF(AO26=0,0,IF(AM26=0,1,AO26/AM26))</f>
        <v>-0.48076923076923078</v>
      </c>
      <c r="AQ26" s="87">
        <f>+DE26</f>
        <v>66</v>
      </c>
      <c r="AR26" s="87">
        <f ca="1">OFFSET(DE26,0,14,1,1)</f>
        <v>0</v>
      </c>
      <c r="AS26" s="87">
        <f ca="1">SUM(AR26-AQ26)</f>
        <v>-66</v>
      </c>
      <c r="AT26" s="22">
        <f ca="1">IF(AS26=0,0,IF(AQ26=0,1,AS26/AQ26))</f>
        <v>-1</v>
      </c>
      <c r="AU26" s="87">
        <f>SUMIF($C$6:AT$6,AU$5,$C26:AT26)</f>
        <v>222</v>
      </c>
      <c r="AV26" s="87">
        <f ca="1">SUMIF($C$6:AU$6,AV$5,$C26:AU26)</f>
        <v>81</v>
      </c>
      <c r="AW26" s="87">
        <f ca="1">SUM(AV26-AU26)</f>
        <v>-141</v>
      </c>
      <c r="AX26" s="22">
        <f ca="1">IF(AW26=0,0,IF(AU26=0,1,AW26/AU26))</f>
        <v>-0.63513513513513509</v>
      </c>
      <c r="AY26" s="87">
        <f>+DF26</f>
        <v>15</v>
      </c>
      <c r="AZ26" s="87">
        <f ca="1">OFFSET(DF26,0,14,1,1)</f>
        <v>0</v>
      </c>
      <c r="BA26" s="87">
        <f ca="1">SUM(AZ26-AY26)</f>
        <v>-15</v>
      </c>
      <c r="BB26" s="22">
        <f ca="1">IF(BA26=0,0,IF(AY26=0,1,BA26/AY26))</f>
        <v>-1</v>
      </c>
      <c r="BC26" s="87">
        <f>SUMIF($C$6:BB$6,BC$5,$C26:BB26)</f>
        <v>237</v>
      </c>
      <c r="BD26" s="87">
        <f ca="1">SUMIF($C$6:BC$6,BD$5,$C26:BC26)</f>
        <v>81</v>
      </c>
      <c r="BE26" s="87">
        <f ca="1">SUM(BD26-BC26)</f>
        <v>-156</v>
      </c>
      <c r="BF26" s="22">
        <f ca="1">IF(BE26=0,0,IF(BC26=0,1,BE26/BC26))</f>
        <v>-0.65822784810126578</v>
      </c>
      <c r="BG26" s="87">
        <f>+DG26</f>
        <v>18</v>
      </c>
      <c r="BH26" s="87">
        <f ca="1">OFFSET(DG26,0,14,1,1)</f>
        <v>0</v>
      </c>
      <c r="BI26" s="87">
        <f ca="1">SUM(BH26-BG26)</f>
        <v>-18</v>
      </c>
      <c r="BJ26" s="22">
        <f ca="1">IF(BI26=0,0,IF(BG26=0,1,BI26/BG26))</f>
        <v>-1</v>
      </c>
      <c r="BK26" s="87">
        <f>SUMIF($C$6:BJ$6,BK$5,$C26:BJ26)</f>
        <v>255</v>
      </c>
      <c r="BL26" s="87">
        <f ca="1">SUMIF($C$6:BK$6,BL$5,$C26:BK26)</f>
        <v>81</v>
      </c>
      <c r="BM26" s="87">
        <f ca="1">SUM(BL26-BK26)</f>
        <v>-174</v>
      </c>
      <c r="BN26" s="22">
        <f ca="1">IF(BM26=0,0,IF(BK26=0,1,BM26/BK26))</f>
        <v>-0.68235294117647061</v>
      </c>
      <c r="BO26" s="87">
        <f>+DH26</f>
        <v>20</v>
      </c>
      <c r="BP26" s="87">
        <f ca="1">OFFSET(DH26,0,14,1,1)</f>
        <v>0</v>
      </c>
      <c r="BQ26" s="87">
        <f ca="1">SUM(BP26-BO26)</f>
        <v>-20</v>
      </c>
      <c r="BR26" s="22">
        <f ca="1">IF(BQ26=0,0,IF(BO26=0,1,BQ26/BO26))</f>
        <v>-1</v>
      </c>
      <c r="BS26" s="87">
        <f>SUMIF($C$6:BR$6,BS$5,$C26:BR26)</f>
        <v>275</v>
      </c>
      <c r="BT26" s="87">
        <f ca="1">SUMIF($C$6:BS$6,BT$5,$C26:BS26)</f>
        <v>81</v>
      </c>
      <c r="BU26" s="87">
        <f ca="1">SUM(BT26-BS26)</f>
        <v>-194</v>
      </c>
      <c r="BV26" s="22">
        <f ca="1">IF(BU26=0,0,IF(BS26=0,1,BU26/BS26))</f>
        <v>-0.70545454545454545</v>
      </c>
      <c r="BW26" s="87">
        <f>+DI26</f>
        <v>40</v>
      </c>
      <c r="BX26" s="87">
        <f ca="1">OFFSET(DI26,0,14,1,1)</f>
        <v>0</v>
      </c>
      <c r="BY26" s="87">
        <f ca="1">SUM(BX26-BW26)</f>
        <v>-40</v>
      </c>
      <c r="BZ26" s="22">
        <f ca="1">IF(BY26=0,0,IF(BW26=0,1,BY26/BW26))</f>
        <v>-1</v>
      </c>
      <c r="CA26" s="87">
        <f>SUMIF($C$6:BZ$6,CA$5,$C26:BZ26)</f>
        <v>315</v>
      </c>
      <c r="CB26" s="87">
        <f ca="1">SUMIF($C$6:CA$6,CB$5,$C26:CA26)</f>
        <v>81</v>
      </c>
      <c r="CC26" s="87">
        <f ca="1">SUM(CB26-CA26)</f>
        <v>-234</v>
      </c>
      <c r="CD26" s="22">
        <f ca="1">IF(CC26=0,0,IF(CA26=0,1,CC26/CA26))</f>
        <v>-0.74285714285714288</v>
      </c>
      <c r="CE26" s="87">
        <f>+DJ26</f>
        <v>23</v>
      </c>
      <c r="CF26" s="87">
        <f ca="1">OFFSET(DJ26,0,14,1,1)</f>
        <v>0</v>
      </c>
      <c r="CG26" s="87">
        <f ca="1">SUM(CF26-CE26)</f>
        <v>-23</v>
      </c>
      <c r="CH26" s="22">
        <f ca="1">IF(CG26=0,0,IF(CE26=0,1,CG26/CE26))</f>
        <v>-1</v>
      </c>
      <c r="CI26" s="87">
        <f>SUMIF($C$6:CH$6,CI$5,$C26:CH26)</f>
        <v>338</v>
      </c>
      <c r="CJ26" s="87">
        <f ca="1">SUMIF($C$6:CI$6,CJ$5,$C26:CI26)</f>
        <v>81</v>
      </c>
      <c r="CK26" s="87">
        <f ca="1">SUM(CJ26-CI26)</f>
        <v>-257</v>
      </c>
      <c r="CL26" s="22">
        <f ca="1">IF(CK26=0,0,IF(CI26=0,1,CK26/CI26))</f>
        <v>-0.76035502958579881</v>
      </c>
      <c r="CM26" s="87">
        <f>+DK26</f>
        <v>26</v>
      </c>
      <c r="CN26" s="87">
        <f ca="1">OFFSET(DK26,0,14,1,1)</f>
        <v>28</v>
      </c>
      <c r="CO26" s="87">
        <f ca="1">SUM(CN26-CM26)</f>
        <v>2</v>
      </c>
      <c r="CP26" s="22">
        <f ca="1">IF(CO26=0,0,IF(CM26=0,1,CO26/CM26))</f>
        <v>7.6923076923076927E-2</v>
      </c>
      <c r="CQ26" s="87">
        <f>SUMIF($C$6:CP$6,CQ$5,$C26:CP26)</f>
        <v>364</v>
      </c>
      <c r="CR26" s="87">
        <f ca="1">SUMIF($C$6:CQ$6,CR$5,$C26:CQ26)</f>
        <v>109</v>
      </c>
      <c r="CS26" s="87">
        <f ca="1">SUM(CR26-CQ26)</f>
        <v>-255</v>
      </c>
      <c r="CT26" s="22">
        <f ca="1">IF(CS26=0,0,IF(CQ26=0,1,CS26/CQ26))</f>
        <v>-0.7005494505494505</v>
      </c>
      <c r="CW26" s="12" t="s">
        <v>13</v>
      </c>
      <c r="CX26" s="81" t="s">
        <v>8</v>
      </c>
      <c r="CY26" s="16"/>
      <c r="CZ26" s="88">
        <f>SUMIF(OGB!$A$101:$A$111,'2010-2011'!CZ$7,OGB!D$101:D$111)</f>
        <v>25</v>
      </c>
      <c r="DA26" s="88">
        <f>SUMIF(OGB!$A$101:$A$111,'2010-2011'!DA$7,OGB!E$101:E$111)</f>
        <v>29</v>
      </c>
      <c r="DB26" s="88">
        <f>SUMIF(OGB!$A$101:$A$111,'2010-2011'!DB$7,OGB!F$101:F$111)</f>
        <v>17</v>
      </c>
      <c r="DC26" s="88">
        <f>SUMIF(OGB!$A$101:$A$111,'2010-2011'!DC$7,OGB!G$101:G$111)</f>
        <v>27</v>
      </c>
      <c r="DD26" s="88">
        <f>SUMIF(OGB!$A$101:$A$111,'2010-2011'!DD$7,OGB!H$101:H$111)</f>
        <v>58</v>
      </c>
      <c r="DE26" s="88">
        <f>SUMIF(OGB!$A$101:$A$111,'2010-2011'!DE$7,OGB!I$101:I$111)</f>
        <v>66</v>
      </c>
      <c r="DF26" s="88">
        <f>SUMIF(OGB!$A$101:$A$111,'2010-2011'!DF$7,OGB!J$101:J$111)</f>
        <v>15</v>
      </c>
      <c r="DG26" s="88">
        <f>SUMIF(OGB!$A$101:$A$111,'2010-2011'!DG$7,OGB!K$101:K$111)</f>
        <v>18</v>
      </c>
      <c r="DH26" s="88">
        <f>SUMIF(OGB!$A$101:$A$111,'2010-2011'!DH$7,OGB!L$101:L$111)</f>
        <v>20</v>
      </c>
      <c r="DI26" s="88">
        <f>SUMIF(OGB!$A$101:$A$111,'2010-2011'!DI$7,OGB!M$101:M$111)</f>
        <v>40</v>
      </c>
      <c r="DJ26" s="88">
        <f>SUMIF(OGB!$A$101:$A$111,'2010-2011'!DJ$7,OGB!N$101:N$111)</f>
        <v>23</v>
      </c>
      <c r="DK26" s="88">
        <f>SUMIF(OGB!$A$101:$A$111,'2010-2011'!DK$7,OGB!O$101:O$111)</f>
        <v>26</v>
      </c>
      <c r="DN26" s="88">
        <f>SUMIF(OGB!$A$101:$A$111,'2010-2011'!DN$7,OGB!D$101:D$111)</f>
        <v>37</v>
      </c>
      <c r="DO26" s="88">
        <f>SUMIF(OGB!$A$101:$A$111,'2010-2011'!DO$7,OGB!E$101:E$111)</f>
        <v>29</v>
      </c>
      <c r="DP26" s="88">
        <f>SUMIF(OGB!$A$101:$A$111,'2010-2011'!DP$7,OGB!F$101:F$111)</f>
        <v>15</v>
      </c>
      <c r="DQ26" s="88">
        <f>SUMIF(OGB!$A$101:$A$111,'2010-2011'!DQ$7,OGB!G$101:G$111)</f>
        <v>0</v>
      </c>
      <c r="DR26" s="88">
        <f>SUMIF(OGB!$A$101:$A$111,'2010-2011'!DR$7,OGB!H$101:H$111)</f>
        <v>0</v>
      </c>
      <c r="DS26" s="88">
        <f>SUMIF(OGB!$A$101:$A$111,'2010-2011'!DS$7,OGB!I$101:I$111)</f>
        <v>0</v>
      </c>
      <c r="DT26" s="88">
        <f>SUMIF(OGB!$A$101:$A$111,'2010-2011'!DT$7,OGB!J$101:J$111)</f>
        <v>0</v>
      </c>
      <c r="DU26" s="88">
        <f>SUMIF(OGB!$A$101:$A$111,'2010-2011'!DU$7,OGB!K$101:K$111)</f>
        <v>0</v>
      </c>
      <c r="DV26" s="88">
        <f>SUMIF(OGB!$A$101:$A$111,'2010-2011'!DV$7,OGB!L$101:L$111)</f>
        <v>0</v>
      </c>
      <c r="DW26" s="88">
        <f>SUMIF(OGB!$A$101:$A$111,'2010-2011'!DW$7,OGB!M$101:M$111)</f>
        <v>0</v>
      </c>
      <c r="DX26" s="88">
        <f>SUMIF(OGB!$A$101:$A$111,'2010-2011'!DX$7,OGB!N$101:N$111)</f>
        <v>0</v>
      </c>
      <c r="DY26" s="88">
        <f>SUMIF(OGB!$A$101:$A$111,'2010-2011'!DY$7,OGB!O$101:O$111)</f>
        <v>28</v>
      </c>
      <c r="DZ26"/>
    </row>
    <row r="27" spans="1:130" s="16" customFormat="1" ht="15.6">
      <c r="A27" s="90"/>
      <c r="B27" s="27" t="s">
        <v>9</v>
      </c>
      <c r="C27" s="14">
        <f>+SUM(C24:C26)</f>
        <v>35229</v>
      </c>
      <c r="D27" s="103">
        <f ca="1">+SUM(D24:D26)</f>
        <v>42331</v>
      </c>
      <c r="E27" s="14">
        <f ca="1">SUM(E24:E26)</f>
        <v>7102</v>
      </c>
      <c r="F27" s="15">
        <f ca="1">IF(E27=0,0,IF(C27=0,1,E27/C27))</f>
        <v>0.20159527661869484</v>
      </c>
      <c r="G27" s="14">
        <f>SUM(G24:G26)</f>
        <v>35229</v>
      </c>
      <c r="H27" s="103">
        <f ca="1">SUM(H24:H26)</f>
        <v>42331</v>
      </c>
      <c r="I27" s="14">
        <f ca="1">SUM(I24:I26)</f>
        <v>7102</v>
      </c>
      <c r="J27" s="15">
        <f ca="1">IF(I27=0,0,IF(G27=0,1,I27/G27))</f>
        <v>0.20159527661869484</v>
      </c>
      <c r="K27" s="14">
        <f>+SUM(K24:K26)</f>
        <v>34504</v>
      </c>
      <c r="L27" s="103">
        <f ca="1">+SUM(L24:L26)</f>
        <v>40756</v>
      </c>
      <c r="M27" s="14">
        <f ca="1">SUM(M24:M26)</f>
        <v>6252</v>
      </c>
      <c r="N27" s="15">
        <f ca="1">IF(M27=0,0,IF(K27=0,1,M27/K27))</f>
        <v>0.18119638302805471</v>
      </c>
      <c r="O27" s="14">
        <f>SUM(O24:O26)</f>
        <v>69733</v>
      </c>
      <c r="P27" s="103">
        <f ca="1">SUM(P24:P26)</f>
        <v>83087</v>
      </c>
      <c r="Q27" s="14">
        <f ca="1">SUM(Q24:Q26)</f>
        <v>13354</v>
      </c>
      <c r="R27" s="15">
        <f ca="1">IF(Q27=0,0,IF(O27=0,1,Q27/O27))</f>
        <v>0.19150187142385958</v>
      </c>
      <c r="S27" s="14">
        <f>+SUM(S24:S26)</f>
        <v>44317</v>
      </c>
      <c r="T27" s="103">
        <f ca="1">+SUM(T24:T26)</f>
        <v>49524</v>
      </c>
      <c r="U27" s="14">
        <f ca="1">SUM(U24:U26)</f>
        <v>5207</v>
      </c>
      <c r="V27" s="15">
        <f ca="1">IF(U27=0,0,IF(S27=0,1,U27/S27))</f>
        <v>0.11749441523568833</v>
      </c>
      <c r="W27" s="14">
        <f>SUM(W24:W26)</f>
        <v>114050</v>
      </c>
      <c r="X27" s="103">
        <f ca="1">SUM(X24:X26)</f>
        <v>132611</v>
      </c>
      <c r="Y27" s="14">
        <f ca="1">SUM(Y24:Y26)</f>
        <v>18561</v>
      </c>
      <c r="Z27" s="15">
        <f ca="1">IF(Y27=0,0,IF(W27=0,1,Y27/W27))</f>
        <v>0.16274441034633932</v>
      </c>
      <c r="AA27" s="14">
        <f>+SUM(AA24:AA26)</f>
        <v>47623</v>
      </c>
      <c r="AB27" s="103">
        <f ca="1">+SUM(AB24:AB26)</f>
        <v>56555</v>
      </c>
      <c r="AC27" s="14">
        <f ca="1">SUM(AC24:AC26)</f>
        <v>8932</v>
      </c>
      <c r="AD27" s="15">
        <f ca="1">IF(AC27=0,0,IF(AA27=0,1,AC27/AA27))</f>
        <v>0.18755643281607626</v>
      </c>
      <c r="AE27" s="14">
        <f>SUM(AE24:AE26)</f>
        <v>161673</v>
      </c>
      <c r="AF27" s="103">
        <f ca="1">SUM(AF24:AF26)</f>
        <v>189166</v>
      </c>
      <c r="AG27" s="14">
        <f ca="1">SUM(AG24:AG26)</f>
        <v>27493</v>
      </c>
      <c r="AH27" s="15">
        <f ca="1">IF(AG27=0,0,IF(AE27=0,1,AG27/AE27))</f>
        <v>0.17005313193916113</v>
      </c>
      <c r="AI27" s="14">
        <f>+SUM(AI24:AI26)</f>
        <v>53659</v>
      </c>
      <c r="AJ27" s="103">
        <f ca="1">+SUM(AJ24:AJ26)</f>
        <v>60831</v>
      </c>
      <c r="AK27" s="14">
        <f ca="1">SUM(AK24:AK26)</f>
        <v>7172</v>
      </c>
      <c r="AL27" s="15">
        <f ca="1">IF(AK27=0,0,IF(AI27=0,1,AK27/AI27))</f>
        <v>0.13365884567360556</v>
      </c>
      <c r="AM27" s="14">
        <f>SUM(AM24:AM26)</f>
        <v>215332</v>
      </c>
      <c r="AN27" s="103">
        <f ca="1">SUM(AN24:AN26)</f>
        <v>249997</v>
      </c>
      <c r="AO27" s="14">
        <f ca="1">SUM(AO24:AO26)</f>
        <v>34665</v>
      </c>
      <c r="AP27" s="15">
        <f ca="1">IF(AO27=0,0,IF(AM27=0,1,AO27/AM27))</f>
        <v>0.16098396894098416</v>
      </c>
      <c r="AQ27" s="14">
        <f>+SUM(AQ24:AQ26)</f>
        <v>54413</v>
      </c>
      <c r="AR27" s="103">
        <f ca="1">+SUM(AR24:AR26)</f>
        <v>64035</v>
      </c>
      <c r="AS27" s="14">
        <f ca="1">SUM(AS24:AS26)</f>
        <v>9622</v>
      </c>
      <c r="AT27" s="15">
        <f ca="1">IF(AS27=0,0,IF(AQ27=0,1,AS27/AQ27))</f>
        <v>0.17683274217558304</v>
      </c>
      <c r="AU27" s="14">
        <f>SUM(AU24:AU26)</f>
        <v>269745</v>
      </c>
      <c r="AV27" s="103">
        <f ca="1">SUM(AV24:AV26)</f>
        <v>314032</v>
      </c>
      <c r="AW27" s="14">
        <f ca="1">SUM(AW24:AW26)</f>
        <v>44287</v>
      </c>
      <c r="AX27" s="15">
        <f ca="1">IF(AW27=0,0,IF(AU27=0,1,AW27/AU27))</f>
        <v>0.16418098574579695</v>
      </c>
      <c r="AY27" s="14">
        <f>+SUM(AY24:AY26)</f>
        <v>70109</v>
      </c>
      <c r="AZ27" s="103">
        <f ca="1">+SUM(AZ24:AZ26)</f>
        <v>78496</v>
      </c>
      <c r="BA27" s="14">
        <f ca="1">SUM(BA24:BA26)</f>
        <v>8387</v>
      </c>
      <c r="BB27" s="15">
        <f ca="1">IF(BA27=0,0,IF(AY27=0,1,BA27/AY27))</f>
        <v>0.11962800781640018</v>
      </c>
      <c r="BC27" s="14">
        <f>SUM(BC24:BC26)</f>
        <v>339854</v>
      </c>
      <c r="BD27" s="103">
        <f ca="1">SUM(BD24:BD26)</f>
        <v>392528</v>
      </c>
      <c r="BE27" s="14">
        <f ca="1">SUM(BE24:BE26)</f>
        <v>52674</v>
      </c>
      <c r="BF27" s="15">
        <f ca="1">IF(BE27=0,0,IF(BC27=0,1,BE27/BC27))</f>
        <v>0.15499008397723729</v>
      </c>
      <c r="BG27" s="14">
        <f>+SUM(BG24:BG26)</f>
        <v>67874</v>
      </c>
      <c r="BH27" s="103">
        <f ca="1">+SUM(BH24:BH26)</f>
        <v>77981</v>
      </c>
      <c r="BI27" s="14">
        <f ca="1">SUM(BI24:BI26)</f>
        <v>10107</v>
      </c>
      <c r="BJ27" s="15">
        <f ca="1">IF(BI27=0,0,IF(BG27=0,1,BI27/BG27))</f>
        <v>0.1489082712084156</v>
      </c>
      <c r="BK27" s="14">
        <f>SUM(BK24:BK26)</f>
        <v>407728</v>
      </c>
      <c r="BL27" s="103">
        <f ca="1">SUM(BL24:BL26)</f>
        <v>470509</v>
      </c>
      <c r="BM27" s="14">
        <f ca="1">SUM(BM24:BM26)</f>
        <v>62781</v>
      </c>
      <c r="BN27" s="15">
        <f ca="1">IF(BM27=0,0,IF(BK27=0,1,BM27/BK27))</f>
        <v>0.15397765176784523</v>
      </c>
      <c r="BO27" s="14">
        <f>+SUM(BO24:BO26)</f>
        <v>55938</v>
      </c>
      <c r="BP27" s="103">
        <f ca="1">+SUM(BP24:BP26)</f>
        <v>64522</v>
      </c>
      <c r="BQ27" s="14">
        <f ca="1">SUM(BQ24:BQ26)</f>
        <v>8584</v>
      </c>
      <c r="BR27" s="15">
        <f ca="1">IF(BQ27=0,0,IF(BO27=0,1,BQ27/BO27))</f>
        <v>0.15345561156995244</v>
      </c>
      <c r="BS27" s="14">
        <f>SUM(BS24:BS26)</f>
        <v>463666</v>
      </c>
      <c r="BT27" s="103">
        <f ca="1">SUM(BT24:BT26)</f>
        <v>535031</v>
      </c>
      <c r="BU27" s="14">
        <f ca="1">SUM(BU24:BU26)</f>
        <v>71365</v>
      </c>
      <c r="BV27" s="15">
        <f ca="1">IF(BU27=0,0,IF(BS27=0,1,BU27/BS27))</f>
        <v>0.15391467133669495</v>
      </c>
      <c r="BW27" s="14">
        <f>+SUM(BW24:BW26)</f>
        <v>56535</v>
      </c>
      <c r="BX27" s="103">
        <f ca="1">+SUM(BX24:BX26)</f>
        <v>61181</v>
      </c>
      <c r="BY27" s="14">
        <f ca="1">SUM(BY24:BY26)</f>
        <v>4646</v>
      </c>
      <c r="BZ27" s="15">
        <f ca="1">IF(BY27=0,0,IF(BW27=0,1,BY27/BW27))</f>
        <v>8.2179181038294857E-2</v>
      </c>
      <c r="CA27" s="14">
        <f>SUM(CA24:CA26)</f>
        <v>520201</v>
      </c>
      <c r="CB27" s="103">
        <f ca="1">SUM(CB24:CB26)</f>
        <v>596212</v>
      </c>
      <c r="CC27" s="14">
        <f ca="1">SUM(CC24:CC26)</f>
        <v>76011</v>
      </c>
      <c r="CD27" s="15">
        <f ca="1">IF(CC27=0,0,IF(CA27=0,1,CC27/CA27))</f>
        <v>0.14611851957224226</v>
      </c>
      <c r="CE27" s="14">
        <f>+SUM(CE24:CE26)</f>
        <v>52619</v>
      </c>
      <c r="CF27" s="103">
        <f ca="1">+SUM(CF24:CF26)</f>
        <v>57183</v>
      </c>
      <c r="CG27" s="14">
        <f ca="1">SUM(CG24:CG26)</f>
        <v>4564</v>
      </c>
      <c r="CH27" s="15">
        <f ca="1">IF(CG27=0,0,IF(CE27=0,1,CG27/CE27))</f>
        <v>8.6736730078488755E-2</v>
      </c>
      <c r="CI27" s="14">
        <f>SUM(CI24:CI26)</f>
        <v>572820</v>
      </c>
      <c r="CJ27" s="103">
        <f ca="1">SUM(CJ24:CJ26)</f>
        <v>653395</v>
      </c>
      <c r="CK27" s="14">
        <f ca="1">SUM(CK24:CK26)</f>
        <v>80575</v>
      </c>
      <c r="CL27" s="15">
        <f ca="1">IF(CK27=0,0,IF(CI27=0,1,CK27/CI27))</f>
        <v>0.14066373380817709</v>
      </c>
      <c r="CM27" s="14">
        <f>+SUM(CM24:CM26)</f>
        <v>51558</v>
      </c>
      <c r="CN27" s="103">
        <f ca="1">+SUM(CN24:CN26)</f>
        <v>58226</v>
      </c>
      <c r="CO27" s="14">
        <f ca="1">SUM(CO24:CO26)</f>
        <v>6668</v>
      </c>
      <c r="CP27" s="15">
        <f ca="1">IF(CO27=0,0,IF(CM27=0,1,CO27/CM27))</f>
        <v>0.12933007486713993</v>
      </c>
      <c r="CQ27" s="14">
        <f>SUM(CQ24:CQ26)</f>
        <v>624378</v>
      </c>
      <c r="CR27" s="103">
        <f ca="1">SUM(CR24:CR26)</f>
        <v>711621</v>
      </c>
      <c r="CS27" s="14">
        <f ca="1">SUM(CS24:CS26)</f>
        <v>87243</v>
      </c>
      <c r="CT27" s="15">
        <f ca="1">IF(CS27=0,0,IF(CQ27=0,1,CS27/CQ27))</f>
        <v>0.13972785716344907</v>
      </c>
      <c r="CW27" s="12"/>
      <c r="CX27" s="12"/>
      <c r="CZ27" s="89"/>
      <c r="DA27" s="89"/>
      <c r="DB27" s="89"/>
      <c r="DC27" s="89"/>
      <c r="DD27" s="89"/>
      <c r="DE27" s="89"/>
      <c r="DF27" s="89"/>
      <c r="DG27" s="89"/>
      <c r="DH27" s="89"/>
      <c r="DI27" s="89"/>
      <c r="DJ27" s="89"/>
      <c r="DK27" s="89"/>
      <c r="DL27" s="12"/>
      <c r="DM27" s="12"/>
      <c r="DN27" s="89"/>
      <c r="DO27" s="89"/>
      <c r="DP27" s="89"/>
      <c r="DQ27" s="89"/>
      <c r="DR27" s="89"/>
      <c r="DS27" s="89"/>
      <c r="DT27" s="89"/>
      <c r="DU27" s="89"/>
      <c r="DV27" s="89"/>
      <c r="DW27" s="89"/>
      <c r="DX27" s="89"/>
      <c r="DY27" s="89"/>
      <c r="DZ27"/>
    </row>
    <row r="28" spans="1:130" s="12" customFormat="1" ht="15.6">
      <c r="A28" s="91"/>
      <c r="B28" s="28"/>
      <c r="C28" s="9"/>
      <c r="D28" s="9"/>
      <c r="E28" s="10"/>
      <c r="F28" s="11"/>
      <c r="G28" s="9"/>
      <c r="H28" s="9"/>
      <c r="I28" s="10"/>
      <c r="J28" s="11"/>
      <c r="K28" s="9"/>
      <c r="L28" s="9"/>
      <c r="M28" s="10"/>
      <c r="N28" s="11"/>
      <c r="O28" s="9"/>
      <c r="P28" s="9"/>
      <c r="Q28" s="10"/>
      <c r="R28" s="11"/>
      <c r="S28" s="9"/>
      <c r="T28" s="9"/>
      <c r="U28" s="10"/>
      <c r="V28" s="11"/>
      <c r="W28" s="9"/>
      <c r="X28" s="9"/>
      <c r="Y28" s="10"/>
      <c r="Z28" s="11"/>
      <c r="AA28" s="9"/>
      <c r="AB28" s="9"/>
      <c r="AC28" s="10"/>
      <c r="AD28" s="11"/>
      <c r="AE28" s="9"/>
      <c r="AF28" s="9"/>
      <c r="AG28" s="10"/>
      <c r="AH28" s="11"/>
      <c r="AI28" s="9"/>
      <c r="AJ28" s="9"/>
      <c r="AK28" s="10"/>
      <c r="AL28" s="11"/>
      <c r="AM28" s="9"/>
      <c r="AN28" s="9"/>
      <c r="AO28" s="10"/>
      <c r="AP28" s="11"/>
      <c r="AQ28" s="9"/>
      <c r="AR28" s="9"/>
      <c r="AS28" s="10"/>
      <c r="AT28" s="11"/>
      <c r="AU28" s="9"/>
      <c r="AV28" s="9"/>
      <c r="AW28" s="10"/>
      <c r="AX28" s="11"/>
      <c r="AY28" s="9"/>
      <c r="AZ28" s="9"/>
      <c r="BA28" s="10"/>
      <c r="BB28" s="11"/>
      <c r="BC28" s="9"/>
      <c r="BD28" s="9"/>
      <c r="BE28" s="10"/>
      <c r="BF28" s="11"/>
      <c r="BG28" s="9"/>
      <c r="BH28" s="9"/>
      <c r="BI28" s="10"/>
      <c r="BJ28" s="11"/>
      <c r="BK28" s="9"/>
      <c r="BL28" s="9"/>
      <c r="BM28" s="10"/>
      <c r="BN28" s="11"/>
      <c r="BO28" s="9"/>
      <c r="BP28" s="9"/>
      <c r="BQ28" s="10"/>
      <c r="BR28" s="11"/>
      <c r="BS28" s="9"/>
      <c r="BT28" s="9"/>
      <c r="BU28" s="10"/>
      <c r="BV28" s="11"/>
      <c r="BW28" s="9"/>
      <c r="BX28" s="9"/>
      <c r="BY28" s="10"/>
      <c r="BZ28" s="11"/>
      <c r="CA28" s="9"/>
      <c r="CB28" s="9"/>
      <c r="CC28" s="10"/>
      <c r="CD28" s="11"/>
      <c r="CE28" s="9"/>
      <c r="CF28" s="9"/>
      <c r="CG28" s="10"/>
      <c r="CH28" s="11"/>
      <c r="CI28" s="9"/>
      <c r="CJ28" s="9"/>
      <c r="CK28" s="10"/>
      <c r="CL28" s="11"/>
      <c r="CM28" s="9"/>
      <c r="CN28" s="9"/>
      <c r="CO28" s="10"/>
      <c r="CP28" s="11"/>
      <c r="CQ28" s="9"/>
      <c r="CR28" s="9"/>
      <c r="CS28" s="10"/>
      <c r="CT28" s="11"/>
      <c r="CY28" s="16"/>
      <c r="CZ28" s="89"/>
      <c r="DA28" s="89"/>
      <c r="DB28" s="89"/>
      <c r="DC28" s="89"/>
      <c r="DD28" s="89"/>
      <c r="DE28" s="89"/>
      <c r="DF28" s="89"/>
      <c r="DG28" s="89"/>
      <c r="DH28" s="89"/>
      <c r="DI28" s="89"/>
      <c r="DJ28" s="89"/>
      <c r="DK28" s="89"/>
      <c r="DN28" s="89"/>
      <c r="DO28" s="89"/>
      <c r="DP28" s="89"/>
      <c r="DQ28" s="89"/>
      <c r="DR28" s="89"/>
      <c r="DS28" s="89"/>
      <c r="DT28" s="89"/>
      <c r="DU28" s="89"/>
      <c r="DV28" s="89"/>
      <c r="DW28" s="89"/>
      <c r="DX28" s="89"/>
      <c r="DY28" s="89"/>
      <c r="DZ28"/>
    </row>
    <row r="29" spans="1:130" s="12" customFormat="1" ht="15" customHeight="1">
      <c r="A29" s="99"/>
      <c r="B29" s="31" t="s">
        <v>6</v>
      </c>
      <c r="C29" s="21">
        <f>+CZ29</f>
        <v>293457</v>
      </c>
      <c r="D29" s="87">
        <f ca="1">OFFSET(CZ29,0,14,1,1)</f>
        <v>300023</v>
      </c>
      <c r="E29" s="21">
        <f ca="1">SUM(D29-C29)</f>
        <v>6566</v>
      </c>
      <c r="F29" s="22">
        <f ca="1">IF(E29=0,0,IF(C29=0,1,E29/C29))</f>
        <v>2.2374657956702345E-2</v>
      </c>
      <c r="G29" s="21">
        <f>SUMIF($C$6:F$6,G$5,$C29:F29)</f>
        <v>293457</v>
      </c>
      <c r="H29" s="87">
        <f ca="1">SUMIF($C$6:G$6,H$5,$C29:G29)</f>
        <v>300023</v>
      </c>
      <c r="I29" s="21">
        <f ca="1">SUM(H29-G29)</f>
        <v>6566</v>
      </c>
      <c r="J29" s="22">
        <f ca="1">IF(I29=0,0,IF(G29=0,1,I29/G29))</f>
        <v>2.2374657956702345E-2</v>
      </c>
      <c r="K29" s="21">
        <f>+DA29</f>
        <v>275701</v>
      </c>
      <c r="L29" s="87">
        <f ca="1">OFFSET(DA29,0,14,1,1)</f>
        <v>284986</v>
      </c>
      <c r="M29" s="21">
        <f ca="1">SUM(L29-K29)</f>
        <v>9285</v>
      </c>
      <c r="N29" s="22">
        <f ca="1">IF(M29=0,0,IF(K29=0,1,M29/K29))</f>
        <v>3.3677788618829821E-2</v>
      </c>
      <c r="O29" s="21">
        <f>SUMIF($C$6:N$6,O$5,$C29:N29)</f>
        <v>569158</v>
      </c>
      <c r="P29" s="87">
        <f ca="1">SUMIF($C$6:O$6,P$5,$C29:O29)</f>
        <v>585009</v>
      </c>
      <c r="Q29" s="21">
        <f ca="1">SUM(P29-O29)</f>
        <v>15851</v>
      </c>
      <c r="R29" s="22">
        <f ca="1">IF(Q29=0,0,IF(O29=0,1,Q29/O29))</f>
        <v>2.7849911623837317E-2</v>
      </c>
      <c r="S29" s="21">
        <f>+DB29</f>
        <v>374223</v>
      </c>
      <c r="T29" s="87">
        <f ca="1">OFFSET(DB29,0,14,1,1)</f>
        <v>354723</v>
      </c>
      <c r="U29" s="21">
        <f ca="1">SUM(T29-S29)</f>
        <v>-19500</v>
      </c>
      <c r="V29" s="22">
        <f ca="1">IF(U29=0,0,IF(S29=0,1,U29/S29))</f>
        <v>-5.2107967709093241E-2</v>
      </c>
      <c r="W29" s="21">
        <f>SUMIF($C$6:V$6,W$5,$C29:V29)</f>
        <v>943381</v>
      </c>
      <c r="X29" s="87">
        <f ca="1">SUMIF($C$6:W$6,X$5,$C29:W29)</f>
        <v>939732</v>
      </c>
      <c r="Y29" s="21">
        <f ca="1">SUM(X29-W29)</f>
        <v>-3649</v>
      </c>
      <c r="Z29" s="22">
        <f ca="1">IF(Y29=0,0,IF(W29=0,1,Y29/W29))</f>
        <v>-3.868002429559213E-3</v>
      </c>
      <c r="AA29" s="21">
        <f>+DC29</f>
        <v>363736</v>
      </c>
      <c r="AB29" s="87">
        <f ca="1">OFFSET(DC29,0,14,1,1)</f>
        <v>367315</v>
      </c>
      <c r="AC29" s="21">
        <f ca="1">SUM(AB29-AA29)</f>
        <v>3579</v>
      </c>
      <c r="AD29" s="22">
        <f ca="1">IF(AC29=0,0,IF(AA29=0,1,AC29/AA29))</f>
        <v>9.8395539622143525E-3</v>
      </c>
      <c r="AE29" s="21">
        <f>SUMIF($C$6:AD$6,AE$5,$C29:AD29)</f>
        <v>1307117</v>
      </c>
      <c r="AF29" s="87">
        <f ca="1">SUMIF($C$6:AE$6,AF$5,$C29:AE29)</f>
        <v>1307047</v>
      </c>
      <c r="AG29" s="21">
        <f ca="1">SUM(AF29-AE29)</f>
        <v>-70</v>
      </c>
      <c r="AH29" s="22">
        <f ca="1">IF(AG29=0,0,IF(AE29=0,1,AG29/AE29))</f>
        <v>-5.3552971922176819E-5</v>
      </c>
      <c r="AI29" s="21">
        <f>+DD29</f>
        <v>398307</v>
      </c>
      <c r="AJ29" s="87">
        <f ca="1">OFFSET(DD29,0,14,1,1)</f>
        <v>396504</v>
      </c>
      <c r="AK29" s="21">
        <f ca="1">SUM(AJ29-AI29)</f>
        <v>-1803</v>
      </c>
      <c r="AL29" s="22">
        <f ca="1">IF(AK29=0,0,IF(AI29=0,1,AK29/AI29))</f>
        <v>-4.5266590845754653E-3</v>
      </c>
      <c r="AM29" s="21">
        <f>SUMIF($C$6:AL$6,AM$5,$C29:AL29)</f>
        <v>1705424</v>
      </c>
      <c r="AN29" s="87">
        <f ca="1">SUMIF($C$6:AM$6,AN$5,$C29:AM29)</f>
        <v>1703551</v>
      </c>
      <c r="AO29" s="21">
        <f ca="1">SUM(AN29-AM29)</f>
        <v>-1873</v>
      </c>
      <c r="AP29" s="22">
        <f ca="1">IF(AO29=0,0,IF(AM29=0,1,AO29/AM29))</f>
        <v>-1.0982606085055682E-3</v>
      </c>
      <c r="AQ29" s="21">
        <f>+DE29</f>
        <v>408142</v>
      </c>
      <c r="AR29" s="87">
        <f ca="1">OFFSET(DE29,0,14,1,1)</f>
        <v>421905</v>
      </c>
      <c r="AS29" s="21">
        <f ca="1">SUM(AR29-AQ29)</f>
        <v>13763</v>
      </c>
      <c r="AT29" s="22">
        <f ca="1">IF(AS29=0,0,IF(AQ29=0,1,AS29/AQ29))</f>
        <v>3.3721106869667908E-2</v>
      </c>
      <c r="AU29" s="21">
        <f>SUMIF($C$6:AT$6,AU$5,$C29:AT29)</f>
        <v>2113566</v>
      </c>
      <c r="AV29" s="87">
        <f ca="1">SUMIF($C$6:AU$6,AV$5,$C29:AU29)</f>
        <v>2125456</v>
      </c>
      <c r="AW29" s="21">
        <f ca="1">SUM(AV29-AU29)</f>
        <v>11890</v>
      </c>
      <c r="AX29" s="22">
        <f ca="1">IF(AW29=0,0,IF(AU29=0,1,AW29/AU29))</f>
        <v>5.62556362091366E-3</v>
      </c>
      <c r="AY29" s="21">
        <f>+DF29</f>
        <v>543219</v>
      </c>
      <c r="AZ29" s="87">
        <f ca="1">OFFSET(DF29,0,14,1,1)</f>
        <v>553403</v>
      </c>
      <c r="BA29" s="21">
        <f ca="1">SUM(AZ29-AY29)</f>
        <v>10184</v>
      </c>
      <c r="BB29" s="22">
        <f ca="1">IF(BA29=0,0,IF(AY29=0,1,BA29/AY29))</f>
        <v>1.8747503308978515E-2</v>
      </c>
      <c r="BC29" s="21">
        <f>SUMIF($C$6:BB$6,BC$5,$C29:BB29)</f>
        <v>2656785</v>
      </c>
      <c r="BD29" s="87">
        <f ca="1">SUMIF($C$6:BC$6,BD$5,$C29:BC29)</f>
        <v>2678859</v>
      </c>
      <c r="BE29" s="21">
        <f ca="1">SUM(BD29-BC29)</f>
        <v>22074</v>
      </c>
      <c r="BF29" s="22">
        <f ca="1">IF(BE29=0,0,IF(BC29=0,1,BE29/BC29))</f>
        <v>8.3085383273392467E-3</v>
      </c>
      <c r="BG29" s="21">
        <f>+DG29</f>
        <v>564856</v>
      </c>
      <c r="BH29" s="87">
        <f ca="1">OFFSET(DG29,0,14,1,1)</f>
        <v>548609</v>
      </c>
      <c r="BI29" s="21">
        <f ca="1">SUM(BH29-BG29)</f>
        <v>-16247</v>
      </c>
      <c r="BJ29" s="22">
        <f ca="1">IF(BI29=0,0,IF(BG29=0,1,BI29/BG29))</f>
        <v>-2.8763082980441033E-2</v>
      </c>
      <c r="BK29" s="21">
        <f>SUMIF($C$6:BJ$6,BK$5,$C29:BJ29)</f>
        <v>3221641</v>
      </c>
      <c r="BL29" s="87">
        <f ca="1">SUMIF($C$6:BK$6,BL$5,$C29:BK29)</f>
        <v>3227468</v>
      </c>
      <c r="BM29" s="21">
        <f ca="1">SUM(BL29-BK29)</f>
        <v>5827</v>
      </c>
      <c r="BN29" s="22">
        <f ca="1">IF(BM29=0,0,IF(BK29=0,1,BM29/BK29))</f>
        <v>1.8087055634069718E-3</v>
      </c>
      <c r="BO29" s="21">
        <f>+DH29</f>
        <v>412274</v>
      </c>
      <c r="BP29" s="87">
        <f ca="1">OFFSET(DH29,0,14,1,1)</f>
        <v>418719</v>
      </c>
      <c r="BQ29" s="21">
        <f ca="1">SUM(BP29-BO29)</f>
        <v>6445</v>
      </c>
      <c r="BR29" s="22">
        <f ca="1">IF(BQ29=0,0,IF(BO29=0,1,BQ29/BO29))</f>
        <v>1.5632807307761343E-2</v>
      </c>
      <c r="BS29" s="21">
        <f>SUMIF($C$6:BR$6,BS$5,$C29:BR29)</f>
        <v>3633915</v>
      </c>
      <c r="BT29" s="87">
        <f ca="1">SUMIF($C$6:BS$6,BT$5,$C29:BS29)</f>
        <v>3646187</v>
      </c>
      <c r="BU29" s="21">
        <f ca="1">SUM(BT29-BS29)</f>
        <v>12272</v>
      </c>
      <c r="BV29" s="22">
        <f ca="1">IF(BU29=0,0,IF(BS29=0,1,BU29/BS29))</f>
        <v>3.3770740372298198E-3</v>
      </c>
      <c r="BW29" s="21">
        <f>+DI29</f>
        <v>407231</v>
      </c>
      <c r="BX29" s="87">
        <f ca="1">OFFSET(DI29,0,14,1,1)</f>
        <v>393126</v>
      </c>
      <c r="BY29" s="21">
        <f ca="1">SUM(BX29-BW29)</f>
        <v>-14105</v>
      </c>
      <c r="BZ29" s="22">
        <f ca="1">IF(BY29=0,0,IF(BW29=0,1,BY29/BW29))</f>
        <v>-3.4636361180754902E-2</v>
      </c>
      <c r="CA29" s="21">
        <f>SUMIF($C$6:BZ$6,CA$5,$C29:BZ29)</f>
        <v>4041146</v>
      </c>
      <c r="CB29" s="87">
        <f ca="1">SUMIF($C$6:CA$6,CB$5,$C29:CA29)</f>
        <v>4039313</v>
      </c>
      <c r="CC29" s="21">
        <f ca="1">SUM(CB29-CA29)</f>
        <v>-1833</v>
      </c>
      <c r="CD29" s="22">
        <f ca="1">IF(CC29=0,0,IF(CA29=0,1,CC29/CA29))</f>
        <v>-4.535842060643194E-4</v>
      </c>
      <c r="CE29" s="21">
        <f>+DJ29</f>
        <v>370272</v>
      </c>
      <c r="CF29" s="87">
        <f ca="1">OFFSET(DJ29,0,14,1,1)</f>
        <v>364052</v>
      </c>
      <c r="CG29" s="21">
        <f ca="1">SUM(CF29-CE29)</f>
        <v>-6220</v>
      </c>
      <c r="CH29" s="22">
        <f ca="1">IF(CG29=0,0,IF(CE29=0,1,CG29/CE29))</f>
        <v>-1.6798461671419931E-2</v>
      </c>
      <c r="CI29" s="21">
        <f>SUMIF($C$6:CH$6,CI$5,$C29:CH29)</f>
        <v>4411418</v>
      </c>
      <c r="CJ29" s="87">
        <f ca="1">SUMIF($C$6:CI$6,CJ$5,$C29:CI29)</f>
        <v>4403365</v>
      </c>
      <c r="CK29" s="21">
        <f ca="1">SUM(CJ29-CI29)</f>
        <v>-8053</v>
      </c>
      <c r="CL29" s="22">
        <f ca="1">IF(CK29=0,0,IF(CI29=0,1,CK29/CI29))</f>
        <v>-1.8254901258506903E-3</v>
      </c>
      <c r="CM29" s="21">
        <f>+DK29</f>
        <v>356836</v>
      </c>
      <c r="CN29" s="87">
        <f ca="1">OFFSET(DK29,0,14,1,1)</f>
        <v>368699</v>
      </c>
      <c r="CO29" s="21">
        <f ca="1">SUM(CN29-CM29)</f>
        <v>11863</v>
      </c>
      <c r="CP29" s="22">
        <f ca="1">IF(CO29=0,0,IF(CM29=0,1,CO29/CM29))</f>
        <v>3.3244964073131635E-2</v>
      </c>
      <c r="CQ29" s="21">
        <f>SUMIF($C$6:CP$6,CQ$5,$C29:CP29)</f>
        <v>4768254</v>
      </c>
      <c r="CR29" s="87">
        <f ca="1">SUMIF($C$6:CQ$6,CR$5,$C29:CQ29)</f>
        <v>4772064</v>
      </c>
      <c r="CS29" s="21">
        <f ca="1">SUM(CR29-CQ29)</f>
        <v>3810</v>
      </c>
      <c r="CT29" s="22">
        <f ca="1">IF(CS29=0,0,IF(CQ29=0,1,CS29/CQ29))</f>
        <v>7.990346151861877E-4</v>
      </c>
      <c r="CW29" s="12" t="s">
        <v>14</v>
      </c>
      <c r="CX29" s="81" t="s">
        <v>6</v>
      </c>
      <c r="CZ29" s="88">
        <f>SUMIF(PB!$A$73:$A$78,'2010-2011'!CZ$7,PB!D$73:D$78)</f>
        <v>293457</v>
      </c>
      <c r="DA29" s="88">
        <f>SUMIF(PB!$A$73:$A$78,'2010-2011'!DA$7,PB!E$73:E$78)</f>
        <v>275701</v>
      </c>
      <c r="DB29" s="88">
        <f>SUMIF(PB!$A$73:$A$78,'2010-2011'!DB$7,PB!F$73:F$78)</f>
        <v>374223</v>
      </c>
      <c r="DC29" s="88">
        <f>SUMIF(PB!$A$73:$A$78,'2010-2011'!DC$7,PB!G$73:G$78)</f>
        <v>363736</v>
      </c>
      <c r="DD29" s="88">
        <f>SUMIF(PB!$A$73:$A$78,'2010-2011'!DD$7,PB!H$73:H$78)</f>
        <v>398307</v>
      </c>
      <c r="DE29" s="88">
        <f>SUMIF(PB!$A$73:$A$78,'2010-2011'!DE$7,PB!I$73:I$78)</f>
        <v>408142</v>
      </c>
      <c r="DF29" s="88">
        <f>SUMIF(PB!$A$73:$A$78,'2010-2011'!DF$7,PB!J$73:J$78)</f>
        <v>543219</v>
      </c>
      <c r="DG29" s="88">
        <f>SUMIF(PB!$A$73:$A$78,'2010-2011'!DG$7,PB!K$73:K$78)</f>
        <v>564856</v>
      </c>
      <c r="DH29" s="88">
        <f>SUMIF(PB!$A$73:$A$78,'2010-2011'!DH$7,PB!L$73:L$78)</f>
        <v>412274</v>
      </c>
      <c r="DI29" s="88">
        <f>SUMIF(PB!$A$73:$A$78,'2010-2011'!DI$7,PB!M$73:M$78)</f>
        <v>407231</v>
      </c>
      <c r="DJ29" s="88">
        <f>SUMIF(PB!$A$73:$A$78,'2010-2011'!DJ$7,PB!N$73:N$78)</f>
        <v>370272</v>
      </c>
      <c r="DK29" s="88">
        <f>SUMIF(PB!$A$73:$A$78,'2010-2011'!DK$7,PB!O$73:O$78)</f>
        <v>356836</v>
      </c>
      <c r="DN29" s="88">
        <f>SUMIF(PB!$A$73:$A$78,'2010-2011'!DN$7,PB!D$73:D$78)</f>
        <v>300023</v>
      </c>
      <c r="DO29" s="88">
        <f>SUMIF(PB!$A$73:$A$78,'2010-2011'!DO$7,PB!E$73:E$78)</f>
        <v>284986</v>
      </c>
      <c r="DP29" s="88">
        <f>SUMIF(PB!$A$73:$A$78,'2010-2011'!DP$7,PB!F$73:F$78)</f>
        <v>354723</v>
      </c>
      <c r="DQ29" s="88">
        <f>SUMIF(PB!$A$73:$A$78,'2010-2011'!DQ$7,PB!G$73:G$78)</f>
        <v>367315</v>
      </c>
      <c r="DR29" s="88">
        <f>SUMIF(PB!$A$73:$A$78,'2010-2011'!DR$7,PB!H$73:H$78)</f>
        <v>396504</v>
      </c>
      <c r="DS29" s="88">
        <f>SUMIF(PB!$A$73:$A$78,'2010-2011'!DS$7,PB!I$73:I$78)</f>
        <v>421905</v>
      </c>
      <c r="DT29" s="88">
        <f>SUMIF(PB!$A$73:$A$78,'2010-2011'!DT$7,PB!J$73:J$78)</f>
        <v>553403</v>
      </c>
      <c r="DU29" s="88">
        <f>SUMIF(PB!$A$73:$A$78,'2010-2011'!DU$7,PB!K$73:K$78)</f>
        <v>548609</v>
      </c>
      <c r="DV29" s="88">
        <f>SUMIF(PB!$A$73:$A$78,'2010-2011'!DV$7,PB!L$73:L$78)</f>
        <v>418719</v>
      </c>
      <c r="DW29" s="88">
        <f>SUMIF(PB!$A$73:$A$78,'2010-2011'!DW$7,PB!M$73:M$78)</f>
        <v>393126</v>
      </c>
      <c r="DX29" s="88">
        <f>SUMIF(PB!$A$73:$A$78,'2010-2011'!DX$7,PB!N$73:N$78)</f>
        <v>364052</v>
      </c>
      <c r="DY29" s="88">
        <f>SUMIF(PB!$A$73:$A$78,'2010-2011'!DY$7,PB!O$73:O$78)</f>
        <v>368699</v>
      </c>
      <c r="DZ29"/>
    </row>
    <row r="30" spans="1:130" s="12" customFormat="1" ht="15.6">
      <c r="A30" s="101" t="str">
        <f>+CW31</f>
        <v>Peace Bridge</v>
      </c>
      <c r="B30" s="29" t="s">
        <v>7</v>
      </c>
      <c r="C30" s="21">
        <f>+CZ30</f>
        <v>94196</v>
      </c>
      <c r="D30" s="87">
        <f ca="1">OFFSET(CZ30,0,14,1,1)</f>
        <v>96938</v>
      </c>
      <c r="E30" s="21">
        <f ca="1">SUM(D30-C30)</f>
        <v>2742</v>
      </c>
      <c r="F30" s="22">
        <f ca="1">IF(E30=0,0,IF(C30=0,1,E30/C30))</f>
        <v>2.9109516327657226E-2</v>
      </c>
      <c r="G30" s="21">
        <f>SUMIF($C$6:F$6,G$5,$C30:F30)</f>
        <v>94196</v>
      </c>
      <c r="H30" s="87">
        <f ca="1">SUMIF($C$6:G$6,H$5,$C30:G30)</f>
        <v>96938</v>
      </c>
      <c r="I30" s="21">
        <f ca="1">SUM(H30-G30)</f>
        <v>2742</v>
      </c>
      <c r="J30" s="22">
        <f ca="1">IF(I30=0,0,IF(G30=0,1,I30/G30))</f>
        <v>2.9109516327657226E-2</v>
      </c>
      <c r="K30" s="21">
        <f>+DA30</f>
        <v>89778</v>
      </c>
      <c r="L30" s="87">
        <f ca="1">OFFSET(DA30,0,14,1,1)</f>
        <v>95153</v>
      </c>
      <c r="M30" s="21">
        <f ca="1">SUM(L30-K30)</f>
        <v>5375</v>
      </c>
      <c r="N30" s="22">
        <f ca="1">IF(M30=0,0,IF(K30=0,1,M30/K30))</f>
        <v>5.9869901312125468E-2</v>
      </c>
      <c r="O30" s="21">
        <f>SUMIF($C$6:N$6,O$5,$C30:N30)</f>
        <v>183974</v>
      </c>
      <c r="P30" s="87">
        <f ca="1">SUMIF($C$6:O$6,P$5,$C30:O30)</f>
        <v>192091</v>
      </c>
      <c r="Q30" s="21">
        <f ca="1">SUM(P30-O30)</f>
        <v>8117</v>
      </c>
      <c r="R30" s="22">
        <f ca="1">IF(Q30=0,0,IF(O30=0,1,Q30/O30))</f>
        <v>4.4120364834161346E-2</v>
      </c>
      <c r="S30" s="21">
        <f>+DB30</f>
        <v>109651</v>
      </c>
      <c r="T30" s="87">
        <f ca="1">OFFSET(DB30,0,14,1,1)</f>
        <v>114026</v>
      </c>
      <c r="U30" s="21">
        <f ca="1">SUM(T30-S30)</f>
        <v>4375</v>
      </c>
      <c r="V30" s="22">
        <f ca="1">IF(U30=0,0,IF(S30=0,1,U30/S30))</f>
        <v>3.9899316923694264E-2</v>
      </c>
      <c r="W30" s="21">
        <f>SUMIF($C$6:V$6,W$5,$C30:V30)</f>
        <v>293625</v>
      </c>
      <c r="X30" s="87">
        <f ca="1">SUMIF($C$6:W$6,X$5,$C30:W30)</f>
        <v>306117</v>
      </c>
      <c r="Y30" s="21">
        <f ca="1">SUM(X30-W30)</f>
        <v>12492</v>
      </c>
      <c r="Z30" s="22">
        <f ca="1">IF(Y30=0,0,IF(W30=0,1,Y30/W30))</f>
        <v>4.2544061302681992E-2</v>
      </c>
      <c r="AA30" s="21">
        <f>+DC30</f>
        <v>105233</v>
      </c>
      <c r="AB30" s="87">
        <f ca="1">OFFSET(DC30,0,14,1,1)</f>
        <v>102940</v>
      </c>
      <c r="AC30" s="21">
        <f ca="1">SUM(AB30-AA30)</f>
        <v>-2293</v>
      </c>
      <c r="AD30" s="22">
        <f ca="1">IF(AC30=0,0,IF(AA30=0,1,AC30/AA30))</f>
        <v>-2.1789742761301113E-2</v>
      </c>
      <c r="AE30" s="21">
        <f>SUMIF($C$6:AD$6,AE$5,$C30:AD30)</f>
        <v>398858</v>
      </c>
      <c r="AF30" s="87">
        <f ca="1">SUMIF($C$6:AE$6,AF$5,$C30:AE30)</f>
        <v>409057</v>
      </c>
      <c r="AG30" s="21">
        <f ca="1">SUM(AF30-AE30)</f>
        <v>10199</v>
      </c>
      <c r="AH30" s="22">
        <f ca="1">IF(AG30=0,0,IF(AE30=0,1,AG30/AE30))</f>
        <v>2.557050378831564E-2</v>
      </c>
      <c r="AI30" s="21">
        <f>+DD30</f>
        <v>103049</v>
      </c>
      <c r="AJ30" s="87">
        <f ca="1">OFFSET(DD30,0,14,1,1)</f>
        <v>107147</v>
      </c>
      <c r="AK30" s="21">
        <f ca="1">SUM(AJ30-AI30)</f>
        <v>4098</v>
      </c>
      <c r="AL30" s="22">
        <f ca="1">IF(AK30=0,0,IF(AI30=0,1,AK30/AI30))</f>
        <v>3.9767489252685619E-2</v>
      </c>
      <c r="AM30" s="21">
        <f>SUMIF($C$6:AL$6,AM$5,$C30:AL30)</f>
        <v>501907</v>
      </c>
      <c r="AN30" s="87">
        <f ca="1">SUMIF($C$6:AM$6,AN$5,$C30:AM30)</f>
        <v>516204</v>
      </c>
      <c r="AO30" s="21">
        <f ca="1">SUM(AN30-AM30)</f>
        <v>14297</v>
      </c>
      <c r="AP30" s="22">
        <f ca="1">IF(AO30=0,0,IF(AM30=0,1,AO30/AM30))</f>
        <v>2.8485356848977999E-2</v>
      </c>
      <c r="AQ30" s="21">
        <f>+DE30</f>
        <v>110305</v>
      </c>
      <c r="AR30" s="87">
        <f ca="1">OFFSET(DE30,0,14,1,1)</f>
        <v>111970</v>
      </c>
      <c r="AS30" s="21">
        <f ca="1">SUM(AR30-AQ30)</f>
        <v>1665</v>
      </c>
      <c r="AT30" s="22">
        <f ca="1">IF(AS30=0,0,IF(AQ30=0,1,AS30/AQ30))</f>
        <v>1.5094510674946739E-2</v>
      </c>
      <c r="AU30" s="21">
        <f>SUMIF($C$6:AT$6,AU$5,$C30:AT30)</f>
        <v>612212</v>
      </c>
      <c r="AV30" s="87">
        <f ca="1">SUMIF($C$6:AU$6,AV$5,$C30:AU30)</f>
        <v>628174</v>
      </c>
      <c r="AW30" s="21">
        <f ca="1">SUM(AV30-AU30)</f>
        <v>15962</v>
      </c>
      <c r="AX30" s="22">
        <f ca="1">IF(AW30=0,0,IF(AU30=0,1,AW30/AU30))</f>
        <v>2.6072667638007748E-2</v>
      </c>
      <c r="AY30" s="21">
        <f>+DF30</f>
        <v>99663</v>
      </c>
      <c r="AZ30" s="87">
        <f ca="1">OFFSET(DF30,0,14,1,1)</f>
        <v>97612</v>
      </c>
      <c r="BA30" s="21">
        <f ca="1">SUM(AZ30-AY30)</f>
        <v>-2051</v>
      </c>
      <c r="BB30" s="22">
        <f ca="1">IF(BA30=0,0,IF(AY30=0,1,BA30/AY30))</f>
        <v>-2.0579352417647471E-2</v>
      </c>
      <c r="BC30" s="21">
        <f>SUMIF($C$6:BB$6,BC$5,$C30:BB30)</f>
        <v>711875</v>
      </c>
      <c r="BD30" s="87">
        <f ca="1">SUMIF($C$6:BC$6,BD$5,$C30:BC30)</f>
        <v>725786</v>
      </c>
      <c r="BE30" s="21">
        <f ca="1">SUM(BD30-BC30)</f>
        <v>13911</v>
      </c>
      <c r="BF30" s="22">
        <f ca="1">IF(BE30=0,0,IF(BC30=0,1,BE30/BC30))</f>
        <v>1.9541352063213346E-2</v>
      </c>
      <c r="BG30" s="21">
        <f>+DG30</f>
        <v>105704</v>
      </c>
      <c r="BH30" s="87">
        <f ca="1">OFFSET(DG30,0,14,1,1)</f>
        <v>111239</v>
      </c>
      <c r="BI30" s="21">
        <f ca="1">SUM(BH30-BG30)</f>
        <v>5535</v>
      </c>
      <c r="BJ30" s="22">
        <f ca="1">IF(BI30=0,0,IF(BG30=0,1,BI30/BG30))</f>
        <v>5.2363202906228715E-2</v>
      </c>
      <c r="BK30" s="21">
        <f>SUMIF($C$6:BJ$6,BK$5,$C30:BJ30)</f>
        <v>817579</v>
      </c>
      <c r="BL30" s="87">
        <f ca="1">SUMIF($C$6:BK$6,BL$5,$C30:BK30)</f>
        <v>837025</v>
      </c>
      <c r="BM30" s="21">
        <f ca="1">SUM(BL30-BK30)</f>
        <v>19446</v>
      </c>
      <c r="BN30" s="22">
        <f ca="1">IF(BM30=0,0,IF(BK30=0,1,BM30/BK30))</f>
        <v>2.3784857487777939E-2</v>
      </c>
      <c r="BO30" s="21">
        <f>+DH30</f>
        <v>106453</v>
      </c>
      <c r="BP30" s="87">
        <f ca="1">OFFSET(DH30,0,14,1,1)</f>
        <v>108022</v>
      </c>
      <c r="BQ30" s="21">
        <f ca="1">SUM(BP30-BO30)</f>
        <v>1569</v>
      </c>
      <c r="BR30" s="22">
        <f ca="1">IF(BQ30=0,0,IF(BO30=0,1,BQ30/BO30))</f>
        <v>1.4738898856772473E-2</v>
      </c>
      <c r="BS30" s="21">
        <f>SUMIF($C$6:BR$6,BS$5,$C30:BR30)</f>
        <v>924032</v>
      </c>
      <c r="BT30" s="87">
        <f ca="1">SUMIF($C$6:BS$6,BT$5,$C30:BS30)</f>
        <v>945047</v>
      </c>
      <c r="BU30" s="21">
        <f ca="1">SUM(BT30-BS30)</f>
        <v>21015</v>
      </c>
      <c r="BV30" s="22">
        <f ca="1">IF(BU30=0,0,IF(BS30=0,1,BU30/BS30))</f>
        <v>2.2742718866879071E-2</v>
      </c>
      <c r="BW30" s="21">
        <f>+DI30</f>
        <v>103943</v>
      </c>
      <c r="BX30" s="87">
        <f ca="1">OFFSET(DI30,0,14,1,1)</f>
        <v>107200</v>
      </c>
      <c r="BY30" s="21">
        <f ca="1">SUM(BX30-BW30)</f>
        <v>3257</v>
      </c>
      <c r="BZ30" s="22">
        <f ca="1">IF(BY30=0,0,IF(BW30=0,1,BY30/BW30))</f>
        <v>3.133448139845877E-2</v>
      </c>
      <c r="CA30" s="21">
        <f>SUMIF($C$6:BZ$6,CA$5,$C30:BZ30)</f>
        <v>1027975</v>
      </c>
      <c r="CB30" s="87">
        <f ca="1">SUMIF($C$6:CA$6,CB$5,$C30:CA30)</f>
        <v>1052247</v>
      </c>
      <c r="CC30" s="21">
        <f ca="1">SUM(CB30-CA30)</f>
        <v>24272</v>
      </c>
      <c r="CD30" s="22">
        <f ca="1">IF(CC30=0,0,IF(CA30=0,1,CC30/CA30))</f>
        <v>2.3611469150514361E-2</v>
      </c>
      <c r="CE30" s="21">
        <f>+DJ30</f>
        <v>102677</v>
      </c>
      <c r="CF30" s="87">
        <f ca="1">OFFSET(DJ30,0,14,1,1)</f>
        <v>105821</v>
      </c>
      <c r="CG30" s="21">
        <f ca="1">SUM(CF30-CE30)</f>
        <v>3144</v>
      </c>
      <c r="CH30" s="22">
        <f ca="1">IF(CG30=0,0,IF(CE30=0,1,CG30/CE30))</f>
        <v>3.0620294710597309E-2</v>
      </c>
      <c r="CI30" s="21">
        <f>SUMIF($C$6:CH$6,CI$5,$C30:CH30)</f>
        <v>1130652</v>
      </c>
      <c r="CJ30" s="87">
        <f ca="1">SUMIF($C$6:CI$6,CJ$5,$C30:CI30)</f>
        <v>1158068</v>
      </c>
      <c r="CK30" s="21">
        <f ca="1">SUM(CJ30-CI30)</f>
        <v>27416</v>
      </c>
      <c r="CL30" s="22">
        <f ca="1">IF(CK30=0,0,IF(CI30=0,1,CK30/CI30))</f>
        <v>2.4247956046599663E-2</v>
      </c>
      <c r="CM30" s="21">
        <f>+DK30</f>
        <v>90545</v>
      </c>
      <c r="CN30" s="87">
        <f ca="1">OFFSET(DK30,0,14,1,1)</f>
        <v>94990</v>
      </c>
      <c r="CO30" s="21">
        <f ca="1">SUM(CN30-CM30)</f>
        <v>4445</v>
      </c>
      <c r="CP30" s="22">
        <f ca="1">IF(CO30=0,0,IF(CM30=0,1,CO30/CM30))</f>
        <v>4.9091611905682259E-2</v>
      </c>
      <c r="CQ30" s="21">
        <f>SUMIF($C$6:CP$6,CQ$5,$C30:CP30)</f>
        <v>1221197</v>
      </c>
      <c r="CR30" s="87">
        <f ca="1">SUMIF($C$6:CQ$6,CR$5,$C30:CQ30)</f>
        <v>1253058</v>
      </c>
      <c r="CS30" s="21">
        <f ca="1">SUM(CR30-CQ30)</f>
        <v>31861</v>
      </c>
      <c r="CT30" s="22">
        <f ca="1">IF(CS30=0,0,IF(CQ30=0,1,CS30/CQ30))</f>
        <v>2.6089975655033546E-2</v>
      </c>
      <c r="CW30" s="12" t="s">
        <v>14</v>
      </c>
      <c r="CX30" s="81" t="s">
        <v>7</v>
      </c>
      <c r="CY30" s="16"/>
      <c r="CZ30" s="88">
        <f>SUMIF(PB!$A$87:$A$92,'2010-2011'!CZ$7,PB!D$87:D$92)</f>
        <v>94196</v>
      </c>
      <c r="DA30" s="88">
        <f>SUMIF(PB!$A$87:$A$92,'2010-2011'!DA$7,PB!E$87:E$92)</f>
        <v>89778</v>
      </c>
      <c r="DB30" s="88">
        <f>SUMIF(PB!$A$87:$A$92,'2010-2011'!DB$7,PB!F$87:F$92)</f>
        <v>109651</v>
      </c>
      <c r="DC30" s="88">
        <f>SUMIF(PB!$A$87:$A$92,'2010-2011'!DC$7,PB!G$87:G$92)</f>
        <v>105233</v>
      </c>
      <c r="DD30" s="88">
        <f>SUMIF(PB!$A$87:$A$92,'2010-2011'!DD$7,PB!H$87:H$92)</f>
        <v>103049</v>
      </c>
      <c r="DE30" s="88">
        <f>SUMIF(PB!$A$87:$A$92,'2010-2011'!DE$7,PB!I$87:I$92)</f>
        <v>110305</v>
      </c>
      <c r="DF30" s="88">
        <f>SUMIF(PB!$A$87:$A$92,'2010-2011'!DF$7,PB!J$87:J$92)</f>
        <v>99663</v>
      </c>
      <c r="DG30" s="88">
        <f>SUMIF(PB!$A$87:$A$92,'2010-2011'!DG$7,PB!K$87:K$92)</f>
        <v>105704</v>
      </c>
      <c r="DH30" s="88">
        <f>SUMIF(PB!$A$87:$A$92,'2010-2011'!DH$7,PB!L$87:L$92)</f>
        <v>106453</v>
      </c>
      <c r="DI30" s="88">
        <f>SUMIF(PB!$A$87:$A$92,'2010-2011'!DI$7,PB!M$87:M$92)</f>
        <v>103943</v>
      </c>
      <c r="DJ30" s="88">
        <f>SUMIF(PB!$A$87:$A$92,'2010-2011'!DJ$7,PB!N$87:N$92)</f>
        <v>102677</v>
      </c>
      <c r="DK30" s="88">
        <f>SUMIF(PB!$A$87:$A$92,'2010-2011'!DK$7,PB!O$87:O$92)</f>
        <v>90545</v>
      </c>
      <c r="DN30" s="88">
        <f>SUMIF(PB!$A$87:$A$92,'2010-2011'!DN$7,PB!D$87:D$92)</f>
        <v>96938</v>
      </c>
      <c r="DO30" s="88">
        <f>SUMIF(PB!$A$87:$A$92,'2010-2011'!DO$7,PB!E$87:E$92)</f>
        <v>95153</v>
      </c>
      <c r="DP30" s="88">
        <f>SUMIF(PB!$A$87:$A$92,'2010-2011'!DP$7,PB!F$87:F$92)</f>
        <v>114026</v>
      </c>
      <c r="DQ30" s="88">
        <f>SUMIF(PB!$A$87:$A$92,'2010-2011'!DQ$7,PB!G$87:G$92)</f>
        <v>102940</v>
      </c>
      <c r="DR30" s="88">
        <f>SUMIF(PB!$A$87:$A$92,'2010-2011'!DR$7,PB!H$87:H$92)</f>
        <v>107147</v>
      </c>
      <c r="DS30" s="88">
        <f>SUMIF(PB!$A$87:$A$92,'2010-2011'!DS$7,PB!I$87:I$92)</f>
        <v>111970</v>
      </c>
      <c r="DT30" s="88">
        <f>SUMIF(PB!$A$87:$A$92,'2010-2011'!DT$7,PB!J$87:J$92)</f>
        <v>97612</v>
      </c>
      <c r="DU30" s="88">
        <f>SUMIF(PB!$A$87:$A$92,'2010-2011'!DU$7,PB!K$87:K$92)</f>
        <v>111239</v>
      </c>
      <c r="DV30" s="88">
        <f>SUMIF(PB!$A$87:$A$92,'2010-2011'!DV$7,PB!L$87:L$92)</f>
        <v>108022</v>
      </c>
      <c r="DW30" s="88">
        <f>SUMIF(PB!$A$87:$A$92,'2010-2011'!DW$7,PB!M$87:M$92)</f>
        <v>107200</v>
      </c>
      <c r="DX30" s="88">
        <f>SUMIF(PB!$A$87:$A$92,'2010-2011'!DX$7,PB!N$87:N$92)</f>
        <v>105821</v>
      </c>
      <c r="DY30" s="88">
        <f>SUMIF(PB!$A$87:$A$92,'2010-2011'!DY$7,PB!O$87:O$92)</f>
        <v>94990</v>
      </c>
      <c r="DZ30"/>
    </row>
    <row r="31" spans="1:130" s="12" customFormat="1" ht="15.6">
      <c r="A31" s="100"/>
      <c r="B31" s="29" t="s">
        <v>8</v>
      </c>
      <c r="C31" s="87">
        <f>+CZ31</f>
        <v>2140</v>
      </c>
      <c r="D31" s="87">
        <f ca="1">OFFSET(CZ31,0,14,1,1)</f>
        <v>2260</v>
      </c>
      <c r="E31" s="87">
        <f ca="1">SUM(D31-C31)</f>
        <v>120</v>
      </c>
      <c r="F31" s="22">
        <f ca="1">IF(E31=0,0,IF(C31=0,1,E31/C31))</f>
        <v>5.6074766355140186E-2</v>
      </c>
      <c r="G31" s="87">
        <f>SUMIF($C$6:F$6,G$5,$C31:F31)</f>
        <v>2140</v>
      </c>
      <c r="H31" s="87">
        <f ca="1">SUMIF($C$6:G$6,H$5,$C31:G31)</f>
        <v>2260</v>
      </c>
      <c r="I31" s="87">
        <f ca="1">SUM(H31-G31)</f>
        <v>120</v>
      </c>
      <c r="J31" s="22">
        <f ca="1">IF(I31=0,0,IF(G31=0,1,I31/G31))</f>
        <v>5.6074766355140186E-2</v>
      </c>
      <c r="K31" s="87">
        <f>+DA31</f>
        <v>1940</v>
      </c>
      <c r="L31" s="87">
        <f ca="1">OFFSET(DA31,0,14,1,1)</f>
        <v>2234</v>
      </c>
      <c r="M31" s="87">
        <f ca="1">SUM(L31-K31)</f>
        <v>294</v>
      </c>
      <c r="N31" s="22">
        <f ca="1">IF(M31=0,0,IF(K31=0,1,M31/K31))</f>
        <v>0.15154639175257731</v>
      </c>
      <c r="O31" s="87">
        <f>SUMIF($C$6:N$6,O$5,$C31:N31)</f>
        <v>4080</v>
      </c>
      <c r="P31" s="87">
        <f ca="1">SUMIF($C$6:O$6,P$5,$C31:O31)</f>
        <v>4494</v>
      </c>
      <c r="Q31" s="87">
        <f ca="1">SUM(P31-O31)</f>
        <v>414</v>
      </c>
      <c r="R31" s="22">
        <f ca="1">IF(Q31=0,0,IF(O31=0,1,Q31/O31))</f>
        <v>0.10147058823529412</v>
      </c>
      <c r="S31" s="87">
        <f>+DB31</f>
        <v>2006</v>
      </c>
      <c r="T31" s="87">
        <f ca="1">OFFSET(DB31,0,14,1,1)</f>
        <v>2334</v>
      </c>
      <c r="U31" s="87">
        <f ca="1">SUM(T31-S31)</f>
        <v>328</v>
      </c>
      <c r="V31" s="22">
        <f ca="1">IF(U31=0,0,IF(S31=0,1,U31/S31))</f>
        <v>0.16350947158524426</v>
      </c>
      <c r="W31" s="87">
        <f>SUMIF($C$6:V$6,W$5,$C31:V31)</f>
        <v>6086</v>
      </c>
      <c r="X31" s="87">
        <f ca="1">SUMIF($C$6:W$6,X$5,$C31:W31)</f>
        <v>6828</v>
      </c>
      <c r="Y31" s="87">
        <f ca="1">SUM(X31-W31)</f>
        <v>742</v>
      </c>
      <c r="Z31" s="22">
        <f ca="1">IF(Y31=0,0,IF(W31=0,1,Y31/W31))</f>
        <v>0.12191915872494249</v>
      </c>
      <c r="AA31" s="87">
        <f>+DC31</f>
        <v>2080</v>
      </c>
      <c r="AB31" s="87">
        <f ca="1">OFFSET(DC31,0,14,1,1)</f>
        <v>2322</v>
      </c>
      <c r="AC31" s="87">
        <f ca="1">SUM(AB31-AA31)</f>
        <v>242</v>
      </c>
      <c r="AD31" s="22">
        <f ca="1">IF(AC31=0,0,IF(AA31=0,1,AC31/AA31))</f>
        <v>0.11634615384615385</v>
      </c>
      <c r="AE31" s="87">
        <f>SUMIF($C$6:AD$6,AE$5,$C31:AD31)</f>
        <v>8166</v>
      </c>
      <c r="AF31" s="87">
        <f ca="1">SUMIF($C$6:AE$6,AF$5,$C31:AE31)</f>
        <v>9150</v>
      </c>
      <c r="AG31" s="87">
        <f ca="1">SUM(AF31-AE31)</f>
        <v>984</v>
      </c>
      <c r="AH31" s="22">
        <f ca="1">IF(AG31=0,0,IF(AE31=0,1,AG31/AE31))</f>
        <v>0.12049963262307127</v>
      </c>
      <c r="AI31" s="87">
        <f>+DD31</f>
        <v>2454</v>
      </c>
      <c r="AJ31" s="87">
        <f ca="1">OFFSET(DD31,0,14,1,1)</f>
        <v>2664</v>
      </c>
      <c r="AK31" s="87">
        <f ca="1">SUM(AJ31-AI31)</f>
        <v>210</v>
      </c>
      <c r="AL31" s="22">
        <f ca="1">IF(AK31=0,0,IF(AI31=0,1,AK31/AI31))</f>
        <v>8.557457212713937E-2</v>
      </c>
      <c r="AM31" s="87">
        <f>SUMIF($C$6:AL$6,AM$5,$C31:AL31)</f>
        <v>10620</v>
      </c>
      <c r="AN31" s="87">
        <f ca="1">SUMIF($C$6:AM$6,AN$5,$C31:AM31)</f>
        <v>11814</v>
      </c>
      <c r="AO31" s="87">
        <f ca="1">SUM(AN31-AM31)</f>
        <v>1194</v>
      </c>
      <c r="AP31" s="22">
        <f ca="1">IF(AO31=0,0,IF(AM31=0,1,AO31/AM31))</f>
        <v>0.11242937853107345</v>
      </c>
      <c r="AQ31" s="87">
        <f>+DE31</f>
        <v>2100</v>
      </c>
      <c r="AR31" s="87">
        <f ca="1">OFFSET(DE31,0,14,1,1)</f>
        <v>2350</v>
      </c>
      <c r="AS31" s="87">
        <f ca="1">SUM(AR31-AQ31)</f>
        <v>250</v>
      </c>
      <c r="AT31" s="22">
        <f ca="1">IF(AS31=0,0,IF(AQ31=0,1,AS31/AQ31))</f>
        <v>0.11904761904761904</v>
      </c>
      <c r="AU31" s="87">
        <f>SUMIF($C$6:AT$6,AU$5,$C31:AT31)</f>
        <v>12720</v>
      </c>
      <c r="AV31" s="87">
        <f ca="1">SUMIF($C$6:AU$6,AV$5,$C31:AU31)</f>
        <v>14164</v>
      </c>
      <c r="AW31" s="87">
        <f ca="1">SUM(AV31-AU31)</f>
        <v>1444</v>
      </c>
      <c r="AX31" s="22">
        <f ca="1">IF(AW31=0,0,IF(AU31=0,1,AW31/AU31))</f>
        <v>0.11352201257861635</v>
      </c>
      <c r="AY31" s="87">
        <f>+DF31</f>
        <v>2664</v>
      </c>
      <c r="AZ31" s="87">
        <f ca="1">OFFSET(DF31,0,14,1,1)</f>
        <v>2868</v>
      </c>
      <c r="BA31" s="87">
        <f ca="1">SUM(AZ31-AY31)</f>
        <v>204</v>
      </c>
      <c r="BB31" s="22">
        <f ca="1">IF(BA31=0,0,IF(AY31=0,1,BA31/AY31))</f>
        <v>7.6576576576576572E-2</v>
      </c>
      <c r="BC31" s="87">
        <f>SUMIF($C$6:BB$6,BC$5,$C31:BB31)</f>
        <v>15384</v>
      </c>
      <c r="BD31" s="87">
        <f ca="1">SUMIF($C$6:BC$6,BD$5,$C31:BC31)</f>
        <v>17032</v>
      </c>
      <c r="BE31" s="87">
        <f ca="1">SUM(BD31-BC31)</f>
        <v>1648</v>
      </c>
      <c r="BF31" s="22">
        <f ca="1">IF(BE31=0,0,IF(BC31=0,1,BE31/BC31))</f>
        <v>0.10712428497139885</v>
      </c>
      <c r="BG31" s="87">
        <f>+DG31</f>
        <v>2838</v>
      </c>
      <c r="BH31" s="87">
        <f ca="1">OFFSET(DG31,0,14,1,1)</f>
        <v>3056</v>
      </c>
      <c r="BI31" s="87">
        <f ca="1">SUM(BH31-BG31)</f>
        <v>218</v>
      </c>
      <c r="BJ31" s="22">
        <f ca="1">IF(BI31=0,0,IF(BG31=0,1,BI31/BG31))</f>
        <v>7.6814658210007047E-2</v>
      </c>
      <c r="BK31" s="87">
        <f>SUMIF($C$6:BJ$6,BK$5,$C31:BJ31)</f>
        <v>18222</v>
      </c>
      <c r="BL31" s="87">
        <f ca="1">SUMIF($C$6:BK$6,BL$5,$C31:BK31)</f>
        <v>20088</v>
      </c>
      <c r="BM31" s="87">
        <f ca="1">SUM(BL31-BK31)</f>
        <v>1866</v>
      </c>
      <c r="BN31" s="22">
        <f ca="1">IF(BM31=0,0,IF(BK31=0,1,BM31/BK31))</f>
        <v>0.10240368784985182</v>
      </c>
      <c r="BO31" s="87">
        <f>+DH31</f>
        <v>2576</v>
      </c>
      <c r="BP31" s="87">
        <f ca="1">OFFSET(DH31,0,14,1,1)</f>
        <v>3096</v>
      </c>
      <c r="BQ31" s="87">
        <f ca="1">SUM(BP31-BO31)</f>
        <v>520</v>
      </c>
      <c r="BR31" s="22">
        <f ca="1">IF(BQ31=0,0,IF(BO31=0,1,BQ31/BO31))</f>
        <v>0.20186335403726707</v>
      </c>
      <c r="BS31" s="87">
        <f>SUMIF($C$6:BR$6,BS$5,$C31:BR31)</f>
        <v>20798</v>
      </c>
      <c r="BT31" s="87">
        <f ca="1">SUMIF($C$6:BS$6,BT$5,$C31:BS31)</f>
        <v>23184</v>
      </c>
      <c r="BU31" s="87">
        <f ca="1">SUM(BT31-BS31)</f>
        <v>2386</v>
      </c>
      <c r="BV31" s="22">
        <f ca="1">IF(BU31=0,0,IF(BS31=0,1,BU31/BS31))</f>
        <v>0.11472256947783441</v>
      </c>
      <c r="BW31" s="87">
        <f>+DI31</f>
        <v>2630</v>
      </c>
      <c r="BX31" s="87">
        <f ca="1">OFFSET(DI31,0,14,1,1)</f>
        <v>3026</v>
      </c>
      <c r="BY31" s="87">
        <f ca="1">SUM(BX31-BW31)</f>
        <v>396</v>
      </c>
      <c r="BZ31" s="22">
        <f ca="1">IF(BY31=0,0,IF(BW31=0,1,BY31/BW31))</f>
        <v>0.1505703422053232</v>
      </c>
      <c r="CA31" s="87">
        <f>SUMIF($C$6:BZ$6,CA$5,$C31:BZ31)</f>
        <v>23428</v>
      </c>
      <c r="CB31" s="87">
        <f ca="1">SUMIF($C$6:CA$6,CB$5,$C31:CA31)</f>
        <v>26210</v>
      </c>
      <c r="CC31" s="87">
        <f ca="1">SUM(CB31-CA31)</f>
        <v>2782</v>
      </c>
      <c r="CD31" s="22">
        <f ca="1">IF(CC31=0,0,IF(CA31=0,1,CC31/CA31))</f>
        <v>0.11874679870240737</v>
      </c>
      <c r="CE31" s="87">
        <f>+DJ31</f>
        <v>2564</v>
      </c>
      <c r="CF31" s="87">
        <f ca="1">OFFSET(DJ31,0,14,1,1)</f>
        <v>2988</v>
      </c>
      <c r="CG31" s="87">
        <f ca="1">SUM(CF31-CE31)</f>
        <v>424</v>
      </c>
      <c r="CH31" s="22">
        <f ca="1">IF(CG31=0,0,IF(CE31=0,1,CG31/CE31))</f>
        <v>0.16536661466458658</v>
      </c>
      <c r="CI31" s="87">
        <f>SUMIF($C$6:CH$6,CI$5,$C31:CH31)</f>
        <v>25992</v>
      </c>
      <c r="CJ31" s="87">
        <f ca="1">SUMIF($C$6:CI$6,CJ$5,$C31:CI31)</f>
        <v>29198</v>
      </c>
      <c r="CK31" s="87">
        <f ca="1">SUM(CJ31-CI31)</f>
        <v>3206</v>
      </c>
      <c r="CL31" s="22">
        <f ca="1">IF(CK31=0,0,IF(CI31=0,1,CK31/CI31))</f>
        <v>0.12334564481378886</v>
      </c>
      <c r="CM31" s="87">
        <f>+DK31</f>
        <v>2282</v>
      </c>
      <c r="CN31" s="87">
        <f ca="1">OFFSET(DK31,0,14,1,1)</f>
        <v>2678</v>
      </c>
      <c r="CO31" s="87">
        <f ca="1">SUM(CN31-CM31)</f>
        <v>396</v>
      </c>
      <c r="CP31" s="22">
        <f ca="1">IF(CO31=0,0,IF(CM31=0,1,CO31/CM31))</f>
        <v>0.17353198948290974</v>
      </c>
      <c r="CQ31" s="87">
        <f>SUMIF($C$6:CP$6,CQ$5,$C31:CP31)</f>
        <v>28274</v>
      </c>
      <c r="CR31" s="87">
        <f ca="1">SUMIF($C$6:CQ$6,CR$5,$C31:CQ31)</f>
        <v>31876</v>
      </c>
      <c r="CS31" s="87">
        <f ca="1">SUM(CR31-CQ31)</f>
        <v>3602</v>
      </c>
      <c r="CT31" s="22">
        <f ca="1">IF(CS31=0,0,IF(CQ31=0,1,CS31/CQ31))</f>
        <v>0.12739619438353258</v>
      </c>
      <c r="CW31" s="12" t="s">
        <v>14</v>
      </c>
      <c r="CX31" s="81" t="s">
        <v>8</v>
      </c>
      <c r="CY31" s="16"/>
      <c r="CZ31" s="88">
        <f>SUMIF(PB!$A$101:$A$106,'2010-2011'!CZ$7,PB!D$101:D$106)</f>
        <v>2140</v>
      </c>
      <c r="DA31" s="88">
        <f>SUMIF(PB!$A$101:$A$106,'2010-2011'!DA$7,PB!E$101:E$106)</f>
        <v>1940</v>
      </c>
      <c r="DB31" s="88">
        <f>SUMIF(PB!$A$101:$A$106,'2010-2011'!DB$7,PB!F$101:F$106)</f>
        <v>2006</v>
      </c>
      <c r="DC31" s="88">
        <f>SUMIF(PB!$A$101:$A$106,'2010-2011'!DC$7,PB!G$101:G$106)</f>
        <v>2080</v>
      </c>
      <c r="DD31" s="88">
        <f>SUMIF(PB!$A$101:$A$106,'2010-2011'!DD$7,PB!H$101:H$106)</f>
        <v>2454</v>
      </c>
      <c r="DE31" s="88">
        <f>SUMIF(PB!$A$101:$A$106,'2010-2011'!DE$7,PB!I$101:I$106)</f>
        <v>2100</v>
      </c>
      <c r="DF31" s="88">
        <f>SUMIF(PB!$A$101:$A$106,'2010-2011'!DF$7,PB!J$101:J$106)</f>
        <v>2664</v>
      </c>
      <c r="DG31" s="88">
        <f>SUMIF(PB!$A$101:$A$106,'2010-2011'!DG$7,PB!K$101:K$106)</f>
        <v>2838</v>
      </c>
      <c r="DH31" s="88">
        <f>SUMIF(PB!$A$101:$A$106,'2010-2011'!DH$7,PB!L$101:L$106)</f>
        <v>2576</v>
      </c>
      <c r="DI31" s="88">
        <f>SUMIF(PB!$A$101:$A$106,'2010-2011'!DI$7,PB!M$101:M$106)</f>
        <v>2630</v>
      </c>
      <c r="DJ31" s="88">
        <f>SUMIF(PB!$A$101:$A$106,'2010-2011'!DJ$7,PB!N$101:N$106)</f>
        <v>2564</v>
      </c>
      <c r="DK31" s="88">
        <f>SUMIF(PB!$A$101:$A$106,'2010-2011'!DK$7,PB!O$101:O$106)</f>
        <v>2282</v>
      </c>
      <c r="DN31" s="88">
        <f>SUMIF(PB!$A$101:$A$106,'2010-2011'!DN$7,PB!D$101:D$106)</f>
        <v>2260</v>
      </c>
      <c r="DO31" s="88">
        <f>SUMIF(PB!$A$101:$A$106,'2010-2011'!DO$7,PB!E$101:E$106)</f>
        <v>2234</v>
      </c>
      <c r="DP31" s="88">
        <f>SUMIF(PB!$A$101:$A$106,'2010-2011'!DP$7,PB!F$101:F$106)</f>
        <v>2334</v>
      </c>
      <c r="DQ31" s="88">
        <f>SUMIF(PB!$A$101:$A$106,'2010-2011'!DQ$7,PB!G$101:G$106)</f>
        <v>2322</v>
      </c>
      <c r="DR31" s="88">
        <f>SUMIF(PB!$A$101:$A$106,'2010-2011'!DR$7,PB!H$101:H$106)</f>
        <v>2664</v>
      </c>
      <c r="DS31" s="88">
        <f>SUMIF(PB!$A$101:$A$106,'2010-2011'!DS$7,PB!I$101:I$106)</f>
        <v>2350</v>
      </c>
      <c r="DT31" s="88">
        <f>SUMIF(PB!$A$101:$A$106,'2010-2011'!DT$7,PB!J$101:J$106)</f>
        <v>2868</v>
      </c>
      <c r="DU31" s="88">
        <f>SUMIF(PB!$A$101:$A$106,'2010-2011'!DU$7,PB!K$101:K$106)</f>
        <v>3056</v>
      </c>
      <c r="DV31" s="88">
        <f>SUMIF(PB!$A$101:$A$106,'2010-2011'!DV$7,PB!L$101:L$106)</f>
        <v>3096</v>
      </c>
      <c r="DW31" s="88">
        <f>SUMIF(PB!$A$101:$A$106,'2010-2011'!DW$7,PB!M$101:M$106)</f>
        <v>3026</v>
      </c>
      <c r="DX31" s="88">
        <f>SUMIF(PB!$A$101:$A$106,'2010-2011'!DX$7,PB!N$101:N$106)</f>
        <v>2988</v>
      </c>
      <c r="DY31" s="88">
        <f>SUMIF(PB!$A$101:$A$106,'2010-2011'!DY$7,PB!O$101:O$106)</f>
        <v>2678</v>
      </c>
      <c r="DZ31"/>
    </row>
    <row r="32" spans="1:130" s="16" customFormat="1" ht="15.6">
      <c r="A32" s="90"/>
      <c r="B32" s="27" t="s">
        <v>9</v>
      </c>
      <c r="C32" s="14">
        <f>+SUM(C29:C31)</f>
        <v>389793</v>
      </c>
      <c r="D32" s="103">
        <f ca="1">+SUM(D29:D31)</f>
        <v>399221</v>
      </c>
      <c r="E32" s="14">
        <f ca="1">SUM(E29:E31)</f>
        <v>9428</v>
      </c>
      <c r="F32" s="15">
        <f ca="1">IF(E32=0,0,IF(C32=0,1,E32/C32))</f>
        <v>2.4187196794195894E-2</v>
      </c>
      <c r="G32" s="14">
        <f>SUM(G29:G31)</f>
        <v>389793</v>
      </c>
      <c r="H32" s="103">
        <f ca="1">SUM(H29:H31)</f>
        <v>399221</v>
      </c>
      <c r="I32" s="14">
        <f ca="1">SUM(I29:I31)</f>
        <v>9428</v>
      </c>
      <c r="J32" s="15">
        <f ca="1">IF(I32=0,0,IF(G32=0,1,I32/G32))</f>
        <v>2.4187196794195894E-2</v>
      </c>
      <c r="K32" s="14">
        <f>+SUM(K29:K31)</f>
        <v>367419</v>
      </c>
      <c r="L32" s="103">
        <f ca="1">+SUM(L29:L31)</f>
        <v>382373</v>
      </c>
      <c r="M32" s="14">
        <f ca="1">SUM(M29:M31)</f>
        <v>14954</v>
      </c>
      <c r="N32" s="15">
        <f ca="1">IF(M32=0,0,IF(K32=0,1,M32/K32))</f>
        <v>4.0700127102844437E-2</v>
      </c>
      <c r="O32" s="14">
        <f>SUM(O29:O31)</f>
        <v>757212</v>
      </c>
      <c r="P32" s="103">
        <f ca="1">SUM(P29:P31)</f>
        <v>781594</v>
      </c>
      <c r="Q32" s="14">
        <f ca="1">SUM(Q29:Q31)</f>
        <v>24382</v>
      </c>
      <c r="R32" s="15">
        <f ca="1">IF(Q32=0,0,IF(O32=0,1,Q32/O32))</f>
        <v>3.2199701008436207E-2</v>
      </c>
      <c r="S32" s="14">
        <f>+SUM(S29:S31)</f>
        <v>485880</v>
      </c>
      <c r="T32" s="103">
        <f ca="1">+SUM(T29:T31)</f>
        <v>471083</v>
      </c>
      <c r="U32" s="14">
        <f ca="1">SUM(U29:U31)</f>
        <v>-14797</v>
      </c>
      <c r="V32" s="15">
        <f ca="1">IF(U32=0,0,IF(S32=0,1,U32/S32))</f>
        <v>-3.0454021569111714E-2</v>
      </c>
      <c r="W32" s="14">
        <f>SUM(W29:W31)</f>
        <v>1243092</v>
      </c>
      <c r="X32" s="103">
        <f ca="1">SUM(X29:X31)</f>
        <v>1252677</v>
      </c>
      <c r="Y32" s="14">
        <f ca="1">SUM(Y29:Y31)</f>
        <v>9585</v>
      </c>
      <c r="Z32" s="15">
        <f ca="1">IF(Y32=0,0,IF(W32=0,1,Y32/W32))</f>
        <v>7.7106119257464448E-3</v>
      </c>
      <c r="AA32" s="14">
        <f>+SUM(AA29:AA31)</f>
        <v>471049</v>
      </c>
      <c r="AB32" s="103">
        <f ca="1">+SUM(AB29:AB31)</f>
        <v>472577</v>
      </c>
      <c r="AC32" s="14">
        <f ca="1">SUM(AC29:AC31)</f>
        <v>1528</v>
      </c>
      <c r="AD32" s="15">
        <f ca="1">IF(AC32=0,0,IF(AA32=0,1,AC32/AA32))</f>
        <v>3.2438238909327905E-3</v>
      </c>
      <c r="AE32" s="14">
        <f>SUM(AE29:AE31)</f>
        <v>1714141</v>
      </c>
      <c r="AF32" s="103">
        <f ca="1">SUM(AF29:AF31)</f>
        <v>1725254</v>
      </c>
      <c r="AG32" s="14">
        <f ca="1">SUM(AG29:AG31)</f>
        <v>11113</v>
      </c>
      <c r="AH32" s="15">
        <f ca="1">IF(AG32=0,0,IF(AE32=0,1,AG32/AE32))</f>
        <v>6.4831306176096363E-3</v>
      </c>
      <c r="AI32" s="14">
        <f>+SUM(AI29:AI31)</f>
        <v>503810</v>
      </c>
      <c r="AJ32" s="103">
        <f ca="1">+SUM(AJ29:AJ31)</f>
        <v>506315</v>
      </c>
      <c r="AK32" s="14">
        <f ca="1">SUM(AK29:AK31)</f>
        <v>2505</v>
      </c>
      <c r="AL32" s="15">
        <f ca="1">IF(AK32=0,0,IF(AI32=0,1,AK32/AI32))</f>
        <v>4.9721125027292036E-3</v>
      </c>
      <c r="AM32" s="14">
        <f>SUM(AM29:AM31)</f>
        <v>2217951</v>
      </c>
      <c r="AN32" s="103">
        <f ca="1">SUM(AN29:AN31)</f>
        <v>2231569</v>
      </c>
      <c r="AO32" s="14">
        <f ca="1">SUM(AO29:AO31)</f>
        <v>13618</v>
      </c>
      <c r="AP32" s="15">
        <f ca="1">IF(AO32=0,0,IF(AM32=0,1,AO32/AM32))</f>
        <v>6.1399011970958784E-3</v>
      </c>
      <c r="AQ32" s="14">
        <f>+SUM(AQ29:AQ31)</f>
        <v>520547</v>
      </c>
      <c r="AR32" s="103">
        <f ca="1">+SUM(AR29:AR31)</f>
        <v>536225</v>
      </c>
      <c r="AS32" s="14">
        <f ca="1">SUM(AS29:AS31)</f>
        <v>15678</v>
      </c>
      <c r="AT32" s="15">
        <f ca="1">IF(AS32=0,0,IF(AQ32=0,1,AS32/AQ32))</f>
        <v>3.0118317846419246E-2</v>
      </c>
      <c r="AU32" s="14">
        <f>SUM(AU29:AU31)</f>
        <v>2738498</v>
      </c>
      <c r="AV32" s="103">
        <f ca="1">SUM(AV29:AV31)</f>
        <v>2767794</v>
      </c>
      <c r="AW32" s="14">
        <f ca="1">SUM(AW29:AW31)</f>
        <v>29296</v>
      </c>
      <c r="AX32" s="15">
        <f ca="1">IF(AW32=0,0,IF(AU32=0,1,AW32/AU32))</f>
        <v>1.069783509062267E-2</v>
      </c>
      <c r="AY32" s="14">
        <f>+SUM(AY29:AY31)</f>
        <v>645546</v>
      </c>
      <c r="AZ32" s="103">
        <f ca="1">+SUM(AZ29:AZ31)</f>
        <v>653883</v>
      </c>
      <c r="BA32" s="14">
        <f ca="1">SUM(BA29:BA31)</f>
        <v>8337</v>
      </c>
      <c r="BB32" s="15">
        <f ca="1">IF(BA32=0,0,IF(AY32=0,1,BA32/AY32))</f>
        <v>1.2914648994804398E-2</v>
      </c>
      <c r="BC32" s="14">
        <f>SUM(BC29:BC31)</f>
        <v>3384044</v>
      </c>
      <c r="BD32" s="103">
        <f ca="1">SUM(BD29:BD31)</f>
        <v>3421677</v>
      </c>
      <c r="BE32" s="14">
        <f ca="1">SUM(BE29:BE31)</f>
        <v>37633</v>
      </c>
      <c r="BF32" s="15">
        <f ca="1">IF(BE32=0,0,IF(BC32=0,1,BE32/BC32))</f>
        <v>1.1120718288532892E-2</v>
      </c>
      <c r="BG32" s="14">
        <f>+SUM(BG29:BG31)</f>
        <v>673398</v>
      </c>
      <c r="BH32" s="103">
        <f ca="1">+SUM(BH29:BH31)</f>
        <v>662904</v>
      </c>
      <c r="BI32" s="14">
        <f ca="1">SUM(BI29:BI31)</f>
        <v>-10494</v>
      </c>
      <c r="BJ32" s="15">
        <f ca="1">IF(BI32=0,0,IF(BG32=0,1,BI32/BG32))</f>
        <v>-1.5583651867097913E-2</v>
      </c>
      <c r="BK32" s="14">
        <f>SUM(BK29:BK31)</f>
        <v>4057442</v>
      </c>
      <c r="BL32" s="103">
        <f ca="1">SUM(BL29:BL31)</f>
        <v>4084581</v>
      </c>
      <c r="BM32" s="14">
        <f ca="1">SUM(BM29:BM31)</f>
        <v>27139</v>
      </c>
      <c r="BN32" s="15">
        <f ca="1">IF(BM32=0,0,IF(BK32=0,1,BM32/BK32))</f>
        <v>6.6886969672024883E-3</v>
      </c>
      <c r="BO32" s="14">
        <f>+SUM(BO29:BO31)</f>
        <v>521303</v>
      </c>
      <c r="BP32" s="103">
        <f ca="1">+SUM(BP29:BP31)</f>
        <v>529837</v>
      </c>
      <c r="BQ32" s="14">
        <f ca="1">SUM(BQ29:BQ31)</f>
        <v>8534</v>
      </c>
      <c r="BR32" s="15">
        <f ca="1">IF(BQ32=0,0,IF(BO32=0,1,BQ32/BO32))</f>
        <v>1.6370517721939065E-2</v>
      </c>
      <c r="BS32" s="14">
        <f>SUM(BS29:BS31)</f>
        <v>4578745</v>
      </c>
      <c r="BT32" s="103">
        <f ca="1">SUM(BT29:BT31)</f>
        <v>4614418</v>
      </c>
      <c r="BU32" s="14">
        <f ca="1">SUM(BU29:BU31)</f>
        <v>35673</v>
      </c>
      <c r="BV32" s="15">
        <f ca="1">IF(BU32=0,0,IF(BS32=0,1,BU32/BS32))</f>
        <v>7.7909994987709515E-3</v>
      </c>
      <c r="BW32" s="14">
        <f>+SUM(BW29:BW31)</f>
        <v>513804</v>
      </c>
      <c r="BX32" s="103">
        <f ca="1">+SUM(BX29:BX31)</f>
        <v>503352</v>
      </c>
      <c r="BY32" s="14">
        <f ca="1">SUM(BY29:BY31)</f>
        <v>-10452</v>
      </c>
      <c r="BZ32" s="15">
        <f ca="1">IF(BY32=0,0,IF(BW32=0,1,BY32/BW32))</f>
        <v>-2.0342387369502769E-2</v>
      </c>
      <c r="CA32" s="14">
        <f>SUM(CA29:CA31)</f>
        <v>5092549</v>
      </c>
      <c r="CB32" s="103">
        <f ca="1">SUM(CB29:CB31)</f>
        <v>5117770</v>
      </c>
      <c r="CC32" s="14">
        <f ca="1">SUM(CC29:CC31)</f>
        <v>25221</v>
      </c>
      <c r="CD32" s="15">
        <f ca="1">IF(CC32=0,0,IF(CA32=0,1,CC32/CA32))</f>
        <v>4.9525296663812174E-3</v>
      </c>
      <c r="CE32" s="14">
        <f>+SUM(CE29:CE31)</f>
        <v>475513</v>
      </c>
      <c r="CF32" s="103">
        <f ca="1">+SUM(CF29:CF31)</f>
        <v>472861</v>
      </c>
      <c r="CG32" s="14">
        <f ca="1">SUM(CG29:CG31)</f>
        <v>-2652</v>
      </c>
      <c r="CH32" s="15">
        <f ca="1">IF(CG32=0,0,IF(CE32=0,1,CG32/CE32))</f>
        <v>-5.5771345893803111E-3</v>
      </c>
      <c r="CI32" s="14">
        <f>SUM(CI29:CI31)</f>
        <v>5568062</v>
      </c>
      <c r="CJ32" s="103">
        <f ca="1">SUM(CJ29:CJ31)</f>
        <v>5590631</v>
      </c>
      <c r="CK32" s="14">
        <f ca="1">SUM(CK29:CK31)</f>
        <v>22569</v>
      </c>
      <c r="CL32" s="15">
        <f ca="1">IF(CK32=0,0,IF(CI32=0,1,CK32/CI32))</f>
        <v>4.053295383564335E-3</v>
      </c>
      <c r="CM32" s="14">
        <f>+SUM(CM29:CM31)</f>
        <v>449663</v>
      </c>
      <c r="CN32" s="103">
        <f ca="1">+SUM(CN29:CN31)</f>
        <v>466367</v>
      </c>
      <c r="CO32" s="14">
        <f ca="1">SUM(CO29:CO31)</f>
        <v>16704</v>
      </c>
      <c r="CP32" s="15">
        <f ca="1">IF(CO32=0,0,IF(CM32=0,1,CO32/CM32))</f>
        <v>3.7147819589336904E-2</v>
      </c>
      <c r="CQ32" s="14">
        <f>SUM(CQ29:CQ31)</f>
        <v>6017725</v>
      </c>
      <c r="CR32" s="103">
        <f ca="1">SUM(CR29:CR31)</f>
        <v>6056998</v>
      </c>
      <c r="CS32" s="14">
        <f ca="1">SUM(CS29:CS31)</f>
        <v>39273</v>
      </c>
      <c r="CT32" s="15">
        <f ca="1">IF(CS32=0,0,IF(CQ32=0,1,CS32/CQ32))</f>
        <v>6.5262204570664161E-3</v>
      </c>
      <c r="CW32" s="12"/>
      <c r="CX32" s="12"/>
      <c r="CZ32" s="89"/>
      <c r="DA32" s="89"/>
      <c r="DB32" s="89"/>
      <c r="DC32" s="89"/>
      <c r="DD32" s="89"/>
      <c r="DE32" s="89"/>
      <c r="DF32" s="89"/>
      <c r="DG32" s="89"/>
      <c r="DH32" s="89"/>
      <c r="DI32" s="89"/>
      <c r="DJ32" s="89"/>
      <c r="DK32" s="89"/>
      <c r="DL32" s="12"/>
      <c r="DM32" s="12"/>
      <c r="DN32" s="89"/>
      <c r="DO32" s="89"/>
      <c r="DP32" s="89"/>
      <c r="DQ32" s="89"/>
      <c r="DR32" s="89"/>
      <c r="DS32" s="89"/>
      <c r="DT32" s="89"/>
      <c r="DU32" s="89"/>
      <c r="DV32" s="89"/>
      <c r="DW32" s="89"/>
      <c r="DX32" s="89"/>
      <c r="DY32" s="89"/>
      <c r="DZ32"/>
    </row>
    <row r="33" spans="1:130" s="12" customFormat="1" ht="15.6">
      <c r="A33" s="91"/>
      <c r="B33" s="28"/>
      <c r="C33" s="9"/>
      <c r="D33" s="9"/>
      <c r="E33" s="10"/>
      <c r="F33" s="11"/>
      <c r="G33" s="9"/>
      <c r="H33" s="9"/>
      <c r="I33" s="10"/>
      <c r="J33" s="11"/>
      <c r="K33" s="9"/>
      <c r="L33" s="9"/>
      <c r="M33" s="10"/>
      <c r="N33" s="11"/>
      <c r="O33" s="9"/>
      <c r="P33" s="9"/>
      <c r="Q33" s="10"/>
      <c r="R33" s="11"/>
      <c r="S33" s="9"/>
      <c r="T33" s="9"/>
      <c r="U33" s="10"/>
      <c r="V33" s="11"/>
      <c r="W33" s="9"/>
      <c r="X33" s="9"/>
      <c r="Y33" s="10"/>
      <c r="Z33" s="11"/>
      <c r="AA33" s="9"/>
      <c r="AB33" s="9"/>
      <c r="AC33" s="10"/>
      <c r="AD33" s="11"/>
      <c r="AE33" s="9"/>
      <c r="AF33" s="9"/>
      <c r="AG33" s="10"/>
      <c r="AH33" s="11"/>
      <c r="AI33" s="9"/>
      <c r="AJ33" s="9"/>
      <c r="AK33" s="10"/>
      <c r="AL33" s="11"/>
      <c r="AM33" s="9"/>
      <c r="AN33" s="9"/>
      <c r="AO33" s="10"/>
      <c r="AP33" s="11"/>
      <c r="AQ33" s="9"/>
      <c r="AR33" s="9"/>
      <c r="AS33" s="10"/>
      <c r="AT33" s="11"/>
      <c r="AU33" s="9"/>
      <c r="AV33" s="9"/>
      <c r="AW33" s="10"/>
      <c r="AX33" s="11"/>
      <c r="AY33" s="9"/>
      <c r="AZ33" s="9"/>
      <c r="BA33" s="10"/>
      <c r="BB33" s="11"/>
      <c r="BC33" s="9"/>
      <c r="BD33" s="9"/>
      <c r="BE33" s="10"/>
      <c r="BF33" s="11"/>
      <c r="BG33" s="9"/>
      <c r="BH33" s="9"/>
      <c r="BI33" s="10"/>
      <c r="BJ33" s="11"/>
      <c r="BK33" s="9"/>
      <c r="BL33" s="9"/>
      <c r="BM33" s="10"/>
      <c r="BN33" s="11"/>
      <c r="BO33" s="9"/>
      <c r="BP33" s="9"/>
      <c r="BQ33" s="10"/>
      <c r="BR33" s="11"/>
      <c r="BS33" s="9"/>
      <c r="BT33" s="9"/>
      <c r="BU33" s="10"/>
      <c r="BV33" s="11"/>
      <c r="BW33" s="9"/>
      <c r="BX33" s="9"/>
      <c r="BY33" s="10"/>
      <c r="BZ33" s="11"/>
      <c r="CA33" s="9"/>
      <c r="CB33" s="9"/>
      <c r="CC33" s="10"/>
      <c r="CD33" s="11"/>
      <c r="CE33" s="9"/>
      <c r="CF33" s="9"/>
      <c r="CG33" s="10"/>
      <c r="CH33" s="11"/>
      <c r="CI33" s="9"/>
      <c r="CJ33" s="9"/>
      <c r="CK33" s="10"/>
      <c r="CL33" s="11"/>
      <c r="CM33" s="9"/>
      <c r="CN33" s="9"/>
      <c r="CO33" s="10"/>
      <c r="CP33" s="11"/>
      <c r="CQ33" s="9"/>
      <c r="CR33" s="9"/>
      <c r="CS33" s="10"/>
      <c r="CT33" s="11"/>
      <c r="CY33" s="16"/>
      <c r="CZ33" s="89"/>
      <c r="DA33" s="89"/>
      <c r="DB33" s="89"/>
      <c r="DC33" s="89"/>
      <c r="DD33" s="89"/>
      <c r="DE33" s="89"/>
      <c r="DF33" s="89"/>
      <c r="DG33" s="89"/>
      <c r="DH33" s="89"/>
      <c r="DI33" s="89"/>
      <c r="DJ33" s="89"/>
      <c r="DK33" s="89"/>
      <c r="DN33" s="89"/>
      <c r="DO33" s="89"/>
      <c r="DP33" s="89"/>
      <c r="DQ33" s="89"/>
      <c r="DR33" s="89"/>
      <c r="DS33" s="89"/>
      <c r="DT33" s="89"/>
      <c r="DU33" s="89"/>
      <c r="DV33" s="89"/>
      <c r="DW33" s="89"/>
      <c r="DX33" s="89"/>
      <c r="DY33" s="89"/>
      <c r="DZ33"/>
    </row>
    <row r="34" spans="1:130" s="12" customFormat="1">
      <c r="A34" s="99"/>
      <c r="B34" s="31" t="s">
        <v>6</v>
      </c>
      <c r="C34" s="21">
        <f>+CZ34</f>
        <v>114697</v>
      </c>
      <c r="D34" s="87">
        <f ca="1">OFFSET(CZ34,0,14,1,1)</f>
        <v>133940</v>
      </c>
      <c r="E34" s="21">
        <f ca="1">SUM(D34-C34)</f>
        <v>19243</v>
      </c>
      <c r="F34" s="22">
        <f ca="1">IF(E34=0,0,IF(C34=0,1,E34/C34))</f>
        <v>0.16777247879194748</v>
      </c>
      <c r="G34" s="21">
        <f>SUMIF($C$6:F$6,G$5,$C34:F34)</f>
        <v>114697</v>
      </c>
      <c r="H34" s="87">
        <f ca="1">SUMIF($C$6:G$6,H$5,$C34:G34)</f>
        <v>133940</v>
      </c>
      <c r="I34" s="21">
        <f ca="1">SUM(H34-G34)</f>
        <v>19243</v>
      </c>
      <c r="J34" s="22">
        <f ca="1">IF(I34=0,0,IF(G34=0,1,I34/G34))</f>
        <v>0.16777247879194748</v>
      </c>
      <c r="K34" s="21">
        <f>+DA34</f>
        <v>108574</v>
      </c>
      <c r="L34" s="87">
        <f ca="1">OFFSET(DA34,0,14,1,1)</f>
        <v>124410</v>
      </c>
      <c r="M34" s="21">
        <f ca="1">SUM(L34-K34)</f>
        <v>15836</v>
      </c>
      <c r="N34" s="22">
        <f ca="1">IF(M34=0,0,IF(K34=0,1,M34/K34))</f>
        <v>0.14585444028957209</v>
      </c>
      <c r="O34" s="21">
        <f>SUMIF($C$6:N$6,O$5,$C34:N34)</f>
        <v>223271</v>
      </c>
      <c r="P34" s="87">
        <f ca="1">SUMIF($C$6:O$6,P$5,$C34:O34)</f>
        <v>258350</v>
      </c>
      <c r="Q34" s="21">
        <f ca="1">SUM(P34-O34)</f>
        <v>35079</v>
      </c>
      <c r="R34" s="22">
        <f ca="1">IF(Q34=0,0,IF(O34=0,1,Q34/O34))</f>
        <v>0.15711400047475937</v>
      </c>
      <c r="S34" s="21">
        <f>+DB34</f>
        <v>126560</v>
      </c>
      <c r="T34" s="87">
        <f ca="1">OFFSET(DB34,0,14,1,1)</f>
        <v>142604</v>
      </c>
      <c r="U34" s="21">
        <f ca="1">SUM(T34-S34)</f>
        <v>16044</v>
      </c>
      <c r="V34" s="22">
        <f ca="1">IF(U34=0,0,IF(S34=0,1,U34/S34))</f>
        <v>0.12676991150442479</v>
      </c>
      <c r="W34" s="21">
        <f>SUMIF($C$6:V$6,W$5,$C34:V34)</f>
        <v>349831</v>
      </c>
      <c r="X34" s="87">
        <f ca="1">SUMIF($C$6:W$6,X$5,$C34:W34)</f>
        <v>400954</v>
      </c>
      <c r="Y34" s="21">
        <f ca="1">SUM(X34-W34)</f>
        <v>51123</v>
      </c>
      <c r="Z34" s="22">
        <f ca="1">IF(Y34=0,0,IF(W34=0,1,Y34/W34))</f>
        <v>0.14613627723100583</v>
      </c>
      <c r="AA34" s="21">
        <f>+DC34</f>
        <v>129969</v>
      </c>
      <c r="AB34" s="87">
        <f ca="1">OFFSET(DC34,0,14,1,1)</f>
        <v>150233</v>
      </c>
      <c r="AC34" s="21">
        <f ca="1">SUM(AB34-AA34)</f>
        <v>20264</v>
      </c>
      <c r="AD34" s="22">
        <f ca="1">IF(AC34=0,0,IF(AA34=0,1,AC34/AA34))</f>
        <v>0.15591410259369543</v>
      </c>
      <c r="AE34" s="21">
        <f>SUMIF($C$6:AD$6,AE$5,$C34:AD34)</f>
        <v>479800</v>
      </c>
      <c r="AF34" s="87">
        <f ca="1">SUMIF($C$6:AE$6,AF$5,$C34:AE34)</f>
        <v>551187</v>
      </c>
      <c r="AG34" s="21">
        <f ca="1">SUM(AF34-AE34)</f>
        <v>71387</v>
      </c>
      <c r="AH34" s="22">
        <f ca="1">IF(AG34=0,0,IF(AE34=0,1,AG34/AE34))</f>
        <v>0.14878491037932473</v>
      </c>
      <c r="AI34" s="21">
        <f>+DD34</f>
        <v>138045</v>
      </c>
      <c r="AJ34" s="87">
        <f ca="1">OFFSET(DD34,0,14,1,1)</f>
        <v>157391</v>
      </c>
      <c r="AK34" s="21">
        <f ca="1">SUM(AJ34-AI34)</f>
        <v>19346</v>
      </c>
      <c r="AL34" s="22">
        <f ca="1">IF(AK34=0,0,IF(AI34=0,1,AK34/AI34))</f>
        <v>0.14014270708826831</v>
      </c>
      <c r="AM34" s="21">
        <f>SUMIF($C$6:AL$6,AM$5,$C34:AL34)</f>
        <v>617845</v>
      </c>
      <c r="AN34" s="87">
        <f ca="1">SUMIF($C$6:AM$6,AN$5,$C34:AM34)</f>
        <v>708578</v>
      </c>
      <c r="AO34" s="21">
        <f ca="1">SUM(AN34-AM34)</f>
        <v>90733</v>
      </c>
      <c r="AP34" s="22">
        <f ca="1">IF(AO34=0,0,IF(AM34=0,1,AO34/AM34))</f>
        <v>0.14685398441356651</v>
      </c>
      <c r="AQ34" s="21">
        <f>+DE34</f>
        <v>143907</v>
      </c>
      <c r="AR34" s="87">
        <f ca="1">OFFSET(DE34,0,14,1,1)</f>
        <v>160791</v>
      </c>
      <c r="AS34" s="21">
        <f ca="1">SUM(AR34-AQ34)</f>
        <v>16884</v>
      </c>
      <c r="AT34" s="22">
        <f ca="1">IF(AS34=0,0,IF(AQ34=0,1,AS34/AQ34))</f>
        <v>0.11732577289499468</v>
      </c>
      <c r="AU34" s="21">
        <f>SUMIF($C$6:AT$6,AU$5,$C34:AT34)</f>
        <v>761752</v>
      </c>
      <c r="AV34" s="87">
        <f ca="1">SUMIF($C$6:AU$6,AV$5,$C34:AU34)</f>
        <v>869369</v>
      </c>
      <c r="AW34" s="21">
        <f ca="1">SUM(AV34-AU34)</f>
        <v>107617</v>
      </c>
      <c r="AX34" s="22">
        <f ca="1">IF(AW34=0,0,IF(AU34=0,1,AW34/AU34))</f>
        <v>0.14127563826547224</v>
      </c>
      <c r="AY34" s="21">
        <f>+DF34</f>
        <v>166880</v>
      </c>
      <c r="AZ34" s="87">
        <f ca="1">OFFSET(DF34,0,14,1,1)</f>
        <v>176862</v>
      </c>
      <c r="BA34" s="21">
        <f ca="1">SUM(AZ34-AY34)</f>
        <v>9982</v>
      </c>
      <c r="BB34" s="22">
        <f ca="1">IF(BA34=0,0,IF(AY34=0,1,BA34/AY34))</f>
        <v>5.9815436241610738E-2</v>
      </c>
      <c r="BC34" s="21">
        <f>SUMIF($C$6:BB$6,BC$5,$C34:BB34)</f>
        <v>928632</v>
      </c>
      <c r="BD34" s="87">
        <f ca="1">SUMIF($C$6:BC$6,BD$5,$C34:BC34)</f>
        <v>1046231</v>
      </c>
      <c r="BE34" s="21">
        <f ca="1">SUM(BD34-BC34)</f>
        <v>117599</v>
      </c>
      <c r="BF34" s="22">
        <f ca="1">IF(BE34=0,0,IF(BC34=0,1,BE34/BC34))</f>
        <v>0.12663681630613635</v>
      </c>
      <c r="BG34" s="21">
        <f>+DG34</f>
        <v>166109</v>
      </c>
      <c r="BH34" s="87">
        <f ca="1">OFFSET(DG34,0,14,1,1)</f>
        <v>181478</v>
      </c>
      <c r="BI34" s="21">
        <f ca="1">SUM(BH34-BG34)</f>
        <v>15369</v>
      </c>
      <c r="BJ34" s="22">
        <f ca="1">IF(BI34=0,0,IF(BG34=0,1,BI34/BG34))</f>
        <v>9.2523583911768778E-2</v>
      </c>
      <c r="BK34" s="21">
        <f>SUMIF($C$6:BJ$6,BK$5,$C34:BJ34)</f>
        <v>1094741</v>
      </c>
      <c r="BL34" s="87">
        <f ca="1">SUMIF($C$6:BK$6,BL$5,$C34:BK34)</f>
        <v>1227709</v>
      </c>
      <c r="BM34" s="21">
        <f ca="1">SUM(BL34-BK34)</f>
        <v>132968</v>
      </c>
      <c r="BN34" s="22">
        <f ca="1">IF(BM34=0,0,IF(BK34=0,1,BM34/BK34))</f>
        <v>0.12146069252910049</v>
      </c>
      <c r="BO34" s="21">
        <f>+DH34</f>
        <v>150862</v>
      </c>
      <c r="BP34" s="87">
        <f ca="1">OFFSET(DH34,0,14,1,1)</f>
        <v>163387</v>
      </c>
      <c r="BQ34" s="21">
        <f ca="1">SUM(BP34-BO34)</f>
        <v>12525</v>
      </c>
      <c r="BR34" s="22">
        <f ca="1">IF(BQ34=0,0,IF(BO34=0,1,BQ34/BO34))</f>
        <v>8.3022895096180618E-2</v>
      </c>
      <c r="BS34" s="21">
        <f>SUMIF($C$6:BR$6,BS$5,$C34:BR34)</f>
        <v>1245603</v>
      </c>
      <c r="BT34" s="87">
        <f ca="1">SUMIF($C$6:BS$6,BT$5,$C34:BS34)</f>
        <v>1391096</v>
      </c>
      <c r="BU34" s="21">
        <f ca="1">SUM(BT34-BS34)</f>
        <v>145493</v>
      </c>
      <c r="BV34" s="22">
        <f ca="1">IF(BU34=0,0,IF(BS34=0,1,BU34/BS34))</f>
        <v>0.11680527423264074</v>
      </c>
      <c r="BW34" s="21">
        <f>+DI34</f>
        <v>150993</v>
      </c>
      <c r="BX34" s="87">
        <f ca="1">OFFSET(DI34,0,14,1,1)</f>
        <v>160378</v>
      </c>
      <c r="BY34" s="21">
        <f ca="1">SUM(BX34-BW34)</f>
        <v>9385</v>
      </c>
      <c r="BZ34" s="22">
        <f ca="1">IF(BY34=0,0,IF(BW34=0,1,BY34/BW34))</f>
        <v>6.2155199247647244E-2</v>
      </c>
      <c r="CA34" s="21">
        <f>SUMIF($C$6:BZ$6,CA$5,$C34:BZ34)</f>
        <v>1396596</v>
      </c>
      <c r="CB34" s="87">
        <f ca="1">SUMIF($C$6:CA$6,CB$5,$C34:CA34)</f>
        <v>1551474</v>
      </c>
      <c r="CC34" s="21">
        <f ca="1">SUM(CB34-CA34)</f>
        <v>154878</v>
      </c>
      <c r="CD34" s="22">
        <f ca="1">IF(CC34=0,0,IF(CA34=0,1,CC34/CA34))</f>
        <v>0.11089678045762698</v>
      </c>
      <c r="CE34" s="21">
        <f>+DJ34</f>
        <v>139643</v>
      </c>
      <c r="CF34" s="87">
        <f ca="1">OFFSET(DJ34,0,14,1,1)</f>
        <v>148414</v>
      </c>
      <c r="CG34" s="21">
        <f ca="1">SUM(CF34-CE34)</f>
        <v>8771</v>
      </c>
      <c r="CH34" s="22">
        <f ca="1">IF(CG34=0,0,IF(CE34=0,1,CG34/CE34))</f>
        <v>6.2810165923103914E-2</v>
      </c>
      <c r="CI34" s="21">
        <f>SUMIF($C$6:CH$6,CI$5,$C34:CH34)</f>
        <v>1536239</v>
      </c>
      <c r="CJ34" s="87">
        <f ca="1">SUMIF($C$6:CI$6,CJ$5,$C34:CI34)</f>
        <v>1699888</v>
      </c>
      <c r="CK34" s="21">
        <f ca="1">SUM(CJ34-CI34)</f>
        <v>163649</v>
      </c>
      <c r="CL34" s="22">
        <f ca="1">IF(CK34=0,0,IF(CI34=0,1,CK34/CI34))</f>
        <v>0.10652574241377806</v>
      </c>
      <c r="CM34" s="21">
        <f>+DK34</f>
        <v>146466</v>
      </c>
      <c r="CN34" s="87">
        <f ca="1">OFFSET(DK34,0,14,1,1)</f>
        <v>156441</v>
      </c>
      <c r="CO34" s="21">
        <f ca="1">SUM(CN34-CM34)</f>
        <v>9975</v>
      </c>
      <c r="CP34" s="22">
        <f ca="1">IF(CO34=0,0,IF(CM34=0,1,CO34/CM34))</f>
        <v>6.8104543033878168E-2</v>
      </c>
      <c r="CQ34" s="21">
        <f>SUMIF($C$6:CP$6,CQ$5,$C34:CP34)</f>
        <v>1682705</v>
      </c>
      <c r="CR34" s="87">
        <f ca="1">SUMIF($C$6:CQ$6,CR$5,$C34:CQ34)</f>
        <v>1856329</v>
      </c>
      <c r="CS34" s="21">
        <f ca="1">SUM(CR34-CQ34)</f>
        <v>173624</v>
      </c>
      <c r="CT34" s="22">
        <f ca="1">IF(CS34=0,0,IF(CQ34=0,1,CS34/CQ34))</f>
        <v>0.10318148457394492</v>
      </c>
      <c r="CW34" s="12" t="s">
        <v>77</v>
      </c>
      <c r="CX34" s="81" t="s">
        <v>6</v>
      </c>
      <c r="CZ34" s="88">
        <f>SUMIF(IBA!$A$73:$A$78,'2010-2011'!CZ$7,IBA!D$73:D$78)</f>
        <v>114697</v>
      </c>
      <c r="DA34" s="88">
        <f>SUMIF(IBA!$A$73:$A$78,'2010-2011'!DA$7,IBA!E$73:E$78)</f>
        <v>108574</v>
      </c>
      <c r="DB34" s="88">
        <f>SUMIF(IBA!$A$73:$A$78,'2010-2011'!DB$7,IBA!F$73:F$78)</f>
        <v>126560</v>
      </c>
      <c r="DC34" s="88">
        <f>SUMIF(IBA!$A$73:$A$78,'2010-2011'!DC$7,IBA!G$73:G$78)</f>
        <v>129969</v>
      </c>
      <c r="DD34" s="88">
        <f>SUMIF(IBA!$A$73:$A$78,'2010-2011'!DD$7,IBA!H$73:H$78)</f>
        <v>138045</v>
      </c>
      <c r="DE34" s="88">
        <f>SUMIF(IBA!$A$73:$A$78,'2010-2011'!DE$7,IBA!I$73:I$78)</f>
        <v>143907</v>
      </c>
      <c r="DF34" s="88">
        <f>SUMIF(IBA!$A$73:$A$78,'2010-2011'!DF$7,IBA!J$73:J$78)</f>
        <v>166880</v>
      </c>
      <c r="DG34" s="88">
        <f>SUMIF(IBA!$A$73:$A$78,'2010-2011'!DG$7,IBA!K$73:K$78)</f>
        <v>166109</v>
      </c>
      <c r="DH34" s="88">
        <f>SUMIF(IBA!$A$73:$A$78,'2010-2011'!DH$7,IBA!L$73:L$78)</f>
        <v>150862</v>
      </c>
      <c r="DI34" s="88">
        <f>SUMIF(IBA!$A$73:$A$78,'2010-2011'!DI$7,IBA!M$73:M$78)</f>
        <v>150993</v>
      </c>
      <c r="DJ34" s="88">
        <f>SUMIF(IBA!$A$73:$A$78,'2010-2011'!DJ$7,IBA!N$73:N$78)</f>
        <v>139643</v>
      </c>
      <c r="DK34" s="88">
        <f>SUMIF(IBA!$A$73:$A$78,'2010-2011'!DK$7,IBA!O$73:O$78)</f>
        <v>146466</v>
      </c>
      <c r="DN34" s="88">
        <f>SUMIF(IBA!$A$73:$A$78,'2010-2011'!DN$7,IBA!D$73:D$78)</f>
        <v>133940</v>
      </c>
      <c r="DO34" s="88">
        <f>SUMIF(IBA!$A$73:$A$78,'2010-2011'!DO$7,IBA!E$73:E$78)</f>
        <v>124410</v>
      </c>
      <c r="DP34" s="88">
        <f>SUMIF(IBA!$A$73:$A$78,'2010-2011'!DP$7,IBA!F$73:F$78)</f>
        <v>142604</v>
      </c>
      <c r="DQ34" s="88">
        <f>SUMIF(IBA!$A$73:$A$78,'2010-2011'!DQ$7,IBA!G$73:G$78)</f>
        <v>150233</v>
      </c>
      <c r="DR34" s="88">
        <f>SUMIF(IBA!$A$73:$A$78,'2010-2011'!DR$7,IBA!H$73:H$78)</f>
        <v>157391</v>
      </c>
      <c r="DS34" s="88">
        <f>SUMIF(IBA!$A$73:$A$78,'2010-2011'!DS$7,IBA!I$73:I$78)</f>
        <v>160791</v>
      </c>
      <c r="DT34" s="88">
        <f>SUMIF(IBA!$A$73:$A$78,'2010-2011'!DT$7,IBA!J$73:J$78)</f>
        <v>176862</v>
      </c>
      <c r="DU34" s="88">
        <f>SUMIF(IBA!$A$73:$A$78,'2010-2011'!DU$7,IBA!K$73:K$78)</f>
        <v>181478</v>
      </c>
      <c r="DV34" s="88">
        <f>SUMIF(IBA!$A$73:$A$78,'2010-2011'!DV$7,IBA!L$73:L$78)</f>
        <v>163387</v>
      </c>
      <c r="DW34" s="88">
        <f>SUMIF(IBA!$A$73:$A$78,'2010-2011'!DW$7,IBA!M$73:M$78)</f>
        <v>160378</v>
      </c>
      <c r="DX34" s="88">
        <f>SUMIF(IBA!$A$73:$A$78,'2010-2011'!DX$7,IBA!N$73:N$78)</f>
        <v>148414</v>
      </c>
      <c r="DY34" s="88">
        <f>SUMIF(IBA!$A$73:$A$78,'2010-2011'!DY$7,IBA!O$73:O$78)</f>
        <v>156441</v>
      </c>
      <c r="DZ34"/>
    </row>
    <row r="35" spans="1:130" s="12" customFormat="1" ht="15.6">
      <c r="A35" s="101" t="str">
        <f>+CW36</f>
        <v>Sault Ste. Marie Bridge Bridge Authority</v>
      </c>
      <c r="B35" s="29" t="s">
        <v>7</v>
      </c>
      <c r="C35" s="21">
        <f>+CZ35</f>
        <v>8341</v>
      </c>
      <c r="D35" s="87">
        <f ca="1">OFFSET(CZ35,0,14,1,1)</f>
        <v>7521</v>
      </c>
      <c r="E35" s="21">
        <f ca="1">SUM(D35-C35)</f>
        <v>-820</v>
      </c>
      <c r="F35" s="22">
        <f ca="1">IF(E35=0,0,IF(C35=0,1,E35/C35))</f>
        <v>-9.8309555209207533E-2</v>
      </c>
      <c r="G35" s="21">
        <f>SUMIF($C$6:F$6,G$5,$C35:F35)</f>
        <v>8341</v>
      </c>
      <c r="H35" s="87">
        <f ca="1">SUMIF($C$6:G$6,H$5,$C35:G35)</f>
        <v>7521</v>
      </c>
      <c r="I35" s="21">
        <f ca="1">SUM(H35-G35)</f>
        <v>-820</v>
      </c>
      <c r="J35" s="22">
        <f ca="1">IF(I35=0,0,IF(G35=0,1,I35/G35))</f>
        <v>-9.8309555209207533E-2</v>
      </c>
      <c r="K35" s="21">
        <f>+DA35</f>
        <v>8526</v>
      </c>
      <c r="L35" s="87">
        <f ca="1">OFFSET(DA35,0,14,1,1)</f>
        <v>7710</v>
      </c>
      <c r="M35" s="21">
        <f ca="1">SUM(L35-K35)</f>
        <v>-816</v>
      </c>
      <c r="N35" s="22">
        <f ca="1">IF(M35=0,0,IF(K35=0,1,M35/K35))</f>
        <v>-9.5707248416608021E-2</v>
      </c>
      <c r="O35" s="21">
        <f>SUMIF($C$6:N$6,O$5,$C35:N35)</f>
        <v>16867</v>
      </c>
      <c r="P35" s="87">
        <f ca="1">SUMIF($C$6:O$6,P$5,$C35:O35)</f>
        <v>15231</v>
      </c>
      <c r="Q35" s="21">
        <f ca="1">SUM(P35-O35)</f>
        <v>-1636</v>
      </c>
      <c r="R35" s="22">
        <f ca="1">IF(Q35=0,0,IF(O35=0,1,Q35/O35))</f>
        <v>-9.6994130550779628E-2</v>
      </c>
      <c r="S35" s="21">
        <f>+DB35</f>
        <v>9620</v>
      </c>
      <c r="T35" s="87">
        <f ca="1">OFFSET(DB35,0,14,1,1)</f>
        <v>9511</v>
      </c>
      <c r="U35" s="21">
        <f ca="1">SUM(T35-S35)</f>
        <v>-109</v>
      </c>
      <c r="V35" s="22">
        <f ca="1">IF(U35=0,0,IF(S35=0,1,U35/S35))</f>
        <v>-1.1330561330561331E-2</v>
      </c>
      <c r="W35" s="21">
        <f>SUMIF($C$6:V$6,W$5,$C35:V35)</f>
        <v>26487</v>
      </c>
      <c r="X35" s="87">
        <f ca="1">SUMIF($C$6:W$6,X$5,$C35:W35)</f>
        <v>24742</v>
      </c>
      <c r="Y35" s="21">
        <f ca="1">SUM(X35-W35)</f>
        <v>-1745</v>
      </c>
      <c r="Z35" s="22">
        <f ca="1">IF(Y35=0,0,IF(W35=0,1,Y35/W35))</f>
        <v>-6.5881375769245284E-2</v>
      </c>
      <c r="AA35" s="21">
        <f>+DC35</f>
        <v>8631</v>
      </c>
      <c r="AB35" s="87">
        <f ca="1">OFFSET(DC35,0,14,1,1)</f>
        <v>8292</v>
      </c>
      <c r="AC35" s="21">
        <f ca="1">SUM(AB35-AA35)</f>
        <v>-339</v>
      </c>
      <c r="AD35" s="22">
        <f ca="1">IF(AC35=0,0,IF(AA35=0,1,AC35/AA35))</f>
        <v>-3.9277024678484533E-2</v>
      </c>
      <c r="AE35" s="21">
        <f>SUMIF($C$6:AD$6,AE$5,$C35:AD35)</f>
        <v>35118</v>
      </c>
      <c r="AF35" s="87">
        <f ca="1">SUMIF($C$6:AE$6,AF$5,$C35:AE35)</f>
        <v>33034</v>
      </c>
      <c r="AG35" s="21">
        <f ca="1">SUM(AF35-AE35)</f>
        <v>-2084</v>
      </c>
      <c r="AH35" s="22">
        <f ca="1">IF(AG35=0,0,IF(AE35=0,1,AG35/AE35))</f>
        <v>-5.934278717466826E-2</v>
      </c>
      <c r="AI35" s="21">
        <f>+DD35</f>
        <v>8824</v>
      </c>
      <c r="AJ35" s="87">
        <f ca="1">OFFSET(DD35,0,14,1,1)</f>
        <v>8143</v>
      </c>
      <c r="AK35" s="21">
        <f ca="1">SUM(AJ35-AI35)</f>
        <v>-681</v>
      </c>
      <c r="AL35" s="22">
        <f ca="1">IF(AK35=0,0,IF(AI35=0,1,AK35/AI35))</f>
        <v>-7.717588395285585E-2</v>
      </c>
      <c r="AM35" s="21">
        <f>SUMIF($C$6:AL$6,AM$5,$C35:AL35)</f>
        <v>43942</v>
      </c>
      <c r="AN35" s="87">
        <f ca="1">SUMIF($C$6:AM$6,AN$5,$C35:AM35)</f>
        <v>41177</v>
      </c>
      <c r="AO35" s="21">
        <f ca="1">SUM(AN35-AM35)</f>
        <v>-2765</v>
      </c>
      <c r="AP35" s="22">
        <f ca="1">IF(AO35=0,0,IF(AM35=0,1,AO35/AM35))</f>
        <v>-6.2923854171407764E-2</v>
      </c>
      <c r="AQ35" s="21">
        <f>+DE35</f>
        <v>8458</v>
      </c>
      <c r="AR35" s="87">
        <f ca="1">OFFSET(DE35,0,14,1,1)</f>
        <v>7927</v>
      </c>
      <c r="AS35" s="21">
        <f ca="1">SUM(AR35-AQ35)</f>
        <v>-531</v>
      </c>
      <c r="AT35" s="22">
        <f ca="1">IF(AS35=0,0,IF(AQ35=0,1,AS35/AQ35))</f>
        <v>-6.2780799243319932E-2</v>
      </c>
      <c r="AU35" s="21">
        <f>SUMIF($C$6:AT$6,AU$5,$C35:AT35)</f>
        <v>52400</v>
      </c>
      <c r="AV35" s="87">
        <f ca="1">SUMIF($C$6:AU$6,AV$5,$C35:AU35)</f>
        <v>49104</v>
      </c>
      <c r="AW35" s="21">
        <f ca="1">SUM(AV35-AU35)</f>
        <v>-3296</v>
      </c>
      <c r="AX35" s="22">
        <f ca="1">IF(AW35=0,0,IF(AU35=0,1,AW35/AU35))</f>
        <v>-6.290076335877863E-2</v>
      </c>
      <c r="AY35" s="21">
        <f>+DF35</f>
        <v>8235</v>
      </c>
      <c r="AZ35" s="87">
        <f ca="1">OFFSET(DF35,0,14,1,1)</f>
        <v>7434</v>
      </c>
      <c r="BA35" s="21">
        <f ca="1">SUM(AZ35-AY35)</f>
        <v>-801</v>
      </c>
      <c r="BB35" s="22">
        <f ca="1">IF(BA35=0,0,IF(AY35=0,1,BA35/AY35))</f>
        <v>-9.7267759562841533E-2</v>
      </c>
      <c r="BC35" s="21">
        <f>SUMIF($C$6:BB$6,BC$5,$C35:BB35)</f>
        <v>60635</v>
      </c>
      <c r="BD35" s="87">
        <f ca="1">SUMIF($C$6:BC$6,BD$5,$C35:BC35)</f>
        <v>56538</v>
      </c>
      <c r="BE35" s="21">
        <f ca="1">SUM(BD35-BC35)</f>
        <v>-4097</v>
      </c>
      <c r="BF35" s="22">
        <f ca="1">IF(BE35=0,0,IF(BC35=0,1,BE35/BC35))</f>
        <v>-6.756823616723015E-2</v>
      </c>
      <c r="BG35" s="21">
        <f>+DG35</f>
        <v>7863</v>
      </c>
      <c r="BH35" s="87">
        <f ca="1">OFFSET(DG35,0,14,1,1)</f>
        <v>7805</v>
      </c>
      <c r="BI35" s="21">
        <f ca="1">SUM(BH35-BG35)</f>
        <v>-58</v>
      </c>
      <c r="BJ35" s="22">
        <f ca="1">IF(BI35=0,0,IF(BG35=0,1,BI35/BG35))</f>
        <v>-7.3763194709398445E-3</v>
      </c>
      <c r="BK35" s="21">
        <f>SUMIF($C$6:BJ$6,BK$5,$C35:BJ35)</f>
        <v>68498</v>
      </c>
      <c r="BL35" s="87">
        <f ca="1">SUMIF($C$6:BK$6,BL$5,$C35:BK35)</f>
        <v>64343</v>
      </c>
      <c r="BM35" s="21">
        <f ca="1">SUM(BL35-BK35)</f>
        <v>-4155</v>
      </c>
      <c r="BN35" s="22">
        <f ca="1">IF(BM35=0,0,IF(BK35=0,1,BM35/BK35))</f>
        <v>-6.0658705363660255E-2</v>
      </c>
      <c r="BO35" s="21">
        <f>+DH35</f>
        <v>8160</v>
      </c>
      <c r="BP35" s="87">
        <f ca="1">OFFSET(DH35,0,14,1,1)</f>
        <v>8159</v>
      </c>
      <c r="BQ35" s="21">
        <f ca="1">SUM(BP35-BO35)</f>
        <v>-1</v>
      </c>
      <c r="BR35" s="22">
        <f ca="1">IF(BQ35=0,0,IF(BO35=0,1,BQ35/BO35))</f>
        <v>-1.2254901960784314E-4</v>
      </c>
      <c r="BS35" s="21">
        <f>SUMIF($C$6:BR$6,BS$5,$C35:BR35)</f>
        <v>76658</v>
      </c>
      <c r="BT35" s="87">
        <f ca="1">SUMIF($C$6:BS$6,BT$5,$C35:BS35)</f>
        <v>72502</v>
      </c>
      <c r="BU35" s="21">
        <f ca="1">SUM(BT35-BS35)</f>
        <v>-4156</v>
      </c>
      <c r="BV35" s="22">
        <f ca="1">IF(BU35=0,0,IF(BS35=0,1,BU35/BS35))</f>
        <v>-5.4214824284484334E-2</v>
      </c>
      <c r="BW35" s="21">
        <f>+DI35</f>
        <v>8199</v>
      </c>
      <c r="BX35" s="87">
        <f ca="1">OFFSET(DI35,0,14,1,1)</f>
        <v>8278</v>
      </c>
      <c r="BY35" s="21">
        <f ca="1">SUM(BX35-BW35)</f>
        <v>79</v>
      </c>
      <c r="BZ35" s="22">
        <f ca="1">IF(BY35=0,0,IF(BW35=0,1,BY35/BW35))</f>
        <v>9.6353213806561772E-3</v>
      </c>
      <c r="CA35" s="21">
        <f>SUMIF($C$6:BZ$6,CA$5,$C35:BZ35)</f>
        <v>84857</v>
      </c>
      <c r="CB35" s="87">
        <f ca="1">SUMIF($C$6:CA$6,CB$5,$C35:CA35)</f>
        <v>80780</v>
      </c>
      <c r="CC35" s="21">
        <f ca="1">SUM(CB35-CA35)</f>
        <v>-4077</v>
      </c>
      <c r="CD35" s="22">
        <f ca="1">IF(CC35=0,0,IF(CA35=0,1,CC35/CA35))</f>
        <v>-4.8045535430194325E-2</v>
      </c>
      <c r="CE35" s="21">
        <f>+DJ35</f>
        <v>7446</v>
      </c>
      <c r="CF35" s="87">
        <f ca="1">OFFSET(DJ35,0,14,1,1)</f>
        <v>7894</v>
      </c>
      <c r="CG35" s="21">
        <f ca="1">SUM(CF35-CE35)</f>
        <v>448</v>
      </c>
      <c r="CH35" s="22">
        <f ca="1">IF(CG35=0,0,IF(CE35=0,1,CG35/CE35))</f>
        <v>6.0166532366371206E-2</v>
      </c>
      <c r="CI35" s="21">
        <f>SUMIF($C$6:CH$6,CI$5,$C35:CH35)</f>
        <v>92303</v>
      </c>
      <c r="CJ35" s="87">
        <f ca="1">SUMIF($C$6:CI$6,CJ$5,$C35:CI35)</f>
        <v>88674</v>
      </c>
      <c r="CK35" s="21">
        <f ca="1">SUM(CJ35-CI35)</f>
        <v>-3629</v>
      </c>
      <c r="CL35" s="22">
        <f ca="1">IF(CK35=0,0,IF(CI35=0,1,CK35/CI35))</f>
        <v>-3.931616523839962E-2</v>
      </c>
      <c r="CM35" s="21">
        <f>+DK35</f>
        <v>7248</v>
      </c>
      <c r="CN35" s="87">
        <f ca="1">OFFSET(DK35,0,14,1,1)</f>
        <v>7226</v>
      </c>
      <c r="CO35" s="21">
        <f ca="1">SUM(CN35-CM35)</f>
        <v>-22</v>
      </c>
      <c r="CP35" s="22">
        <f ca="1">IF(CO35=0,0,IF(CM35=0,1,CO35/CM35))</f>
        <v>-3.0353200883002206E-3</v>
      </c>
      <c r="CQ35" s="21">
        <f>SUMIF($C$6:CP$6,CQ$5,$C35:CP35)</f>
        <v>99551</v>
      </c>
      <c r="CR35" s="87">
        <f ca="1">SUMIF($C$6:CQ$6,CR$5,$C35:CQ35)</f>
        <v>95900</v>
      </c>
      <c r="CS35" s="21">
        <f ca="1">SUM(CR35-CQ35)</f>
        <v>-3651</v>
      </c>
      <c r="CT35" s="22">
        <f ca="1">IF(CS35=0,0,IF(CQ35=0,1,CS35/CQ35))</f>
        <v>-3.6674669264999848E-2</v>
      </c>
      <c r="CW35" s="12" t="s">
        <v>77</v>
      </c>
      <c r="CX35" s="81" t="s">
        <v>7</v>
      </c>
      <c r="CY35" s="16"/>
      <c r="CZ35" s="88">
        <f>SUMIF(IBA!$A$87:$A$92,'2010-2011'!CZ$7,IBA!D$87:D$92)</f>
        <v>8341</v>
      </c>
      <c r="DA35" s="88">
        <f>SUMIF(IBA!$A$87:$A$92,'2010-2011'!DA$7,IBA!E$87:E$92)</f>
        <v>8526</v>
      </c>
      <c r="DB35" s="88">
        <f>SUMIF(IBA!$A$87:$A$92,'2010-2011'!DB$7,IBA!F$87:F$92)</f>
        <v>9620</v>
      </c>
      <c r="DC35" s="88">
        <f>SUMIF(IBA!$A$87:$A$92,'2010-2011'!DC$7,IBA!G$87:G$92)</f>
        <v>8631</v>
      </c>
      <c r="DD35" s="88">
        <f>SUMIF(IBA!$A$87:$A$92,'2010-2011'!DD$7,IBA!H$87:H$92)</f>
        <v>8824</v>
      </c>
      <c r="DE35" s="88">
        <f>SUMIF(IBA!$A$87:$A$92,'2010-2011'!DE$7,IBA!I$87:I$92)</f>
        <v>8458</v>
      </c>
      <c r="DF35" s="88">
        <f>SUMIF(IBA!$A$87:$A$92,'2010-2011'!DF$7,IBA!J$87:J$92)</f>
        <v>8235</v>
      </c>
      <c r="DG35" s="88">
        <f>SUMIF(IBA!$A$87:$A$92,'2010-2011'!DG$7,IBA!K$87:K$92)</f>
        <v>7863</v>
      </c>
      <c r="DH35" s="88">
        <f>SUMIF(IBA!$A$87:$A$92,'2010-2011'!DH$7,IBA!L$87:L$92)</f>
        <v>8160</v>
      </c>
      <c r="DI35" s="88">
        <f>SUMIF(IBA!$A$87:$A$92,'2010-2011'!DI$7,IBA!M$87:M$92)</f>
        <v>8199</v>
      </c>
      <c r="DJ35" s="88">
        <f>SUMIF(IBA!$A$87:$A$92,'2010-2011'!DJ$7,IBA!N$87:N$92)</f>
        <v>7446</v>
      </c>
      <c r="DK35" s="88">
        <f>SUMIF(IBA!$A$87:$A$92,'2010-2011'!DK$7,IBA!O$87:O$92)</f>
        <v>7248</v>
      </c>
      <c r="DN35" s="88">
        <f>SUMIF(IBA!$A$87:$A$92,'2010-2011'!DN$7,IBA!D$87:D$92)</f>
        <v>7521</v>
      </c>
      <c r="DO35" s="88">
        <f>SUMIF(IBA!$A$87:$A$92,'2010-2011'!DO$7,IBA!E$87:E$92)</f>
        <v>7710</v>
      </c>
      <c r="DP35" s="88">
        <f>SUMIF(IBA!$A$87:$A$92,'2010-2011'!DP$7,IBA!F$87:F$92)</f>
        <v>9511</v>
      </c>
      <c r="DQ35" s="88">
        <f>SUMIF(IBA!$A$87:$A$92,'2010-2011'!DQ$7,IBA!G$87:G$92)</f>
        <v>8292</v>
      </c>
      <c r="DR35" s="88">
        <f>SUMIF(IBA!$A$87:$A$92,'2010-2011'!DR$7,IBA!H$87:H$92)</f>
        <v>8143</v>
      </c>
      <c r="DS35" s="88">
        <f>SUMIF(IBA!$A$87:$A$92,'2010-2011'!DS$7,IBA!I$87:I$92)</f>
        <v>7927</v>
      </c>
      <c r="DT35" s="88">
        <f>SUMIF(IBA!$A$87:$A$92,'2010-2011'!DT$7,IBA!J$87:J$92)</f>
        <v>7434</v>
      </c>
      <c r="DU35" s="88">
        <f>SUMIF(IBA!$A$87:$A$92,'2010-2011'!DU$7,IBA!K$87:K$92)</f>
        <v>7805</v>
      </c>
      <c r="DV35" s="88">
        <f>SUMIF(IBA!$A$87:$A$92,'2010-2011'!DV$7,IBA!L$87:L$92)</f>
        <v>8159</v>
      </c>
      <c r="DW35" s="88">
        <f>SUMIF(IBA!$A$87:$A$92,'2010-2011'!DW$7,IBA!M$87:M$92)</f>
        <v>8278</v>
      </c>
      <c r="DX35" s="88">
        <f>SUMIF(IBA!$A$87:$A$92,'2010-2011'!DX$7,IBA!N$87:N$92)</f>
        <v>7894</v>
      </c>
      <c r="DY35" s="88">
        <f>SUMIF(IBA!$A$87:$A$92,'2010-2011'!DY$7,IBA!O$87:O$92)</f>
        <v>7226</v>
      </c>
      <c r="DZ35"/>
    </row>
    <row r="36" spans="1:130" s="12" customFormat="1" ht="15.6">
      <c r="A36" s="100"/>
      <c r="B36" s="29" t="s">
        <v>8</v>
      </c>
      <c r="C36" s="87">
        <f>+CZ36</f>
        <v>1128</v>
      </c>
      <c r="D36" s="87">
        <f ca="1">OFFSET(CZ36,0,14,1,1)</f>
        <v>1104</v>
      </c>
      <c r="E36" s="87">
        <f ca="1">SUM(D36-C36)</f>
        <v>-24</v>
      </c>
      <c r="F36" s="22">
        <f ca="1">IF(E36=0,0,IF(C36=0,1,E36/C36))</f>
        <v>-2.1276595744680851E-2</v>
      </c>
      <c r="G36" s="87">
        <f>SUMIF($C$6:F$6,G$5,$C36:F36)</f>
        <v>1128</v>
      </c>
      <c r="H36" s="87">
        <f ca="1">SUMIF($C$6:G$6,H$5,$C36:G36)</f>
        <v>1104</v>
      </c>
      <c r="I36" s="87">
        <f ca="1">SUM(H36-G36)</f>
        <v>-24</v>
      </c>
      <c r="J36" s="22">
        <f ca="1">IF(I36=0,0,IF(G36=0,1,I36/G36))</f>
        <v>-2.1276595744680851E-2</v>
      </c>
      <c r="K36" s="87">
        <f>+DA36</f>
        <v>1293</v>
      </c>
      <c r="L36" s="87">
        <f ca="1">OFFSET(DA36,0,14,1,1)</f>
        <v>1422</v>
      </c>
      <c r="M36" s="87">
        <f ca="1">SUM(L36-K36)</f>
        <v>129</v>
      </c>
      <c r="N36" s="22">
        <f ca="1">IF(M36=0,0,IF(K36=0,1,M36/K36))</f>
        <v>9.9767981438515077E-2</v>
      </c>
      <c r="O36" s="87">
        <f>SUMIF($C$6:N$6,O$5,$C36:N36)</f>
        <v>2421</v>
      </c>
      <c r="P36" s="87">
        <f ca="1">SUMIF($C$6:O$6,P$5,$C36:O36)</f>
        <v>2526</v>
      </c>
      <c r="Q36" s="87">
        <f ca="1">SUM(P36-O36)</f>
        <v>105</v>
      </c>
      <c r="R36" s="22">
        <f ca="1">IF(Q36=0,0,IF(O36=0,1,Q36/O36))</f>
        <v>4.3370508054522923E-2</v>
      </c>
      <c r="S36" s="87">
        <f>+DB36</f>
        <v>1276</v>
      </c>
      <c r="T36" s="87">
        <f ca="1">OFFSET(DB36,0,14,1,1)</f>
        <v>1428</v>
      </c>
      <c r="U36" s="87">
        <f ca="1">SUM(T36-S36)</f>
        <v>152</v>
      </c>
      <c r="V36" s="22">
        <f ca="1">IF(U36=0,0,IF(S36=0,1,U36/S36))</f>
        <v>0.11912225705329153</v>
      </c>
      <c r="W36" s="87">
        <f>SUMIF($C$6:V$6,W$5,$C36:V36)</f>
        <v>3697</v>
      </c>
      <c r="X36" s="87">
        <f ca="1">SUMIF($C$6:W$6,X$5,$C36:W36)</f>
        <v>3954</v>
      </c>
      <c r="Y36" s="87">
        <f ca="1">SUM(X36-W36)</f>
        <v>257</v>
      </c>
      <c r="Z36" s="22">
        <f ca="1">IF(Y36=0,0,IF(W36=0,1,Y36/W36))</f>
        <v>6.9515823640789828E-2</v>
      </c>
      <c r="AA36" s="87">
        <f>+DC36</f>
        <v>1770</v>
      </c>
      <c r="AB36" s="87">
        <f ca="1">OFFSET(DC36,0,14,1,1)</f>
        <v>1464</v>
      </c>
      <c r="AC36" s="87">
        <f ca="1">SUM(AB36-AA36)</f>
        <v>-306</v>
      </c>
      <c r="AD36" s="22">
        <f ca="1">IF(AC36=0,0,IF(AA36=0,1,AC36/AA36))</f>
        <v>-0.17288135593220338</v>
      </c>
      <c r="AE36" s="87">
        <f>SUMIF($C$6:AD$6,AE$5,$C36:AD36)</f>
        <v>5467</v>
      </c>
      <c r="AF36" s="87">
        <f ca="1">SUMIF($C$6:AE$6,AF$5,$C36:AE36)</f>
        <v>5418</v>
      </c>
      <c r="AG36" s="87">
        <f ca="1">SUM(AF36-AE36)</f>
        <v>-49</v>
      </c>
      <c r="AH36" s="22">
        <f ca="1">IF(AG36=0,0,IF(AE36=0,1,AG36/AE36))</f>
        <v>-8.9628681177976958E-3</v>
      </c>
      <c r="AI36" s="87">
        <f>+DD36</f>
        <v>4393</v>
      </c>
      <c r="AJ36" s="87">
        <f ca="1">OFFSET(DD36,0,14,1,1)</f>
        <v>4157</v>
      </c>
      <c r="AK36" s="87">
        <f ca="1">SUM(AJ36-AI36)</f>
        <v>-236</v>
      </c>
      <c r="AL36" s="22">
        <f ca="1">IF(AK36=0,0,IF(AI36=0,1,AK36/AI36))</f>
        <v>-5.3721830184384249E-2</v>
      </c>
      <c r="AM36" s="87">
        <f>SUMIF($C$6:AL$6,AM$5,$C36:AL36)</f>
        <v>9860</v>
      </c>
      <c r="AN36" s="87">
        <f ca="1">SUMIF($C$6:AM$6,AN$5,$C36:AM36)</f>
        <v>9575</v>
      </c>
      <c r="AO36" s="87">
        <f ca="1">SUM(AN36-AM36)</f>
        <v>-285</v>
      </c>
      <c r="AP36" s="22">
        <f ca="1">IF(AO36=0,0,IF(AM36=0,1,AO36/AM36))</f>
        <v>-2.8904665314401622E-2</v>
      </c>
      <c r="AQ36" s="87">
        <f>+DE36</f>
        <v>6631</v>
      </c>
      <c r="AR36" s="87">
        <f ca="1">OFFSET(DE36,0,14,1,1)</f>
        <v>6556</v>
      </c>
      <c r="AS36" s="87">
        <f ca="1">SUM(AR36-AQ36)</f>
        <v>-75</v>
      </c>
      <c r="AT36" s="22">
        <f ca="1">IF(AS36=0,0,IF(AQ36=0,1,AS36/AQ36))</f>
        <v>-1.1310511235107826E-2</v>
      </c>
      <c r="AU36" s="87">
        <f>SUMIF($C$6:AT$6,AU$5,$C36:AT36)</f>
        <v>16491</v>
      </c>
      <c r="AV36" s="87">
        <f ca="1">SUMIF($C$6:AU$6,AV$5,$C36:AU36)</f>
        <v>16131</v>
      </c>
      <c r="AW36" s="87">
        <f ca="1">SUM(AV36-AU36)</f>
        <v>-360</v>
      </c>
      <c r="AX36" s="22">
        <f ca="1">IF(AW36=0,0,IF(AU36=0,1,AW36/AU36))</f>
        <v>-2.1830089139530651E-2</v>
      </c>
      <c r="AY36" s="87">
        <f>+DF36</f>
        <v>9343</v>
      </c>
      <c r="AZ36" s="87">
        <f ca="1">OFFSET(DF36,0,14,1,1)</f>
        <v>9338</v>
      </c>
      <c r="BA36" s="87">
        <f ca="1">SUM(AZ36-AY36)</f>
        <v>-5</v>
      </c>
      <c r="BB36" s="22">
        <f ca="1">IF(BA36=0,0,IF(AY36=0,1,BA36/AY36))</f>
        <v>-5.3516001284384027E-4</v>
      </c>
      <c r="BC36" s="87">
        <f>SUMIF($C$6:BB$6,BC$5,$C36:BB36)</f>
        <v>25834</v>
      </c>
      <c r="BD36" s="87">
        <f ca="1">SUMIF($C$6:BC$6,BD$5,$C36:BC36)</f>
        <v>25469</v>
      </c>
      <c r="BE36" s="87">
        <f ca="1">SUM(BD36-BC36)</f>
        <v>-365</v>
      </c>
      <c r="BF36" s="22">
        <f ca="1">IF(BE36=0,0,IF(BC36=0,1,BE36/BC36))</f>
        <v>-1.4128667647286522E-2</v>
      </c>
      <c r="BG36" s="87">
        <f>+DG36</f>
        <v>9209</v>
      </c>
      <c r="BH36" s="87">
        <f ca="1">OFFSET(DG36,0,14,1,1)</f>
        <v>9081</v>
      </c>
      <c r="BI36" s="87">
        <f ca="1">SUM(BH36-BG36)</f>
        <v>-128</v>
      </c>
      <c r="BJ36" s="22">
        <f ca="1">IF(BI36=0,0,IF(BG36=0,1,BI36/BG36))</f>
        <v>-1.389944619394071E-2</v>
      </c>
      <c r="BK36" s="87">
        <f>SUMIF($C$6:BJ$6,BK$5,$C36:BJ36)</f>
        <v>35043</v>
      </c>
      <c r="BL36" s="87">
        <f ca="1">SUMIF($C$6:BK$6,BL$5,$C36:BK36)</f>
        <v>34550</v>
      </c>
      <c r="BM36" s="87">
        <f ca="1">SUM(BL36-BK36)</f>
        <v>-493</v>
      </c>
      <c r="BN36" s="22">
        <f ca="1">IF(BM36=0,0,IF(BK36=0,1,BM36/BK36))</f>
        <v>-1.4068430214308135E-2</v>
      </c>
      <c r="BO36" s="87">
        <f>+DH36</f>
        <v>6167</v>
      </c>
      <c r="BP36" s="87">
        <f ca="1">OFFSET(DH36,0,14,1,1)</f>
        <v>6206</v>
      </c>
      <c r="BQ36" s="87">
        <f ca="1">SUM(BP36-BO36)</f>
        <v>39</v>
      </c>
      <c r="BR36" s="22">
        <f ca="1">IF(BQ36=0,0,IF(BO36=0,1,BQ36/BO36))</f>
        <v>6.3239824874331118E-3</v>
      </c>
      <c r="BS36" s="87">
        <f>SUMIF($C$6:BR$6,BS$5,$C36:BR36)</f>
        <v>41210</v>
      </c>
      <c r="BT36" s="87">
        <f ca="1">SUMIF($C$6:BS$6,BT$5,$C36:BS36)</f>
        <v>40756</v>
      </c>
      <c r="BU36" s="87">
        <f ca="1">SUM(BT36-BS36)</f>
        <v>-454</v>
      </c>
      <c r="BV36" s="22">
        <f ca="1">IF(BU36=0,0,IF(BS36=0,1,BU36/BS36))</f>
        <v>-1.1016743508857074E-2</v>
      </c>
      <c r="BW36" s="87">
        <f>+DI36</f>
        <v>3033</v>
      </c>
      <c r="BX36" s="87">
        <f ca="1">OFFSET(DI36,0,14,1,1)</f>
        <v>2958</v>
      </c>
      <c r="BY36" s="87">
        <f ca="1">SUM(BX36-BW36)</f>
        <v>-75</v>
      </c>
      <c r="BZ36" s="22">
        <f ca="1">IF(BY36=0,0,IF(BW36=0,1,BY36/BW36))</f>
        <v>-2.4727992087042534E-2</v>
      </c>
      <c r="CA36" s="87">
        <f>SUMIF($C$6:BZ$6,CA$5,$C36:BZ36)</f>
        <v>44243</v>
      </c>
      <c r="CB36" s="87">
        <f ca="1">SUMIF($C$6:CA$6,CB$5,$C36:CA36)</f>
        <v>43714</v>
      </c>
      <c r="CC36" s="87">
        <f ca="1">SUM(CB36-CA36)</f>
        <v>-529</v>
      </c>
      <c r="CD36" s="22">
        <f ca="1">IF(CC36=0,0,IF(CA36=0,1,CC36/CA36))</f>
        <v>-1.1956693714259883E-2</v>
      </c>
      <c r="CE36" s="87">
        <f>+DJ36</f>
        <v>1259</v>
      </c>
      <c r="CF36" s="87">
        <f ca="1">OFFSET(DJ36,0,14,1,1)</f>
        <v>1269</v>
      </c>
      <c r="CG36" s="87">
        <f ca="1">SUM(CF36-CE36)</f>
        <v>10</v>
      </c>
      <c r="CH36" s="22">
        <f ca="1">IF(CG36=0,0,IF(CE36=0,1,CG36/CE36))</f>
        <v>7.9428117553613977E-3</v>
      </c>
      <c r="CI36" s="87">
        <f>SUMIF($C$6:CH$6,CI$5,$C36:CH36)</f>
        <v>45502</v>
      </c>
      <c r="CJ36" s="87">
        <f ca="1">SUMIF($C$6:CI$6,CJ$5,$C36:CI36)</f>
        <v>44983</v>
      </c>
      <c r="CK36" s="87">
        <f ca="1">SUM(CJ36-CI36)</f>
        <v>-519</v>
      </c>
      <c r="CL36" s="22">
        <f ca="1">IF(CK36=0,0,IF(CI36=0,1,CK36/CI36))</f>
        <v>-1.1406092039910333E-2</v>
      </c>
      <c r="CM36" s="87">
        <f>+DK36</f>
        <v>766</v>
      </c>
      <c r="CN36" s="87">
        <f ca="1">OFFSET(DK36,0,14,1,1)</f>
        <v>856</v>
      </c>
      <c r="CO36" s="87">
        <f ca="1">SUM(CN36-CM36)</f>
        <v>90</v>
      </c>
      <c r="CP36" s="22">
        <f ca="1">IF(CO36=0,0,IF(CM36=0,1,CO36/CM36))</f>
        <v>0.1174934725848564</v>
      </c>
      <c r="CQ36" s="87">
        <f>SUMIF($C$6:CP$6,CQ$5,$C36:CP36)</f>
        <v>46268</v>
      </c>
      <c r="CR36" s="87">
        <f ca="1">SUMIF($C$6:CQ$6,CR$5,$C36:CQ36)</f>
        <v>45839</v>
      </c>
      <c r="CS36" s="87">
        <f ca="1">SUM(CR36-CQ36)</f>
        <v>-429</v>
      </c>
      <c r="CT36" s="22">
        <f ca="1">IF(CS36=0,0,IF(CQ36=0,1,CS36/CQ36))</f>
        <v>-9.2720670874038204E-3</v>
      </c>
      <c r="CW36" s="12" t="s">
        <v>77</v>
      </c>
      <c r="CX36" s="81" t="s">
        <v>8</v>
      </c>
      <c r="CY36" s="16"/>
      <c r="CZ36" s="88">
        <f>SUMIF(IBA!$A$101:$A$111,'2010-2011'!CZ$7,IBA!D$101:D$111)</f>
        <v>1128</v>
      </c>
      <c r="DA36" s="88">
        <f>SUMIF(IBA!$A$101:$A$111,'2010-2011'!DA$7,IBA!E$101:E$111)</f>
        <v>1293</v>
      </c>
      <c r="DB36" s="88">
        <f>SUMIF(IBA!$A$101:$A$111,'2010-2011'!DB$7,IBA!F$101:F$111)</f>
        <v>1276</v>
      </c>
      <c r="DC36" s="88">
        <f>SUMIF(IBA!$A$101:$A$111,'2010-2011'!DC$7,IBA!G$101:G$111)</f>
        <v>1770</v>
      </c>
      <c r="DD36" s="88">
        <f>SUMIF(IBA!$A$101:$A$111,'2010-2011'!DD$7,IBA!H$101:H$111)</f>
        <v>4393</v>
      </c>
      <c r="DE36" s="88">
        <f>SUMIF(IBA!$A$101:$A$111,'2010-2011'!DE$7,IBA!I$101:I$111)</f>
        <v>6631</v>
      </c>
      <c r="DF36" s="88">
        <f>SUMIF(IBA!$A$101:$A$111,'2010-2011'!DF$7,IBA!J$101:J$111)</f>
        <v>9343</v>
      </c>
      <c r="DG36" s="88">
        <f>SUMIF(IBA!$A$101:$A$111,'2010-2011'!DG$7,IBA!K$101:K$111)</f>
        <v>9209</v>
      </c>
      <c r="DH36" s="88">
        <f>SUMIF(IBA!$A$101:$A$111,'2010-2011'!DH$7,IBA!L$101:L$111)</f>
        <v>6167</v>
      </c>
      <c r="DI36" s="88">
        <f>SUMIF(IBA!$A$101:$A$111,'2010-2011'!DI$7,IBA!M$101:M$111)</f>
        <v>3033</v>
      </c>
      <c r="DJ36" s="88">
        <f>SUMIF(IBA!$A$101:$A$111,'2010-2011'!DJ$7,IBA!N$101:N$111)</f>
        <v>1259</v>
      </c>
      <c r="DK36" s="88">
        <f>SUMIF(IBA!$A$101:$A$111,'2010-2011'!DK$7,IBA!O$101:O$111)</f>
        <v>766</v>
      </c>
      <c r="DN36" s="88">
        <f>SUMIF(IBA!$A$101:$A$111,'2010-2011'!DN$7,IBA!D$101:D$111)</f>
        <v>1104</v>
      </c>
      <c r="DO36" s="88">
        <f>SUMIF(IBA!$A$101:$A$111,'2010-2011'!DO$7,IBA!E$101:E$111)</f>
        <v>1422</v>
      </c>
      <c r="DP36" s="88">
        <f>SUMIF(IBA!$A$101:$A$111,'2010-2011'!DP$7,IBA!F$101:F$111)</f>
        <v>1428</v>
      </c>
      <c r="DQ36" s="88">
        <f>SUMIF(IBA!$A$101:$A$111,'2010-2011'!DQ$7,IBA!G$101:G$111)</f>
        <v>1464</v>
      </c>
      <c r="DR36" s="88">
        <f>SUMIF(IBA!$A$101:$A$111,'2010-2011'!DR$7,IBA!H$101:H$111)</f>
        <v>4157</v>
      </c>
      <c r="DS36" s="88">
        <f>SUMIF(IBA!$A$101:$A$111,'2010-2011'!DS$7,IBA!I$101:I$111)</f>
        <v>6556</v>
      </c>
      <c r="DT36" s="88">
        <f>SUMIF(IBA!$A$101:$A$111,'2010-2011'!DT$7,IBA!J$101:J$111)</f>
        <v>9338</v>
      </c>
      <c r="DU36" s="88">
        <f>SUMIF(IBA!$A$101:$A$111,'2010-2011'!DU$7,IBA!K$101:K$111)</f>
        <v>9081</v>
      </c>
      <c r="DV36" s="88">
        <f>SUMIF(IBA!$A$101:$A$111,'2010-2011'!DV$7,IBA!L$101:L$111)</f>
        <v>6206</v>
      </c>
      <c r="DW36" s="88">
        <f>SUMIF(IBA!$A$101:$A$111,'2010-2011'!DW$7,IBA!M$101:M$111)</f>
        <v>2958</v>
      </c>
      <c r="DX36" s="88">
        <f>SUMIF(IBA!$A$101:$A$111,'2010-2011'!DX$7,IBA!N$101:N$111)</f>
        <v>1269</v>
      </c>
      <c r="DY36" s="88">
        <f>SUMIF(IBA!$A$101:$A$111,'2010-2011'!DY$7,IBA!O$101:O$111)</f>
        <v>856</v>
      </c>
      <c r="DZ36"/>
    </row>
    <row r="37" spans="1:130" s="16" customFormat="1" ht="15.6">
      <c r="A37" s="90"/>
      <c r="B37" s="27" t="s">
        <v>9</v>
      </c>
      <c r="C37" s="14">
        <f>+SUM(C34:C36)</f>
        <v>124166</v>
      </c>
      <c r="D37" s="103">
        <f ca="1">+SUM(D34:D36)</f>
        <v>142565</v>
      </c>
      <c r="E37" s="14">
        <f ca="1">SUM(E34:E36)</f>
        <v>18399</v>
      </c>
      <c r="F37" s="15">
        <f ca="1">IF(E37=0,0,IF(C37=0,1,E37/C37))</f>
        <v>0.14818066137267852</v>
      </c>
      <c r="G37" s="14">
        <f>SUM(G34:G36)</f>
        <v>124166</v>
      </c>
      <c r="H37" s="103">
        <f ca="1">SUM(H34:H36)</f>
        <v>142565</v>
      </c>
      <c r="I37" s="14">
        <f ca="1">SUM(I34:I36)</f>
        <v>18399</v>
      </c>
      <c r="J37" s="15">
        <f ca="1">IF(I37=0,0,IF(G37=0,1,I37/G37))</f>
        <v>0.14818066137267852</v>
      </c>
      <c r="K37" s="14">
        <f>+SUM(K34:K36)</f>
        <v>118393</v>
      </c>
      <c r="L37" s="103">
        <f ca="1">+SUM(L34:L36)</f>
        <v>133542</v>
      </c>
      <c r="M37" s="14">
        <f ca="1">SUM(M34:M36)</f>
        <v>15149</v>
      </c>
      <c r="N37" s="15">
        <f ca="1">IF(M37=0,0,IF(K37=0,1,M37/K37))</f>
        <v>0.12795520005405725</v>
      </c>
      <c r="O37" s="14">
        <f>SUM(O34:O36)</f>
        <v>242559</v>
      </c>
      <c r="P37" s="103">
        <f ca="1">SUM(P34:P36)</f>
        <v>276107</v>
      </c>
      <c r="Q37" s="14">
        <f ca="1">SUM(Q34:Q36)</f>
        <v>33548</v>
      </c>
      <c r="R37" s="15">
        <f ca="1">IF(Q37=0,0,IF(O37=0,1,Q37/O37))</f>
        <v>0.13830861769713759</v>
      </c>
      <c r="S37" s="14">
        <f>+SUM(S34:S36)</f>
        <v>137456</v>
      </c>
      <c r="T37" s="103">
        <f ca="1">+SUM(T34:T36)</f>
        <v>153543</v>
      </c>
      <c r="U37" s="14">
        <f ca="1">SUM(U34:U36)</f>
        <v>16087</v>
      </c>
      <c r="V37" s="15">
        <f ca="1">IF(U37=0,0,IF(S37=0,1,U37/S37))</f>
        <v>0.11703381445698988</v>
      </c>
      <c r="W37" s="14">
        <f>SUM(W34:W36)</f>
        <v>380015</v>
      </c>
      <c r="X37" s="103">
        <f ca="1">SUM(X34:X36)</f>
        <v>429650</v>
      </c>
      <c r="Y37" s="14">
        <f ca="1">SUM(Y34:Y36)</f>
        <v>49635</v>
      </c>
      <c r="Z37" s="15">
        <f ca="1">IF(Y37=0,0,IF(W37=0,1,Y37/W37))</f>
        <v>0.13061326526584477</v>
      </c>
      <c r="AA37" s="14">
        <f>+SUM(AA34:AA36)</f>
        <v>140370</v>
      </c>
      <c r="AB37" s="103">
        <f ca="1">+SUM(AB34:AB36)</f>
        <v>159989</v>
      </c>
      <c r="AC37" s="14">
        <f ca="1">SUM(AC34:AC36)</f>
        <v>19619</v>
      </c>
      <c r="AD37" s="15">
        <f ca="1">IF(AC37=0,0,IF(AA37=0,1,AC37/AA37))</f>
        <v>0.13976633183728718</v>
      </c>
      <c r="AE37" s="14">
        <f>SUM(AE34:AE36)</f>
        <v>520385</v>
      </c>
      <c r="AF37" s="103">
        <f ca="1">SUM(AF34:AF36)</f>
        <v>589639</v>
      </c>
      <c r="AG37" s="14">
        <f ca="1">SUM(AG34:AG36)</f>
        <v>69254</v>
      </c>
      <c r="AH37" s="15">
        <f ca="1">IF(AG37=0,0,IF(AE37=0,1,AG37/AE37))</f>
        <v>0.13308223718977297</v>
      </c>
      <c r="AI37" s="14">
        <f>+SUM(AI34:AI36)</f>
        <v>151262</v>
      </c>
      <c r="AJ37" s="103">
        <f ca="1">+SUM(AJ34:AJ36)</f>
        <v>169691</v>
      </c>
      <c r="AK37" s="14">
        <f ca="1">SUM(AK34:AK36)</f>
        <v>18429</v>
      </c>
      <c r="AL37" s="15">
        <f ca="1">IF(AK37=0,0,IF(AI37=0,1,AK37/AI37))</f>
        <v>0.12183496185426611</v>
      </c>
      <c r="AM37" s="14">
        <f>SUM(AM34:AM36)</f>
        <v>671647</v>
      </c>
      <c r="AN37" s="103">
        <f ca="1">SUM(AN34:AN36)</f>
        <v>759330</v>
      </c>
      <c r="AO37" s="14">
        <f ca="1">SUM(AO34:AO36)</f>
        <v>87683</v>
      </c>
      <c r="AP37" s="15">
        <f ca="1">IF(AO37=0,0,IF(AM37=0,1,AO37/AM37))</f>
        <v>0.13054923196262322</v>
      </c>
      <c r="AQ37" s="14">
        <f>+SUM(AQ34:AQ36)</f>
        <v>158996</v>
      </c>
      <c r="AR37" s="103">
        <f ca="1">+SUM(AR34:AR36)</f>
        <v>175274</v>
      </c>
      <c r="AS37" s="14">
        <f ca="1">SUM(AS34:AS36)</f>
        <v>16278</v>
      </c>
      <c r="AT37" s="15">
        <f ca="1">IF(AS37=0,0,IF(AQ37=0,1,AS37/AQ37))</f>
        <v>0.10237993408639211</v>
      </c>
      <c r="AU37" s="14">
        <f>SUM(AU34:AU36)</f>
        <v>830643</v>
      </c>
      <c r="AV37" s="103">
        <f ca="1">SUM(AV34:AV36)</f>
        <v>934604</v>
      </c>
      <c r="AW37" s="14">
        <f ca="1">SUM(AW34:AW36)</f>
        <v>103961</v>
      </c>
      <c r="AX37" s="15">
        <f ca="1">IF(AW37=0,0,IF(AU37=0,1,AW37/AU37))</f>
        <v>0.12515725769072875</v>
      </c>
      <c r="AY37" s="14">
        <f>+SUM(AY34:AY36)</f>
        <v>184458</v>
      </c>
      <c r="AZ37" s="103">
        <f ca="1">+SUM(AZ34:AZ36)</f>
        <v>193634</v>
      </c>
      <c r="BA37" s="14">
        <f ca="1">SUM(BA34:BA36)</f>
        <v>9176</v>
      </c>
      <c r="BB37" s="15">
        <f ca="1">IF(BA37=0,0,IF(AY37=0,1,BA37/AY37))</f>
        <v>4.97457415780286E-2</v>
      </c>
      <c r="BC37" s="14">
        <f>SUM(BC34:BC36)</f>
        <v>1015101</v>
      </c>
      <c r="BD37" s="103">
        <f ca="1">SUM(BD34:BD36)</f>
        <v>1128238</v>
      </c>
      <c r="BE37" s="14">
        <f ca="1">SUM(BE34:BE36)</f>
        <v>113137</v>
      </c>
      <c r="BF37" s="15">
        <f ca="1">IF(BE37=0,0,IF(BC37=0,1,BE37/BC37))</f>
        <v>0.11145393414054365</v>
      </c>
      <c r="BG37" s="14">
        <f>+SUM(BG34:BG36)</f>
        <v>183181</v>
      </c>
      <c r="BH37" s="103">
        <f ca="1">+SUM(BH34:BH36)</f>
        <v>198364</v>
      </c>
      <c r="BI37" s="14">
        <f ca="1">SUM(BI34:BI36)</f>
        <v>15183</v>
      </c>
      <c r="BJ37" s="15">
        <f ca="1">IF(BI37=0,0,IF(BG37=0,1,BI37/BG37))</f>
        <v>8.2885233730572494E-2</v>
      </c>
      <c r="BK37" s="14">
        <f>SUM(BK34:BK36)</f>
        <v>1198282</v>
      </c>
      <c r="BL37" s="103">
        <f ca="1">SUM(BL34:BL36)</f>
        <v>1326602</v>
      </c>
      <c r="BM37" s="14">
        <f ca="1">SUM(BM34:BM36)</f>
        <v>128320</v>
      </c>
      <c r="BN37" s="15">
        <f ca="1">IF(BM37=0,0,IF(BK37=0,1,BM37/BK37))</f>
        <v>0.10708664571444786</v>
      </c>
      <c r="BO37" s="14">
        <f>+SUM(BO34:BO36)</f>
        <v>165189</v>
      </c>
      <c r="BP37" s="103">
        <f ca="1">+SUM(BP34:BP36)</f>
        <v>177752</v>
      </c>
      <c r="BQ37" s="14">
        <f ca="1">SUM(BQ34:BQ36)</f>
        <v>12563</v>
      </c>
      <c r="BR37" s="15">
        <f ca="1">IF(BQ37=0,0,IF(BO37=0,1,BQ37/BO37))</f>
        <v>7.6052279510136878E-2</v>
      </c>
      <c r="BS37" s="14">
        <f>SUM(BS34:BS36)</f>
        <v>1363471</v>
      </c>
      <c r="BT37" s="103">
        <f ca="1">SUM(BT34:BT36)</f>
        <v>1504354</v>
      </c>
      <c r="BU37" s="14">
        <f ca="1">SUM(BU34:BU36)</f>
        <v>140883</v>
      </c>
      <c r="BV37" s="15">
        <f ca="1">IF(BU37=0,0,IF(BS37=0,1,BU37/BS37))</f>
        <v>0.10332673008813535</v>
      </c>
      <c r="BW37" s="14">
        <f>+SUM(BW34:BW36)</f>
        <v>162225</v>
      </c>
      <c r="BX37" s="103">
        <f ca="1">+SUM(BX34:BX36)</f>
        <v>171614</v>
      </c>
      <c r="BY37" s="14">
        <f ca="1">SUM(BY34:BY36)</f>
        <v>9389</v>
      </c>
      <c r="BZ37" s="15">
        <f ca="1">IF(BY37=0,0,IF(BW37=0,1,BY37/BW37))</f>
        <v>5.7876406225920787E-2</v>
      </c>
      <c r="CA37" s="14">
        <f>SUM(CA34:CA36)</f>
        <v>1525696</v>
      </c>
      <c r="CB37" s="103">
        <f ca="1">SUM(CB34:CB36)</f>
        <v>1675968</v>
      </c>
      <c r="CC37" s="14">
        <f ca="1">SUM(CC34:CC36)</f>
        <v>150272</v>
      </c>
      <c r="CD37" s="15">
        <f ca="1">IF(CC37=0,0,IF(CA37=0,1,CC37/CA37))</f>
        <v>9.8494064348336754E-2</v>
      </c>
      <c r="CE37" s="14">
        <f>+SUM(CE34:CE36)</f>
        <v>148348</v>
      </c>
      <c r="CF37" s="103">
        <f ca="1">+SUM(CF34:CF36)</f>
        <v>157577</v>
      </c>
      <c r="CG37" s="14">
        <f ca="1">SUM(CG34:CG36)</f>
        <v>9229</v>
      </c>
      <c r="CH37" s="15">
        <f ca="1">IF(CG37=0,0,IF(CE37=0,1,CG37/CE37))</f>
        <v>6.2211826246393612E-2</v>
      </c>
      <c r="CI37" s="14">
        <f>SUM(CI34:CI36)</f>
        <v>1674044</v>
      </c>
      <c r="CJ37" s="103">
        <f ca="1">SUM(CJ34:CJ36)</f>
        <v>1833545</v>
      </c>
      <c r="CK37" s="14">
        <f ca="1">SUM(CK34:CK36)</f>
        <v>159501</v>
      </c>
      <c r="CL37" s="15">
        <f ca="1">IF(CK37=0,0,IF(CI37=0,1,CK37/CI37))</f>
        <v>9.5278857664434155E-2</v>
      </c>
      <c r="CM37" s="14">
        <f>+SUM(CM34:CM36)</f>
        <v>154480</v>
      </c>
      <c r="CN37" s="103">
        <f ca="1">+SUM(CN34:CN36)</f>
        <v>164523</v>
      </c>
      <c r="CO37" s="14">
        <f ca="1">SUM(CO34:CO36)</f>
        <v>10043</v>
      </c>
      <c r="CP37" s="15">
        <f ca="1">IF(CO37=0,0,IF(CM37=0,1,CO37/CM37))</f>
        <v>6.5011651993785599E-2</v>
      </c>
      <c r="CQ37" s="14">
        <f>SUM(CQ34:CQ36)</f>
        <v>1828524</v>
      </c>
      <c r="CR37" s="103">
        <f ca="1">SUM(CR34:CR36)</f>
        <v>1998068</v>
      </c>
      <c r="CS37" s="14">
        <f ca="1">SUM(CS34:CS36)</f>
        <v>169544</v>
      </c>
      <c r="CT37" s="15">
        <f ca="1">IF(CS37=0,0,IF(CQ37=0,1,CS37/CQ37))</f>
        <v>9.2721779971167997E-2</v>
      </c>
      <c r="CW37" s="12"/>
      <c r="CX37" s="12"/>
      <c r="CZ37" s="89"/>
      <c r="DA37" s="89"/>
      <c r="DB37" s="89"/>
      <c r="DC37" s="89"/>
      <c r="DD37" s="89"/>
      <c r="DE37" s="89"/>
      <c r="DF37" s="89"/>
      <c r="DG37" s="89"/>
      <c r="DH37" s="89"/>
      <c r="DI37" s="89"/>
      <c r="DJ37" s="89"/>
      <c r="DK37" s="89"/>
      <c r="DL37" s="12"/>
      <c r="DM37" s="12"/>
      <c r="DN37" s="89"/>
      <c r="DO37" s="89"/>
      <c r="DP37" s="89"/>
      <c r="DQ37" s="89"/>
      <c r="DR37" s="89"/>
      <c r="DS37" s="89"/>
      <c r="DT37" s="89"/>
      <c r="DU37" s="89"/>
      <c r="DV37" s="89"/>
      <c r="DW37" s="89"/>
      <c r="DX37" s="89"/>
      <c r="DY37" s="89"/>
      <c r="DZ37"/>
    </row>
    <row r="38" spans="1:130" s="12" customFormat="1" ht="15.6">
      <c r="A38" s="92"/>
      <c r="B38" s="28"/>
      <c r="C38" s="9"/>
      <c r="D38" s="9"/>
      <c r="E38" s="10"/>
      <c r="F38" s="11"/>
      <c r="G38" s="9"/>
      <c r="H38" s="9"/>
      <c r="I38" s="10"/>
      <c r="J38" s="11"/>
      <c r="K38" s="9"/>
      <c r="L38" s="9"/>
      <c r="M38" s="10"/>
      <c r="N38" s="11"/>
      <c r="O38" s="9"/>
      <c r="P38" s="9"/>
      <c r="Q38" s="10"/>
      <c r="R38" s="11"/>
      <c r="S38" s="9"/>
      <c r="T38" s="9"/>
      <c r="U38" s="10"/>
      <c r="V38" s="11"/>
      <c r="W38" s="9"/>
      <c r="X38" s="9"/>
      <c r="Y38" s="10"/>
      <c r="Z38" s="11"/>
      <c r="AA38" s="9"/>
      <c r="AB38" s="9"/>
      <c r="AC38" s="10"/>
      <c r="AD38" s="11"/>
      <c r="AE38" s="9"/>
      <c r="AF38" s="9"/>
      <c r="AG38" s="10"/>
      <c r="AH38" s="11"/>
      <c r="AI38" s="9"/>
      <c r="AJ38" s="9"/>
      <c r="AK38" s="10"/>
      <c r="AL38" s="11"/>
      <c r="AM38" s="9"/>
      <c r="AN38" s="9"/>
      <c r="AO38" s="10"/>
      <c r="AP38" s="11"/>
      <c r="AQ38" s="9"/>
      <c r="AR38" s="9"/>
      <c r="AS38" s="10"/>
      <c r="AT38" s="11"/>
      <c r="AU38" s="9"/>
      <c r="AV38" s="9"/>
      <c r="AW38" s="10"/>
      <c r="AX38" s="11"/>
      <c r="AY38" s="9"/>
      <c r="AZ38" s="9"/>
      <c r="BA38" s="10"/>
      <c r="BB38" s="11"/>
      <c r="BC38" s="9"/>
      <c r="BD38" s="9"/>
      <c r="BE38" s="10"/>
      <c r="BF38" s="11"/>
      <c r="BG38" s="9"/>
      <c r="BH38" s="9"/>
      <c r="BI38" s="10"/>
      <c r="BJ38" s="11"/>
      <c r="BK38" s="9"/>
      <c r="BL38" s="9"/>
      <c r="BM38" s="10"/>
      <c r="BN38" s="11"/>
      <c r="BO38" s="9"/>
      <c r="BP38" s="9"/>
      <c r="BQ38" s="10"/>
      <c r="BR38" s="11"/>
      <c r="BS38" s="9"/>
      <c r="BT38" s="9"/>
      <c r="BU38" s="10"/>
      <c r="BV38" s="11"/>
      <c r="BW38" s="9"/>
      <c r="BX38" s="9"/>
      <c r="BY38" s="10"/>
      <c r="BZ38" s="11"/>
      <c r="CA38" s="9"/>
      <c r="CB38" s="9"/>
      <c r="CC38" s="10"/>
      <c r="CD38" s="11"/>
      <c r="CE38" s="9"/>
      <c r="CF38" s="9"/>
      <c r="CG38" s="10"/>
      <c r="CH38" s="11"/>
      <c r="CI38" s="9"/>
      <c r="CJ38" s="9"/>
      <c r="CK38" s="10"/>
      <c r="CL38" s="11"/>
      <c r="CM38" s="9"/>
      <c r="CN38" s="9"/>
      <c r="CO38" s="10"/>
      <c r="CP38" s="11"/>
      <c r="CQ38" s="9"/>
      <c r="CR38" s="9"/>
      <c r="CS38" s="10"/>
      <c r="CT38" s="11"/>
      <c r="CY38" s="16"/>
      <c r="CZ38" s="89"/>
      <c r="DA38" s="89"/>
      <c r="DB38" s="89"/>
      <c r="DC38" s="89"/>
      <c r="DD38" s="89"/>
      <c r="DE38" s="89"/>
      <c r="DF38" s="89"/>
      <c r="DG38" s="89"/>
      <c r="DH38" s="89"/>
      <c r="DI38" s="89"/>
      <c r="DJ38" s="89"/>
      <c r="DK38" s="89"/>
      <c r="DN38" s="89"/>
      <c r="DO38" s="89"/>
      <c r="DP38" s="89"/>
      <c r="DQ38" s="89"/>
      <c r="DR38" s="89"/>
      <c r="DS38" s="89"/>
      <c r="DT38" s="89"/>
      <c r="DU38" s="89"/>
      <c r="DV38" s="89"/>
      <c r="DW38" s="89"/>
      <c r="DX38" s="89"/>
      <c r="DY38" s="89"/>
      <c r="DZ38"/>
    </row>
    <row r="39" spans="1:130" s="12" customFormat="1" ht="15" customHeight="1">
      <c r="A39" s="99"/>
      <c r="B39" s="31" t="s">
        <v>6</v>
      </c>
      <c r="C39" s="21">
        <f>+CZ39</f>
        <v>159500</v>
      </c>
      <c r="D39" s="87">
        <f ca="1">OFFSET(CZ39,0,14,1,1)</f>
        <v>176625</v>
      </c>
      <c r="E39" s="21">
        <f ca="1">SUM(D39-C39)</f>
        <v>17125</v>
      </c>
      <c r="F39" s="22">
        <f ca="1">IF(E39=0,0,IF(C39=0,1,E39/C39))</f>
        <v>0.10736677115987461</v>
      </c>
      <c r="G39" s="21">
        <f>SUMIF($C$6:F$6,G$5,$C39:F39)</f>
        <v>159500</v>
      </c>
      <c r="H39" s="87">
        <f ca="1">SUMIF($C$6:G$6,H$5,$C39:G39)</f>
        <v>176625</v>
      </c>
      <c r="I39" s="21">
        <f ca="1">SUM(H39-G39)</f>
        <v>17125</v>
      </c>
      <c r="J39" s="22">
        <f ca="1">IF(I39=0,0,IF(G39=0,1,I39/G39))</f>
        <v>0.10736677115987461</v>
      </c>
      <c r="K39" s="21">
        <f>+DA39</f>
        <v>151795</v>
      </c>
      <c r="L39" s="87">
        <f ca="1">OFFSET(DA39,0,14,1,1)</f>
        <v>160610</v>
      </c>
      <c r="M39" s="21">
        <f ca="1">SUM(L39-K39)</f>
        <v>8815</v>
      </c>
      <c r="N39" s="22">
        <f ca="1">IF(M39=0,0,IF(K39=0,1,M39/K39))</f>
        <v>5.8071741493461573E-2</v>
      </c>
      <c r="O39" s="21">
        <f>SUMIF($C$6:N$6,O$5,$C39:N39)</f>
        <v>311295</v>
      </c>
      <c r="P39" s="87">
        <f ca="1">SUMIF($C$6:O$6,P$5,$C39:O39)</f>
        <v>337235</v>
      </c>
      <c r="Q39" s="21">
        <f ca="1">SUM(P39-O39)</f>
        <v>25940</v>
      </c>
      <c r="R39" s="22">
        <f ca="1">IF(Q39=0,0,IF(O39=0,1,Q39/O39))</f>
        <v>8.3329317849628159E-2</v>
      </c>
      <c r="S39" s="21">
        <f>+DB39</f>
        <v>178294</v>
      </c>
      <c r="T39" s="87">
        <f ca="1">OFFSET(DB39,0,14,1,1)</f>
        <v>186402</v>
      </c>
      <c r="U39" s="21">
        <f ca="1">SUM(T39-S39)</f>
        <v>8108</v>
      </c>
      <c r="V39" s="22">
        <f ca="1">IF(U39=0,0,IF(S39=0,1,U39/S39))</f>
        <v>4.5475450660145605E-2</v>
      </c>
      <c r="W39" s="21">
        <f>SUMIF($C$6:V$6,W$5,$C39:V39)</f>
        <v>489589</v>
      </c>
      <c r="X39" s="87">
        <f ca="1">SUMIF($C$6:W$6,X$5,$C39:W39)</f>
        <v>523637</v>
      </c>
      <c r="Y39" s="21">
        <f ca="1">SUM(X39-W39)</f>
        <v>34048</v>
      </c>
      <c r="Z39" s="22">
        <f ca="1">IF(Y39=0,0,IF(W39=0,1,Y39/W39))</f>
        <v>6.9544046128487358E-2</v>
      </c>
      <c r="AA39" s="21">
        <f>+DC39</f>
        <v>172996</v>
      </c>
      <c r="AB39" s="87">
        <f ca="1">OFFSET(DC39,0,14,1,1)</f>
        <v>192455</v>
      </c>
      <c r="AC39" s="21">
        <f ca="1">SUM(AB39-AA39)</f>
        <v>19459</v>
      </c>
      <c r="AD39" s="22">
        <f ca="1">IF(AC39=0,0,IF(AA39=0,1,AC39/AA39))</f>
        <v>0.11248236953455572</v>
      </c>
      <c r="AE39" s="21">
        <f>SUMIF($C$6:AD$6,AE$5,$C39:AD39)</f>
        <v>662585</v>
      </c>
      <c r="AF39" s="87">
        <f ca="1">SUMIF($C$6:AE$6,AF$5,$C39:AE39)</f>
        <v>716092</v>
      </c>
      <c r="AG39" s="21">
        <f ca="1">SUM(AF39-AE39)</f>
        <v>53507</v>
      </c>
      <c r="AH39" s="22">
        <f ca="1">IF(AG39=0,0,IF(AE39=0,1,AG39/AE39))</f>
        <v>8.0754922010006266E-2</v>
      </c>
      <c r="AI39" s="21">
        <f>+DD39</f>
        <v>191721</v>
      </c>
      <c r="AJ39" s="87">
        <f ca="1">OFFSET(DD39,0,14,1,1)</f>
        <v>204866</v>
      </c>
      <c r="AK39" s="21">
        <f ca="1">SUM(AJ39-AI39)</f>
        <v>13145</v>
      </c>
      <c r="AL39" s="22">
        <f ca="1">IF(AK39=0,0,IF(AI39=0,1,AK39/AI39))</f>
        <v>6.8563172526744598E-2</v>
      </c>
      <c r="AM39" s="21">
        <f>SUMIF($C$6:AL$6,AM$5,$C39:AL39)</f>
        <v>854306</v>
      </c>
      <c r="AN39" s="87">
        <f ca="1">SUMIF($C$6:AM$6,AN$5,$C39:AM39)</f>
        <v>920958</v>
      </c>
      <c r="AO39" s="21">
        <f ca="1">SUM(AN39-AM39)</f>
        <v>66652</v>
      </c>
      <c r="AP39" s="22">
        <f ca="1">IF(AO39=0,0,IF(AM39=0,1,AO39/AM39))</f>
        <v>7.8018883163643943E-2</v>
      </c>
      <c r="AQ39" s="21">
        <f>+DE39</f>
        <v>191356</v>
      </c>
      <c r="AR39" s="87">
        <f ca="1">OFFSET(DE39,0,14,1,1)</f>
        <v>204289</v>
      </c>
      <c r="AS39" s="21">
        <f ca="1">SUM(AR39-AQ39)</f>
        <v>12933</v>
      </c>
      <c r="AT39" s="22">
        <f ca="1">IF(AS39=0,0,IF(AQ39=0,1,AS39/AQ39))</f>
        <v>6.7586069942933591E-2</v>
      </c>
      <c r="AU39" s="21">
        <f>SUMIF($C$6:AT$6,AU$5,$C39:AT39)</f>
        <v>1045662</v>
      </c>
      <c r="AV39" s="87">
        <f ca="1">SUMIF($C$6:AU$6,AV$5,$C39:AU39)</f>
        <v>1125247</v>
      </c>
      <c r="AW39" s="21">
        <f ca="1">SUM(AV39-AU39)</f>
        <v>79585</v>
      </c>
      <c r="AX39" s="22">
        <f ca="1">IF(AW39=0,0,IF(AU39=0,1,AW39/AU39))</f>
        <v>7.6109679800929933E-2</v>
      </c>
      <c r="AY39" s="21">
        <f>+DF39</f>
        <v>199544</v>
      </c>
      <c r="AZ39" s="87">
        <f ca="1">OFFSET(DF39,0,14,1,1)</f>
        <v>201310</v>
      </c>
      <c r="BA39" s="21">
        <f ca="1">SUM(AZ39-AY39)</f>
        <v>1766</v>
      </c>
      <c r="BB39" s="22">
        <f ca="1">IF(BA39=0,0,IF(AY39=0,1,BA39/AY39))</f>
        <v>8.850178406767429E-3</v>
      </c>
      <c r="BC39" s="21">
        <f>SUMIF($C$6:BB$6,BC$5,$C39:BB39)</f>
        <v>1245206</v>
      </c>
      <c r="BD39" s="87">
        <f ca="1">SUMIF($C$6:BC$6,BD$5,$C39:BC39)</f>
        <v>1326557</v>
      </c>
      <c r="BE39" s="21">
        <f ca="1">SUM(BD39-BC39)</f>
        <v>81351</v>
      </c>
      <c r="BF39" s="22">
        <f ca="1">IF(BE39=0,0,IF(BC39=0,1,BE39/BC39))</f>
        <v>6.5331358827374744E-2</v>
      </c>
      <c r="BG39" s="21">
        <f>+DG39</f>
        <v>194089</v>
      </c>
      <c r="BH39" s="87">
        <f ca="1">OFFSET(DG39,0,14,1,1)</f>
        <v>207954</v>
      </c>
      <c r="BI39" s="21">
        <f ca="1">SUM(BH39-BG39)</f>
        <v>13865</v>
      </c>
      <c r="BJ39" s="22">
        <f ca="1">IF(BI39=0,0,IF(BG39=0,1,BI39/BG39))</f>
        <v>7.1436299841825146E-2</v>
      </c>
      <c r="BK39" s="21">
        <f>SUMIF($C$6:BJ$6,BK$5,$C39:BJ39)</f>
        <v>1439295</v>
      </c>
      <c r="BL39" s="87">
        <f ca="1">SUMIF($C$6:BK$6,BL$5,$C39:BK39)</f>
        <v>1534511</v>
      </c>
      <c r="BM39" s="21">
        <f ca="1">SUM(BL39-BK39)</f>
        <v>95216</v>
      </c>
      <c r="BN39" s="22">
        <f ca="1">IF(BM39=0,0,IF(BK39=0,1,BM39/BK39))</f>
        <v>6.6154610416905499E-2</v>
      </c>
      <c r="BO39" s="21">
        <f>+DH39</f>
        <v>184185</v>
      </c>
      <c r="BP39" s="87">
        <f ca="1">OFFSET(DH39,0,14,1,1)</f>
        <v>200578</v>
      </c>
      <c r="BQ39" s="21">
        <f ca="1">SUM(BP39-BO39)</f>
        <v>16393</v>
      </c>
      <c r="BR39" s="22">
        <f ca="1">IF(BQ39=0,0,IF(BO39=0,1,BQ39/BO39))</f>
        <v>8.9002904688221085E-2</v>
      </c>
      <c r="BS39" s="21">
        <f>SUMIF($C$6:BR$6,BS$5,$C39:BR39)</f>
        <v>1623480</v>
      </c>
      <c r="BT39" s="87">
        <f ca="1">SUMIF($C$6:BS$6,BT$5,$C39:BS39)</f>
        <v>1735089</v>
      </c>
      <c r="BU39" s="21">
        <f ca="1">SUM(BT39-BS39)</f>
        <v>111609</v>
      </c>
      <c r="BV39" s="22">
        <f ca="1">IF(BU39=0,0,IF(BS39=0,1,BU39/BS39))</f>
        <v>6.8746766205928012E-2</v>
      </c>
      <c r="BW39" s="21">
        <f>+DI39</f>
        <v>198636</v>
      </c>
      <c r="BX39" s="87">
        <f ca="1">OFFSET(DI39,0,14,1,1)</f>
        <v>194987</v>
      </c>
      <c r="BY39" s="21">
        <f ca="1">SUM(BX39-BW39)</f>
        <v>-3649</v>
      </c>
      <c r="BZ39" s="22">
        <f ca="1">IF(BY39=0,0,IF(BW39=0,1,BY39/BW39))</f>
        <v>-1.8370285346060129E-2</v>
      </c>
      <c r="CA39" s="21">
        <f>SUMIF($C$6:BZ$6,CA$5,$C39:BZ39)</f>
        <v>1822116</v>
      </c>
      <c r="CB39" s="87">
        <f ca="1">SUMIF($C$6:CA$6,CB$5,$C39:CA39)</f>
        <v>1930076</v>
      </c>
      <c r="CC39" s="21">
        <f ca="1">SUM(CB39-CA39)</f>
        <v>107960</v>
      </c>
      <c r="CD39" s="22">
        <f ca="1">IF(CC39=0,0,IF(CA39=0,1,CC39/CA39))</f>
        <v>5.9249795292945127E-2</v>
      </c>
      <c r="CE39" s="21">
        <f>+DJ39</f>
        <v>188636</v>
      </c>
      <c r="CF39" s="87">
        <f ca="1">OFFSET(DJ39,0,14,1,1)</f>
        <v>185161</v>
      </c>
      <c r="CG39" s="21">
        <f ca="1">SUM(CF39-CE39)</f>
        <v>-3475</v>
      </c>
      <c r="CH39" s="22">
        <f ca="1">IF(CG39=0,0,IF(CE39=0,1,CG39/CE39))</f>
        <v>-1.8421722258741703E-2</v>
      </c>
      <c r="CI39" s="21">
        <f>SUMIF($C$6:CH$6,CI$5,$C39:CH39)</f>
        <v>2010752</v>
      </c>
      <c r="CJ39" s="87">
        <f ca="1">SUMIF($C$6:CI$6,CJ$5,$C39:CI39)</f>
        <v>2115237</v>
      </c>
      <c r="CK39" s="21">
        <f ca="1">SUM(CJ39-CI39)</f>
        <v>104485</v>
      </c>
      <c r="CL39" s="22">
        <f ca="1">IF(CK39=0,0,IF(CI39=0,1,CK39/CI39))</f>
        <v>5.1963146126424345E-2</v>
      </c>
      <c r="CM39" s="21">
        <f>+DK39</f>
        <v>183671</v>
      </c>
      <c r="CN39" s="87">
        <f ca="1">OFFSET(DK39,0,14,1,1)</f>
        <v>181467</v>
      </c>
      <c r="CO39" s="21">
        <f ca="1">SUM(CN39-CM39)</f>
        <v>-2204</v>
      </c>
      <c r="CP39" s="22">
        <f ca="1">IF(CO39=0,0,IF(CM39=0,1,CO39/CM39))</f>
        <v>-1.1999716885082567E-2</v>
      </c>
      <c r="CQ39" s="21">
        <f>SUMIF($C$6:CP$6,CQ$5,$C39:CP39)</f>
        <v>2194423</v>
      </c>
      <c r="CR39" s="87">
        <f ca="1">SUMIF($C$6:CQ$6,CR$5,$C39:CQ39)</f>
        <v>2296704</v>
      </c>
      <c r="CS39" s="21">
        <f ca="1">SUM(CR39-CQ39)</f>
        <v>102281</v>
      </c>
      <c r="CT39" s="22">
        <f ca="1">IF(CS39=0,0,IF(CQ39=0,1,CS39/CQ39))</f>
        <v>4.6609518766436556E-2</v>
      </c>
      <c r="CW39" s="12" t="s">
        <v>16</v>
      </c>
      <c r="CX39" s="81" t="s">
        <v>6</v>
      </c>
      <c r="CZ39" s="88">
        <f>SUMIF(SIBC!$A$73:$A$78,'2010-2011'!CZ$7,SIBC!D$73:D$78)</f>
        <v>159500</v>
      </c>
      <c r="DA39" s="88">
        <f>SUMIF(SIBC!$A$73:$A$78,'2010-2011'!DA$7,SIBC!E$73:E$78)</f>
        <v>151795</v>
      </c>
      <c r="DB39" s="88">
        <f>SUMIF(SIBC!$A$73:$A$78,'2010-2011'!DB$7,SIBC!F$73:F$78)</f>
        <v>178294</v>
      </c>
      <c r="DC39" s="88">
        <f>SUMIF(SIBC!$A$73:$A$78,'2010-2011'!DC$7,SIBC!G$73:G$78)</f>
        <v>172996</v>
      </c>
      <c r="DD39" s="88">
        <f>SUMIF(SIBC!$A$73:$A$78,'2010-2011'!DD$7,SIBC!H$73:H$78)</f>
        <v>191721</v>
      </c>
      <c r="DE39" s="88">
        <f>SUMIF(SIBC!$A$73:$A$78,'2010-2011'!DE$7,SIBC!I$73:I$78)</f>
        <v>191356</v>
      </c>
      <c r="DF39" s="88">
        <f>SUMIF(SIBC!$A$73:$A$78,'2010-2011'!DF$7,SIBC!J$73:J$78)</f>
        <v>199544</v>
      </c>
      <c r="DG39" s="88">
        <f>SUMIF(SIBC!$A$73:$A$78,'2010-2011'!DG$7,SIBC!K$73:K$78)</f>
        <v>194089</v>
      </c>
      <c r="DH39" s="88">
        <f>SUMIF(SIBC!$A$73:$A$78,'2010-2011'!DH$7,SIBC!L$73:L$78)</f>
        <v>184185</v>
      </c>
      <c r="DI39" s="88">
        <f>SUMIF(SIBC!$A$73:$A$78,'2010-2011'!DI$7,SIBC!M$73:M$78)</f>
        <v>198636</v>
      </c>
      <c r="DJ39" s="88">
        <f>SUMIF(SIBC!$A$73:$A$78,'2010-2011'!DJ$7,SIBC!N$73:N$78)</f>
        <v>188636</v>
      </c>
      <c r="DK39" s="88">
        <f>SUMIF(SIBC!$A$73:$A$78,'2010-2011'!DK$7,SIBC!O$73:O$78)</f>
        <v>183671</v>
      </c>
      <c r="DN39" s="88">
        <f>SUMIF(SIBC!$A$73:$A$78,'2010-2011'!DN$7,SIBC!D$73:D$78)</f>
        <v>176625</v>
      </c>
      <c r="DO39" s="88">
        <f>SUMIF(SIBC!$A$73:$A$78,'2010-2011'!DO$7,SIBC!E$73:E$78)</f>
        <v>160610</v>
      </c>
      <c r="DP39" s="88">
        <f>SUMIF(SIBC!$A$73:$A$78,'2010-2011'!DP$7,SIBC!F$73:F$78)</f>
        <v>186402</v>
      </c>
      <c r="DQ39" s="88">
        <f>SUMIF(SIBC!$A$73:$A$78,'2010-2011'!DQ$7,SIBC!G$73:G$78)</f>
        <v>192455</v>
      </c>
      <c r="DR39" s="88">
        <f>SUMIF(SIBC!$A$73:$A$78,'2010-2011'!DR$7,SIBC!H$73:H$78)</f>
        <v>204866</v>
      </c>
      <c r="DS39" s="88">
        <f>SUMIF(SIBC!$A$73:$A$78,'2010-2011'!DS$7,SIBC!I$73:I$78)</f>
        <v>204289</v>
      </c>
      <c r="DT39" s="88">
        <f>SUMIF(SIBC!$A$73:$A$78,'2010-2011'!DT$7,SIBC!J$73:J$78)</f>
        <v>201310</v>
      </c>
      <c r="DU39" s="88">
        <f>SUMIF(SIBC!$A$73:$A$78,'2010-2011'!DU$7,SIBC!K$73:K$78)</f>
        <v>207954</v>
      </c>
      <c r="DV39" s="88">
        <f>SUMIF(SIBC!$A$73:$A$78,'2010-2011'!DV$7,SIBC!L$73:L$78)</f>
        <v>200578</v>
      </c>
      <c r="DW39" s="88">
        <f>SUMIF(SIBC!$A$73:$A$78,'2010-2011'!DW$7,SIBC!M$73:M$78)</f>
        <v>194987</v>
      </c>
      <c r="DX39" s="88">
        <f>SUMIF(SIBC!$A$73:$A$78,'2010-2011'!DX$7,SIBC!N$73:N$78)</f>
        <v>185161</v>
      </c>
      <c r="DY39" s="88">
        <f>SUMIF(SIBC!$A$73:$A$78,'2010-2011'!DY$7,SIBC!O$73:O$78)</f>
        <v>181467</v>
      </c>
      <c r="DZ39"/>
    </row>
    <row r="40" spans="1:130" s="12" customFormat="1" ht="15.6">
      <c r="A40" s="101" t="str">
        <f>+CW41</f>
        <v>Seaway International Bridge</v>
      </c>
      <c r="B40" s="29" t="s">
        <v>7</v>
      </c>
      <c r="C40" s="21">
        <f>+CZ40</f>
        <v>5160</v>
      </c>
      <c r="D40" s="87">
        <f ca="1">OFFSET(CZ40,0,14,1,1)</f>
        <v>5207</v>
      </c>
      <c r="E40" s="21">
        <f ca="1">SUM(D40-C40)</f>
        <v>47</v>
      </c>
      <c r="F40" s="22">
        <f ca="1">IF(E40=0,0,IF(C40=0,1,E40/C40))</f>
        <v>9.1085271317829456E-3</v>
      </c>
      <c r="G40" s="21">
        <f>SUMIF($C$6:F$6,G$5,$C40:F40)</f>
        <v>5160</v>
      </c>
      <c r="H40" s="87">
        <f ca="1">SUMIF($C$6:G$6,H$5,$C40:G40)</f>
        <v>5207</v>
      </c>
      <c r="I40" s="21">
        <f ca="1">SUM(H40-G40)</f>
        <v>47</v>
      </c>
      <c r="J40" s="22">
        <f ca="1">IF(I40=0,0,IF(G40=0,1,I40/G40))</f>
        <v>9.1085271317829456E-3</v>
      </c>
      <c r="K40" s="21">
        <f>+DA40</f>
        <v>5039</v>
      </c>
      <c r="L40" s="87">
        <f ca="1">OFFSET(DA40,0,14,1,1)</f>
        <v>5059</v>
      </c>
      <c r="M40" s="21">
        <f ca="1">SUM(L40-K40)</f>
        <v>20</v>
      </c>
      <c r="N40" s="22">
        <f ca="1">IF(M40=0,0,IF(K40=0,1,M40/K40))</f>
        <v>3.9690414764834295E-3</v>
      </c>
      <c r="O40" s="21">
        <f>SUMIF($C$6:N$6,O$5,$C40:N40)</f>
        <v>10199</v>
      </c>
      <c r="P40" s="87">
        <f ca="1">SUMIF($C$6:O$6,P$5,$C40:O40)</f>
        <v>10266</v>
      </c>
      <c r="Q40" s="21">
        <f ca="1">SUM(P40-O40)</f>
        <v>67</v>
      </c>
      <c r="R40" s="22">
        <f ca="1">IF(Q40=0,0,IF(O40=0,1,Q40/O40))</f>
        <v>6.5692714972056081E-3</v>
      </c>
      <c r="S40" s="21">
        <f>+DB40</f>
        <v>5697</v>
      </c>
      <c r="T40" s="87">
        <f ca="1">OFFSET(DB40,0,14,1,1)</f>
        <v>5454</v>
      </c>
      <c r="U40" s="21">
        <f ca="1">SUM(T40-S40)</f>
        <v>-243</v>
      </c>
      <c r="V40" s="22">
        <f ca="1">IF(U40=0,0,IF(S40=0,1,U40/S40))</f>
        <v>-4.2654028436018961E-2</v>
      </c>
      <c r="W40" s="21">
        <f>SUMIF($C$6:V$6,W$5,$C40:V40)</f>
        <v>15896</v>
      </c>
      <c r="X40" s="87">
        <f ca="1">SUMIF($C$6:W$6,X$5,$C40:W40)</f>
        <v>15720</v>
      </c>
      <c r="Y40" s="21">
        <f ca="1">SUM(X40-W40)</f>
        <v>-176</v>
      </c>
      <c r="Z40" s="22">
        <f ca="1">IF(Y40=0,0,IF(W40=0,1,Y40/W40))</f>
        <v>-1.1071967790639155E-2</v>
      </c>
      <c r="AA40" s="21">
        <f>+DC40</f>
        <v>5653</v>
      </c>
      <c r="AB40" s="87">
        <f ca="1">OFFSET(DC40,0,14,1,1)</f>
        <v>5285</v>
      </c>
      <c r="AC40" s="21">
        <f ca="1">SUM(AB40-AA40)</f>
        <v>-368</v>
      </c>
      <c r="AD40" s="22">
        <f ca="1">IF(AC40=0,0,IF(AA40=0,1,AC40/AA40))</f>
        <v>-6.5098177958606049E-2</v>
      </c>
      <c r="AE40" s="21">
        <f>SUMIF($C$6:AD$6,AE$5,$C40:AD40)</f>
        <v>21549</v>
      </c>
      <c r="AF40" s="87">
        <f ca="1">SUMIF($C$6:AE$6,AF$5,$C40:AE40)</f>
        <v>21005</v>
      </c>
      <c r="AG40" s="21">
        <f ca="1">SUM(AF40-AE40)</f>
        <v>-544</v>
      </c>
      <c r="AH40" s="22">
        <f ca="1">IF(AG40=0,0,IF(AE40=0,1,AG40/AE40))</f>
        <v>-2.5244790941575015E-2</v>
      </c>
      <c r="AI40" s="21">
        <f>+DD40</f>
        <v>6610</v>
      </c>
      <c r="AJ40" s="87">
        <f ca="1">OFFSET(DD40,0,14,1,1)</f>
        <v>7250</v>
      </c>
      <c r="AK40" s="21">
        <f ca="1">SUM(AJ40-AI40)</f>
        <v>640</v>
      </c>
      <c r="AL40" s="22">
        <f ca="1">IF(AK40=0,0,IF(AI40=0,1,AK40/AI40))</f>
        <v>9.682299546142209E-2</v>
      </c>
      <c r="AM40" s="21">
        <f>SUMIF($C$6:AL$6,AM$5,$C40:AL40)</f>
        <v>28159</v>
      </c>
      <c r="AN40" s="87">
        <f ca="1">SUMIF($C$6:AM$6,AN$5,$C40:AM40)</f>
        <v>28255</v>
      </c>
      <c r="AO40" s="21">
        <f ca="1">SUM(AN40-AM40)</f>
        <v>96</v>
      </c>
      <c r="AP40" s="22">
        <f ca="1">IF(AO40=0,0,IF(AM40=0,1,AO40/AM40))</f>
        <v>3.4092119748570615E-3</v>
      </c>
      <c r="AQ40" s="21">
        <f>+DE40</f>
        <v>7399</v>
      </c>
      <c r="AR40" s="87">
        <f ca="1">OFFSET(DE40,0,14,1,1)</f>
        <v>7816</v>
      </c>
      <c r="AS40" s="21">
        <f ca="1">SUM(AR40-AQ40)</f>
        <v>417</v>
      </c>
      <c r="AT40" s="22">
        <f ca="1">IF(AS40=0,0,IF(AQ40=0,1,AS40/AQ40))</f>
        <v>5.6358967428030815E-2</v>
      </c>
      <c r="AU40" s="21">
        <f>SUMIF($C$6:AT$6,AU$5,$C40:AT40)</f>
        <v>35558</v>
      </c>
      <c r="AV40" s="87">
        <f ca="1">SUMIF($C$6:AU$6,AV$5,$C40:AU40)</f>
        <v>36071</v>
      </c>
      <c r="AW40" s="21">
        <f ca="1">SUM(AV40-AU40)</f>
        <v>513</v>
      </c>
      <c r="AX40" s="22">
        <f ca="1">IF(AW40=0,0,IF(AU40=0,1,AW40/AU40))</f>
        <v>1.4427133134596997E-2</v>
      </c>
      <c r="AY40" s="21">
        <f>+DF40</f>
        <v>6943</v>
      </c>
      <c r="AZ40" s="87">
        <f ca="1">OFFSET(DF40,0,14,1,1)</f>
        <v>7603</v>
      </c>
      <c r="BA40" s="21">
        <f ca="1">SUM(AZ40-AY40)</f>
        <v>660</v>
      </c>
      <c r="BB40" s="22">
        <f ca="1">IF(BA40=0,0,IF(AY40=0,1,BA40/AY40))</f>
        <v>9.5059772432666001E-2</v>
      </c>
      <c r="BC40" s="21">
        <f>SUMIF($C$6:BB$6,BC$5,$C40:BB40)</f>
        <v>42501</v>
      </c>
      <c r="BD40" s="87">
        <f ca="1">SUMIF($C$6:BC$6,BD$5,$C40:BC40)</f>
        <v>43674</v>
      </c>
      <c r="BE40" s="21">
        <f ca="1">SUM(BD40-BC40)</f>
        <v>1173</v>
      </c>
      <c r="BF40" s="22">
        <f ca="1">IF(BE40=0,0,IF(BC40=0,1,BE40/BC40))</f>
        <v>2.7599350603515212E-2</v>
      </c>
      <c r="BG40" s="21">
        <f>+DG40</f>
        <v>6894</v>
      </c>
      <c r="BH40" s="87">
        <f ca="1">OFFSET(DG40,0,14,1,1)</f>
        <v>8695</v>
      </c>
      <c r="BI40" s="21">
        <f ca="1">SUM(BH40-BG40)</f>
        <v>1801</v>
      </c>
      <c r="BJ40" s="22">
        <f ca="1">IF(BI40=0,0,IF(BG40=0,1,BI40/BG40))</f>
        <v>0.2612416594139832</v>
      </c>
      <c r="BK40" s="21">
        <f>SUMIF($C$6:BJ$6,BK$5,$C40:BJ40)</f>
        <v>49395</v>
      </c>
      <c r="BL40" s="87">
        <f ca="1">SUMIF($C$6:BK$6,BL$5,$C40:BK40)</f>
        <v>52369</v>
      </c>
      <c r="BM40" s="21">
        <f ca="1">SUM(BL40-BK40)</f>
        <v>2974</v>
      </c>
      <c r="BN40" s="22">
        <f ca="1">IF(BM40=0,0,IF(BK40=0,1,BM40/BK40))</f>
        <v>6.0208523129871447E-2</v>
      </c>
      <c r="BO40" s="21">
        <f>+DH40</f>
        <v>7324</v>
      </c>
      <c r="BP40" s="87">
        <f ca="1">OFFSET(DH40,0,14,1,1)</f>
        <v>8427</v>
      </c>
      <c r="BQ40" s="21">
        <f ca="1">SUM(BP40-BO40)</f>
        <v>1103</v>
      </c>
      <c r="BR40" s="22">
        <f ca="1">IF(BQ40=0,0,IF(BO40=0,1,BQ40/BO40))</f>
        <v>0.150600764609503</v>
      </c>
      <c r="BS40" s="21">
        <f>SUMIF($C$6:BR$6,BS$5,$C40:BR40)</f>
        <v>56719</v>
      </c>
      <c r="BT40" s="87">
        <f ca="1">SUMIF($C$6:BS$6,BT$5,$C40:BS40)</f>
        <v>60796</v>
      </c>
      <c r="BU40" s="21">
        <f ca="1">SUM(BT40-BS40)</f>
        <v>4077</v>
      </c>
      <c r="BV40" s="22">
        <f ca="1">IF(BU40=0,0,IF(BS40=0,1,BU40/BS40))</f>
        <v>7.1880674906116118E-2</v>
      </c>
      <c r="BW40" s="21">
        <f>+DI40</f>
        <v>6526</v>
      </c>
      <c r="BX40" s="87">
        <f ca="1">OFFSET(DI40,0,14,1,1)</f>
        <v>7168</v>
      </c>
      <c r="BY40" s="21">
        <f ca="1">SUM(BX40-BW40)</f>
        <v>642</v>
      </c>
      <c r="BZ40" s="22">
        <f ca="1">IF(BY40=0,0,IF(BW40=0,1,BY40/BW40))</f>
        <v>9.8375727857799578E-2</v>
      </c>
      <c r="CA40" s="21">
        <f>SUMIF($C$6:BZ$6,CA$5,$C40:BZ40)</f>
        <v>63245</v>
      </c>
      <c r="CB40" s="87">
        <f ca="1">SUMIF($C$6:CA$6,CB$5,$C40:CA40)</f>
        <v>67964</v>
      </c>
      <c r="CC40" s="21">
        <f ca="1">SUM(CB40-CA40)</f>
        <v>4719</v>
      </c>
      <c r="CD40" s="22">
        <f ca="1">IF(CC40=0,0,IF(CA40=0,1,CC40/CA40))</f>
        <v>7.4614594039054474E-2</v>
      </c>
      <c r="CE40" s="21">
        <f>+DJ40</f>
        <v>5783</v>
      </c>
      <c r="CF40" s="87">
        <f ca="1">OFFSET(DJ40,0,14,1,1)</f>
        <v>6248</v>
      </c>
      <c r="CG40" s="21">
        <f ca="1">SUM(CF40-CE40)</f>
        <v>465</v>
      </c>
      <c r="CH40" s="22">
        <f ca="1">IF(CG40=0,0,IF(CE40=0,1,CG40/CE40))</f>
        <v>8.0408092685457372E-2</v>
      </c>
      <c r="CI40" s="21">
        <f>SUMIF($C$6:CH$6,CI$5,$C40:CH40)</f>
        <v>69028</v>
      </c>
      <c r="CJ40" s="87">
        <f ca="1">SUMIF($C$6:CI$6,CJ$5,$C40:CI40)</f>
        <v>74212</v>
      </c>
      <c r="CK40" s="21">
        <f ca="1">SUM(CJ40-CI40)</f>
        <v>5184</v>
      </c>
      <c r="CL40" s="22">
        <f ca="1">IF(CK40=0,0,IF(CI40=0,1,CK40/CI40))</f>
        <v>7.509995943675031E-2</v>
      </c>
      <c r="CM40" s="21">
        <f>+DK40</f>
        <v>5243</v>
      </c>
      <c r="CN40" s="87">
        <f ca="1">OFFSET(DK40,0,14,1,1)</f>
        <v>5280</v>
      </c>
      <c r="CO40" s="21">
        <f ca="1">SUM(CN40-CM40)</f>
        <v>37</v>
      </c>
      <c r="CP40" s="22">
        <f ca="1">IF(CO40=0,0,IF(CM40=0,1,CO40/CM40))</f>
        <v>7.0570284188441728E-3</v>
      </c>
      <c r="CQ40" s="21">
        <f>SUMIF($C$6:CP$6,CQ$5,$C40:CP40)</f>
        <v>74271</v>
      </c>
      <c r="CR40" s="87">
        <f ca="1">SUMIF($C$6:CQ$6,CR$5,$C40:CQ40)</f>
        <v>79492</v>
      </c>
      <c r="CS40" s="21">
        <f ca="1">SUM(CR40-CQ40)</f>
        <v>5221</v>
      </c>
      <c r="CT40" s="22">
        <f ca="1">IF(CS40=0,0,IF(CQ40=0,1,CS40/CQ40))</f>
        <v>7.0296616445180482E-2</v>
      </c>
      <c r="CW40" s="12" t="s">
        <v>16</v>
      </c>
      <c r="CX40" s="81" t="s">
        <v>7</v>
      </c>
      <c r="CY40" s="16"/>
      <c r="CZ40" s="88">
        <f>SUMIF(SIBC!$A$87:$A$92,'2010-2011'!CZ$7,SIBC!D$87:D$92)</f>
        <v>5160</v>
      </c>
      <c r="DA40" s="88">
        <f>SUMIF(SIBC!$A$87:$A$92,'2010-2011'!DA$7,SIBC!E$87:E$92)</f>
        <v>5039</v>
      </c>
      <c r="DB40" s="88">
        <f>SUMIF(SIBC!$A$87:$A$92,'2010-2011'!DB$7,SIBC!F$87:F$92)</f>
        <v>5697</v>
      </c>
      <c r="DC40" s="88">
        <f>SUMIF(SIBC!$A$87:$A$92,'2010-2011'!DC$7,SIBC!G$87:G$92)</f>
        <v>5653</v>
      </c>
      <c r="DD40" s="88">
        <f>SUMIF(SIBC!$A$87:$A$92,'2010-2011'!DD$7,SIBC!H$87:H$92)</f>
        <v>6610</v>
      </c>
      <c r="DE40" s="88">
        <f>SUMIF(SIBC!$A$87:$A$92,'2010-2011'!DE$7,SIBC!I$87:I$92)</f>
        <v>7399</v>
      </c>
      <c r="DF40" s="88">
        <f>SUMIF(SIBC!$A$87:$A$92,'2010-2011'!DF$7,SIBC!J$87:J$92)</f>
        <v>6943</v>
      </c>
      <c r="DG40" s="88">
        <f>SUMIF(SIBC!$A$87:$A$92,'2010-2011'!DG$7,SIBC!K$87:K$92)</f>
        <v>6894</v>
      </c>
      <c r="DH40" s="88">
        <f>SUMIF(SIBC!$A$87:$A$92,'2010-2011'!DH$7,SIBC!L$87:L$92)</f>
        <v>7324</v>
      </c>
      <c r="DI40" s="88">
        <f>SUMIF(SIBC!$A$87:$A$92,'2010-2011'!DI$7,SIBC!M$87:M$92)</f>
        <v>6526</v>
      </c>
      <c r="DJ40" s="88">
        <f>SUMIF(SIBC!$A$87:$A$92,'2010-2011'!DJ$7,SIBC!N$87:N$92)</f>
        <v>5783</v>
      </c>
      <c r="DK40" s="88">
        <f>SUMIF(SIBC!$A$87:$A$92,'2010-2011'!DK$7,SIBC!O$87:O$92)</f>
        <v>5243</v>
      </c>
      <c r="DN40" s="88">
        <f>SUMIF(SIBC!$A$87:$A$92,'2010-2011'!DN$7,SIBC!D$87:D$92)</f>
        <v>5207</v>
      </c>
      <c r="DO40" s="88">
        <f>SUMIF(SIBC!$A$87:$A$92,'2010-2011'!DO$7,SIBC!E$87:E$92)</f>
        <v>5059</v>
      </c>
      <c r="DP40" s="88">
        <f>SUMIF(SIBC!$A$87:$A$92,'2010-2011'!DP$7,SIBC!F$87:F$92)</f>
        <v>5454</v>
      </c>
      <c r="DQ40" s="88">
        <f>SUMIF(SIBC!$A$87:$A$92,'2010-2011'!DQ$7,SIBC!G$87:G$92)</f>
        <v>5285</v>
      </c>
      <c r="DR40" s="88">
        <f>SUMIF(SIBC!$A$87:$A$92,'2010-2011'!DR$7,SIBC!H$87:H$92)</f>
        <v>7250</v>
      </c>
      <c r="DS40" s="88">
        <f>SUMIF(SIBC!$A$87:$A$92,'2010-2011'!DS$7,SIBC!I$87:I$92)</f>
        <v>7816</v>
      </c>
      <c r="DT40" s="88">
        <f>SUMIF(SIBC!$A$87:$A$92,'2010-2011'!DT$7,SIBC!J$87:J$92)</f>
        <v>7603</v>
      </c>
      <c r="DU40" s="88">
        <f>SUMIF(SIBC!$A$87:$A$92,'2010-2011'!DU$7,SIBC!K$87:K$92)</f>
        <v>8695</v>
      </c>
      <c r="DV40" s="88">
        <f>SUMIF(SIBC!$A$87:$A$92,'2010-2011'!DV$7,SIBC!L$87:L$92)</f>
        <v>8427</v>
      </c>
      <c r="DW40" s="88">
        <f>SUMIF(SIBC!$A$87:$A$92,'2010-2011'!DW$7,SIBC!M$87:M$92)</f>
        <v>7168</v>
      </c>
      <c r="DX40" s="88">
        <f>SUMIF(SIBC!$A$87:$A$92,'2010-2011'!DX$7,SIBC!N$87:N$92)</f>
        <v>6248</v>
      </c>
      <c r="DY40" s="88">
        <f>SUMIF(SIBC!$A$87:$A$92,'2010-2011'!DY$7,SIBC!O$87:O$92)</f>
        <v>5280</v>
      </c>
      <c r="DZ40"/>
    </row>
    <row r="41" spans="1:130" s="12" customFormat="1" ht="15.6">
      <c r="A41" s="100"/>
      <c r="B41" s="29" t="s">
        <v>8</v>
      </c>
      <c r="C41" s="87">
        <f>+CZ41</f>
        <v>0</v>
      </c>
      <c r="D41" s="87">
        <f ca="1">OFFSET(CZ41,0,14,1,1)</f>
        <v>0</v>
      </c>
      <c r="E41" s="87">
        <f ca="1">SUM(D41-C41)</f>
        <v>0</v>
      </c>
      <c r="F41" s="22">
        <f ca="1">IF(E41=0,0,IF(C41=0,1,E41/C41))</f>
        <v>0</v>
      </c>
      <c r="G41" s="87">
        <f>SUMIF($C$6:F$6,G$5,$C41:F41)</f>
        <v>0</v>
      </c>
      <c r="H41" s="87">
        <f ca="1">SUMIF($C$6:G$6,H$5,$C41:G41)</f>
        <v>0</v>
      </c>
      <c r="I41" s="87">
        <f ca="1">SUM(H41-G41)</f>
        <v>0</v>
      </c>
      <c r="J41" s="22">
        <f ca="1">IF(I41=0,0,IF(G41=0,1,I41/G41))</f>
        <v>0</v>
      </c>
      <c r="K41" s="87">
        <f>+DA41</f>
        <v>0</v>
      </c>
      <c r="L41" s="87">
        <f ca="1">OFFSET(DA41,0,14,1,1)</f>
        <v>0</v>
      </c>
      <c r="M41" s="87">
        <f ca="1">SUM(L41-K41)</f>
        <v>0</v>
      </c>
      <c r="N41" s="22">
        <f ca="1">IF(M41=0,0,IF(K41=0,1,M41/K41))</f>
        <v>0</v>
      </c>
      <c r="O41" s="87">
        <f>SUMIF($C$6:N$6,O$5,$C41:N41)</f>
        <v>0</v>
      </c>
      <c r="P41" s="87">
        <f ca="1">SUMIF($C$6:O$6,P$5,$C41:O41)</f>
        <v>0</v>
      </c>
      <c r="Q41" s="87">
        <f ca="1">SUM(P41-O41)</f>
        <v>0</v>
      </c>
      <c r="R41" s="22">
        <f ca="1">IF(Q41=0,0,IF(O41=0,1,Q41/O41))</f>
        <v>0</v>
      </c>
      <c r="S41" s="87">
        <f>+DB41</f>
        <v>0</v>
      </c>
      <c r="T41" s="87">
        <f ca="1">OFFSET(DB41,0,14,1,1)</f>
        <v>0</v>
      </c>
      <c r="U41" s="87">
        <f ca="1">SUM(T41-S41)</f>
        <v>0</v>
      </c>
      <c r="V41" s="22">
        <f ca="1">IF(U41=0,0,IF(S41=0,1,U41/S41))</f>
        <v>0</v>
      </c>
      <c r="W41" s="87">
        <f>SUMIF($C$6:V$6,W$5,$C41:V41)</f>
        <v>0</v>
      </c>
      <c r="X41" s="87">
        <f ca="1">SUMIF($C$6:W$6,X$5,$C41:W41)</f>
        <v>0</v>
      </c>
      <c r="Y41" s="87">
        <f ca="1">SUM(X41-W41)</f>
        <v>0</v>
      </c>
      <c r="Z41" s="22">
        <f ca="1">IF(Y41=0,0,IF(W41=0,1,Y41/W41))</f>
        <v>0</v>
      </c>
      <c r="AA41" s="87">
        <f>+DC41</f>
        <v>0</v>
      </c>
      <c r="AB41" s="87">
        <f ca="1">OFFSET(DC41,0,14,1,1)</f>
        <v>0</v>
      </c>
      <c r="AC41" s="87">
        <f ca="1">SUM(AB41-AA41)</f>
        <v>0</v>
      </c>
      <c r="AD41" s="22">
        <f ca="1">IF(AC41=0,0,IF(AA41=0,1,AC41/AA41))</f>
        <v>0</v>
      </c>
      <c r="AE41" s="87">
        <f>SUMIF($C$6:AD$6,AE$5,$C41:AD41)</f>
        <v>0</v>
      </c>
      <c r="AF41" s="87">
        <f ca="1">SUMIF($C$6:AE$6,AF$5,$C41:AE41)</f>
        <v>0</v>
      </c>
      <c r="AG41" s="87">
        <f ca="1">SUM(AF41-AE41)</f>
        <v>0</v>
      </c>
      <c r="AH41" s="22">
        <f ca="1">IF(AG41=0,0,IF(AE41=0,1,AG41/AE41))</f>
        <v>0</v>
      </c>
      <c r="AI41" s="87">
        <f>+DD41</f>
        <v>0</v>
      </c>
      <c r="AJ41" s="87">
        <f ca="1">OFFSET(DD41,0,14,1,1)</f>
        <v>0</v>
      </c>
      <c r="AK41" s="87">
        <f ca="1">SUM(AJ41-AI41)</f>
        <v>0</v>
      </c>
      <c r="AL41" s="22">
        <f ca="1">IF(AK41=0,0,IF(AI41=0,1,AK41/AI41))</f>
        <v>0</v>
      </c>
      <c r="AM41" s="87">
        <f>SUMIF($C$6:AL$6,AM$5,$C41:AL41)</f>
        <v>0</v>
      </c>
      <c r="AN41" s="87">
        <f ca="1">SUMIF($C$6:AM$6,AN$5,$C41:AM41)</f>
        <v>0</v>
      </c>
      <c r="AO41" s="87">
        <f ca="1">SUM(AN41-AM41)</f>
        <v>0</v>
      </c>
      <c r="AP41" s="22">
        <f ca="1">IF(AO41=0,0,IF(AM41=0,1,AO41/AM41))</f>
        <v>0</v>
      </c>
      <c r="AQ41" s="87">
        <f>+DE41</f>
        <v>0</v>
      </c>
      <c r="AR41" s="87">
        <f ca="1">OFFSET(DE41,0,14,1,1)</f>
        <v>0</v>
      </c>
      <c r="AS41" s="87">
        <f ca="1">SUM(AR41-AQ41)</f>
        <v>0</v>
      </c>
      <c r="AT41" s="22">
        <f ca="1">IF(AS41=0,0,IF(AQ41=0,1,AS41/AQ41))</f>
        <v>0</v>
      </c>
      <c r="AU41" s="87">
        <f>SUMIF($C$6:AT$6,AU$5,$C41:AT41)</f>
        <v>0</v>
      </c>
      <c r="AV41" s="87">
        <f ca="1">SUMIF($C$6:AU$6,AV$5,$C41:AU41)</f>
        <v>0</v>
      </c>
      <c r="AW41" s="87">
        <f ca="1">SUM(AV41-AU41)</f>
        <v>0</v>
      </c>
      <c r="AX41" s="22">
        <f ca="1">IF(AW41=0,0,IF(AU41=0,1,AW41/AU41))</f>
        <v>0</v>
      </c>
      <c r="AY41" s="87">
        <f>+DF41</f>
        <v>0</v>
      </c>
      <c r="AZ41" s="87">
        <f ca="1">OFFSET(DF41,0,14,1,1)</f>
        <v>0</v>
      </c>
      <c r="BA41" s="87">
        <f ca="1">SUM(AZ41-AY41)</f>
        <v>0</v>
      </c>
      <c r="BB41" s="22">
        <f ca="1">IF(BA41=0,0,IF(AY41=0,1,BA41/AY41))</f>
        <v>0</v>
      </c>
      <c r="BC41" s="87">
        <f>SUMIF($C$6:BB$6,BC$5,$C41:BB41)</f>
        <v>0</v>
      </c>
      <c r="BD41" s="87">
        <f ca="1">SUMIF($C$6:BC$6,BD$5,$C41:BC41)</f>
        <v>0</v>
      </c>
      <c r="BE41" s="87">
        <f ca="1">SUM(BD41-BC41)</f>
        <v>0</v>
      </c>
      <c r="BF41" s="22">
        <f ca="1">IF(BE41=0,0,IF(BC41=0,1,BE41/BC41))</f>
        <v>0</v>
      </c>
      <c r="BG41" s="87">
        <f>+DG41</f>
        <v>0</v>
      </c>
      <c r="BH41" s="87">
        <f ca="1">OFFSET(DG41,0,14,1,1)</f>
        <v>0</v>
      </c>
      <c r="BI41" s="87">
        <f ca="1">SUM(BH41-BG41)</f>
        <v>0</v>
      </c>
      <c r="BJ41" s="22">
        <f ca="1">IF(BI41=0,0,IF(BG41=0,1,BI41/BG41))</f>
        <v>0</v>
      </c>
      <c r="BK41" s="87">
        <f>SUMIF($C$6:BJ$6,BK$5,$C41:BJ41)</f>
        <v>0</v>
      </c>
      <c r="BL41" s="87">
        <f ca="1">SUMIF($C$6:BK$6,BL$5,$C41:BK41)</f>
        <v>0</v>
      </c>
      <c r="BM41" s="87">
        <f ca="1">SUM(BL41-BK41)</f>
        <v>0</v>
      </c>
      <c r="BN41" s="22">
        <f ca="1">IF(BM41=0,0,IF(BK41=0,1,BM41/BK41))</f>
        <v>0</v>
      </c>
      <c r="BO41" s="87">
        <f>+DH41</f>
        <v>0</v>
      </c>
      <c r="BP41" s="87">
        <f ca="1">OFFSET(DH41,0,14,1,1)</f>
        <v>0</v>
      </c>
      <c r="BQ41" s="87">
        <f ca="1">SUM(BP41-BO41)</f>
        <v>0</v>
      </c>
      <c r="BR41" s="22">
        <f ca="1">IF(BQ41=0,0,IF(BO41=0,1,BQ41/BO41))</f>
        <v>0</v>
      </c>
      <c r="BS41" s="87">
        <f>SUMIF($C$6:BR$6,BS$5,$C41:BR41)</f>
        <v>0</v>
      </c>
      <c r="BT41" s="87">
        <f ca="1">SUMIF($C$6:BS$6,BT$5,$C41:BS41)</f>
        <v>0</v>
      </c>
      <c r="BU41" s="87">
        <f ca="1">SUM(BT41-BS41)</f>
        <v>0</v>
      </c>
      <c r="BV41" s="22">
        <f ca="1">IF(BU41=0,0,IF(BS41=0,1,BU41/BS41))</f>
        <v>0</v>
      </c>
      <c r="BW41" s="87">
        <f>+DI41</f>
        <v>0</v>
      </c>
      <c r="BX41" s="87">
        <f ca="1">OFFSET(DI41,0,14,1,1)</f>
        <v>0</v>
      </c>
      <c r="BY41" s="87">
        <f ca="1">SUM(BX41-BW41)</f>
        <v>0</v>
      </c>
      <c r="BZ41" s="22">
        <f ca="1">IF(BY41=0,0,IF(BW41=0,1,BY41/BW41))</f>
        <v>0</v>
      </c>
      <c r="CA41" s="87">
        <f>SUMIF($C$6:BZ$6,CA$5,$C41:BZ41)</f>
        <v>0</v>
      </c>
      <c r="CB41" s="87">
        <f ca="1">SUMIF($C$6:CA$6,CB$5,$C41:CA41)</f>
        <v>0</v>
      </c>
      <c r="CC41" s="87">
        <f ca="1">SUM(CB41-CA41)</f>
        <v>0</v>
      </c>
      <c r="CD41" s="22">
        <f ca="1">IF(CC41=0,0,IF(CA41=0,1,CC41/CA41))</f>
        <v>0</v>
      </c>
      <c r="CE41" s="87">
        <f>+DJ41</f>
        <v>0</v>
      </c>
      <c r="CF41" s="87">
        <f ca="1">OFFSET(DJ41,0,14,1,1)</f>
        <v>0</v>
      </c>
      <c r="CG41" s="87">
        <f ca="1">SUM(CF41-CE41)</f>
        <v>0</v>
      </c>
      <c r="CH41" s="22">
        <f ca="1">IF(CG41=0,0,IF(CE41=0,1,CG41/CE41))</f>
        <v>0</v>
      </c>
      <c r="CI41" s="87">
        <f>SUMIF($C$6:CH$6,CI$5,$C41:CH41)</f>
        <v>0</v>
      </c>
      <c r="CJ41" s="87">
        <f ca="1">SUMIF($C$6:CI$6,CJ$5,$C41:CI41)</f>
        <v>0</v>
      </c>
      <c r="CK41" s="87">
        <f ca="1">SUM(CJ41-CI41)</f>
        <v>0</v>
      </c>
      <c r="CL41" s="22">
        <f ca="1">IF(CK41=0,0,IF(CI41=0,1,CK41/CI41))</f>
        <v>0</v>
      </c>
      <c r="CM41" s="87">
        <f>+DK41</f>
        <v>0</v>
      </c>
      <c r="CN41" s="87">
        <f ca="1">OFFSET(DK41,0,14,1,1)</f>
        <v>0</v>
      </c>
      <c r="CO41" s="87">
        <f ca="1">SUM(CN41-CM41)</f>
        <v>0</v>
      </c>
      <c r="CP41" s="22">
        <f ca="1">IF(CO41=0,0,IF(CM41=0,1,CO41/CM41))</f>
        <v>0</v>
      </c>
      <c r="CQ41" s="87">
        <f>SUMIF($C$6:CP$6,CQ$5,$C41:CP41)</f>
        <v>0</v>
      </c>
      <c r="CR41" s="87">
        <f ca="1">SUMIF($C$6:CQ$6,CR$5,$C41:CQ41)</f>
        <v>0</v>
      </c>
      <c r="CS41" s="87">
        <f ca="1">SUM(CR41-CQ41)</f>
        <v>0</v>
      </c>
      <c r="CT41" s="22">
        <f ca="1">IF(CS41=0,0,IF(CQ41=0,1,CS41/CQ41))</f>
        <v>0</v>
      </c>
      <c r="CW41" s="12" t="s">
        <v>16</v>
      </c>
      <c r="CX41" s="81" t="s">
        <v>8</v>
      </c>
      <c r="CY41" s="16"/>
      <c r="CZ41" s="88">
        <f>SUMIF(SIBC!$A$101:$A$111,'2010-2011'!CZ$7,SIBC!D$101:D$111)</f>
        <v>0</v>
      </c>
      <c r="DA41" s="88">
        <f>SUMIF(SIBC!$A$101:$A$111,'2010-2011'!DA$7,SIBC!E$101:E$111)</f>
        <v>0</v>
      </c>
      <c r="DB41" s="88">
        <f>SUMIF(SIBC!$A$101:$A$111,'2010-2011'!DB$7,SIBC!F$101:F$111)</f>
        <v>0</v>
      </c>
      <c r="DC41" s="88">
        <f>SUMIF(SIBC!$A$101:$A$111,'2010-2011'!DC$7,SIBC!G$101:G$111)</f>
        <v>0</v>
      </c>
      <c r="DD41" s="88">
        <f>SUMIF(SIBC!$A$101:$A$111,'2010-2011'!DD$7,SIBC!H$101:H$111)</f>
        <v>0</v>
      </c>
      <c r="DE41" s="88">
        <f>SUMIF(SIBC!$A$101:$A$111,'2010-2011'!DE$7,SIBC!I$101:I$111)</f>
        <v>0</v>
      </c>
      <c r="DF41" s="88">
        <f>SUMIF(SIBC!$A$101:$A$111,'2010-2011'!DF$7,SIBC!J$101:J$111)</f>
        <v>0</v>
      </c>
      <c r="DG41" s="88">
        <f>SUMIF(SIBC!$A$101:$A$111,'2010-2011'!DG$7,SIBC!K$101:K$111)</f>
        <v>0</v>
      </c>
      <c r="DH41" s="88">
        <f>SUMIF(SIBC!$A$101:$A$111,'2010-2011'!DH$7,SIBC!L$101:L$111)</f>
        <v>0</v>
      </c>
      <c r="DI41" s="88">
        <f>SUMIF(SIBC!$A$101:$A$111,'2010-2011'!DI$7,SIBC!M$101:M$111)</f>
        <v>0</v>
      </c>
      <c r="DJ41" s="88">
        <f>SUMIF(SIBC!$A$101:$A$111,'2010-2011'!DJ$7,SIBC!N$101:N$111)</f>
        <v>0</v>
      </c>
      <c r="DK41" s="88">
        <f>SUMIF(SIBC!$A$101:$A$111,'2010-2011'!DK$7,SIBC!O$101:O$111)</f>
        <v>0</v>
      </c>
      <c r="DN41" s="88">
        <f>SUMIF(SIBC!$A$101:$A$111,'2010-2011'!DN$7,SIBC!D$101:D$111)</f>
        <v>0</v>
      </c>
      <c r="DO41" s="88">
        <f>SUMIF(SIBC!$A$101:$A$111,'2010-2011'!DO$7,SIBC!E$101:E$111)</f>
        <v>0</v>
      </c>
      <c r="DP41" s="88">
        <f>SUMIF(SIBC!$A$101:$A$111,'2010-2011'!DP$7,SIBC!F$101:F$111)</f>
        <v>0</v>
      </c>
      <c r="DQ41" s="88">
        <f>SUMIF(SIBC!$A$101:$A$111,'2010-2011'!DQ$7,SIBC!G$101:G$111)</f>
        <v>0</v>
      </c>
      <c r="DR41" s="88">
        <f>SUMIF(SIBC!$A$101:$A$111,'2010-2011'!DR$7,SIBC!H$101:H$111)</f>
        <v>0</v>
      </c>
      <c r="DS41" s="88">
        <f>SUMIF(SIBC!$A$101:$A$111,'2010-2011'!DS$7,SIBC!I$101:I$111)</f>
        <v>0</v>
      </c>
      <c r="DT41" s="88">
        <f>SUMIF(SIBC!$A$101:$A$111,'2010-2011'!DT$7,SIBC!J$101:J$111)</f>
        <v>0</v>
      </c>
      <c r="DU41" s="88">
        <f>SUMIF(SIBC!$A$101:$A$111,'2010-2011'!DU$7,SIBC!K$101:K$111)</f>
        <v>0</v>
      </c>
      <c r="DV41" s="88">
        <f>SUMIF(SIBC!$A$101:$A$111,'2010-2011'!DV$7,SIBC!L$101:L$111)</f>
        <v>0</v>
      </c>
      <c r="DW41" s="88">
        <f>SUMIF(SIBC!$A$101:$A$111,'2010-2011'!DW$7,SIBC!M$101:M$111)</f>
        <v>0</v>
      </c>
      <c r="DX41" s="88">
        <f>SUMIF(SIBC!$A$101:$A$111,'2010-2011'!DX$7,SIBC!N$101:N$111)</f>
        <v>0</v>
      </c>
      <c r="DY41" s="88">
        <f>SUMIF(SIBC!$A$101:$A$111,'2010-2011'!DY$7,SIBC!O$101:O$111)</f>
        <v>0</v>
      </c>
      <c r="DZ41"/>
    </row>
    <row r="42" spans="1:130" s="16" customFormat="1" ht="15.6">
      <c r="A42" s="90"/>
      <c r="B42" s="27" t="s">
        <v>9</v>
      </c>
      <c r="C42" s="14">
        <f>+SUM(C39:C41)</f>
        <v>164660</v>
      </c>
      <c r="D42" s="103">
        <f ca="1">+SUM(D39:D41)</f>
        <v>181832</v>
      </c>
      <c r="E42" s="14">
        <f ca="1">SUM(E39:E41)</f>
        <v>17172</v>
      </c>
      <c r="F42" s="15">
        <f ca="1">IF(E42=0,0,IF(C42=0,1,E42/C42))</f>
        <v>0.10428762298068747</v>
      </c>
      <c r="G42" s="14">
        <f>SUM(G39:G41)</f>
        <v>164660</v>
      </c>
      <c r="H42" s="103">
        <f ca="1">SUM(H39:H41)</f>
        <v>181832</v>
      </c>
      <c r="I42" s="14">
        <f ca="1">SUM(I39:I41)</f>
        <v>17172</v>
      </c>
      <c r="J42" s="15">
        <f ca="1">IF(I42=0,0,IF(G42=0,1,I42/G42))</f>
        <v>0.10428762298068747</v>
      </c>
      <c r="K42" s="14">
        <f>+SUM(K39:K41)</f>
        <v>156834</v>
      </c>
      <c r="L42" s="103">
        <f ca="1">+SUM(L39:L41)</f>
        <v>165669</v>
      </c>
      <c r="M42" s="14">
        <f ca="1">SUM(M39:M41)</f>
        <v>8835</v>
      </c>
      <c r="N42" s="15">
        <f ca="1">IF(M42=0,0,IF(K42=0,1,M42/K42))</f>
        <v>5.6333448104365122E-2</v>
      </c>
      <c r="O42" s="14">
        <f>SUM(O39:O41)</f>
        <v>321494</v>
      </c>
      <c r="P42" s="103">
        <f ca="1">SUM(P39:P41)</f>
        <v>347501</v>
      </c>
      <c r="Q42" s="14">
        <f ca="1">SUM(Q39:Q41)</f>
        <v>26007</v>
      </c>
      <c r="R42" s="15">
        <f ca="1">IF(Q42=0,0,IF(O42=0,1,Q42/O42))</f>
        <v>8.0894200202803163E-2</v>
      </c>
      <c r="S42" s="14">
        <f>+SUM(S39:S41)</f>
        <v>183991</v>
      </c>
      <c r="T42" s="103">
        <f ca="1">+SUM(T39:T41)</f>
        <v>191856</v>
      </c>
      <c r="U42" s="14">
        <f ca="1">SUM(U39:U41)</f>
        <v>7865</v>
      </c>
      <c r="V42" s="15">
        <f ca="1">IF(U42=0,0,IF(S42=0,1,U42/S42))</f>
        <v>4.274665608643901E-2</v>
      </c>
      <c r="W42" s="14">
        <f>SUM(W39:W41)</f>
        <v>505485</v>
      </c>
      <c r="X42" s="103">
        <f ca="1">SUM(X39:X41)</f>
        <v>539357</v>
      </c>
      <c r="Y42" s="14">
        <f ca="1">SUM(Y39:Y41)</f>
        <v>33872</v>
      </c>
      <c r="Z42" s="15">
        <f ca="1">IF(Y42=0,0,IF(W42=0,1,Y42/W42))</f>
        <v>6.7008912232806112E-2</v>
      </c>
      <c r="AA42" s="14">
        <f>+SUM(AA39:AA41)</f>
        <v>178649</v>
      </c>
      <c r="AB42" s="103">
        <f ca="1">+SUM(AB39:AB41)</f>
        <v>197740</v>
      </c>
      <c r="AC42" s="14">
        <f ca="1">SUM(AC39:AC41)</f>
        <v>19091</v>
      </c>
      <c r="AD42" s="15">
        <f ca="1">IF(AC42=0,0,IF(AA42=0,1,AC42/AA42))</f>
        <v>0.10686317863520087</v>
      </c>
      <c r="AE42" s="14">
        <f>SUM(AE39:AE41)</f>
        <v>684134</v>
      </c>
      <c r="AF42" s="103">
        <f ca="1">SUM(AF39:AF41)</f>
        <v>737097</v>
      </c>
      <c r="AG42" s="14">
        <f ca="1">SUM(AG39:AG41)</f>
        <v>52963</v>
      </c>
      <c r="AH42" s="15">
        <f ca="1">IF(AG42=0,0,IF(AE42=0,1,AG42/AE42))</f>
        <v>7.7416120233755381E-2</v>
      </c>
      <c r="AI42" s="14">
        <f>+SUM(AI39:AI41)</f>
        <v>198331</v>
      </c>
      <c r="AJ42" s="103">
        <f ca="1">+SUM(AJ39:AJ41)</f>
        <v>212116</v>
      </c>
      <c r="AK42" s="14">
        <f ca="1">SUM(AK39:AK41)</f>
        <v>13785</v>
      </c>
      <c r="AL42" s="15">
        <f ca="1">IF(AK42=0,0,IF(AI42=0,1,AK42/AI42))</f>
        <v>6.9505019386782704E-2</v>
      </c>
      <c r="AM42" s="14">
        <f>SUM(AM39:AM41)</f>
        <v>882465</v>
      </c>
      <c r="AN42" s="103">
        <f ca="1">SUM(AN39:AN41)</f>
        <v>949213</v>
      </c>
      <c r="AO42" s="14">
        <f ca="1">SUM(AO39:AO41)</f>
        <v>66748</v>
      </c>
      <c r="AP42" s="15">
        <f ca="1">IF(AO42=0,0,IF(AM42=0,1,AO42/AM42))</f>
        <v>7.5638127291167354E-2</v>
      </c>
      <c r="AQ42" s="14">
        <f>+SUM(AQ39:AQ41)</f>
        <v>198755</v>
      </c>
      <c r="AR42" s="103">
        <f ca="1">+SUM(AR39:AR41)</f>
        <v>212105</v>
      </c>
      <c r="AS42" s="14">
        <f ca="1">SUM(AS39:AS41)</f>
        <v>13350</v>
      </c>
      <c r="AT42" s="15">
        <f ca="1">IF(AS42=0,0,IF(AQ42=0,1,AS42/AQ42))</f>
        <v>6.7168121556690399E-2</v>
      </c>
      <c r="AU42" s="14">
        <f>SUM(AU39:AU41)</f>
        <v>1081220</v>
      </c>
      <c r="AV42" s="103">
        <f ca="1">SUM(AV39:AV41)</f>
        <v>1161318</v>
      </c>
      <c r="AW42" s="14">
        <f ca="1">SUM(AW39:AW41)</f>
        <v>80098</v>
      </c>
      <c r="AX42" s="15">
        <f ca="1">IF(AW42=0,0,IF(AU42=0,1,AW42/AU42))</f>
        <v>7.4081130574721155E-2</v>
      </c>
      <c r="AY42" s="14">
        <f>+SUM(AY39:AY41)</f>
        <v>206487</v>
      </c>
      <c r="AZ42" s="103">
        <f ca="1">+SUM(AZ39:AZ41)</f>
        <v>208913</v>
      </c>
      <c r="BA42" s="14">
        <f ca="1">SUM(BA39:BA41)</f>
        <v>2426</v>
      </c>
      <c r="BB42" s="15">
        <f ca="1">IF(BA42=0,0,IF(AY42=0,1,BA42/AY42))</f>
        <v>1.1748923661053722E-2</v>
      </c>
      <c r="BC42" s="14">
        <f>SUM(BC39:BC41)</f>
        <v>1287707</v>
      </c>
      <c r="BD42" s="103">
        <f ca="1">SUM(BD39:BD41)</f>
        <v>1370231</v>
      </c>
      <c r="BE42" s="14">
        <f ca="1">SUM(BE39:BE41)</f>
        <v>82524</v>
      </c>
      <c r="BF42" s="15">
        <f ca="1">IF(BE42=0,0,IF(BC42=0,1,BE42/BC42))</f>
        <v>6.4086007142929252E-2</v>
      </c>
      <c r="BG42" s="14">
        <f>+SUM(BG39:BG41)</f>
        <v>200983</v>
      </c>
      <c r="BH42" s="103">
        <f ca="1">+SUM(BH39:BH41)</f>
        <v>216649</v>
      </c>
      <c r="BI42" s="14">
        <f ca="1">SUM(BI39:BI41)</f>
        <v>15666</v>
      </c>
      <c r="BJ42" s="15">
        <f ca="1">IF(BI42=0,0,IF(BG42=0,1,BI42/BG42))</f>
        <v>7.7946891030584678E-2</v>
      </c>
      <c r="BK42" s="14">
        <f>SUM(BK39:BK41)</f>
        <v>1488690</v>
      </c>
      <c r="BL42" s="103">
        <f ca="1">SUM(BL39:BL41)</f>
        <v>1586880</v>
      </c>
      <c r="BM42" s="14">
        <f ca="1">SUM(BM39:BM41)</f>
        <v>98190</v>
      </c>
      <c r="BN42" s="15">
        <f ca="1">IF(BM42=0,0,IF(BK42=0,1,BM42/BK42))</f>
        <v>6.595731817907019E-2</v>
      </c>
      <c r="BO42" s="14">
        <f>+SUM(BO39:BO41)</f>
        <v>191509</v>
      </c>
      <c r="BP42" s="103">
        <f ca="1">+SUM(BP39:BP41)</f>
        <v>209005</v>
      </c>
      <c r="BQ42" s="14">
        <f ca="1">SUM(BQ39:BQ41)</f>
        <v>17496</v>
      </c>
      <c r="BR42" s="15">
        <f ca="1">IF(BQ42=0,0,IF(BO42=0,1,BQ42/BO42))</f>
        <v>9.1358630664877372E-2</v>
      </c>
      <c r="BS42" s="14">
        <f>SUM(BS39:BS41)</f>
        <v>1680199</v>
      </c>
      <c r="BT42" s="103">
        <f ca="1">SUM(BT39:BT41)</f>
        <v>1795885</v>
      </c>
      <c r="BU42" s="14">
        <f ca="1">SUM(BU39:BU41)</f>
        <v>115686</v>
      </c>
      <c r="BV42" s="15">
        <f ca="1">IF(BU42=0,0,IF(BS42=0,1,BU42/BS42))</f>
        <v>6.8852558536221006E-2</v>
      </c>
      <c r="BW42" s="14">
        <f>+SUM(BW39:BW41)</f>
        <v>205162</v>
      </c>
      <c r="BX42" s="103">
        <f ca="1">+SUM(BX39:BX41)</f>
        <v>202155</v>
      </c>
      <c r="BY42" s="14">
        <f ca="1">SUM(BY39:BY41)</f>
        <v>-3007</v>
      </c>
      <c r="BZ42" s="15">
        <f ca="1">IF(BY42=0,0,IF(BW42=0,1,BY42/BW42))</f>
        <v>-1.4656710306976926E-2</v>
      </c>
      <c r="CA42" s="14">
        <f>SUM(CA39:CA41)</f>
        <v>1885361</v>
      </c>
      <c r="CB42" s="103">
        <f ca="1">SUM(CB39:CB41)</f>
        <v>1998040</v>
      </c>
      <c r="CC42" s="14">
        <f ca="1">SUM(CC39:CC41)</f>
        <v>112679</v>
      </c>
      <c r="CD42" s="15">
        <f ca="1">IF(CC42=0,0,IF(CA42=0,1,CC42/CA42))</f>
        <v>5.9765212073443756E-2</v>
      </c>
      <c r="CE42" s="14">
        <f>+SUM(CE39:CE41)</f>
        <v>194419</v>
      </c>
      <c r="CF42" s="103">
        <f ca="1">+SUM(CF39:CF41)</f>
        <v>191409</v>
      </c>
      <c r="CG42" s="14">
        <f ca="1">SUM(CG39:CG41)</f>
        <v>-3010</v>
      </c>
      <c r="CH42" s="15">
        <f ca="1">IF(CG42=0,0,IF(CE42=0,1,CG42/CE42))</f>
        <v>-1.5482025933679321E-2</v>
      </c>
      <c r="CI42" s="14">
        <f>SUM(CI39:CI41)</f>
        <v>2079780</v>
      </c>
      <c r="CJ42" s="103">
        <f ca="1">SUM(CJ39:CJ41)</f>
        <v>2189449</v>
      </c>
      <c r="CK42" s="14">
        <f ca="1">SUM(CK39:CK41)</f>
        <v>109669</v>
      </c>
      <c r="CL42" s="15">
        <f ca="1">IF(CK42=0,0,IF(CI42=0,1,CK42/CI42))</f>
        <v>5.273105809268288E-2</v>
      </c>
      <c r="CM42" s="14">
        <f>+SUM(CM39:CM41)</f>
        <v>188914</v>
      </c>
      <c r="CN42" s="103">
        <f ca="1">+SUM(CN39:CN41)</f>
        <v>186747</v>
      </c>
      <c r="CO42" s="14">
        <f ca="1">SUM(CO39:CO41)</f>
        <v>-2167</v>
      </c>
      <c r="CP42" s="15">
        <f ca="1">IF(CO42=0,0,IF(CM42=0,1,CO42/CM42))</f>
        <v>-1.1470827995807616E-2</v>
      </c>
      <c r="CQ42" s="14">
        <f>SUM(CQ39:CQ41)</f>
        <v>2268694</v>
      </c>
      <c r="CR42" s="103">
        <f ca="1">SUM(CR39:CR41)</f>
        <v>2376196</v>
      </c>
      <c r="CS42" s="14">
        <f ca="1">SUM(CS39:CS41)</f>
        <v>107502</v>
      </c>
      <c r="CT42" s="15">
        <f ca="1">IF(CS42=0,0,IF(CQ42=0,1,CS42/CQ42))</f>
        <v>4.7384971265406438E-2</v>
      </c>
      <c r="CW42" s="12"/>
      <c r="CX42" s="12"/>
      <c r="CZ42" s="89"/>
      <c r="DA42" s="89"/>
      <c r="DB42" s="89"/>
      <c r="DC42" s="89"/>
      <c r="DD42" s="89"/>
      <c r="DE42" s="89"/>
      <c r="DF42" s="89"/>
      <c r="DG42" s="89"/>
      <c r="DH42" s="89"/>
      <c r="DI42" s="89"/>
      <c r="DJ42" s="89"/>
      <c r="DK42" s="89"/>
      <c r="DL42" s="12"/>
      <c r="DM42" s="12"/>
      <c r="DN42" s="89"/>
      <c r="DO42" s="89"/>
      <c r="DP42" s="89"/>
      <c r="DQ42" s="89"/>
      <c r="DR42" s="89"/>
      <c r="DS42" s="89"/>
      <c r="DT42" s="89"/>
      <c r="DU42" s="89"/>
      <c r="DV42" s="89"/>
      <c r="DW42" s="89"/>
      <c r="DX42" s="89"/>
      <c r="DY42" s="89"/>
      <c r="DZ42"/>
    </row>
    <row r="43" spans="1:130" s="12" customFormat="1" ht="15.6">
      <c r="A43" s="92"/>
      <c r="B43" s="28"/>
      <c r="C43" s="9"/>
      <c r="D43" s="9"/>
      <c r="E43" s="10"/>
      <c r="F43" s="11"/>
      <c r="G43" s="9"/>
      <c r="H43" s="9"/>
      <c r="I43" s="10"/>
      <c r="J43" s="11"/>
      <c r="K43" s="9"/>
      <c r="L43" s="9"/>
      <c r="M43" s="10"/>
      <c r="N43" s="11"/>
      <c r="O43" s="9"/>
      <c r="P43" s="9"/>
      <c r="Q43" s="10"/>
      <c r="R43" s="11"/>
      <c r="S43" s="9"/>
      <c r="T43" s="9"/>
      <c r="U43" s="10"/>
      <c r="V43" s="11"/>
      <c r="W43" s="9"/>
      <c r="X43" s="9"/>
      <c r="Y43" s="10"/>
      <c r="Z43" s="11"/>
      <c r="AA43" s="9"/>
      <c r="AB43" s="9"/>
      <c r="AC43" s="10"/>
      <c r="AD43" s="11"/>
      <c r="AE43" s="9"/>
      <c r="AF43" s="9"/>
      <c r="AG43" s="10"/>
      <c r="AH43" s="11"/>
      <c r="AI43" s="9"/>
      <c r="AJ43" s="9"/>
      <c r="AK43" s="10"/>
      <c r="AL43" s="11"/>
      <c r="AM43" s="9"/>
      <c r="AN43" s="9"/>
      <c r="AO43" s="10"/>
      <c r="AP43" s="11"/>
      <c r="AQ43" s="9"/>
      <c r="AR43" s="9"/>
      <c r="AS43" s="10"/>
      <c r="AT43" s="11"/>
      <c r="AU43" s="9"/>
      <c r="AV43" s="9"/>
      <c r="AW43" s="10"/>
      <c r="AX43" s="11"/>
      <c r="AY43" s="9"/>
      <c r="AZ43" s="9"/>
      <c r="BA43" s="10"/>
      <c r="BB43" s="11"/>
      <c r="BC43" s="9"/>
      <c r="BD43" s="9"/>
      <c r="BE43" s="10"/>
      <c r="BF43" s="11"/>
      <c r="BG43" s="9"/>
      <c r="BH43" s="9"/>
      <c r="BI43" s="10"/>
      <c r="BJ43" s="11"/>
      <c r="BK43" s="9"/>
      <c r="BL43" s="9"/>
      <c r="BM43" s="10"/>
      <c r="BN43" s="11"/>
      <c r="BO43" s="9"/>
      <c r="BP43" s="9"/>
      <c r="BQ43" s="10"/>
      <c r="BR43" s="11"/>
      <c r="BS43" s="9"/>
      <c r="BT43" s="9"/>
      <c r="BU43" s="10"/>
      <c r="BV43" s="11"/>
      <c r="BW43" s="9"/>
      <c r="BX43" s="9"/>
      <c r="BY43" s="10"/>
      <c r="BZ43" s="11"/>
      <c r="CA43" s="9"/>
      <c r="CB43" s="9"/>
      <c r="CC43" s="10"/>
      <c r="CD43" s="11"/>
      <c r="CE43" s="9"/>
      <c r="CF43" s="9"/>
      <c r="CG43" s="10"/>
      <c r="CH43" s="11"/>
      <c r="CI43" s="9"/>
      <c r="CJ43" s="9"/>
      <c r="CK43" s="10"/>
      <c r="CL43" s="11"/>
      <c r="CM43" s="9"/>
      <c r="CN43" s="9"/>
      <c r="CO43" s="10"/>
      <c r="CP43" s="11"/>
      <c r="CQ43" s="9"/>
      <c r="CR43" s="9"/>
      <c r="CS43" s="10"/>
      <c r="CT43" s="11"/>
      <c r="CY43" s="16"/>
      <c r="CZ43" s="89"/>
      <c r="DA43" s="89"/>
      <c r="DB43" s="89"/>
      <c r="DC43" s="89"/>
      <c r="DD43" s="89"/>
      <c r="DE43" s="89"/>
      <c r="DF43" s="89"/>
      <c r="DG43" s="89"/>
      <c r="DH43" s="89"/>
      <c r="DI43" s="89"/>
      <c r="DJ43" s="89"/>
      <c r="DK43" s="89"/>
      <c r="DN43" s="89"/>
      <c r="DO43" s="89"/>
      <c r="DP43" s="89"/>
      <c r="DQ43" s="89"/>
      <c r="DR43" s="89"/>
      <c r="DS43" s="89"/>
      <c r="DT43" s="89"/>
      <c r="DU43" s="89"/>
      <c r="DV43" s="89"/>
      <c r="DW43" s="89"/>
      <c r="DX43" s="89"/>
      <c r="DY43" s="89"/>
      <c r="DZ43"/>
    </row>
    <row r="44" spans="1:130" s="12" customFormat="1" ht="15" customHeight="1">
      <c r="A44" s="99"/>
      <c r="B44" s="31" t="s">
        <v>6</v>
      </c>
      <c r="C44" s="21">
        <f>+CZ44</f>
        <v>81566</v>
      </c>
      <c r="D44" s="87">
        <f ca="1">OFFSET(CZ44,0,14,1,1)</f>
        <v>79803</v>
      </c>
      <c r="E44" s="21">
        <f ca="1">SUM(D44-C44)</f>
        <v>-1763</v>
      </c>
      <c r="F44" s="22">
        <f ca="1">IF(E44=0,0,IF(C44=0,1,E44/C44))</f>
        <v>-2.161439815609445E-2</v>
      </c>
      <c r="G44" s="21">
        <f>SUMIF($C$6:F$6,G$5,$C44:F44)</f>
        <v>81566</v>
      </c>
      <c r="H44" s="87">
        <f ca="1">SUMIF($C$6:G$6,H$5,$C44:G44)</f>
        <v>79803</v>
      </c>
      <c r="I44" s="21">
        <f ca="1">SUM(H44-G44)</f>
        <v>-1763</v>
      </c>
      <c r="J44" s="22">
        <f ca="1">IF(I44=0,0,IF(G44=0,1,I44/G44))</f>
        <v>-2.161439815609445E-2</v>
      </c>
      <c r="K44" s="21">
        <f>+DA44</f>
        <v>79754</v>
      </c>
      <c r="L44" s="87">
        <f ca="1">OFFSET(DA44,0,14,1,1)</f>
        <v>78277</v>
      </c>
      <c r="M44" s="21">
        <f ca="1">SUM(L44-K44)</f>
        <v>-1477</v>
      </c>
      <c r="N44" s="22">
        <f ca="1">IF(M44=0,0,IF(K44=0,1,M44/K44))</f>
        <v>-1.8519447300448879E-2</v>
      </c>
      <c r="O44" s="21">
        <f>SUMIF($C$6:N$6,O$5,$C44:N44)</f>
        <v>161320</v>
      </c>
      <c r="P44" s="87">
        <f ca="1">SUMIF($C$6:O$6,P$5,$C44:O44)</f>
        <v>158080</v>
      </c>
      <c r="Q44" s="21">
        <f ca="1">SUM(P44-O44)</f>
        <v>-3240</v>
      </c>
      <c r="R44" s="22">
        <f ca="1">IF(Q44=0,0,IF(O44=0,1,Q44/O44))</f>
        <v>-2.0084304487974214E-2</v>
      </c>
      <c r="S44" s="21">
        <f>+DB44</f>
        <v>114918</v>
      </c>
      <c r="T44" s="87">
        <f ca="1">OFFSET(DB44,0,14,1,1)</f>
        <v>109107</v>
      </c>
      <c r="U44" s="21">
        <f ca="1">SUM(T44-S44)</f>
        <v>-5811</v>
      </c>
      <c r="V44" s="22">
        <f ca="1">IF(U44=0,0,IF(S44=0,1,U44/S44))</f>
        <v>-5.0566490889155748E-2</v>
      </c>
      <c r="W44" s="21">
        <f>SUMIF($C$6:V$6,W$5,$C44:V44)</f>
        <v>276238</v>
      </c>
      <c r="X44" s="87">
        <f ca="1">SUMIF($C$6:W$6,X$5,$C44:W44)</f>
        <v>267187</v>
      </c>
      <c r="Y44" s="21">
        <f ca="1">SUM(X44-W44)</f>
        <v>-9051</v>
      </c>
      <c r="Z44" s="22">
        <f ca="1">IF(Y44=0,0,IF(W44=0,1,Y44/W44))</f>
        <v>-3.2765224190734077E-2</v>
      </c>
      <c r="AA44" s="21">
        <f>+DC44</f>
        <v>128583</v>
      </c>
      <c r="AB44" s="87">
        <f ca="1">OFFSET(DC44,0,14,1,1)</f>
        <v>129279</v>
      </c>
      <c r="AC44" s="21">
        <f ca="1">SUM(AB44-AA44)</f>
        <v>696</v>
      </c>
      <c r="AD44" s="22">
        <f ca="1">IF(AC44=0,0,IF(AA44=0,1,AC44/AA44))</f>
        <v>5.4128461771773871E-3</v>
      </c>
      <c r="AE44" s="21">
        <f>SUMIF($C$6:AD$6,AE$5,$C44:AD44)</f>
        <v>404821</v>
      </c>
      <c r="AF44" s="87">
        <f ca="1">SUMIF($C$6:AE$6,AF$5,$C44:AE44)</f>
        <v>396466</v>
      </c>
      <c r="AG44" s="21">
        <f ca="1">SUM(AF44-AE44)</f>
        <v>-8355</v>
      </c>
      <c r="AH44" s="22">
        <f ca="1">IF(AG44=0,0,IF(AE44=0,1,AG44/AE44))</f>
        <v>-2.0638751448170921E-2</v>
      </c>
      <c r="AI44" s="21">
        <f>+DD44</f>
        <v>149605</v>
      </c>
      <c r="AJ44" s="87">
        <f ca="1">OFFSET(DD44,0,14,1,1)</f>
        <v>147005</v>
      </c>
      <c r="AK44" s="21">
        <f ca="1">SUM(AJ44-AI44)</f>
        <v>-2600</v>
      </c>
      <c r="AL44" s="22">
        <f ca="1">IF(AK44=0,0,IF(AI44=0,1,AK44/AI44))</f>
        <v>-1.7379098292169378E-2</v>
      </c>
      <c r="AM44" s="21">
        <f>SUMIF($C$6:AL$6,AM$5,$C44:AL44)</f>
        <v>554426</v>
      </c>
      <c r="AN44" s="87">
        <f ca="1">SUMIF($C$6:AM$6,AN$5,$C44:AM44)</f>
        <v>543471</v>
      </c>
      <c r="AO44" s="21">
        <f ca="1">SUM(AN44-AM44)</f>
        <v>-10955</v>
      </c>
      <c r="AP44" s="22">
        <f ca="1">IF(AO44=0,0,IF(AM44=0,1,AO44/AM44))</f>
        <v>-1.975917435329512E-2</v>
      </c>
      <c r="AQ44" s="21">
        <f>+DE44</f>
        <v>159953</v>
      </c>
      <c r="AR44" s="87">
        <f ca="1">OFFSET(DE44,0,14,1,1)</f>
        <v>161214</v>
      </c>
      <c r="AS44" s="21">
        <f ca="1">SUM(AR44-AQ44)</f>
        <v>1261</v>
      </c>
      <c r="AT44" s="22">
        <f ca="1">IF(AS44=0,0,IF(AQ44=0,1,AS44/AQ44))</f>
        <v>7.8835657974530016E-3</v>
      </c>
      <c r="AU44" s="21">
        <f>SUMIF($C$6:AT$6,AU$5,$C44:AT44)</f>
        <v>714379</v>
      </c>
      <c r="AV44" s="87">
        <f ca="1">SUMIF($C$6:AU$6,AV$5,$C44:AU44)</f>
        <v>704685</v>
      </c>
      <c r="AW44" s="21">
        <f ca="1">SUM(AV44-AU44)</f>
        <v>-9694</v>
      </c>
      <c r="AX44" s="22">
        <f ca="1">IF(AW44=0,0,IF(AU44=0,1,AW44/AU44))</f>
        <v>-1.3569827780491867E-2</v>
      </c>
      <c r="AY44" s="21">
        <f>+DF44</f>
        <v>242491</v>
      </c>
      <c r="AZ44" s="87">
        <f ca="1">OFFSET(DF44,0,14,1,1)</f>
        <v>244238</v>
      </c>
      <c r="BA44" s="21">
        <f ca="1">SUM(AZ44-AY44)</f>
        <v>1747</v>
      </c>
      <c r="BB44" s="22">
        <f ca="1">IF(BA44=0,0,IF(AY44=0,1,BA44/AY44))</f>
        <v>7.2043910908033701E-3</v>
      </c>
      <c r="BC44" s="21">
        <f>SUMIF($C$6:BB$6,BC$5,$C44:BB44)</f>
        <v>956870</v>
      </c>
      <c r="BD44" s="87">
        <f ca="1">SUMIF($C$6:BC$6,BD$5,$C44:BC44)</f>
        <v>948923</v>
      </c>
      <c r="BE44" s="21">
        <f ca="1">SUM(BD44-BC44)</f>
        <v>-7947</v>
      </c>
      <c r="BF44" s="22">
        <f ca="1">IF(BE44=0,0,IF(BC44=0,1,BE44/BC44))</f>
        <v>-8.3052034236625657E-3</v>
      </c>
      <c r="BG44" s="21">
        <f>+DG44</f>
        <v>240626</v>
      </c>
      <c r="BH44" s="87">
        <f ca="1">OFFSET(DG44,0,14,1,1)</f>
        <v>238151</v>
      </c>
      <c r="BI44" s="21">
        <f ca="1">SUM(BH44-BG44)</f>
        <v>-2475</v>
      </c>
      <c r="BJ44" s="22">
        <f ca="1">IF(BI44=0,0,IF(BG44=0,1,BI44/BG44))</f>
        <v>-1.0285671540066326E-2</v>
      </c>
      <c r="BK44" s="21">
        <f>SUMIF($C$6:BJ$6,BK$5,$C44:BJ44)</f>
        <v>1197496</v>
      </c>
      <c r="BL44" s="87">
        <f ca="1">SUMIF($C$6:BK$6,BL$5,$C44:BK44)</f>
        <v>1187074</v>
      </c>
      <c r="BM44" s="21">
        <f ca="1">SUM(BL44-BK44)</f>
        <v>-10422</v>
      </c>
      <c r="BN44" s="22">
        <f ca="1">IF(BM44=0,0,IF(BK44=0,1,BM44/BK44))</f>
        <v>-8.7031605951084605E-3</v>
      </c>
      <c r="BO44" s="21">
        <f>+DH44</f>
        <v>160103</v>
      </c>
      <c r="BP44" s="87">
        <f ca="1">OFFSET(DH44,0,14,1,1)</f>
        <v>160421</v>
      </c>
      <c r="BQ44" s="21">
        <f ca="1">SUM(BP44-BO44)</f>
        <v>318</v>
      </c>
      <c r="BR44" s="22">
        <f ca="1">IF(BQ44=0,0,IF(BO44=0,1,BQ44/BO44))</f>
        <v>1.9862213699930668E-3</v>
      </c>
      <c r="BS44" s="21">
        <f>SUMIF($C$6:BR$6,BS$5,$C44:BR44)</f>
        <v>1357599</v>
      </c>
      <c r="BT44" s="87">
        <f ca="1">SUMIF($C$6:BS$6,BT$5,$C44:BS44)</f>
        <v>1347495</v>
      </c>
      <c r="BU44" s="21">
        <f ca="1">SUM(BT44-BS44)</f>
        <v>-10104</v>
      </c>
      <c r="BV44" s="22">
        <f ca="1">IF(BU44=0,0,IF(BS44=0,1,BU44/BS44))</f>
        <v>-7.4425511509657863E-3</v>
      </c>
      <c r="BW44" s="21">
        <f>+DI44</f>
        <v>139504</v>
      </c>
      <c r="BX44" s="87">
        <f ca="1">OFFSET(DI44,0,14,1,1)</f>
        <v>138108</v>
      </c>
      <c r="BY44" s="21">
        <f ca="1">SUM(BX44-BW44)</f>
        <v>-1396</v>
      </c>
      <c r="BZ44" s="22">
        <f ca="1">IF(BY44=0,0,IF(BW44=0,1,BY44/BW44))</f>
        <v>-1.0006881523110448E-2</v>
      </c>
      <c r="CA44" s="21">
        <f>SUMIF($C$6:BZ$6,CA$5,$C44:BZ44)</f>
        <v>1497103</v>
      </c>
      <c r="CB44" s="87">
        <f ca="1">SUMIF($C$6:CA$6,CB$5,$C44:CA44)</f>
        <v>1485603</v>
      </c>
      <c r="CC44" s="21">
        <f ca="1">SUM(CB44-CA44)</f>
        <v>-11500</v>
      </c>
      <c r="CD44" s="22">
        <f ca="1">IF(CC44=0,0,IF(CA44=0,1,CC44/CA44))</f>
        <v>-7.6815022079309171E-3</v>
      </c>
      <c r="CE44" s="21">
        <f>+DJ44</f>
        <v>120795</v>
      </c>
      <c r="CF44" s="87">
        <f ca="1">OFFSET(DJ44,0,14,1,1)</f>
        <v>122504</v>
      </c>
      <c r="CG44" s="21">
        <f ca="1">SUM(CF44-CE44)</f>
        <v>1709</v>
      </c>
      <c r="CH44" s="22">
        <f ca="1">IF(CG44=0,0,IF(CE44=0,1,CG44/CE44))</f>
        <v>1.4147936586779254E-2</v>
      </c>
      <c r="CI44" s="21">
        <f>SUMIF($C$6:CH$6,CI$5,$C44:CH44)</f>
        <v>1617898</v>
      </c>
      <c r="CJ44" s="87">
        <f ca="1">SUMIF($C$6:CI$6,CJ$5,$C44:CI44)</f>
        <v>1608107</v>
      </c>
      <c r="CK44" s="21">
        <f ca="1">SUM(CJ44-CI44)</f>
        <v>-9791</v>
      </c>
      <c r="CL44" s="22">
        <f ca="1">IF(CK44=0,0,IF(CI44=0,1,CK44/CI44))</f>
        <v>-6.0516794012972384E-3</v>
      </c>
      <c r="CM44" s="21">
        <f>+DK44</f>
        <v>100040</v>
      </c>
      <c r="CN44" s="87">
        <f ca="1">OFFSET(DK44,0,14,1,1)</f>
        <v>105419</v>
      </c>
      <c r="CO44" s="21">
        <f ca="1">SUM(CN44-CM44)</f>
        <v>5379</v>
      </c>
      <c r="CP44" s="22">
        <f ca="1">IF(CO44=0,0,IF(CM44=0,1,CO44/CM44))</f>
        <v>5.3768492602958816E-2</v>
      </c>
      <c r="CQ44" s="21">
        <f>SUMIF($C$6:CP$6,CQ$5,$C44:CP44)</f>
        <v>1717938</v>
      </c>
      <c r="CR44" s="87">
        <f ca="1">SUMIF($C$6:CQ$6,CR$5,$C44:CQ44)</f>
        <v>1713526</v>
      </c>
      <c r="CS44" s="21">
        <f ca="1">SUM(CR44-CQ44)</f>
        <v>-4412</v>
      </c>
      <c r="CT44" s="22">
        <f ca="1">IF(CS44=0,0,IF(CQ44=0,1,CS44/CQ44))</f>
        <v>-2.5681951269487025E-3</v>
      </c>
      <c r="CW44" s="12" t="s">
        <v>17</v>
      </c>
      <c r="CX44" s="81" t="s">
        <v>6</v>
      </c>
      <c r="CZ44" s="88">
        <f>SUMIF(TIBA!$A$73:$A$78,'2010-2011'!CZ$7,TIBA!D$73:D$78)</f>
        <v>81566</v>
      </c>
      <c r="DA44" s="88">
        <f>SUMIF(TIBA!$A$73:$A$78,'2010-2011'!DA$7,TIBA!E$73:E$78)</f>
        <v>79754</v>
      </c>
      <c r="DB44" s="88">
        <f>SUMIF(TIBA!$A$73:$A$78,'2010-2011'!DB$7,TIBA!F$73:F$78)</f>
        <v>114918</v>
      </c>
      <c r="DC44" s="88">
        <f>SUMIF(TIBA!$A$73:$A$78,'2010-2011'!DC$7,TIBA!G$73:G$78)</f>
        <v>128583</v>
      </c>
      <c r="DD44" s="88">
        <f>SUMIF(TIBA!$A$73:$A$78,'2010-2011'!DD$7,TIBA!H$73:H$78)</f>
        <v>149605</v>
      </c>
      <c r="DE44" s="88">
        <f>SUMIF(TIBA!$A$73:$A$78,'2010-2011'!DE$7,TIBA!I$73:I$78)</f>
        <v>159953</v>
      </c>
      <c r="DF44" s="88">
        <f>SUMIF(TIBA!$A$73:$A$78,'2010-2011'!DF$7,TIBA!J$73:J$78)</f>
        <v>242491</v>
      </c>
      <c r="DG44" s="88">
        <f>SUMIF(TIBA!$A$73:$A$78,'2010-2011'!DG$7,TIBA!K$73:K$78)</f>
        <v>240626</v>
      </c>
      <c r="DH44" s="88">
        <f>SUMIF(TIBA!$A$73:$A$78,'2010-2011'!DH$7,TIBA!L$73:L$78)</f>
        <v>160103</v>
      </c>
      <c r="DI44" s="88">
        <f>SUMIF(TIBA!$A$73:$A$78,'2010-2011'!DI$7,TIBA!M$73:M$78)</f>
        <v>139504</v>
      </c>
      <c r="DJ44" s="88">
        <f>SUMIF(TIBA!$A$73:$A$78,'2010-2011'!DJ$7,TIBA!N$73:N$78)</f>
        <v>120795</v>
      </c>
      <c r="DK44" s="88">
        <f>SUMIF(TIBA!$A$73:$A$78,'2010-2011'!DK$7,TIBA!O$73:O$78)</f>
        <v>100040</v>
      </c>
      <c r="DN44" s="88">
        <f>SUMIF(TIBA!$A$73:$A$78,'2010-2011'!DN$7,TIBA!D$73:D$78)</f>
        <v>79803</v>
      </c>
      <c r="DO44" s="88">
        <f>SUMIF(TIBA!$A$73:$A$78,'2010-2011'!DO$7,TIBA!E$73:E$78)</f>
        <v>78277</v>
      </c>
      <c r="DP44" s="88">
        <f>SUMIF(TIBA!$A$73:$A$78,'2010-2011'!DP$7,TIBA!F$73:F$78)</f>
        <v>109107</v>
      </c>
      <c r="DQ44" s="88">
        <f>SUMIF(TIBA!$A$73:$A$78,'2010-2011'!DQ$7,TIBA!G$73:G$78)</f>
        <v>129279</v>
      </c>
      <c r="DR44" s="88">
        <f>SUMIF(TIBA!$A$73:$A$78,'2010-2011'!DR$7,TIBA!H$73:H$78)</f>
        <v>147005</v>
      </c>
      <c r="DS44" s="88">
        <f>SUMIF(TIBA!$A$73:$A$78,'2010-2011'!DS$7,TIBA!I$73:I$78)</f>
        <v>161214</v>
      </c>
      <c r="DT44" s="88">
        <f>SUMIF(TIBA!$A$73:$A$78,'2010-2011'!DT$7,TIBA!J$73:J$78)</f>
        <v>244238</v>
      </c>
      <c r="DU44" s="88">
        <f>SUMIF(TIBA!$A$73:$A$78,'2010-2011'!DU$7,TIBA!K$73:K$78)</f>
        <v>238151</v>
      </c>
      <c r="DV44" s="88">
        <f>SUMIF(TIBA!$A$73:$A$78,'2010-2011'!DV$7,TIBA!L$73:L$78)</f>
        <v>160421</v>
      </c>
      <c r="DW44" s="88">
        <f>SUMIF(TIBA!$A$73:$A$78,'2010-2011'!DW$7,TIBA!M$73:M$78)</f>
        <v>138108</v>
      </c>
      <c r="DX44" s="88">
        <f>SUMIF(TIBA!$A$73:$A$78,'2010-2011'!DX$7,TIBA!N$73:N$78)</f>
        <v>122504</v>
      </c>
      <c r="DY44" s="88">
        <f>SUMIF(TIBA!$A$73:$A$78,'2010-2011'!DY$7,TIBA!O$73:O$78)</f>
        <v>105419</v>
      </c>
      <c r="DZ44"/>
    </row>
    <row r="45" spans="1:130" s="12" customFormat="1" ht="15.6">
      <c r="A45" s="101" t="str">
        <f>+CW46</f>
        <v>Thousand Islands Bridge</v>
      </c>
      <c r="B45" s="29" t="s">
        <v>7</v>
      </c>
      <c r="C45" s="21">
        <f>+CZ45</f>
        <v>27974</v>
      </c>
      <c r="D45" s="87">
        <f ca="1">OFFSET(CZ45,0,14,1,1)</f>
        <v>27777</v>
      </c>
      <c r="E45" s="21">
        <f ca="1">SUM(D45-C45)</f>
        <v>-197</v>
      </c>
      <c r="F45" s="22">
        <f ca="1">IF(E45=0,0,IF(C45=0,1,E45/C45))</f>
        <v>-7.0422535211267607E-3</v>
      </c>
      <c r="G45" s="21">
        <f>SUMIF($C$6:F$6,G$5,$C45:F45)</f>
        <v>27974</v>
      </c>
      <c r="H45" s="87">
        <f ca="1">SUMIF($C$6:G$6,H$5,$C45:G45)</f>
        <v>27777</v>
      </c>
      <c r="I45" s="21">
        <f ca="1">SUM(H45-G45)</f>
        <v>-197</v>
      </c>
      <c r="J45" s="22">
        <f ca="1">IF(I45=0,0,IF(G45=0,1,I45/G45))</f>
        <v>-7.0422535211267607E-3</v>
      </c>
      <c r="K45" s="21">
        <f>+DA45</f>
        <v>27480</v>
      </c>
      <c r="L45" s="87">
        <f ca="1">OFFSET(DA45,0,14,1,1)</f>
        <v>26842</v>
      </c>
      <c r="M45" s="21">
        <f ca="1">SUM(L45-K45)</f>
        <v>-638</v>
      </c>
      <c r="N45" s="22">
        <f ca="1">IF(M45=0,0,IF(K45=0,1,M45/K45))</f>
        <v>-2.3216885007278022E-2</v>
      </c>
      <c r="O45" s="21">
        <f>SUMIF($C$6:N$6,O$5,$C45:N45)</f>
        <v>55454</v>
      </c>
      <c r="P45" s="87">
        <f ca="1">SUMIF($C$6:O$6,P$5,$C45:O45)</f>
        <v>54619</v>
      </c>
      <c r="Q45" s="21">
        <f ca="1">SUM(P45-O45)</f>
        <v>-835</v>
      </c>
      <c r="R45" s="22">
        <f ca="1">IF(Q45=0,0,IF(O45=0,1,Q45/O45))</f>
        <v>-1.505752515598514E-2</v>
      </c>
      <c r="S45" s="21">
        <f>+DB45</f>
        <v>32962</v>
      </c>
      <c r="T45" s="87">
        <f ca="1">OFFSET(DB45,0,14,1,1)</f>
        <v>32300</v>
      </c>
      <c r="U45" s="21">
        <f ca="1">SUM(T45-S45)</f>
        <v>-662</v>
      </c>
      <c r="V45" s="22">
        <f ca="1">IF(U45=0,0,IF(S45=0,1,U45/S45))</f>
        <v>-2.0083732783204904E-2</v>
      </c>
      <c r="W45" s="21">
        <f>SUMIF($C$6:V$6,W$5,$C45:V45)</f>
        <v>88416</v>
      </c>
      <c r="X45" s="87">
        <f ca="1">SUMIF($C$6:W$6,X$5,$C45:W45)</f>
        <v>86919</v>
      </c>
      <c r="Y45" s="21">
        <f ca="1">SUM(X45-W45)</f>
        <v>-1497</v>
      </c>
      <c r="Z45" s="22">
        <f ca="1">IF(Y45=0,0,IF(W45=0,1,Y45/W45))</f>
        <v>-1.6931324647122693E-2</v>
      </c>
      <c r="AA45" s="21">
        <f>+DC45</f>
        <v>31787</v>
      </c>
      <c r="AB45" s="87">
        <f ca="1">OFFSET(DC45,0,14,1,1)</f>
        <v>29902</v>
      </c>
      <c r="AC45" s="21">
        <f ca="1">SUM(AB45-AA45)</f>
        <v>-1885</v>
      </c>
      <c r="AD45" s="22">
        <f ca="1">IF(AC45=0,0,IF(AA45=0,1,AC45/AA45))</f>
        <v>-5.9300972095510746E-2</v>
      </c>
      <c r="AE45" s="21">
        <f>SUMIF($C$6:AD$6,AE$5,$C45:AD45)</f>
        <v>120203</v>
      </c>
      <c r="AF45" s="87">
        <f ca="1">SUMIF($C$6:AE$6,AF$5,$C45:AE45)</f>
        <v>116821</v>
      </c>
      <c r="AG45" s="21">
        <f ca="1">SUM(AF45-AE45)</f>
        <v>-3382</v>
      </c>
      <c r="AH45" s="22">
        <f ca="1">IF(AG45=0,0,IF(AE45=0,1,AG45/AE45))</f>
        <v>-2.8135737044832493E-2</v>
      </c>
      <c r="AI45" s="21">
        <f>+DD45</f>
        <v>31413</v>
      </c>
      <c r="AJ45" s="87">
        <f ca="1">OFFSET(DD45,0,14,1,1)</f>
        <v>31161</v>
      </c>
      <c r="AK45" s="21">
        <f ca="1">SUM(AJ45-AI45)</f>
        <v>-252</v>
      </c>
      <c r="AL45" s="22">
        <f ca="1">IF(AK45=0,0,IF(AI45=0,1,AK45/AI45))</f>
        <v>-8.0221564320504257E-3</v>
      </c>
      <c r="AM45" s="21">
        <f>SUMIF($C$6:AL$6,AM$5,$C45:AL45)</f>
        <v>151616</v>
      </c>
      <c r="AN45" s="87">
        <f ca="1">SUMIF($C$6:AM$6,AN$5,$C45:AM45)</f>
        <v>147982</v>
      </c>
      <c r="AO45" s="21">
        <f ca="1">SUM(AN45-AM45)</f>
        <v>-3634</v>
      </c>
      <c r="AP45" s="22">
        <f ca="1">IF(AO45=0,0,IF(AM45=0,1,AO45/AM45))</f>
        <v>-2.3968446601941747E-2</v>
      </c>
      <c r="AQ45" s="21">
        <f>+DE45</f>
        <v>33059</v>
      </c>
      <c r="AR45" s="87">
        <f ca="1">OFFSET(DE45,0,14,1,1)</f>
        <v>31003</v>
      </c>
      <c r="AS45" s="21">
        <f ca="1">SUM(AR45-AQ45)</f>
        <v>-2056</v>
      </c>
      <c r="AT45" s="22">
        <f ca="1">IF(AS45=0,0,IF(AQ45=0,1,AS45/AQ45))</f>
        <v>-6.2191838833600535E-2</v>
      </c>
      <c r="AU45" s="21">
        <f>SUMIF($C$6:AT$6,AU$5,$C45:AT45)</f>
        <v>184675</v>
      </c>
      <c r="AV45" s="87">
        <f ca="1">SUMIF($C$6:AU$6,AV$5,$C45:AU45)</f>
        <v>178985</v>
      </c>
      <c r="AW45" s="21">
        <f ca="1">SUM(AV45-AU45)</f>
        <v>-5690</v>
      </c>
      <c r="AX45" s="22">
        <f ca="1">IF(AW45=0,0,IF(AU45=0,1,AW45/AU45))</f>
        <v>-3.081088398537972E-2</v>
      </c>
      <c r="AY45" s="21">
        <f>+DF45</f>
        <v>28807</v>
      </c>
      <c r="AZ45" s="87">
        <f ca="1">OFFSET(DF45,0,14,1,1)</f>
        <v>27848</v>
      </c>
      <c r="BA45" s="21">
        <f ca="1">SUM(AZ45-AY45)</f>
        <v>-959</v>
      </c>
      <c r="BB45" s="22">
        <f ca="1">IF(BA45=0,0,IF(AY45=0,1,BA45/AY45))</f>
        <v>-3.3290519665359113E-2</v>
      </c>
      <c r="BC45" s="21">
        <f>SUMIF($C$6:BB$6,BC$5,$C45:BB45)</f>
        <v>213482</v>
      </c>
      <c r="BD45" s="87">
        <f ca="1">SUMIF($C$6:BC$6,BD$5,$C45:BC45)</f>
        <v>206833</v>
      </c>
      <c r="BE45" s="21">
        <f ca="1">SUM(BD45-BC45)</f>
        <v>-6649</v>
      </c>
      <c r="BF45" s="22">
        <f ca="1">IF(BE45=0,0,IF(BC45=0,1,BE45/BC45))</f>
        <v>-3.1145482991540269E-2</v>
      </c>
      <c r="BG45" s="21">
        <f>+DG45</f>
        <v>30062</v>
      </c>
      <c r="BH45" s="87">
        <f ca="1">OFFSET(DG45,0,14,1,1)</f>
        <v>30263</v>
      </c>
      <c r="BI45" s="21">
        <f ca="1">SUM(BH45-BG45)</f>
        <v>201</v>
      </c>
      <c r="BJ45" s="22">
        <f ca="1">IF(BI45=0,0,IF(BG45=0,1,BI45/BG45))</f>
        <v>6.6861818907590978E-3</v>
      </c>
      <c r="BK45" s="21">
        <f>SUMIF($C$6:BJ$6,BK$5,$C45:BJ45)</f>
        <v>243544</v>
      </c>
      <c r="BL45" s="87">
        <f ca="1">SUMIF($C$6:BK$6,BL$5,$C45:BK45)</f>
        <v>237096</v>
      </c>
      <c r="BM45" s="21">
        <f ca="1">SUM(BL45-BK45)</f>
        <v>-6448</v>
      </c>
      <c r="BN45" s="22">
        <f ca="1">IF(BM45=0,0,IF(BK45=0,1,BM45/BK45))</f>
        <v>-2.6475708701507734E-2</v>
      </c>
      <c r="BO45" s="21">
        <f>+DH45</f>
        <v>30933</v>
      </c>
      <c r="BP45" s="87">
        <f ca="1">OFFSET(DH45,0,14,1,1)</f>
        <v>29991</v>
      </c>
      <c r="BQ45" s="21">
        <f ca="1">SUM(BP45-BO45)</f>
        <v>-942</v>
      </c>
      <c r="BR45" s="22">
        <f ca="1">IF(BQ45=0,0,IF(BO45=0,1,BQ45/BO45))</f>
        <v>-3.0452914363301328E-2</v>
      </c>
      <c r="BS45" s="21">
        <f>SUMIF($C$6:BR$6,BS$5,$C45:BR45)</f>
        <v>274477</v>
      </c>
      <c r="BT45" s="87">
        <f ca="1">SUMIF($C$6:BS$6,BT$5,$C45:BS45)</f>
        <v>267087</v>
      </c>
      <c r="BU45" s="21">
        <f ca="1">SUM(BT45-BS45)</f>
        <v>-7390</v>
      </c>
      <c r="BV45" s="22">
        <f ca="1">IF(BU45=0,0,IF(BS45=0,1,BU45/BS45))</f>
        <v>-2.6923931695551902E-2</v>
      </c>
      <c r="BW45" s="21">
        <f>+DI45</f>
        <v>30045</v>
      </c>
      <c r="BX45" s="87">
        <f ca="1">OFFSET(DI45,0,14,1,1)</f>
        <v>29880</v>
      </c>
      <c r="BY45" s="21">
        <f ca="1">SUM(BX45-BW45)</f>
        <v>-165</v>
      </c>
      <c r="BZ45" s="22">
        <f ca="1">IF(BY45=0,0,IF(BW45=0,1,BY45/BW45))</f>
        <v>-5.4917623564653024E-3</v>
      </c>
      <c r="CA45" s="21">
        <f>SUMIF($C$6:BZ$6,CA$5,$C45:BZ45)</f>
        <v>304522</v>
      </c>
      <c r="CB45" s="87">
        <f ca="1">SUMIF($C$6:CA$6,CB$5,$C45:CA45)</f>
        <v>296967</v>
      </c>
      <c r="CC45" s="21">
        <f ca="1">SUM(CB45-CA45)</f>
        <v>-7555</v>
      </c>
      <c r="CD45" s="22">
        <f ca="1">IF(CC45=0,0,IF(CA45=0,1,CC45/CA45))</f>
        <v>-2.4809373378606472E-2</v>
      </c>
      <c r="CE45" s="21">
        <f>+DJ45</f>
        <v>29077</v>
      </c>
      <c r="CF45" s="87">
        <f ca="1">OFFSET(DJ45,0,14,1,1)</f>
        <v>29181</v>
      </c>
      <c r="CG45" s="21">
        <f ca="1">SUM(CF45-CE45)</f>
        <v>104</v>
      </c>
      <c r="CH45" s="22">
        <f ca="1">IF(CG45=0,0,IF(CE45=0,1,CG45/CE45))</f>
        <v>3.5767101145235064E-3</v>
      </c>
      <c r="CI45" s="21">
        <f>SUMIF($C$6:CH$6,CI$5,$C45:CH45)</f>
        <v>333599</v>
      </c>
      <c r="CJ45" s="87">
        <f ca="1">SUMIF($C$6:CI$6,CJ$5,$C45:CI45)</f>
        <v>326148</v>
      </c>
      <c r="CK45" s="21">
        <f ca="1">SUM(CJ45-CI45)</f>
        <v>-7451</v>
      </c>
      <c r="CL45" s="22">
        <f ca="1">IF(CK45=0,0,IF(CI45=0,1,CK45/CI45))</f>
        <v>-2.2335198846519324E-2</v>
      </c>
      <c r="CM45" s="21">
        <f>+DK45</f>
        <v>26335</v>
      </c>
      <c r="CN45" s="87">
        <f ca="1">OFFSET(DK45,0,14,1,1)</f>
        <v>25491</v>
      </c>
      <c r="CO45" s="21">
        <f ca="1">SUM(CN45-CM45)</f>
        <v>-844</v>
      </c>
      <c r="CP45" s="22">
        <f ca="1">IF(CO45=0,0,IF(CM45=0,1,CO45/CM45))</f>
        <v>-3.2048604518701347E-2</v>
      </c>
      <c r="CQ45" s="21">
        <f>SUMIF($C$6:CP$6,CQ$5,$C45:CP45)</f>
        <v>359934</v>
      </c>
      <c r="CR45" s="87">
        <f ca="1">SUMIF($C$6:CQ$6,CR$5,$C45:CQ45)</f>
        <v>351639</v>
      </c>
      <c r="CS45" s="21">
        <f ca="1">SUM(CR45-CQ45)</f>
        <v>-8295</v>
      </c>
      <c r="CT45" s="22">
        <f ca="1">IF(CS45=0,0,IF(CQ45=0,1,CS45/CQ45))</f>
        <v>-2.304589174682025E-2</v>
      </c>
      <c r="CW45" s="12" t="s">
        <v>17</v>
      </c>
      <c r="CX45" s="81" t="s">
        <v>7</v>
      </c>
      <c r="CY45" s="16"/>
      <c r="CZ45" s="88">
        <f>SUMIF(TIBA!$A$87:$A$92,'2010-2011'!CZ$7,TIBA!D$87:D$92)</f>
        <v>27974</v>
      </c>
      <c r="DA45" s="88">
        <f>SUMIF(TIBA!$A$87:$A$92,'2010-2011'!DA$7,TIBA!E$87:E$92)</f>
        <v>27480</v>
      </c>
      <c r="DB45" s="88">
        <f>SUMIF(TIBA!$A$87:$A$92,'2010-2011'!DB$7,TIBA!F$87:F$92)</f>
        <v>32962</v>
      </c>
      <c r="DC45" s="88">
        <f>SUMIF(TIBA!$A$87:$A$92,'2010-2011'!DC$7,TIBA!G$87:G$92)</f>
        <v>31787</v>
      </c>
      <c r="DD45" s="88">
        <f>SUMIF(TIBA!$A$87:$A$92,'2010-2011'!DD$7,TIBA!H$87:H$92)</f>
        <v>31413</v>
      </c>
      <c r="DE45" s="88">
        <f>SUMIF(TIBA!$A$87:$A$92,'2010-2011'!DE$7,TIBA!I$87:I$92)</f>
        <v>33059</v>
      </c>
      <c r="DF45" s="88">
        <f>SUMIF(TIBA!$A$87:$A$92,'2010-2011'!DF$7,TIBA!J$87:J$92)</f>
        <v>28807</v>
      </c>
      <c r="DG45" s="88">
        <f>SUMIF(TIBA!$A$87:$A$92,'2010-2011'!DG$7,TIBA!K$87:K$92)</f>
        <v>30062</v>
      </c>
      <c r="DH45" s="88">
        <f>SUMIF(TIBA!$A$87:$A$92,'2010-2011'!DH$7,TIBA!L$87:L$92)</f>
        <v>30933</v>
      </c>
      <c r="DI45" s="88">
        <f>SUMIF(TIBA!$A$87:$A$92,'2010-2011'!DI$7,TIBA!M$87:M$92)</f>
        <v>30045</v>
      </c>
      <c r="DJ45" s="88">
        <f>SUMIF(TIBA!$A$87:$A$92,'2010-2011'!DJ$7,TIBA!N$87:N$92)</f>
        <v>29077</v>
      </c>
      <c r="DK45" s="88">
        <f>SUMIF(TIBA!$A$87:$A$92,'2010-2011'!DK$7,TIBA!O$87:O$92)</f>
        <v>26335</v>
      </c>
      <c r="DN45" s="88">
        <f>SUMIF(TIBA!$A$87:$A$92,'2010-2011'!DN$7,TIBA!D$87:D$92)</f>
        <v>27777</v>
      </c>
      <c r="DO45" s="88">
        <f>SUMIF(TIBA!$A$87:$A$92,'2010-2011'!DO$7,TIBA!E$87:E$92)</f>
        <v>26842</v>
      </c>
      <c r="DP45" s="88">
        <f>SUMIF(TIBA!$A$87:$A$92,'2010-2011'!DP$7,TIBA!F$87:F$92)</f>
        <v>32300</v>
      </c>
      <c r="DQ45" s="88">
        <f>SUMIF(TIBA!$A$87:$A$92,'2010-2011'!DQ$7,TIBA!G$87:G$92)</f>
        <v>29902</v>
      </c>
      <c r="DR45" s="88">
        <f>SUMIF(TIBA!$A$87:$A$92,'2010-2011'!DR$7,TIBA!H$87:H$92)</f>
        <v>31161</v>
      </c>
      <c r="DS45" s="88">
        <f>SUMIF(TIBA!$A$87:$A$92,'2010-2011'!DS$7,TIBA!I$87:I$92)</f>
        <v>31003</v>
      </c>
      <c r="DT45" s="88">
        <f>SUMIF(TIBA!$A$87:$A$92,'2010-2011'!DT$7,TIBA!J$87:J$92)</f>
        <v>27848</v>
      </c>
      <c r="DU45" s="88">
        <f>SUMIF(TIBA!$A$87:$A$92,'2010-2011'!DU$7,TIBA!K$87:K$92)</f>
        <v>30263</v>
      </c>
      <c r="DV45" s="88">
        <f>SUMIF(TIBA!$A$87:$A$92,'2010-2011'!DV$7,TIBA!L$87:L$92)</f>
        <v>29991</v>
      </c>
      <c r="DW45" s="88">
        <f>SUMIF(TIBA!$A$87:$A$92,'2010-2011'!DW$7,TIBA!M$87:M$92)</f>
        <v>29880</v>
      </c>
      <c r="DX45" s="88">
        <f>SUMIF(TIBA!$A$87:$A$92,'2010-2011'!DX$7,TIBA!N$87:N$92)</f>
        <v>29181</v>
      </c>
      <c r="DY45" s="88">
        <f>SUMIF(TIBA!$A$87:$A$92,'2010-2011'!DY$7,TIBA!O$87:O$92)</f>
        <v>25491</v>
      </c>
      <c r="DZ45"/>
    </row>
    <row r="46" spans="1:130" s="12" customFormat="1" ht="15.6">
      <c r="A46" s="100"/>
      <c r="B46" s="29" t="s">
        <v>8</v>
      </c>
      <c r="C46" s="87">
        <f>+CZ46</f>
        <v>0</v>
      </c>
      <c r="D46" s="87">
        <f ca="1">OFFSET(CZ46,0,14,1,1)</f>
        <v>0</v>
      </c>
      <c r="E46" s="87">
        <f ca="1">SUM(D46-C46)</f>
        <v>0</v>
      </c>
      <c r="F46" s="22">
        <f ca="1">IF(E46=0,0,IF(C46=0,1,E46/C46))</f>
        <v>0</v>
      </c>
      <c r="G46" s="87">
        <f>SUMIF($C$6:F$6,G$5,$C46:F46)</f>
        <v>0</v>
      </c>
      <c r="H46" s="87">
        <f ca="1">SUMIF($C$6:G$6,H$5,$C46:G46)</f>
        <v>0</v>
      </c>
      <c r="I46" s="87">
        <f ca="1">SUM(H46-G46)</f>
        <v>0</v>
      </c>
      <c r="J46" s="22">
        <f ca="1">IF(I46=0,0,IF(G46=0,1,I46/G46))</f>
        <v>0</v>
      </c>
      <c r="K46" s="87">
        <f>+DA46</f>
        <v>0</v>
      </c>
      <c r="L46" s="87">
        <f ca="1">OFFSET(DA46,0,14,1,1)</f>
        <v>0</v>
      </c>
      <c r="M46" s="87">
        <f ca="1">SUM(L46-K46)</f>
        <v>0</v>
      </c>
      <c r="N46" s="22">
        <f ca="1">IF(M46=0,0,IF(K46=0,1,M46/K46))</f>
        <v>0</v>
      </c>
      <c r="O46" s="87">
        <f>SUMIF($C$6:N$6,O$5,$C46:N46)</f>
        <v>0</v>
      </c>
      <c r="P46" s="87">
        <f ca="1">SUMIF($C$6:O$6,P$5,$C46:O46)</f>
        <v>0</v>
      </c>
      <c r="Q46" s="87">
        <f ca="1">SUM(P46-O46)</f>
        <v>0</v>
      </c>
      <c r="R46" s="22">
        <f ca="1">IF(Q46=0,0,IF(O46=0,1,Q46/O46))</f>
        <v>0</v>
      </c>
      <c r="S46" s="87">
        <f>+DB46</f>
        <v>0</v>
      </c>
      <c r="T46" s="87">
        <f ca="1">OFFSET(DB46,0,14,1,1)</f>
        <v>0</v>
      </c>
      <c r="U46" s="87">
        <f ca="1">SUM(T46-S46)</f>
        <v>0</v>
      </c>
      <c r="V46" s="22">
        <f ca="1">IF(U46=0,0,IF(S46=0,1,U46/S46))</f>
        <v>0</v>
      </c>
      <c r="W46" s="87">
        <f>SUMIF($C$6:V$6,W$5,$C46:V46)</f>
        <v>0</v>
      </c>
      <c r="X46" s="87">
        <f ca="1">SUMIF($C$6:W$6,X$5,$C46:W46)</f>
        <v>0</v>
      </c>
      <c r="Y46" s="87">
        <f ca="1">SUM(X46-W46)</f>
        <v>0</v>
      </c>
      <c r="Z46" s="22">
        <f ca="1">IF(Y46=0,0,IF(W46=0,1,Y46/W46))</f>
        <v>0</v>
      </c>
      <c r="AA46" s="87">
        <f>+DC46</f>
        <v>0</v>
      </c>
      <c r="AB46" s="87">
        <f ca="1">OFFSET(DC46,0,14,1,1)</f>
        <v>0</v>
      </c>
      <c r="AC46" s="87">
        <f ca="1">SUM(AB46-AA46)</f>
        <v>0</v>
      </c>
      <c r="AD46" s="22">
        <f ca="1">IF(AC46=0,0,IF(AA46=0,1,AC46/AA46))</f>
        <v>0</v>
      </c>
      <c r="AE46" s="87">
        <f>SUMIF($C$6:AD$6,AE$5,$C46:AD46)</f>
        <v>0</v>
      </c>
      <c r="AF46" s="87">
        <f ca="1">SUMIF($C$6:AE$6,AF$5,$C46:AE46)</f>
        <v>0</v>
      </c>
      <c r="AG46" s="87">
        <f ca="1">SUM(AF46-AE46)</f>
        <v>0</v>
      </c>
      <c r="AH46" s="22">
        <f ca="1">IF(AG46=0,0,IF(AE46=0,1,AG46/AE46))</f>
        <v>0</v>
      </c>
      <c r="AI46" s="87">
        <f>+DD46</f>
        <v>0</v>
      </c>
      <c r="AJ46" s="87">
        <f ca="1">OFFSET(DD46,0,14,1,1)</f>
        <v>0</v>
      </c>
      <c r="AK46" s="87">
        <f ca="1">SUM(AJ46-AI46)</f>
        <v>0</v>
      </c>
      <c r="AL46" s="22">
        <f ca="1">IF(AK46=0,0,IF(AI46=0,1,AK46/AI46))</f>
        <v>0</v>
      </c>
      <c r="AM46" s="87">
        <f>SUMIF($C$6:AL$6,AM$5,$C46:AL46)</f>
        <v>0</v>
      </c>
      <c r="AN46" s="87">
        <f ca="1">SUMIF($C$6:AM$6,AN$5,$C46:AM46)</f>
        <v>0</v>
      </c>
      <c r="AO46" s="87">
        <f ca="1">SUM(AN46-AM46)</f>
        <v>0</v>
      </c>
      <c r="AP46" s="22">
        <f ca="1">IF(AO46=0,0,IF(AM46=0,1,AO46/AM46))</f>
        <v>0</v>
      </c>
      <c r="AQ46" s="87">
        <f>+DE46</f>
        <v>0</v>
      </c>
      <c r="AR46" s="87">
        <f ca="1">OFFSET(DE46,0,14,1,1)</f>
        <v>0</v>
      </c>
      <c r="AS46" s="87">
        <f ca="1">SUM(AR46-AQ46)</f>
        <v>0</v>
      </c>
      <c r="AT46" s="22">
        <f ca="1">IF(AS46=0,0,IF(AQ46=0,1,AS46/AQ46))</f>
        <v>0</v>
      </c>
      <c r="AU46" s="87">
        <f>SUMIF($C$6:AT$6,AU$5,$C46:AT46)</f>
        <v>0</v>
      </c>
      <c r="AV46" s="87">
        <f ca="1">SUMIF($C$6:AU$6,AV$5,$C46:AU46)</f>
        <v>0</v>
      </c>
      <c r="AW46" s="87">
        <f ca="1">SUM(AV46-AU46)</f>
        <v>0</v>
      </c>
      <c r="AX46" s="22">
        <f ca="1">IF(AW46=0,0,IF(AU46=0,1,AW46/AU46))</f>
        <v>0</v>
      </c>
      <c r="AY46" s="87">
        <f>+DF46</f>
        <v>0</v>
      </c>
      <c r="AZ46" s="87">
        <f ca="1">OFFSET(DF46,0,14,1,1)</f>
        <v>0</v>
      </c>
      <c r="BA46" s="87">
        <f ca="1">SUM(AZ46-AY46)</f>
        <v>0</v>
      </c>
      <c r="BB46" s="22">
        <f ca="1">IF(BA46=0,0,IF(AY46=0,1,BA46/AY46))</f>
        <v>0</v>
      </c>
      <c r="BC46" s="87">
        <f>SUMIF($C$6:BB$6,BC$5,$C46:BB46)</f>
        <v>0</v>
      </c>
      <c r="BD46" s="87">
        <f ca="1">SUMIF($C$6:BC$6,BD$5,$C46:BC46)</f>
        <v>0</v>
      </c>
      <c r="BE46" s="87">
        <f ca="1">SUM(BD46-BC46)</f>
        <v>0</v>
      </c>
      <c r="BF46" s="22">
        <f ca="1">IF(BE46=0,0,IF(BC46=0,1,BE46/BC46))</f>
        <v>0</v>
      </c>
      <c r="BG46" s="87">
        <f>+DG46</f>
        <v>0</v>
      </c>
      <c r="BH46" s="87">
        <f ca="1">OFFSET(DG46,0,14,1,1)</f>
        <v>0</v>
      </c>
      <c r="BI46" s="87">
        <f ca="1">SUM(BH46-BG46)</f>
        <v>0</v>
      </c>
      <c r="BJ46" s="22">
        <f ca="1">IF(BI46=0,0,IF(BG46=0,1,BI46/BG46))</f>
        <v>0</v>
      </c>
      <c r="BK46" s="87">
        <f>SUMIF($C$6:BJ$6,BK$5,$C46:BJ46)</f>
        <v>0</v>
      </c>
      <c r="BL46" s="87">
        <f ca="1">SUMIF($C$6:BK$6,BL$5,$C46:BK46)</f>
        <v>0</v>
      </c>
      <c r="BM46" s="87">
        <f ca="1">SUM(BL46-BK46)</f>
        <v>0</v>
      </c>
      <c r="BN46" s="22">
        <f ca="1">IF(BM46=0,0,IF(BK46=0,1,BM46/BK46))</f>
        <v>0</v>
      </c>
      <c r="BO46" s="87">
        <f>+DH46</f>
        <v>0</v>
      </c>
      <c r="BP46" s="87">
        <f ca="1">OFFSET(DH46,0,14,1,1)</f>
        <v>0</v>
      </c>
      <c r="BQ46" s="87">
        <f ca="1">SUM(BP46-BO46)</f>
        <v>0</v>
      </c>
      <c r="BR46" s="22">
        <f ca="1">IF(BQ46=0,0,IF(BO46=0,1,BQ46/BO46))</f>
        <v>0</v>
      </c>
      <c r="BS46" s="87">
        <f>SUMIF($C$6:BR$6,BS$5,$C46:BR46)</f>
        <v>0</v>
      </c>
      <c r="BT46" s="87">
        <f ca="1">SUMIF($C$6:BS$6,BT$5,$C46:BS46)</f>
        <v>0</v>
      </c>
      <c r="BU46" s="87">
        <f ca="1">SUM(BT46-BS46)</f>
        <v>0</v>
      </c>
      <c r="BV46" s="22">
        <f ca="1">IF(BU46=0,0,IF(BS46=0,1,BU46/BS46))</f>
        <v>0</v>
      </c>
      <c r="BW46" s="87">
        <f>+DI46</f>
        <v>0</v>
      </c>
      <c r="BX46" s="87">
        <f ca="1">OFFSET(DI46,0,14,1,1)</f>
        <v>0</v>
      </c>
      <c r="BY46" s="87">
        <f ca="1">SUM(BX46-BW46)</f>
        <v>0</v>
      </c>
      <c r="BZ46" s="22">
        <f ca="1">IF(BY46=0,0,IF(BW46=0,1,BY46/BW46))</f>
        <v>0</v>
      </c>
      <c r="CA46" s="87">
        <f>SUMIF($C$6:BZ$6,CA$5,$C46:BZ46)</f>
        <v>0</v>
      </c>
      <c r="CB46" s="87">
        <f ca="1">SUMIF($C$6:CA$6,CB$5,$C46:CA46)</f>
        <v>0</v>
      </c>
      <c r="CC46" s="87">
        <f ca="1">SUM(CB46-CA46)</f>
        <v>0</v>
      </c>
      <c r="CD46" s="22">
        <f ca="1">IF(CC46=0,0,IF(CA46=0,1,CC46/CA46))</f>
        <v>0</v>
      </c>
      <c r="CE46" s="87">
        <f>+DJ46</f>
        <v>0</v>
      </c>
      <c r="CF46" s="87">
        <f ca="1">OFFSET(DJ46,0,14,1,1)</f>
        <v>0</v>
      </c>
      <c r="CG46" s="87">
        <f ca="1">SUM(CF46-CE46)</f>
        <v>0</v>
      </c>
      <c r="CH46" s="22">
        <f ca="1">IF(CG46=0,0,IF(CE46=0,1,CG46/CE46))</f>
        <v>0</v>
      </c>
      <c r="CI46" s="87">
        <f>SUMIF($C$6:CH$6,CI$5,$C46:CH46)</f>
        <v>0</v>
      </c>
      <c r="CJ46" s="87">
        <f ca="1">SUMIF($C$6:CI$6,CJ$5,$C46:CI46)</f>
        <v>0</v>
      </c>
      <c r="CK46" s="87">
        <f ca="1">SUM(CJ46-CI46)</f>
        <v>0</v>
      </c>
      <c r="CL46" s="22">
        <f ca="1">IF(CK46=0,0,IF(CI46=0,1,CK46/CI46))</f>
        <v>0</v>
      </c>
      <c r="CM46" s="87">
        <f>+DK46</f>
        <v>0</v>
      </c>
      <c r="CN46" s="87">
        <f ca="1">OFFSET(DK46,0,14,1,1)</f>
        <v>0</v>
      </c>
      <c r="CO46" s="87">
        <f ca="1">SUM(CN46-CM46)</f>
        <v>0</v>
      </c>
      <c r="CP46" s="22">
        <f ca="1">IF(CO46=0,0,IF(CM46=0,1,CO46/CM46))</f>
        <v>0</v>
      </c>
      <c r="CQ46" s="87">
        <f>SUMIF($C$6:CP$6,CQ$5,$C46:CP46)</f>
        <v>0</v>
      </c>
      <c r="CR46" s="87">
        <f ca="1">SUMIF($C$6:CQ$6,CR$5,$C46:CQ46)</f>
        <v>0</v>
      </c>
      <c r="CS46" s="87">
        <f ca="1">SUM(CR46-CQ46)</f>
        <v>0</v>
      </c>
      <c r="CT46" s="22">
        <f ca="1">IF(CS46=0,0,IF(CQ46=0,1,CS46/CQ46))</f>
        <v>0</v>
      </c>
      <c r="CW46" s="12" t="s">
        <v>17</v>
      </c>
      <c r="CX46" s="81" t="s">
        <v>8</v>
      </c>
      <c r="CY46" s="16"/>
      <c r="CZ46" s="88">
        <f>SUMIF(TIBA!$A$101:$A$106,'2010-2011'!CZ$7,TIBA!D$101:D$106)</f>
        <v>0</v>
      </c>
      <c r="DA46" s="88">
        <f>SUMIF(TIBA!$A$101:$A$106,'2010-2011'!DA$7,TIBA!E$101:E$106)</f>
        <v>0</v>
      </c>
      <c r="DB46" s="88">
        <f>SUMIF(TIBA!$A$101:$A$106,'2010-2011'!DB$7,TIBA!F$101:F$106)</f>
        <v>0</v>
      </c>
      <c r="DC46" s="88">
        <f>SUMIF(TIBA!$A$101:$A$106,'2010-2011'!DC$7,TIBA!G$101:G$106)</f>
        <v>0</v>
      </c>
      <c r="DD46" s="88">
        <f>SUMIF(TIBA!$A$101:$A$106,'2010-2011'!DD$7,TIBA!H$101:H$106)</f>
        <v>0</v>
      </c>
      <c r="DE46" s="88">
        <f>SUMIF(TIBA!$A$101:$A$106,'2010-2011'!DE$7,TIBA!I$101:I$106)</f>
        <v>0</v>
      </c>
      <c r="DF46" s="88">
        <f>SUMIF(TIBA!$A$101:$A$106,'2010-2011'!DF$7,TIBA!J$101:J$106)</f>
        <v>0</v>
      </c>
      <c r="DG46" s="88">
        <f>SUMIF(TIBA!$A$101:$A$106,'2010-2011'!DG$7,TIBA!K$101:K$106)</f>
        <v>0</v>
      </c>
      <c r="DH46" s="88">
        <f>SUMIF(TIBA!$A$101:$A$106,'2010-2011'!DH$7,TIBA!L$101:L$106)</f>
        <v>0</v>
      </c>
      <c r="DI46" s="88">
        <f>SUMIF(TIBA!$A$101:$A$106,'2010-2011'!DI$7,TIBA!M$101:M$106)</f>
        <v>0</v>
      </c>
      <c r="DJ46" s="88">
        <f>SUMIF(TIBA!$A$101:$A$106,'2010-2011'!DJ$7,TIBA!N$101:N$106)</f>
        <v>0</v>
      </c>
      <c r="DK46" s="88">
        <f>SUMIF(TIBA!$A$101:$A$106,'2010-2011'!DK$7,TIBA!O$101:O$106)</f>
        <v>0</v>
      </c>
      <c r="DN46" s="88">
        <f>SUMIF(TIBA!$A$101:$A$106,'2010-2011'!DN$7,TIBA!D$101:D$106)</f>
        <v>0</v>
      </c>
      <c r="DO46" s="88">
        <f>SUMIF(TIBA!$A$101:$A$106,'2010-2011'!DO$7,TIBA!E$101:E$106)</f>
        <v>0</v>
      </c>
      <c r="DP46" s="88">
        <f>SUMIF(TIBA!$A$101:$A$106,'2010-2011'!DP$7,TIBA!F$101:F$106)</f>
        <v>0</v>
      </c>
      <c r="DQ46" s="88">
        <f>SUMIF(TIBA!$A$101:$A$106,'2010-2011'!DQ$7,TIBA!G$101:G$106)</f>
        <v>0</v>
      </c>
      <c r="DR46" s="88">
        <f>SUMIF(TIBA!$A$101:$A$106,'2010-2011'!DR$7,TIBA!H$101:H$106)</f>
        <v>0</v>
      </c>
      <c r="DS46" s="88">
        <f>SUMIF(TIBA!$A$101:$A$106,'2010-2011'!DS$7,TIBA!I$101:I$106)</f>
        <v>0</v>
      </c>
      <c r="DT46" s="88">
        <f>SUMIF(TIBA!$A$101:$A$106,'2010-2011'!DT$7,TIBA!J$101:J$106)</f>
        <v>0</v>
      </c>
      <c r="DU46" s="88">
        <f>SUMIF(TIBA!$A$101:$A$106,'2010-2011'!DU$7,TIBA!K$101:K$106)</f>
        <v>0</v>
      </c>
      <c r="DV46" s="88">
        <f>SUMIF(TIBA!$A$101:$A$106,'2010-2011'!DV$7,TIBA!L$101:L$106)</f>
        <v>0</v>
      </c>
      <c r="DW46" s="88">
        <f>SUMIF(TIBA!$A$101:$A$106,'2010-2011'!DW$7,TIBA!M$101:M$106)</f>
        <v>0</v>
      </c>
      <c r="DX46" s="88">
        <f>SUMIF(TIBA!$A$101:$A$106,'2010-2011'!DX$7,TIBA!N$101:N$106)</f>
        <v>0</v>
      </c>
      <c r="DY46" s="88">
        <f>SUMIF(TIBA!$A$101:$A$106,'2010-2011'!DY$7,TIBA!O$101:O$106)</f>
        <v>0</v>
      </c>
      <c r="DZ46"/>
    </row>
    <row r="47" spans="1:130" s="16" customFormat="1" ht="15.6">
      <c r="A47" s="90"/>
      <c r="B47" s="27" t="s">
        <v>9</v>
      </c>
      <c r="C47" s="14">
        <f>+SUM(C44:C46)</f>
        <v>109540</v>
      </c>
      <c r="D47" s="103">
        <f ca="1">+SUM(D44:D46)</f>
        <v>107580</v>
      </c>
      <c r="E47" s="14">
        <f ca="1">SUM(E44:E46)</f>
        <v>-1960</v>
      </c>
      <c r="F47" s="15">
        <f ca="1">IF(E47=0,0,IF(C47=0,1,E47/C47))</f>
        <v>-1.7893007120686508E-2</v>
      </c>
      <c r="G47" s="14">
        <f>SUM(G44:G46)</f>
        <v>109540</v>
      </c>
      <c r="H47" s="103">
        <f ca="1">SUM(H44:H46)</f>
        <v>107580</v>
      </c>
      <c r="I47" s="14">
        <f ca="1">SUM(I44:I46)</f>
        <v>-1960</v>
      </c>
      <c r="J47" s="15">
        <f ca="1">IF(I47=0,0,IF(G47=0,1,I47/G47))</f>
        <v>-1.7893007120686508E-2</v>
      </c>
      <c r="K47" s="14">
        <f>+SUM(K44:K46)</f>
        <v>107234</v>
      </c>
      <c r="L47" s="103">
        <f ca="1">+SUM(L44:L46)</f>
        <v>105119</v>
      </c>
      <c r="M47" s="14">
        <f ca="1">SUM(M44:M46)</f>
        <v>-2115</v>
      </c>
      <c r="N47" s="15">
        <f ca="1">IF(M47=0,0,IF(K47=0,1,M47/K47))</f>
        <v>-1.9723222112389728E-2</v>
      </c>
      <c r="O47" s="14">
        <f>SUM(O44:O46)</f>
        <v>216774</v>
      </c>
      <c r="P47" s="103">
        <f ca="1">SUM(P44:P46)</f>
        <v>212699</v>
      </c>
      <c r="Q47" s="14">
        <f ca="1">SUM(Q44:Q46)</f>
        <v>-4075</v>
      </c>
      <c r="R47" s="15">
        <f ca="1">IF(Q47=0,0,IF(O47=0,1,Q47/O47))</f>
        <v>-1.8798379879505844E-2</v>
      </c>
      <c r="S47" s="14">
        <f>+SUM(S44:S46)</f>
        <v>147880</v>
      </c>
      <c r="T47" s="103">
        <f ca="1">+SUM(T44:T46)</f>
        <v>141407</v>
      </c>
      <c r="U47" s="14">
        <f ca="1">SUM(U44:U46)</f>
        <v>-6473</v>
      </c>
      <c r="V47" s="15">
        <f ca="1">IF(U47=0,0,IF(S47=0,1,U47/S47))</f>
        <v>-4.377197727887476E-2</v>
      </c>
      <c r="W47" s="14">
        <f>SUM(W44:W46)</f>
        <v>364654</v>
      </c>
      <c r="X47" s="103">
        <f ca="1">SUM(X44:X46)</f>
        <v>354106</v>
      </c>
      <c r="Y47" s="14">
        <f ca="1">SUM(Y44:Y46)</f>
        <v>-10548</v>
      </c>
      <c r="Z47" s="15">
        <f ca="1">IF(Y47=0,0,IF(W47=0,1,Y47/W47))</f>
        <v>-2.8926050447821771E-2</v>
      </c>
      <c r="AA47" s="14">
        <f>+SUM(AA44:AA46)</f>
        <v>160370</v>
      </c>
      <c r="AB47" s="103">
        <f ca="1">+SUM(AB44:AB46)</f>
        <v>159181</v>
      </c>
      <c r="AC47" s="14">
        <f ca="1">SUM(AC44:AC46)</f>
        <v>-1189</v>
      </c>
      <c r="AD47" s="15">
        <f ca="1">IF(AC47=0,0,IF(AA47=0,1,AC47/AA47))</f>
        <v>-7.4141048824593126E-3</v>
      </c>
      <c r="AE47" s="14">
        <f>SUM(AE44:AE46)</f>
        <v>525024</v>
      </c>
      <c r="AF47" s="103">
        <f ca="1">SUM(AF44:AF46)</f>
        <v>513287</v>
      </c>
      <c r="AG47" s="14">
        <f ca="1">SUM(AG44:AG46)</f>
        <v>-11737</v>
      </c>
      <c r="AH47" s="15">
        <f ca="1">IF(AG47=0,0,IF(AE47=0,1,AG47/AE47))</f>
        <v>-2.2355168525629306E-2</v>
      </c>
      <c r="AI47" s="14">
        <f>+SUM(AI44:AI46)</f>
        <v>181018</v>
      </c>
      <c r="AJ47" s="103">
        <f ca="1">+SUM(AJ44:AJ46)</f>
        <v>178166</v>
      </c>
      <c r="AK47" s="14">
        <f ca="1">SUM(AK44:AK46)</f>
        <v>-2852</v>
      </c>
      <c r="AL47" s="15">
        <f ca="1">IF(AK47=0,0,IF(AI47=0,1,AK47/AI47))</f>
        <v>-1.5755339248030582E-2</v>
      </c>
      <c r="AM47" s="14">
        <f>SUM(AM44:AM46)</f>
        <v>706042</v>
      </c>
      <c r="AN47" s="103">
        <f ca="1">SUM(AN44:AN46)</f>
        <v>691453</v>
      </c>
      <c r="AO47" s="14">
        <f ca="1">SUM(AO44:AO46)</f>
        <v>-14589</v>
      </c>
      <c r="AP47" s="15">
        <f ca="1">IF(AO47=0,0,IF(AM47=0,1,AO47/AM47))</f>
        <v>-2.0663076700819499E-2</v>
      </c>
      <c r="AQ47" s="14">
        <f>+SUM(AQ44:AQ46)</f>
        <v>193012</v>
      </c>
      <c r="AR47" s="103">
        <f ca="1">+SUM(AR44:AR46)</f>
        <v>192217</v>
      </c>
      <c r="AS47" s="14">
        <f ca="1">SUM(AS44:AS46)</f>
        <v>-795</v>
      </c>
      <c r="AT47" s="15">
        <f ca="1">IF(AS47=0,0,IF(AQ47=0,1,AS47/AQ47))</f>
        <v>-4.1189148861210702E-3</v>
      </c>
      <c r="AU47" s="14">
        <f>SUM(AU44:AU46)</f>
        <v>899054</v>
      </c>
      <c r="AV47" s="103">
        <f ca="1">SUM(AV44:AV46)</f>
        <v>883670</v>
      </c>
      <c r="AW47" s="14">
        <f ca="1">SUM(AW44:AW46)</f>
        <v>-15384</v>
      </c>
      <c r="AX47" s="15">
        <f ca="1">IF(AW47=0,0,IF(AU47=0,1,AW47/AU47))</f>
        <v>-1.7111319231102914E-2</v>
      </c>
      <c r="AY47" s="14">
        <f>+SUM(AY44:AY46)</f>
        <v>271298</v>
      </c>
      <c r="AZ47" s="103">
        <f ca="1">+SUM(AZ44:AZ46)</f>
        <v>272086</v>
      </c>
      <c r="BA47" s="14">
        <f ca="1">SUM(BA44:BA46)</f>
        <v>788</v>
      </c>
      <c r="BB47" s="15">
        <f ca="1">IF(BA47=0,0,IF(AY47=0,1,BA47/AY47))</f>
        <v>2.904555138629846E-3</v>
      </c>
      <c r="BC47" s="14">
        <f>SUM(BC44:BC46)</f>
        <v>1170352</v>
      </c>
      <c r="BD47" s="103">
        <f ca="1">SUM(BD44:BD46)</f>
        <v>1155756</v>
      </c>
      <c r="BE47" s="14">
        <f ca="1">SUM(BE44:BE46)</f>
        <v>-14596</v>
      </c>
      <c r="BF47" s="15">
        <f ca="1">IF(BE47=0,0,IF(BC47=0,1,BE47/BC47))</f>
        <v>-1.2471461577371595E-2</v>
      </c>
      <c r="BG47" s="14">
        <f>+SUM(BG44:BG46)</f>
        <v>270688</v>
      </c>
      <c r="BH47" s="103">
        <f ca="1">+SUM(BH44:BH46)</f>
        <v>268414</v>
      </c>
      <c r="BI47" s="14">
        <f ca="1">SUM(BI44:BI46)</f>
        <v>-2274</v>
      </c>
      <c r="BJ47" s="15">
        <f ca="1">IF(BI47=0,0,IF(BG47=0,1,BI47/BG47))</f>
        <v>-8.4008156992552308E-3</v>
      </c>
      <c r="BK47" s="14">
        <f>SUM(BK44:BK46)</f>
        <v>1441040</v>
      </c>
      <c r="BL47" s="103">
        <f ca="1">SUM(BL44:BL46)</f>
        <v>1424170</v>
      </c>
      <c r="BM47" s="14">
        <f ca="1">SUM(BM44:BM46)</f>
        <v>-16870</v>
      </c>
      <c r="BN47" s="15">
        <f ca="1">IF(BM47=0,0,IF(BK47=0,1,BM47/BK47))</f>
        <v>-1.1706822850163771E-2</v>
      </c>
      <c r="BO47" s="14">
        <f>+SUM(BO44:BO46)</f>
        <v>191036</v>
      </c>
      <c r="BP47" s="103">
        <f ca="1">+SUM(BP44:BP46)</f>
        <v>190412</v>
      </c>
      <c r="BQ47" s="14">
        <f ca="1">SUM(BQ44:BQ46)</f>
        <v>-624</v>
      </c>
      <c r="BR47" s="15">
        <f ca="1">IF(BQ47=0,0,IF(BO47=0,1,BQ47/BO47))</f>
        <v>-3.2664000502523084E-3</v>
      </c>
      <c r="BS47" s="14">
        <f>SUM(BS44:BS46)</f>
        <v>1632076</v>
      </c>
      <c r="BT47" s="103">
        <f ca="1">SUM(BT44:BT46)</f>
        <v>1614582</v>
      </c>
      <c r="BU47" s="14">
        <f ca="1">SUM(BU44:BU46)</f>
        <v>-17494</v>
      </c>
      <c r="BV47" s="15">
        <f ca="1">IF(BU47=0,0,IF(BS47=0,1,BU47/BS47))</f>
        <v>-1.0718863582333175E-2</v>
      </c>
      <c r="BW47" s="14">
        <f>+SUM(BW44:BW46)</f>
        <v>169549</v>
      </c>
      <c r="BX47" s="103">
        <f ca="1">+SUM(BX44:BX46)</f>
        <v>167988</v>
      </c>
      <c r="BY47" s="14">
        <f ca="1">SUM(BY44:BY46)</f>
        <v>-1561</v>
      </c>
      <c r="BZ47" s="15">
        <f ca="1">IF(BY47=0,0,IF(BW47=0,1,BY47/BW47))</f>
        <v>-9.2067779815864434E-3</v>
      </c>
      <c r="CA47" s="14">
        <f>SUM(CA44:CA46)</f>
        <v>1801625</v>
      </c>
      <c r="CB47" s="103">
        <f ca="1">SUM(CB44:CB46)</f>
        <v>1782570</v>
      </c>
      <c r="CC47" s="14">
        <f ca="1">SUM(CC44:CC46)</f>
        <v>-19055</v>
      </c>
      <c r="CD47" s="15">
        <f ca="1">IF(CC47=0,0,IF(CA47=0,1,CC47/CA47))</f>
        <v>-1.0576562825227226E-2</v>
      </c>
      <c r="CE47" s="14">
        <f>+SUM(CE44:CE46)</f>
        <v>149872</v>
      </c>
      <c r="CF47" s="103">
        <f ca="1">+SUM(CF44:CF46)</f>
        <v>151685</v>
      </c>
      <c r="CG47" s="14">
        <f ca="1">SUM(CG44:CG46)</f>
        <v>1813</v>
      </c>
      <c r="CH47" s="15">
        <f ca="1">IF(CG47=0,0,IF(CE47=0,1,CG47/CE47))</f>
        <v>1.2096989430981104E-2</v>
      </c>
      <c r="CI47" s="14">
        <f>SUM(CI44:CI46)</f>
        <v>1951497</v>
      </c>
      <c r="CJ47" s="103">
        <f ca="1">SUM(CJ44:CJ46)</f>
        <v>1934255</v>
      </c>
      <c r="CK47" s="14">
        <f ca="1">SUM(CK44:CK46)</f>
        <v>-17242</v>
      </c>
      <c r="CL47" s="15">
        <f ca="1">IF(CK47=0,0,IF(CI47=0,1,CK47/CI47))</f>
        <v>-8.8352685143763994E-3</v>
      </c>
      <c r="CM47" s="14">
        <f>+SUM(CM44:CM46)</f>
        <v>126375</v>
      </c>
      <c r="CN47" s="103">
        <f ca="1">+SUM(CN44:CN46)</f>
        <v>130910</v>
      </c>
      <c r="CO47" s="14">
        <f ca="1">SUM(CO44:CO46)</f>
        <v>4535</v>
      </c>
      <c r="CP47" s="15">
        <f ca="1">IF(CO47=0,0,IF(CM47=0,1,CO47/CM47))</f>
        <v>3.5885262116716124E-2</v>
      </c>
      <c r="CQ47" s="14">
        <f>SUM(CQ44:CQ46)</f>
        <v>2077872</v>
      </c>
      <c r="CR47" s="103">
        <f ca="1">SUM(CR44:CR46)</f>
        <v>2065165</v>
      </c>
      <c r="CS47" s="14">
        <f ca="1">SUM(CS44:CS46)</f>
        <v>-12707</v>
      </c>
      <c r="CT47" s="15">
        <f ca="1">IF(CS47=0,0,IF(CQ47=0,1,CS47/CQ47))</f>
        <v>-6.1153911309262555E-3</v>
      </c>
      <c r="CW47" s="12"/>
      <c r="CX47" s="12"/>
      <c r="CZ47" s="89"/>
      <c r="DA47" s="89"/>
      <c r="DB47" s="89"/>
      <c r="DC47" s="89"/>
      <c r="DD47" s="89"/>
      <c r="DE47" s="89"/>
      <c r="DF47" s="89"/>
      <c r="DG47" s="89"/>
      <c r="DH47" s="89"/>
      <c r="DI47" s="89"/>
      <c r="DJ47" s="89"/>
      <c r="DK47" s="89"/>
      <c r="DL47" s="12"/>
      <c r="DM47" s="12"/>
      <c r="DN47" s="89"/>
      <c r="DO47" s="89"/>
      <c r="DP47" s="89"/>
      <c r="DQ47" s="89"/>
      <c r="DR47" s="89"/>
      <c r="DS47" s="89"/>
      <c r="DT47" s="89"/>
      <c r="DU47" s="89"/>
      <c r="DV47" s="89"/>
      <c r="DW47" s="89"/>
      <c r="DX47" s="89"/>
      <c r="DY47" s="89"/>
      <c r="DZ47"/>
    </row>
    <row r="48" spans="1:130" s="12" customFormat="1" ht="15.6">
      <c r="A48" s="91"/>
      <c r="B48" s="28"/>
      <c r="C48" s="9"/>
      <c r="D48" s="9"/>
      <c r="E48" s="10"/>
      <c r="F48" s="11"/>
      <c r="G48" s="9"/>
      <c r="H48" s="9"/>
      <c r="I48" s="10"/>
      <c r="J48" s="11"/>
      <c r="K48" s="9"/>
      <c r="L48" s="9"/>
      <c r="M48" s="10"/>
      <c r="N48" s="11"/>
      <c r="O48" s="9"/>
      <c r="P48" s="9"/>
      <c r="Q48" s="10"/>
      <c r="R48" s="11"/>
      <c r="S48" s="9"/>
      <c r="T48" s="9"/>
      <c r="U48" s="10"/>
      <c r="V48" s="11"/>
      <c r="W48" s="9"/>
      <c r="X48" s="9"/>
      <c r="Y48" s="10"/>
      <c r="Z48" s="11"/>
      <c r="AA48" s="9"/>
      <c r="AB48" s="9"/>
      <c r="AC48" s="10"/>
      <c r="AD48" s="11"/>
      <c r="AE48" s="9"/>
      <c r="AF48" s="9"/>
      <c r="AG48" s="10"/>
      <c r="AH48" s="11"/>
      <c r="AI48" s="9"/>
      <c r="AJ48" s="9"/>
      <c r="AK48" s="10"/>
      <c r="AL48" s="11"/>
      <c r="AM48" s="9"/>
      <c r="AN48" s="9"/>
      <c r="AO48" s="10"/>
      <c r="AP48" s="11"/>
      <c r="AQ48" s="9"/>
      <c r="AR48" s="9"/>
      <c r="AS48" s="10"/>
      <c r="AT48" s="11"/>
      <c r="AU48" s="9"/>
      <c r="AV48" s="9"/>
      <c r="AW48" s="10"/>
      <c r="AX48" s="11"/>
      <c r="AY48" s="9"/>
      <c r="AZ48" s="9"/>
      <c r="BA48" s="10"/>
      <c r="BB48" s="11"/>
      <c r="BC48" s="9"/>
      <c r="BD48" s="9"/>
      <c r="BE48" s="10"/>
      <c r="BF48" s="11"/>
      <c r="BG48" s="9"/>
      <c r="BH48" s="9"/>
      <c r="BI48" s="10"/>
      <c r="BJ48" s="11"/>
      <c r="BK48" s="9"/>
      <c r="BL48" s="9"/>
      <c r="BM48" s="10"/>
      <c r="BN48" s="11"/>
      <c r="BO48" s="9"/>
      <c r="BP48" s="9"/>
      <c r="BQ48" s="10"/>
      <c r="BR48" s="11"/>
      <c r="BS48" s="9"/>
      <c r="BT48" s="9"/>
      <c r="BU48" s="10"/>
      <c r="BV48" s="11"/>
      <c r="BW48" s="9"/>
      <c r="BX48" s="9"/>
      <c r="BY48" s="10"/>
      <c r="BZ48" s="11"/>
      <c r="CA48" s="9"/>
      <c r="CB48" s="9"/>
      <c r="CC48" s="10"/>
      <c r="CD48" s="11"/>
      <c r="CE48" s="9"/>
      <c r="CF48" s="9"/>
      <c r="CG48" s="10"/>
      <c r="CH48" s="11"/>
      <c r="CI48" s="9"/>
      <c r="CJ48" s="9"/>
      <c r="CK48" s="10"/>
      <c r="CL48" s="11"/>
      <c r="CM48" s="9"/>
      <c r="CN48" s="9"/>
      <c r="CO48" s="10"/>
      <c r="CP48" s="11"/>
      <c r="CQ48" s="9"/>
      <c r="CR48" s="9"/>
      <c r="CS48" s="10"/>
      <c r="CT48" s="11"/>
      <c r="CY48" s="16"/>
      <c r="CZ48" s="89"/>
      <c r="DA48" s="89"/>
      <c r="DB48" s="89"/>
      <c r="DC48" s="89"/>
      <c r="DD48" s="89"/>
      <c r="DE48" s="89"/>
      <c r="DF48" s="89"/>
      <c r="DG48" s="89"/>
      <c r="DH48" s="89"/>
      <c r="DI48" s="89"/>
      <c r="DJ48" s="89"/>
      <c r="DK48" s="89"/>
      <c r="DN48" s="89"/>
      <c r="DO48" s="89"/>
      <c r="DP48" s="89"/>
      <c r="DQ48" s="89"/>
      <c r="DR48" s="89"/>
      <c r="DS48" s="89"/>
      <c r="DT48" s="89"/>
      <c r="DU48" s="89"/>
      <c r="DV48" s="89"/>
      <c r="DW48" s="89"/>
      <c r="DX48" s="89"/>
      <c r="DY48" s="89"/>
      <c r="DZ48"/>
    </row>
    <row r="49" spans="1:130" s="12" customFormat="1" ht="15" customHeight="1">
      <c r="A49" s="99"/>
      <c r="B49" s="31" t="s">
        <v>6</v>
      </c>
      <c r="C49" s="87">
        <f>+CZ49</f>
        <v>161021</v>
      </c>
      <c r="D49" s="87">
        <f ca="1">OFFSET(CZ49,0,14,1,1)</f>
        <v>174190</v>
      </c>
      <c r="E49" s="21">
        <f ca="1">SUM(D49-C49)</f>
        <v>13169</v>
      </c>
      <c r="F49" s="22">
        <f ca="1">IF(E49=0,0,IF(C49=0,1,E49/C49))</f>
        <v>8.1784363530222767E-2</v>
      </c>
      <c r="G49" s="21">
        <f>SUMIF($C$6:F$6,G$5,$C49:F49)</f>
        <v>161021</v>
      </c>
      <c r="H49" s="87">
        <f ca="1">SUMIF($C$6:G$6,H$5,$C49:G49)</f>
        <v>174190</v>
      </c>
      <c r="I49" s="21">
        <f ca="1">SUM(H49-G49)</f>
        <v>13169</v>
      </c>
      <c r="J49" s="22">
        <f ca="1">IF(I49=0,0,IF(G49=0,1,I49/G49))</f>
        <v>8.1784363530222767E-2</v>
      </c>
      <c r="K49" s="21">
        <f>+DA49</f>
        <v>148601</v>
      </c>
      <c r="L49" s="87">
        <f ca="1">OFFSET(DA49,0,14,1,1)</f>
        <v>168345</v>
      </c>
      <c r="M49" s="21">
        <f ca="1">SUM(L49-K49)</f>
        <v>19744</v>
      </c>
      <c r="N49" s="22">
        <f ca="1">IF(M49=0,0,IF(K49=0,1,M49/K49))</f>
        <v>0.13286586227548941</v>
      </c>
      <c r="O49" s="21">
        <f>SUMIF($C$6:N$6,O$5,$C49:N49)</f>
        <v>309622</v>
      </c>
      <c r="P49" s="87">
        <f ca="1">SUMIF($C$6:O$6,P$5,$C49:O49)</f>
        <v>342535</v>
      </c>
      <c r="Q49" s="21">
        <f ca="1">SUM(P49-O49)</f>
        <v>32913</v>
      </c>
      <c r="R49" s="22">
        <f ca="1">IF(Q49=0,0,IF(O49=0,1,Q49/O49))</f>
        <v>0.10630058587568067</v>
      </c>
      <c r="S49" s="21">
        <f>+DB49</f>
        <v>207494</v>
      </c>
      <c r="T49" s="87">
        <f ca="1">OFFSET(DB49,0,14,1,1)</f>
        <v>227056</v>
      </c>
      <c r="U49" s="21">
        <f ca="1">SUM(T49-S49)</f>
        <v>19562</v>
      </c>
      <c r="V49" s="22">
        <f ca="1">IF(U49=0,0,IF(S49=0,1,U49/S49))</f>
        <v>9.427742488939439E-2</v>
      </c>
      <c r="W49" s="21">
        <f>SUMIF($C$6:V$6,W$5,$C49:V49)</f>
        <v>517116</v>
      </c>
      <c r="X49" s="87">
        <f ca="1">SUMIF($C$6:W$6,X$5,$C49:W49)</f>
        <v>569591</v>
      </c>
      <c r="Y49" s="21">
        <f ca="1">SUM(X49-W49)</f>
        <v>52475</v>
      </c>
      <c r="Z49" s="22">
        <f ca="1">IF(Y49=0,0,IF(W49=0,1,Y49/W49))</f>
        <v>0.10147626451318466</v>
      </c>
      <c r="AA49" s="21">
        <f>+DC49</f>
        <v>211568</v>
      </c>
      <c r="AB49" s="87">
        <f ca="1">OFFSET(DC49,0,14,1,1)</f>
        <v>249558</v>
      </c>
      <c r="AC49" s="21">
        <f ca="1">SUM(AB49-AA49)</f>
        <v>37990</v>
      </c>
      <c r="AD49" s="22">
        <f ca="1">IF(AC49=0,0,IF(AA49=0,1,AC49/AA49))</f>
        <v>0.1795640172426832</v>
      </c>
      <c r="AE49" s="21">
        <f>SUMIF($C$6:AD$6,AE$5,$C49:AD49)</f>
        <v>728684</v>
      </c>
      <c r="AF49" s="87">
        <f ca="1">SUMIF($C$6:AE$6,AF$5,$C49:AE49)</f>
        <v>819149</v>
      </c>
      <c r="AG49" s="21">
        <f ca="1">SUM(AF49-AE49)</f>
        <v>90465</v>
      </c>
      <c r="AH49" s="22">
        <f ca="1">IF(AG49=0,0,IF(AE49=0,1,AG49/AE49))</f>
        <v>0.12414846490385407</v>
      </c>
      <c r="AI49" s="21">
        <f>+DD49</f>
        <v>234004</v>
      </c>
      <c r="AJ49" s="87">
        <f ca="1">OFFSET(DD49,0,14,1,1)</f>
        <v>275114</v>
      </c>
      <c r="AK49" s="21">
        <f ca="1">SUM(AJ49-AI49)</f>
        <v>41110</v>
      </c>
      <c r="AL49" s="22">
        <f ca="1">IF(AK49=0,0,IF(AI49=0,1,AK49/AI49))</f>
        <v>0.17568075759388729</v>
      </c>
      <c r="AM49" s="21">
        <f>SUMIF($C$6:AL$6,AM$5,$C49:AL49)</f>
        <v>962688</v>
      </c>
      <c r="AN49" s="87">
        <f ca="1">SUMIF($C$6:AM$6,AN$5,$C49:AM49)</f>
        <v>1094263</v>
      </c>
      <c r="AO49" s="21">
        <f ca="1">SUM(AN49-AM49)</f>
        <v>131575</v>
      </c>
      <c r="AP49" s="22">
        <f ca="1">IF(AO49=0,0,IF(AM49=0,1,AO49/AM49))</f>
        <v>0.1366746027788858</v>
      </c>
      <c r="AQ49" s="21">
        <f>+DE49</f>
        <v>227914</v>
      </c>
      <c r="AR49" s="87">
        <f ca="1">OFFSET(DE49,0,14,1,1)</f>
        <v>271956</v>
      </c>
      <c r="AS49" s="21">
        <f ca="1">SUM(AR49-AQ49)</f>
        <v>44042</v>
      </c>
      <c r="AT49" s="22">
        <f ca="1">IF(AS49=0,0,IF(AQ49=0,1,AS49/AQ49))</f>
        <v>0.19323955527084777</v>
      </c>
      <c r="AU49" s="21">
        <f>SUMIF($C$6:AT$6,AU$5,$C49:AT49)</f>
        <v>1190602</v>
      </c>
      <c r="AV49" s="87">
        <f ca="1">SUMIF($C$6:AU$6,AV$5,$C49:AU49)</f>
        <v>1366219</v>
      </c>
      <c r="AW49" s="21">
        <f ca="1">SUM(AV49-AU49)</f>
        <v>175617</v>
      </c>
      <c r="AX49" s="22">
        <f ca="1">IF(AW49=0,0,IF(AU49=0,1,AW49/AU49))</f>
        <v>0.14750269191551837</v>
      </c>
      <c r="AY49" s="21">
        <f>+DF49</f>
        <v>290065</v>
      </c>
      <c r="AZ49" s="87">
        <f ca="1">OFFSET(DF49,0,14,1,1)</f>
        <v>326196</v>
      </c>
      <c r="BA49" s="21">
        <f ca="1">SUM(AZ49-AY49)</f>
        <v>36131</v>
      </c>
      <c r="BB49" s="22">
        <f ca="1">IF(BA49=0,0,IF(AY49=0,1,BA49/AY49))</f>
        <v>0.12456173616258424</v>
      </c>
      <c r="BC49" s="21">
        <f>SUMIF($C$6:BB$6,BC$5,$C49:BB49)</f>
        <v>1480667</v>
      </c>
      <c r="BD49" s="87">
        <f ca="1">SUMIF($C$6:BC$6,BD$5,$C49:BC49)</f>
        <v>1692415</v>
      </c>
      <c r="BE49" s="21">
        <f ca="1">SUM(BD49-BC49)</f>
        <v>211748</v>
      </c>
      <c r="BF49" s="22">
        <f ca="1">IF(BE49=0,0,IF(BC49=0,1,BE49/BC49))</f>
        <v>0.1430085225104632</v>
      </c>
      <c r="BG49" s="21">
        <f>+DG49</f>
        <v>306040</v>
      </c>
      <c r="BH49" s="87">
        <f ca="1">OFFSET(DG49,0,14,1,1)</f>
        <v>330528</v>
      </c>
      <c r="BI49" s="21">
        <f ca="1">SUM(BH49-BG49)</f>
        <v>24488</v>
      </c>
      <c r="BJ49" s="22">
        <f ca="1">IF(BI49=0,0,IF(BG49=0,1,BI49/BG49))</f>
        <v>8.0015684224284414E-2</v>
      </c>
      <c r="BK49" s="21">
        <f>SUMIF($C$6:BJ$6,BK$5,$C49:BJ49)</f>
        <v>1786707</v>
      </c>
      <c r="BL49" s="87">
        <f ca="1">SUMIF($C$6:BK$6,BL$5,$C49:BK49)</f>
        <v>2022943</v>
      </c>
      <c r="BM49" s="21">
        <f ca="1">SUM(BL49-BK49)</f>
        <v>236236</v>
      </c>
      <c r="BN49" s="22">
        <f ca="1">IF(BM49=0,0,IF(BK49=0,1,BM49/BK49))</f>
        <v>0.13221865700419821</v>
      </c>
      <c r="BO49" s="21">
        <f>+DH49</f>
        <v>238963</v>
      </c>
      <c r="BP49" s="87">
        <f ca="1">OFFSET(DH49,0,14,1,1)</f>
        <v>279442</v>
      </c>
      <c r="BQ49" s="21">
        <f ca="1">SUM(BP49-BO49)</f>
        <v>40479</v>
      </c>
      <c r="BR49" s="22">
        <f ca="1">IF(BQ49=0,0,IF(BO49=0,1,BQ49/BO49))</f>
        <v>0.16939442507835942</v>
      </c>
      <c r="BS49" s="21">
        <f>SUMIF($C$6:BR$6,BS$5,$C49:BR49)</f>
        <v>2025670</v>
      </c>
      <c r="BT49" s="87">
        <f ca="1">SUMIF($C$6:BS$6,BT$5,$C49:BS49)</f>
        <v>2302385</v>
      </c>
      <c r="BU49" s="21">
        <f ca="1">SUM(BT49-BS49)</f>
        <v>276715</v>
      </c>
      <c r="BV49" s="22">
        <f ca="1">IF(BU49=0,0,IF(BS49=0,1,BU49/BS49))</f>
        <v>0.13660418528190674</v>
      </c>
      <c r="BW49" s="21">
        <f>+DI49</f>
        <v>231416</v>
      </c>
      <c r="BX49" s="87">
        <f ca="1">OFFSET(DI49,0,14,1,1)</f>
        <v>271596</v>
      </c>
      <c r="BY49" s="21">
        <f ca="1">SUM(BX49-BW49)</f>
        <v>40180</v>
      </c>
      <c r="BZ49" s="22">
        <f ca="1">IF(BY49=0,0,IF(BW49=0,1,BY49/BW49))</f>
        <v>0.1736267155252878</v>
      </c>
      <c r="CA49" s="21">
        <f>SUMIF($C$6:BZ$6,CA$5,$C49:BZ49)</f>
        <v>2257086</v>
      </c>
      <c r="CB49" s="87">
        <f ca="1">SUMIF($C$6:CA$6,CB$5,$C49:CA49)</f>
        <v>2573981</v>
      </c>
      <c r="CC49" s="21">
        <f ca="1">SUM(CB49-CA49)</f>
        <v>316895</v>
      </c>
      <c r="CD49" s="22">
        <f ca="1">IF(CC49=0,0,IF(CA49=0,1,CC49/CA49))</f>
        <v>0.14040005564697136</v>
      </c>
      <c r="CE49" s="21">
        <f>+DJ49</f>
        <v>237569</v>
      </c>
      <c r="CF49" s="87">
        <f ca="1">OFFSET(DJ49,0,14,1,1)</f>
        <v>258229</v>
      </c>
      <c r="CG49" s="21">
        <f ca="1">SUM(CF49-CE49)</f>
        <v>20660</v>
      </c>
      <c r="CH49" s="22">
        <f ca="1">IF(CG49=0,0,IF(CE49=0,1,CG49/CE49))</f>
        <v>8.6964208293169559E-2</v>
      </c>
      <c r="CI49" s="21">
        <f>SUMIF($C$6:CH$6,CI$5,$C49:CH49)</f>
        <v>2494655</v>
      </c>
      <c r="CJ49" s="87">
        <f ca="1">SUMIF($C$6:CI$6,CJ$5,$C49:CI49)</f>
        <v>2832210</v>
      </c>
      <c r="CK49" s="21">
        <f ca="1">SUM(CJ49-CI49)</f>
        <v>337555</v>
      </c>
      <c r="CL49" s="22">
        <f ca="1">IF(CK49=0,0,IF(CI49=0,1,CK49/CI49))</f>
        <v>0.13531129554988566</v>
      </c>
      <c r="CM49" s="21">
        <f>+DK49</f>
        <v>220426</v>
      </c>
      <c r="CN49" s="87">
        <f ca="1">OFFSET(DK49,0,14,1,1)</f>
        <v>259724</v>
      </c>
      <c r="CO49" s="21">
        <f ca="1">SUM(CN49-CM49)</f>
        <v>39298</v>
      </c>
      <c r="CP49" s="22">
        <f ca="1">IF(CO49=0,0,IF(CM49=0,1,CO49/CM49))</f>
        <v>0.17828205384119841</v>
      </c>
      <c r="CQ49" s="21">
        <f>SUMIF($C$6:CP$6,CQ$5,$C49:CP49)</f>
        <v>2715081</v>
      </c>
      <c r="CR49" s="87">
        <f ca="1">SUMIF($C$6:CQ$6,CR$5,$C49:CQ49)</f>
        <v>3091934</v>
      </c>
      <c r="CS49" s="21">
        <f ca="1">SUM(CR49-CQ49)</f>
        <v>376853</v>
      </c>
      <c r="CT49" s="22">
        <f ca="1">IF(CS49=0,0,IF(CQ49=0,1,CS49/CQ49))</f>
        <v>0.13879991057357036</v>
      </c>
      <c r="CW49" s="12" t="s">
        <v>12</v>
      </c>
      <c r="CX49" s="81" t="s">
        <v>6</v>
      </c>
      <c r="CZ49" s="88">
        <f>SUMIF(LQB!$A$73:$A$78,'2010-2011'!CZ$7,LQB!D$73:D$78)</f>
        <v>161021</v>
      </c>
      <c r="DA49" s="88">
        <f>SUMIF(LQB!$A$73:$A$78,'2010-2011'!DA$7,LQB!E$73:E$78)</f>
        <v>148601</v>
      </c>
      <c r="DB49" s="88">
        <f>SUMIF(LQB!$A$73:$A$78,'2010-2011'!DB$7,LQB!F$73:F$78)</f>
        <v>207494</v>
      </c>
      <c r="DC49" s="88">
        <f>SUMIF(LQB!$A$73:$A$78,'2010-2011'!DC$7,LQB!G$73:G$78)</f>
        <v>211568</v>
      </c>
      <c r="DD49" s="88">
        <f>SUMIF(LQB!$A$73:$A$78,'2010-2011'!DD$7,LQB!H$73:H$78)</f>
        <v>234004</v>
      </c>
      <c r="DE49" s="88">
        <f>SUMIF(LQB!$A$73:$A$78,'2010-2011'!DE$7,LQB!I$73:I$78)</f>
        <v>227914</v>
      </c>
      <c r="DF49" s="88">
        <f>SUMIF(LQB!$A$73:$A$78,'2010-2011'!DF$7,LQB!J$73:J$78)</f>
        <v>290065</v>
      </c>
      <c r="DG49" s="88">
        <f>SUMIF(LQB!$A$73:$A$78,'2010-2011'!DG$7,LQB!K$73:K$78)</f>
        <v>306040</v>
      </c>
      <c r="DH49" s="88">
        <f>SUMIF(LQB!$A$73:$A$78,'2010-2011'!DH$7,LQB!L$73:L$78)</f>
        <v>238963</v>
      </c>
      <c r="DI49" s="88">
        <f>SUMIF(LQB!$A$73:$A$78,'2010-2011'!DI$7,LQB!M$73:M$78)</f>
        <v>231416</v>
      </c>
      <c r="DJ49" s="88">
        <f>SUMIF(LQB!$A$73:$A$78,'2010-2011'!DJ$7,LQB!N$73:N$78)</f>
        <v>237569</v>
      </c>
      <c r="DK49" s="88">
        <f>SUMIF(LQB!$A$73:$A$78,'2010-2011'!DK$7,LQB!O$73:O$78)</f>
        <v>220426</v>
      </c>
      <c r="DN49" s="88">
        <f>SUMIF(LQB!$A$73:$A$78,'2010-2011'!DN$7,LQB!D$73:D$78)</f>
        <v>174190</v>
      </c>
      <c r="DO49" s="88">
        <f>SUMIF(LQB!$A$73:$A$78,'2010-2011'!DO$7,LQB!E$73:E$78)</f>
        <v>168345</v>
      </c>
      <c r="DP49" s="88">
        <f>SUMIF(LQB!$A$73:$A$78,'2010-2011'!DP$7,LQB!F$73:F$78)</f>
        <v>227056</v>
      </c>
      <c r="DQ49" s="88">
        <f>SUMIF(LQB!$A$73:$A$78,'2010-2011'!DQ$7,LQB!G$73:G$78)</f>
        <v>249558</v>
      </c>
      <c r="DR49" s="88">
        <f>SUMIF(LQB!$A$73:$A$78,'2010-2011'!DR$7,LQB!H$73:H$78)</f>
        <v>275114</v>
      </c>
      <c r="DS49" s="88">
        <f>SUMIF(LQB!$A$73:$A$78,'2010-2011'!DS$7,LQB!I$73:I$78)</f>
        <v>271956</v>
      </c>
      <c r="DT49" s="88">
        <f>SUMIF(LQB!$A$73:$A$78,'2010-2011'!DT$7,LQB!J$73:J$78)</f>
        <v>326196</v>
      </c>
      <c r="DU49" s="88">
        <f>SUMIF(LQB!$A$73:$A$78,'2010-2011'!DU$7,LQB!K$73:K$78)</f>
        <v>330528</v>
      </c>
      <c r="DV49" s="88">
        <f>SUMIF(LQB!$A$73:$A$78,'2010-2011'!DV$7,LQB!L$73:L$78)</f>
        <v>279442</v>
      </c>
      <c r="DW49" s="88">
        <f>SUMIF(LQB!$A$73:$A$78,'2010-2011'!DW$7,LQB!M$73:M$78)</f>
        <v>271596</v>
      </c>
      <c r="DX49" s="88">
        <f>SUMIF(LQB!$A$73:$A$78,'2010-2011'!DX$7,LQB!N$73:N$78)</f>
        <v>258229</v>
      </c>
      <c r="DY49" s="88">
        <f>SUMIF(LQB!$A$73:$A$78,'2010-2011'!DY$7,LQB!O$73:O$78)</f>
        <v>259724</v>
      </c>
      <c r="DZ49"/>
    </row>
    <row r="50" spans="1:130" s="12" customFormat="1" ht="15.75" customHeight="1">
      <c r="A50" s="101" t="str">
        <f>+CW51</f>
        <v>Lewiston-Queenston Bridge</v>
      </c>
      <c r="B50" s="29" t="s">
        <v>7</v>
      </c>
      <c r="C50" s="87">
        <f>+CZ50</f>
        <v>52352</v>
      </c>
      <c r="D50" s="87">
        <f ca="1">OFFSET(CZ50,0,14,1,1)</f>
        <v>53102</v>
      </c>
      <c r="E50" s="21">
        <f ca="1">SUM(D50-C50)</f>
        <v>750</v>
      </c>
      <c r="F50" s="22">
        <f ca="1">IF(E50=0,0,IF(C50=0,1,E50/C50))</f>
        <v>1.4326100244498777E-2</v>
      </c>
      <c r="G50" s="21">
        <f>SUMIF($C$6:F$6,G$5,$C50:F50)</f>
        <v>52352</v>
      </c>
      <c r="H50" s="87">
        <f ca="1">SUMIF($C$6:G$6,H$5,$C50:G50)</f>
        <v>53102</v>
      </c>
      <c r="I50" s="21">
        <f ca="1">SUM(H50-G50)</f>
        <v>750</v>
      </c>
      <c r="J50" s="22">
        <f ca="1">IF(I50=0,0,IF(G50=0,1,I50/G50))</f>
        <v>1.4326100244498777E-2</v>
      </c>
      <c r="K50" s="21">
        <f>+DA50</f>
        <v>51160</v>
      </c>
      <c r="L50" s="87">
        <f ca="1">OFFSET(DA50,0,14,1,1)</f>
        <v>51540</v>
      </c>
      <c r="M50" s="21">
        <f ca="1">SUM(L50-K50)</f>
        <v>380</v>
      </c>
      <c r="N50" s="22">
        <f ca="1">IF(M50=0,0,IF(K50=0,1,M50/K50))</f>
        <v>7.4276778733385462E-3</v>
      </c>
      <c r="O50" s="21">
        <f>SUMIF($C$6:N$6,O$5,$C50:N50)</f>
        <v>103512</v>
      </c>
      <c r="P50" s="87">
        <f ca="1">SUMIF($C$6:O$6,P$5,$C50:O50)</f>
        <v>104642</v>
      </c>
      <c r="Q50" s="21">
        <f ca="1">SUM(P50-O50)</f>
        <v>1130</v>
      </c>
      <c r="R50" s="22">
        <f ca="1">IF(Q50=0,0,IF(O50=0,1,Q50/O50))</f>
        <v>1.0916608702372672E-2</v>
      </c>
      <c r="S50" s="21">
        <f>+DB50</f>
        <v>60796</v>
      </c>
      <c r="T50" s="87">
        <f ca="1">OFFSET(DB50,0,14,1,1)</f>
        <v>62818</v>
      </c>
      <c r="U50" s="21">
        <f ca="1">SUM(T50-S50)</f>
        <v>2022</v>
      </c>
      <c r="V50" s="22">
        <f ca="1">IF(U50=0,0,IF(S50=0,1,U50/S50))</f>
        <v>3.3258767024146325E-2</v>
      </c>
      <c r="W50" s="21">
        <f>SUMIF($C$6:V$6,W$5,$C50:V50)</f>
        <v>164308</v>
      </c>
      <c r="X50" s="87">
        <f ca="1">SUMIF($C$6:W$6,X$5,$C50:W50)</f>
        <v>167460</v>
      </c>
      <c r="Y50" s="21">
        <f ca="1">SUM(X50-W50)</f>
        <v>3152</v>
      </c>
      <c r="Z50" s="22">
        <f ca="1">IF(Y50=0,0,IF(W50=0,1,Y50/W50))</f>
        <v>1.918348467512233E-2</v>
      </c>
      <c r="AA50" s="21">
        <f>+DC50</f>
        <v>58990</v>
      </c>
      <c r="AB50" s="87">
        <f ca="1">OFFSET(DC50,0,14,1,1)</f>
        <v>58094</v>
      </c>
      <c r="AC50" s="21">
        <f ca="1">SUM(AB50-AA50)</f>
        <v>-896</v>
      </c>
      <c r="AD50" s="22">
        <f ca="1">IF(AC50=0,0,IF(AA50=0,1,AC50/AA50))</f>
        <v>-1.5189015087302932E-2</v>
      </c>
      <c r="AE50" s="21">
        <f>SUMIF($C$6:AD$6,AE$5,$C50:AD50)</f>
        <v>223298</v>
      </c>
      <c r="AF50" s="87">
        <f ca="1">SUMIF($C$6:AE$6,AF$5,$C50:AE50)</f>
        <v>225554</v>
      </c>
      <c r="AG50" s="21">
        <f ca="1">SUM(AF50-AE50)</f>
        <v>2256</v>
      </c>
      <c r="AH50" s="22">
        <f ca="1">IF(AG50=0,0,IF(AE50=0,1,AG50/AE50))</f>
        <v>1.0103090936775071E-2</v>
      </c>
      <c r="AI50" s="21">
        <f>+DD50</f>
        <v>58636</v>
      </c>
      <c r="AJ50" s="87">
        <f ca="1">OFFSET(DD50,0,14,1,1)</f>
        <v>61204</v>
      </c>
      <c r="AK50" s="21">
        <f ca="1">SUM(AJ50-AI50)</f>
        <v>2568</v>
      </c>
      <c r="AL50" s="22">
        <f ca="1">IF(AK50=0,0,IF(AI50=0,1,AK50/AI50))</f>
        <v>4.3795620437956206E-2</v>
      </c>
      <c r="AM50" s="21">
        <f>SUMIF($C$6:AL$6,AM$5,$C50:AL50)</f>
        <v>281934</v>
      </c>
      <c r="AN50" s="87">
        <f ca="1">SUMIF($C$6:AM$6,AN$5,$C50:AM50)</f>
        <v>286758</v>
      </c>
      <c r="AO50" s="21">
        <f ca="1">SUM(AN50-AM50)</f>
        <v>4824</v>
      </c>
      <c r="AP50" s="22">
        <f ca="1">IF(AO50=0,0,IF(AM50=0,1,AO50/AM50))</f>
        <v>1.7110387537508778E-2</v>
      </c>
      <c r="AQ50" s="21">
        <f>+DE50</f>
        <v>60534</v>
      </c>
      <c r="AR50" s="87">
        <f ca="1">OFFSET(DE50,0,14,1,1)</f>
        <v>63116</v>
      </c>
      <c r="AS50" s="21">
        <f ca="1">SUM(AR50-AQ50)</f>
        <v>2582</v>
      </c>
      <c r="AT50" s="22">
        <f ca="1">IF(AS50=0,0,IF(AQ50=0,1,AS50/AQ50))</f>
        <v>4.2653715267452999E-2</v>
      </c>
      <c r="AU50" s="21">
        <f>SUMIF($C$6:AT$6,AU$5,$C50:AT50)</f>
        <v>342468</v>
      </c>
      <c r="AV50" s="87">
        <f ca="1">SUMIF($C$6:AU$6,AV$5,$C50:AU50)</f>
        <v>349874</v>
      </c>
      <c r="AW50" s="21">
        <f ca="1">SUM(AV50-AU50)</f>
        <v>7406</v>
      </c>
      <c r="AX50" s="22">
        <f ca="1">IF(AW50=0,0,IF(AU50=0,1,AW50/AU50))</f>
        <v>2.1625378137519417E-2</v>
      </c>
      <c r="AY50" s="21">
        <f>+DF50</f>
        <v>55412</v>
      </c>
      <c r="AZ50" s="87">
        <f ca="1">OFFSET(DF50,0,14,1,1)</f>
        <v>55942</v>
      </c>
      <c r="BA50" s="21">
        <f ca="1">SUM(AZ50-AY50)</f>
        <v>530</v>
      </c>
      <c r="BB50" s="22">
        <f ca="1">IF(BA50=0,0,IF(AY50=0,1,BA50/AY50))</f>
        <v>9.5647152241391756E-3</v>
      </c>
      <c r="BC50" s="21">
        <f>SUMIF($C$6:BB$6,BC$5,$C50:BB50)</f>
        <v>397880</v>
      </c>
      <c r="BD50" s="87">
        <f ca="1">SUMIF($C$6:BC$6,BD$5,$C50:BC50)</f>
        <v>405816</v>
      </c>
      <c r="BE50" s="21">
        <f ca="1">SUM(BD50-BC50)</f>
        <v>7936</v>
      </c>
      <c r="BF50" s="22">
        <f ca="1">IF(BE50=0,0,IF(BC50=0,1,BE50/BC50))</f>
        <v>1.9945712275057807E-2</v>
      </c>
      <c r="BG50" s="21">
        <f>+DG50</f>
        <v>56542</v>
      </c>
      <c r="BH50" s="87">
        <f ca="1">OFFSET(DG50,0,14,1,1)</f>
        <v>61406</v>
      </c>
      <c r="BI50" s="21">
        <f ca="1">SUM(BH50-BG50)</f>
        <v>4864</v>
      </c>
      <c r="BJ50" s="22">
        <f ca="1">IF(BI50=0,0,IF(BG50=0,1,BI50/BG50))</f>
        <v>8.6024548123518799E-2</v>
      </c>
      <c r="BK50" s="21">
        <f>SUMIF($C$6:BJ$6,BK$5,$C50:BJ50)</f>
        <v>454422</v>
      </c>
      <c r="BL50" s="87">
        <f ca="1">SUMIF($C$6:BK$6,BL$5,$C50:BK50)</f>
        <v>467222</v>
      </c>
      <c r="BM50" s="21">
        <f ca="1">SUM(BL50-BK50)</f>
        <v>12800</v>
      </c>
      <c r="BN50" s="22">
        <f ca="1">IF(BM50=0,0,IF(BK50=0,1,BM50/BK50))</f>
        <v>2.8167650333830667E-2</v>
      </c>
      <c r="BO50" s="21">
        <f>+DH50</f>
        <v>57632</v>
      </c>
      <c r="BP50" s="87">
        <f ca="1">OFFSET(DH50,0,14,1,1)</f>
        <v>60628</v>
      </c>
      <c r="BQ50" s="21">
        <f ca="1">SUM(BP50-BO50)</f>
        <v>2996</v>
      </c>
      <c r="BR50" s="22">
        <f ca="1">IF(BQ50=0,0,IF(BO50=0,1,BQ50/BO50))</f>
        <v>5.1985008328706277E-2</v>
      </c>
      <c r="BS50" s="21">
        <f>SUMIF($C$6:BR$6,BS$5,$C50:BR50)</f>
        <v>512054</v>
      </c>
      <c r="BT50" s="87">
        <f ca="1">SUMIF($C$6:BS$6,BT$5,$C50:BS50)</f>
        <v>527850</v>
      </c>
      <c r="BU50" s="21">
        <f ca="1">SUM(BT50-BS50)</f>
        <v>15796</v>
      </c>
      <c r="BV50" s="22">
        <f ca="1">IF(BU50=0,0,IF(BS50=0,1,BU50/BS50))</f>
        <v>3.0848308967413592E-2</v>
      </c>
      <c r="BW50" s="21">
        <f>+DI50</f>
        <v>57042</v>
      </c>
      <c r="BX50" s="87">
        <f ca="1">OFFSET(DI50,0,14,1,1)</f>
        <v>58528</v>
      </c>
      <c r="BY50" s="21">
        <f ca="1">SUM(BX50-BW50)</f>
        <v>1486</v>
      </c>
      <c r="BZ50" s="22">
        <f ca="1">IF(BY50=0,0,IF(BW50=0,1,BY50/BW50))</f>
        <v>2.6050979979664109E-2</v>
      </c>
      <c r="CA50" s="21">
        <f>SUMIF($C$6:BZ$6,CA$5,$C50:BZ50)</f>
        <v>569096</v>
      </c>
      <c r="CB50" s="87">
        <f ca="1">SUMIF($C$6:CA$6,CB$5,$C50:CA50)</f>
        <v>586378</v>
      </c>
      <c r="CC50" s="21">
        <f ca="1">SUM(CB50-CA50)</f>
        <v>17282</v>
      </c>
      <c r="CD50" s="22">
        <f ca="1">IF(CC50=0,0,IF(CA50=0,1,CC50/CA50))</f>
        <v>3.0367459971604088E-2</v>
      </c>
      <c r="CE50" s="21">
        <f>+DJ50</f>
        <v>57264</v>
      </c>
      <c r="CF50" s="87">
        <f ca="1">OFFSET(DJ50,0,14,1,1)</f>
        <v>59106</v>
      </c>
      <c r="CG50" s="21">
        <f ca="1">SUM(CF50-CE50)</f>
        <v>1842</v>
      </c>
      <c r="CH50" s="22">
        <f ca="1">IF(CG50=0,0,IF(CE50=0,1,CG50/CE50))</f>
        <v>3.2166806370494551E-2</v>
      </c>
      <c r="CI50" s="21">
        <f>SUMIF($C$6:CH$6,CI$5,$C50:CH50)</f>
        <v>626360</v>
      </c>
      <c r="CJ50" s="87">
        <f ca="1">SUMIF($C$6:CI$6,CJ$5,$C50:CI50)</f>
        <v>645484</v>
      </c>
      <c r="CK50" s="21">
        <f ca="1">SUM(CJ50-CI50)</f>
        <v>19124</v>
      </c>
      <c r="CL50" s="22">
        <f ca="1">IF(CK50=0,0,IF(CI50=0,1,CK50/CI50))</f>
        <v>3.0531962449709432E-2</v>
      </c>
      <c r="CM50" s="21">
        <f>+DK50</f>
        <v>53306</v>
      </c>
      <c r="CN50" s="87">
        <f ca="1">OFFSET(DK50,0,14,1,1)</f>
        <v>53794</v>
      </c>
      <c r="CO50" s="21">
        <f ca="1">SUM(CN50-CM50)</f>
        <v>488</v>
      </c>
      <c r="CP50" s="22">
        <f ca="1">IF(CO50=0,0,IF(CM50=0,1,CO50/CM50))</f>
        <v>9.1546917795370126E-3</v>
      </c>
      <c r="CQ50" s="21">
        <f>SUMIF($C$6:CP$6,CQ$5,$C50:CP50)</f>
        <v>679666</v>
      </c>
      <c r="CR50" s="87">
        <f ca="1">SUMIF($C$6:CQ$6,CR$5,$C50:CQ50)</f>
        <v>699278</v>
      </c>
      <c r="CS50" s="21">
        <f ca="1">SUM(CR50-CQ50)</f>
        <v>19612</v>
      </c>
      <c r="CT50" s="22">
        <f ca="1">IF(CS50=0,0,IF(CQ50=0,1,CS50/CQ50))</f>
        <v>2.8855349539332553E-2</v>
      </c>
      <c r="CW50" s="12" t="s">
        <v>12</v>
      </c>
      <c r="CX50" s="81" t="s">
        <v>7</v>
      </c>
      <c r="CY50" s="16"/>
      <c r="CZ50" s="88">
        <f>SUMIF(LQB!$A$87:$A$92,'2010-2011'!CZ$7,LQB!D$87:D$92)</f>
        <v>52352</v>
      </c>
      <c r="DA50" s="88">
        <f>SUMIF(LQB!$A$87:$A$92,'2010-2011'!DA$7,LQB!E$87:E$92)</f>
        <v>51160</v>
      </c>
      <c r="DB50" s="88">
        <f>SUMIF(LQB!$A$87:$A$92,'2010-2011'!DB$7,LQB!F$87:F$92)</f>
        <v>60796</v>
      </c>
      <c r="DC50" s="88">
        <f>SUMIF(LQB!$A$87:$A$92,'2010-2011'!DC$7,LQB!G$87:G$92)</f>
        <v>58990</v>
      </c>
      <c r="DD50" s="88">
        <f>SUMIF(LQB!$A$87:$A$92,'2010-2011'!DD$7,LQB!H$87:H$92)</f>
        <v>58636</v>
      </c>
      <c r="DE50" s="88">
        <f>SUMIF(LQB!$A$87:$A$92,'2010-2011'!DE$7,LQB!I$87:I$92)</f>
        <v>60534</v>
      </c>
      <c r="DF50" s="88">
        <f>SUMIF(LQB!$A$87:$A$92,'2010-2011'!DF$7,LQB!J$87:J$92)</f>
        <v>55412</v>
      </c>
      <c r="DG50" s="88">
        <f>SUMIF(LQB!$A$87:$A$92,'2010-2011'!DG$7,LQB!K$87:K$92)</f>
        <v>56542</v>
      </c>
      <c r="DH50" s="88">
        <f>SUMIF(LQB!$A$87:$A$92,'2010-2011'!DH$7,LQB!L$87:L$92)</f>
        <v>57632</v>
      </c>
      <c r="DI50" s="88">
        <f>SUMIF(LQB!$A$87:$A$92,'2010-2011'!DI$7,LQB!M$87:M$92)</f>
        <v>57042</v>
      </c>
      <c r="DJ50" s="88">
        <f>SUMIF(LQB!$A$87:$A$92,'2010-2011'!DJ$7,LQB!N$87:N$92)</f>
        <v>57264</v>
      </c>
      <c r="DK50" s="88">
        <f>SUMIF(LQB!$A$87:$A$92,'2010-2011'!DK$7,LQB!O$87:O$92)</f>
        <v>53306</v>
      </c>
      <c r="DN50" s="88">
        <f>SUMIF(LQB!$A$87:$A$92,'2010-2011'!DN$7,LQB!D$87:D$92)</f>
        <v>53102</v>
      </c>
      <c r="DO50" s="88">
        <f>SUMIF(LQB!$A$87:$A$92,'2010-2011'!DO$7,LQB!E$87:E$92)</f>
        <v>51540</v>
      </c>
      <c r="DP50" s="88">
        <f>SUMIF(LQB!$A$87:$A$92,'2010-2011'!DP$7,LQB!F$87:F$92)</f>
        <v>62818</v>
      </c>
      <c r="DQ50" s="88">
        <f>SUMIF(LQB!$A$87:$A$92,'2010-2011'!DQ$7,LQB!G$87:G$92)</f>
        <v>58094</v>
      </c>
      <c r="DR50" s="88">
        <f>SUMIF(LQB!$A$87:$A$92,'2010-2011'!DR$7,LQB!H$87:H$92)</f>
        <v>61204</v>
      </c>
      <c r="DS50" s="88">
        <f>SUMIF(LQB!$A$87:$A$92,'2010-2011'!DS$7,LQB!I$87:I$92)</f>
        <v>63116</v>
      </c>
      <c r="DT50" s="88">
        <f>SUMIF(LQB!$A$87:$A$92,'2010-2011'!DT$7,LQB!J$87:J$92)</f>
        <v>55942</v>
      </c>
      <c r="DU50" s="88">
        <f>SUMIF(LQB!$A$87:$A$92,'2010-2011'!DU$7,LQB!K$87:K$92)</f>
        <v>61406</v>
      </c>
      <c r="DV50" s="88">
        <f>SUMIF(LQB!$A$87:$A$92,'2010-2011'!DV$7,LQB!L$87:L$92)</f>
        <v>60628</v>
      </c>
      <c r="DW50" s="88">
        <f>SUMIF(LQB!$A$87:$A$92,'2010-2011'!DW$7,LQB!M$87:M$92)</f>
        <v>58528</v>
      </c>
      <c r="DX50" s="88">
        <f>SUMIF(LQB!$A$87:$A$92,'2010-2011'!DX$7,LQB!N$87:N$92)</f>
        <v>59106</v>
      </c>
      <c r="DY50" s="88">
        <f>SUMIF(LQB!$A$87:$A$92,'2010-2011'!DY$7,LQB!O$87:O$92)</f>
        <v>53794</v>
      </c>
      <c r="DZ50"/>
    </row>
    <row r="51" spans="1:130" s="12" customFormat="1" ht="15.6">
      <c r="A51" s="100"/>
      <c r="B51" s="29" t="s">
        <v>8</v>
      </c>
      <c r="C51" s="87">
        <f>+CZ51</f>
        <v>212</v>
      </c>
      <c r="D51" s="87">
        <f ca="1">OFFSET(CZ51,0,14,1,1)</f>
        <v>228</v>
      </c>
      <c r="E51" s="87">
        <f ca="1">SUM(D51-C51)</f>
        <v>16</v>
      </c>
      <c r="F51" s="22">
        <f ca="1">IF(E51=0,0,IF(C51=0,1,E51/C51))</f>
        <v>7.5471698113207544E-2</v>
      </c>
      <c r="G51" s="87">
        <f>SUMIF($C$6:F$6,G$5,$C51:F51)</f>
        <v>212</v>
      </c>
      <c r="H51" s="87">
        <f ca="1">SUMIF($C$6:G$6,H$5,$C51:G51)</f>
        <v>228</v>
      </c>
      <c r="I51" s="87">
        <f ca="1">SUM(H51-G51)</f>
        <v>16</v>
      </c>
      <c r="J51" s="22">
        <f ca="1">IF(I51=0,0,IF(G51=0,1,I51/G51))</f>
        <v>7.5471698113207544E-2</v>
      </c>
      <c r="K51" s="87">
        <f>+DA51</f>
        <v>178</v>
      </c>
      <c r="L51" s="87">
        <f ca="1">OFFSET(DA51,0,14,1,1)</f>
        <v>218</v>
      </c>
      <c r="M51" s="87">
        <f ca="1">SUM(L51-K51)</f>
        <v>40</v>
      </c>
      <c r="N51" s="22">
        <f ca="1">IF(M51=0,0,IF(K51=0,1,M51/K51))</f>
        <v>0.2247191011235955</v>
      </c>
      <c r="O51" s="87">
        <f>SUMIF($C$6:N$6,O$5,$C51:N51)</f>
        <v>390</v>
      </c>
      <c r="P51" s="87">
        <f ca="1">SUMIF($C$6:O$6,P$5,$C51:O51)</f>
        <v>446</v>
      </c>
      <c r="Q51" s="87">
        <f ca="1">SUM(P51-O51)</f>
        <v>56</v>
      </c>
      <c r="R51" s="22">
        <f ca="1">IF(Q51=0,0,IF(O51=0,1,Q51/O51))</f>
        <v>0.14358974358974358</v>
      </c>
      <c r="S51" s="87">
        <f>+DB51</f>
        <v>316</v>
      </c>
      <c r="T51" s="87">
        <f ca="1">OFFSET(DB51,0,14,1,1)</f>
        <v>306</v>
      </c>
      <c r="U51" s="87">
        <f ca="1">SUM(T51-S51)</f>
        <v>-10</v>
      </c>
      <c r="V51" s="22">
        <f ca="1">IF(U51=0,0,IF(S51=0,1,U51/S51))</f>
        <v>-3.1645569620253167E-2</v>
      </c>
      <c r="W51" s="87">
        <f>SUMIF($C$6:V$6,W$5,$C51:V51)</f>
        <v>706</v>
      </c>
      <c r="X51" s="87">
        <f ca="1">SUMIF($C$6:W$6,X$5,$C51:W51)</f>
        <v>752</v>
      </c>
      <c r="Y51" s="87">
        <f ca="1">SUM(X51-W51)</f>
        <v>46</v>
      </c>
      <c r="Z51" s="22">
        <f ca="1">IF(Y51=0,0,IF(W51=0,1,Y51/W51))</f>
        <v>6.5155807365439092E-2</v>
      </c>
      <c r="AA51" s="87">
        <f>+DC51</f>
        <v>482</v>
      </c>
      <c r="AB51" s="87">
        <f ca="1">OFFSET(DC51,0,14,1,1)</f>
        <v>444</v>
      </c>
      <c r="AC51" s="87">
        <f ca="1">SUM(AB51-AA51)</f>
        <v>-38</v>
      </c>
      <c r="AD51" s="22">
        <f ca="1">IF(AC51=0,0,IF(AA51=0,1,AC51/AA51))</f>
        <v>-7.8838174273858919E-2</v>
      </c>
      <c r="AE51" s="87">
        <f>SUMIF($C$6:AD$6,AE$5,$C51:AD51)</f>
        <v>1188</v>
      </c>
      <c r="AF51" s="87">
        <f ca="1">SUMIF($C$6:AE$6,AF$5,$C51:AE51)</f>
        <v>1196</v>
      </c>
      <c r="AG51" s="87">
        <f ca="1">SUM(AF51-AE51)</f>
        <v>8</v>
      </c>
      <c r="AH51" s="22">
        <f ca="1">IF(AG51=0,0,IF(AE51=0,1,AG51/AE51))</f>
        <v>6.7340067340067337E-3</v>
      </c>
      <c r="AI51" s="87">
        <f>+DD51</f>
        <v>512</v>
      </c>
      <c r="AJ51" s="87">
        <f ca="1">OFFSET(DD51,0,14,1,1)</f>
        <v>800</v>
      </c>
      <c r="AK51" s="87">
        <f ca="1">SUM(AJ51-AI51)</f>
        <v>288</v>
      </c>
      <c r="AL51" s="22">
        <f ca="1">IF(AK51=0,0,IF(AI51=0,1,AK51/AI51))</f>
        <v>0.5625</v>
      </c>
      <c r="AM51" s="87">
        <f>SUMIF($C$6:AL$6,AM$5,$C51:AL51)</f>
        <v>1700</v>
      </c>
      <c r="AN51" s="87">
        <f ca="1">SUMIF($C$6:AM$6,AN$5,$C51:AM51)</f>
        <v>1996</v>
      </c>
      <c r="AO51" s="87">
        <f ca="1">SUM(AN51-AM51)</f>
        <v>296</v>
      </c>
      <c r="AP51" s="22">
        <f ca="1">IF(AO51=0,0,IF(AM51=0,1,AO51/AM51))</f>
        <v>0.17411764705882352</v>
      </c>
      <c r="AQ51" s="87">
        <f>+DE51</f>
        <v>490</v>
      </c>
      <c r="AR51" s="87">
        <f ca="1">OFFSET(DE51,0,14,1,1)</f>
        <v>558</v>
      </c>
      <c r="AS51" s="87">
        <f ca="1">SUM(AR51-AQ51)</f>
        <v>68</v>
      </c>
      <c r="AT51" s="22">
        <f ca="1">IF(AS51=0,0,IF(AQ51=0,1,AS51/AQ51))</f>
        <v>0.13877551020408163</v>
      </c>
      <c r="AU51" s="87">
        <f>SUMIF($C$6:AT$6,AU$5,$C51:AT51)</f>
        <v>2190</v>
      </c>
      <c r="AV51" s="87">
        <f ca="1">SUMIF($C$6:AU$6,AV$5,$C51:AU51)</f>
        <v>2554</v>
      </c>
      <c r="AW51" s="87">
        <f ca="1">SUM(AV51-AU51)</f>
        <v>364</v>
      </c>
      <c r="AX51" s="22">
        <f ca="1">IF(AW51=0,0,IF(AU51=0,1,AW51/AU51))</f>
        <v>0.16621004566210046</v>
      </c>
      <c r="AY51" s="87">
        <f>+DF51</f>
        <v>514</v>
      </c>
      <c r="AZ51" s="87">
        <f ca="1">OFFSET(DF51,0,14,1,1)</f>
        <v>884</v>
      </c>
      <c r="BA51" s="87">
        <f ca="1">SUM(AZ51-AY51)</f>
        <v>370</v>
      </c>
      <c r="BB51" s="22">
        <f ca="1">IF(BA51=0,0,IF(AY51=0,1,BA51/AY51))</f>
        <v>0.71984435797665369</v>
      </c>
      <c r="BC51" s="87">
        <f>SUMIF($C$6:BB$6,BC$5,$C51:BB51)</f>
        <v>2704</v>
      </c>
      <c r="BD51" s="87">
        <f ca="1">SUMIF($C$6:BC$6,BD$5,$C51:BC51)</f>
        <v>3438</v>
      </c>
      <c r="BE51" s="87">
        <f ca="1">SUM(BD51-BC51)</f>
        <v>734</v>
      </c>
      <c r="BF51" s="22">
        <f ca="1">IF(BE51=0,0,IF(BC51=0,1,BE51/BC51))</f>
        <v>0.27144970414201186</v>
      </c>
      <c r="BG51" s="87">
        <f>+DG51</f>
        <v>592</v>
      </c>
      <c r="BH51" s="87">
        <f ca="1">OFFSET(DG51,0,14,1,1)</f>
        <v>792</v>
      </c>
      <c r="BI51" s="87">
        <f ca="1">SUM(BH51-BG51)</f>
        <v>200</v>
      </c>
      <c r="BJ51" s="22">
        <f ca="1">IF(BI51=0,0,IF(BG51=0,1,BI51/BG51))</f>
        <v>0.33783783783783783</v>
      </c>
      <c r="BK51" s="87">
        <f>SUMIF($C$6:BJ$6,BK$5,$C51:BJ51)</f>
        <v>3296</v>
      </c>
      <c r="BL51" s="87">
        <f ca="1">SUMIF($C$6:BK$6,BL$5,$C51:BK51)</f>
        <v>4230</v>
      </c>
      <c r="BM51" s="87">
        <f ca="1">SUM(BL51-BK51)</f>
        <v>934</v>
      </c>
      <c r="BN51" s="22">
        <f ca="1">IF(BM51=0,0,IF(BK51=0,1,BM51/BK51))</f>
        <v>0.283373786407767</v>
      </c>
      <c r="BO51" s="87">
        <f>+DH51</f>
        <v>472</v>
      </c>
      <c r="BP51" s="87">
        <f ca="1">OFFSET(DH51,0,14,1,1)</f>
        <v>726</v>
      </c>
      <c r="BQ51" s="87">
        <f ca="1">SUM(BP51-BO51)</f>
        <v>254</v>
      </c>
      <c r="BR51" s="22">
        <f ca="1">IF(BQ51=0,0,IF(BO51=0,1,BQ51/BO51))</f>
        <v>0.53813559322033899</v>
      </c>
      <c r="BS51" s="87">
        <f>SUMIF($C$6:BR$6,BS$5,$C51:BR51)</f>
        <v>3768</v>
      </c>
      <c r="BT51" s="87">
        <f ca="1">SUMIF($C$6:BS$6,BT$5,$C51:BS51)</f>
        <v>4956</v>
      </c>
      <c r="BU51" s="87">
        <f ca="1">SUM(BT51-BS51)</f>
        <v>1188</v>
      </c>
      <c r="BV51" s="22">
        <f ca="1">IF(BU51=0,0,IF(BS51=0,1,BU51/BS51))</f>
        <v>0.31528662420382164</v>
      </c>
      <c r="BW51" s="87">
        <f>+DI51</f>
        <v>478</v>
      </c>
      <c r="BX51" s="87">
        <f ca="1">OFFSET(DI51,0,14,1,1)</f>
        <v>764</v>
      </c>
      <c r="BY51" s="87">
        <f ca="1">SUM(BX51-BW51)</f>
        <v>286</v>
      </c>
      <c r="BZ51" s="22">
        <f ca="1">IF(BY51=0,0,IF(BW51=0,1,BY51/BW51))</f>
        <v>0.59832635983263593</v>
      </c>
      <c r="CA51" s="87">
        <f>SUMIF($C$6:BZ$6,CA$5,$C51:BZ51)</f>
        <v>4246</v>
      </c>
      <c r="CB51" s="87">
        <f ca="1">SUMIF($C$6:CA$6,CB$5,$C51:CA51)</f>
        <v>5720</v>
      </c>
      <c r="CC51" s="87">
        <f ca="1">SUM(CB51-CA51)</f>
        <v>1474</v>
      </c>
      <c r="CD51" s="22">
        <f ca="1">IF(CC51=0,0,IF(CA51=0,1,CC51/CA51))</f>
        <v>0.34715025906735753</v>
      </c>
      <c r="CE51" s="87">
        <f>+DJ51</f>
        <v>480</v>
      </c>
      <c r="CF51" s="87">
        <f ca="1">OFFSET(DJ51,0,14,1,1)</f>
        <v>662</v>
      </c>
      <c r="CG51" s="87">
        <f ca="1">SUM(CF51-CE51)</f>
        <v>182</v>
      </c>
      <c r="CH51" s="22">
        <f ca="1">IF(CG51=0,0,IF(CE51=0,1,CG51/CE51))</f>
        <v>0.37916666666666665</v>
      </c>
      <c r="CI51" s="87">
        <f>SUMIF($C$6:CH$6,CI$5,$C51:CH51)</f>
        <v>4726</v>
      </c>
      <c r="CJ51" s="87">
        <f ca="1">SUMIF($C$6:CI$6,CJ$5,$C51:CI51)</f>
        <v>6382</v>
      </c>
      <c r="CK51" s="87">
        <f ca="1">SUM(CJ51-CI51)</f>
        <v>1656</v>
      </c>
      <c r="CL51" s="22">
        <f ca="1">IF(CK51=0,0,IF(CI51=0,1,CK51/CI51))</f>
        <v>0.35040203131612357</v>
      </c>
      <c r="CM51" s="87">
        <f>+DK51</f>
        <v>376</v>
      </c>
      <c r="CN51" s="87">
        <f ca="1">OFFSET(DK51,0,14,1,1)</f>
        <v>510</v>
      </c>
      <c r="CO51" s="87">
        <f ca="1">SUM(CN51-CM51)</f>
        <v>134</v>
      </c>
      <c r="CP51" s="22">
        <f ca="1">IF(CO51=0,0,IF(CM51=0,1,CO51/CM51))</f>
        <v>0.35638297872340424</v>
      </c>
      <c r="CQ51" s="87">
        <f>SUMIF($C$6:CP$6,CQ$5,$C51:CP51)</f>
        <v>5102</v>
      </c>
      <c r="CR51" s="87">
        <f ca="1">SUMIF($C$6:CQ$6,CR$5,$C51:CQ51)</f>
        <v>6892</v>
      </c>
      <c r="CS51" s="87">
        <f ca="1">SUM(CR51-CQ51)</f>
        <v>1790</v>
      </c>
      <c r="CT51" s="22">
        <f ca="1">IF(CS51=0,0,IF(CQ51=0,1,CS51/CQ51))</f>
        <v>0.35084280674245394</v>
      </c>
      <c r="CW51" s="12" t="s">
        <v>12</v>
      </c>
      <c r="CX51" s="81" t="s">
        <v>8</v>
      </c>
      <c r="CY51" s="16"/>
      <c r="CZ51" s="88">
        <f>SUMIF(LQB!$A$101:$A$106,'2010-2011'!CZ$7,LQB!D$101:D$106)</f>
        <v>212</v>
      </c>
      <c r="DA51" s="88">
        <f>SUMIF(LQB!$A$101:$A$106,'2010-2011'!DA$7,LQB!E$101:E$106)</f>
        <v>178</v>
      </c>
      <c r="DB51" s="88">
        <f>SUMIF(LQB!$A$101:$A$106,'2010-2011'!DB$7,LQB!F$101:F$106)</f>
        <v>316</v>
      </c>
      <c r="DC51" s="88">
        <f>SUMIF(LQB!$A$101:$A$106,'2010-2011'!DC$7,LQB!G$101:G$106)</f>
        <v>482</v>
      </c>
      <c r="DD51" s="88">
        <f>SUMIF(LQB!$A$101:$A$106,'2010-2011'!DD$7,LQB!H$101:H$106)</f>
        <v>512</v>
      </c>
      <c r="DE51" s="88">
        <f>SUMIF(LQB!$A$101:$A$106,'2010-2011'!DE$7,LQB!I$101:I$106)</f>
        <v>490</v>
      </c>
      <c r="DF51" s="88">
        <f>SUMIF(LQB!$A$101:$A$106,'2010-2011'!DF$7,LQB!J$101:J$106)</f>
        <v>514</v>
      </c>
      <c r="DG51" s="88">
        <f>SUMIF(LQB!$A$101:$A$106,'2010-2011'!DG$7,LQB!K$101:K$106)</f>
        <v>592</v>
      </c>
      <c r="DH51" s="88">
        <f>SUMIF(LQB!$A$101:$A$106,'2010-2011'!DH$7,LQB!L$101:L$106)</f>
        <v>472</v>
      </c>
      <c r="DI51" s="88">
        <f>SUMIF(LQB!$A$101:$A$106,'2010-2011'!DI$7,LQB!M$101:M$106)</f>
        <v>478</v>
      </c>
      <c r="DJ51" s="88">
        <f>SUMIF(LQB!$A$101:$A$106,'2010-2011'!DJ$7,LQB!N$101:N$106)</f>
        <v>480</v>
      </c>
      <c r="DK51" s="88">
        <f>SUMIF(LQB!$A$101:$A$106,'2010-2011'!DK$7,LQB!O$101:O$106)</f>
        <v>376</v>
      </c>
      <c r="DN51" s="88">
        <f>SUMIF(LQB!$A$101:$A$106,'2010-2011'!DN$7,LQB!D$101:D$106)</f>
        <v>228</v>
      </c>
      <c r="DO51" s="88">
        <f>SUMIF(LQB!$A$101:$A$106,'2010-2011'!DO$7,LQB!E$101:E$106)</f>
        <v>218</v>
      </c>
      <c r="DP51" s="88">
        <f>SUMIF(LQB!$A$101:$A$106,'2010-2011'!DP$7,LQB!F$101:F$106)</f>
        <v>306</v>
      </c>
      <c r="DQ51" s="88">
        <f>SUMIF(LQB!$A$101:$A$106,'2010-2011'!DQ$7,LQB!G$101:G$106)</f>
        <v>444</v>
      </c>
      <c r="DR51" s="88">
        <f>SUMIF(LQB!$A$101:$A$106,'2010-2011'!DR$7,LQB!H$101:H$106)</f>
        <v>800</v>
      </c>
      <c r="DS51" s="88">
        <f>SUMIF(LQB!$A$101:$A$106,'2010-2011'!DS$7,LQB!I$101:I$106)</f>
        <v>558</v>
      </c>
      <c r="DT51" s="88">
        <f>SUMIF(LQB!$A$101:$A$106,'2010-2011'!DT$7,LQB!J$101:J$106)</f>
        <v>884</v>
      </c>
      <c r="DU51" s="88">
        <f>SUMIF(LQB!$A$101:$A$106,'2010-2011'!DU$7,LQB!K$101:K$106)</f>
        <v>792</v>
      </c>
      <c r="DV51" s="88">
        <f>SUMIF(LQB!$A$101:$A$106,'2010-2011'!DV$7,LQB!L$101:L$106)</f>
        <v>726</v>
      </c>
      <c r="DW51" s="88">
        <f>SUMIF(LQB!$A$101:$A$106,'2010-2011'!DW$7,LQB!M$101:M$106)</f>
        <v>764</v>
      </c>
      <c r="DX51" s="88">
        <f>SUMIF(LQB!$A$101:$A$106,'2010-2011'!DX$7,LQB!N$101:N$106)</f>
        <v>662</v>
      </c>
      <c r="DY51" s="88">
        <f>SUMIF(LQB!$A$101:$A$106,'2010-2011'!DY$7,LQB!O$101:O$106)</f>
        <v>510</v>
      </c>
      <c r="DZ51"/>
    </row>
    <row r="52" spans="1:130" s="16" customFormat="1" ht="15.6">
      <c r="A52" s="90"/>
      <c r="B52" s="27" t="s">
        <v>9</v>
      </c>
      <c r="C52" s="14">
        <f>+SUM(C49:C51)</f>
        <v>213585</v>
      </c>
      <c r="D52" s="103">
        <f ca="1">+SUM(D49:D51)</f>
        <v>227520</v>
      </c>
      <c r="E52" s="14">
        <f ca="1">SUM(E49:E51)</f>
        <v>13935</v>
      </c>
      <c r="F52" s="15">
        <f ca="1">IF(E52=0,0,IF(C52=0,1,E52/C52))</f>
        <v>6.5243345740571668E-2</v>
      </c>
      <c r="G52" s="14">
        <f>SUM(G49:G51)</f>
        <v>213585</v>
      </c>
      <c r="H52" s="103">
        <f ca="1">SUM(H49:H51)</f>
        <v>227520</v>
      </c>
      <c r="I52" s="14">
        <f ca="1">SUM(I49:I51)</f>
        <v>13935</v>
      </c>
      <c r="J52" s="15">
        <f ca="1">IF(I52=0,0,IF(G52=0,1,I52/G52))</f>
        <v>6.5243345740571668E-2</v>
      </c>
      <c r="K52" s="14">
        <f>+SUM(K49:K51)</f>
        <v>199939</v>
      </c>
      <c r="L52" s="103">
        <f ca="1">+SUM(L49:L51)</f>
        <v>220103</v>
      </c>
      <c r="M52" s="14">
        <f ca="1">SUM(M49:M51)</f>
        <v>20164</v>
      </c>
      <c r="N52" s="15">
        <f ca="1">IF(M52=0,0,IF(K52=0,1,M52/K52))</f>
        <v>0.10085075948164191</v>
      </c>
      <c r="O52" s="14">
        <f>SUM(O49:O51)</f>
        <v>413524</v>
      </c>
      <c r="P52" s="103">
        <f ca="1">SUM(P49:P51)</f>
        <v>447623</v>
      </c>
      <c r="Q52" s="14">
        <f ca="1">SUM(Q49:Q51)</f>
        <v>34099</v>
      </c>
      <c r="R52" s="15">
        <f ca="1">IF(Q52=0,0,IF(O52=0,1,Q52/O52))</f>
        <v>8.2459542856037377E-2</v>
      </c>
      <c r="S52" s="14">
        <f>+SUM(S49:S51)</f>
        <v>268606</v>
      </c>
      <c r="T52" s="103">
        <f ca="1">+SUM(T49:T51)</f>
        <v>290180</v>
      </c>
      <c r="U52" s="14">
        <f ca="1">SUM(U49:U51)</f>
        <v>21574</v>
      </c>
      <c r="V52" s="15">
        <f ca="1">IF(U52=0,0,IF(S52=0,1,U52/S52))</f>
        <v>8.0318384548371966E-2</v>
      </c>
      <c r="W52" s="14">
        <f>SUM(W49:W51)</f>
        <v>682130</v>
      </c>
      <c r="X52" s="103">
        <f ca="1">SUM(X49:X51)</f>
        <v>737803</v>
      </c>
      <c r="Y52" s="14">
        <f ca="1">SUM(Y49:Y51)</f>
        <v>55673</v>
      </c>
      <c r="Z52" s="15">
        <f ca="1">IF(Y52=0,0,IF(W52=0,1,Y52/W52))</f>
        <v>8.161640742966883E-2</v>
      </c>
      <c r="AA52" s="14">
        <f>+SUM(AA49:AA51)</f>
        <v>271040</v>
      </c>
      <c r="AB52" s="103">
        <f ca="1">+SUM(AB49:AB51)</f>
        <v>308096</v>
      </c>
      <c r="AC52" s="14">
        <f ca="1">SUM(AC49:AC51)</f>
        <v>37056</v>
      </c>
      <c r="AD52" s="15">
        <f ca="1">IF(AC52=0,0,IF(AA52=0,1,AC52/AA52))</f>
        <v>0.13671782762691853</v>
      </c>
      <c r="AE52" s="14">
        <f>SUM(AE49:AE51)</f>
        <v>953170</v>
      </c>
      <c r="AF52" s="103">
        <f ca="1">SUM(AF49:AF51)</f>
        <v>1045899</v>
      </c>
      <c r="AG52" s="14">
        <f ca="1">SUM(AG49:AG51)</f>
        <v>92729</v>
      </c>
      <c r="AH52" s="15">
        <f ca="1">IF(AG52=0,0,IF(AE52=0,1,AG52/AE52))</f>
        <v>9.7284849502187437E-2</v>
      </c>
      <c r="AI52" s="14">
        <f>+SUM(AI49:AI51)</f>
        <v>293152</v>
      </c>
      <c r="AJ52" s="103">
        <f ca="1">+SUM(AJ49:AJ51)</f>
        <v>337118</v>
      </c>
      <c r="AK52" s="14">
        <f ca="1">SUM(AK49:AK51)</f>
        <v>43966</v>
      </c>
      <c r="AL52" s="15">
        <f ca="1">IF(AK52=0,0,IF(AI52=0,1,AK52/AI52))</f>
        <v>0.1499768038423753</v>
      </c>
      <c r="AM52" s="14">
        <f>SUM(AM49:AM51)</f>
        <v>1246322</v>
      </c>
      <c r="AN52" s="103">
        <f ca="1">SUM(AN49:AN51)</f>
        <v>1383017</v>
      </c>
      <c r="AO52" s="14">
        <f ca="1">SUM(AO49:AO51)</f>
        <v>136695</v>
      </c>
      <c r="AP52" s="15">
        <f ca="1">IF(AO52=0,0,IF(AM52=0,1,AO52/AM52))</f>
        <v>0.10967871866179045</v>
      </c>
      <c r="AQ52" s="14">
        <f>+SUM(AQ49:AQ51)</f>
        <v>288938</v>
      </c>
      <c r="AR52" s="103">
        <f ca="1">+SUM(AR49:AR51)</f>
        <v>335630</v>
      </c>
      <c r="AS52" s="14">
        <f ca="1">SUM(AS49:AS51)</f>
        <v>46692</v>
      </c>
      <c r="AT52" s="15">
        <f ca="1">IF(AS52=0,0,IF(AQ52=0,1,AS52/AQ52))</f>
        <v>0.16159868207020192</v>
      </c>
      <c r="AU52" s="14">
        <f>SUM(AU49:AU51)</f>
        <v>1535260</v>
      </c>
      <c r="AV52" s="103">
        <f ca="1">SUM(AV49:AV51)</f>
        <v>1718647</v>
      </c>
      <c r="AW52" s="14">
        <f ca="1">SUM(AW49:AW51)</f>
        <v>183387</v>
      </c>
      <c r="AX52" s="15">
        <f ca="1">IF(AW52=0,0,IF(AU52=0,1,AW52/AU52))</f>
        <v>0.11945012571160585</v>
      </c>
      <c r="AY52" s="14">
        <f>+SUM(AY49:AY51)</f>
        <v>345991</v>
      </c>
      <c r="AZ52" s="103">
        <f ca="1">+SUM(AZ49:AZ51)</f>
        <v>383022</v>
      </c>
      <c r="BA52" s="14">
        <f ca="1">SUM(BA49:BA51)</f>
        <v>37031</v>
      </c>
      <c r="BB52" s="15">
        <f ca="1">IF(BA52=0,0,IF(AY52=0,1,BA52/AY52))</f>
        <v>0.10702879554670497</v>
      </c>
      <c r="BC52" s="14">
        <f>SUM(BC49:BC51)</f>
        <v>1881251</v>
      </c>
      <c r="BD52" s="103">
        <f ca="1">SUM(BD49:BD51)</f>
        <v>2101669</v>
      </c>
      <c r="BE52" s="14">
        <f ca="1">SUM(BE49:BE51)</f>
        <v>220418</v>
      </c>
      <c r="BF52" s="15">
        <f ca="1">IF(BE52=0,0,IF(BC52=0,1,BE52/BC52))</f>
        <v>0.11716565200496903</v>
      </c>
      <c r="BG52" s="14">
        <f>+SUM(BG49:BG51)</f>
        <v>363174</v>
      </c>
      <c r="BH52" s="103">
        <f ca="1">+SUM(BH49:BH51)</f>
        <v>392726</v>
      </c>
      <c r="BI52" s="14">
        <f ca="1">SUM(BI49:BI51)</f>
        <v>29552</v>
      </c>
      <c r="BJ52" s="15">
        <f ca="1">IF(BI52=0,0,IF(BG52=0,1,BI52/BG52))</f>
        <v>8.1371463816242356E-2</v>
      </c>
      <c r="BK52" s="14">
        <f>SUM(BK49:BK51)</f>
        <v>2244425</v>
      </c>
      <c r="BL52" s="103">
        <f ca="1">SUM(BL49:BL51)</f>
        <v>2494395</v>
      </c>
      <c r="BM52" s="14">
        <f ca="1">SUM(BM49:BM51)</f>
        <v>249970</v>
      </c>
      <c r="BN52" s="15">
        <f ca="1">IF(BM52=0,0,IF(BK52=0,1,BM52/BK52))</f>
        <v>0.11137373714871292</v>
      </c>
      <c r="BO52" s="14">
        <f>+SUM(BO49:BO51)</f>
        <v>297067</v>
      </c>
      <c r="BP52" s="103">
        <f ca="1">+SUM(BP49:BP51)</f>
        <v>340796</v>
      </c>
      <c r="BQ52" s="14">
        <f ca="1">SUM(BQ49:BQ51)</f>
        <v>43729</v>
      </c>
      <c r="BR52" s="15">
        <f ca="1">IF(BQ52=0,0,IF(BO52=0,1,BQ52/BO52))</f>
        <v>0.14720248294155863</v>
      </c>
      <c r="BS52" s="14">
        <f>SUM(BS49:BS51)</f>
        <v>2541492</v>
      </c>
      <c r="BT52" s="103">
        <f ca="1">SUM(BT49:BT51)</f>
        <v>2835191</v>
      </c>
      <c r="BU52" s="14">
        <f ca="1">SUM(BU49:BU51)</f>
        <v>293699</v>
      </c>
      <c r="BV52" s="15">
        <f ca="1">IF(BU52=0,0,IF(BS52=0,1,BU52/BS52))</f>
        <v>0.11556164646593418</v>
      </c>
      <c r="BW52" s="14">
        <f>+SUM(BW49:BW51)</f>
        <v>288936</v>
      </c>
      <c r="BX52" s="103">
        <f ca="1">+SUM(BX49:BX51)</f>
        <v>330888</v>
      </c>
      <c r="BY52" s="14">
        <f ca="1">SUM(BY49:BY51)</f>
        <v>41952</v>
      </c>
      <c r="BZ52" s="15">
        <f ca="1">IF(BY52=0,0,IF(BW52=0,1,BY52/BW52))</f>
        <v>0.14519478361990198</v>
      </c>
      <c r="CA52" s="14">
        <f>SUM(CA49:CA51)</f>
        <v>2830428</v>
      </c>
      <c r="CB52" s="103">
        <f ca="1">SUM(CB49:CB51)</f>
        <v>3166079</v>
      </c>
      <c r="CC52" s="14">
        <f ca="1">SUM(CC49:CC51)</f>
        <v>335651</v>
      </c>
      <c r="CD52" s="15">
        <f ca="1">IF(CC52=0,0,IF(CA52=0,1,CC52/CA52))</f>
        <v>0.11858665897878343</v>
      </c>
      <c r="CE52" s="14">
        <f>+SUM(CE49:CE51)</f>
        <v>295313</v>
      </c>
      <c r="CF52" s="103">
        <f ca="1">+SUM(CF49:CF51)</f>
        <v>317997</v>
      </c>
      <c r="CG52" s="14">
        <f ca="1">SUM(CG49:CG51)</f>
        <v>22684</v>
      </c>
      <c r="CH52" s="15">
        <f ca="1">IF(CG52=0,0,IF(CE52=0,1,CG52/CE52))</f>
        <v>7.6813414919085846E-2</v>
      </c>
      <c r="CI52" s="14">
        <f>SUM(CI49:CI51)</f>
        <v>3125741</v>
      </c>
      <c r="CJ52" s="103">
        <f ca="1">SUM(CJ49:CJ51)</f>
        <v>3484076</v>
      </c>
      <c r="CK52" s="14">
        <f ca="1">SUM(CK49:CK51)</f>
        <v>358335</v>
      </c>
      <c r="CL52" s="15">
        <f ca="1">IF(CK52=0,0,IF(CI52=0,1,CK52/CI52))</f>
        <v>0.11464001655927346</v>
      </c>
      <c r="CM52" s="14">
        <f>+SUM(CM49:CM51)</f>
        <v>274108</v>
      </c>
      <c r="CN52" s="103">
        <f ca="1">+SUM(CN49:CN51)</f>
        <v>314028</v>
      </c>
      <c r="CO52" s="14">
        <f ca="1">SUM(CO49:CO51)</f>
        <v>39920</v>
      </c>
      <c r="CP52" s="15">
        <f ca="1">IF(CO52=0,0,IF(CM52=0,1,CO52/CM52))</f>
        <v>0.1456360266756169</v>
      </c>
      <c r="CQ52" s="14">
        <f>SUM(CQ49:CQ51)</f>
        <v>3399849</v>
      </c>
      <c r="CR52" s="103">
        <f ca="1">SUM(CR49:CR51)</f>
        <v>3798104</v>
      </c>
      <c r="CS52" s="14">
        <f ca="1">SUM(CS49:CS51)</f>
        <v>398255</v>
      </c>
      <c r="CT52" s="15">
        <f ca="1">IF(CS52=0,0,IF(CQ52=0,1,CS52/CQ52))</f>
        <v>0.11713902588026703</v>
      </c>
      <c r="CW52" s="12"/>
      <c r="CX52" s="12"/>
      <c r="CZ52" s="89"/>
      <c r="DA52" s="89"/>
      <c r="DB52" s="89"/>
      <c r="DC52" s="89"/>
      <c r="DD52" s="89"/>
      <c r="DE52" s="89"/>
      <c r="DF52" s="89"/>
      <c r="DG52" s="89"/>
      <c r="DH52" s="89"/>
      <c r="DI52" s="89"/>
      <c r="DJ52" s="89"/>
      <c r="DK52" s="89"/>
      <c r="DL52" s="12"/>
      <c r="DM52" s="12"/>
      <c r="DN52" s="89"/>
      <c r="DO52" s="89"/>
      <c r="DP52" s="89"/>
      <c r="DQ52" s="89"/>
      <c r="DR52" s="89"/>
      <c r="DS52" s="89"/>
      <c r="DT52" s="89"/>
      <c r="DU52" s="89"/>
      <c r="DV52" s="89"/>
      <c r="DW52" s="89"/>
      <c r="DX52" s="89"/>
      <c r="DY52" s="89"/>
      <c r="DZ52"/>
    </row>
    <row r="53" spans="1:130" s="12" customFormat="1" ht="15.6">
      <c r="A53" s="91"/>
      <c r="B53" s="28"/>
      <c r="C53" s="9"/>
      <c r="D53" s="9"/>
      <c r="E53" s="10"/>
      <c r="F53" s="11"/>
      <c r="G53" s="9"/>
      <c r="H53" s="9"/>
      <c r="I53" s="10"/>
      <c r="J53" s="11"/>
      <c r="K53" s="9"/>
      <c r="L53" s="9"/>
      <c r="M53" s="10"/>
      <c r="N53" s="11"/>
      <c r="O53" s="9"/>
      <c r="P53" s="9"/>
      <c r="Q53" s="10"/>
      <c r="R53" s="11"/>
      <c r="S53" s="9"/>
      <c r="T53" s="9"/>
      <c r="U53" s="10"/>
      <c r="V53" s="11"/>
      <c r="W53" s="9"/>
      <c r="X53" s="9"/>
      <c r="Y53" s="10"/>
      <c r="Z53" s="11"/>
      <c r="AA53" s="9"/>
      <c r="AB53" s="9"/>
      <c r="AC53" s="10"/>
      <c r="AD53" s="11"/>
      <c r="AE53" s="9"/>
      <c r="AF53" s="9"/>
      <c r="AG53" s="10"/>
      <c r="AH53" s="11"/>
      <c r="AI53" s="9"/>
      <c r="AJ53" s="9"/>
      <c r="AK53" s="10"/>
      <c r="AL53" s="11"/>
      <c r="AM53" s="9"/>
      <c r="AN53" s="9"/>
      <c r="AO53" s="10"/>
      <c r="AP53" s="11"/>
      <c r="AQ53" s="9"/>
      <c r="AR53" s="9"/>
      <c r="AS53" s="10"/>
      <c r="AT53" s="11"/>
      <c r="AU53" s="9"/>
      <c r="AV53" s="9"/>
      <c r="AW53" s="10"/>
      <c r="AX53" s="11"/>
      <c r="AY53" s="9"/>
      <c r="AZ53" s="9"/>
      <c r="BA53" s="10"/>
      <c r="BB53" s="11"/>
      <c r="BC53" s="9"/>
      <c r="BD53" s="9"/>
      <c r="BE53" s="10"/>
      <c r="BF53" s="11"/>
      <c r="BG53" s="9"/>
      <c r="BH53" s="9"/>
      <c r="BI53" s="10"/>
      <c r="BJ53" s="11"/>
      <c r="BK53" s="9"/>
      <c r="BL53" s="9"/>
      <c r="BM53" s="10"/>
      <c r="BN53" s="11"/>
      <c r="BO53" s="9"/>
      <c r="BP53" s="9"/>
      <c r="BQ53" s="10"/>
      <c r="BR53" s="11"/>
      <c r="BS53" s="9"/>
      <c r="BT53" s="9"/>
      <c r="BU53" s="10"/>
      <c r="BV53" s="11"/>
      <c r="BW53" s="9"/>
      <c r="BX53" s="9"/>
      <c r="BY53" s="10"/>
      <c r="BZ53" s="11"/>
      <c r="CA53" s="9"/>
      <c r="CB53" s="9"/>
      <c r="CC53" s="10"/>
      <c r="CD53" s="11"/>
      <c r="CE53" s="9"/>
      <c r="CF53" s="9"/>
      <c r="CG53" s="10"/>
      <c r="CH53" s="11"/>
      <c r="CI53" s="9"/>
      <c r="CJ53" s="9"/>
      <c r="CK53" s="10"/>
      <c r="CL53" s="11"/>
      <c r="CM53" s="9"/>
      <c r="CN53" s="9"/>
      <c r="CO53" s="10"/>
      <c r="CP53" s="11"/>
      <c r="CQ53" s="9"/>
      <c r="CR53" s="9"/>
      <c r="CS53" s="10"/>
      <c r="CT53" s="11"/>
      <c r="CY53" s="16"/>
      <c r="CZ53" s="89"/>
      <c r="DA53" s="89"/>
      <c r="DB53" s="89"/>
      <c r="DC53" s="89"/>
      <c r="DD53" s="89"/>
      <c r="DE53" s="89"/>
      <c r="DF53" s="89"/>
      <c r="DG53" s="89"/>
      <c r="DH53" s="89"/>
      <c r="DI53" s="89"/>
      <c r="DJ53" s="89"/>
      <c r="DK53" s="89"/>
      <c r="DN53" s="89"/>
      <c r="DO53" s="89"/>
      <c r="DP53" s="89"/>
      <c r="DQ53" s="89"/>
      <c r="DR53" s="89"/>
      <c r="DS53" s="89"/>
      <c r="DT53" s="89"/>
      <c r="DU53" s="89"/>
      <c r="DV53" s="89"/>
      <c r="DW53" s="89"/>
      <c r="DX53" s="89"/>
      <c r="DY53" s="89"/>
      <c r="DZ53"/>
    </row>
    <row r="54" spans="1:130" s="12" customFormat="1" ht="15" customHeight="1">
      <c r="A54" s="99"/>
      <c r="B54" s="31" t="s">
        <v>6</v>
      </c>
      <c r="C54" s="87">
        <f>+CZ54</f>
        <v>165185</v>
      </c>
      <c r="D54" s="87">
        <f ca="1">OFFSET(CZ54,0,14,1,1)</f>
        <v>193078</v>
      </c>
      <c r="E54" s="21">
        <f ca="1">SUM(D54-C54)</f>
        <v>27893</v>
      </c>
      <c r="F54" s="22">
        <f ca="1">IF(E54=0,0,IF(C54=0,1,E54/C54))</f>
        <v>0.16885915791385417</v>
      </c>
      <c r="G54" s="21">
        <f>SUMIF($C$6:F$6,G$5,$C54:F54)</f>
        <v>165185</v>
      </c>
      <c r="H54" s="87">
        <f ca="1">SUMIF($C$6:G$6,H$5,$C54:G54)</f>
        <v>193078</v>
      </c>
      <c r="I54" s="21">
        <f ca="1">SUM(H54-G54)</f>
        <v>27893</v>
      </c>
      <c r="J54" s="22">
        <f ca="1">IF(I54=0,0,IF(G54=0,1,I54/G54))</f>
        <v>0.16885915791385417</v>
      </c>
      <c r="K54" s="21">
        <f>+DA54</f>
        <v>156613</v>
      </c>
      <c r="L54" s="87">
        <f ca="1">OFFSET(DA54,0,14,1,1)</f>
        <v>186737</v>
      </c>
      <c r="M54" s="21">
        <f ca="1">SUM(L54-K54)</f>
        <v>30124</v>
      </c>
      <c r="N54" s="22">
        <f ca="1">IF(M54=0,0,IF(K54=0,1,M54/K54))</f>
        <v>0.19234674005350769</v>
      </c>
      <c r="O54" s="21">
        <f>SUMIF($C$6:N$6,O$5,$C54:N54)</f>
        <v>321798</v>
      </c>
      <c r="P54" s="87">
        <f ca="1">SUMIF($C$6:O$6,P$5,$C54:O54)</f>
        <v>379815</v>
      </c>
      <c r="Q54" s="21">
        <f ca="1">SUM(P54-O54)</f>
        <v>58017</v>
      </c>
      <c r="R54" s="22">
        <f ca="1">IF(Q54=0,0,IF(O54=0,1,Q54/O54))</f>
        <v>0.18029011988887439</v>
      </c>
      <c r="S54" s="21">
        <f>+DB54</f>
        <v>210590</v>
      </c>
      <c r="T54" s="87">
        <f ca="1">OFFSET(DB54,0,14,1,1)</f>
        <v>233613</v>
      </c>
      <c r="U54" s="21">
        <f ca="1">SUM(T54-S54)</f>
        <v>23023</v>
      </c>
      <c r="V54" s="22">
        <f ca="1">IF(U54=0,0,IF(S54=0,1,U54/S54))</f>
        <v>0.10932617883090365</v>
      </c>
      <c r="W54" s="21">
        <f>SUMIF($C$6:V$6,W$5,$C54:V54)</f>
        <v>532388</v>
      </c>
      <c r="X54" s="87">
        <f ca="1">SUMIF($C$6:W$6,X$5,$C54:W54)</f>
        <v>613428</v>
      </c>
      <c r="Y54" s="21">
        <f ca="1">SUM(X54-W54)</f>
        <v>81040</v>
      </c>
      <c r="Z54" s="22">
        <f ca="1">IF(Y54=0,0,IF(W54=0,1,Y54/W54))</f>
        <v>0.15221980961253823</v>
      </c>
      <c r="AA54" s="21">
        <f>+DC54</f>
        <v>232730</v>
      </c>
      <c r="AB54" s="87">
        <f ca="1">OFFSET(DC54,0,14,1,1)</f>
        <v>272539</v>
      </c>
      <c r="AC54" s="21">
        <f ca="1">SUM(AB54-AA54)</f>
        <v>39809</v>
      </c>
      <c r="AD54" s="22">
        <f ca="1">IF(AC54=0,0,IF(AA54=0,1,AC54/AA54))</f>
        <v>0.17105229235594896</v>
      </c>
      <c r="AE54" s="21">
        <f>SUMIF($C$6:AD$6,AE$5,$C54:AD54)</f>
        <v>765118</v>
      </c>
      <c r="AF54" s="87">
        <f ca="1">SUMIF($C$6:AE$6,AF$5,$C54:AE54)</f>
        <v>885967</v>
      </c>
      <c r="AG54" s="21">
        <f ca="1">SUM(AF54-AE54)</f>
        <v>120849</v>
      </c>
      <c r="AH54" s="22">
        <f ca="1">IF(AG54=0,0,IF(AE54=0,1,AG54/AE54))</f>
        <v>0.15794818577003808</v>
      </c>
      <c r="AI54" s="21">
        <f>+DD54</f>
        <v>257383</v>
      </c>
      <c r="AJ54" s="87">
        <f ca="1">OFFSET(DD54,0,14,1,1)</f>
        <v>299098</v>
      </c>
      <c r="AK54" s="21">
        <f ca="1">SUM(AJ54-AI54)</f>
        <v>41715</v>
      </c>
      <c r="AL54" s="22">
        <f ca="1">IF(AK54=0,0,IF(AI54=0,1,AK54/AI54))</f>
        <v>0.16207364122727608</v>
      </c>
      <c r="AM54" s="21">
        <f>SUMIF($C$6:AL$6,AM$5,$C54:AL54)</f>
        <v>1022501</v>
      </c>
      <c r="AN54" s="87">
        <f ca="1">SUMIF($C$6:AM$6,AN$5,$C54:AM54)</f>
        <v>1185065</v>
      </c>
      <c r="AO54" s="21">
        <f ca="1">SUM(AN54-AM54)</f>
        <v>162564</v>
      </c>
      <c r="AP54" s="22">
        <f ca="1">IF(AO54=0,0,IF(AM54=0,1,AO54/AM54))</f>
        <v>0.15898664157785664</v>
      </c>
      <c r="AQ54" s="21">
        <f>+DE54</f>
        <v>263669</v>
      </c>
      <c r="AR54" s="87">
        <f ca="1">OFFSET(DE54,0,14,1,1)</f>
        <v>318630</v>
      </c>
      <c r="AS54" s="21">
        <f ca="1">SUM(AR54-AQ54)</f>
        <v>54961</v>
      </c>
      <c r="AT54" s="22">
        <f ca="1">IF(AS54=0,0,IF(AQ54=0,1,AS54/AQ54))</f>
        <v>0.20844695432530938</v>
      </c>
      <c r="AU54" s="21">
        <f>SUMIF($C$6:AT$6,AU$5,$C54:AT54)</f>
        <v>1286170</v>
      </c>
      <c r="AV54" s="87">
        <f ca="1">SUMIF($C$6:AU$6,AV$5,$C54:AU54)</f>
        <v>1503695</v>
      </c>
      <c r="AW54" s="21">
        <f ca="1">SUM(AV54-AU54)</f>
        <v>217525</v>
      </c>
      <c r="AX54" s="22">
        <f ca="1">IF(AW54=0,0,IF(AU54=0,1,AW54/AU54))</f>
        <v>0.16912616528141691</v>
      </c>
      <c r="AY54" s="21">
        <f>+DF54</f>
        <v>362243</v>
      </c>
      <c r="AZ54" s="87">
        <f ca="1">OFFSET(DF54,0,14,1,1)</f>
        <v>405079</v>
      </c>
      <c r="BA54" s="21">
        <f ca="1">SUM(AZ54-AY54)</f>
        <v>42836</v>
      </c>
      <c r="BB54" s="22">
        <f ca="1">IF(BA54=0,0,IF(AY54=0,1,BA54/AY54))</f>
        <v>0.11825211253219524</v>
      </c>
      <c r="BC54" s="21">
        <f>SUMIF($C$6:BB$6,BC$5,$C54:BB54)</f>
        <v>1648413</v>
      </c>
      <c r="BD54" s="87">
        <f ca="1">SUMIF($C$6:BC$6,BD$5,$C54:BC54)</f>
        <v>1908774</v>
      </c>
      <c r="BE54" s="21">
        <f ca="1">SUM(BD54-BC54)</f>
        <v>260361</v>
      </c>
      <c r="BF54" s="22">
        <f ca="1">IF(BE54=0,0,IF(BC54=0,1,BE54/BC54))</f>
        <v>0.15794646123271291</v>
      </c>
      <c r="BG54" s="21">
        <f>+DG54</f>
        <v>370836</v>
      </c>
      <c r="BH54" s="87">
        <f ca="1">OFFSET(DG54,0,14,1,1)</f>
        <v>407615</v>
      </c>
      <c r="BI54" s="21">
        <f ca="1">SUM(BH54-BG54)</f>
        <v>36779</v>
      </c>
      <c r="BJ54" s="22">
        <f ca="1">IF(BI54=0,0,IF(BG54=0,1,BI54/BG54))</f>
        <v>9.9178612648178704E-2</v>
      </c>
      <c r="BK54" s="21">
        <f>SUMIF($C$6:BJ$6,BK$5,$C54:BJ54)</f>
        <v>2019249</v>
      </c>
      <c r="BL54" s="87">
        <f ca="1">SUMIF($C$6:BK$6,BL$5,$C54:BK54)</f>
        <v>2316389</v>
      </c>
      <c r="BM54" s="21">
        <f ca="1">SUM(BL54-BK54)</f>
        <v>297140</v>
      </c>
      <c r="BN54" s="22">
        <f ca="1">IF(BM54=0,0,IF(BK54=0,1,BM54/BK54))</f>
        <v>0.14715371903118438</v>
      </c>
      <c r="BO54" s="21">
        <f>+DH54</f>
        <v>276237</v>
      </c>
      <c r="BP54" s="87">
        <f ca="1">OFFSET(DH54,0,14,1,1)</f>
        <v>312091</v>
      </c>
      <c r="BQ54" s="21">
        <f ca="1">SUM(BP54-BO54)</f>
        <v>35854</v>
      </c>
      <c r="BR54" s="22">
        <f ca="1">IF(BQ54=0,0,IF(BO54=0,1,BQ54/BO54))</f>
        <v>0.12979434326321238</v>
      </c>
      <c r="BS54" s="21">
        <f>SUMIF($C$6:BR$6,BS$5,$C54:BR54)</f>
        <v>2295486</v>
      </c>
      <c r="BT54" s="87">
        <f ca="1">SUMIF($C$6:BS$6,BT$5,$C54:BS54)</f>
        <v>2628480</v>
      </c>
      <c r="BU54" s="21">
        <f ca="1">SUM(BT54-BS54)</f>
        <v>332994</v>
      </c>
      <c r="BV54" s="22">
        <f ca="1">IF(BU54=0,0,IF(BS54=0,1,BU54/BS54))</f>
        <v>0.14506470525195972</v>
      </c>
      <c r="BW54" s="21">
        <f>+DI54</f>
        <v>271165</v>
      </c>
      <c r="BX54" s="87">
        <f ca="1">OFFSET(DI54,0,14,1,1)</f>
        <v>292281</v>
      </c>
      <c r="BY54" s="21">
        <f ca="1">SUM(BX54-BW54)</f>
        <v>21116</v>
      </c>
      <c r="BZ54" s="22">
        <f ca="1">IF(BY54=0,0,IF(BW54=0,1,BY54/BW54))</f>
        <v>7.7871406708092852E-2</v>
      </c>
      <c r="CA54" s="21">
        <f>SUMIF($C$6:BZ$6,CA$5,$C54:BZ54)</f>
        <v>2566651</v>
      </c>
      <c r="CB54" s="87">
        <f ca="1">SUMIF($C$6:CA$6,CB$5,$C54:CA54)</f>
        <v>2920761</v>
      </c>
      <c r="CC54" s="21">
        <f ca="1">SUM(CB54-CA54)</f>
        <v>354110</v>
      </c>
      <c r="CD54" s="22">
        <f ca="1">IF(CC54=0,0,IF(CA54=0,1,CC54/CA54))</f>
        <v>0.13796577719370495</v>
      </c>
      <c r="CE54" s="21">
        <f>+DJ54</f>
        <v>242469</v>
      </c>
      <c r="CF54" s="87">
        <f ca="1">OFFSET(DJ54,0,14,1,1)</f>
        <v>267374</v>
      </c>
      <c r="CG54" s="21">
        <f ca="1">SUM(CF54-CE54)</f>
        <v>24905</v>
      </c>
      <c r="CH54" s="22">
        <f ca="1">IF(CG54=0,0,IF(CE54=0,1,CG54/CE54))</f>
        <v>0.10271416139795191</v>
      </c>
      <c r="CI54" s="21">
        <f>SUMIF($C$6:CH$6,CI$5,$C54:CH54)</f>
        <v>2809120</v>
      </c>
      <c r="CJ54" s="87">
        <f ca="1">SUMIF($C$6:CI$6,CJ$5,$C54:CI54)</f>
        <v>3188135</v>
      </c>
      <c r="CK54" s="21">
        <f ca="1">SUM(CJ54-CI54)</f>
        <v>379015</v>
      </c>
      <c r="CL54" s="22">
        <f ca="1">IF(CK54=0,0,IF(CI54=0,1,CK54/CI54))</f>
        <v>0.1349230363957396</v>
      </c>
      <c r="CM54" s="21">
        <f>+DK54</f>
        <v>242961</v>
      </c>
      <c r="CN54" s="87">
        <f ca="1">OFFSET(DK54,0,14,1,1)</f>
        <v>273144</v>
      </c>
      <c r="CO54" s="21">
        <f ca="1">SUM(CN54-CM54)</f>
        <v>30183</v>
      </c>
      <c r="CP54" s="22">
        <f ca="1">IF(CO54=0,0,IF(CM54=0,1,CO54/CM54))</f>
        <v>0.12422981466161236</v>
      </c>
      <c r="CQ54" s="21">
        <f>SUMIF($C$6:CP$6,CQ$5,$C54:CP54)</f>
        <v>3052081</v>
      </c>
      <c r="CR54" s="87">
        <f ca="1">SUMIF($C$6:CQ$6,CR$5,$C54:CQ54)</f>
        <v>3461279</v>
      </c>
      <c r="CS54" s="21">
        <f ca="1">SUM(CR54-CQ54)</f>
        <v>409198</v>
      </c>
      <c r="CT54" s="22">
        <f ca="1">IF(CS54=0,0,IF(CQ54=0,1,CS54/CQ54))</f>
        <v>0.1340718021572822</v>
      </c>
      <c r="CW54" s="12" t="s">
        <v>15</v>
      </c>
      <c r="CX54" s="81" t="s">
        <v>6</v>
      </c>
      <c r="CZ54" s="88">
        <f>SUMIF(RBW!$A$73:$A$78,'2010-2011'!CZ$7,RBW!D$73:D$78)</f>
        <v>165185</v>
      </c>
      <c r="DA54" s="88">
        <f>SUMIF(RBW!$A$73:$A$78,'2010-2011'!DA$7,RBW!E$73:E$78)</f>
        <v>156613</v>
      </c>
      <c r="DB54" s="88">
        <f>SUMIF(RBW!$A$73:$A$78,'2010-2011'!DB$7,RBW!F$73:F$78)</f>
        <v>210590</v>
      </c>
      <c r="DC54" s="88">
        <f>SUMIF(RBW!$A$73:$A$78,'2010-2011'!DC$7,RBW!G$73:G$78)</f>
        <v>232730</v>
      </c>
      <c r="DD54" s="88">
        <f>SUMIF(RBW!$A$73:$A$78,'2010-2011'!DD$7,RBW!H$73:H$78)</f>
        <v>257383</v>
      </c>
      <c r="DE54" s="88">
        <f>SUMIF(RBW!$A$73:$A$78,'2010-2011'!DE$7,RBW!I$73:I$78)</f>
        <v>263669</v>
      </c>
      <c r="DF54" s="88">
        <f>SUMIF(RBW!$A$73:$A$78,'2010-2011'!DF$7,RBW!J$73:J$78)</f>
        <v>362243</v>
      </c>
      <c r="DG54" s="88">
        <f>SUMIF(RBW!$A$73:$A$78,'2010-2011'!DG$7,RBW!K$73:K$78)</f>
        <v>370836</v>
      </c>
      <c r="DH54" s="88">
        <f>SUMIF(RBW!$A$73:$A$78,'2010-2011'!DH$7,RBW!L$73:L$78)</f>
        <v>276237</v>
      </c>
      <c r="DI54" s="88">
        <f>SUMIF(RBW!$A$73:$A$78,'2010-2011'!DI$7,RBW!M$73:M$78)</f>
        <v>271165</v>
      </c>
      <c r="DJ54" s="88">
        <f>SUMIF(RBW!$A$73:$A$78,'2010-2011'!DJ$7,RBW!N$73:N$78)</f>
        <v>242469</v>
      </c>
      <c r="DK54" s="88">
        <f>SUMIF(RBW!$A$73:$A$78,'2010-2011'!DK$7,RBW!O$73:O$78)</f>
        <v>242961</v>
      </c>
      <c r="DN54" s="88">
        <f>SUMIF(RBW!$A$73:$A$78,'2010-2011'!DN$7,RBW!D$73:D$78)</f>
        <v>193078</v>
      </c>
      <c r="DO54" s="88">
        <f>SUMIF(RBW!$A$73:$A$78,'2010-2011'!DO$7,RBW!E$73:E$78)</f>
        <v>186737</v>
      </c>
      <c r="DP54" s="88">
        <f>SUMIF(RBW!$A$73:$A$78,'2010-2011'!DP$7,RBW!F$73:F$78)</f>
        <v>233613</v>
      </c>
      <c r="DQ54" s="88">
        <f>SUMIF(RBW!$A$73:$A$78,'2010-2011'!DQ$7,RBW!G$73:G$78)</f>
        <v>272539</v>
      </c>
      <c r="DR54" s="88">
        <f>SUMIF(RBW!$A$73:$A$78,'2010-2011'!DR$7,RBW!H$73:H$78)</f>
        <v>299098</v>
      </c>
      <c r="DS54" s="88">
        <f>SUMIF(RBW!$A$73:$A$78,'2010-2011'!DS$7,RBW!I$73:I$78)</f>
        <v>318630</v>
      </c>
      <c r="DT54" s="88">
        <f>SUMIF(RBW!$A$73:$A$78,'2010-2011'!DT$7,RBW!J$73:J$78)</f>
        <v>405079</v>
      </c>
      <c r="DU54" s="88">
        <f>SUMIF(RBW!$A$73:$A$78,'2010-2011'!DU$7,RBW!K$73:K$78)</f>
        <v>407615</v>
      </c>
      <c r="DV54" s="88">
        <f>SUMIF(RBW!$A$73:$A$78,'2010-2011'!DV$7,RBW!L$73:L$78)</f>
        <v>312091</v>
      </c>
      <c r="DW54" s="88">
        <f>SUMIF(RBW!$A$73:$A$78,'2010-2011'!DW$7,RBW!M$73:M$78)</f>
        <v>292281</v>
      </c>
      <c r="DX54" s="88">
        <f>SUMIF(RBW!$A$73:$A$78,'2010-2011'!DX$7,RBW!N$73:N$78)</f>
        <v>267374</v>
      </c>
      <c r="DY54" s="88">
        <f>SUMIF(RBW!$A$73:$A$78,'2010-2011'!DY$7,RBW!O$73:O$78)</f>
        <v>273144</v>
      </c>
      <c r="DZ54"/>
    </row>
    <row r="55" spans="1:130" s="12" customFormat="1" ht="15.75" customHeight="1">
      <c r="A55" s="101" t="str">
        <f>+CW56</f>
        <v>Rainbow Bridge</v>
      </c>
      <c r="B55" s="29" t="s">
        <v>7</v>
      </c>
      <c r="C55" s="87">
        <f>+CZ55</f>
        <v>7</v>
      </c>
      <c r="D55" s="87">
        <f ca="1">OFFSET(CZ55,0,14,1,1)</f>
        <v>7</v>
      </c>
      <c r="E55" s="21">
        <f ca="1">SUM(D55-C55)</f>
        <v>0</v>
      </c>
      <c r="F55" s="22">
        <f ca="1">IF(E55=0,0,IF(C55=0,1,E55/C55))</f>
        <v>0</v>
      </c>
      <c r="G55" s="21">
        <f>SUMIF($C$6:F$6,G$5,$C55:F55)</f>
        <v>7</v>
      </c>
      <c r="H55" s="87">
        <f ca="1">SUMIF($C$6:G$6,H$5,$C55:G55)</f>
        <v>7</v>
      </c>
      <c r="I55" s="21">
        <f ca="1">SUM(H55-G55)</f>
        <v>0</v>
      </c>
      <c r="J55" s="22">
        <f ca="1">IF(I55=0,0,IF(G55=0,1,I55/G55))</f>
        <v>0</v>
      </c>
      <c r="K55" s="21">
        <f>+DA55</f>
        <v>4</v>
      </c>
      <c r="L55" s="87">
        <f ca="1">OFFSET(DA55,0,14,1,1)</f>
        <v>4</v>
      </c>
      <c r="M55" s="21">
        <f ca="1">SUM(L55-K55)</f>
        <v>0</v>
      </c>
      <c r="N55" s="22">
        <f ca="1">IF(M55=0,0,IF(K55=0,1,M55/K55))</f>
        <v>0</v>
      </c>
      <c r="O55" s="21">
        <f>SUMIF($C$6:N$6,O$5,$C55:N55)</f>
        <v>11</v>
      </c>
      <c r="P55" s="87">
        <f ca="1">SUMIF($C$6:O$6,P$5,$C55:O55)</f>
        <v>11</v>
      </c>
      <c r="Q55" s="21">
        <f ca="1">SUM(P55-O55)</f>
        <v>0</v>
      </c>
      <c r="R55" s="22">
        <f ca="1">IF(Q55=0,0,IF(O55=0,1,Q55/O55))</f>
        <v>0</v>
      </c>
      <c r="S55" s="21">
        <f>+DB55</f>
        <v>13</v>
      </c>
      <c r="T55" s="87">
        <f ca="1">OFFSET(DB55,0,14,1,1)</f>
        <v>9</v>
      </c>
      <c r="U55" s="21">
        <f ca="1">SUM(T55-S55)</f>
        <v>-4</v>
      </c>
      <c r="V55" s="22">
        <f ca="1">IF(U55=0,0,IF(S55=0,1,U55/S55))</f>
        <v>-0.30769230769230771</v>
      </c>
      <c r="W55" s="21">
        <f>SUMIF($C$6:V$6,W$5,$C55:V55)</f>
        <v>24</v>
      </c>
      <c r="X55" s="87">
        <f ca="1">SUMIF($C$6:W$6,X$5,$C55:W55)</f>
        <v>20</v>
      </c>
      <c r="Y55" s="21">
        <f ca="1">SUM(X55-W55)</f>
        <v>-4</v>
      </c>
      <c r="Z55" s="22">
        <f ca="1">IF(Y55=0,0,IF(W55=0,1,Y55/W55))</f>
        <v>-0.16666666666666666</v>
      </c>
      <c r="AA55" s="21">
        <f>+DC55</f>
        <v>4</v>
      </c>
      <c r="AB55" s="87">
        <f ca="1">OFFSET(DC55,0,14,1,1)</f>
        <v>9</v>
      </c>
      <c r="AC55" s="21">
        <f ca="1">SUM(AB55-AA55)</f>
        <v>5</v>
      </c>
      <c r="AD55" s="22">
        <f ca="1">IF(AC55=0,0,IF(AA55=0,1,AC55/AA55))</f>
        <v>1.25</v>
      </c>
      <c r="AE55" s="21">
        <f>SUMIF($C$6:AD$6,AE$5,$C55:AD55)</f>
        <v>28</v>
      </c>
      <c r="AF55" s="87">
        <f ca="1">SUMIF($C$6:AE$6,AF$5,$C55:AE55)</f>
        <v>29</v>
      </c>
      <c r="AG55" s="21">
        <f ca="1">SUM(AF55-AE55)</f>
        <v>1</v>
      </c>
      <c r="AH55" s="22">
        <f ca="1">IF(AG55=0,0,IF(AE55=0,1,AG55/AE55))</f>
        <v>3.5714285714285712E-2</v>
      </c>
      <c r="AI55" s="21">
        <f>+DD55</f>
        <v>12</v>
      </c>
      <c r="AJ55" s="87">
        <f ca="1">OFFSET(DD55,0,14,1,1)</f>
        <v>13</v>
      </c>
      <c r="AK55" s="21">
        <f ca="1">SUM(AJ55-AI55)</f>
        <v>1</v>
      </c>
      <c r="AL55" s="22">
        <f ca="1">IF(AK55=0,0,IF(AI55=0,1,AK55/AI55))</f>
        <v>8.3333333333333329E-2</v>
      </c>
      <c r="AM55" s="21">
        <f>SUMIF($C$6:AL$6,AM$5,$C55:AL55)</f>
        <v>40</v>
      </c>
      <c r="AN55" s="87">
        <f ca="1">SUMIF($C$6:AM$6,AN$5,$C55:AM55)</f>
        <v>42</v>
      </c>
      <c r="AO55" s="21">
        <f ca="1">SUM(AN55-AM55)</f>
        <v>2</v>
      </c>
      <c r="AP55" s="22">
        <f ca="1">IF(AO55=0,0,IF(AM55=0,1,AO55/AM55))</f>
        <v>0.05</v>
      </c>
      <c r="AQ55" s="21">
        <f>+DE55</f>
        <v>11</v>
      </c>
      <c r="AR55" s="87">
        <f ca="1">OFFSET(DE55,0,14,1,1)</f>
        <v>13</v>
      </c>
      <c r="AS55" s="21">
        <f ca="1">SUM(AR55-AQ55)</f>
        <v>2</v>
      </c>
      <c r="AT55" s="22">
        <f ca="1">IF(AS55=0,0,IF(AQ55=0,1,AS55/AQ55))</f>
        <v>0.18181818181818182</v>
      </c>
      <c r="AU55" s="21">
        <f>SUMIF($C$6:AT$6,AU$5,$C55:AT55)</f>
        <v>51</v>
      </c>
      <c r="AV55" s="87">
        <f ca="1">SUMIF($C$6:AU$6,AV$5,$C55:AU55)</f>
        <v>55</v>
      </c>
      <c r="AW55" s="21">
        <f ca="1">SUM(AV55-AU55)</f>
        <v>4</v>
      </c>
      <c r="AX55" s="22">
        <f ca="1">IF(AW55=0,0,IF(AU55=0,1,AW55/AU55))</f>
        <v>7.8431372549019607E-2</v>
      </c>
      <c r="AY55" s="21">
        <f>+DF55</f>
        <v>8</v>
      </c>
      <c r="AZ55" s="87">
        <f ca="1">OFFSET(DF55,0,14,1,1)</f>
        <v>12</v>
      </c>
      <c r="BA55" s="21">
        <f ca="1">SUM(AZ55-AY55)</f>
        <v>4</v>
      </c>
      <c r="BB55" s="22">
        <f ca="1">IF(BA55=0,0,IF(AY55=0,1,BA55/AY55))</f>
        <v>0.5</v>
      </c>
      <c r="BC55" s="21">
        <f>SUMIF($C$6:BB$6,BC$5,$C55:BB55)</f>
        <v>59</v>
      </c>
      <c r="BD55" s="87">
        <f ca="1">SUMIF($C$6:BC$6,BD$5,$C55:BC55)</f>
        <v>67</v>
      </c>
      <c r="BE55" s="21">
        <f ca="1">SUM(BD55-BC55)</f>
        <v>8</v>
      </c>
      <c r="BF55" s="22">
        <f ca="1">IF(BE55=0,0,IF(BC55=0,1,BE55/BC55))</f>
        <v>0.13559322033898305</v>
      </c>
      <c r="BG55" s="21">
        <f>+DG55</f>
        <v>17</v>
      </c>
      <c r="BH55" s="87">
        <f ca="1">OFFSET(DG55,0,14,1,1)</f>
        <v>10</v>
      </c>
      <c r="BI55" s="21">
        <f ca="1">SUM(BH55-BG55)</f>
        <v>-7</v>
      </c>
      <c r="BJ55" s="22">
        <f ca="1">IF(BI55=0,0,IF(BG55=0,1,BI55/BG55))</f>
        <v>-0.41176470588235292</v>
      </c>
      <c r="BK55" s="21">
        <f>SUMIF($C$6:BJ$6,BK$5,$C55:BJ55)</f>
        <v>76</v>
      </c>
      <c r="BL55" s="87">
        <f ca="1">SUMIF($C$6:BK$6,BL$5,$C55:BK55)</f>
        <v>77</v>
      </c>
      <c r="BM55" s="21">
        <f ca="1">SUM(BL55-BK55)</f>
        <v>1</v>
      </c>
      <c r="BN55" s="22">
        <f ca="1">IF(BM55=0,0,IF(BK55=0,1,BM55/BK55))</f>
        <v>1.3157894736842105E-2</v>
      </c>
      <c r="BO55" s="21">
        <f>+DH55</f>
        <v>12</v>
      </c>
      <c r="BP55" s="87">
        <f ca="1">OFFSET(DH55,0,14,1,1)</f>
        <v>16</v>
      </c>
      <c r="BQ55" s="21">
        <f ca="1">SUM(BP55-BO55)</f>
        <v>4</v>
      </c>
      <c r="BR55" s="22">
        <f ca="1">IF(BQ55=0,0,IF(BO55=0,1,BQ55/BO55))</f>
        <v>0.33333333333333331</v>
      </c>
      <c r="BS55" s="21">
        <f>SUMIF($C$6:BR$6,BS$5,$C55:BR55)</f>
        <v>88</v>
      </c>
      <c r="BT55" s="87">
        <f ca="1">SUMIF($C$6:BS$6,BT$5,$C55:BS55)</f>
        <v>93</v>
      </c>
      <c r="BU55" s="21">
        <f ca="1">SUM(BT55-BS55)</f>
        <v>5</v>
      </c>
      <c r="BV55" s="22">
        <f ca="1">IF(BU55=0,0,IF(BS55=0,1,BU55/BS55))</f>
        <v>5.6818181818181816E-2</v>
      </c>
      <c r="BW55" s="21">
        <f>+DI55</f>
        <v>7</v>
      </c>
      <c r="BX55" s="87">
        <f ca="1">OFFSET(DI55,0,14,1,1)</f>
        <v>11</v>
      </c>
      <c r="BY55" s="21">
        <f ca="1">SUM(BX55-BW55)</f>
        <v>4</v>
      </c>
      <c r="BZ55" s="22">
        <f ca="1">IF(BY55=0,0,IF(BW55=0,1,BY55/BW55))</f>
        <v>0.5714285714285714</v>
      </c>
      <c r="CA55" s="21">
        <f>SUMIF($C$6:BZ$6,CA$5,$C55:BZ55)</f>
        <v>95</v>
      </c>
      <c r="CB55" s="87">
        <f ca="1">SUMIF($C$6:CA$6,CB$5,$C55:CA55)</f>
        <v>104</v>
      </c>
      <c r="CC55" s="21">
        <f ca="1">SUM(CB55-CA55)</f>
        <v>9</v>
      </c>
      <c r="CD55" s="22">
        <f ca="1">IF(CC55=0,0,IF(CA55=0,1,CC55/CA55))</f>
        <v>9.4736842105263161E-2</v>
      </c>
      <c r="CE55" s="21">
        <f>+DJ55</f>
        <v>14</v>
      </c>
      <c r="CF55" s="87">
        <f ca="1">OFFSET(DJ55,0,14,1,1)</f>
        <v>13</v>
      </c>
      <c r="CG55" s="21">
        <f ca="1">SUM(CF55-CE55)</f>
        <v>-1</v>
      </c>
      <c r="CH55" s="22">
        <f ca="1">IF(CG55=0,0,IF(CE55=0,1,CG55/CE55))</f>
        <v>-7.1428571428571425E-2</v>
      </c>
      <c r="CI55" s="21">
        <f>SUMIF($C$6:CH$6,CI$5,$C55:CH55)</f>
        <v>109</v>
      </c>
      <c r="CJ55" s="87">
        <f ca="1">SUMIF($C$6:CI$6,CJ$5,$C55:CI55)</f>
        <v>117</v>
      </c>
      <c r="CK55" s="21">
        <f ca="1">SUM(CJ55-CI55)</f>
        <v>8</v>
      </c>
      <c r="CL55" s="22">
        <f ca="1">IF(CK55=0,0,IF(CI55=0,1,CK55/CI55))</f>
        <v>7.3394495412844041E-2</v>
      </c>
      <c r="CM55" s="21">
        <f>+DK55</f>
        <v>13</v>
      </c>
      <c r="CN55" s="87">
        <f ca="1">OFFSET(DK55,0,14,1,1)</f>
        <v>13</v>
      </c>
      <c r="CO55" s="21">
        <f ca="1">SUM(CN55-CM55)</f>
        <v>0</v>
      </c>
      <c r="CP55" s="22">
        <f ca="1">IF(CO55=0,0,IF(CM55=0,1,CO55/CM55))</f>
        <v>0</v>
      </c>
      <c r="CQ55" s="21">
        <f>SUMIF($C$6:CP$6,CQ$5,$C55:CP55)</f>
        <v>122</v>
      </c>
      <c r="CR55" s="87">
        <f ca="1">SUMIF($C$6:CQ$6,CR$5,$C55:CQ55)</f>
        <v>130</v>
      </c>
      <c r="CS55" s="21">
        <f ca="1">SUM(CR55-CQ55)</f>
        <v>8</v>
      </c>
      <c r="CT55" s="22">
        <f ca="1">IF(CS55=0,0,IF(CQ55=0,1,CS55/CQ55))</f>
        <v>6.5573770491803282E-2</v>
      </c>
      <c r="CW55" s="12" t="s">
        <v>15</v>
      </c>
      <c r="CX55" s="81" t="s">
        <v>7</v>
      </c>
      <c r="CY55" s="16"/>
      <c r="CZ55" s="88">
        <f>SUMIF(RBW!$A$87:$A$92,'2010-2011'!CZ$7,RBW!D$87:D$92)</f>
        <v>7</v>
      </c>
      <c r="DA55" s="88">
        <f>SUMIF(RBW!$A$87:$A$92,'2010-2011'!DA$7,RBW!E$87:E$92)</f>
        <v>4</v>
      </c>
      <c r="DB55" s="88">
        <f>SUMIF(RBW!$A$87:$A$92,'2010-2011'!DB$7,RBW!F$87:F$92)</f>
        <v>13</v>
      </c>
      <c r="DC55" s="88">
        <f>SUMIF(RBW!$A$87:$A$92,'2010-2011'!DC$7,RBW!G$87:G$92)</f>
        <v>4</v>
      </c>
      <c r="DD55" s="88">
        <f>SUMIF(RBW!$A$87:$A$92,'2010-2011'!DD$7,RBW!H$87:H$92)</f>
        <v>12</v>
      </c>
      <c r="DE55" s="88">
        <f>SUMIF(RBW!$A$87:$A$92,'2010-2011'!DE$7,RBW!I$87:I$92)</f>
        <v>11</v>
      </c>
      <c r="DF55" s="88">
        <f>SUMIF(RBW!$A$87:$A$92,'2010-2011'!DF$7,RBW!J$87:J$92)</f>
        <v>8</v>
      </c>
      <c r="DG55" s="88">
        <f>SUMIF(RBW!$A$87:$A$92,'2010-2011'!DG$7,RBW!K$87:K$92)</f>
        <v>17</v>
      </c>
      <c r="DH55" s="88">
        <f>SUMIF(RBW!$A$87:$A$92,'2010-2011'!DH$7,RBW!L$87:L$92)</f>
        <v>12</v>
      </c>
      <c r="DI55" s="88">
        <f>SUMIF(RBW!$A$87:$A$92,'2010-2011'!DI$7,RBW!M$87:M$92)</f>
        <v>7</v>
      </c>
      <c r="DJ55" s="88">
        <f>SUMIF(RBW!$A$87:$A$92,'2010-2011'!DJ$7,RBW!N$87:N$92)</f>
        <v>14</v>
      </c>
      <c r="DK55" s="88">
        <f>SUMIF(RBW!$A$87:$A$92,'2010-2011'!DK$7,RBW!O$87:O$92)</f>
        <v>13</v>
      </c>
      <c r="DN55" s="88">
        <f>SUMIF(RBW!$A$87:$A$92,'2010-2011'!DN$7,RBW!D$87:D$92)</f>
        <v>7</v>
      </c>
      <c r="DO55" s="88">
        <f>SUMIF(RBW!$A$87:$A$92,'2010-2011'!DO$7,RBW!E$87:E$92)</f>
        <v>4</v>
      </c>
      <c r="DP55" s="88">
        <f>SUMIF(RBW!$A$87:$A$92,'2010-2011'!DP$7,RBW!F$87:F$92)</f>
        <v>9</v>
      </c>
      <c r="DQ55" s="88">
        <f>SUMIF(RBW!$A$87:$A$92,'2010-2011'!DQ$7,RBW!G$87:G$92)</f>
        <v>9</v>
      </c>
      <c r="DR55" s="88">
        <f>SUMIF(RBW!$A$87:$A$92,'2010-2011'!DR$7,RBW!H$87:H$92)</f>
        <v>13</v>
      </c>
      <c r="DS55" s="88">
        <f>SUMIF(RBW!$A$87:$A$92,'2010-2011'!DS$7,RBW!I$87:I$92)</f>
        <v>13</v>
      </c>
      <c r="DT55" s="88">
        <f>SUMIF(RBW!$A$87:$A$92,'2010-2011'!DT$7,RBW!J$87:J$92)</f>
        <v>12</v>
      </c>
      <c r="DU55" s="88">
        <f>SUMIF(RBW!$A$87:$A$92,'2010-2011'!DU$7,RBW!K$87:K$92)</f>
        <v>10</v>
      </c>
      <c r="DV55" s="88">
        <f>SUMIF(RBW!$A$87:$A$92,'2010-2011'!DV$7,RBW!L$87:L$92)</f>
        <v>16</v>
      </c>
      <c r="DW55" s="88">
        <f>SUMIF(RBW!$A$87:$A$92,'2010-2011'!DW$7,RBW!M$87:M$92)</f>
        <v>11</v>
      </c>
      <c r="DX55" s="88">
        <f>SUMIF(RBW!$A$87:$A$92,'2010-2011'!DX$7,RBW!N$87:N$92)</f>
        <v>13</v>
      </c>
      <c r="DY55" s="88">
        <f>SUMIF(RBW!$A$87:$A$92,'2010-2011'!DY$7,RBW!O$87:O$92)</f>
        <v>13</v>
      </c>
      <c r="DZ55"/>
    </row>
    <row r="56" spans="1:130" s="12" customFormat="1" ht="15.6">
      <c r="A56" s="100"/>
      <c r="B56" s="29" t="s">
        <v>8</v>
      </c>
      <c r="C56" s="87">
        <f>+CZ56</f>
        <v>638</v>
      </c>
      <c r="D56" s="87">
        <f ca="1">OFFSET(CZ56,0,14,1,1)</f>
        <v>748</v>
      </c>
      <c r="E56" s="87">
        <f ca="1">SUM(D56-C56)</f>
        <v>110</v>
      </c>
      <c r="F56" s="22">
        <f ca="1">IF(E56=0,0,IF(C56=0,1,E56/C56))</f>
        <v>0.17241379310344829</v>
      </c>
      <c r="G56" s="87">
        <f>SUMIF($C$6:F$6,G$5,$C56:F56)</f>
        <v>638</v>
      </c>
      <c r="H56" s="87">
        <f ca="1">SUMIF($C$6:G$6,H$5,$C56:G56)</f>
        <v>748</v>
      </c>
      <c r="I56" s="87">
        <f ca="1">SUM(H56-G56)</f>
        <v>110</v>
      </c>
      <c r="J56" s="22">
        <f ca="1">IF(I56=0,0,IF(G56=0,1,I56/G56))</f>
        <v>0.17241379310344829</v>
      </c>
      <c r="K56" s="87">
        <f>+DA56</f>
        <v>536</v>
      </c>
      <c r="L56" s="87">
        <f ca="1">OFFSET(DA56,0,14,1,1)</f>
        <v>712</v>
      </c>
      <c r="M56" s="87">
        <f ca="1">SUM(L56-K56)</f>
        <v>176</v>
      </c>
      <c r="N56" s="22">
        <f ca="1">IF(M56=0,0,IF(K56=0,1,M56/K56))</f>
        <v>0.32835820895522388</v>
      </c>
      <c r="O56" s="87">
        <f>SUMIF($C$6:N$6,O$5,$C56:N56)</f>
        <v>1174</v>
      </c>
      <c r="P56" s="87">
        <f ca="1">SUMIF($C$6:O$6,P$5,$C56:O56)</f>
        <v>1460</v>
      </c>
      <c r="Q56" s="87">
        <f ca="1">SUM(P56-O56)</f>
        <v>286</v>
      </c>
      <c r="R56" s="22">
        <f ca="1">IF(Q56=0,0,IF(O56=0,1,Q56/O56))</f>
        <v>0.24361158432708688</v>
      </c>
      <c r="S56" s="87">
        <f>+DB56</f>
        <v>980</v>
      </c>
      <c r="T56" s="87">
        <f ca="1">OFFSET(DB56,0,14,1,1)</f>
        <v>1038</v>
      </c>
      <c r="U56" s="87">
        <f ca="1">SUM(T56-S56)</f>
        <v>58</v>
      </c>
      <c r="V56" s="22">
        <f ca="1">IF(U56=0,0,IF(S56=0,1,U56/S56))</f>
        <v>5.9183673469387757E-2</v>
      </c>
      <c r="W56" s="87">
        <f>SUMIF($C$6:V$6,W$5,$C56:V56)</f>
        <v>2154</v>
      </c>
      <c r="X56" s="87">
        <f ca="1">SUMIF($C$6:W$6,X$5,$C56:W56)</f>
        <v>2498</v>
      </c>
      <c r="Y56" s="87">
        <f ca="1">SUM(X56-W56)</f>
        <v>344</v>
      </c>
      <c r="Z56" s="22">
        <f ca="1">IF(Y56=0,0,IF(W56=0,1,Y56/W56))</f>
        <v>0.15970287836583102</v>
      </c>
      <c r="AA56" s="87">
        <f>+DC56</f>
        <v>1730</v>
      </c>
      <c r="AB56" s="87">
        <f ca="1">OFFSET(DC56,0,14,1,1)</f>
        <v>1776</v>
      </c>
      <c r="AC56" s="87">
        <f ca="1">SUM(AB56-AA56)</f>
        <v>46</v>
      </c>
      <c r="AD56" s="22">
        <f ca="1">IF(AC56=0,0,IF(AA56=0,1,AC56/AA56))</f>
        <v>2.6589595375722544E-2</v>
      </c>
      <c r="AE56" s="87">
        <f>SUMIF($C$6:AD$6,AE$5,$C56:AD56)</f>
        <v>3884</v>
      </c>
      <c r="AF56" s="87">
        <f ca="1">SUMIF($C$6:AE$6,AF$5,$C56:AE56)</f>
        <v>4274</v>
      </c>
      <c r="AG56" s="87">
        <f ca="1">SUM(AF56-AE56)</f>
        <v>390</v>
      </c>
      <c r="AH56" s="22">
        <f ca="1">IF(AG56=0,0,IF(AE56=0,1,AG56/AE56))</f>
        <v>0.1004119464469619</v>
      </c>
      <c r="AI56" s="87">
        <f>+DD56</f>
        <v>3184</v>
      </c>
      <c r="AJ56" s="87">
        <f ca="1">OFFSET(DD56,0,14,1,1)</f>
        <v>3194</v>
      </c>
      <c r="AK56" s="87">
        <f ca="1">SUM(AJ56-AI56)</f>
        <v>10</v>
      </c>
      <c r="AL56" s="22">
        <f ca="1">IF(AK56=0,0,IF(AI56=0,1,AK56/AI56))</f>
        <v>3.1407035175879399E-3</v>
      </c>
      <c r="AM56" s="87">
        <f>SUMIF($C$6:AL$6,AM$5,$C56:AL56)</f>
        <v>7068</v>
      </c>
      <c r="AN56" s="87">
        <f ca="1">SUMIF($C$6:AM$6,AN$5,$C56:AM56)</f>
        <v>7468</v>
      </c>
      <c r="AO56" s="87">
        <f ca="1">SUM(AN56-AM56)</f>
        <v>400</v>
      </c>
      <c r="AP56" s="22">
        <f ca="1">IF(AO56=0,0,IF(AM56=0,1,AO56/AM56))</f>
        <v>5.6593095642331635E-2</v>
      </c>
      <c r="AQ56" s="87">
        <f>+DE56</f>
        <v>3384</v>
      </c>
      <c r="AR56" s="87">
        <f ca="1">OFFSET(DE56,0,14,1,1)</f>
        <v>3702</v>
      </c>
      <c r="AS56" s="87">
        <f ca="1">SUM(AR56-AQ56)</f>
        <v>318</v>
      </c>
      <c r="AT56" s="22">
        <f ca="1">IF(AS56=0,0,IF(AQ56=0,1,AS56/AQ56))</f>
        <v>9.3971631205673756E-2</v>
      </c>
      <c r="AU56" s="87">
        <f>SUMIF($C$6:AT$6,AU$5,$C56:AT56)</f>
        <v>10452</v>
      </c>
      <c r="AV56" s="87">
        <f ca="1">SUMIF($C$6:AU$6,AV$5,$C56:AU56)</f>
        <v>11170</v>
      </c>
      <c r="AW56" s="87">
        <f ca="1">SUM(AV56-AU56)</f>
        <v>718</v>
      </c>
      <c r="AX56" s="22">
        <f ca="1">IF(AW56=0,0,IF(AU56=0,1,AW56/AU56))</f>
        <v>6.8694986605434369E-2</v>
      </c>
      <c r="AY56" s="87">
        <f>+DF56</f>
        <v>3758</v>
      </c>
      <c r="AZ56" s="87">
        <f ca="1">OFFSET(DF56,0,14,1,1)</f>
        <v>3714</v>
      </c>
      <c r="BA56" s="87">
        <f ca="1">SUM(AZ56-AY56)</f>
        <v>-44</v>
      </c>
      <c r="BB56" s="22">
        <f ca="1">IF(BA56=0,0,IF(AY56=0,1,BA56/AY56))</f>
        <v>-1.1708355508249068E-2</v>
      </c>
      <c r="BC56" s="87">
        <f>SUMIF($C$6:BB$6,BC$5,$C56:BB56)</f>
        <v>14210</v>
      </c>
      <c r="BD56" s="87">
        <f ca="1">SUMIF($C$6:BC$6,BD$5,$C56:BC56)</f>
        <v>14884</v>
      </c>
      <c r="BE56" s="87">
        <f ca="1">SUM(BD56-BC56)</f>
        <v>674</v>
      </c>
      <c r="BF56" s="22">
        <f ca="1">IF(BE56=0,0,IF(BC56=0,1,BE56/BC56))</f>
        <v>4.7431386347642504E-2</v>
      </c>
      <c r="BG56" s="87">
        <f>+DG56</f>
        <v>3834</v>
      </c>
      <c r="BH56" s="87">
        <f ca="1">OFFSET(DG56,0,14,1,1)</f>
        <v>3580</v>
      </c>
      <c r="BI56" s="87">
        <f ca="1">SUM(BH56-BG56)</f>
        <v>-254</v>
      </c>
      <c r="BJ56" s="22">
        <f ca="1">IF(BI56=0,0,IF(BG56=0,1,BI56/BG56))</f>
        <v>-6.6249347939488779E-2</v>
      </c>
      <c r="BK56" s="87">
        <f>SUMIF($C$6:BJ$6,BK$5,$C56:BJ56)</f>
        <v>18044</v>
      </c>
      <c r="BL56" s="87">
        <f ca="1">SUMIF($C$6:BK$6,BL$5,$C56:BK56)</f>
        <v>18464</v>
      </c>
      <c r="BM56" s="87">
        <f ca="1">SUM(BL56-BK56)</f>
        <v>420</v>
      </c>
      <c r="BN56" s="22">
        <f ca="1">IF(BM56=0,0,IF(BK56=0,1,BM56/BK56))</f>
        <v>2.3276435380181777E-2</v>
      </c>
      <c r="BO56" s="87">
        <f>+DH56</f>
        <v>3696</v>
      </c>
      <c r="BP56" s="87">
        <f ca="1">OFFSET(DH56,0,14,1,1)</f>
        <v>3704</v>
      </c>
      <c r="BQ56" s="87">
        <f ca="1">SUM(BP56-BO56)</f>
        <v>8</v>
      </c>
      <c r="BR56" s="22">
        <f ca="1">IF(BQ56=0,0,IF(BO56=0,1,BQ56/BO56))</f>
        <v>2.1645021645021645E-3</v>
      </c>
      <c r="BS56" s="87">
        <f>SUMIF($C$6:BR$6,BS$5,$C56:BR56)</f>
        <v>21740</v>
      </c>
      <c r="BT56" s="87">
        <f ca="1">SUMIF($C$6:BS$6,BT$5,$C56:BS56)</f>
        <v>22168</v>
      </c>
      <c r="BU56" s="87">
        <f ca="1">SUM(BT56-BS56)</f>
        <v>428</v>
      </c>
      <c r="BV56" s="22">
        <f ca="1">IF(BU56=0,0,IF(BS56=0,1,BU56/BS56))</f>
        <v>1.968721251149954E-2</v>
      </c>
      <c r="BW56" s="87">
        <f>+DI56</f>
        <v>3018</v>
      </c>
      <c r="BX56" s="87">
        <f ca="1">OFFSET(DI56,0,14,1,1)</f>
        <v>2970</v>
      </c>
      <c r="BY56" s="87">
        <f ca="1">SUM(BX56-BW56)</f>
        <v>-48</v>
      </c>
      <c r="BZ56" s="22">
        <f ca="1">IF(BY56=0,0,IF(BW56=0,1,BY56/BW56))</f>
        <v>-1.5904572564612324E-2</v>
      </c>
      <c r="CA56" s="87">
        <f>SUMIF($C$6:BZ$6,CA$5,$C56:BZ56)</f>
        <v>24758</v>
      </c>
      <c r="CB56" s="87">
        <f ca="1">SUMIF($C$6:CA$6,CB$5,$C56:CA56)</f>
        <v>25138</v>
      </c>
      <c r="CC56" s="87">
        <f ca="1">SUM(CB56-CA56)</f>
        <v>380</v>
      </c>
      <c r="CD56" s="22">
        <f ca="1">IF(CC56=0,0,IF(CA56=0,1,CC56/CA56))</f>
        <v>1.5348574198238953E-2</v>
      </c>
      <c r="CE56" s="87">
        <f>+DJ56</f>
        <v>1616</v>
      </c>
      <c r="CF56" s="87">
        <f ca="1">OFFSET(DJ56,0,14,1,1)</f>
        <v>1350</v>
      </c>
      <c r="CG56" s="87">
        <f ca="1">SUM(CF56-CE56)</f>
        <v>-266</v>
      </c>
      <c r="CH56" s="22">
        <f ca="1">IF(CG56=0,0,IF(CE56=0,1,CG56/CE56))</f>
        <v>-0.16460396039603961</v>
      </c>
      <c r="CI56" s="87">
        <f>SUMIF($C$6:CH$6,CI$5,$C56:CH56)</f>
        <v>26374</v>
      </c>
      <c r="CJ56" s="87">
        <f ca="1">SUMIF($C$6:CI$6,CJ$5,$C56:CI56)</f>
        <v>26488</v>
      </c>
      <c r="CK56" s="87">
        <f ca="1">SUM(CJ56-CI56)</f>
        <v>114</v>
      </c>
      <c r="CL56" s="22">
        <f ca="1">IF(CK56=0,0,IF(CI56=0,1,CK56/CI56))</f>
        <v>4.322438765450823E-3</v>
      </c>
      <c r="CM56" s="87">
        <f>+DK56</f>
        <v>1076</v>
      </c>
      <c r="CN56" s="87">
        <f ca="1">OFFSET(DK56,0,14,1,1)</f>
        <v>1090</v>
      </c>
      <c r="CO56" s="87">
        <f ca="1">SUM(CN56-CM56)</f>
        <v>14</v>
      </c>
      <c r="CP56" s="22">
        <f ca="1">IF(CO56=0,0,IF(CM56=0,1,CO56/CM56))</f>
        <v>1.3011152416356878E-2</v>
      </c>
      <c r="CQ56" s="87">
        <f>SUMIF($C$6:CP$6,CQ$5,$C56:CP56)</f>
        <v>27450</v>
      </c>
      <c r="CR56" s="87">
        <f ca="1">SUMIF($C$6:CQ$6,CR$5,$C56:CQ56)</f>
        <v>27578</v>
      </c>
      <c r="CS56" s="87">
        <f ca="1">SUM(CR56-CQ56)</f>
        <v>128</v>
      </c>
      <c r="CT56" s="22">
        <f ca="1">IF(CS56=0,0,IF(CQ56=0,1,CS56/CQ56))</f>
        <v>4.663023679417122E-3</v>
      </c>
      <c r="CW56" s="12" t="s">
        <v>15</v>
      </c>
      <c r="CX56" s="81" t="s">
        <v>8</v>
      </c>
      <c r="CY56" s="16"/>
      <c r="CZ56" s="88">
        <f>SUMIF(RBW!$A$101:$A$106,'2010-2011'!CZ$7,RBW!D$101:D$106)</f>
        <v>638</v>
      </c>
      <c r="DA56" s="88">
        <f>SUMIF(RBW!$A$101:$A$106,'2010-2011'!DA$7,RBW!E$101:E$106)</f>
        <v>536</v>
      </c>
      <c r="DB56" s="88">
        <f>SUMIF(RBW!$A$101:$A$106,'2010-2011'!DB$7,RBW!F$101:F$106)</f>
        <v>980</v>
      </c>
      <c r="DC56" s="88">
        <f>SUMIF(RBW!$A$101:$A$106,'2010-2011'!DC$7,RBW!G$101:G$106)</f>
        <v>1730</v>
      </c>
      <c r="DD56" s="88">
        <f>SUMIF(RBW!$A$101:$A$106,'2010-2011'!DD$7,RBW!H$101:H$106)</f>
        <v>3184</v>
      </c>
      <c r="DE56" s="88">
        <f>SUMIF(RBW!$A$101:$A$106,'2010-2011'!DE$7,RBW!I$101:I$106)</f>
        <v>3384</v>
      </c>
      <c r="DF56" s="88">
        <f>SUMIF(RBW!$A$101:$A$106,'2010-2011'!DF$7,RBW!J$101:J$106)</f>
        <v>3758</v>
      </c>
      <c r="DG56" s="88">
        <f>SUMIF(RBW!$A$101:$A$106,'2010-2011'!DG$7,RBW!K$101:K$106)</f>
        <v>3834</v>
      </c>
      <c r="DH56" s="88">
        <f>SUMIF(RBW!$A$101:$A$106,'2010-2011'!DH$7,RBW!L$101:L$106)</f>
        <v>3696</v>
      </c>
      <c r="DI56" s="88">
        <f>SUMIF(RBW!$A$101:$A$106,'2010-2011'!DI$7,RBW!M$101:M$106)</f>
        <v>3018</v>
      </c>
      <c r="DJ56" s="88">
        <f>SUMIF(RBW!$A$101:$A$106,'2010-2011'!DJ$7,RBW!N$101:N$106)</f>
        <v>1616</v>
      </c>
      <c r="DK56" s="88">
        <f>SUMIF(RBW!$A$101:$A$106,'2010-2011'!DK$7,RBW!O$101:O$106)</f>
        <v>1076</v>
      </c>
      <c r="DN56" s="88">
        <f>SUMIF(RBW!$A$101:$A$106,'2010-2011'!DN$7,RBW!D$101:D$106)</f>
        <v>748</v>
      </c>
      <c r="DO56" s="88">
        <f>SUMIF(RBW!$A$101:$A$106,'2010-2011'!DO$7,RBW!E$101:E$106)</f>
        <v>712</v>
      </c>
      <c r="DP56" s="88">
        <f>SUMIF(RBW!$A$101:$A$106,'2010-2011'!DP$7,RBW!F$101:F$106)</f>
        <v>1038</v>
      </c>
      <c r="DQ56" s="88">
        <f>SUMIF(RBW!$A$101:$A$106,'2010-2011'!DQ$7,RBW!G$101:G$106)</f>
        <v>1776</v>
      </c>
      <c r="DR56" s="88">
        <f>SUMIF(RBW!$A$101:$A$106,'2010-2011'!DR$7,RBW!H$101:H$106)</f>
        <v>3194</v>
      </c>
      <c r="DS56" s="88">
        <f>SUMIF(RBW!$A$101:$A$106,'2010-2011'!DS$7,RBW!I$101:I$106)</f>
        <v>3702</v>
      </c>
      <c r="DT56" s="88">
        <f>SUMIF(RBW!$A$101:$A$106,'2010-2011'!DT$7,RBW!J$101:J$106)</f>
        <v>3714</v>
      </c>
      <c r="DU56" s="88">
        <f>SUMIF(RBW!$A$101:$A$106,'2010-2011'!DU$7,RBW!K$101:K$106)</f>
        <v>3580</v>
      </c>
      <c r="DV56" s="88">
        <f>SUMIF(RBW!$A$101:$A$106,'2010-2011'!DV$7,RBW!L$101:L$106)</f>
        <v>3704</v>
      </c>
      <c r="DW56" s="88">
        <f>SUMIF(RBW!$A$101:$A$106,'2010-2011'!DW$7,RBW!M$101:M$106)</f>
        <v>2970</v>
      </c>
      <c r="DX56" s="88">
        <f>SUMIF(RBW!$A$101:$A$106,'2010-2011'!DX$7,RBW!N$101:N$106)</f>
        <v>1350</v>
      </c>
      <c r="DY56" s="88">
        <f>SUMIF(RBW!$A$101:$A$106,'2010-2011'!DY$7,RBW!O$101:O$106)</f>
        <v>1090</v>
      </c>
      <c r="DZ56"/>
    </row>
    <row r="57" spans="1:130" s="16" customFormat="1" ht="15.6">
      <c r="A57" s="90"/>
      <c r="B57" s="27" t="s">
        <v>9</v>
      </c>
      <c r="C57" s="14">
        <f>+SUM(C54:C56)</f>
        <v>165830</v>
      </c>
      <c r="D57" s="103">
        <f ca="1">+SUM(D54:D56)</f>
        <v>193833</v>
      </c>
      <c r="E57" s="14">
        <f ca="1">SUM(E54:E56)</f>
        <v>28003</v>
      </c>
      <c r="F57" s="15">
        <f ca="1">IF(E57=0,0,IF(C57=0,1,E57/C57))</f>
        <v>0.16886570584333355</v>
      </c>
      <c r="G57" s="14">
        <f>SUM(G54:G56)</f>
        <v>165830</v>
      </c>
      <c r="H57" s="103">
        <f ca="1">SUM(H54:H56)</f>
        <v>193833</v>
      </c>
      <c r="I57" s="14">
        <f ca="1">SUM(I54:I56)</f>
        <v>28003</v>
      </c>
      <c r="J57" s="15">
        <f ca="1">IF(I57=0,0,IF(G57=0,1,I57/G57))</f>
        <v>0.16886570584333355</v>
      </c>
      <c r="K57" s="14">
        <f>+SUM(K54:K56)</f>
        <v>157153</v>
      </c>
      <c r="L57" s="103">
        <f ca="1">+SUM(L54:L56)</f>
        <v>187453</v>
      </c>
      <c r="M57" s="14">
        <f ca="1">SUM(M54:M56)</f>
        <v>30300</v>
      </c>
      <c r="N57" s="15">
        <f ca="1">IF(M57=0,0,IF(K57=0,1,M57/K57))</f>
        <v>0.19280573708424276</v>
      </c>
      <c r="O57" s="14">
        <f>SUM(O54:O56)</f>
        <v>322983</v>
      </c>
      <c r="P57" s="103">
        <f ca="1">SUM(P54:P56)</f>
        <v>381286</v>
      </c>
      <c r="Q57" s="14">
        <f ca="1">SUM(Q54:Q56)</f>
        <v>58303</v>
      </c>
      <c r="R57" s="15">
        <f ca="1">IF(Q57=0,0,IF(O57=0,1,Q57/O57))</f>
        <v>0.18051414470730659</v>
      </c>
      <c r="S57" s="14">
        <f>+SUM(S54:S56)</f>
        <v>211583</v>
      </c>
      <c r="T57" s="103">
        <f ca="1">+SUM(T54:T56)</f>
        <v>234660</v>
      </c>
      <c r="U57" s="14">
        <f ca="1">SUM(U54:U56)</f>
        <v>23077</v>
      </c>
      <c r="V57" s="15">
        <f ca="1">IF(U57=0,0,IF(S57=0,1,U57/S57))</f>
        <v>0.10906830889060085</v>
      </c>
      <c r="W57" s="14">
        <f>SUM(W54:W56)</f>
        <v>534566</v>
      </c>
      <c r="X57" s="103">
        <f ca="1">SUM(X54:X56)</f>
        <v>615946</v>
      </c>
      <c r="Y57" s="14">
        <f ca="1">SUM(Y54:Y56)</f>
        <v>81380</v>
      </c>
      <c r="Z57" s="15">
        <f ca="1">IF(Y57=0,0,IF(W57=0,1,Y57/W57))</f>
        <v>0.15223564536465095</v>
      </c>
      <c r="AA57" s="14">
        <f>+SUM(AA54:AA56)</f>
        <v>234464</v>
      </c>
      <c r="AB57" s="103">
        <f ca="1">+SUM(AB54:AB56)</f>
        <v>274324</v>
      </c>
      <c r="AC57" s="14">
        <f ca="1">SUM(AC54:AC56)</f>
        <v>39860</v>
      </c>
      <c r="AD57" s="15">
        <f ca="1">IF(AC57=0,0,IF(AA57=0,1,AC57/AA57))</f>
        <v>0.17000477685273646</v>
      </c>
      <c r="AE57" s="14">
        <f>SUM(AE54:AE56)</f>
        <v>769030</v>
      </c>
      <c r="AF57" s="103">
        <f ca="1">SUM(AF54:AF56)</f>
        <v>890270</v>
      </c>
      <c r="AG57" s="14">
        <f ca="1">SUM(AG54:AG56)</f>
        <v>121240</v>
      </c>
      <c r="AH57" s="15">
        <f ca="1">IF(AG57=0,0,IF(AE57=0,1,AG57/AE57))</f>
        <v>0.15765314747149006</v>
      </c>
      <c r="AI57" s="14">
        <f>+SUM(AI54:AI56)</f>
        <v>260579</v>
      </c>
      <c r="AJ57" s="103">
        <f ca="1">+SUM(AJ54:AJ56)</f>
        <v>302305</v>
      </c>
      <c r="AK57" s="14">
        <f ca="1">SUM(AK54:AK56)</f>
        <v>41726</v>
      </c>
      <c r="AL57" s="15">
        <f ca="1">IF(AK57=0,0,IF(AI57=0,1,AK57/AI57))</f>
        <v>0.16012802259583467</v>
      </c>
      <c r="AM57" s="14">
        <f>SUM(AM54:AM56)</f>
        <v>1029609</v>
      </c>
      <c r="AN57" s="103">
        <f ca="1">SUM(AN54:AN56)</f>
        <v>1192575</v>
      </c>
      <c r="AO57" s="14">
        <f ca="1">SUM(AO54:AO56)</f>
        <v>162966</v>
      </c>
      <c r="AP57" s="15">
        <f ca="1">IF(AO57=0,0,IF(AM57=0,1,AO57/AM57))</f>
        <v>0.15827950221880344</v>
      </c>
      <c r="AQ57" s="14">
        <f>+SUM(AQ54:AQ56)</f>
        <v>267064</v>
      </c>
      <c r="AR57" s="103">
        <f ca="1">+SUM(AR54:AR56)</f>
        <v>322345</v>
      </c>
      <c r="AS57" s="14">
        <f ca="1">SUM(AS54:AS56)</f>
        <v>55281</v>
      </c>
      <c r="AT57" s="15">
        <f ca="1">IF(AS57=0,0,IF(AQ57=0,1,AS57/AQ57))</f>
        <v>0.20699532696282538</v>
      </c>
      <c r="AU57" s="14">
        <f>SUM(AU54:AU56)</f>
        <v>1296673</v>
      </c>
      <c r="AV57" s="103">
        <f ca="1">SUM(AV54:AV56)</f>
        <v>1514920</v>
      </c>
      <c r="AW57" s="14">
        <f ca="1">SUM(AW54:AW56)</f>
        <v>218247</v>
      </c>
      <c r="AX57" s="15">
        <f ca="1">IF(AW57=0,0,IF(AU57=0,1,AW57/AU57))</f>
        <v>0.16831305965343615</v>
      </c>
      <c r="AY57" s="14">
        <f>+SUM(AY54:AY56)</f>
        <v>366009</v>
      </c>
      <c r="AZ57" s="103">
        <f ca="1">+SUM(AZ54:AZ56)</f>
        <v>408805</v>
      </c>
      <c r="BA57" s="14">
        <f ca="1">SUM(BA54:BA56)</f>
        <v>42796</v>
      </c>
      <c r="BB57" s="15">
        <f ca="1">IF(BA57=0,0,IF(AY57=0,1,BA57/AY57))</f>
        <v>0.11692608651699822</v>
      </c>
      <c r="BC57" s="14">
        <f>SUM(BC54:BC56)</f>
        <v>1662682</v>
      </c>
      <c r="BD57" s="103">
        <f ca="1">SUM(BD54:BD56)</f>
        <v>1923725</v>
      </c>
      <c r="BE57" s="14">
        <f ca="1">SUM(BE54:BE56)</f>
        <v>261043</v>
      </c>
      <c r="BF57" s="15">
        <f ca="1">IF(BE57=0,0,IF(BC57=0,1,BE57/BC57))</f>
        <v>0.15700115836942963</v>
      </c>
      <c r="BG57" s="14">
        <f>+SUM(BG54:BG56)</f>
        <v>374687</v>
      </c>
      <c r="BH57" s="103">
        <f ca="1">+SUM(BH54:BH56)</f>
        <v>411205</v>
      </c>
      <c r="BI57" s="14">
        <f ca="1">SUM(BI54:BI56)</f>
        <v>36518</v>
      </c>
      <c r="BJ57" s="15">
        <f ca="1">IF(BI57=0,0,IF(BG57=0,1,BI57/BG57))</f>
        <v>9.7462682185397415E-2</v>
      </c>
      <c r="BK57" s="14">
        <f>SUM(BK54:BK56)</f>
        <v>2037369</v>
      </c>
      <c r="BL57" s="103">
        <f ca="1">SUM(BL54:BL56)</f>
        <v>2334930</v>
      </c>
      <c r="BM57" s="14">
        <f ca="1">SUM(BM54:BM56)</f>
        <v>297561</v>
      </c>
      <c r="BN57" s="15">
        <f ca="1">IF(BM57=0,0,IF(BK57=0,1,BM57/BK57))</f>
        <v>0.14605159890034647</v>
      </c>
      <c r="BO57" s="14">
        <f>+SUM(BO54:BO56)</f>
        <v>279945</v>
      </c>
      <c r="BP57" s="103">
        <f ca="1">+SUM(BP54:BP56)</f>
        <v>315811</v>
      </c>
      <c r="BQ57" s="14">
        <f ca="1">SUM(BQ54:BQ56)</f>
        <v>35866</v>
      </c>
      <c r="BR57" s="15">
        <f ca="1">IF(BQ57=0,0,IF(BO57=0,1,BQ57/BO57))</f>
        <v>0.12811802318312526</v>
      </c>
      <c r="BS57" s="14">
        <f>SUM(BS54:BS56)</f>
        <v>2317314</v>
      </c>
      <c r="BT57" s="103">
        <f ca="1">SUM(BT54:BT56)</f>
        <v>2650741</v>
      </c>
      <c r="BU57" s="14">
        <f ca="1">SUM(BU54:BU56)</f>
        <v>333427</v>
      </c>
      <c r="BV57" s="15">
        <f ca="1">IF(BU57=0,0,IF(BS57=0,1,BU57/BS57))</f>
        <v>0.1438851187193449</v>
      </c>
      <c r="BW57" s="14">
        <f>+SUM(BW54:BW56)</f>
        <v>274190</v>
      </c>
      <c r="BX57" s="103">
        <f ca="1">+SUM(BX54:BX56)</f>
        <v>295262</v>
      </c>
      <c r="BY57" s="14">
        <f ca="1">SUM(BY54:BY56)</f>
        <v>21072</v>
      </c>
      <c r="BZ57" s="15">
        <f ca="1">IF(BY57=0,0,IF(BW57=0,1,BY57/BW57))</f>
        <v>7.6851818082351656E-2</v>
      </c>
      <c r="CA57" s="14">
        <f>SUM(CA54:CA56)</f>
        <v>2591504</v>
      </c>
      <c r="CB57" s="103">
        <f ca="1">SUM(CB54:CB56)</f>
        <v>2946003</v>
      </c>
      <c r="CC57" s="14">
        <f ca="1">SUM(CC54:CC56)</f>
        <v>354499</v>
      </c>
      <c r="CD57" s="15">
        <f ca="1">IF(CC57=0,0,IF(CA57=0,1,CC57/CA57))</f>
        <v>0.13679276589964745</v>
      </c>
      <c r="CE57" s="14">
        <f>+SUM(CE54:CE56)</f>
        <v>244099</v>
      </c>
      <c r="CF57" s="103">
        <f ca="1">+SUM(CF54:CF56)</f>
        <v>268737</v>
      </c>
      <c r="CG57" s="14">
        <f ca="1">SUM(CG54:CG56)</f>
        <v>24638</v>
      </c>
      <c r="CH57" s="15">
        <f ca="1">IF(CG57=0,0,IF(CE57=0,1,CG57/CE57))</f>
        <v>0.10093445692116723</v>
      </c>
      <c r="CI57" s="14">
        <f>SUM(CI54:CI56)</f>
        <v>2835603</v>
      </c>
      <c r="CJ57" s="103">
        <f ca="1">SUM(CJ54:CJ56)</f>
        <v>3214740</v>
      </c>
      <c r="CK57" s="14">
        <f ca="1">SUM(CK54:CK56)</f>
        <v>379137</v>
      </c>
      <c r="CL57" s="15">
        <f ca="1">IF(CK57=0,0,IF(CI57=0,1,CK57/CI57))</f>
        <v>0.13370595249052847</v>
      </c>
      <c r="CM57" s="14">
        <f>+SUM(CM54:CM56)</f>
        <v>244050</v>
      </c>
      <c r="CN57" s="103">
        <f ca="1">+SUM(CN54:CN56)</f>
        <v>274247</v>
      </c>
      <c r="CO57" s="14">
        <f ca="1">SUM(CO54:CO56)</f>
        <v>30197</v>
      </c>
      <c r="CP57" s="15">
        <f ca="1">IF(CO57=0,0,IF(CM57=0,1,CO57/CM57))</f>
        <v>0.12373284163081336</v>
      </c>
      <c r="CQ57" s="14">
        <f>SUM(CQ54:CQ56)</f>
        <v>3079653</v>
      </c>
      <c r="CR57" s="103">
        <f ca="1">SUM(CR54:CR56)</f>
        <v>3488987</v>
      </c>
      <c r="CS57" s="14">
        <f ca="1">SUM(CS54:CS56)</f>
        <v>409334</v>
      </c>
      <c r="CT57" s="15">
        <f ca="1">IF(CS57=0,0,IF(CQ57=0,1,CS57/CQ57))</f>
        <v>0.13291562393555378</v>
      </c>
      <c r="CW57" s="12"/>
      <c r="CX57" s="12"/>
      <c r="CZ57" s="89"/>
      <c r="DA57" s="89"/>
      <c r="DB57" s="89"/>
      <c r="DC57" s="89"/>
      <c r="DD57" s="89"/>
      <c r="DE57" s="89"/>
      <c r="DF57" s="89"/>
      <c r="DG57" s="89"/>
      <c r="DH57" s="89"/>
      <c r="DI57" s="89"/>
      <c r="DJ57" s="89"/>
      <c r="DK57" s="89"/>
      <c r="DL57" s="12"/>
      <c r="DM57" s="12"/>
      <c r="DN57" s="89"/>
      <c r="DO57" s="89"/>
      <c r="DP57" s="89"/>
      <c r="DQ57" s="89"/>
      <c r="DR57" s="89"/>
      <c r="DS57" s="89"/>
      <c r="DT57" s="89"/>
      <c r="DU57" s="89"/>
      <c r="DV57" s="89"/>
      <c r="DW57" s="89"/>
      <c r="DX57" s="89"/>
      <c r="DY57" s="89"/>
      <c r="DZ57"/>
    </row>
    <row r="58" spans="1:130" s="12" customFormat="1" ht="15.6">
      <c r="A58" s="91"/>
      <c r="B58" s="28"/>
      <c r="C58" s="9"/>
      <c r="D58" s="9"/>
      <c r="E58" s="10"/>
      <c r="F58" s="11"/>
      <c r="G58" s="9"/>
      <c r="H58" s="9"/>
      <c r="I58" s="10"/>
      <c r="J58" s="11"/>
      <c r="K58" s="9"/>
      <c r="L58" s="9"/>
      <c r="M58" s="10"/>
      <c r="N58" s="11"/>
      <c r="O58" s="9"/>
      <c r="P58" s="9"/>
      <c r="Q58" s="10"/>
      <c r="R58" s="11"/>
      <c r="S58" s="9"/>
      <c r="T58" s="9"/>
      <c r="U58" s="10"/>
      <c r="V58" s="11"/>
      <c r="W58" s="9"/>
      <c r="X58" s="9"/>
      <c r="Y58" s="10"/>
      <c r="Z58" s="11"/>
      <c r="AA58" s="9"/>
      <c r="AB58" s="9"/>
      <c r="AC58" s="10"/>
      <c r="AD58" s="11"/>
      <c r="AE58" s="9"/>
      <c r="AF58" s="9"/>
      <c r="AG58" s="10"/>
      <c r="AH58" s="11"/>
      <c r="AI58" s="9"/>
      <c r="AJ58" s="9"/>
      <c r="AK58" s="10"/>
      <c r="AL58" s="11"/>
      <c r="AM58" s="9"/>
      <c r="AN58" s="9"/>
      <c r="AO58" s="10"/>
      <c r="AP58" s="11"/>
      <c r="AQ58" s="9"/>
      <c r="AR58" s="9"/>
      <c r="AS58" s="10"/>
      <c r="AT58" s="11"/>
      <c r="AU58" s="9"/>
      <c r="AV58" s="9"/>
      <c r="AW58" s="10"/>
      <c r="AX58" s="11"/>
      <c r="AY58" s="9"/>
      <c r="AZ58" s="9"/>
      <c r="BA58" s="10"/>
      <c r="BB58" s="11"/>
      <c r="BC58" s="9"/>
      <c r="BD58" s="9"/>
      <c r="BE58" s="10"/>
      <c r="BF58" s="11"/>
      <c r="BG58" s="9"/>
      <c r="BH58" s="9"/>
      <c r="BI58" s="10"/>
      <c r="BJ58" s="11"/>
      <c r="BK58" s="9"/>
      <c r="BL58" s="9"/>
      <c r="BM58" s="10"/>
      <c r="BN58" s="11"/>
      <c r="BO58" s="9"/>
      <c r="BP58" s="9"/>
      <c r="BQ58" s="10"/>
      <c r="BR58" s="11"/>
      <c r="BS58" s="9"/>
      <c r="BT58" s="9"/>
      <c r="BU58" s="10"/>
      <c r="BV58" s="11"/>
      <c r="BW58" s="9"/>
      <c r="BX58" s="9"/>
      <c r="BY58" s="10"/>
      <c r="BZ58" s="11"/>
      <c r="CA58" s="9"/>
      <c r="CB58" s="9"/>
      <c r="CC58" s="10"/>
      <c r="CD58" s="11"/>
      <c r="CE58" s="9"/>
      <c r="CF58" s="9"/>
      <c r="CG58" s="10"/>
      <c r="CH58" s="11"/>
      <c r="CI58" s="9"/>
      <c r="CJ58" s="9"/>
      <c r="CK58" s="10"/>
      <c r="CL58" s="11"/>
      <c r="CM58" s="9"/>
      <c r="CN58" s="9"/>
      <c r="CO58" s="10"/>
      <c r="CP58" s="11"/>
      <c r="CQ58" s="9"/>
      <c r="CR58" s="9"/>
      <c r="CS58" s="10"/>
      <c r="CT58" s="11"/>
      <c r="CY58" s="16"/>
      <c r="CZ58" s="89"/>
      <c r="DA58" s="89"/>
      <c r="DB58" s="89"/>
      <c r="DC58" s="89"/>
      <c r="DD58" s="89"/>
      <c r="DE58" s="89"/>
      <c r="DF58" s="89"/>
      <c r="DG58" s="89"/>
      <c r="DH58" s="89"/>
      <c r="DI58" s="89"/>
      <c r="DJ58" s="89"/>
      <c r="DK58" s="89"/>
      <c r="DN58" s="89"/>
      <c r="DO58" s="89"/>
      <c r="DP58" s="89"/>
      <c r="DQ58" s="89"/>
      <c r="DR58" s="89"/>
      <c r="DS58" s="89"/>
      <c r="DT58" s="89"/>
      <c r="DU58" s="89"/>
      <c r="DV58" s="89"/>
      <c r="DW58" s="89"/>
      <c r="DX58" s="89"/>
      <c r="DY58" s="89"/>
      <c r="DZ58"/>
    </row>
    <row r="59" spans="1:130" s="12" customFormat="1" ht="15" customHeight="1">
      <c r="A59" s="99"/>
      <c r="B59" s="31" t="s">
        <v>6</v>
      </c>
      <c r="C59" s="87">
        <f>+CZ59</f>
        <v>22918</v>
      </c>
      <c r="D59" s="87">
        <f ca="1">OFFSET(CZ59,0,14,1,1)</f>
        <v>27084</v>
      </c>
      <c r="E59" s="87">
        <f ca="1">SUM(D59-C59)</f>
        <v>4166</v>
      </c>
      <c r="F59" s="22">
        <f ca="1">IF(E59=0,0,IF(C59=0,1,E59/C59))</f>
        <v>0.18177851470459899</v>
      </c>
      <c r="G59" s="87">
        <f>SUMIF($C$6:F$6,G$5,$C59:F59)</f>
        <v>22918</v>
      </c>
      <c r="H59" s="87">
        <f ca="1">SUMIF($C$6:G$6,H$5,$C59:G59)</f>
        <v>27084</v>
      </c>
      <c r="I59" s="87">
        <f ca="1">SUM(H59-G59)</f>
        <v>4166</v>
      </c>
      <c r="J59" s="22">
        <f ca="1">IF(I59=0,0,IF(G59=0,1,I59/G59))</f>
        <v>0.18177851470459899</v>
      </c>
      <c r="K59" s="87">
        <f>+DA59</f>
        <v>22017</v>
      </c>
      <c r="L59" s="87">
        <f ca="1">OFFSET(DA59,0,14,1,1)</f>
        <v>25648</v>
      </c>
      <c r="M59" s="87">
        <f ca="1">SUM(L59-K59)</f>
        <v>3631</v>
      </c>
      <c r="N59" s="22">
        <f ca="1">IF(M59=0,0,IF(K59=0,1,M59/K59))</f>
        <v>0.16491801789526275</v>
      </c>
      <c r="O59" s="87">
        <f>SUMIF($C$6:N$6,O$5,$C59:N59)</f>
        <v>44935</v>
      </c>
      <c r="P59" s="87">
        <f ca="1">SUMIF($C$6:O$6,P$5,$C59:O59)</f>
        <v>52732</v>
      </c>
      <c r="Q59" s="87">
        <f ca="1">SUM(P59-O59)</f>
        <v>7797</v>
      </c>
      <c r="R59" s="22">
        <f ca="1">IF(Q59=0,0,IF(O59=0,1,Q59/O59))</f>
        <v>0.17351730277066874</v>
      </c>
      <c r="S59" s="87">
        <f>+DB59</f>
        <v>26865</v>
      </c>
      <c r="T59" s="87">
        <f ca="1">OFFSET(DB59,0,14,1,1)</f>
        <v>31740</v>
      </c>
      <c r="U59" s="87">
        <f ca="1">SUM(T59-S59)</f>
        <v>4875</v>
      </c>
      <c r="V59" s="22">
        <f ca="1">IF(U59=0,0,IF(S59=0,1,U59/S59))</f>
        <v>0.18146286990508095</v>
      </c>
      <c r="W59" s="87">
        <f>SUMIF($C$6:V$6,W$5,$C59:V59)</f>
        <v>71800</v>
      </c>
      <c r="X59" s="87">
        <f ca="1">SUMIF($C$6:W$6,X$5,$C59:W59)</f>
        <v>84472</v>
      </c>
      <c r="Y59" s="87">
        <f ca="1">SUM(X59-W59)</f>
        <v>12672</v>
      </c>
      <c r="Z59" s="22">
        <f ca="1">IF(Y59=0,0,IF(W59=0,1,Y59/W59))</f>
        <v>0.17649025069637883</v>
      </c>
      <c r="AA59" s="87">
        <f>+DC59</f>
        <v>29396</v>
      </c>
      <c r="AB59" s="87">
        <f ca="1">OFFSET(DC59,0,14,1,1)</f>
        <v>36398</v>
      </c>
      <c r="AC59" s="87">
        <f ca="1">SUM(AB59-AA59)</f>
        <v>7002</v>
      </c>
      <c r="AD59" s="22">
        <f ca="1">IF(AC59=0,0,IF(AA59=0,1,AC59/AA59))</f>
        <v>0.23819567288066404</v>
      </c>
      <c r="AE59" s="87">
        <f>SUMIF($C$6:AD$6,AE$5,$C59:AD59)</f>
        <v>101196</v>
      </c>
      <c r="AF59" s="87">
        <f ca="1">SUMIF($C$6:AE$6,AF$5,$C59:AE59)</f>
        <v>120870</v>
      </c>
      <c r="AG59" s="87">
        <f ca="1">SUM(AF59-AE59)</f>
        <v>19674</v>
      </c>
      <c r="AH59" s="22">
        <f ca="1">IF(AG59=0,0,IF(AE59=0,1,AG59/AE59))</f>
        <v>0.1944147990039132</v>
      </c>
      <c r="AI59" s="87">
        <f>+DD59</f>
        <v>32044</v>
      </c>
      <c r="AJ59" s="87">
        <f ca="1">OFFSET(DD59,0,14,1,1)</f>
        <v>40769</v>
      </c>
      <c r="AK59" s="87">
        <f ca="1">SUM(AJ59-AI59)</f>
        <v>8725</v>
      </c>
      <c r="AL59" s="22">
        <f ca="1">IF(AK59=0,0,IF(AI59=0,1,AK59/AI59))</f>
        <v>0.27228186243914615</v>
      </c>
      <c r="AM59" s="87">
        <f>SUMIF($C$6:AL$6,AM$5,$C59:AL59)</f>
        <v>133240</v>
      </c>
      <c r="AN59" s="87">
        <f ca="1">SUMIF($C$6:AM$6,AN$5,$C59:AM59)</f>
        <v>161639</v>
      </c>
      <c r="AO59" s="87">
        <f ca="1">SUM(AN59-AM59)</f>
        <v>28399</v>
      </c>
      <c r="AP59" s="22">
        <f ca="1">IF(AO59=0,0,IF(AM59=0,1,AO59/AM59))</f>
        <v>0.2131416991894326</v>
      </c>
      <c r="AQ59" s="87">
        <f>+DE59</f>
        <v>30716</v>
      </c>
      <c r="AR59" s="87">
        <f ca="1">OFFSET(DE59,0,14,1,1)</f>
        <v>41562</v>
      </c>
      <c r="AS59" s="87">
        <f ca="1">SUM(AR59-AQ59)</f>
        <v>10846</v>
      </c>
      <c r="AT59" s="22">
        <f ca="1">IF(AS59=0,0,IF(AQ59=0,1,AS59/AQ59))</f>
        <v>0.3531058731605678</v>
      </c>
      <c r="AU59" s="87">
        <f>SUMIF($C$6:AT$6,AU$5,$C59:AT59)</f>
        <v>163956</v>
      </c>
      <c r="AV59" s="87">
        <f ca="1">SUMIF($C$6:AU$6,AV$5,$C59:AU59)</f>
        <v>203201</v>
      </c>
      <c r="AW59" s="87">
        <f ca="1">SUM(AV59-AU59)</f>
        <v>39245</v>
      </c>
      <c r="AX59" s="22">
        <f ca="1">IF(AW59=0,0,IF(AU59=0,1,AW59/AU59))</f>
        <v>0.23936299982922246</v>
      </c>
      <c r="AY59" s="87">
        <f>+DF59</f>
        <v>38849</v>
      </c>
      <c r="AZ59" s="87">
        <f ca="1">OFFSET(DF59,0,14,1,1)</f>
        <v>49667</v>
      </c>
      <c r="BA59" s="87">
        <f ca="1">SUM(AZ59-AY59)</f>
        <v>10818</v>
      </c>
      <c r="BB59" s="22">
        <f ca="1">IF(BA59=0,0,IF(AY59=0,1,BA59/AY59))</f>
        <v>0.27846276609436538</v>
      </c>
      <c r="BC59" s="87">
        <f>SUMIF($C$6:BB$6,BC$5,$C59:BB59)</f>
        <v>202805</v>
      </c>
      <c r="BD59" s="87">
        <f ca="1">SUMIF($C$6:BC$6,BD$5,$C59:BC59)</f>
        <v>252868</v>
      </c>
      <c r="BE59" s="87">
        <f ca="1">SUM(BD59-BC59)</f>
        <v>50063</v>
      </c>
      <c r="BF59" s="22">
        <f ca="1">IF(BE59=0,0,IF(BC59=0,1,BE59/BC59))</f>
        <v>0.24685288824240034</v>
      </c>
      <c r="BG59" s="87">
        <f>+DG59</f>
        <v>39439</v>
      </c>
      <c r="BH59" s="87">
        <f ca="1">OFFSET(DG59,0,14,1,1)</f>
        <v>50577</v>
      </c>
      <c r="BI59" s="87">
        <f ca="1">SUM(BH59-BG59)</f>
        <v>11138</v>
      </c>
      <c r="BJ59" s="22">
        <f ca="1">IF(BI59=0,0,IF(BG59=0,1,BI59/BG59))</f>
        <v>0.28241081163315501</v>
      </c>
      <c r="BK59" s="87">
        <f>SUMIF($C$6:BJ$6,BK$5,$C59:BJ59)</f>
        <v>242244</v>
      </c>
      <c r="BL59" s="87">
        <f ca="1">SUMIF($C$6:BK$6,BL$5,$C59:BK59)</f>
        <v>303445</v>
      </c>
      <c r="BM59" s="87">
        <f ca="1">SUM(BL59-BK59)</f>
        <v>61201</v>
      </c>
      <c r="BN59" s="22">
        <f ca="1">IF(BM59=0,0,IF(BK59=0,1,BM59/BK59))</f>
        <v>0.25264196430045738</v>
      </c>
      <c r="BO59" s="87">
        <f>+DH59</f>
        <v>33801</v>
      </c>
      <c r="BP59" s="87">
        <f ca="1">OFFSET(DH59,0,14,1,1)</f>
        <v>46371</v>
      </c>
      <c r="BQ59" s="87">
        <f ca="1">SUM(BP59-BO59)</f>
        <v>12570</v>
      </c>
      <c r="BR59" s="22">
        <f ca="1">IF(BQ59=0,0,IF(BO59=0,1,BQ59/BO59))</f>
        <v>0.37188248868376678</v>
      </c>
      <c r="BS59" s="87">
        <f>SUMIF($C$6:BR$6,BS$5,$C59:BR59)</f>
        <v>276045</v>
      </c>
      <c r="BT59" s="87">
        <f ca="1">SUMIF($C$6:BS$6,BT$5,$C59:BS59)</f>
        <v>349816</v>
      </c>
      <c r="BU59" s="87">
        <f ca="1">SUM(BT59-BS59)</f>
        <v>73771</v>
      </c>
      <c r="BV59" s="22">
        <f ca="1">IF(BU59=0,0,IF(BS59=0,1,BU59/BS59))</f>
        <v>0.26724265971127897</v>
      </c>
      <c r="BW59" s="87">
        <f>+DI59</f>
        <v>33755</v>
      </c>
      <c r="BX59" s="87">
        <f ca="1">OFFSET(DI59,0,14,1,1)</f>
        <v>43530</v>
      </c>
      <c r="BY59" s="87">
        <f ca="1">SUM(BX59-BW59)</f>
        <v>9775</v>
      </c>
      <c r="BZ59" s="22">
        <f ca="1">IF(BY59=0,0,IF(BW59=0,1,BY59/BW59))</f>
        <v>0.28958672789216411</v>
      </c>
      <c r="CA59" s="87">
        <f>SUMIF($C$6:BZ$6,CA$5,$C59:BZ59)</f>
        <v>309800</v>
      </c>
      <c r="CB59" s="87">
        <f ca="1">SUMIF($C$6:CA$6,CB$5,$C59:CA59)</f>
        <v>393346</v>
      </c>
      <c r="CC59" s="87">
        <f ca="1">SUM(CB59-CA59)</f>
        <v>83546</v>
      </c>
      <c r="CD59" s="22">
        <f ca="1">IF(CC59=0,0,IF(CA59=0,1,CC59/CA59))</f>
        <v>0.269677211103938</v>
      </c>
      <c r="CE59" s="87">
        <f>+DJ59</f>
        <v>32639</v>
      </c>
      <c r="CF59" s="87">
        <f ca="1">OFFSET(DJ59,0,14,1,1)</f>
        <v>40615</v>
      </c>
      <c r="CG59" s="87">
        <f ca="1">SUM(CF59-CE59)</f>
        <v>7976</v>
      </c>
      <c r="CH59" s="22">
        <f ca="1">IF(CG59=0,0,IF(CE59=0,1,CG59/CE59))</f>
        <v>0.24437023193112534</v>
      </c>
      <c r="CI59" s="87">
        <f>SUMIF($C$6:CH$6,CI$5,$C59:CH59)</f>
        <v>342439</v>
      </c>
      <c r="CJ59" s="87">
        <f ca="1">SUMIF($C$6:CI$6,CJ$5,$C59:CI59)</f>
        <v>433961</v>
      </c>
      <c r="CK59" s="87">
        <f ca="1">SUM(CJ59-CI59)</f>
        <v>91522</v>
      </c>
      <c r="CL59" s="22">
        <f ca="1">IF(CK59=0,0,IF(CI59=0,1,CK59/CI59))</f>
        <v>0.26726511875107684</v>
      </c>
      <c r="CM59" s="87">
        <f>+DK59</f>
        <v>32586</v>
      </c>
      <c r="CN59" s="87">
        <f ca="1">OFFSET(DK59,0,14,1,1)</f>
        <v>42324</v>
      </c>
      <c r="CO59" s="87">
        <f ca="1">SUM(CN59-CM59)</f>
        <v>9738</v>
      </c>
      <c r="CP59" s="22">
        <f ca="1">IF(CO59=0,0,IF(CM59=0,1,CO59/CM59))</f>
        <v>0.29883999263487387</v>
      </c>
      <c r="CQ59" s="87">
        <f>SUMIF($C$6:CP$6,CQ$5,$C59:CP59)</f>
        <v>375025</v>
      </c>
      <c r="CR59" s="87">
        <f ca="1">SUMIF($C$6:CQ$6,CR$5,$C59:CQ59)</f>
        <v>476285</v>
      </c>
      <c r="CS59" s="87">
        <f ca="1">SUM(CR59-CQ59)</f>
        <v>101260</v>
      </c>
      <c r="CT59" s="22">
        <f ca="1">IF(CS59=0,0,IF(CQ59=0,1,CS59/CQ59))</f>
        <v>0.27000866608892743</v>
      </c>
      <c r="CW59" s="12" t="s">
        <v>18</v>
      </c>
      <c r="CX59" s="81" t="s">
        <v>6</v>
      </c>
      <c r="CZ59" s="88">
        <f>SUMIF(WPB!$A$73:$A$78,'2010-2011'!CZ$7,WPB!D$73:D$78)</f>
        <v>22918</v>
      </c>
      <c r="DA59" s="88">
        <f>SUMIF(WPB!$A$73:$A$78,'2010-2011'!DA$7,WPB!E$73:E$78)</f>
        <v>22017</v>
      </c>
      <c r="DB59" s="88">
        <f>SUMIF(WPB!$A$73:$A$78,'2010-2011'!DB$7,WPB!F$73:F$78)</f>
        <v>26865</v>
      </c>
      <c r="DC59" s="88">
        <f>SUMIF(WPB!$A$73:$A$78,'2010-2011'!DC$7,WPB!G$73:G$78)</f>
        <v>29396</v>
      </c>
      <c r="DD59" s="88">
        <f>SUMIF(WPB!$A$73:$A$78,'2010-2011'!DD$7,WPB!H$73:H$78)</f>
        <v>32044</v>
      </c>
      <c r="DE59" s="88">
        <f>SUMIF(WPB!$A$73:$A$78,'2010-2011'!DE$7,WPB!I$73:I$78)</f>
        <v>30716</v>
      </c>
      <c r="DF59" s="88">
        <f>SUMIF(WPB!$A$73:$A$78,'2010-2011'!DF$7,WPB!J$73:J$78)</f>
        <v>38849</v>
      </c>
      <c r="DG59" s="88">
        <f>SUMIF(WPB!$A$73:$A$78,'2010-2011'!DG$7,WPB!K$73:K$78)</f>
        <v>39439</v>
      </c>
      <c r="DH59" s="88">
        <f>SUMIF(WPB!$A$73:$A$78,'2010-2011'!DH$7,WPB!L$73:L$78)</f>
        <v>33801</v>
      </c>
      <c r="DI59" s="88">
        <f>SUMIF(WPB!$A$73:$A$78,'2010-2011'!DI$7,WPB!M$73:M$78)</f>
        <v>33755</v>
      </c>
      <c r="DJ59" s="88">
        <f>SUMIF(WPB!$A$73:$A$78,'2010-2011'!DJ$7,WPB!N$73:N$78)</f>
        <v>32639</v>
      </c>
      <c r="DK59" s="88">
        <f>SUMIF(WPB!$A$73:$A$78,'2010-2011'!DK$7,WPB!O$73:O$78)</f>
        <v>32586</v>
      </c>
      <c r="DN59" s="88">
        <f>SUMIF(WPB!$A$73:$A$78,'2010-2011'!DN$7,WPB!D$73:D$78)</f>
        <v>27084</v>
      </c>
      <c r="DO59" s="88">
        <f>SUMIF(WPB!$A$73:$A$78,'2010-2011'!DO$7,WPB!E$73:E$78)</f>
        <v>25648</v>
      </c>
      <c r="DP59" s="88">
        <f>SUMIF(WPB!$A$73:$A$78,'2010-2011'!DP$7,WPB!F$73:F$78)</f>
        <v>31740</v>
      </c>
      <c r="DQ59" s="88">
        <f>SUMIF(WPB!$A$73:$A$78,'2010-2011'!DQ$7,WPB!G$73:G$78)</f>
        <v>36398</v>
      </c>
      <c r="DR59" s="88">
        <f>SUMIF(WPB!$A$73:$A$78,'2010-2011'!DR$7,WPB!H$73:H$78)</f>
        <v>40769</v>
      </c>
      <c r="DS59" s="88">
        <f>SUMIF(WPB!$A$73:$A$78,'2010-2011'!DS$7,WPB!I$73:I$78)</f>
        <v>41562</v>
      </c>
      <c r="DT59" s="88">
        <f>SUMIF(WPB!$A$73:$A$78,'2010-2011'!DT$7,WPB!J$73:J$78)</f>
        <v>49667</v>
      </c>
      <c r="DU59" s="88">
        <f>SUMIF(WPB!$A$73:$A$78,'2010-2011'!DU$7,WPB!K$73:K$78)</f>
        <v>50577</v>
      </c>
      <c r="DV59" s="88">
        <f>SUMIF(WPB!$A$73:$A$78,'2010-2011'!DV$7,WPB!L$73:L$78)</f>
        <v>46371</v>
      </c>
      <c r="DW59" s="88">
        <f>SUMIF(WPB!$A$73:$A$78,'2010-2011'!DW$7,WPB!M$73:M$78)</f>
        <v>43530</v>
      </c>
      <c r="DX59" s="88">
        <f>SUMIF(WPB!$A$73:$A$78,'2010-2011'!DX$7,WPB!N$73:N$78)</f>
        <v>40615</v>
      </c>
      <c r="DY59" s="88">
        <f>SUMIF(WPB!$A$73:$A$78,'2010-2011'!DY$7,WPB!O$73:O$78)</f>
        <v>42324</v>
      </c>
      <c r="DZ59"/>
    </row>
    <row r="60" spans="1:130" s="12" customFormat="1" ht="15.6">
      <c r="A60" s="101" t="str">
        <f>+CW61</f>
        <v>Whirlpool Rapids Bridge</v>
      </c>
      <c r="B60" s="29" t="s">
        <v>7</v>
      </c>
      <c r="C60" s="87">
        <f>+CZ60</f>
        <v>0</v>
      </c>
      <c r="D60" s="87">
        <f ca="1">OFFSET(CZ60,0,14,1,1)</f>
        <v>0</v>
      </c>
      <c r="E60" s="87">
        <f ca="1">SUM(D60-C60)</f>
        <v>0</v>
      </c>
      <c r="F60" s="22">
        <f ca="1">IF(E60=0,0,IF(C60=0,1,E60/C60))</f>
        <v>0</v>
      </c>
      <c r="G60" s="87">
        <f>SUMIF($C$6:F$6,G$5,$C60:F60)</f>
        <v>0</v>
      </c>
      <c r="H60" s="87">
        <f ca="1">SUMIF($C$6:G$6,H$5,$C60:G60)</f>
        <v>0</v>
      </c>
      <c r="I60" s="87">
        <f ca="1">SUM(H60-G60)</f>
        <v>0</v>
      </c>
      <c r="J60" s="22">
        <f ca="1">IF(I60=0,0,IF(G60=0,1,I60/G60))</f>
        <v>0</v>
      </c>
      <c r="K60" s="87">
        <f>+DA60</f>
        <v>0</v>
      </c>
      <c r="L60" s="87">
        <f ca="1">OFFSET(DA60,0,14,1,1)</f>
        <v>0</v>
      </c>
      <c r="M60" s="87">
        <f ca="1">SUM(L60-K60)</f>
        <v>0</v>
      </c>
      <c r="N60" s="22">
        <f ca="1">IF(M60=0,0,IF(K60=0,1,M60/K60))</f>
        <v>0</v>
      </c>
      <c r="O60" s="87">
        <f>SUMIF($C$6:N$6,O$5,$C60:N60)</f>
        <v>0</v>
      </c>
      <c r="P60" s="87">
        <f ca="1">SUMIF($C$6:O$6,P$5,$C60:O60)</f>
        <v>0</v>
      </c>
      <c r="Q60" s="87">
        <f ca="1">SUM(P60-O60)</f>
        <v>0</v>
      </c>
      <c r="R60" s="22">
        <f ca="1">IF(Q60=0,0,IF(O60=0,1,Q60/O60))</f>
        <v>0</v>
      </c>
      <c r="S60" s="87">
        <f>+DB60</f>
        <v>0</v>
      </c>
      <c r="T60" s="87">
        <f ca="1">OFFSET(DB60,0,14,1,1)</f>
        <v>0</v>
      </c>
      <c r="U60" s="87">
        <f ca="1">SUM(T60-S60)</f>
        <v>0</v>
      </c>
      <c r="V60" s="22">
        <f ca="1">IF(U60=0,0,IF(S60=0,1,U60/S60))</f>
        <v>0</v>
      </c>
      <c r="W60" s="87">
        <f>SUMIF($C$6:V$6,W$5,$C60:V60)</f>
        <v>0</v>
      </c>
      <c r="X60" s="87">
        <f ca="1">SUMIF($C$6:W$6,X$5,$C60:W60)</f>
        <v>0</v>
      </c>
      <c r="Y60" s="87">
        <f ca="1">SUM(X60-W60)</f>
        <v>0</v>
      </c>
      <c r="Z60" s="22">
        <f ca="1">IF(Y60=0,0,IF(W60=0,1,Y60/W60))</f>
        <v>0</v>
      </c>
      <c r="AA60" s="87">
        <f>+DC60</f>
        <v>0</v>
      </c>
      <c r="AB60" s="87">
        <f ca="1">OFFSET(DC60,0,14,1,1)</f>
        <v>0</v>
      </c>
      <c r="AC60" s="87">
        <f ca="1">SUM(AB60-AA60)</f>
        <v>0</v>
      </c>
      <c r="AD60" s="22">
        <f ca="1">IF(AC60=0,0,IF(AA60=0,1,AC60/AA60))</f>
        <v>0</v>
      </c>
      <c r="AE60" s="87">
        <f>SUMIF($C$6:AD$6,AE$5,$C60:AD60)</f>
        <v>0</v>
      </c>
      <c r="AF60" s="87">
        <f ca="1">SUMIF($C$6:AE$6,AF$5,$C60:AE60)</f>
        <v>0</v>
      </c>
      <c r="AG60" s="87">
        <f ca="1">SUM(AF60-AE60)</f>
        <v>0</v>
      </c>
      <c r="AH60" s="22">
        <f ca="1">IF(AG60=0,0,IF(AE60=0,1,AG60/AE60))</f>
        <v>0</v>
      </c>
      <c r="AI60" s="87">
        <f>+DD60</f>
        <v>0</v>
      </c>
      <c r="AJ60" s="87">
        <f ca="1">OFFSET(DD60,0,14,1,1)</f>
        <v>0</v>
      </c>
      <c r="AK60" s="87">
        <f ca="1">SUM(AJ60-AI60)</f>
        <v>0</v>
      </c>
      <c r="AL60" s="22">
        <f ca="1">IF(AK60=0,0,IF(AI60=0,1,AK60/AI60))</f>
        <v>0</v>
      </c>
      <c r="AM60" s="87">
        <f>SUMIF($C$6:AL$6,AM$5,$C60:AL60)</f>
        <v>0</v>
      </c>
      <c r="AN60" s="87">
        <f ca="1">SUMIF($C$6:AM$6,AN$5,$C60:AM60)</f>
        <v>0</v>
      </c>
      <c r="AO60" s="87">
        <f ca="1">SUM(AN60-AM60)</f>
        <v>0</v>
      </c>
      <c r="AP60" s="22">
        <f ca="1">IF(AO60=0,0,IF(AM60=0,1,AO60/AM60))</f>
        <v>0</v>
      </c>
      <c r="AQ60" s="87">
        <f>+DE60</f>
        <v>0</v>
      </c>
      <c r="AR60" s="87">
        <f ca="1">OFFSET(DE60,0,14,1,1)</f>
        <v>0</v>
      </c>
      <c r="AS60" s="87">
        <f ca="1">SUM(AR60-AQ60)</f>
        <v>0</v>
      </c>
      <c r="AT60" s="22">
        <f ca="1">IF(AS60=0,0,IF(AQ60=0,1,AS60/AQ60))</f>
        <v>0</v>
      </c>
      <c r="AU60" s="87">
        <f>SUMIF($C$6:AT$6,AU$5,$C60:AT60)</f>
        <v>0</v>
      </c>
      <c r="AV60" s="87">
        <f ca="1">SUMIF($C$6:AU$6,AV$5,$C60:AU60)</f>
        <v>0</v>
      </c>
      <c r="AW60" s="87">
        <f ca="1">SUM(AV60-AU60)</f>
        <v>0</v>
      </c>
      <c r="AX60" s="22">
        <f ca="1">IF(AW60=0,0,IF(AU60=0,1,AW60/AU60))</f>
        <v>0</v>
      </c>
      <c r="AY60" s="87">
        <f>+DF60</f>
        <v>0</v>
      </c>
      <c r="AZ60" s="87">
        <f ca="1">OFFSET(DF60,0,14,1,1)</f>
        <v>0</v>
      </c>
      <c r="BA60" s="87">
        <f ca="1">SUM(AZ60-AY60)</f>
        <v>0</v>
      </c>
      <c r="BB60" s="22">
        <f ca="1">IF(BA60=0,0,IF(AY60=0,1,BA60/AY60))</f>
        <v>0</v>
      </c>
      <c r="BC60" s="87">
        <f>SUMIF($C$6:BB$6,BC$5,$C60:BB60)</f>
        <v>0</v>
      </c>
      <c r="BD60" s="87">
        <f ca="1">SUMIF($C$6:BC$6,BD$5,$C60:BC60)</f>
        <v>0</v>
      </c>
      <c r="BE60" s="87">
        <f ca="1">SUM(BD60-BC60)</f>
        <v>0</v>
      </c>
      <c r="BF60" s="22">
        <f ca="1">IF(BE60=0,0,IF(BC60=0,1,BE60/BC60))</f>
        <v>0</v>
      </c>
      <c r="BG60" s="87">
        <f>+DG60</f>
        <v>0</v>
      </c>
      <c r="BH60" s="87">
        <f ca="1">OFFSET(DG60,0,14,1,1)</f>
        <v>0</v>
      </c>
      <c r="BI60" s="87">
        <f ca="1">SUM(BH60-BG60)</f>
        <v>0</v>
      </c>
      <c r="BJ60" s="22">
        <f ca="1">IF(BI60=0,0,IF(BG60=0,1,BI60/BG60))</f>
        <v>0</v>
      </c>
      <c r="BK60" s="87">
        <f>SUMIF($C$6:BJ$6,BK$5,$C60:BJ60)</f>
        <v>0</v>
      </c>
      <c r="BL60" s="87">
        <f ca="1">SUMIF($C$6:BK$6,BL$5,$C60:BK60)</f>
        <v>0</v>
      </c>
      <c r="BM60" s="87">
        <f ca="1">SUM(BL60-BK60)</f>
        <v>0</v>
      </c>
      <c r="BN60" s="22">
        <f ca="1">IF(BM60=0,0,IF(BK60=0,1,BM60/BK60))</f>
        <v>0</v>
      </c>
      <c r="BO60" s="87">
        <f>+DH60</f>
        <v>0</v>
      </c>
      <c r="BP60" s="87">
        <f ca="1">OFFSET(DH60,0,14,1,1)</f>
        <v>0</v>
      </c>
      <c r="BQ60" s="87">
        <f ca="1">SUM(BP60-BO60)</f>
        <v>0</v>
      </c>
      <c r="BR60" s="22">
        <f ca="1">IF(BQ60=0,0,IF(BO60=0,1,BQ60/BO60))</f>
        <v>0</v>
      </c>
      <c r="BS60" s="87">
        <f>SUMIF($C$6:BR$6,BS$5,$C60:BR60)</f>
        <v>0</v>
      </c>
      <c r="BT60" s="87">
        <f ca="1">SUMIF($C$6:BS$6,BT$5,$C60:BS60)</f>
        <v>0</v>
      </c>
      <c r="BU60" s="87">
        <f ca="1">SUM(BT60-BS60)</f>
        <v>0</v>
      </c>
      <c r="BV60" s="22">
        <f ca="1">IF(BU60=0,0,IF(BS60=0,1,BU60/BS60))</f>
        <v>0</v>
      </c>
      <c r="BW60" s="87">
        <f>+DI60</f>
        <v>0</v>
      </c>
      <c r="BX60" s="87">
        <f ca="1">OFFSET(DI60,0,14,1,1)</f>
        <v>0</v>
      </c>
      <c r="BY60" s="87">
        <f ca="1">SUM(BX60-BW60)</f>
        <v>0</v>
      </c>
      <c r="BZ60" s="22">
        <f ca="1">IF(BY60=0,0,IF(BW60=0,1,BY60/BW60))</f>
        <v>0</v>
      </c>
      <c r="CA60" s="87">
        <f>SUMIF($C$6:BZ$6,CA$5,$C60:BZ60)</f>
        <v>0</v>
      </c>
      <c r="CB60" s="87">
        <f ca="1">SUMIF($C$6:CA$6,CB$5,$C60:CA60)</f>
        <v>0</v>
      </c>
      <c r="CC60" s="87">
        <f ca="1">SUM(CB60-CA60)</f>
        <v>0</v>
      </c>
      <c r="CD60" s="22">
        <f ca="1">IF(CC60=0,0,IF(CA60=0,1,CC60/CA60))</f>
        <v>0</v>
      </c>
      <c r="CE60" s="87">
        <f>+DJ60</f>
        <v>0</v>
      </c>
      <c r="CF60" s="87">
        <f ca="1">OFFSET(DJ60,0,14,1,1)</f>
        <v>0</v>
      </c>
      <c r="CG60" s="87">
        <f ca="1">SUM(CF60-CE60)</f>
        <v>0</v>
      </c>
      <c r="CH60" s="22">
        <f ca="1">IF(CG60=0,0,IF(CE60=0,1,CG60/CE60))</f>
        <v>0</v>
      </c>
      <c r="CI60" s="87">
        <f>SUMIF($C$6:CH$6,CI$5,$C60:CH60)</f>
        <v>0</v>
      </c>
      <c r="CJ60" s="87">
        <f ca="1">SUMIF($C$6:CI$6,CJ$5,$C60:CI60)</f>
        <v>0</v>
      </c>
      <c r="CK60" s="87">
        <f ca="1">SUM(CJ60-CI60)</f>
        <v>0</v>
      </c>
      <c r="CL60" s="22">
        <f ca="1">IF(CK60=0,0,IF(CI60=0,1,CK60/CI60))</f>
        <v>0</v>
      </c>
      <c r="CM60" s="87">
        <f>+DK60</f>
        <v>0</v>
      </c>
      <c r="CN60" s="87">
        <f ca="1">OFFSET(DK60,0,14,1,1)</f>
        <v>0</v>
      </c>
      <c r="CO60" s="87">
        <f ca="1">SUM(CN60-CM60)</f>
        <v>0</v>
      </c>
      <c r="CP60" s="22">
        <f ca="1">IF(CO60=0,0,IF(CM60=0,1,CO60/CM60))</f>
        <v>0</v>
      </c>
      <c r="CQ60" s="87">
        <f>SUMIF($C$6:CP$6,CQ$5,$C60:CP60)</f>
        <v>0</v>
      </c>
      <c r="CR60" s="87">
        <f ca="1">SUMIF($C$6:CQ$6,CR$5,$C60:CQ60)</f>
        <v>0</v>
      </c>
      <c r="CS60" s="87">
        <f ca="1">SUM(CR60-CQ60)</f>
        <v>0</v>
      </c>
      <c r="CT60" s="22">
        <f ca="1">IF(CS60=0,0,IF(CQ60=0,1,CS60/CQ60))</f>
        <v>0</v>
      </c>
      <c r="CW60" s="12" t="s">
        <v>18</v>
      </c>
      <c r="CX60" s="81" t="s">
        <v>7</v>
      </c>
      <c r="CY60" s="16"/>
      <c r="CZ60" s="88">
        <f>SUMIF(WPB!$A$87:$A$92,'2010-2011'!CZ$7,WPB!D$87:D$92)</f>
        <v>0</v>
      </c>
      <c r="DA60" s="88">
        <f>SUMIF(WPB!$A$87:$A$92,'2010-2011'!DA$7,WPB!E$87:E$92)</f>
        <v>0</v>
      </c>
      <c r="DB60" s="88">
        <f>SUMIF(WPB!$A$87:$A$92,'2010-2011'!DB$7,WPB!F$87:F$92)</f>
        <v>0</v>
      </c>
      <c r="DC60" s="88">
        <f>SUMIF(WPB!$A$87:$A$92,'2010-2011'!DC$7,WPB!G$87:G$92)</f>
        <v>0</v>
      </c>
      <c r="DD60" s="88">
        <f>SUMIF(WPB!$A$87:$A$92,'2010-2011'!DD$7,WPB!H$87:H$92)</f>
        <v>0</v>
      </c>
      <c r="DE60" s="88">
        <f>SUMIF(WPB!$A$87:$A$92,'2010-2011'!DE$7,WPB!I$87:I$92)</f>
        <v>0</v>
      </c>
      <c r="DF60" s="88">
        <f>SUMIF(WPB!$A$87:$A$92,'2010-2011'!DF$7,WPB!J$87:J$92)</f>
        <v>0</v>
      </c>
      <c r="DG60" s="88">
        <f>SUMIF(WPB!$A$87:$A$92,'2010-2011'!DG$7,WPB!K$87:K$92)</f>
        <v>0</v>
      </c>
      <c r="DH60" s="88">
        <f>SUMIF(WPB!$A$87:$A$92,'2010-2011'!DH$7,WPB!L$87:L$92)</f>
        <v>0</v>
      </c>
      <c r="DI60" s="88">
        <f>SUMIF(WPB!$A$87:$A$92,'2010-2011'!DI$7,WPB!M$87:M$92)</f>
        <v>0</v>
      </c>
      <c r="DJ60" s="88">
        <f>SUMIF(WPB!$A$87:$A$92,'2010-2011'!DJ$7,WPB!N$87:N$92)</f>
        <v>0</v>
      </c>
      <c r="DK60" s="88">
        <f>SUMIF(WPB!$A$87:$A$92,'2010-2011'!DK$7,WPB!O$87:O$92)</f>
        <v>0</v>
      </c>
      <c r="DN60" s="88">
        <f>SUMIF(WPB!$A$87:$A$92,'2010-2011'!DN$7,WPB!D$87:D$92)</f>
        <v>0</v>
      </c>
      <c r="DO60" s="88">
        <f>SUMIF(WPB!$A$87:$A$92,'2010-2011'!DO$7,WPB!E$87:E$92)</f>
        <v>0</v>
      </c>
      <c r="DP60" s="88">
        <f>SUMIF(WPB!$A$87:$A$92,'2010-2011'!DP$7,WPB!F$87:F$92)</f>
        <v>0</v>
      </c>
      <c r="DQ60" s="88">
        <f>SUMIF(WPB!$A$87:$A$92,'2010-2011'!DQ$7,WPB!G$87:G$92)</f>
        <v>0</v>
      </c>
      <c r="DR60" s="88">
        <f>SUMIF(WPB!$A$87:$A$92,'2010-2011'!DR$7,WPB!H$87:H$92)</f>
        <v>0</v>
      </c>
      <c r="DS60" s="88">
        <f>SUMIF(WPB!$A$87:$A$92,'2010-2011'!DS$7,WPB!I$87:I$92)</f>
        <v>0</v>
      </c>
      <c r="DT60" s="88">
        <f>SUMIF(WPB!$A$87:$A$92,'2010-2011'!DT$7,WPB!J$87:J$92)</f>
        <v>0</v>
      </c>
      <c r="DU60" s="88">
        <f>SUMIF(WPB!$A$87:$A$92,'2010-2011'!DU$7,WPB!K$87:K$92)</f>
        <v>0</v>
      </c>
      <c r="DV60" s="88">
        <f>SUMIF(WPB!$A$87:$A$92,'2010-2011'!DV$7,WPB!L$87:L$92)</f>
        <v>0</v>
      </c>
      <c r="DW60" s="88">
        <f>SUMIF(WPB!$A$87:$A$92,'2010-2011'!DW$7,WPB!M$87:M$92)</f>
        <v>0</v>
      </c>
      <c r="DX60" s="88">
        <f>SUMIF(WPB!$A$87:$A$92,'2010-2011'!DX$7,WPB!N$87:N$92)</f>
        <v>0</v>
      </c>
      <c r="DY60" s="88">
        <f>SUMIF(WPB!$A$87:$A$92,'2010-2011'!DY$7,WPB!O$87:O$92)</f>
        <v>0</v>
      </c>
      <c r="DZ60"/>
    </row>
    <row r="61" spans="1:130" s="12" customFormat="1" ht="15.6">
      <c r="A61" s="100"/>
      <c r="B61" s="29" t="s">
        <v>8</v>
      </c>
      <c r="C61" s="87">
        <f>+CZ61</f>
        <v>0</v>
      </c>
      <c r="D61" s="87">
        <f ca="1">OFFSET(CZ61,0,14,1,1)</f>
        <v>0</v>
      </c>
      <c r="E61" s="87">
        <f ca="1">SUM(D61-C61)</f>
        <v>0</v>
      </c>
      <c r="F61" s="22">
        <f ca="1">IF(E61=0,0,IF(C61=0,1,E61/C61))</f>
        <v>0</v>
      </c>
      <c r="G61" s="87">
        <f>SUMIF($C$6:F$6,G$5,$C61:F61)</f>
        <v>0</v>
      </c>
      <c r="H61" s="87">
        <f ca="1">SUMIF($C$6:G$6,H$5,$C61:G61)</f>
        <v>0</v>
      </c>
      <c r="I61" s="87">
        <f ca="1">SUM(H61-G61)</f>
        <v>0</v>
      </c>
      <c r="J61" s="22">
        <f ca="1">IF(I61=0,0,IF(G61=0,1,I61/G61))</f>
        <v>0</v>
      </c>
      <c r="K61" s="87">
        <f>+DA61</f>
        <v>0</v>
      </c>
      <c r="L61" s="87">
        <f ca="1">OFFSET(DA61,0,14,1,1)</f>
        <v>0</v>
      </c>
      <c r="M61" s="87">
        <f ca="1">SUM(L61-K61)</f>
        <v>0</v>
      </c>
      <c r="N61" s="22">
        <f ca="1">IF(M61=0,0,IF(K61=0,1,M61/K61))</f>
        <v>0</v>
      </c>
      <c r="O61" s="87">
        <f>SUMIF($C$6:N$6,O$5,$C61:N61)</f>
        <v>0</v>
      </c>
      <c r="P61" s="87">
        <f ca="1">SUMIF($C$6:O$6,P$5,$C61:O61)</f>
        <v>0</v>
      </c>
      <c r="Q61" s="87">
        <f ca="1">SUM(P61-O61)</f>
        <v>0</v>
      </c>
      <c r="R61" s="22">
        <f ca="1">IF(Q61=0,0,IF(O61=0,1,Q61/O61))</f>
        <v>0</v>
      </c>
      <c r="S61" s="87">
        <f>+DB61</f>
        <v>0</v>
      </c>
      <c r="T61" s="87">
        <f ca="1">OFFSET(DB61,0,14,1,1)</f>
        <v>0</v>
      </c>
      <c r="U61" s="87">
        <f ca="1">SUM(T61-S61)</f>
        <v>0</v>
      </c>
      <c r="V61" s="22">
        <f ca="1">IF(U61=0,0,IF(S61=0,1,U61/S61))</f>
        <v>0</v>
      </c>
      <c r="W61" s="87">
        <f>SUMIF($C$6:V$6,W$5,$C61:V61)</f>
        <v>0</v>
      </c>
      <c r="X61" s="87">
        <f ca="1">SUMIF($C$6:W$6,X$5,$C61:W61)</f>
        <v>0</v>
      </c>
      <c r="Y61" s="87">
        <f ca="1">SUM(X61-W61)</f>
        <v>0</v>
      </c>
      <c r="Z61" s="22">
        <f ca="1">IF(Y61=0,0,IF(W61=0,1,Y61/W61))</f>
        <v>0</v>
      </c>
      <c r="AA61" s="87">
        <f>+DC61</f>
        <v>0</v>
      </c>
      <c r="AB61" s="87">
        <f ca="1">OFFSET(DC61,0,14,1,1)</f>
        <v>0</v>
      </c>
      <c r="AC61" s="87">
        <f ca="1">SUM(AB61-AA61)</f>
        <v>0</v>
      </c>
      <c r="AD61" s="22">
        <f ca="1">IF(AC61=0,0,IF(AA61=0,1,AC61/AA61))</f>
        <v>0</v>
      </c>
      <c r="AE61" s="87">
        <f>SUMIF($C$6:AD$6,AE$5,$C61:AD61)</f>
        <v>0</v>
      </c>
      <c r="AF61" s="87">
        <f ca="1">SUMIF($C$6:AE$6,AF$5,$C61:AE61)</f>
        <v>0</v>
      </c>
      <c r="AG61" s="87">
        <f ca="1">SUM(AF61-AE61)</f>
        <v>0</v>
      </c>
      <c r="AH61" s="22">
        <f ca="1">IF(AG61=0,0,IF(AE61=0,1,AG61/AE61))</f>
        <v>0</v>
      </c>
      <c r="AI61" s="87">
        <f>+DD61</f>
        <v>0</v>
      </c>
      <c r="AJ61" s="87">
        <f ca="1">OFFSET(DD61,0,14,1,1)</f>
        <v>0</v>
      </c>
      <c r="AK61" s="87">
        <f ca="1">SUM(AJ61-AI61)</f>
        <v>0</v>
      </c>
      <c r="AL61" s="22">
        <f ca="1">IF(AK61=0,0,IF(AI61=0,1,AK61/AI61))</f>
        <v>0</v>
      </c>
      <c r="AM61" s="87">
        <f>SUMIF($C$6:AL$6,AM$5,$C61:AL61)</f>
        <v>0</v>
      </c>
      <c r="AN61" s="87">
        <f ca="1">SUMIF($C$6:AM$6,AN$5,$C61:AM61)</f>
        <v>0</v>
      </c>
      <c r="AO61" s="87">
        <f ca="1">SUM(AN61-AM61)</f>
        <v>0</v>
      </c>
      <c r="AP61" s="22">
        <f ca="1">IF(AO61=0,0,IF(AM61=0,1,AO61/AM61))</f>
        <v>0</v>
      </c>
      <c r="AQ61" s="87">
        <f>+DE61</f>
        <v>0</v>
      </c>
      <c r="AR61" s="87">
        <f ca="1">OFFSET(DE61,0,14,1,1)</f>
        <v>0</v>
      </c>
      <c r="AS61" s="87">
        <f ca="1">SUM(AR61-AQ61)</f>
        <v>0</v>
      </c>
      <c r="AT61" s="22">
        <f ca="1">IF(AS61=0,0,IF(AQ61=0,1,AS61/AQ61))</f>
        <v>0</v>
      </c>
      <c r="AU61" s="87">
        <f>SUMIF($C$6:AT$6,AU$5,$C61:AT61)</f>
        <v>0</v>
      </c>
      <c r="AV61" s="87">
        <f ca="1">SUMIF($C$6:AU$6,AV$5,$C61:AU61)</f>
        <v>0</v>
      </c>
      <c r="AW61" s="87">
        <f ca="1">SUM(AV61-AU61)</f>
        <v>0</v>
      </c>
      <c r="AX61" s="22">
        <f ca="1">IF(AW61=0,0,IF(AU61=0,1,AW61/AU61))</f>
        <v>0</v>
      </c>
      <c r="AY61" s="87">
        <f>+DF61</f>
        <v>0</v>
      </c>
      <c r="AZ61" s="87">
        <f ca="1">OFFSET(DF61,0,14,1,1)</f>
        <v>0</v>
      </c>
      <c r="BA61" s="87">
        <f ca="1">SUM(AZ61-AY61)</f>
        <v>0</v>
      </c>
      <c r="BB61" s="22">
        <f ca="1">IF(BA61=0,0,IF(AY61=0,1,BA61/AY61))</f>
        <v>0</v>
      </c>
      <c r="BC61" s="87">
        <f>SUMIF($C$6:BB$6,BC$5,$C61:BB61)</f>
        <v>0</v>
      </c>
      <c r="BD61" s="87">
        <f ca="1">SUMIF($C$6:BC$6,BD$5,$C61:BC61)</f>
        <v>0</v>
      </c>
      <c r="BE61" s="87">
        <f ca="1">SUM(BD61-BC61)</f>
        <v>0</v>
      </c>
      <c r="BF61" s="22">
        <f ca="1">IF(BE61=0,0,IF(BC61=0,1,BE61/BC61))</f>
        <v>0</v>
      </c>
      <c r="BG61" s="87">
        <f>+DG61</f>
        <v>0</v>
      </c>
      <c r="BH61" s="87">
        <f ca="1">OFFSET(DG61,0,14,1,1)</f>
        <v>0</v>
      </c>
      <c r="BI61" s="87">
        <f ca="1">SUM(BH61-BG61)</f>
        <v>0</v>
      </c>
      <c r="BJ61" s="22">
        <f ca="1">IF(BI61=0,0,IF(BG61=0,1,BI61/BG61))</f>
        <v>0</v>
      </c>
      <c r="BK61" s="87">
        <f>SUMIF($C$6:BJ$6,BK$5,$C61:BJ61)</f>
        <v>0</v>
      </c>
      <c r="BL61" s="87">
        <f ca="1">SUMIF($C$6:BK$6,BL$5,$C61:BK61)</f>
        <v>0</v>
      </c>
      <c r="BM61" s="87">
        <f ca="1">SUM(BL61-BK61)</f>
        <v>0</v>
      </c>
      <c r="BN61" s="22">
        <f ca="1">IF(BM61=0,0,IF(BK61=0,1,BM61/BK61))</f>
        <v>0</v>
      </c>
      <c r="BO61" s="87">
        <f>+DH61</f>
        <v>0</v>
      </c>
      <c r="BP61" s="87">
        <f ca="1">OFFSET(DH61,0,14,1,1)</f>
        <v>0</v>
      </c>
      <c r="BQ61" s="87">
        <f ca="1">SUM(BP61-BO61)</f>
        <v>0</v>
      </c>
      <c r="BR61" s="22">
        <f ca="1">IF(BQ61=0,0,IF(BO61=0,1,BQ61/BO61))</f>
        <v>0</v>
      </c>
      <c r="BS61" s="87">
        <f>SUMIF($C$6:BR$6,BS$5,$C61:BR61)</f>
        <v>0</v>
      </c>
      <c r="BT61" s="87">
        <f ca="1">SUMIF($C$6:BS$6,BT$5,$C61:BS61)</f>
        <v>0</v>
      </c>
      <c r="BU61" s="87">
        <f ca="1">SUM(BT61-BS61)</f>
        <v>0</v>
      </c>
      <c r="BV61" s="22">
        <f ca="1">IF(BU61=0,0,IF(BS61=0,1,BU61/BS61))</f>
        <v>0</v>
      </c>
      <c r="BW61" s="87">
        <f>+DI61</f>
        <v>0</v>
      </c>
      <c r="BX61" s="87">
        <f ca="1">OFFSET(DI61,0,14,1,1)</f>
        <v>0</v>
      </c>
      <c r="BY61" s="87">
        <f ca="1">SUM(BX61-BW61)</f>
        <v>0</v>
      </c>
      <c r="BZ61" s="22">
        <f ca="1">IF(BY61=0,0,IF(BW61=0,1,BY61/BW61))</f>
        <v>0</v>
      </c>
      <c r="CA61" s="87">
        <f>SUMIF($C$6:BZ$6,CA$5,$C61:BZ61)</f>
        <v>0</v>
      </c>
      <c r="CB61" s="87">
        <f ca="1">SUMIF($C$6:CA$6,CB$5,$C61:CA61)</f>
        <v>0</v>
      </c>
      <c r="CC61" s="87">
        <f ca="1">SUM(CB61-CA61)</f>
        <v>0</v>
      </c>
      <c r="CD61" s="22">
        <f ca="1">IF(CC61=0,0,IF(CA61=0,1,CC61/CA61))</f>
        <v>0</v>
      </c>
      <c r="CE61" s="87">
        <f>+DJ61</f>
        <v>0</v>
      </c>
      <c r="CF61" s="87">
        <f ca="1">OFFSET(DJ61,0,14,1,1)</f>
        <v>0</v>
      </c>
      <c r="CG61" s="87">
        <f ca="1">SUM(CF61-CE61)</f>
        <v>0</v>
      </c>
      <c r="CH61" s="22">
        <f ca="1">IF(CG61=0,0,IF(CE61=0,1,CG61/CE61))</f>
        <v>0</v>
      </c>
      <c r="CI61" s="87">
        <f>SUMIF($C$6:CH$6,CI$5,$C61:CH61)</f>
        <v>0</v>
      </c>
      <c r="CJ61" s="87">
        <f ca="1">SUMIF($C$6:CI$6,CJ$5,$C61:CI61)</f>
        <v>0</v>
      </c>
      <c r="CK61" s="87">
        <f ca="1">SUM(CJ61-CI61)</f>
        <v>0</v>
      </c>
      <c r="CL61" s="22">
        <f ca="1">IF(CK61=0,0,IF(CI61=0,1,CK61/CI61))</f>
        <v>0</v>
      </c>
      <c r="CM61" s="87">
        <f>+DK61</f>
        <v>0</v>
      </c>
      <c r="CN61" s="87">
        <f ca="1">OFFSET(DK61,0,14,1,1)</f>
        <v>0</v>
      </c>
      <c r="CO61" s="87">
        <f ca="1">SUM(CN61-CM61)</f>
        <v>0</v>
      </c>
      <c r="CP61" s="22">
        <f ca="1">IF(CO61=0,0,IF(CM61=0,1,CO61/CM61))</f>
        <v>0</v>
      </c>
      <c r="CQ61" s="87">
        <f>SUMIF($C$6:CP$6,CQ$5,$C61:CP61)</f>
        <v>0</v>
      </c>
      <c r="CR61" s="87">
        <f ca="1">SUMIF($C$6:CQ$6,CR$5,$C61:CQ61)</f>
        <v>0</v>
      </c>
      <c r="CS61" s="87">
        <f ca="1">SUM(CR61-CQ61)</f>
        <v>0</v>
      </c>
      <c r="CT61" s="22">
        <f ca="1">IF(CS61=0,0,IF(CQ61=0,1,CS61/CQ61))</f>
        <v>0</v>
      </c>
      <c r="CW61" s="12" t="s">
        <v>18</v>
      </c>
      <c r="CX61" s="81" t="s">
        <v>8</v>
      </c>
      <c r="CY61" s="16"/>
      <c r="CZ61" s="88">
        <f>SUMIF(WPB!$A$101:$A$106,'2010-2011'!CZ$7,WPB!D$101:D$106)</f>
        <v>0</v>
      </c>
      <c r="DA61" s="88">
        <f>SUMIF(WPB!$A$101:$A$106,'2010-2011'!DA$7,WPB!E$101:E$106)</f>
        <v>0</v>
      </c>
      <c r="DB61" s="88">
        <f>SUMIF(WPB!$A$101:$A$106,'2010-2011'!DB$7,WPB!F$101:F$106)</f>
        <v>0</v>
      </c>
      <c r="DC61" s="88">
        <f>SUMIF(WPB!$A$101:$A$106,'2010-2011'!DC$7,WPB!G$101:G$106)</f>
        <v>0</v>
      </c>
      <c r="DD61" s="88">
        <f>SUMIF(WPB!$A$101:$A$106,'2010-2011'!DD$7,WPB!H$101:H$106)</f>
        <v>0</v>
      </c>
      <c r="DE61" s="88">
        <f>SUMIF(WPB!$A$101:$A$106,'2010-2011'!DE$7,WPB!I$101:I$106)</f>
        <v>0</v>
      </c>
      <c r="DF61" s="88">
        <f>SUMIF(WPB!$A$101:$A$106,'2010-2011'!DF$7,WPB!J$101:J$106)</f>
        <v>0</v>
      </c>
      <c r="DG61" s="88">
        <f>SUMIF(WPB!$A$101:$A$106,'2010-2011'!DG$7,WPB!K$101:K$106)</f>
        <v>0</v>
      </c>
      <c r="DH61" s="88">
        <f>SUMIF(WPB!$A$101:$A$106,'2010-2011'!DH$7,WPB!L$101:L$106)</f>
        <v>0</v>
      </c>
      <c r="DI61" s="88">
        <f>SUMIF(WPB!$A$101:$A$106,'2010-2011'!DI$7,WPB!M$101:M$106)</f>
        <v>0</v>
      </c>
      <c r="DJ61" s="88">
        <f>SUMIF(WPB!$A$101:$A$106,'2010-2011'!DJ$7,WPB!N$101:N$106)</f>
        <v>0</v>
      </c>
      <c r="DK61" s="88">
        <f>SUMIF(WPB!$A$101:$A$106,'2010-2011'!DK$7,WPB!O$101:O$106)</f>
        <v>0</v>
      </c>
      <c r="DN61" s="88">
        <f>SUMIF(WPB!$A$101:$A$106,'2010-2011'!DN$7,WPB!D$101:D$106)</f>
        <v>0</v>
      </c>
      <c r="DO61" s="88">
        <f>SUMIF(WPB!$A$101:$A$106,'2010-2011'!DO$7,WPB!E$101:E$106)</f>
        <v>0</v>
      </c>
      <c r="DP61" s="88">
        <f>SUMIF(WPB!$A$101:$A$106,'2010-2011'!DP$7,WPB!F$101:F$106)</f>
        <v>0</v>
      </c>
      <c r="DQ61" s="88">
        <f>SUMIF(WPB!$A$101:$A$106,'2010-2011'!DQ$7,WPB!G$101:G$106)</f>
        <v>0</v>
      </c>
      <c r="DR61" s="88">
        <f>SUMIF(WPB!$A$101:$A$106,'2010-2011'!DR$7,WPB!H$101:H$106)</f>
        <v>0</v>
      </c>
      <c r="DS61" s="88">
        <f>SUMIF(WPB!$A$101:$A$106,'2010-2011'!DS$7,WPB!I$101:I$106)</f>
        <v>0</v>
      </c>
      <c r="DT61" s="88">
        <f>SUMIF(WPB!$A$101:$A$106,'2010-2011'!DT$7,WPB!J$101:J$106)</f>
        <v>0</v>
      </c>
      <c r="DU61" s="88">
        <f>SUMIF(WPB!$A$101:$A$106,'2010-2011'!DU$7,WPB!K$101:K$106)</f>
        <v>0</v>
      </c>
      <c r="DV61" s="88">
        <f>SUMIF(WPB!$A$101:$A$106,'2010-2011'!DV$7,WPB!L$101:L$106)</f>
        <v>0</v>
      </c>
      <c r="DW61" s="88">
        <f>SUMIF(WPB!$A$101:$A$106,'2010-2011'!DW$7,WPB!M$101:M$106)</f>
        <v>0</v>
      </c>
      <c r="DX61" s="88">
        <f>SUMIF(WPB!$A$101:$A$106,'2010-2011'!DX$7,WPB!N$101:N$106)</f>
        <v>0</v>
      </c>
      <c r="DY61" s="88">
        <f>SUMIF(WPB!$A$101:$A$106,'2010-2011'!DY$7,WPB!O$101:O$106)</f>
        <v>0</v>
      </c>
      <c r="DZ61"/>
    </row>
    <row r="62" spans="1:130" s="16" customFormat="1" ht="15.6">
      <c r="A62" s="90"/>
      <c r="B62" s="27" t="s">
        <v>9</v>
      </c>
      <c r="C62" s="14">
        <f>+SUM(C59:C61)</f>
        <v>22918</v>
      </c>
      <c r="D62" s="103">
        <f ca="1">+SUM(D59:D61)</f>
        <v>27084</v>
      </c>
      <c r="E62" s="14">
        <f ca="1">SUM(E59:E61)</f>
        <v>4166</v>
      </c>
      <c r="F62" s="15">
        <f ca="1">IF(E62=0,0,IF(C62=0,1,E62/C62))</f>
        <v>0.18177851470459899</v>
      </c>
      <c r="G62" s="14">
        <f>SUM(G59:G61)</f>
        <v>22918</v>
      </c>
      <c r="H62" s="103">
        <f ca="1">SUM(H59:H61)</f>
        <v>27084</v>
      </c>
      <c r="I62" s="14">
        <f ca="1">SUM(I59:I61)</f>
        <v>4166</v>
      </c>
      <c r="J62" s="15">
        <f ca="1">IF(I62=0,0,IF(G62=0,1,I62/G62))</f>
        <v>0.18177851470459899</v>
      </c>
      <c r="K62" s="14">
        <f>+SUM(K59:K61)</f>
        <v>22017</v>
      </c>
      <c r="L62" s="103">
        <f ca="1">+SUM(L59:L61)</f>
        <v>25648</v>
      </c>
      <c r="M62" s="14">
        <f ca="1">SUM(M59:M61)</f>
        <v>3631</v>
      </c>
      <c r="N62" s="15">
        <f ca="1">IF(M62=0,0,IF(K62=0,1,M62/K62))</f>
        <v>0.16491801789526275</v>
      </c>
      <c r="O62" s="14">
        <f>SUM(O59:O61)</f>
        <v>44935</v>
      </c>
      <c r="P62" s="103">
        <f ca="1">SUM(P59:P61)</f>
        <v>52732</v>
      </c>
      <c r="Q62" s="14">
        <f ca="1">SUM(Q59:Q61)</f>
        <v>7797</v>
      </c>
      <c r="R62" s="15">
        <f ca="1">IF(Q62=0,0,IF(O62=0,1,Q62/O62))</f>
        <v>0.17351730277066874</v>
      </c>
      <c r="S62" s="14">
        <f>+SUM(S59:S61)</f>
        <v>26865</v>
      </c>
      <c r="T62" s="103">
        <f ca="1">+SUM(T59:T61)</f>
        <v>31740</v>
      </c>
      <c r="U62" s="14">
        <f ca="1">SUM(U59:U61)</f>
        <v>4875</v>
      </c>
      <c r="V62" s="15">
        <f ca="1">IF(U62=0,0,IF(S62=0,1,U62/S62))</f>
        <v>0.18146286990508095</v>
      </c>
      <c r="W62" s="14">
        <f>SUM(W59:W61)</f>
        <v>71800</v>
      </c>
      <c r="X62" s="103">
        <f ca="1">SUM(X59:X61)</f>
        <v>84472</v>
      </c>
      <c r="Y62" s="14">
        <f ca="1">SUM(Y59:Y61)</f>
        <v>12672</v>
      </c>
      <c r="Z62" s="15">
        <f ca="1">IF(Y62=0,0,IF(W62=0,1,Y62/W62))</f>
        <v>0.17649025069637883</v>
      </c>
      <c r="AA62" s="14">
        <f>+SUM(AA59:AA61)</f>
        <v>29396</v>
      </c>
      <c r="AB62" s="103">
        <f ca="1">+SUM(AB59:AB61)</f>
        <v>36398</v>
      </c>
      <c r="AC62" s="14">
        <f ca="1">SUM(AC59:AC61)</f>
        <v>7002</v>
      </c>
      <c r="AD62" s="15">
        <f ca="1">IF(AC62=0,0,IF(AA62=0,1,AC62/AA62))</f>
        <v>0.23819567288066404</v>
      </c>
      <c r="AE62" s="14">
        <f>SUM(AE59:AE61)</f>
        <v>101196</v>
      </c>
      <c r="AF62" s="103">
        <f ca="1">SUM(AF59:AF61)</f>
        <v>120870</v>
      </c>
      <c r="AG62" s="14">
        <f ca="1">SUM(AG59:AG61)</f>
        <v>19674</v>
      </c>
      <c r="AH62" s="15">
        <f ca="1">IF(AG62=0,0,IF(AE62=0,1,AG62/AE62))</f>
        <v>0.1944147990039132</v>
      </c>
      <c r="AI62" s="14">
        <f>+SUM(AI59:AI61)</f>
        <v>32044</v>
      </c>
      <c r="AJ62" s="103">
        <f ca="1">+SUM(AJ59:AJ61)</f>
        <v>40769</v>
      </c>
      <c r="AK62" s="14">
        <f ca="1">SUM(AK59:AK61)</f>
        <v>8725</v>
      </c>
      <c r="AL62" s="15">
        <f ca="1">IF(AK62=0,0,IF(AI62=0,1,AK62/AI62))</f>
        <v>0.27228186243914615</v>
      </c>
      <c r="AM62" s="14">
        <f>SUM(AM59:AM61)</f>
        <v>133240</v>
      </c>
      <c r="AN62" s="103">
        <f ca="1">SUM(AN59:AN61)</f>
        <v>161639</v>
      </c>
      <c r="AO62" s="14">
        <f ca="1">SUM(AO59:AO61)</f>
        <v>28399</v>
      </c>
      <c r="AP62" s="15">
        <f ca="1">IF(AO62=0,0,IF(AM62=0,1,AO62/AM62))</f>
        <v>0.2131416991894326</v>
      </c>
      <c r="AQ62" s="14">
        <f>+SUM(AQ59:AQ61)</f>
        <v>30716</v>
      </c>
      <c r="AR62" s="103">
        <f ca="1">+SUM(AR59:AR61)</f>
        <v>41562</v>
      </c>
      <c r="AS62" s="14">
        <f ca="1">SUM(AS59:AS61)</f>
        <v>10846</v>
      </c>
      <c r="AT62" s="15">
        <f ca="1">IF(AS62=0,0,IF(AQ62=0,1,AS62/AQ62))</f>
        <v>0.3531058731605678</v>
      </c>
      <c r="AU62" s="14">
        <f>SUM(AU59:AU61)</f>
        <v>163956</v>
      </c>
      <c r="AV62" s="103">
        <f ca="1">SUM(AV59:AV61)</f>
        <v>203201</v>
      </c>
      <c r="AW62" s="14">
        <f ca="1">SUM(AW59:AW61)</f>
        <v>39245</v>
      </c>
      <c r="AX62" s="15">
        <f ca="1">IF(AW62=0,0,IF(AU62=0,1,AW62/AU62))</f>
        <v>0.23936299982922246</v>
      </c>
      <c r="AY62" s="14">
        <f>+SUM(AY59:AY61)</f>
        <v>38849</v>
      </c>
      <c r="AZ62" s="103">
        <f ca="1">+SUM(AZ59:AZ61)</f>
        <v>49667</v>
      </c>
      <c r="BA62" s="14">
        <f ca="1">SUM(BA59:BA61)</f>
        <v>10818</v>
      </c>
      <c r="BB62" s="15">
        <f ca="1">IF(BA62=0,0,IF(AY62=0,1,BA62/AY62))</f>
        <v>0.27846276609436538</v>
      </c>
      <c r="BC62" s="14">
        <f>SUM(BC59:BC61)</f>
        <v>202805</v>
      </c>
      <c r="BD62" s="103">
        <f ca="1">SUM(BD59:BD61)</f>
        <v>252868</v>
      </c>
      <c r="BE62" s="14">
        <f ca="1">SUM(BE59:BE61)</f>
        <v>50063</v>
      </c>
      <c r="BF62" s="15">
        <f ca="1">IF(BE62=0,0,IF(BC62=0,1,BE62/BC62))</f>
        <v>0.24685288824240034</v>
      </c>
      <c r="BG62" s="14">
        <f>+SUM(BG59:BG61)</f>
        <v>39439</v>
      </c>
      <c r="BH62" s="103">
        <f ca="1">+SUM(BH59:BH61)</f>
        <v>50577</v>
      </c>
      <c r="BI62" s="14">
        <f ca="1">SUM(BI59:BI61)</f>
        <v>11138</v>
      </c>
      <c r="BJ62" s="15">
        <f ca="1">IF(BI62=0,0,IF(BG62=0,1,BI62/BG62))</f>
        <v>0.28241081163315501</v>
      </c>
      <c r="BK62" s="14">
        <f>SUM(BK59:BK61)</f>
        <v>242244</v>
      </c>
      <c r="BL62" s="103">
        <f ca="1">SUM(BL59:BL61)</f>
        <v>303445</v>
      </c>
      <c r="BM62" s="14">
        <f ca="1">SUM(BM59:BM61)</f>
        <v>61201</v>
      </c>
      <c r="BN62" s="15">
        <f ca="1">IF(BM62=0,0,IF(BK62=0,1,BM62/BK62))</f>
        <v>0.25264196430045738</v>
      </c>
      <c r="BO62" s="14">
        <f>+SUM(BO59:BO61)</f>
        <v>33801</v>
      </c>
      <c r="BP62" s="103">
        <f ca="1">+SUM(BP59:BP61)</f>
        <v>46371</v>
      </c>
      <c r="BQ62" s="14">
        <f ca="1">SUM(BQ59:BQ61)</f>
        <v>12570</v>
      </c>
      <c r="BR62" s="15">
        <f ca="1">IF(BQ62=0,0,IF(BO62=0,1,BQ62/BO62))</f>
        <v>0.37188248868376678</v>
      </c>
      <c r="BS62" s="14">
        <f>SUM(BS59:BS61)</f>
        <v>276045</v>
      </c>
      <c r="BT62" s="103">
        <f ca="1">SUM(BT59:BT61)</f>
        <v>349816</v>
      </c>
      <c r="BU62" s="14">
        <f ca="1">SUM(BU59:BU61)</f>
        <v>73771</v>
      </c>
      <c r="BV62" s="15">
        <f ca="1">IF(BU62=0,0,IF(BS62=0,1,BU62/BS62))</f>
        <v>0.26724265971127897</v>
      </c>
      <c r="BW62" s="14">
        <f>+SUM(BW59:BW61)</f>
        <v>33755</v>
      </c>
      <c r="BX62" s="103">
        <f ca="1">+SUM(BX59:BX61)</f>
        <v>43530</v>
      </c>
      <c r="BY62" s="14">
        <f ca="1">SUM(BY59:BY61)</f>
        <v>9775</v>
      </c>
      <c r="BZ62" s="15">
        <f ca="1">IF(BY62=0,0,IF(BW62=0,1,BY62/BW62))</f>
        <v>0.28958672789216411</v>
      </c>
      <c r="CA62" s="14">
        <f>SUM(CA59:CA61)</f>
        <v>309800</v>
      </c>
      <c r="CB62" s="103">
        <f ca="1">SUM(CB59:CB61)</f>
        <v>393346</v>
      </c>
      <c r="CC62" s="14">
        <f ca="1">SUM(CC59:CC61)</f>
        <v>83546</v>
      </c>
      <c r="CD62" s="15">
        <f ca="1">IF(CC62=0,0,IF(CA62=0,1,CC62/CA62))</f>
        <v>0.269677211103938</v>
      </c>
      <c r="CE62" s="14">
        <f>+SUM(CE59:CE61)</f>
        <v>32639</v>
      </c>
      <c r="CF62" s="103">
        <f ca="1">+SUM(CF59:CF61)</f>
        <v>40615</v>
      </c>
      <c r="CG62" s="14">
        <f ca="1">SUM(CG59:CG61)</f>
        <v>7976</v>
      </c>
      <c r="CH62" s="15">
        <f ca="1">IF(CG62=0,0,IF(CE62=0,1,CG62/CE62))</f>
        <v>0.24437023193112534</v>
      </c>
      <c r="CI62" s="14">
        <f>SUM(CI59:CI61)</f>
        <v>342439</v>
      </c>
      <c r="CJ62" s="103">
        <f ca="1">SUM(CJ59:CJ61)</f>
        <v>433961</v>
      </c>
      <c r="CK62" s="14">
        <f ca="1">SUM(CK59:CK61)</f>
        <v>91522</v>
      </c>
      <c r="CL62" s="15">
        <f ca="1">IF(CK62=0,0,IF(CI62=0,1,CK62/CI62))</f>
        <v>0.26726511875107684</v>
      </c>
      <c r="CM62" s="14">
        <f>+SUM(CM59:CM61)</f>
        <v>32586</v>
      </c>
      <c r="CN62" s="103">
        <f ca="1">+SUM(CN59:CN61)</f>
        <v>42324</v>
      </c>
      <c r="CO62" s="14">
        <f ca="1">SUM(CO59:CO61)</f>
        <v>9738</v>
      </c>
      <c r="CP62" s="15">
        <f ca="1">IF(CO62=0,0,IF(CM62=0,1,CO62/CM62))</f>
        <v>0.29883999263487387</v>
      </c>
      <c r="CQ62" s="14">
        <f>SUM(CQ59:CQ61)</f>
        <v>375025</v>
      </c>
      <c r="CR62" s="103">
        <f ca="1">SUM(CR59:CR61)</f>
        <v>476285</v>
      </c>
      <c r="CS62" s="14">
        <f ca="1">SUM(CS59:CS61)</f>
        <v>101260</v>
      </c>
      <c r="CT62" s="15">
        <f ca="1">IF(CS62=0,0,IF(CQ62=0,1,CS62/CQ62))</f>
        <v>0.27000866608892743</v>
      </c>
    </row>
    <row r="63" spans="1:130" s="12" customFormat="1">
      <c r="A63" s="91"/>
      <c r="B63" s="28"/>
      <c r="C63" s="9"/>
      <c r="D63" s="9"/>
      <c r="E63" s="10"/>
      <c r="F63" s="11"/>
      <c r="G63" s="9"/>
      <c r="H63" s="9"/>
      <c r="I63" s="10"/>
      <c r="J63" s="11"/>
      <c r="K63" s="9"/>
      <c r="L63" s="9"/>
      <c r="M63" s="10"/>
      <c r="N63" s="11"/>
      <c r="O63" s="9"/>
      <c r="P63" s="9"/>
      <c r="Q63" s="10"/>
      <c r="R63" s="11"/>
      <c r="S63" s="9"/>
      <c r="T63" s="9"/>
      <c r="U63" s="10"/>
      <c r="V63" s="11"/>
      <c r="W63" s="9"/>
      <c r="X63" s="9"/>
      <c r="Y63" s="10"/>
      <c r="Z63" s="11"/>
      <c r="AA63" s="9"/>
      <c r="AB63" s="9"/>
      <c r="AC63" s="10"/>
      <c r="AD63" s="11"/>
      <c r="AE63" s="9"/>
      <c r="AF63" s="9"/>
      <c r="AG63" s="10"/>
      <c r="AH63" s="11"/>
      <c r="AI63" s="9"/>
      <c r="AJ63" s="9"/>
      <c r="AK63" s="10"/>
      <c r="AL63" s="11"/>
      <c r="AM63" s="9"/>
      <c r="AN63" s="9"/>
      <c r="AO63" s="10"/>
      <c r="AP63" s="11"/>
      <c r="AQ63" s="9"/>
      <c r="AR63" s="9"/>
      <c r="AS63" s="10"/>
      <c r="AT63" s="11"/>
      <c r="AU63" s="9"/>
      <c r="AV63" s="9"/>
      <c r="AW63" s="10"/>
      <c r="AX63" s="11"/>
      <c r="AY63" s="9"/>
      <c r="AZ63" s="9"/>
      <c r="BA63" s="10"/>
      <c r="BB63" s="11"/>
      <c r="BC63" s="9"/>
      <c r="BD63" s="9"/>
      <c r="BE63" s="10"/>
      <c r="BF63" s="11"/>
      <c r="BG63" s="9"/>
      <c r="BH63" s="9"/>
      <c r="BI63" s="10"/>
      <c r="BJ63" s="11"/>
      <c r="BK63" s="9"/>
      <c r="BL63" s="9"/>
      <c r="BM63" s="10"/>
      <c r="BN63" s="11"/>
      <c r="BO63" s="9"/>
      <c r="BP63" s="9"/>
      <c r="BQ63" s="10"/>
      <c r="BR63" s="11"/>
      <c r="BS63" s="9"/>
      <c r="BT63" s="9"/>
      <c r="BU63" s="10"/>
      <c r="BV63" s="11"/>
      <c r="BW63" s="9"/>
      <c r="BX63" s="9"/>
      <c r="BY63" s="10"/>
      <c r="BZ63" s="11"/>
      <c r="CA63" s="9"/>
      <c r="CB63" s="9"/>
      <c r="CC63" s="10"/>
      <c r="CD63" s="11"/>
      <c r="CE63" s="9"/>
      <c r="CF63" s="9"/>
      <c r="CG63" s="10"/>
      <c r="CH63" s="11"/>
      <c r="CI63" s="9"/>
      <c r="CJ63" s="9"/>
      <c r="CK63" s="10"/>
      <c r="CL63" s="11"/>
      <c r="CM63" s="9"/>
      <c r="CN63" s="9"/>
      <c r="CO63" s="10"/>
      <c r="CP63" s="11"/>
      <c r="CQ63" s="9"/>
      <c r="CR63" s="9"/>
      <c r="CS63" s="10"/>
      <c r="CT63" s="11"/>
    </row>
    <row r="64" spans="1:130" s="12" customFormat="1">
      <c r="A64" s="93" t="s">
        <v>19</v>
      </c>
      <c r="B64" s="31" t="s">
        <v>6</v>
      </c>
      <c r="C64" s="21">
        <f t="shared" ref="C64:E66" si="2">SUMIF($B$9:$B$63,$B64,C$9:C$63)</f>
        <v>1851928</v>
      </c>
      <c r="D64" s="87">
        <f t="shared" ca="1" si="2"/>
        <v>1965764</v>
      </c>
      <c r="E64" s="21">
        <f t="shared" ca="1" si="2"/>
        <v>113836</v>
      </c>
      <c r="F64" s="22">
        <f ca="1">IF(E64=0,0,IF(C64=0,1,E64/C64))</f>
        <v>6.1468912398322181E-2</v>
      </c>
      <c r="G64" s="21">
        <f t="shared" ref="G64:I66" si="3">SUMIF($B$9:$B$63,$B64,G$9:G$63)</f>
        <v>1851928</v>
      </c>
      <c r="H64" s="87">
        <f t="shared" ca="1" si="3"/>
        <v>1965764</v>
      </c>
      <c r="I64" s="21">
        <f t="shared" ca="1" si="3"/>
        <v>113836</v>
      </c>
      <c r="J64" s="22">
        <f ca="1">IF(I64=0,0,IF(G64=0,1,I64/G64))</f>
        <v>6.1468912398322181E-2</v>
      </c>
      <c r="K64" s="21">
        <f t="shared" ref="K64:M66" si="4">SUMIF($B$9:$B$63,$B64,K$9:K$63)</f>
        <v>1725076</v>
      </c>
      <c r="L64" s="87">
        <f t="shared" ca="1" si="4"/>
        <v>1844296</v>
      </c>
      <c r="M64" s="21">
        <f t="shared" ca="1" si="4"/>
        <v>119220</v>
      </c>
      <c r="N64" s="22">
        <f ca="1">IF(M64=0,0,IF(K64=0,1,M64/K64))</f>
        <v>6.9109998631944336E-2</v>
      </c>
      <c r="O64" s="21">
        <f t="shared" ref="O64:Q66" si="5">SUMIF($B$9:$B$63,$B64,O$9:O$63)</f>
        <v>3577004</v>
      </c>
      <c r="P64" s="87">
        <f t="shared" ca="1" si="5"/>
        <v>3810060</v>
      </c>
      <c r="Q64" s="21">
        <f t="shared" ca="1" si="5"/>
        <v>233056</v>
      </c>
      <c r="R64" s="22">
        <f ca="1">IF(Q64=0,0,IF(O64=0,1,Q64/O64))</f>
        <v>6.5153966839287855E-2</v>
      </c>
      <c r="S64" s="21">
        <f t="shared" ref="S64:U66" si="6">SUMIF($B$9:$B$63,$B64,S$9:S$63)</f>
        <v>2215739</v>
      </c>
      <c r="T64" s="87">
        <f t="shared" ca="1" si="6"/>
        <v>2308344</v>
      </c>
      <c r="U64" s="21">
        <f t="shared" ca="1" si="6"/>
        <v>92605</v>
      </c>
      <c r="V64" s="22">
        <f ca="1">IF(U64=0,0,IF(S64=0,1,U64/S64))</f>
        <v>4.1794182437552438E-2</v>
      </c>
      <c r="W64" s="21">
        <f t="shared" ref="W64:Y66" si="7">SUMIF($B$9:$B$63,$B64,W$9:W$63)</f>
        <v>5792743</v>
      </c>
      <c r="X64" s="87">
        <f t="shared" ca="1" si="7"/>
        <v>6118404</v>
      </c>
      <c r="Y64" s="21">
        <f t="shared" ca="1" si="7"/>
        <v>325661</v>
      </c>
      <c r="Z64" s="22">
        <f ca="1">IF(Y64=0,0,IF(W64=0,1,Y64/W64))</f>
        <v>5.621878961314182E-2</v>
      </c>
      <c r="AA64" s="21">
        <f t="shared" ref="AA64:AC66" si="8">SUMIF($B$9:$B$63,$B64,AA$9:AA$63)</f>
        <v>2238365</v>
      </c>
      <c r="AB64" s="87">
        <f t="shared" ca="1" si="8"/>
        <v>2443328</v>
      </c>
      <c r="AC64" s="21">
        <f t="shared" ca="1" si="8"/>
        <v>204963</v>
      </c>
      <c r="AD64" s="22">
        <f ca="1">IF(AC64=0,0,IF(AA64=0,1,AC64/AA64))</f>
        <v>9.1568175878375513E-2</v>
      </c>
      <c r="AE64" s="21">
        <f t="shared" ref="AE64:AG66" si="9">SUMIF($B$9:$B$63,$B64,AE$9:AE$63)</f>
        <v>8031108</v>
      </c>
      <c r="AF64" s="87">
        <f t="shared" ca="1" si="9"/>
        <v>8561732</v>
      </c>
      <c r="AG64" s="21">
        <f t="shared" ca="1" si="9"/>
        <v>530624</v>
      </c>
      <c r="AH64" s="22">
        <f ca="1">IF(AG64=0,0,IF(AE64=0,1,AG64/AE64))</f>
        <v>6.6071082595328068E-2</v>
      </c>
      <c r="AI64" s="21">
        <f t="shared" ref="AI64:AK66" si="10">SUMIF($B$9:$B$63,$B64,AI$9:AI$63)</f>
        <v>2400819</v>
      </c>
      <c r="AJ64" s="87">
        <f t="shared" ca="1" si="10"/>
        <v>2605128</v>
      </c>
      <c r="AK64" s="21">
        <f t="shared" ca="1" si="10"/>
        <v>204309</v>
      </c>
      <c r="AL64" s="22">
        <f ca="1">IF(AK64=0,0,IF(AI64=0,1,AK64/AI64))</f>
        <v>8.5099709724056671E-2</v>
      </c>
      <c r="AM64" s="21">
        <f t="shared" ref="AM64:AO66" si="11">SUMIF($B$9:$B$63,$B64,AM$9:AM$63)</f>
        <v>10431927</v>
      </c>
      <c r="AN64" s="87">
        <f t="shared" ca="1" si="11"/>
        <v>11166860</v>
      </c>
      <c r="AO64" s="21">
        <f t="shared" ca="1" si="11"/>
        <v>734933</v>
      </c>
      <c r="AP64" s="22">
        <f ca="1">IF(AO64=0,0,IF(AM64=0,1,AO64/AM64))</f>
        <v>7.0450358787978479E-2</v>
      </c>
      <c r="AQ64" s="21">
        <f t="shared" ref="AQ64:AS66" si="12">SUMIF($B$9:$B$63,$B64,AQ$9:AQ$63)</f>
        <v>2423479</v>
      </c>
      <c r="AR64" s="87">
        <f t="shared" ca="1" si="12"/>
        <v>2669036</v>
      </c>
      <c r="AS64" s="21">
        <f t="shared" ca="1" si="12"/>
        <v>245557</v>
      </c>
      <c r="AT64" s="22">
        <f ca="1">IF(AS64=0,0,IF(AQ64=0,1,AS64/AQ64))</f>
        <v>0.10132417074792066</v>
      </c>
      <c r="AU64" s="21">
        <f t="shared" ref="AU64:AW66" si="13">SUMIF($B$9:$B$63,$B64,AU$9:AU$63)</f>
        <v>12855406</v>
      </c>
      <c r="AV64" s="87">
        <f t="shared" ca="1" si="13"/>
        <v>13835896</v>
      </c>
      <c r="AW64" s="21">
        <f t="shared" ca="1" si="13"/>
        <v>980490</v>
      </c>
      <c r="AX64" s="22">
        <f ca="1">IF(AW64=0,0,IF(AU64=0,1,AW64/AU64))</f>
        <v>7.6270636648893081E-2</v>
      </c>
      <c r="AY64" s="21">
        <f t="shared" ref="AY64:BA66" si="14">SUMIF($B$9:$B$63,$B64,AY$9:AY$63)</f>
        <v>2979686</v>
      </c>
      <c r="AZ64" s="87">
        <f t="shared" ca="1" si="14"/>
        <v>3165915</v>
      </c>
      <c r="BA64" s="21">
        <f t="shared" ca="1" si="14"/>
        <v>186229</v>
      </c>
      <c r="BB64" s="22">
        <f ca="1">IF(BA64=0,0,IF(AY64=0,1,BA64/AY64))</f>
        <v>6.24995385419806E-2</v>
      </c>
      <c r="BC64" s="21">
        <f t="shared" ref="BC64:BE66" si="15">SUMIF($B$9:$B$63,$B64,BC$9:BC$63)</f>
        <v>15835092</v>
      </c>
      <c r="BD64" s="87">
        <f t="shared" ca="1" si="15"/>
        <v>17001811</v>
      </c>
      <c r="BE64" s="21">
        <f t="shared" ca="1" si="15"/>
        <v>1166719</v>
      </c>
      <c r="BF64" s="22">
        <f ca="1">IF(BE64=0,0,IF(BC64=0,1,BE64/BC64))</f>
        <v>7.3679331954623312E-2</v>
      </c>
      <c r="BG64" s="21">
        <f t="shared" ref="BG64:BI66" si="16">SUMIF($B$9:$B$63,$B64,BG$9:BG$63)</f>
        <v>3042056</v>
      </c>
      <c r="BH64" s="87">
        <f t="shared" ca="1" si="16"/>
        <v>3200876</v>
      </c>
      <c r="BI64" s="21">
        <f t="shared" ca="1" si="16"/>
        <v>158820</v>
      </c>
      <c r="BJ64" s="22">
        <f ca="1">IF(BI64=0,0,IF(BG64=0,1,BI64/BG64))</f>
        <v>5.2208111882227022E-2</v>
      </c>
      <c r="BK64" s="21">
        <f t="shared" ref="BK64:BM66" si="17">SUMIF($B$9:$B$63,$B64,BK$9:BK$63)</f>
        <v>18877148</v>
      </c>
      <c r="BL64" s="87">
        <f t="shared" ca="1" si="17"/>
        <v>20202687</v>
      </c>
      <c r="BM64" s="21">
        <f t="shared" ca="1" si="17"/>
        <v>1325539</v>
      </c>
      <c r="BN64" s="22">
        <f ca="1">IF(BM64=0,0,IF(BK64=0,1,BM64/BK64))</f>
        <v>7.0219240745477016E-2</v>
      </c>
      <c r="BO64" s="21">
        <f t="shared" ref="BO64:BQ66" si="18">SUMIF($B$9:$B$63,$B64,BO$9:BO$63)</f>
        <v>2477669</v>
      </c>
      <c r="BP64" s="87">
        <f t="shared" ca="1" si="18"/>
        <v>2649017</v>
      </c>
      <c r="BQ64" s="21">
        <f t="shared" ca="1" si="18"/>
        <v>171348</v>
      </c>
      <c r="BR64" s="22">
        <f ca="1">IF(BQ64=0,0,IF(BO64=0,1,BQ64/BO64))</f>
        <v>6.9156937427880802E-2</v>
      </c>
      <c r="BS64" s="21">
        <f t="shared" ref="BS64:BU66" si="19">SUMIF($B$9:$B$63,$B64,BS$9:BS$63)</f>
        <v>21354817</v>
      </c>
      <c r="BT64" s="87">
        <f t="shared" ca="1" si="19"/>
        <v>22851704</v>
      </c>
      <c r="BU64" s="21">
        <f t="shared" ca="1" si="19"/>
        <v>1496887</v>
      </c>
      <c r="BV64" s="22">
        <f ca="1">IF(BU64=0,0,IF(BS64=0,1,BU64/BS64))</f>
        <v>7.0095988179154148E-2</v>
      </c>
      <c r="BW64" s="21">
        <f t="shared" ref="BW64:BY66" si="20">SUMIF($B$9:$B$63,$B64,BW$9:BW$63)</f>
        <v>2479290</v>
      </c>
      <c r="BX64" s="87">
        <f t="shared" ca="1" si="20"/>
        <v>2587950</v>
      </c>
      <c r="BY64" s="21">
        <f t="shared" ca="1" si="20"/>
        <v>108660</v>
      </c>
      <c r="BZ64" s="22">
        <f ca="1">IF(BY64=0,0,IF(BW64=0,1,BY64/BW64))</f>
        <v>4.3827063393148846E-2</v>
      </c>
      <c r="CA64" s="21">
        <f t="shared" ref="CA64:CC66" si="21">SUMIF($B$9:$B$63,$B64,CA$9:CA$63)</f>
        <v>23834107</v>
      </c>
      <c r="CB64" s="87">
        <f t="shared" ca="1" si="21"/>
        <v>25439654</v>
      </c>
      <c r="CC64" s="21">
        <f t="shared" ca="1" si="21"/>
        <v>1605547</v>
      </c>
      <c r="CD64" s="22">
        <f ca="1">IF(CC64=0,0,IF(CA64=0,1,CC64/CA64))</f>
        <v>6.7363421671304907E-2</v>
      </c>
      <c r="CE64" s="21">
        <f t="shared" ref="CE64:CG66" si="22">SUMIF($B$9:$B$63,$B64,CE$9:CE$63)</f>
        <v>2326375</v>
      </c>
      <c r="CF64" s="87">
        <f t="shared" ca="1" si="22"/>
        <v>2414206</v>
      </c>
      <c r="CG64" s="21">
        <f t="shared" ca="1" si="22"/>
        <v>87831</v>
      </c>
      <c r="CH64" s="22">
        <f ca="1">IF(CG64=0,0,IF(CE64=0,1,CG64/CE64))</f>
        <v>3.7754446295201763E-2</v>
      </c>
      <c r="CI64" s="21">
        <f t="shared" ref="CI64:CK66" si="23">SUMIF($B$9:$B$63,$B64,CI$9:CI$63)</f>
        <v>26160482</v>
      </c>
      <c r="CJ64" s="87">
        <f t="shared" ca="1" si="23"/>
        <v>27853860</v>
      </c>
      <c r="CK64" s="21">
        <f t="shared" ca="1" si="23"/>
        <v>1693378</v>
      </c>
      <c r="CL64" s="22">
        <f ca="1">IF(CK64=0,0,IF(CI64=0,1,CK64/CI64))</f>
        <v>6.4730382261305425E-2</v>
      </c>
      <c r="CM64" s="21">
        <f t="shared" ref="CM64:CO66" si="24">SUMIF($B$9:$B$63,$B64,CM$9:CM$63)</f>
        <v>2250758</v>
      </c>
      <c r="CN64" s="87">
        <f t="shared" ca="1" si="24"/>
        <v>2440684</v>
      </c>
      <c r="CO64" s="21">
        <f t="shared" ca="1" si="24"/>
        <v>189926</v>
      </c>
      <c r="CP64" s="22">
        <f ca="1">IF(CO64=0,0,IF(CM64=0,1,CO64/CM64))</f>
        <v>8.438312781738419E-2</v>
      </c>
      <c r="CQ64" s="21">
        <f t="shared" ref="CQ64:CS66" si="25">SUMIF($B$9:$B$63,$B64,CQ$9:CQ$63)</f>
        <v>28411240</v>
      </c>
      <c r="CR64" s="87">
        <f t="shared" ca="1" si="25"/>
        <v>30294544</v>
      </c>
      <c r="CS64" s="21">
        <f t="shared" ca="1" si="25"/>
        <v>1883304</v>
      </c>
      <c r="CT64" s="22">
        <f ca="1">IF(CS64=0,0,IF(CQ64=0,1,CS64/CQ64))</f>
        <v>6.6287286299366019E-2</v>
      </c>
    </row>
    <row r="65" spans="1:98" s="12" customFormat="1">
      <c r="A65" s="94"/>
      <c r="B65" s="29" t="s">
        <v>7</v>
      </c>
      <c r="C65" s="21">
        <f t="shared" si="2"/>
        <v>502650</v>
      </c>
      <c r="D65" s="87">
        <f t="shared" ca="1" si="2"/>
        <v>531657</v>
      </c>
      <c r="E65" s="21">
        <f t="shared" ca="1" si="2"/>
        <v>29007</v>
      </c>
      <c r="F65" s="22">
        <f ca="1">IF(E65=0,0,IF(C65=0,1,E65/C65))</f>
        <v>5.7708146821844226E-2</v>
      </c>
      <c r="G65" s="21">
        <f t="shared" si="3"/>
        <v>502650</v>
      </c>
      <c r="H65" s="87">
        <f t="shared" ca="1" si="3"/>
        <v>531657</v>
      </c>
      <c r="I65" s="21">
        <f t="shared" ca="1" si="3"/>
        <v>29007</v>
      </c>
      <c r="J65" s="22">
        <f ca="1">IF(I65=0,0,IF(G65=0,1,I65/G65))</f>
        <v>5.7708146821844226E-2</v>
      </c>
      <c r="K65" s="21">
        <f t="shared" si="4"/>
        <v>512891</v>
      </c>
      <c r="L65" s="87">
        <f t="shared" ca="1" si="4"/>
        <v>504121</v>
      </c>
      <c r="M65" s="21">
        <f t="shared" ca="1" si="4"/>
        <v>-8770</v>
      </c>
      <c r="N65" s="22">
        <f ca="1">IF(M65=0,0,IF(K65=0,1,M65/K65))</f>
        <v>-1.7099149721870727E-2</v>
      </c>
      <c r="O65" s="21">
        <f t="shared" si="5"/>
        <v>1015541</v>
      </c>
      <c r="P65" s="87">
        <f t="shared" ca="1" si="5"/>
        <v>1035778</v>
      </c>
      <c r="Q65" s="21">
        <f t="shared" ca="1" si="5"/>
        <v>20237</v>
      </c>
      <c r="R65" s="22">
        <f ca="1">IF(Q65=0,0,IF(O65=0,1,Q65/O65))</f>
        <v>1.9927309680259093E-2</v>
      </c>
      <c r="S65" s="21">
        <f t="shared" si="6"/>
        <v>607743</v>
      </c>
      <c r="T65" s="87">
        <f t="shared" ca="1" si="6"/>
        <v>609175</v>
      </c>
      <c r="U65" s="21">
        <f t="shared" ca="1" si="6"/>
        <v>1432</v>
      </c>
      <c r="V65" s="22">
        <f ca="1">IF(U65=0,0,IF(S65=0,1,U65/S65))</f>
        <v>2.3562591424335613E-3</v>
      </c>
      <c r="W65" s="21">
        <f t="shared" si="7"/>
        <v>1623284</v>
      </c>
      <c r="X65" s="87">
        <f t="shared" ca="1" si="7"/>
        <v>1644953</v>
      </c>
      <c r="Y65" s="21">
        <f t="shared" ca="1" si="7"/>
        <v>21669</v>
      </c>
      <c r="Z65" s="22">
        <f ca="1">IF(Y65=0,0,IF(W65=0,1,Y65/W65))</f>
        <v>1.3348865632877549E-2</v>
      </c>
      <c r="AA65" s="21">
        <f t="shared" si="8"/>
        <v>570986</v>
      </c>
      <c r="AB65" s="87">
        <f t="shared" ca="1" si="8"/>
        <v>541240</v>
      </c>
      <c r="AC65" s="21">
        <f t="shared" ca="1" si="8"/>
        <v>-29746</v>
      </c>
      <c r="AD65" s="22">
        <f ca="1">IF(AC65=0,0,IF(AA65=0,1,AC65/AA65))</f>
        <v>-5.2095848234457585E-2</v>
      </c>
      <c r="AE65" s="21">
        <f t="shared" si="9"/>
        <v>2194270</v>
      </c>
      <c r="AF65" s="87">
        <f t="shared" ca="1" si="9"/>
        <v>2186193</v>
      </c>
      <c r="AG65" s="21">
        <f t="shared" ca="1" si="9"/>
        <v>-8077</v>
      </c>
      <c r="AH65" s="22">
        <f ca="1">IF(AG65=0,0,IF(AE65=0,1,AG65/AE65))</f>
        <v>-3.6809508401427354E-3</v>
      </c>
      <c r="AI65" s="21">
        <f t="shared" si="10"/>
        <v>573785</v>
      </c>
      <c r="AJ65" s="87">
        <f t="shared" ca="1" si="10"/>
        <v>567026</v>
      </c>
      <c r="AK65" s="21">
        <f t="shared" ca="1" si="10"/>
        <v>-6759</v>
      </c>
      <c r="AL65" s="22">
        <f ca="1">IF(AK65=0,0,IF(AI65=0,1,AK65/AI65))</f>
        <v>-1.177967357111113E-2</v>
      </c>
      <c r="AM65" s="21">
        <f t="shared" si="11"/>
        <v>2768055</v>
      </c>
      <c r="AN65" s="87">
        <f t="shared" ca="1" si="11"/>
        <v>2753219</v>
      </c>
      <c r="AO65" s="21">
        <f t="shared" ca="1" si="11"/>
        <v>-14836</v>
      </c>
      <c r="AP65" s="22">
        <f ca="1">IF(AO65=0,0,IF(AM65=0,1,AO65/AM65))</f>
        <v>-5.3597200922669529E-3</v>
      </c>
      <c r="AQ65" s="21">
        <f t="shared" si="12"/>
        <v>608619</v>
      </c>
      <c r="AR65" s="87">
        <f t="shared" ca="1" si="12"/>
        <v>589269</v>
      </c>
      <c r="AS65" s="21">
        <f t="shared" ca="1" si="12"/>
        <v>-19350</v>
      </c>
      <c r="AT65" s="22">
        <f ca="1">IF(AS65=0,0,IF(AQ65=0,1,AS65/AQ65))</f>
        <v>-3.1793289397800593E-2</v>
      </c>
      <c r="AU65" s="21">
        <f t="shared" si="13"/>
        <v>3376674</v>
      </c>
      <c r="AV65" s="87">
        <f t="shared" ca="1" si="13"/>
        <v>3342488</v>
      </c>
      <c r="AW65" s="21">
        <f t="shared" ca="1" si="13"/>
        <v>-34186</v>
      </c>
      <c r="AX65" s="22">
        <f ca="1">IF(AW65=0,0,IF(AU65=0,1,AW65/AU65))</f>
        <v>-1.0124163600039565E-2</v>
      </c>
      <c r="AY65" s="21">
        <f t="shared" si="14"/>
        <v>522434</v>
      </c>
      <c r="AZ65" s="87">
        <f t="shared" ca="1" si="14"/>
        <v>503743</v>
      </c>
      <c r="BA65" s="21">
        <f t="shared" ca="1" si="14"/>
        <v>-18691</v>
      </c>
      <c r="BB65" s="22">
        <f ca="1">IF(BA65=0,0,IF(AY65=0,1,BA65/AY65))</f>
        <v>-3.5776767974519272E-2</v>
      </c>
      <c r="BC65" s="21">
        <f t="shared" si="15"/>
        <v>3899108</v>
      </c>
      <c r="BD65" s="87">
        <f t="shared" ca="1" si="15"/>
        <v>3846231</v>
      </c>
      <c r="BE65" s="21">
        <f t="shared" ca="1" si="15"/>
        <v>-52877</v>
      </c>
      <c r="BF65" s="22">
        <f ca="1">IF(BE65=0,0,IF(BC65=0,1,BE65/BC65))</f>
        <v>-1.3561306842488076E-2</v>
      </c>
      <c r="BG65" s="21">
        <f t="shared" si="16"/>
        <v>580051</v>
      </c>
      <c r="BH65" s="87">
        <f t="shared" ca="1" si="16"/>
        <v>596998</v>
      </c>
      <c r="BI65" s="21">
        <f t="shared" ca="1" si="16"/>
        <v>16947</v>
      </c>
      <c r="BJ65" s="22">
        <f ca="1">IF(BI65=0,0,IF(BG65=0,1,BI65/BG65))</f>
        <v>2.921639648927422E-2</v>
      </c>
      <c r="BK65" s="21">
        <f t="shared" si="17"/>
        <v>4479159</v>
      </c>
      <c r="BL65" s="87">
        <f t="shared" ca="1" si="17"/>
        <v>4443229</v>
      </c>
      <c r="BM65" s="21">
        <f t="shared" ca="1" si="17"/>
        <v>-35930</v>
      </c>
      <c r="BN65" s="22">
        <f ca="1">IF(BM65=0,0,IF(BK65=0,1,BM65/BK65))</f>
        <v>-8.021595125334912E-3</v>
      </c>
      <c r="BO65" s="21">
        <f t="shared" si="18"/>
        <v>580713</v>
      </c>
      <c r="BP65" s="87">
        <f t="shared" ca="1" si="18"/>
        <v>573884</v>
      </c>
      <c r="BQ65" s="21">
        <f t="shared" ca="1" si="18"/>
        <v>-6829</v>
      </c>
      <c r="BR65" s="22">
        <f ca="1">IF(BQ65=0,0,IF(BO65=0,1,BQ65/BO65))</f>
        <v>-1.1759681632751462E-2</v>
      </c>
      <c r="BS65" s="21">
        <f t="shared" si="19"/>
        <v>5059872</v>
      </c>
      <c r="BT65" s="87">
        <f t="shared" ca="1" si="19"/>
        <v>5017113</v>
      </c>
      <c r="BU65" s="21">
        <f t="shared" ca="1" si="19"/>
        <v>-42759</v>
      </c>
      <c r="BV65" s="22">
        <f ca="1">IF(BU65=0,0,IF(BS65=0,1,BU65/BS65))</f>
        <v>-8.4506090272639302E-3</v>
      </c>
      <c r="BW65" s="21">
        <f t="shared" si="20"/>
        <v>573990</v>
      </c>
      <c r="BX65" s="87">
        <f t="shared" ca="1" si="20"/>
        <v>570514</v>
      </c>
      <c r="BY65" s="21">
        <f t="shared" ca="1" si="20"/>
        <v>-3476</v>
      </c>
      <c r="BZ65" s="22">
        <f ca="1">IF(BY65=0,0,IF(BW65=0,1,BY65/BW65))</f>
        <v>-6.0558546316137911E-3</v>
      </c>
      <c r="CA65" s="21">
        <f t="shared" si="21"/>
        <v>5633862</v>
      </c>
      <c r="CB65" s="87">
        <f t="shared" ca="1" si="21"/>
        <v>5587627</v>
      </c>
      <c r="CC65" s="21">
        <f t="shared" ca="1" si="21"/>
        <v>-46235</v>
      </c>
      <c r="CD65" s="22">
        <f ca="1">IF(CC65=0,0,IF(CA65=0,1,CC65/CA65))</f>
        <v>-8.2066262893908306E-3</v>
      </c>
      <c r="CE65" s="21">
        <f t="shared" si="22"/>
        <v>548367</v>
      </c>
      <c r="CF65" s="87">
        <f t="shared" ca="1" si="22"/>
        <v>565581</v>
      </c>
      <c r="CG65" s="21">
        <f t="shared" ca="1" si="22"/>
        <v>17214</v>
      </c>
      <c r="CH65" s="22">
        <f ca="1">IF(CG65=0,0,IF(CE65=0,1,CG65/CE65))</f>
        <v>3.1391385696075802E-2</v>
      </c>
      <c r="CI65" s="21">
        <f t="shared" si="23"/>
        <v>6182229</v>
      </c>
      <c r="CJ65" s="87">
        <f t="shared" ca="1" si="23"/>
        <v>6153208</v>
      </c>
      <c r="CK65" s="21">
        <f t="shared" ca="1" si="23"/>
        <v>-29021</v>
      </c>
      <c r="CL65" s="22">
        <f ca="1">IF(CK65=0,0,IF(CI65=0,1,CK65/CI65))</f>
        <v>-4.6942615681172598E-3</v>
      </c>
      <c r="CM65" s="21">
        <f t="shared" si="24"/>
        <v>491704</v>
      </c>
      <c r="CN65" s="87">
        <f t="shared" ca="1" si="24"/>
        <v>506103</v>
      </c>
      <c r="CO65" s="21">
        <f t="shared" ca="1" si="24"/>
        <v>14399</v>
      </c>
      <c r="CP65" s="22">
        <f ca="1">IF(CO65=0,0,IF(CM65=0,1,CO65/CM65))</f>
        <v>2.9283878105526902E-2</v>
      </c>
      <c r="CQ65" s="21">
        <f t="shared" si="25"/>
        <v>6673933</v>
      </c>
      <c r="CR65" s="87">
        <f t="shared" ca="1" si="25"/>
        <v>6659311</v>
      </c>
      <c r="CS65" s="21">
        <f t="shared" ca="1" si="25"/>
        <v>-14622</v>
      </c>
      <c r="CT65" s="22">
        <f ca="1">IF(CS65=0,0,IF(CQ65=0,1,CS65/CQ65))</f>
        <v>-2.1909120154487618E-3</v>
      </c>
    </row>
    <row r="66" spans="1:98" s="12" customFormat="1">
      <c r="A66" s="95"/>
      <c r="B66" s="29" t="s">
        <v>8</v>
      </c>
      <c r="C66" s="87">
        <f t="shared" si="2"/>
        <v>10103</v>
      </c>
      <c r="D66" s="87">
        <f t="shared" ca="1" si="2"/>
        <v>10100</v>
      </c>
      <c r="E66" s="87">
        <f t="shared" ca="1" si="2"/>
        <v>-3</v>
      </c>
      <c r="F66" s="22">
        <f ca="1">IF(E66=0,0,IF(C66=0,1,E66/C66))</f>
        <v>-2.9694150252400277E-4</v>
      </c>
      <c r="G66" s="87">
        <f t="shared" si="3"/>
        <v>10103</v>
      </c>
      <c r="H66" s="87">
        <f t="shared" ca="1" si="3"/>
        <v>10100</v>
      </c>
      <c r="I66" s="87">
        <f t="shared" ca="1" si="3"/>
        <v>-3</v>
      </c>
      <c r="J66" s="22">
        <f ca="1">IF(I66=0,0,IF(G66=0,1,I66/G66))</f>
        <v>-2.9694150252400277E-4</v>
      </c>
      <c r="K66" s="87">
        <f t="shared" si="4"/>
        <v>9033</v>
      </c>
      <c r="L66" s="87">
        <f t="shared" ca="1" si="4"/>
        <v>9590</v>
      </c>
      <c r="M66" s="87">
        <f t="shared" ca="1" si="4"/>
        <v>557</v>
      </c>
      <c r="N66" s="22">
        <f ca="1">IF(M66=0,0,IF(K66=0,1,M66/K66))</f>
        <v>6.1662791984944093E-2</v>
      </c>
      <c r="O66" s="87">
        <f t="shared" si="5"/>
        <v>19136</v>
      </c>
      <c r="P66" s="87">
        <f t="shared" ca="1" si="5"/>
        <v>19690</v>
      </c>
      <c r="Q66" s="87">
        <f t="shared" ca="1" si="5"/>
        <v>554</v>
      </c>
      <c r="R66" s="22">
        <f ca="1">IF(Q66=0,0,IF(O66=0,1,Q66/O66))</f>
        <v>2.8950668896321072E-2</v>
      </c>
      <c r="S66" s="87">
        <f t="shared" si="6"/>
        <v>10332</v>
      </c>
      <c r="T66" s="87">
        <f t="shared" ca="1" si="6"/>
        <v>11007</v>
      </c>
      <c r="U66" s="87">
        <f t="shared" ca="1" si="6"/>
        <v>675</v>
      </c>
      <c r="V66" s="22">
        <f ca="1">IF(U66=0,0,IF(S66=0,1,U66/S66))</f>
        <v>6.5331010452961677E-2</v>
      </c>
      <c r="W66" s="87">
        <f t="shared" si="7"/>
        <v>29468</v>
      </c>
      <c r="X66" s="87">
        <f t="shared" ca="1" si="7"/>
        <v>30697</v>
      </c>
      <c r="Y66" s="87">
        <f t="shared" ca="1" si="7"/>
        <v>1229</v>
      </c>
      <c r="Z66" s="22">
        <f ca="1">IF(Y66=0,0,IF(W66=0,1,Y66/W66))</f>
        <v>4.170625763540111E-2</v>
      </c>
      <c r="AA66" s="87">
        <f t="shared" si="8"/>
        <v>11676</v>
      </c>
      <c r="AB66" s="87">
        <f t="shared" ca="1" si="8"/>
        <v>11495</v>
      </c>
      <c r="AC66" s="87">
        <f t="shared" ca="1" si="8"/>
        <v>-181</v>
      </c>
      <c r="AD66" s="22">
        <f ca="1">IF(AC66=0,0,IF(AA66=0,1,AC66/AA66))</f>
        <v>-1.5501884206920178E-2</v>
      </c>
      <c r="AE66" s="87">
        <f t="shared" si="9"/>
        <v>41144</v>
      </c>
      <c r="AF66" s="87">
        <f t="shared" ca="1" si="9"/>
        <v>42192</v>
      </c>
      <c r="AG66" s="87">
        <f t="shared" ca="1" si="9"/>
        <v>1048</v>
      </c>
      <c r="AH66" s="22">
        <f ca="1">IF(AG66=0,0,IF(AE66=0,1,AG66/AE66))</f>
        <v>2.5471514680147772E-2</v>
      </c>
      <c r="AI66" s="87">
        <f t="shared" si="10"/>
        <v>16741</v>
      </c>
      <c r="AJ66" s="87">
        <f t="shared" ca="1" si="10"/>
        <v>16866</v>
      </c>
      <c r="AK66" s="87">
        <f t="shared" ca="1" si="10"/>
        <v>125</v>
      </c>
      <c r="AL66" s="22">
        <f ca="1">IF(AK66=0,0,IF(AI66=0,1,AK66/AI66))</f>
        <v>7.4666985245803712E-3</v>
      </c>
      <c r="AM66" s="87">
        <f t="shared" si="11"/>
        <v>57885</v>
      </c>
      <c r="AN66" s="87">
        <f t="shared" ca="1" si="11"/>
        <v>59058</v>
      </c>
      <c r="AO66" s="87">
        <f t="shared" ca="1" si="11"/>
        <v>1173</v>
      </c>
      <c r="AP66" s="22">
        <f ca="1">IF(AO66=0,0,IF(AM66=0,1,AO66/AM66))</f>
        <v>2.0264317180616741E-2</v>
      </c>
      <c r="AQ66" s="87">
        <f t="shared" si="12"/>
        <v>18512</v>
      </c>
      <c r="AR66" s="87">
        <f t="shared" ca="1" si="12"/>
        <v>19021</v>
      </c>
      <c r="AS66" s="87">
        <f t="shared" ca="1" si="12"/>
        <v>509</v>
      </c>
      <c r="AT66" s="22">
        <f ca="1">IF(AS66=0,0,IF(AQ66=0,1,AS66/AQ66))</f>
        <v>2.7495678478824545E-2</v>
      </c>
      <c r="AU66" s="87">
        <f t="shared" si="13"/>
        <v>76397</v>
      </c>
      <c r="AV66" s="87">
        <f t="shared" ca="1" si="13"/>
        <v>78079</v>
      </c>
      <c r="AW66" s="87">
        <f t="shared" ca="1" si="13"/>
        <v>1682</v>
      </c>
      <c r="AX66" s="22">
        <f ca="1">IF(AW66=0,0,IF(AU66=0,1,AW66/AU66))</f>
        <v>2.2016571331335E-2</v>
      </c>
      <c r="AY66" s="87">
        <f t="shared" si="14"/>
        <v>22776</v>
      </c>
      <c r="AZ66" s="87">
        <f t="shared" ca="1" si="14"/>
        <v>22671</v>
      </c>
      <c r="BA66" s="87">
        <f t="shared" ca="1" si="14"/>
        <v>-105</v>
      </c>
      <c r="BB66" s="22">
        <f ca="1">IF(BA66=0,0,IF(AY66=0,1,BA66/AY66))</f>
        <v>-4.6101159114857746E-3</v>
      </c>
      <c r="BC66" s="87">
        <f t="shared" si="15"/>
        <v>99173</v>
      </c>
      <c r="BD66" s="87">
        <f t="shared" ca="1" si="15"/>
        <v>100750</v>
      </c>
      <c r="BE66" s="87">
        <f t="shared" ca="1" si="15"/>
        <v>1577</v>
      </c>
      <c r="BF66" s="22">
        <f ca="1">IF(BE66=0,0,IF(BC66=0,1,BE66/BC66))</f>
        <v>1.5901505450072097E-2</v>
      </c>
      <c r="BG66" s="87">
        <f t="shared" si="16"/>
        <v>22569</v>
      </c>
      <c r="BH66" s="87">
        <f t="shared" ca="1" si="16"/>
        <v>22482</v>
      </c>
      <c r="BI66" s="87">
        <f t="shared" ca="1" si="16"/>
        <v>-87</v>
      </c>
      <c r="BJ66" s="22">
        <f ca="1">IF(BI66=0,0,IF(BG66=0,1,BI66/BG66))</f>
        <v>-3.8548451415658645E-3</v>
      </c>
      <c r="BK66" s="87">
        <f t="shared" si="17"/>
        <v>121742</v>
      </c>
      <c r="BL66" s="87">
        <f t="shared" ca="1" si="17"/>
        <v>123232</v>
      </c>
      <c r="BM66" s="87">
        <f t="shared" ca="1" si="17"/>
        <v>1490</v>
      </c>
      <c r="BN66" s="22">
        <f ca="1">IF(BM66=0,0,IF(BK66=0,1,BM66/BK66))</f>
        <v>1.2238997223636871E-2</v>
      </c>
      <c r="BO66" s="87">
        <f t="shared" si="18"/>
        <v>18724</v>
      </c>
      <c r="BP66" s="87">
        <f t="shared" ca="1" si="18"/>
        <v>19350</v>
      </c>
      <c r="BQ66" s="87">
        <f t="shared" ca="1" si="18"/>
        <v>626</v>
      </c>
      <c r="BR66" s="22">
        <f ca="1">IF(BQ66=0,0,IF(BO66=0,1,BQ66/BO66))</f>
        <v>3.3433027130954925E-2</v>
      </c>
      <c r="BS66" s="87">
        <f t="shared" si="19"/>
        <v>140466</v>
      </c>
      <c r="BT66" s="87">
        <f t="shared" ca="1" si="19"/>
        <v>142582</v>
      </c>
      <c r="BU66" s="87">
        <f t="shared" ca="1" si="19"/>
        <v>2116</v>
      </c>
      <c r="BV66" s="22">
        <f ca="1">IF(BU66=0,0,IF(BS66=0,1,BU66/BS66))</f>
        <v>1.5064143636182421E-2</v>
      </c>
      <c r="BW66" s="87">
        <f t="shared" si="20"/>
        <v>15404</v>
      </c>
      <c r="BX66" s="87">
        <f t="shared" ca="1" si="20"/>
        <v>15644</v>
      </c>
      <c r="BY66" s="87">
        <f t="shared" ca="1" si="20"/>
        <v>240</v>
      </c>
      <c r="BZ66" s="22">
        <f ca="1">IF(BY66=0,0,IF(BW66=0,1,BY66/BW66))</f>
        <v>1.5580368735393405E-2</v>
      </c>
      <c r="CA66" s="87">
        <f t="shared" si="21"/>
        <v>155870</v>
      </c>
      <c r="CB66" s="87">
        <f t="shared" ca="1" si="21"/>
        <v>158226</v>
      </c>
      <c r="CC66" s="87">
        <f t="shared" ca="1" si="21"/>
        <v>2356</v>
      </c>
      <c r="CD66" s="22">
        <f ca="1">IF(CC66=0,0,IF(CA66=0,1,CC66/CA66))</f>
        <v>1.511516006928851E-2</v>
      </c>
      <c r="CE66" s="87">
        <f t="shared" si="22"/>
        <v>11834</v>
      </c>
      <c r="CF66" s="87">
        <f t="shared" ca="1" si="22"/>
        <v>11807</v>
      </c>
      <c r="CG66" s="87">
        <f t="shared" ca="1" si="22"/>
        <v>-27</v>
      </c>
      <c r="CH66" s="22">
        <f ca="1">IF(CG66=0,0,IF(CE66=0,1,CG66/CE66))</f>
        <v>-2.2815616021632586E-3</v>
      </c>
      <c r="CI66" s="87">
        <f t="shared" si="23"/>
        <v>167704</v>
      </c>
      <c r="CJ66" s="87">
        <f t="shared" ca="1" si="23"/>
        <v>170033</v>
      </c>
      <c r="CK66" s="87">
        <f t="shared" ca="1" si="23"/>
        <v>2329</v>
      </c>
      <c r="CL66" s="22">
        <f ca="1">IF(CK66=0,0,IF(CI66=0,1,CK66/CI66))</f>
        <v>1.3887563802890808E-2</v>
      </c>
      <c r="CM66" s="87">
        <f t="shared" si="24"/>
        <v>9918</v>
      </c>
      <c r="CN66" s="87">
        <f t="shared" ca="1" si="24"/>
        <v>10300</v>
      </c>
      <c r="CO66" s="87">
        <f t="shared" ca="1" si="24"/>
        <v>382</v>
      </c>
      <c r="CP66" s="22">
        <f ca="1">IF(CO66=0,0,IF(CM66=0,1,CO66/CM66))</f>
        <v>3.8515829804396044E-2</v>
      </c>
      <c r="CQ66" s="87">
        <f t="shared" si="25"/>
        <v>177622</v>
      </c>
      <c r="CR66" s="87">
        <f t="shared" ca="1" si="25"/>
        <v>180333</v>
      </c>
      <c r="CS66" s="87">
        <f t="shared" ca="1" si="25"/>
        <v>2711</v>
      </c>
      <c r="CT66" s="22">
        <f ca="1">IF(CS66=0,0,IF(CQ66=0,1,CS66/CQ66))</f>
        <v>1.5262748983797052E-2</v>
      </c>
    </row>
    <row r="67" spans="1:98" s="16" customFormat="1" ht="15.6">
      <c r="A67" s="7"/>
      <c r="B67" s="30" t="s">
        <v>20</v>
      </c>
      <c r="C67" s="14">
        <f>SUM(C64:C66)</f>
        <v>2364681</v>
      </c>
      <c r="D67" s="102">
        <f ca="1">SUM(D64:D66)</f>
        <v>2507521</v>
      </c>
      <c r="E67" s="14">
        <f ca="1">SUM(E64:E66)</f>
        <v>142840</v>
      </c>
      <c r="F67" s="15">
        <f ca="1">IF(E67=0,0,IF(C67=0,1,E67/C67))</f>
        <v>6.040561073565525E-2</v>
      </c>
      <c r="G67" s="14">
        <f>SUM(G64:G66)</f>
        <v>2364681</v>
      </c>
      <c r="H67" s="102">
        <f ca="1">SUM(H64:H66)</f>
        <v>2507521</v>
      </c>
      <c r="I67" s="14">
        <f ca="1">SUM(I64:I66)</f>
        <v>142840</v>
      </c>
      <c r="J67" s="15">
        <f ca="1">IF(I67=0,0,IF(G67=0,1,I67/G67))</f>
        <v>6.040561073565525E-2</v>
      </c>
      <c r="K67" s="14">
        <f>SUM(K64:K66)</f>
        <v>2247000</v>
      </c>
      <c r="L67" s="103">
        <f ca="1">SUM(L64:L66)</f>
        <v>2358007</v>
      </c>
      <c r="M67" s="14">
        <f ca="1">SUM(M64:M66)</f>
        <v>111007</v>
      </c>
      <c r="N67" s="15">
        <f ca="1">IF(M67=0,0,IF(K67=0,1,M67/K67))</f>
        <v>4.9402314196706723E-2</v>
      </c>
      <c r="O67" s="14">
        <f>SUM(O64:O66)</f>
        <v>4611681</v>
      </c>
      <c r="P67" s="102">
        <f ca="1">SUM(P64:P66)</f>
        <v>4865528</v>
      </c>
      <c r="Q67" s="14">
        <f ca="1">SUM(Q64:Q66)</f>
        <v>253847</v>
      </c>
      <c r="R67" s="15">
        <f ca="1">IF(Q67=0,0,IF(O67=0,1,Q67/O67))</f>
        <v>5.5044353674939789E-2</v>
      </c>
      <c r="S67" s="14">
        <f>SUM(S64:S66)</f>
        <v>2833814</v>
      </c>
      <c r="T67" s="102">
        <f ca="1">SUM(T64:T66)</f>
        <v>2928526</v>
      </c>
      <c r="U67" s="14">
        <f ca="1">SUM(U64:U66)</f>
        <v>94712</v>
      </c>
      <c r="V67" s="15">
        <f ca="1">IF(U67=0,0,IF(S67=0,1,U67/S67))</f>
        <v>3.3422094745809004E-2</v>
      </c>
      <c r="W67" s="14">
        <f>SUM(W64:W66)</f>
        <v>7445495</v>
      </c>
      <c r="X67" s="102">
        <f ca="1">SUM(X64:X66)</f>
        <v>7794054</v>
      </c>
      <c r="Y67" s="14">
        <f ca="1">SUM(Y64:Y66)</f>
        <v>348559</v>
      </c>
      <c r="Z67" s="15">
        <f ca="1">IF(Y67=0,0,IF(W67=0,1,Y67/W67))</f>
        <v>4.6814751739138905E-2</v>
      </c>
      <c r="AA67" s="14">
        <f>SUM(AA64:AA66)</f>
        <v>2821027</v>
      </c>
      <c r="AB67" s="102">
        <f ca="1">SUM(AB64:AB66)</f>
        <v>2996063</v>
      </c>
      <c r="AC67" s="14">
        <f ca="1">SUM(AC64:AC66)</f>
        <v>175036</v>
      </c>
      <c r="AD67" s="15">
        <f ca="1">IF(AC67=0,0,IF(AA67=0,1,AC67/AA67))</f>
        <v>6.2046907030666489E-2</v>
      </c>
      <c r="AE67" s="14">
        <f>SUM(AE64:AE66)</f>
        <v>10266522</v>
      </c>
      <c r="AF67" s="102">
        <f ca="1">SUM(AF64:AF66)</f>
        <v>10790117</v>
      </c>
      <c r="AG67" s="14">
        <f ca="1">SUM(AG64:AG66)</f>
        <v>523595</v>
      </c>
      <c r="AH67" s="15">
        <f ca="1">IF(AG67=0,0,IF(AE67=0,1,AG67/AE67))</f>
        <v>5.1000231626640455E-2</v>
      </c>
      <c r="AI67" s="14">
        <f>SUM(AI64:AI66)</f>
        <v>2991345</v>
      </c>
      <c r="AJ67" s="102">
        <f ca="1">SUM(AJ64:AJ66)</f>
        <v>3189020</v>
      </c>
      <c r="AK67" s="14">
        <f ca="1">SUM(AK64:AK66)</f>
        <v>197675</v>
      </c>
      <c r="AL67" s="15">
        <f ca="1">IF(AK67=0,0,IF(AI67=0,1,AK67/AI67))</f>
        <v>6.6082314142969126E-2</v>
      </c>
      <c r="AM67" s="14">
        <f>SUM(AM64:AM66)</f>
        <v>13257867</v>
      </c>
      <c r="AN67" s="102">
        <f ca="1">SUM(AN64:AN66)</f>
        <v>13979137</v>
      </c>
      <c r="AO67" s="14">
        <f ca="1">SUM(AO64:AO66)</f>
        <v>721270</v>
      </c>
      <c r="AP67" s="15">
        <f ca="1">IF(AO67=0,0,IF(AM67=0,1,AO67/AM67))</f>
        <v>5.4403170585434292E-2</v>
      </c>
      <c r="AQ67" s="14">
        <f>SUM(AQ64:AQ66)</f>
        <v>3050610</v>
      </c>
      <c r="AR67" s="102">
        <f ca="1">SUM(AR64:AR66)</f>
        <v>3277326</v>
      </c>
      <c r="AS67" s="14">
        <f ca="1">SUM(AS64:AS66)</f>
        <v>226716</v>
      </c>
      <c r="AT67" s="15">
        <f ca="1">IF(AS67=0,0,IF(AQ67=0,1,AS67/AQ67))</f>
        <v>7.4318251103877589E-2</v>
      </c>
      <c r="AU67" s="14">
        <f>SUM(AU64:AU66)</f>
        <v>16308477</v>
      </c>
      <c r="AV67" s="102">
        <f ca="1">SUM(AV64:AV66)</f>
        <v>17256463</v>
      </c>
      <c r="AW67" s="14">
        <f ca="1">SUM(AW64:AW66)</f>
        <v>947986</v>
      </c>
      <c r="AX67" s="15">
        <f ca="1">IF(AW67=0,0,IF(AU67=0,1,AW67/AU67))</f>
        <v>5.8128419962207384E-2</v>
      </c>
      <c r="AY67" s="14">
        <f>SUM(AY64:AY66)</f>
        <v>3524896</v>
      </c>
      <c r="AZ67" s="102">
        <f ca="1">SUM(AZ64:AZ66)</f>
        <v>3692329</v>
      </c>
      <c r="BA67" s="14">
        <f ca="1">SUM(BA64:BA66)</f>
        <v>167433</v>
      </c>
      <c r="BB67" s="15">
        <f ca="1">IF(BA67=0,0,IF(AY67=0,1,BA67/AY67))</f>
        <v>4.750012482637786E-2</v>
      </c>
      <c r="BC67" s="14">
        <f>SUM(BC64:BC66)</f>
        <v>19833373</v>
      </c>
      <c r="BD67" s="102">
        <f ca="1">SUM(BD64:BD66)</f>
        <v>20948792</v>
      </c>
      <c r="BE67" s="14">
        <f ca="1">SUM(BE64:BE66)</f>
        <v>1115419</v>
      </c>
      <c r="BF67" s="15">
        <f ca="1">IF(BE67=0,0,IF(BC67=0,1,BE67/BC67))</f>
        <v>5.623950096637622E-2</v>
      </c>
      <c r="BG67" s="14">
        <f>SUM(BG64:BG66)</f>
        <v>3644676</v>
      </c>
      <c r="BH67" s="102">
        <f ca="1">SUM(BH64:BH66)</f>
        <v>3820356</v>
      </c>
      <c r="BI67" s="14">
        <f ca="1">SUM(BI64:BI66)</f>
        <v>175680</v>
      </c>
      <c r="BJ67" s="15">
        <f ca="1">IF(BI67=0,0,IF(BG67=0,1,BI67/BG67))</f>
        <v>4.820181547001709E-2</v>
      </c>
      <c r="BK67" s="14">
        <f>SUM(BK64:BK66)</f>
        <v>23478049</v>
      </c>
      <c r="BL67" s="102">
        <f ca="1">SUM(BL64:BL66)</f>
        <v>24769148</v>
      </c>
      <c r="BM67" s="14">
        <f ca="1">SUM(BM64:BM66)</f>
        <v>1291099</v>
      </c>
      <c r="BN67" s="15">
        <f ca="1">IF(BM67=0,0,IF(BK67=0,1,BM67/BK67))</f>
        <v>5.4991749953328749E-2</v>
      </c>
      <c r="BO67" s="14">
        <f>SUM(BO64:BO66)</f>
        <v>3077106</v>
      </c>
      <c r="BP67" s="102">
        <f ca="1">SUM(BP64:BP66)</f>
        <v>3242251</v>
      </c>
      <c r="BQ67" s="14">
        <f ca="1">SUM(BQ64:BQ66)</f>
        <v>165145</v>
      </c>
      <c r="BR67" s="15">
        <f ca="1">IF(BQ67=0,0,IF(BO67=0,1,BQ67/BO67))</f>
        <v>5.3668934381850997E-2</v>
      </c>
      <c r="BS67" s="14">
        <f>SUM(BS64:BS66)</f>
        <v>26555155</v>
      </c>
      <c r="BT67" s="102">
        <f ca="1">SUM(BT64:BT66)</f>
        <v>28011399</v>
      </c>
      <c r="BU67" s="14">
        <f ca="1">SUM(BU64:BU66)</f>
        <v>1456244</v>
      </c>
      <c r="BV67" s="15">
        <f ca="1">IF(BU67=0,0,IF(BS67=0,1,BU67/BS67))</f>
        <v>5.48384673333671E-2</v>
      </c>
      <c r="BW67" s="14">
        <f>SUM(BW64:BW66)</f>
        <v>3068684</v>
      </c>
      <c r="BX67" s="102">
        <f ca="1">SUM(BX64:BX66)</f>
        <v>3174108</v>
      </c>
      <c r="BY67" s="14">
        <f ca="1">SUM(BY64:BY66)</f>
        <v>105424</v>
      </c>
      <c r="BZ67" s="15">
        <f ca="1">IF(BY67=0,0,IF(BW67=0,1,BY67/BW67))</f>
        <v>3.4354791826072678E-2</v>
      </c>
      <c r="CA67" s="14">
        <f>SUM(CA64:CA66)</f>
        <v>29623839</v>
      </c>
      <c r="CB67" s="102">
        <f ca="1">SUM(CB64:CB66)</f>
        <v>31185507</v>
      </c>
      <c r="CC67" s="14">
        <f ca="1">SUM(CC64:CC66)</f>
        <v>1561668</v>
      </c>
      <c r="CD67" s="15">
        <f ca="1">IF(CC67=0,0,IF(CA67=0,1,CC67/CA67))</f>
        <v>5.2716597602356668E-2</v>
      </c>
      <c r="CE67" s="14">
        <f>SUM(CE64:CE66)</f>
        <v>2886576</v>
      </c>
      <c r="CF67" s="103">
        <f ca="1">SUM(CF64:CF66)</f>
        <v>2991594</v>
      </c>
      <c r="CG67" s="14">
        <f ca="1">SUM(CG64:CG66)</f>
        <v>105018</v>
      </c>
      <c r="CH67" s="15">
        <f ca="1">IF(CG67=0,0,IF(CE67=0,1,CG67/CE67))</f>
        <v>3.6381512213778541E-2</v>
      </c>
      <c r="CI67" s="14">
        <f>SUM(CI64:CI66)</f>
        <v>32510415</v>
      </c>
      <c r="CJ67" s="103">
        <f ca="1">SUM(CJ64:CJ66)</f>
        <v>34177101</v>
      </c>
      <c r="CK67" s="14">
        <f ca="1">SUM(CK64:CK66)</f>
        <v>1666686</v>
      </c>
      <c r="CL67" s="15">
        <f ca="1">IF(CK67=0,0,IF(CI67=0,1,CK67/CI67))</f>
        <v>5.1266217302978138E-2</v>
      </c>
      <c r="CM67" s="14">
        <f>SUM(CM64:CM66)</f>
        <v>2752380</v>
      </c>
      <c r="CN67" s="103">
        <f ca="1">SUM(CN64:CN66)</f>
        <v>2957087</v>
      </c>
      <c r="CO67" s="14">
        <f ca="1">SUM(CO64:CO66)</f>
        <v>204707</v>
      </c>
      <c r="CP67" s="15">
        <f ca="1">IF(CO67=0,0,IF(CM67=0,1,CO67/CM67))</f>
        <v>7.4374541306069658E-2</v>
      </c>
      <c r="CQ67" s="14">
        <f>SUM(CQ64:CQ66)</f>
        <v>35262795</v>
      </c>
      <c r="CR67" s="103">
        <f ca="1">SUM(CR64:CR66)</f>
        <v>37134188</v>
      </c>
      <c r="CS67" s="14">
        <f ca="1">SUM(CS64:CS66)</f>
        <v>1871393</v>
      </c>
      <c r="CT67" s="15">
        <f ca="1">IF(CS67=0,0,IF(CQ67=0,1,CS67/CQ67))</f>
        <v>5.3069899876059173E-2</v>
      </c>
    </row>
    <row r="121" spans="101:129">
      <c r="CW121" s="12"/>
      <c r="CX121" s="12"/>
      <c r="CY121" s="12"/>
      <c r="CZ121" s="12"/>
      <c r="DA121" s="12"/>
      <c r="DB121" s="12"/>
      <c r="DC121" s="12"/>
      <c r="DD121" s="12"/>
      <c r="DE121" s="12"/>
      <c r="DF121" s="12"/>
      <c r="DG121" s="12"/>
      <c r="DH121" s="12"/>
      <c r="DI121" s="12"/>
      <c r="DJ121" s="12"/>
      <c r="DK121" s="12"/>
      <c r="DL121" s="12"/>
      <c r="DM121" s="12"/>
      <c r="DN121" s="12"/>
      <c r="DO121" s="12"/>
      <c r="DP121" s="12"/>
      <c r="DQ121" s="12"/>
      <c r="DR121" s="12"/>
      <c r="DS121" s="12"/>
      <c r="DT121" s="12"/>
      <c r="DU121" s="12"/>
      <c r="DV121" s="12"/>
      <c r="DW121" s="12"/>
      <c r="DX121" s="12"/>
      <c r="DY121" s="12"/>
    </row>
    <row r="122" spans="101:129">
      <c r="CW122" s="12"/>
      <c r="CX122" s="12"/>
      <c r="CY122" s="12"/>
      <c r="CZ122" s="12"/>
      <c r="DA122" s="12"/>
      <c r="DB122" s="12"/>
      <c r="DC122" s="12"/>
      <c r="DD122" s="12"/>
      <c r="DE122" s="12"/>
      <c r="DF122" s="12"/>
      <c r="DG122" s="12"/>
      <c r="DH122" s="12"/>
      <c r="DI122" s="12"/>
      <c r="DJ122" s="12"/>
      <c r="DK122" s="12"/>
      <c r="DL122" s="12"/>
      <c r="DM122" s="12"/>
      <c r="DN122" s="12"/>
      <c r="DO122" s="12"/>
      <c r="DP122" s="12"/>
      <c r="DQ122" s="12"/>
      <c r="DR122" s="12"/>
      <c r="DS122" s="12"/>
      <c r="DT122" s="12"/>
      <c r="DU122" s="12"/>
      <c r="DV122" s="12"/>
      <c r="DW122" s="12"/>
      <c r="DX122" s="12"/>
      <c r="DY122" s="12"/>
    </row>
    <row r="123" spans="101:129" ht="15.6">
      <c r="CW123" s="12"/>
      <c r="CX123" s="12"/>
      <c r="CY123" s="16"/>
      <c r="CZ123" s="12"/>
      <c r="DA123" s="12"/>
      <c r="DB123" s="12"/>
      <c r="DC123" s="12"/>
      <c r="DD123" s="12"/>
      <c r="DE123" s="12"/>
      <c r="DF123" s="12"/>
      <c r="DG123" s="12"/>
      <c r="DH123" s="12"/>
      <c r="DI123" s="12"/>
      <c r="DJ123" s="12"/>
      <c r="DK123" s="12"/>
      <c r="DL123" s="12"/>
      <c r="DM123" s="12"/>
      <c r="DN123" s="12"/>
      <c r="DO123" s="12"/>
      <c r="DP123" s="12"/>
      <c r="DQ123" s="12"/>
      <c r="DR123" s="12"/>
      <c r="DS123" s="12"/>
      <c r="DT123" s="12"/>
      <c r="DU123" s="12"/>
      <c r="DV123" s="12"/>
      <c r="DW123" s="12"/>
      <c r="DX123" s="12"/>
      <c r="DY123" s="12"/>
    </row>
    <row r="124" spans="101:129" ht="15.6">
      <c r="CW124" s="12"/>
      <c r="CX124" s="12"/>
      <c r="CY124" s="16"/>
      <c r="CZ124" s="12"/>
      <c r="DA124" s="12"/>
      <c r="DB124" s="12"/>
      <c r="DC124" s="12"/>
      <c r="DD124" s="12"/>
      <c r="DE124" s="12"/>
      <c r="DF124" s="12"/>
      <c r="DG124" s="12"/>
      <c r="DH124" s="12"/>
      <c r="DI124" s="12"/>
      <c r="DJ124" s="12"/>
      <c r="DK124" s="12"/>
      <c r="DL124" s="12"/>
      <c r="DM124" s="12"/>
      <c r="DN124" s="12"/>
      <c r="DO124" s="12"/>
      <c r="DP124" s="12"/>
      <c r="DQ124" s="12"/>
      <c r="DR124" s="12"/>
      <c r="DS124" s="12"/>
      <c r="DT124" s="12"/>
      <c r="DU124" s="12"/>
      <c r="DV124" s="12"/>
      <c r="DW124" s="12"/>
      <c r="DX124" s="12"/>
      <c r="DY124" s="12"/>
    </row>
  </sheetData>
  <sheetProtection sheet="1"/>
  <phoneticPr fontId="8" type="noConversion"/>
  <pageMargins left="0.75" right="0.75" top="1" bottom="1" header="0.5" footer="0.5"/>
  <pageSetup scale="73" fitToHeight="2" orientation="landscape" r:id="rId1"/>
  <headerFooter alignWithMargins="0"/>
  <rowBreaks count="1" manualBreakCount="1">
    <brk id="38" min="18" max="25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indexed="11"/>
  </sheetPr>
  <dimension ref="A1:DZ124"/>
  <sheetViews>
    <sheetView zoomScale="85" zoomScaleNormal="85" workbookViewId="0">
      <pane xSplit="2" ySplit="8" topLeftCell="C9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5"/>
  <cols>
    <col min="1" max="1" width="29.08984375" customWidth="1"/>
    <col min="2" max="2" width="15.6328125" customWidth="1"/>
    <col min="3" max="3" width="11.08984375" bestFit="1" customWidth="1"/>
    <col min="4" max="4" width="10.453125" customWidth="1"/>
    <col min="5" max="5" width="10" customWidth="1"/>
    <col min="6" max="6" width="8.81640625" customWidth="1"/>
    <col min="7" max="7" width="9.90625" bestFit="1" customWidth="1"/>
    <col min="8" max="8" width="9.6328125" customWidth="1"/>
    <col min="9" max="9" width="10" customWidth="1"/>
    <col min="10" max="10" width="8.81640625" customWidth="1"/>
    <col min="11" max="11" width="9.90625" bestFit="1" customWidth="1"/>
    <col min="12" max="12" width="9.90625" customWidth="1"/>
    <col min="13" max="13" width="10" customWidth="1"/>
    <col min="14" max="14" width="8.81640625" customWidth="1"/>
    <col min="15" max="15" width="9.90625" bestFit="1" customWidth="1"/>
    <col min="16" max="16" width="10.08984375" customWidth="1"/>
    <col min="17" max="17" width="10" customWidth="1"/>
    <col min="18" max="18" width="8.81640625" customWidth="1"/>
    <col min="19" max="20" width="9.90625" bestFit="1" customWidth="1"/>
    <col min="21" max="21" width="10" customWidth="1"/>
    <col min="22" max="22" width="11.6328125" customWidth="1"/>
    <col min="23" max="23" width="9.90625" bestFit="1" customWidth="1"/>
    <col min="24" max="24" width="10.453125" customWidth="1"/>
    <col min="25" max="25" width="10" customWidth="1"/>
    <col min="26" max="26" width="8.81640625" customWidth="1"/>
    <col min="27" max="27" width="9.90625" bestFit="1" customWidth="1"/>
    <col min="28" max="28" width="11.90625" customWidth="1"/>
    <col min="29" max="29" width="10" customWidth="1"/>
    <col min="30" max="30" width="8.81640625" customWidth="1"/>
    <col min="31" max="31" width="11" bestFit="1" customWidth="1"/>
    <col min="32" max="32" width="11.453125" customWidth="1"/>
    <col min="33" max="33" width="11" customWidth="1"/>
    <col min="34" max="34" width="8.81640625" customWidth="1"/>
    <col min="35" max="35" width="9.90625" bestFit="1" customWidth="1"/>
    <col min="36" max="36" width="9.6328125" customWidth="1"/>
    <col min="37" max="37" width="10" customWidth="1"/>
    <col min="38" max="38" width="8.81640625" customWidth="1"/>
    <col min="39" max="39" width="11" bestFit="1" customWidth="1"/>
    <col min="40" max="40" width="11.1796875" customWidth="1"/>
    <col min="41" max="41" width="11" customWidth="1"/>
    <col min="42" max="42" width="8.81640625" customWidth="1"/>
    <col min="43" max="43" width="9.90625" bestFit="1" customWidth="1"/>
    <col min="44" max="44" width="9.81640625" customWidth="1"/>
    <col min="45" max="45" width="10" customWidth="1"/>
    <col min="46" max="46" width="8.81640625" customWidth="1"/>
    <col min="47" max="47" width="12" bestFit="1" customWidth="1"/>
    <col min="48" max="48" width="10.81640625" customWidth="1"/>
    <col min="49" max="49" width="11" customWidth="1"/>
    <col min="50" max="50" width="8.81640625" customWidth="1"/>
    <col min="51" max="51" width="10.453125" bestFit="1" customWidth="1"/>
    <col min="52" max="52" width="11.1796875" bestFit="1" customWidth="1"/>
    <col min="53" max="53" width="10" customWidth="1"/>
    <col min="54" max="54" width="8.81640625" customWidth="1"/>
    <col min="55" max="56" width="12" bestFit="1" customWidth="1"/>
    <col min="57" max="57" width="11" customWidth="1"/>
    <col min="58" max="58" width="8.81640625" customWidth="1"/>
    <col min="59" max="59" width="9.90625" bestFit="1" customWidth="1"/>
    <col min="60" max="60" width="9.81640625" customWidth="1"/>
    <col min="61" max="61" width="10.54296875" bestFit="1" customWidth="1"/>
    <col min="62" max="62" width="8.81640625" customWidth="1"/>
    <col min="63" max="63" width="11" bestFit="1" customWidth="1"/>
    <col min="64" max="64" width="11.08984375" customWidth="1"/>
    <col min="65" max="65" width="11" customWidth="1"/>
    <col min="66" max="66" width="8.81640625" customWidth="1"/>
    <col min="67" max="67" width="10" bestFit="1" customWidth="1"/>
    <col min="68" max="68" width="9.453125" customWidth="1"/>
    <col min="69" max="69" width="10.54296875" bestFit="1" customWidth="1"/>
    <col min="70" max="70" width="8.81640625" customWidth="1"/>
    <col min="71" max="72" width="11" bestFit="1" customWidth="1"/>
    <col min="73" max="73" width="11" customWidth="1"/>
    <col min="74" max="74" width="8.81640625" customWidth="1"/>
    <col min="75" max="75" width="9.90625" bestFit="1" customWidth="1"/>
    <col min="76" max="76" width="9.6328125" customWidth="1"/>
    <col min="77" max="77" width="10.54296875" bestFit="1" customWidth="1"/>
    <col min="78" max="78" width="8.81640625" customWidth="1"/>
    <col min="79" max="79" width="11" bestFit="1" customWidth="1"/>
    <col min="80" max="80" width="10.81640625" bestFit="1" customWidth="1"/>
    <col min="81" max="81" width="11" customWidth="1"/>
    <col min="82" max="82" width="8.81640625" customWidth="1"/>
    <col min="83" max="84" width="9.90625" bestFit="1" customWidth="1"/>
    <col min="85" max="85" width="10.54296875" bestFit="1" customWidth="1"/>
    <col min="86" max="86" width="8.81640625" customWidth="1"/>
    <col min="87" max="87" width="11.453125" customWidth="1"/>
    <col min="88" max="89" width="11.54296875" customWidth="1"/>
    <col min="90" max="90" width="8.81640625" customWidth="1"/>
    <col min="91" max="91" width="9.90625" bestFit="1" customWidth="1"/>
    <col min="92" max="92" width="9.6328125" customWidth="1"/>
    <col min="93" max="93" width="10.54296875" bestFit="1" customWidth="1"/>
    <col min="94" max="94" width="8.81640625" customWidth="1"/>
    <col min="95" max="95" width="12.6328125" bestFit="1" customWidth="1"/>
    <col min="96" max="96" width="13.54296875" customWidth="1"/>
    <col min="97" max="97" width="11.453125" customWidth="1"/>
    <col min="98" max="98" width="8.81640625" customWidth="1"/>
    <col min="100" max="100" width="0" hidden="1" customWidth="1"/>
    <col min="101" max="101" width="36.1796875" hidden="1" customWidth="1"/>
    <col min="102" max="102" width="14.36328125" hidden="1" customWidth="1"/>
    <col min="103" max="103" width="0" hidden="1" customWidth="1"/>
    <col min="104" max="104" width="9" hidden="1" customWidth="1"/>
    <col min="105" max="105" width="10.54296875" hidden="1" customWidth="1"/>
    <col min="106" max="111" width="9" hidden="1" customWidth="1"/>
    <col min="112" max="112" width="12" hidden="1" customWidth="1"/>
    <col min="113" max="113" width="9.90625" hidden="1" customWidth="1"/>
    <col min="114" max="114" width="11.08984375" hidden="1" customWidth="1"/>
    <col min="115" max="115" width="11.1796875" hidden="1" customWidth="1"/>
    <col min="116" max="117" width="1.453125" hidden="1" customWidth="1"/>
    <col min="118" max="118" width="9" hidden="1" customWidth="1"/>
    <col min="119" max="119" width="10.54296875" hidden="1" customWidth="1"/>
    <col min="120" max="125" width="9" hidden="1" customWidth="1"/>
    <col min="126" max="126" width="12" hidden="1" customWidth="1"/>
    <col min="127" max="127" width="9.90625" hidden="1" customWidth="1"/>
    <col min="128" max="128" width="11.08984375" hidden="1" customWidth="1"/>
    <col min="129" max="129" width="11.1796875" hidden="1" customWidth="1"/>
  </cols>
  <sheetData>
    <row r="1" spans="1:130" ht="15.6">
      <c r="A1" s="6" t="s">
        <v>79</v>
      </c>
      <c r="AF1" s="2"/>
    </row>
    <row r="2" spans="1:130" ht="15.6">
      <c r="A2" s="6" t="s">
        <v>80</v>
      </c>
    </row>
    <row r="3" spans="1:130" ht="15.6">
      <c r="A3" s="6" t="s">
        <v>0</v>
      </c>
      <c r="AB3" s="2"/>
    </row>
    <row r="4" spans="1:130" ht="15.6">
      <c r="A4" s="6" t="str">
        <f>CONCATENATE(C8," - ",D8)</f>
        <v>2009 - 2010</v>
      </c>
      <c r="C4" s="3" t="s">
        <v>43</v>
      </c>
      <c r="D4" s="85"/>
      <c r="K4" s="3" t="s">
        <v>42</v>
      </c>
      <c r="S4" s="3" t="s">
        <v>23</v>
      </c>
      <c r="AA4" s="3" t="s">
        <v>24</v>
      </c>
      <c r="AI4" s="3" t="s">
        <v>41</v>
      </c>
      <c r="AQ4" s="3" t="s">
        <v>40</v>
      </c>
      <c r="AY4" s="3" t="s">
        <v>39</v>
      </c>
      <c r="BG4" s="3" t="s">
        <v>38</v>
      </c>
      <c r="BO4" s="3" t="s">
        <v>35</v>
      </c>
      <c r="BW4" s="3" t="s">
        <v>34</v>
      </c>
      <c r="CE4" s="3" t="s">
        <v>36</v>
      </c>
      <c r="CM4" s="3" t="s">
        <v>37</v>
      </c>
    </row>
    <row r="5" spans="1:130" ht="15.6" hidden="1">
      <c r="A5" s="6"/>
      <c r="C5" s="3"/>
      <c r="D5" s="85"/>
      <c r="G5" s="86" t="s">
        <v>75</v>
      </c>
      <c r="H5" s="86" t="s">
        <v>76</v>
      </c>
      <c r="K5" s="3"/>
      <c r="O5" s="86" t="s">
        <v>75</v>
      </c>
      <c r="P5" s="86" t="s">
        <v>76</v>
      </c>
      <c r="S5" s="3"/>
      <c r="W5" s="86" t="s">
        <v>75</v>
      </c>
      <c r="X5" s="86" t="s">
        <v>76</v>
      </c>
      <c r="AA5" s="3"/>
      <c r="AE5" s="86" t="s">
        <v>75</v>
      </c>
      <c r="AF5" s="86" t="s">
        <v>76</v>
      </c>
      <c r="AI5" s="3"/>
      <c r="AM5" s="86" t="s">
        <v>75</v>
      </c>
      <c r="AN5" s="86" t="s">
        <v>76</v>
      </c>
      <c r="AQ5" s="3"/>
      <c r="AU5" s="86" t="s">
        <v>75</v>
      </c>
      <c r="AV5" s="86" t="s">
        <v>76</v>
      </c>
      <c r="AY5" s="3"/>
      <c r="BC5" s="86" t="s">
        <v>75</v>
      </c>
      <c r="BD5" s="86" t="s">
        <v>76</v>
      </c>
      <c r="BG5" s="3"/>
      <c r="BK5" s="86" t="s">
        <v>75</v>
      </c>
      <c r="BL5" s="86" t="s">
        <v>76</v>
      </c>
      <c r="BO5" s="3"/>
      <c r="BS5" s="86" t="s">
        <v>75</v>
      </c>
      <c r="BT5" s="86" t="s">
        <v>76</v>
      </c>
      <c r="BW5" s="3"/>
      <c r="CA5" s="86" t="s">
        <v>75</v>
      </c>
      <c r="CB5" s="86" t="s">
        <v>76</v>
      </c>
      <c r="CE5" s="3"/>
      <c r="CI5" s="86" t="s">
        <v>75</v>
      </c>
      <c r="CJ5" s="86" t="s">
        <v>76</v>
      </c>
      <c r="CM5" s="3"/>
      <c r="CQ5" s="86" t="s">
        <v>75</v>
      </c>
      <c r="CR5" s="86" t="s">
        <v>76</v>
      </c>
    </row>
    <row r="6" spans="1:130" ht="15.6" hidden="1">
      <c r="A6" s="6"/>
      <c r="C6" s="86" t="s">
        <v>75</v>
      </c>
      <c r="D6" s="86" t="s">
        <v>76</v>
      </c>
      <c r="K6" s="86" t="s">
        <v>75</v>
      </c>
      <c r="L6" s="86" t="s">
        <v>76</v>
      </c>
      <c r="S6" s="86" t="s">
        <v>75</v>
      </c>
      <c r="T6" s="86" t="s">
        <v>76</v>
      </c>
      <c r="AA6" s="86" t="s">
        <v>75</v>
      </c>
      <c r="AB6" s="86" t="s">
        <v>76</v>
      </c>
      <c r="AI6" s="86" t="s">
        <v>75</v>
      </c>
      <c r="AJ6" s="86" t="s">
        <v>76</v>
      </c>
      <c r="AQ6" s="86" t="s">
        <v>75</v>
      </c>
      <c r="AR6" s="86" t="s">
        <v>76</v>
      </c>
      <c r="AY6" s="86" t="s">
        <v>75</v>
      </c>
      <c r="AZ6" s="86" t="s">
        <v>76</v>
      </c>
      <c r="BG6" s="86" t="s">
        <v>75</v>
      </c>
      <c r="BH6" s="86" t="s">
        <v>76</v>
      </c>
      <c r="BO6" s="86" t="s">
        <v>75</v>
      </c>
      <c r="BP6" s="86" t="s">
        <v>76</v>
      </c>
      <c r="BW6" s="86" t="s">
        <v>75</v>
      </c>
      <c r="BX6" s="86" t="s">
        <v>76</v>
      </c>
      <c r="CE6" s="86" t="s">
        <v>75</v>
      </c>
      <c r="CF6" s="86" t="s">
        <v>76</v>
      </c>
      <c r="CM6" s="86" t="s">
        <v>75</v>
      </c>
      <c r="CN6" s="86" t="s">
        <v>76</v>
      </c>
    </row>
    <row r="7" spans="1:130" ht="18">
      <c r="C7" s="4" t="s">
        <v>1</v>
      </c>
      <c r="D7" s="5"/>
      <c r="E7" s="1"/>
      <c r="F7" s="1"/>
      <c r="G7" s="17" t="s">
        <v>2</v>
      </c>
      <c r="H7" s="18"/>
      <c r="I7" s="1"/>
      <c r="J7" s="1"/>
      <c r="K7" s="4" t="s">
        <v>22</v>
      </c>
      <c r="L7" s="5"/>
      <c r="M7" s="1"/>
      <c r="N7" s="1"/>
      <c r="O7" s="17" t="s">
        <v>2</v>
      </c>
      <c r="P7" s="18"/>
      <c r="Q7" s="1"/>
      <c r="R7" s="1"/>
      <c r="S7" s="4" t="s">
        <v>23</v>
      </c>
      <c r="T7" s="5"/>
      <c r="U7" s="1"/>
      <c r="V7" s="1"/>
      <c r="W7" s="17" t="s">
        <v>2</v>
      </c>
      <c r="X7" s="18"/>
      <c r="Y7" s="1"/>
      <c r="Z7" s="1"/>
      <c r="AA7" s="4" t="s">
        <v>24</v>
      </c>
      <c r="AB7" s="5"/>
      <c r="AC7" s="1"/>
      <c r="AD7" s="1"/>
      <c r="AE7" s="17" t="s">
        <v>2</v>
      </c>
      <c r="AF7" s="18"/>
      <c r="AG7" s="1"/>
      <c r="AH7" s="1"/>
      <c r="AI7" s="4" t="s">
        <v>25</v>
      </c>
      <c r="AJ7" s="5"/>
      <c r="AK7" s="1"/>
      <c r="AL7" s="1"/>
      <c r="AM7" s="17" t="s">
        <v>2</v>
      </c>
      <c r="AN7" s="18"/>
      <c r="AO7" s="1"/>
      <c r="AP7" s="1"/>
      <c r="AQ7" s="4" t="s">
        <v>26</v>
      </c>
      <c r="AR7" s="5"/>
      <c r="AS7" s="1"/>
      <c r="AT7" s="1"/>
      <c r="AU7" s="17" t="s">
        <v>2</v>
      </c>
      <c r="AV7" s="18"/>
      <c r="AW7" s="1"/>
      <c r="AX7" s="1"/>
      <c r="AY7" s="4" t="s">
        <v>27</v>
      </c>
      <c r="AZ7" s="5"/>
      <c r="BA7" s="1"/>
      <c r="BB7" s="1"/>
      <c r="BC7" s="17" t="s">
        <v>2</v>
      </c>
      <c r="BD7" s="18"/>
      <c r="BE7" s="1"/>
      <c r="BF7" s="1"/>
      <c r="BG7" s="4" t="s">
        <v>28</v>
      </c>
      <c r="BH7" s="5"/>
      <c r="BI7" s="1"/>
      <c r="BJ7" s="1"/>
      <c r="BK7" s="17" t="s">
        <v>2</v>
      </c>
      <c r="BL7" s="18"/>
      <c r="BM7" s="1"/>
      <c r="BN7" s="1"/>
      <c r="BO7" s="4" t="s">
        <v>29</v>
      </c>
      <c r="BP7" s="5"/>
      <c r="BQ7" s="1"/>
      <c r="BR7" s="1"/>
      <c r="BS7" s="17" t="s">
        <v>2</v>
      </c>
      <c r="BT7" s="18"/>
      <c r="BU7" s="1"/>
      <c r="BV7" s="1"/>
      <c r="BW7" s="4" t="s">
        <v>30</v>
      </c>
      <c r="BX7" s="5"/>
      <c r="BY7" s="1"/>
      <c r="BZ7" s="1"/>
      <c r="CA7" s="17" t="s">
        <v>2</v>
      </c>
      <c r="CB7" s="18"/>
      <c r="CC7" s="1"/>
      <c r="CD7" s="1"/>
      <c r="CE7" s="4" t="s">
        <v>31</v>
      </c>
      <c r="CF7" s="5"/>
      <c r="CG7" s="1"/>
      <c r="CH7" s="1"/>
      <c r="CI7" s="17" t="s">
        <v>2</v>
      </c>
      <c r="CJ7" s="18"/>
      <c r="CK7" s="1"/>
      <c r="CL7" s="1"/>
      <c r="CM7" s="4" t="s">
        <v>32</v>
      </c>
      <c r="CN7" s="5"/>
      <c r="CO7" s="1"/>
      <c r="CP7" s="1"/>
      <c r="CQ7" s="17" t="s">
        <v>2</v>
      </c>
      <c r="CR7" s="18"/>
      <c r="CS7" s="1"/>
      <c r="CT7" s="1"/>
      <c r="CZ7" s="80">
        <f>+$C$8</f>
        <v>2009</v>
      </c>
      <c r="DA7" s="80">
        <f>+CZ7</f>
        <v>2009</v>
      </c>
      <c r="DB7" s="80">
        <f t="shared" ref="DB7:DK7" si="0">+DA7</f>
        <v>2009</v>
      </c>
      <c r="DC7" s="80">
        <f t="shared" si="0"/>
        <v>2009</v>
      </c>
      <c r="DD7" s="80">
        <f t="shared" si="0"/>
        <v>2009</v>
      </c>
      <c r="DE7" s="80">
        <f t="shared" si="0"/>
        <v>2009</v>
      </c>
      <c r="DF7" s="80">
        <f t="shared" si="0"/>
        <v>2009</v>
      </c>
      <c r="DG7" s="80">
        <f t="shared" si="0"/>
        <v>2009</v>
      </c>
      <c r="DH7" s="80">
        <f t="shared" si="0"/>
        <v>2009</v>
      </c>
      <c r="DI7" s="80">
        <f t="shared" si="0"/>
        <v>2009</v>
      </c>
      <c r="DJ7" s="80">
        <f t="shared" si="0"/>
        <v>2009</v>
      </c>
      <c r="DK7" s="80">
        <f t="shared" si="0"/>
        <v>2009</v>
      </c>
      <c r="DL7" s="80"/>
      <c r="DM7" s="80"/>
      <c r="DN7" s="80">
        <f>+$D$8</f>
        <v>2010</v>
      </c>
      <c r="DO7" s="80">
        <f>+DN7</f>
        <v>2010</v>
      </c>
      <c r="DP7" s="80">
        <f t="shared" ref="DP7:DY7" si="1">+DO7</f>
        <v>2010</v>
      </c>
      <c r="DQ7" s="80">
        <f t="shared" si="1"/>
        <v>2010</v>
      </c>
      <c r="DR7" s="80">
        <f t="shared" si="1"/>
        <v>2010</v>
      </c>
      <c r="DS7" s="80">
        <f t="shared" si="1"/>
        <v>2010</v>
      </c>
      <c r="DT7" s="80">
        <f t="shared" si="1"/>
        <v>2010</v>
      </c>
      <c r="DU7" s="80">
        <f t="shared" si="1"/>
        <v>2010</v>
      </c>
      <c r="DV7" s="80">
        <f t="shared" si="1"/>
        <v>2010</v>
      </c>
      <c r="DW7" s="80">
        <f t="shared" si="1"/>
        <v>2010</v>
      </c>
      <c r="DX7" s="80">
        <f t="shared" si="1"/>
        <v>2010</v>
      </c>
      <c r="DY7" s="80">
        <f t="shared" si="1"/>
        <v>2010</v>
      </c>
      <c r="DZ7" s="12"/>
    </row>
    <row r="8" spans="1:130" s="12" customFormat="1" ht="18.600000000000001" thickBot="1">
      <c r="A8" s="19" t="s">
        <v>21</v>
      </c>
      <c r="B8" s="20" t="s">
        <v>33</v>
      </c>
      <c r="C8" s="23">
        <v>2009</v>
      </c>
      <c r="D8" s="24">
        <v>2010</v>
      </c>
      <c r="E8" s="25" t="s">
        <v>3</v>
      </c>
      <c r="F8" s="26" t="s">
        <v>4</v>
      </c>
      <c r="G8" s="23">
        <f>+$C$8</f>
        <v>2009</v>
      </c>
      <c r="H8" s="24">
        <f>+$D$8</f>
        <v>2010</v>
      </c>
      <c r="I8" s="25" t="s">
        <v>3</v>
      </c>
      <c r="J8" s="26" t="s">
        <v>4</v>
      </c>
      <c r="K8" s="23">
        <f>+$C$8</f>
        <v>2009</v>
      </c>
      <c r="L8" s="24">
        <f>+$D$8</f>
        <v>2010</v>
      </c>
      <c r="M8" s="25" t="s">
        <v>3</v>
      </c>
      <c r="N8" s="26" t="s">
        <v>4</v>
      </c>
      <c r="O8" s="23">
        <f>+$C$8</f>
        <v>2009</v>
      </c>
      <c r="P8" s="24">
        <f>+$D$8</f>
        <v>2010</v>
      </c>
      <c r="Q8" s="25" t="s">
        <v>3</v>
      </c>
      <c r="R8" s="26" t="s">
        <v>4</v>
      </c>
      <c r="S8" s="23">
        <f>+$C$8</f>
        <v>2009</v>
      </c>
      <c r="T8" s="24">
        <f>+$D$8</f>
        <v>2010</v>
      </c>
      <c r="U8" s="25" t="s">
        <v>3</v>
      </c>
      <c r="V8" s="26" t="s">
        <v>4</v>
      </c>
      <c r="W8" s="23">
        <f>+$C$8</f>
        <v>2009</v>
      </c>
      <c r="X8" s="24">
        <f>+$D$8</f>
        <v>2010</v>
      </c>
      <c r="Y8" s="25" t="s">
        <v>3</v>
      </c>
      <c r="Z8" s="26" t="s">
        <v>4</v>
      </c>
      <c r="AA8" s="23">
        <f>+$C$8</f>
        <v>2009</v>
      </c>
      <c r="AB8" s="24">
        <f>+$D$8</f>
        <v>2010</v>
      </c>
      <c r="AC8" s="25" t="s">
        <v>3</v>
      </c>
      <c r="AD8" s="26" t="s">
        <v>4</v>
      </c>
      <c r="AE8" s="23">
        <f>+$C$8</f>
        <v>2009</v>
      </c>
      <c r="AF8" s="24">
        <f>+$D$8</f>
        <v>2010</v>
      </c>
      <c r="AG8" s="25" t="s">
        <v>3</v>
      </c>
      <c r="AH8" s="26" t="s">
        <v>4</v>
      </c>
      <c r="AI8" s="23">
        <f>+$C$8</f>
        <v>2009</v>
      </c>
      <c r="AJ8" s="24">
        <f>+$D$8</f>
        <v>2010</v>
      </c>
      <c r="AK8" s="25" t="s">
        <v>3</v>
      </c>
      <c r="AL8" s="26" t="s">
        <v>4</v>
      </c>
      <c r="AM8" s="23">
        <f>+$C$8</f>
        <v>2009</v>
      </c>
      <c r="AN8" s="24">
        <f>+$D$8</f>
        <v>2010</v>
      </c>
      <c r="AO8" s="25" t="s">
        <v>3</v>
      </c>
      <c r="AP8" s="26" t="s">
        <v>4</v>
      </c>
      <c r="AQ8" s="23">
        <f>+$C$8</f>
        <v>2009</v>
      </c>
      <c r="AR8" s="24">
        <f>+$D$8</f>
        <v>2010</v>
      </c>
      <c r="AS8" s="25" t="s">
        <v>3</v>
      </c>
      <c r="AT8" s="26" t="s">
        <v>4</v>
      </c>
      <c r="AU8" s="23">
        <f>+$C$8</f>
        <v>2009</v>
      </c>
      <c r="AV8" s="24">
        <f>+$D$8</f>
        <v>2010</v>
      </c>
      <c r="AW8" s="25" t="s">
        <v>3</v>
      </c>
      <c r="AX8" s="26" t="s">
        <v>4</v>
      </c>
      <c r="AY8" s="23">
        <f>+$C$8</f>
        <v>2009</v>
      </c>
      <c r="AZ8" s="24">
        <f>+$D$8</f>
        <v>2010</v>
      </c>
      <c r="BA8" s="25" t="s">
        <v>3</v>
      </c>
      <c r="BB8" s="26" t="s">
        <v>4</v>
      </c>
      <c r="BC8" s="23">
        <f>+$C$8</f>
        <v>2009</v>
      </c>
      <c r="BD8" s="24">
        <f>+$D$8</f>
        <v>2010</v>
      </c>
      <c r="BE8" s="25" t="s">
        <v>3</v>
      </c>
      <c r="BF8" s="26" t="s">
        <v>4</v>
      </c>
      <c r="BG8" s="23">
        <f>+$C$8</f>
        <v>2009</v>
      </c>
      <c r="BH8" s="24">
        <f>+$D$8</f>
        <v>2010</v>
      </c>
      <c r="BI8" s="25" t="s">
        <v>3</v>
      </c>
      <c r="BJ8" s="26" t="s">
        <v>4</v>
      </c>
      <c r="BK8" s="23">
        <f>+$C$8</f>
        <v>2009</v>
      </c>
      <c r="BL8" s="24">
        <f>+$D$8</f>
        <v>2010</v>
      </c>
      <c r="BM8" s="25" t="s">
        <v>3</v>
      </c>
      <c r="BN8" s="26" t="s">
        <v>4</v>
      </c>
      <c r="BO8" s="23">
        <f>+$C$8</f>
        <v>2009</v>
      </c>
      <c r="BP8" s="24">
        <f>+$D$8</f>
        <v>2010</v>
      </c>
      <c r="BQ8" s="25" t="s">
        <v>3</v>
      </c>
      <c r="BR8" s="26" t="s">
        <v>4</v>
      </c>
      <c r="BS8" s="23">
        <f>+$C$8</f>
        <v>2009</v>
      </c>
      <c r="BT8" s="24">
        <f>+$D$8</f>
        <v>2010</v>
      </c>
      <c r="BU8" s="25" t="s">
        <v>3</v>
      </c>
      <c r="BV8" s="26" t="s">
        <v>4</v>
      </c>
      <c r="BW8" s="23">
        <f>+$C$8</f>
        <v>2009</v>
      </c>
      <c r="BX8" s="24">
        <f>+$D$8</f>
        <v>2010</v>
      </c>
      <c r="BY8" s="25" t="s">
        <v>3</v>
      </c>
      <c r="BZ8" s="26" t="s">
        <v>4</v>
      </c>
      <c r="CA8" s="23">
        <f>+$C$8</f>
        <v>2009</v>
      </c>
      <c r="CB8" s="24">
        <f>+$D$8</f>
        <v>2010</v>
      </c>
      <c r="CC8" s="25" t="s">
        <v>3</v>
      </c>
      <c r="CD8" s="26" t="s">
        <v>4</v>
      </c>
      <c r="CE8" s="23">
        <f>+$C$8</f>
        <v>2009</v>
      </c>
      <c r="CF8" s="24">
        <f>+$D$8</f>
        <v>2010</v>
      </c>
      <c r="CG8" s="25" t="s">
        <v>3</v>
      </c>
      <c r="CH8" s="26" t="s">
        <v>4</v>
      </c>
      <c r="CI8" s="23">
        <f>+$C$8</f>
        <v>2009</v>
      </c>
      <c r="CJ8" s="24">
        <f>+$D$8</f>
        <v>2010</v>
      </c>
      <c r="CK8" s="25" t="s">
        <v>3</v>
      </c>
      <c r="CL8" s="26" t="s">
        <v>4</v>
      </c>
      <c r="CM8" s="23">
        <f>+$C$8</f>
        <v>2009</v>
      </c>
      <c r="CN8" s="24">
        <f>+$D$8</f>
        <v>2010</v>
      </c>
      <c r="CO8" s="25" t="s">
        <v>3</v>
      </c>
      <c r="CP8" s="26" t="s">
        <v>4</v>
      </c>
      <c r="CQ8" s="23">
        <f>+$C$8</f>
        <v>2009</v>
      </c>
      <c r="CR8" s="24">
        <f>+$D$8</f>
        <v>2010</v>
      </c>
      <c r="CS8" s="25" t="s">
        <v>3</v>
      </c>
      <c r="CT8" s="26" t="s">
        <v>4</v>
      </c>
      <c r="CZ8" s="12" t="s">
        <v>47</v>
      </c>
      <c r="DA8" s="12" t="s">
        <v>48</v>
      </c>
      <c r="DB8" s="12" t="s">
        <v>49</v>
      </c>
      <c r="DC8" s="12" t="s">
        <v>50</v>
      </c>
      <c r="DD8" s="12" t="s">
        <v>51</v>
      </c>
      <c r="DE8" s="12" t="s">
        <v>52</v>
      </c>
      <c r="DF8" s="12" t="s">
        <v>53</v>
      </c>
      <c r="DG8" s="12" t="s">
        <v>54</v>
      </c>
      <c r="DH8" s="12" t="s">
        <v>55</v>
      </c>
      <c r="DI8" s="12" t="s">
        <v>56</v>
      </c>
      <c r="DJ8" s="12" t="s">
        <v>57</v>
      </c>
      <c r="DK8" s="12" t="s">
        <v>58</v>
      </c>
      <c r="DL8" s="12" t="s">
        <v>33</v>
      </c>
      <c r="DM8" s="12" t="s">
        <v>33</v>
      </c>
      <c r="DN8" s="12" t="s">
        <v>47</v>
      </c>
      <c r="DO8" s="12" t="s">
        <v>48</v>
      </c>
      <c r="DP8" s="12" t="s">
        <v>49</v>
      </c>
      <c r="DQ8" s="12" t="s">
        <v>50</v>
      </c>
      <c r="DR8" s="12" t="s">
        <v>51</v>
      </c>
      <c r="DS8" s="12" t="s">
        <v>52</v>
      </c>
      <c r="DT8" s="12" t="s">
        <v>53</v>
      </c>
      <c r="DU8" s="12" t="s">
        <v>54</v>
      </c>
      <c r="DV8" s="12" t="s">
        <v>55</v>
      </c>
      <c r="DW8" s="12" t="s">
        <v>56</v>
      </c>
      <c r="DX8" s="12" t="s">
        <v>57</v>
      </c>
      <c r="DY8" s="12" t="s">
        <v>58</v>
      </c>
      <c r="DZ8" s="8"/>
    </row>
    <row r="9" spans="1:130" s="12" customFormat="1" ht="15" customHeight="1">
      <c r="A9" s="99"/>
      <c r="B9" s="31" t="s">
        <v>6</v>
      </c>
      <c r="C9" s="21">
        <f>+CZ9</f>
        <v>302612</v>
      </c>
      <c r="D9" s="21">
        <f ca="1">OFFSET(CZ9,0,14,1,1)</f>
        <v>327701</v>
      </c>
      <c r="E9" s="21">
        <f ca="1">SUM(D9-C9)</f>
        <v>25089</v>
      </c>
      <c r="F9" s="22">
        <f ca="1">IF(E9=0,0,IF(C9=0,1,E9/C9))</f>
        <v>8.2908146405297867E-2</v>
      </c>
      <c r="G9" s="21">
        <f>SUMIF($C$6:F$6,G$5,$C9:F9)</f>
        <v>302612</v>
      </c>
      <c r="H9" s="21">
        <f ca="1">SUMIF($C$6:G$6,H$5,$C9:G9)</f>
        <v>327701</v>
      </c>
      <c r="I9" s="21">
        <f ca="1">SUM(H9-G9)</f>
        <v>25089</v>
      </c>
      <c r="J9" s="22">
        <f ca="1">IF(I9=0,0,IF(G9=0,1,I9/G9))</f>
        <v>8.2908146405297867E-2</v>
      </c>
      <c r="K9" s="21">
        <f>+DA9</f>
        <v>293269</v>
      </c>
      <c r="L9" s="21">
        <f ca="1">OFFSET(DA9,0,14,1,1)</f>
        <v>303860</v>
      </c>
      <c r="M9" s="21">
        <f ca="1">SUM(L9-K9)</f>
        <v>10591</v>
      </c>
      <c r="N9" s="22">
        <f ca="1">IF(M9=0,0,IF(K9=0,1,M9/K9))</f>
        <v>3.6113602187752544E-2</v>
      </c>
      <c r="O9" s="21">
        <f>SUMIF($C$6:N$6,O$5,$C9:N9)</f>
        <v>595881</v>
      </c>
      <c r="P9" s="21">
        <f ca="1">SUMIF($C$6:O$6,P$5,$C9:O9)</f>
        <v>631561</v>
      </c>
      <c r="Q9" s="21">
        <f ca="1">SUM(P9-O9)</f>
        <v>35680</v>
      </c>
      <c r="R9" s="22">
        <f ca="1">IF(Q9=0,0,IF(O9=0,1,Q9/O9))</f>
        <v>5.9877727264336336E-2</v>
      </c>
      <c r="S9" s="21">
        <f>+DB9</f>
        <v>364590</v>
      </c>
      <c r="T9" s="21">
        <f ca="1">OFFSET(DB9,0,14,1,1)</f>
        <v>378991</v>
      </c>
      <c r="U9" s="21">
        <f ca="1">SUM(T9-S9)</f>
        <v>14401</v>
      </c>
      <c r="V9" s="22">
        <f ca="1">IF(U9=0,0,IF(S9=0,1,U9/S9))</f>
        <v>3.9499163443868453E-2</v>
      </c>
      <c r="W9" s="21">
        <f>SUMIF($C$6:V$6,W$5,$C9:V9)</f>
        <v>960471</v>
      </c>
      <c r="X9" s="21">
        <f ca="1">SUMIF($C$6:W$6,X$5,$C9:W9)</f>
        <v>1010552</v>
      </c>
      <c r="Y9" s="21">
        <f ca="1">SUM(X9-W9)</f>
        <v>50081</v>
      </c>
      <c r="Z9" s="22">
        <f ca="1">IF(Y9=0,0,IF(W9=0,1,Y9/W9))</f>
        <v>5.2142126102714188E-2</v>
      </c>
      <c r="AA9" s="21">
        <f>+DC9</f>
        <v>350487</v>
      </c>
      <c r="AB9" s="21">
        <f ca="1">OFFSET(DC9,0,14,1,1)</f>
        <v>383479</v>
      </c>
      <c r="AC9" s="21">
        <f ca="1">SUM(AB9-AA9)</f>
        <v>32992</v>
      </c>
      <c r="AD9" s="22">
        <f ca="1">IF(AC9=0,0,IF(AA9=0,1,AC9/AA9))</f>
        <v>9.4131879356438325E-2</v>
      </c>
      <c r="AE9" s="21">
        <f>SUMIF($C$6:AD$6,AE$5,$C9:AD9)</f>
        <v>1310958</v>
      </c>
      <c r="AF9" s="21">
        <f ca="1">SUMIF($C$6:AE$6,AF$5,$C9:AE9)</f>
        <v>1394031</v>
      </c>
      <c r="AG9" s="21">
        <f ca="1">SUM(AF9-AE9)</f>
        <v>83073</v>
      </c>
      <c r="AH9" s="22">
        <f ca="1">IF(AG9=0,0,IF(AE9=0,1,AG9/AE9))</f>
        <v>6.3368162824438315E-2</v>
      </c>
      <c r="AI9" s="21">
        <f>+DD9</f>
        <v>363856</v>
      </c>
      <c r="AJ9" s="21">
        <f ca="1">OFFSET(DD9,0,14,1,1)</f>
        <v>395799</v>
      </c>
      <c r="AK9" s="21">
        <f ca="1">SUM(AJ9-AI9)</f>
        <v>31943</v>
      </c>
      <c r="AL9" s="22">
        <f ca="1">IF(AK9=0,0,IF(AI9=0,1,AK9/AI9))</f>
        <v>8.7790224704278622E-2</v>
      </c>
      <c r="AM9" s="21">
        <f>SUMIF($C$6:AL$6,AM$5,$C9:AL9)</f>
        <v>1674814</v>
      </c>
      <c r="AN9" s="21">
        <f ca="1">SUMIF($C$6:AM$6,AN$5,$C9:AM9)</f>
        <v>1789830</v>
      </c>
      <c r="AO9" s="21">
        <f ca="1">SUM(AN9-AM9)</f>
        <v>115016</v>
      </c>
      <c r="AP9" s="22">
        <f ca="1">IF(AO9=0,0,IF(AM9=0,1,AO9/AM9))</f>
        <v>6.8673894533960195E-2</v>
      </c>
      <c r="AQ9" s="21">
        <f>+DE9</f>
        <v>332030</v>
      </c>
      <c r="AR9" s="21">
        <f ca="1">OFFSET(DE9,0,14,1,1)</f>
        <v>386951</v>
      </c>
      <c r="AS9" s="21">
        <f ca="1">SUM(AR9-AQ9)</f>
        <v>54921</v>
      </c>
      <c r="AT9" s="22">
        <f ca="1">IF(AS9=0,0,IF(AQ9=0,1,AS9/AQ9))</f>
        <v>0.16540975213083156</v>
      </c>
      <c r="AU9" s="21">
        <f>SUMIF($C$6:AT$6,AU$5,$C9:AT9)</f>
        <v>2006844</v>
      </c>
      <c r="AV9" s="21">
        <f ca="1">SUMIF($C$6:AU$6,AV$5,$C9:AU9)</f>
        <v>2176781</v>
      </c>
      <c r="AW9" s="21">
        <f ca="1">SUM(AV9-AU9)</f>
        <v>169937</v>
      </c>
      <c r="AX9" s="22">
        <f ca="1">IF(AW9=0,0,IF(AU9=0,1,AW9/AU9))</f>
        <v>8.4678729388034141E-2</v>
      </c>
      <c r="AY9" s="21">
        <f>+DF9</f>
        <v>370837</v>
      </c>
      <c r="AZ9" s="21">
        <f ca="1">OFFSET(DF9,0,14,1,1)</f>
        <v>420884</v>
      </c>
      <c r="BA9" s="21">
        <f ca="1">SUM(AZ9-AY9)</f>
        <v>50047</v>
      </c>
      <c r="BB9" s="22">
        <f ca="1">IF(BA9=0,0,IF(AY9=0,1,BA9/AY9))</f>
        <v>0.13495686784220562</v>
      </c>
      <c r="BC9" s="21">
        <f>SUMIF($C$6:BB$6,BC$5,$C9:BB9)</f>
        <v>2377681</v>
      </c>
      <c r="BD9" s="21">
        <f ca="1">SUMIF($C$6:BC$6,BD$5,$C9:BC9)</f>
        <v>2597665</v>
      </c>
      <c r="BE9" s="21">
        <f ca="1">SUM(BD9-BC9)</f>
        <v>219984</v>
      </c>
      <c r="BF9" s="22">
        <f ca="1">IF(BE9=0,0,IF(BC9=0,1,BE9/BC9))</f>
        <v>9.2520401180814421E-2</v>
      </c>
      <c r="BG9" s="21">
        <f>+DG9</f>
        <v>398248</v>
      </c>
      <c r="BH9" s="21">
        <f ca="1">OFFSET(DG9,0,14,1,1)</f>
        <v>428735</v>
      </c>
      <c r="BI9" s="21">
        <f ca="1">SUM(BH9-BG9)</f>
        <v>30487</v>
      </c>
      <c r="BJ9" s="22">
        <f ca="1">IF(BI9=0,0,IF(BG9=0,1,BI9/BG9))</f>
        <v>7.6552801269560669E-2</v>
      </c>
      <c r="BK9" s="21">
        <f>SUMIF($C$6:BJ$6,BK$5,$C9:BJ9)</f>
        <v>2775929</v>
      </c>
      <c r="BL9" s="21">
        <f ca="1">SUMIF($C$6:BK$6,BL$5,$C9:BK9)</f>
        <v>3026400</v>
      </c>
      <c r="BM9" s="21">
        <f ca="1">SUM(BL9-BK9)</f>
        <v>250471</v>
      </c>
      <c r="BN9" s="22">
        <f ca="1">IF(BM9=0,0,IF(BK9=0,1,BM9/BK9))</f>
        <v>9.0229613221375612E-2</v>
      </c>
      <c r="BO9" s="21">
        <f>+DH9</f>
        <v>361071</v>
      </c>
      <c r="BP9" s="21">
        <f ca="1">OFFSET(DH9,0,14,1,1)</f>
        <v>382863</v>
      </c>
      <c r="BQ9" s="21">
        <f ca="1">SUM(BP9-BO9)</f>
        <v>21792</v>
      </c>
      <c r="BR9" s="22">
        <f ca="1">IF(BQ9=0,0,IF(BO9=0,1,BQ9/BO9))</f>
        <v>6.0353780835348175E-2</v>
      </c>
      <c r="BS9" s="21">
        <f>SUMIF($C$6:BR$6,BS$5,$C9:BR9)</f>
        <v>3137000</v>
      </c>
      <c r="BT9" s="21">
        <f ca="1">SUMIF($C$6:BS$6,BT$5,$C9:BS9)</f>
        <v>3409263</v>
      </c>
      <c r="BU9" s="21">
        <f ca="1">SUM(BT9-BS9)</f>
        <v>272263</v>
      </c>
      <c r="BV9" s="22">
        <f ca="1">IF(BU9=0,0,IF(BS9=0,1,BU9/BS9))</f>
        <v>8.6790883009244507E-2</v>
      </c>
      <c r="BW9" s="21">
        <f>+DI9</f>
        <v>367404</v>
      </c>
      <c r="BX9" s="21">
        <f ca="1">OFFSET(DI9,0,14,1,1)</f>
        <v>396458</v>
      </c>
      <c r="BY9" s="21">
        <f ca="1">SUM(BX9-BW9)</f>
        <v>29054</v>
      </c>
      <c r="BZ9" s="22">
        <f ca="1">IF(BY9=0,0,IF(BW9=0,1,BY9/BW9))</f>
        <v>7.9079160814797878E-2</v>
      </c>
      <c r="CA9" s="21">
        <f>SUMIF($C$6:BZ$6,CA$5,$C9:BZ9)</f>
        <v>3504404</v>
      </c>
      <c r="CB9" s="21">
        <f ca="1">SUMIF($C$6:CA$6,CB$5,$C9:CA9)</f>
        <v>3805721</v>
      </c>
      <c r="CC9" s="21">
        <f ca="1">SUM(CB9-CA9)</f>
        <v>301317</v>
      </c>
      <c r="CD9" s="22">
        <f ca="1">IF(CC9=0,0,IF(CA9=0,1,CC9/CA9))</f>
        <v>8.5982381026845078E-2</v>
      </c>
      <c r="CE9" s="21">
        <f>+DJ9</f>
        <v>338646</v>
      </c>
      <c r="CF9" s="21">
        <f ca="1">OFFSET(DJ9,0,14,1,1)</f>
        <v>367068</v>
      </c>
      <c r="CG9" s="21">
        <f ca="1">SUM(CF9-CE9)</f>
        <v>28422</v>
      </c>
      <c r="CH9" s="22">
        <f ca="1">IF(CG9=0,0,IF(CE9=0,1,CG9/CE9))</f>
        <v>8.3928349958363596E-2</v>
      </c>
      <c r="CI9" s="21">
        <f>SUMIF($C$6:CH$6,CI$5,$C9:CH9)</f>
        <v>3843050</v>
      </c>
      <c r="CJ9" s="21">
        <f ca="1">SUMIF($C$6:CI$6,CJ$5,$C9:CI9)</f>
        <v>4172789</v>
      </c>
      <c r="CK9" s="21">
        <f ca="1">SUM(CJ9-CI9)</f>
        <v>329739</v>
      </c>
      <c r="CL9" s="22">
        <f ca="1">IF(CK9=0,0,IF(CI9=0,1,CK9/CI9))</f>
        <v>8.5801381715044034E-2</v>
      </c>
      <c r="CM9" s="21">
        <f>+DK9</f>
        <v>344518</v>
      </c>
      <c r="CN9" s="21">
        <f ca="1">OFFSET(DK9,0,14,1,1)</f>
        <v>363889</v>
      </c>
      <c r="CO9" s="21">
        <f ca="1">SUM(CN9-CM9)</f>
        <v>19371</v>
      </c>
      <c r="CP9" s="22">
        <f ca="1">IF(CO9=0,0,IF(CM9=0,1,CO9/CM9))</f>
        <v>5.6226380044003509E-2</v>
      </c>
      <c r="CQ9" s="21">
        <f>SUMIF($C$6:CP$6,CQ$5,$C9:CP9)</f>
        <v>4187568</v>
      </c>
      <c r="CR9" s="21">
        <f ca="1">SUMIF($C$6:CQ$6,CR$5,$C9:CQ9)</f>
        <v>4536678</v>
      </c>
      <c r="CS9" s="21">
        <f ca="1">SUM(CR9-CQ9)</f>
        <v>349110</v>
      </c>
      <c r="CT9" s="22">
        <f ca="1">IF(CS9=0,0,IF(CQ9=0,1,CS9/CQ9))</f>
        <v>8.3368198438807439E-2</v>
      </c>
      <c r="CW9" s="12" t="s">
        <v>5</v>
      </c>
      <c r="CX9" s="82" t="s">
        <v>6</v>
      </c>
      <c r="CZ9" s="83">
        <f>SUMIF(AMB!$A$73:$A$78,'2009-2010'!CZ$7,AMB!D$73:D$78)</f>
        <v>302612</v>
      </c>
      <c r="DA9" s="83">
        <f>SUMIF(AMB!$A$73:$A$78,'2009-2010'!DA$7,AMB!E$73:E$78)</f>
        <v>293269</v>
      </c>
      <c r="DB9" s="83">
        <f>SUMIF(AMB!$A$73:$A$78,'2009-2010'!DB$7,AMB!F$73:F$78)</f>
        <v>364590</v>
      </c>
      <c r="DC9" s="83">
        <f>SUMIF(AMB!$A$73:$A$78,'2009-2010'!DC$7,AMB!G$73:G$78)</f>
        <v>350487</v>
      </c>
      <c r="DD9" s="83">
        <f>SUMIF(AMB!$A$73:$A$78,'2009-2010'!DD$7,AMB!H$73:H$78)</f>
        <v>363856</v>
      </c>
      <c r="DE9" s="83">
        <f>SUMIF(AMB!$A$73:$A$78,'2009-2010'!DE$7,AMB!I$73:I$78)</f>
        <v>332030</v>
      </c>
      <c r="DF9" s="83">
        <f>SUMIF(AMB!$A$73:$A$78,'2009-2010'!DF$7,AMB!J$73:J$78)</f>
        <v>370837</v>
      </c>
      <c r="DG9" s="83">
        <f>SUMIF(AMB!$A$73:$A$78,'2009-2010'!DG$7,AMB!K$73:K$78)</f>
        <v>398248</v>
      </c>
      <c r="DH9" s="83">
        <f>SUMIF(AMB!$A$73:$A$78,'2009-2010'!DH$7,AMB!L$73:L$78)</f>
        <v>361071</v>
      </c>
      <c r="DI9" s="83">
        <f>SUMIF(AMB!$A$73:$A$78,'2009-2010'!DI$7,AMB!M$73:M$78)</f>
        <v>367404</v>
      </c>
      <c r="DJ9" s="83">
        <f>SUMIF(AMB!$A$73:$A$78,'2009-2010'!DJ$7,AMB!N$73:N$78)</f>
        <v>338646</v>
      </c>
      <c r="DK9" s="83">
        <f>SUMIF(AMB!$A$73:$A$78,'2009-2010'!DK$7,AMB!O$73:O$78)</f>
        <v>344518</v>
      </c>
      <c r="DN9" s="83">
        <f>SUMIF(AMB!$A$73:$A$78,'2009-2010'!DN$7,AMB!D$73:D$78)</f>
        <v>327701</v>
      </c>
      <c r="DO9" s="83">
        <f>SUMIF(AMB!$A$73:$A$78,'2009-2010'!DO$7,AMB!E$73:E$78)</f>
        <v>303860</v>
      </c>
      <c r="DP9" s="83">
        <f>SUMIF(AMB!$A$73:$A$78,'2009-2010'!DP$7,AMB!F$73:F$78)</f>
        <v>378991</v>
      </c>
      <c r="DQ9" s="83">
        <f>SUMIF(AMB!$A$73:$A$78,'2009-2010'!DQ$7,AMB!G$73:G$78)</f>
        <v>383479</v>
      </c>
      <c r="DR9" s="83">
        <f>SUMIF(AMB!$A$73:$A$78,'2009-2010'!DR$7,AMB!H$73:H$78)</f>
        <v>395799</v>
      </c>
      <c r="DS9" s="83">
        <f>SUMIF(AMB!$A$73:$A$78,'2009-2010'!DS$7,AMB!I$73:I$78)</f>
        <v>386951</v>
      </c>
      <c r="DT9" s="83">
        <f>SUMIF(AMB!$A$73:$A$78,'2009-2010'!DT$7,AMB!J$73:J$78)</f>
        <v>420884</v>
      </c>
      <c r="DU9" s="83">
        <f>SUMIF(AMB!$A$73:$A$78,'2009-2010'!DU$7,AMB!K$73:K$78)</f>
        <v>428735</v>
      </c>
      <c r="DV9" s="83">
        <f>SUMIF(AMB!$A$73:$A$78,'2009-2010'!DV$7,AMB!L$73:L$78)</f>
        <v>382863</v>
      </c>
      <c r="DW9" s="83">
        <f>SUMIF(AMB!$A$73:$A$78,'2009-2010'!DW$7,AMB!M$73:M$78)</f>
        <v>396458</v>
      </c>
      <c r="DX9" s="83">
        <f>SUMIF(AMB!$A$73:$A$78,'2009-2010'!DX$7,AMB!N$73:N$78)</f>
        <v>367068</v>
      </c>
      <c r="DY9" s="83">
        <f>SUMIF(AMB!$A$73:$A$78,'2009-2010'!DY$7,AMB!O$73:O$78)</f>
        <v>363889</v>
      </c>
      <c r="DZ9"/>
    </row>
    <row r="10" spans="1:130" s="12" customFormat="1" ht="15.6">
      <c r="A10" s="101" t="str">
        <f>+CW11</f>
        <v>Ambassador Bridge</v>
      </c>
      <c r="B10" s="29" t="s">
        <v>7</v>
      </c>
      <c r="C10" s="21">
        <f>+CZ10</f>
        <v>157731</v>
      </c>
      <c r="D10" s="21">
        <f ca="1">OFFSET(CZ10,0,14,1,1)</f>
        <v>193790</v>
      </c>
      <c r="E10" s="21">
        <f ca="1">SUM(D10-C10)</f>
        <v>36059</v>
      </c>
      <c r="F10" s="22">
        <f ca="1">IF(E10=0,0,IF(C10=0,1,E10/C10))</f>
        <v>0.22861073599989856</v>
      </c>
      <c r="G10" s="21">
        <f>SUMIF($C$6:F$6,G$5,$C10:F10)</f>
        <v>157731</v>
      </c>
      <c r="H10" s="21">
        <f ca="1">SUMIF($C$6:G$6,H$5,$C10:G10)</f>
        <v>193790</v>
      </c>
      <c r="I10" s="21">
        <f ca="1">SUM(H10-G10)</f>
        <v>36059</v>
      </c>
      <c r="J10" s="22">
        <f ca="1">IF(I10=0,0,IF(G10=0,1,I10/G10))</f>
        <v>0.22861073599989856</v>
      </c>
      <c r="K10" s="21">
        <f>+DA10</f>
        <v>180063</v>
      </c>
      <c r="L10" s="21">
        <f ca="1">OFFSET(DA10,0,14,1,1)</f>
        <v>210387</v>
      </c>
      <c r="M10" s="21">
        <f ca="1">SUM(L10-K10)</f>
        <v>30324</v>
      </c>
      <c r="N10" s="22">
        <f ca="1">IF(M10=0,0,IF(K10=0,1,M10/K10))</f>
        <v>0.16840772396327952</v>
      </c>
      <c r="O10" s="21">
        <f>SUMIF($C$6:N$6,O$5,$C10:N10)</f>
        <v>337794</v>
      </c>
      <c r="P10" s="21">
        <f ca="1">SUMIF($C$6:O$6,P$5,$C10:O10)</f>
        <v>404177</v>
      </c>
      <c r="Q10" s="21">
        <f ca="1">SUM(P10-O10)</f>
        <v>66383</v>
      </c>
      <c r="R10" s="22">
        <f ca="1">IF(Q10=0,0,IF(O10=0,1,Q10/O10))</f>
        <v>0.19651918032883947</v>
      </c>
      <c r="S10" s="21">
        <f>+DB10</f>
        <v>195434</v>
      </c>
      <c r="T10" s="21">
        <f ca="1">OFFSET(DB10,0,14,1,1)</f>
        <v>246234</v>
      </c>
      <c r="U10" s="21">
        <f ca="1">SUM(T10-S10)</f>
        <v>50800</v>
      </c>
      <c r="V10" s="22">
        <f ca="1">IF(U10=0,0,IF(S10=0,1,U10/S10))</f>
        <v>0.25993430007061208</v>
      </c>
      <c r="W10" s="21">
        <f>SUMIF($C$6:V$6,W$5,$C10:V10)</f>
        <v>533228</v>
      </c>
      <c r="X10" s="21">
        <f ca="1">SUMIF($C$6:W$6,X$5,$C10:W10)</f>
        <v>650411</v>
      </c>
      <c r="Y10" s="21">
        <f ca="1">SUM(X10-W10)</f>
        <v>117183</v>
      </c>
      <c r="Z10" s="22">
        <f ca="1">IF(Y10=0,0,IF(W10=0,1,Y10/W10))</f>
        <v>0.21976152790176059</v>
      </c>
      <c r="AA10" s="21">
        <f>+DC10</f>
        <v>187634</v>
      </c>
      <c r="AB10" s="21">
        <f ca="1">OFFSET(DC10,0,14,1,1)</f>
        <v>225483</v>
      </c>
      <c r="AC10" s="21">
        <f ca="1">SUM(AB10-AA10)</f>
        <v>37849</v>
      </c>
      <c r="AD10" s="22">
        <f ca="1">IF(AC10=0,0,IF(AA10=0,1,AC10/AA10))</f>
        <v>0.20171717279384332</v>
      </c>
      <c r="AE10" s="21">
        <f>SUMIF($C$6:AD$6,AE$5,$C10:AD10)</f>
        <v>720862</v>
      </c>
      <c r="AF10" s="21">
        <f ca="1">SUMIF($C$6:AE$6,AF$5,$C10:AE10)</f>
        <v>875894</v>
      </c>
      <c r="AG10" s="21">
        <f ca="1">SUM(AF10-AE10)</f>
        <v>155032</v>
      </c>
      <c r="AH10" s="22">
        <f ca="1">IF(AG10=0,0,IF(AE10=0,1,AG10/AE10))</f>
        <v>0.21506474193396238</v>
      </c>
      <c r="AI10" s="21">
        <f>+DD10</f>
        <v>173805</v>
      </c>
      <c r="AJ10" s="21">
        <f ca="1">OFFSET(DD10,0,14,1,1)</f>
        <v>229075</v>
      </c>
      <c r="AK10" s="21">
        <f ca="1">SUM(AJ10-AI10)</f>
        <v>55270</v>
      </c>
      <c r="AL10" s="22">
        <f ca="1">IF(AK10=0,0,IF(AI10=0,1,AK10/AI10))</f>
        <v>0.31800005753574406</v>
      </c>
      <c r="AM10" s="21">
        <f>SUMIF($C$6:AL$6,AM$5,$C10:AL10)</f>
        <v>894667</v>
      </c>
      <c r="AN10" s="21">
        <f ca="1">SUMIF($C$6:AM$6,AN$5,$C10:AM10)</f>
        <v>1104969</v>
      </c>
      <c r="AO10" s="21">
        <f ca="1">SUM(AN10-AM10)</f>
        <v>210302</v>
      </c>
      <c r="AP10" s="22">
        <f ca="1">IF(AO10=0,0,IF(AM10=0,1,AO10/AM10))</f>
        <v>0.23506176040918017</v>
      </c>
      <c r="AQ10" s="21">
        <f>+DE10</f>
        <v>173202</v>
      </c>
      <c r="AR10" s="21">
        <f ca="1">OFFSET(DE10,0,14,1,1)</f>
        <v>243210</v>
      </c>
      <c r="AS10" s="21">
        <f ca="1">SUM(AR10-AQ10)</f>
        <v>70008</v>
      </c>
      <c r="AT10" s="22">
        <f ca="1">IF(AS10=0,0,IF(AQ10=0,1,AS10/AQ10))</f>
        <v>0.40419856583642222</v>
      </c>
      <c r="AU10" s="21">
        <f>SUMIF($C$6:AT$6,AU$5,$C10:AT10)</f>
        <v>1067869</v>
      </c>
      <c r="AV10" s="21">
        <f ca="1">SUMIF($C$6:AU$6,AV$5,$C10:AU10)</f>
        <v>1348179</v>
      </c>
      <c r="AW10" s="21">
        <f ca="1">SUM(AV10-AU10)</f>
        <v>280310</v>
      </c>
      <c r="AX10" s="22">
        <f ca="1">IF(AW10=0,0,IF(AU10=0,1,AW10/AU10))</f>
        <v>0.26249474420551583</v>
      </c>
      <c r="AY10" s="21">
        <f>+DF10</f>
        <v>174430</v>
      </c>
      <c r="AZ10" s="21">
        <f ca="1">OFFSET(DF10,0,14,1,1)</f>
        <v>200132</v>
      </c>
      <c r="BA10" s="21">
        <f ca="1">SUM(AZ10-AY10)</f>
        <v>25702</v>
      </c>
      <c r="BB10" s="22">
        <f ca="1">IF(BA10=0,0,IF(AY10=0,1,BA10/AY10))</f>
        <v>0.14734850656423781</v>
      </c>
      <c r="BC10" s="21">
        <f>SUMIF($C$6:BB$6,BC$5,$C10:BB10)</f>
        <v>1242299</v>
      </c>
      <c r="BD10" s="21">
        <f ca="1">SUMIF($C$6:BC$6,BD$5,$C10:BC10)</f>
        <v>1548311</v>
      </c>
      <c r="BE10" s="21">
        <f ca="1">SUM(BD10-BC10)</f>
        <v>306012</v>
      </c>
      <c r="BF10" s="22">
        <f ca="1">IF(BE10=0,0,IF(BC10=0,1,BE10/BC10))</f>
        <v>0.24632717244399296</v>
      </c>
      <c r="BG10" s="21">
        <f>+DG10</f>
        <v>203638</v>
      </c>
      <c r="BH10" s="21">
        <f ca="1">OFFSET(DG10,0,14,1,1)</f>
        <v>240090</v>
      </c>
      <c r="BI10" s="21">
        <f ca="1">SUM(BH10-BG10)</f>
        <v>36452</v>
      </c>
      <c r="BJ10" s="22">
        <f ca="1">IF(BI10=0,0,IF(BG10=0,1,BI10/BG10))</f>
        <v>0.17900391871851029</v>
      </c>
      <c r="BK10" s="21">
        <f>SUMIF($C$6:BJ$6,BK$5,$C10:BJ10)</f>
        <v>1445937</v>
      </c>
      <c r="BL10" s="21">
        <f ca="1">SUMIF($C$6:BK$6,BL$5,$C10:BK10)</f>
        <v>1788401</v>
      </c>
      <c r="BM10" s="21">
        <f ca="1">SUM(BL10-BK10)</f>
        <v>342464</v>
      </c>
      <c r="BN10" s="22">
        <f ca="1">IF(BM10=0,0,IF(BK10=0,1,BM10/BK10))</f>
        <v>0.23684572702683451</v>
      </c>
      <c r="BO10" s="21">
        <f>+DH10</f>
        <v>221277</v>
      </c>
      <c r="BP10" s="21">
        <f ca="1">OFFSET(DH10,0,14,1,1)</f>
        <v>235863</v>
      </c>
      <c r="BQ10" s="21">
        <f ca="1">SUM(BP10-BO10)</f>
        <v>14586</v>
      </c>
      <c r="BR10" s="22">
        <f ca="1">IF(BQ10=0,0,IF(BO10=0,1,BQ10/BO10))</f>
        <v>6.5917379574018081E-2</v>
      </c>
      <c r="BS10" s="21">
        <f>SUMIF($C$6:BR$6,BS$5,$C10:BR10)</f>
        <v>1667214</v>
      </c>
      <c r="BT10" s="21">
        <f ca="1">SUMIF($C$6:BS$6,BT$5,$C10:BS10)</f>
        <v>2024264</v>
      </c>
      <c r="BU10" s="21">
        <f ca="1">SUM(BT10-BS10)</f>
        <v>357050</v>
      </c>
      <c r="BV10" s="22">
        <f ca="1">IF(BU10=0,0,IF(BS10=0,1,BU10/BS10))</f>
        <v>0.21415966996438371</v>
      </c>
      <c r="BW10" s="21">
        <f>+DI10</f>
        <v>224553</v>
      </c>
      <c r="BX10" s="21">
        <f ca="1">OFFSET(DI10,0,14,1,1)</f>
        <v>234256</v>
      </c>
      <c r="BY10" s="21">
        <f ca="1">SUM(BX10-BW10)</f>
        <v>9703</v>
      </c>
      <c r="BZ10" s="22">
        <f ca="1">IF(BY10=0,0,IF(BW10=0,1,BY10/BW10))</f>
        <v>4.3210288885029369E-2</v>
      </c>
      <c r="CA10" s="21">
        <f>SUMIF($C$6:BZ$6,CA$5,$C10:BZ10)</f>
        <v>1891767</v>
      </c>
      <c r="CB10" s="21">
        <f ca="1">SUMIF($C$6:CA$6,CB$5,$C10:CA10)</f>
        <v>2258520</v>
      </c>
      <c r="CC10" s="21">
        <f ca="1">SUM(CB10-CA10)</f>
        <v>366753</v>
      </c>
      <c r="CD10" s="22">
        <f ca="1">IF(CC10=0,0,IF(CA10=0,1,CC10/CA10))</f>
        <v>0.1938679551974424</v>
      </c>
      <c r="CE10" s="21">
        <f>+DJ10</f>
        <v>208869</v>
      </c>
      <c r="CF10" s="21">
        <f ca="1">OFFSET(DJ10,0,14,1,1)</f>
        <v>216550</v>
      </c>
      <c r="CG10" s="21">
        <f ca="1">SUM(CF10-CE10)</f>
        <v>7681</v>
      </c>
      <c r="CH10" s="22">
        <f ca="1">IF(CG10=0,0,IF(CE10=0,1,CG10/CE10))</f>
        <v>3.6774246058534299E-2</v>
      </c>
      <c r="CI10" s="21">
        <f>SUMIF($C$6:CH$6,CI$5,$C10:CH10)</f>
        <v>2100636</v>
      </c>
      <c r="CJ10" s="21">
        <f ca="1">SUMIF($C$6:CI$6,CJ$5,$C10:CI10)</f>
        <v>2475070</v>
      </c>
      <c r="CK10" s="21">
        <f ca="1">SUM(CJ10-CI10)</f>
        <v>374434</v>
      </c>
      <c r="CL10" s="22">
        <f ca="1">IF(CK10=0,0,IF(CI10=0,1,CK10/CI10))</f>
        <v>0.17824792110579843</v>
      </c>
      <c r="CM10" s="21">
        <f>+DK10</f>
        <v>193805</v>
      </c>
      <c r="CN10" s="21">
        <f ca="1">OFFSET(DK10,0,14,1,1)</f>
        <v>207977</v>
      </c>
      <c r="CO10" s="21">
        <f ca="1">SUM(CN10-CM10)</f>
        <v>14172</v>
      </c>
      <c r="CP10" s="22">
        <f ca="1">IF(CO10=0,0,IF(CM10=0,1,CO10/CM10))</f>
        <v>7.3125048373364976E-2</v>
      </c>
      <c r="CQ10" s="21">
        <f>SUMIF($C$6:CP$6,CQ$5,$C10:CP10)</f>
        <v>2294441</v>
      </c>
      <c r="CR10" s="21">
        <f ca="1">SUMIF($C$6:CQ$6,CR$5,$C10:CQ10)</f>
        <v>2683047</v>
      </c>
      <c r="CS10" s="21">
        <f ca="1">SUM(CR10-CQ10)</f>
        <v>388606</v>
      </c>
      <c r="CT10" s="22">
        <f ca="1">IF(CS10=0,0,IF(CQ10=0,1,CS10/CQ10))</f>
        <v>0.16936848670329724</v>
      </c>
      <c r="CW10" s="12" t="s">
        <v>5</v>
      </c>
      <c r="CX10" s="81" t="s">
        <v>7</v>
      </c>
      <c r="CY10" s="16"/>
      <c r="CZ10" s="83">
        <f>SUMIF(AMB!$A$87:$A$92,'2009-2010'!CZ$7,AMB!D$87:D$92)</f>
        <v>157731</v>
      </c>
      <c r="DA10" s="83">
        <f>SUMIF(AMB!$A$87:$A$92,'2009-2010'!DA$7,AMB!E$87:E$92)</f>
        <v>180063</v>
      </c>
      <c r="DB10" s="83">
        <f>SUMIF(AMB!$A$87:$A$92,'2009-2010'!DB$7,AMB!F$87:F$92)</f>
        <v>195434</v>
      </c>
      <c r="DC10" s="83">
        <f>SUMIF(AMB!$A$87:$A$92,'2009-2010'!DC$7,AMB!G$87:G$92)</f>
        <v>187634</v>
      </c>
      <c r="DD10" s="83">
        <f>SUMIF(AMB!$A$87:$A$92,'2009-2010'!DD$7,AMB!H$87:H$92)</f>
        <v>173805</v>
      </c>
      <c r="DE10" s="83">
        <f>SUMIF(AMB!$A$87:$A$92,'2009-2010'!DE$7,AMB!I$87:I$92)</f>
        <v>173202</v>
      </c>
      <c r="DF10" s="83">
        <f>SUMIF(AMB!$A$87:$A$92,'2009-2010'!DF$7,AMB!J$87:J$92)</f>
        <v>174430</v>
      </c>
      <c r="DG10" s="83">
        <f>SUMIF(AMB!$A$87:$A$92,'2009-2010'!DG$7,AMB!K$87:K$92)</f>
        <v>203638</v>
      </c>
      <c r="DH10" s="83">
        <f>SUMIF(AMB!$A$87:$A$92,'2009-2010'!DH$7,AMB!L$87:L$92)</f>
        <v>221277</v>
      </c>
      <c r="DI10" s="83">
        <f>SUMIF(AMB!$A$87:$A$92,'2009-2010'!DI$7,AMB!M$87:M$92)</f>
        <v>224553</v>
      </c>
      <c r="DJ10" s="83">
        <f>SUMIF(AMB!$A$87:$A$92,'2009-2010'!DJ$7,AMB!N$87:N$92)</f>
        <v>208869</v>
      </c>
      <c r="DK10" s="83">
        <f>SUMIF(AMB!$A$87:$A$92,'2009-2010'!DK$7,AMB!O$87:O$92)</f>
        <v>193805</v>
      </c>
      <c r="DN10" s="83">
        <f>SUMIF(AMB!$A$87:$A$92,'2009-2010'!DN$7,AMB!D$87:D$92)</f>
        <v>193790</v>
      </c>
      <c r="DO10" s="83">
        <f>SUMIF(AMB!$A$87:$A$92,'2009-2010'!DO$7,AMB!E$87:E$92)</f>
        <v>210387</v>
      </c>
      <c r="DP10" s="83">
        <f>SUMIF(AMB!$A$87:$A$92,'2009-2010'!DP$7,AMB!F$87:F$92)</f>
        <v>246234</v>
      </c>
      <c r="DQ10" s="83">
        <f>SUMIF(AMB!$A$87:$A$92,'2009-2010'!DQ$7,AMB!G$87:G$92)</f>
        <v>225483</v>
      </c>
      <c r="DR10" s="83">
        <f>SUMIF(AMB!$A$87:$A$92,'2009-2010'!DR$7,AMB!H$87:H$92)</f>
        <v>229075</v>
      </c>
      <c r="DS10" s="83">
        <f>SUMIF(AMB!$A$87:$A$92,'2009-2010'!DS$7,AMB!I$87:I$92)</f>
        <v>243210</v>
      </c>
      <c r="DT10" s="83">
        <f>SUMIF(AMB!$A$87:$A$92,'2009-2010'!DT$7,AMB!J$87:J$92)</f>
        <v>200132</v>
      </c>
      <c r="DU10" s="83">
        <f>SUMIF(AMB!$A$87:$A$92,'2009-2010'!DU$7,AMB!K$87:K$92)</f>
        <v>240090</v>
      </c>
      <c r="DV10" s="83">
        <f>SUMIF(AMB!$A$87:$A$92,'2009-2010'!DV$7,AMB!L$87:L$92)</f>
        <v>235863</v>
      </c>
      <c r="DW10" s="83">
        <f>SUMIF(AMB!$A$87:$A$92,'2009-2010'!DW$7,AMB!M$87:M$92)</f>
        <v>234256</v>
      </c>
      <c r="DX10" s="83">
        <f>SUMIF(AMB!$A$87:$A$92,'2009-2010'!DX$7,AMB!N$87:N$92)</f>
        <v>216550</v>
      </c>
      <c r="DY10" s="83">
        <f>SUMIF(AMB!$A$87:$A$92,'2009-2010'!DY$7,AMB!O$87:O$92)</f>
        <v>207977</v>
      </c>
      <c r="DZ10"/>
    </row>
    <row r="11" spans="1:130" s="12" customFormat="1" ht="15.6">
      <c r="A11" s="100"/>
      <c r="B11" s="29" t="s">
        <v>8</v>
      </c>
      <c r="C11" s="87">
        <f>+CZ11</f>
        <v>855</v>
      </c>
      <c r="D11" s="87">
        <f ca="1">OFFSET(CZ11,0,14,1,1)</f>
        <v>986</v>
      </c>
      <c r="E11" s="87">
        <f ca="1">SUM(D11-C11)</f>
        <v>131</v>
      </c>
      <c r="F11" s="22">
        <f ca="1">IF(E11=0,0,IF(C11=0,1,E11/C11))</f>
        <v>0.15321637426900586</v>
      </c>
      <c r="G11" s="87">
        <f>SUMIF($C$6:F$6,G$5,$C11:F11)</f>
        <v>855</v>
      </c>
      <c r="H11" s="87">
        <f ca="1">SUMIF($C$6:G$6,H$5,$C11:G11)</f>
        <v>986</v>
      </c>
      <c r="I11" s="87">
        <f ca="1">SUM(H11-G11)</f>
        <v>131</v>
      </c>
      <c r="J11" s="22">
        <f ca="1">IF(I11=0,0,IF(G11=0,1,I11/G11))</f>
        <v>0.15321637426900586</v>
      </c>
      <c r="K11" s="87">
        <f>+DA11</f>
        <v>956</v>
      </c>
      <c r="L11" s="87">
        <f ca="1">OFFSET(DA11,0,14,1,1)</f>
        <v>942</v>
      </c>
      <c r="M11" s="87">
        <f ca="1">SUM(L11-K11)</f>
        <v>-14</v>
      </c>
      <c r="N11" s="22">
        <f ca="1">IF(M11=0,0,IF(K11=0,1,M11/K11))</f>
        <v>-1.4644351464435146E-2</v>
      </c>
      <c r="O11" s="87">
        <f>SUMIF($C$6:N$6,O$5,$C11:N11)</f>
        <v>1811</v>
      </c>
      <c r="P11" s="87">
        <f ca="1">SUMIF($C$6:O$6,P$5,$C11:O11)</f>
        <v>1928</v>
      </c>
      <c r="Q11" s="87">
        <f ca="1">SUM(P11-O11)</f>
        <v>117</v>
      </c>
      <c r="R11" s="22">
        <f ca="1">IF(Q11=0,0,IF(O11=0,1,Q11/O11))</f>
        <v>6.4605190502484811E-2</v>
      </c>
      <c r="S11" s="87">
        <f>+DB11</f>
        <v>1263</v>
      </c>
      <c r="T11" s="87">
        <f ca="1">OFFSET(DB11,0,14,1,1)</f>
        <v>1074</v>
      </c>
      <c r="U11" s="87">
        <f ca="1">SUM(T11-S11)</f>
        <v>-189</v>
      </c>
      <c r="V11" s="22">
        <f ca="1">IF(U11=0,0,IF(S11=0,1,U11/S11))</f>
        <v>-0.1496437054631829</v>
      </c>
      <c r="W11" s="87">
        <f>SUMIF($C$6:V$6,W$5,$C11:V11)</f>
        <v>3074</v>
      </c>
      <c r="X11" s="87">
        <f ca="1">SUMIF($C$6:W$6,X$5,$C11:W11)</f>
        <v>3002</v>
      </c>
      <c r="Y11" s="87">
        <f ca="1">SUM(X11-W11)</f>
        <v>-72</v>
      </c>
      <c r="Z11" s="22">
        <f ca="1">IF(Y11=0,0,IF(W11=0,1,Y11/W11))</f>
        <v>-2.3422251138581651E-2</v>
      </c>
      <c r="AA11" s="87">
        <f>+DC11</f>
        <v>1223</v>
      </c>
      <c r="AB11" s="87">
        <f ca="1">OFFSET(DC11,0,14,1,1)</f>
        <v>1247</v>
      </c>
      <c r="AC11" s="87">
        <f ca="1">SUM(AB11-AA11)</f>
        <v>24</v>
      </c>
      <c r="AD11" s="22">
        <f ca="1">IF(AC11=0,0,IF(AA11=0,1,AC11/AA11))</f>
        <v>1.9623875715453803E-2</v>
      </c>
      <c r="AE11" s="87">
        <f>SUMIF($C$6:AD$6,AE$5,$C11:AD11)</f>
        <v>4297</v>
      </c>
      <c r="AF11" s="87">
        <f ca="1">SUMIF($C$6:AE$6,AF$5,$C11:AE11)</f>
        <v>4249</v>
      </c>
      <c r="AG11" s="87">
        <f ca="1">SUM(AF11-AE11)</f>
        <v>-48</v>
      </c>
      <c r="AH11" s="22">
        <f ca="1">IF(AG11=0,0,IF(AE11=0,1,AG11/AE11))</f>
        <v>-1.1170584128461718E-2</v>
      </c>
      <c r="AI11" s="87">
        <f>+DD11</f>
        <v>1186</v>
      </c>
      <c r="AJ11" s="87">
        <f ca="1">OFFSET(DD11,0,14,1,1)</f>
        <v>1277</v>
      </c>
      <c r="AK11" s="87">
        <f ca="1">SUM(AJ11-AI11)</f>
        <v>91</v>
      </c>
      <c r="AL11" s="22">
        <f ca="1">IF(AK11=0,0,IF(AI11=0,1,AK11/AI11))</f>
        <v>7.672849915682968E-2</v>
      </c>
      <c r="AM11" s="87">
        <f>SUMIF($C$6:AL$6,AM$5,$C11:AL11)</f>
        <v>5483</v>
      </c>
      <c r="AN11" s="87">
        <f ca="1">SUMIF($C$6:AM$6,AN$5,$C11:AM11)</f>
        <v>5526</v>
      </c>
      <c r="AO11" s="87">
        <f ca="1">SUM(AN11-AM11)</f>
        <v>43</v>
      </c>
      <c r="AP11" s="22">
        <f ca="1">IF(AO11=0,0,IF(AM11=0,1,AO11/AM11))</f>
        <v>7.8424220317344518E-3</v>
      </c>
      <c r="AQ11" s="87">
        <f>+DE11</f>
        <v>944</v>
      </c>
      <c r="AR11" s="87">
        <f ca="1">OFFSET(DE11,0,14,1,1)</f>
        <v>1106</v>
      </c>
      <c r="AS11" s="87">
        <f ca="1">SUM(AR11-AQ11)</f>
        <v>162</v>
      </c>
      <c r="AT11" s="22">
        <f ca="1">IF(AS11=0,0,IF(AQ11=0,1,AS11/AQ11))</f>
        <v>0.17161016949152541</v>
      </c>
      <c r="AU11" s="87">
        <f>SUMIF($C$6:AT$6,AU$5,$C11:AT11)</f>
        <v>6427</v>
      </c>
      <c r="AV11" s="87">
        <f ca="1">SUMIF($C$6:AU$6,AV$5,$C11:AU11)</f>
        <v>6632</v>
      </c>
      <c r="AW11" s="87">
        <f ca="1">SUM(AV11-AU11)</f>
        <v>205</v>
      </c>
      <c r="AX11" s="22">
        <f ca="1">IF(AW11=0,0,IF(AU11=0,1,AW11/AU11))</f>
        <v>3.1896685856542713E-2</v>
      </c>
      <c r="AY11" s="87">
        <f>+DF11</f>
        <v>968</v>
      </c>
      <c r="AZ11" s="87">
        <f ca="1">OFFSET(DF11,0,14,1,1)</f>
        <v>1184</v>
      </c>
      <c r="BA11" s="87">
        <f ca="1">SUM(AZ11-AY11)</f>
        <v>216</v>
      </c>
      <c r="BB11" s="22">
        <f ca="1">IF(BA11=0,0,IF(AY11=0,1,BA11/AY11))</f>
        <v>0.2231404958677686</v>
      </c>
      <c r="BC11" s="87">
        <f>SUMIF($C$6:BB$6,BC$5,$C11:BB11)</f>
        <v>7395</v>
      </c>
      <c r="BD11" s="87">
        <f ca="1">SUMIF($C$6:BC$6,BD$5,$C11:BC11)</f>
        <v>7816</v>
      </c>
      <c r="BE11" s="87">
        <f ca="1">SUM(BD11-BC11)</f>
        <v>421</v>
      </c>
      <c r="BF11" s="22">
        <f ca="1">IF(BE11=0,0,IF(BC11=0,1,BE11/BC11))</f>
        <v>5.6930358350236646E-2</v>
      </c>
      <c r="BG11" s="87">
        <f>+DG11</f>
        <v>1115</v>
      </c>
      <c r="BH11" s="87">
        <f ca="1">OFFSET(DG11,0,14,1,1)</f>
        <v>1105</v>
      </c>
      <c r="BI11" s="87">
        <f ca="1">SUM(BH11-BG11)</f>
        <v>-10</v>
      </c>
      <c r="BJ11" s="22">
        <f ca="1">IF(BI11=0,0,IF(BG11=0,1,BI11/BG11))</f>
        <v>-8.9686098654708519E-3</v>
      </c>
      <c r="BK11" s="87">
        <f>SUMIF($C$6:BJ$6,BK$5,$C11:BJ11)</f>
        <v>8510</v>
      </c>
      <c r="BL11" s="87">
        <f ca="1">SUMIF($C$6:BK$6,BL$5,$C11:BK11)</f>
        <v>8921</v>
      </c>
      <c r="BM11" s="87">
        <f ca="1">SUM(BL11-BK11)</f>
        <v>411</v>
      </c>
      <c r="BN11" s="22">
        <f ca="1">IF(BM11=0,0,IF(BK11=0,1,BM11/BK11))</f>
        <v>4.8296122209165689E-2</v>
      </c>
      <c r="BO11" s="87">
        <f>+DH11</f>
        <v>995</v>
      </c>
      <c r="BP11" s="87">
        <f ca="1">OFFSET(DH11,0,14,1,1)</f>
        <v>849</v>
      </c>
      <c r="BQ11" s="87">
        <f ca="1">SUM(BP11-BO11)</f>
        <v>-146</v>
      </c>
      <c r="BR11" s="22">
        <f ca="1">IF(BQ11=0,0,IF(BO11=0,1,BQ11/BO11))</f>
        <v>-0.14673366834170853</v>
      </c>
      <c r="BS11" s="87">
        <f>SUMIF($C$6:BR$6,BS$5,$C11:BR11)</f>
        <v>9505</v>
      </c>
      <c r="BT11" s="87">
        <f ca="1">SUMIF($C$6:BS$6,BT$5,$C11:BS11)</f>
        <v>9770</v>
      </c>
      <c r="BU11" s="87">
        <f ca="1">SUM(BT11-BS11)</f>
        <v>265</v>
      </c>
      <c r="BV11" s="22">
        <f ca="1">IF(BU11=0,0,IF(BS11=0,1,BU11/BS11))</f>
        <v>2.7880063124671225E-2</v>
      </c>
      <c r="BW11" s="87">
        <f>+DI11</f>
        <v>1028</v>
      </c>
      <c r="BX11" s="87">
        <f ca="1">OFFSET(DI11,0,14,1,1)</f>
        <v>982</v>
      </c>
      <c r="BY11" s="87">
        <f ca="1">SUM(BX11-BW11)</f>
        <v>-46</v>
      </c>
      <c r="BZ11" s="22">
        <f ca="1">IF(BY11=0,0,IF(BW11=0,1,BY11/BW11))</f>
        <v>-4.4747081712062257E-2</v>
      </c>
      <c r="CA11" s="87">
        <f>SUMIF($C$6:BZ$6,CA$5,$C11:BZ11)</f>
        <v>10533</v>
      </c>
      <c r="CB11" s="87">
        <f ca="1">SUMIF($C$6:CA$6,CB$5,$C11:CA11)</f>
        <v>10752</v>
      </c>
      <c r="CC11" s="87">
        <f ca="1">SUM(CB11-CA11)</f>
        <v>219</v>
      </c>
      <c r="CD11" s="22">
        <f ca="1">IF(CC11=0,0,IF(CA11=0,1,CC11/CA11))</f>
        <v>2.0791797208772431E-2</v>
      </c>
      <c r="CE11" s="87">
        <f>+DJ11</f>
        <v>1078</v>
      </c>
      <c r="CF11" s="87">
        <f ca="1">OFFSET(DJ11,0,14,1,1)</f>
        <v>971</v>
      </c>
      <c r="CG11" s="87">
        <f ca="1">SUM(CF11-CE11)</f>
        <v>-107</v>
      </c>
      <c r="CH11" s="22">
        <f ca="1">IF(CG11=0,0,IF(CE11=0,1,CG11/CE11))</f>
        <v>-9.9257884972170682E-2</v>
      </c>
      <c r="CI11" s="87">
        <f>SUMIF($C$6:CH$6,CI$5,$C11:CH11)</f>
        <v>11611</v>
      </c>
      <c r="CJ11" s="87">
        <f ca="1">SUMIF($C$6:CI$6,CJ$5,$C11:CI11)</f>
        <v>11723</v>
      </c>
      <c r="CK11" s="87">
        <f ca="1">SUM(CJ11-CI11)</f>
        <v>112</v>
      </c>
      <c r="CL11" s="22">
        <f ca="1">IF(CK11=0,0,IF(CI11=0,1,CK11/CI11))</f>
        <v>9.6460253208164679E-3</v>
      </c>
      <c r="CM11" s="87">
        <f>+DK11</f>
        <v>1000</v>
      </c>
      <c r="CN11" s="87">
        <f ca="1">OFFSET(DK11,0,14,1,1)</f>
        <v>918</v>
      </c>
      <c r="CO11" s="87">
        <f ca="1">SUM(CN11-CM11)</f>
        <v>-82</v>
      </c>
      <c r="CP11" s="22">
        <f ca="1">IF(CO11=0,0,IF(CM11=0,1,CO11/CM11))</f>
        <v>-8.2000000000000003E-2</v>
      </c>
      <c r="CQ11" s="87">
        <f>SUMIF($C$6:CP$6,CQ$5,$C11:CP11)</f>
        <v>12611</v>
      </c>
      <c r="CR11" s="87">
        <f ca="1">SUMIF($C$6:CQ$6,CR$5,$C11:CQ11)</f>
        <v>12641</v>
      </c>
      <c r="CS11" s="87">
        <f ca="1">SUM(CR11-CQ11)</f>
        <v>30</v>
      </c>
      <c r="CT11" s="22">
        <f ca="1">IF(CS11=0,0,IF(CQ11=0,1,CS11/CQ11))</f>
        <v>2.3788755848069146E-3</v>
      </c>
      <c r="CW11" s="12" t="s">
        <v>5</v>
      </c>
      <c r="CX11" s="81" t="s">
        <v>8</v>
      </c>
      <c r="CY11" s="16"/>
      <c r="CZ11" s="83">
        <f>SUMIF(AMB!$A$101:$A$106,'2009-2010'!CZ$7,AMB!D$101:D$106)</f>
        <v>855</v>
      </c>
      <c r="DA11" s="83">
        <f>SUMIF(AMB!$A$101:$A$106,'2009-2010'!DA$7,AMB!E$101:E$106)</f>
        <v>956</v>
      </c>
      <c r="DB11" s="83">
        <f>SUMIF(AMB!$A$101:$A$106,'2009-2010'!DB$7,AMB!F$101:F$106)</f>
        <v>1263</v>
      </c>
      <c r="DC11" s="83">
        <f>SUMIF(AMB!$A$101:$A$106,'2009-2010'!DC$7,AMB!G$101:G$106)</f>
        <v>1223</v>
      </c>
      <c r="DD11" s="83">
        <f>SUMIF(AMB!$A$101:$A$106,'2009-2010'!DD$7,AMB!H$101:H$106)</f>
        <v>1186</v>
      </c>
      <c r="DE11" s="83">
        <f>SUMIF(AMB!$A$101:$A$106,'2009-2010'!DE$7,AMB!I$101:I$106)</f>
        <v>944</v>
      </c>
      <c r="DF11" s="83">
        <f>SUMIF(AMB!$A$101:$A$106,'2009-2010'!DF$7,AMB!J$101:J$106)</f>
        <v>968</v>
      </c>
      <c r="DG11" s="83">
        <f>SUMIF(AMB!$A$101:$A$106,'2009-2010'!DG$7,AMB!K$101:K$106)</f>
        <v>1115</v>
      </c>
      <c r="DH11" s="83">
        <f>SUMIF(AMB!$A$101:$A$106,'2009-2010'!DH$7,AMB!L$101:L$106)</f>
        <v>995</v>
      </c>
      <c r="DI11" s="83">
        <f>SUMIF(AMB!$A$101:$A$106,'2009-2010'!DI$7,AMB!M$101:M$106)</f>
        <v>1028</v>
      </c>
      <c r="DJ11" s="83">
        <f>SUMIF(AMB!$A$101:$A$106,'2009-2010'!DJ$7,AMB!N$101:N$106)</f>
        <v>1078</v>
      </c>
      <c r="DK11" s="83">
        <f>SUMIF(AMB!$A$101:$A$106,'2009-2010'!DK$7,AMB!O$101:O$106)</f>
        <v>1000</v>
      </c>
      <c r="DN11" s="83">
        <f>SUMIF(AMB!$A$101:$A$106,'2009-2010'!DN$7,AMB!D$101:D$106)</f>
        <v>986</v>
      </c>
      <c r="DO11" s="83">
        <f>SUMIF(AMB!$A$101:$A$106,'2009-2010'!DO$7,AMB!E$101:E$106)</f>
        <v>942</v>
      </c>
      <c r="DP11" s="83">
        <f>SUMIF(AMB!$A$101:$A$106,'2009-2010'!DP$7,AMB!F$101:F$106)</f>
        <v>1074</v>
      </c>
      <c r="DQ11" s="83">
        <f>SUMIF(AMB!$A$101:$A$106,'2009-2010'!DQ$7,AMB!G$101:G$106)</f>
        <v>1247</v>
      </c>
      <c r="DR11" s="83">
        <f>SUMIF(AMB!$A$101:$A$106,'2009-2010'!DR$7,AMB!H$101:H$106)</f>
        <v>1277</v>
      </c>
      <c r="DS11" s="83">
        <f>SUMIF(AMB!$A$101:$A$106,'2009-2010'!DS$7,AMB!I$101:I$106)</f>
        <v>1106</v>
      </c>
      <c r="DT11" s="83">
        <f>SUMIF(AMB!$A$101:$A$106,'2009-2010'!DT$7,AMB!J$101:J$106)</f>
        <v>1184</v>
      </c>
      <c r="DU11" s="83">
        <f>SUMIF(AMB!$A$101:$A$106,'2009-2010'!DU$7,AMB!K$101:K$106)</f>
        <v>1105</v>
      </c>
      <c r="DV11" s="83">
        <f>SUMIF(AMB!$A$101:$A$106,'2009-2010'!DV$7,AMB!L$101:L$106)</f>
        <v>849</v>
      </c>
      <c r="DW11" s="83">
        <f>SUMIF(AMB!$A$101:$A$106,'2009-2010'!DW$7,AMB!M$101:M$106)</f>
        <v>982</v>
      </c>
      <c r="DX11" s="83">
        <f>SUMIF(AMB!$A$101:$A$106,'2009-2010'!DX$7,AMB!N$101:N$106)</f>
        <v>971</v>
      </c>
      <c r="DY11" s="83">
        <f>SUMIF(AMB!$A$101:$A$106,'2009-2010'!DY$7,AMB!O$101:O$106)</f>
        <v>918</v>
      </c>
      <c r="DZ11"/>
    </row>
    <row r="12" spans="1:130" s="16" customFormat="1" ht="15.6">
      <c r="A12" s="90"/>
      <c r="B12" s="27" t="s">
        <v>9</v>
      </c>
      <c r="C12" s="14">
        <f>+SUM(C9:C11)</f>
        <v>461198</v>
      </c>
      <c r="D12" s="14">
        <f ca="1">+SUM(D9:D11)</f>
        <v>522477</v>
      </c>
      <c r="E12" s="14">
        <f ca="1">SUM(E9:E11)</f>
        <v>61279</v>
      </c>
      <c r="F12" s="15">
        <f ca="1">IF(E12=0,0,IF(C12=0,1,E12/C12))</f>
        <v>0.13286917983165583</v>
      </c>
      <c r="G12" s="14">
        <f>SUM(G9:G11)</f>
        <v>461198</v>
      </c>
      <c r="H12" s="14">
        <f ca="1">SUM(H9:H11)</f>
        <v>522477</v>
      </c>
      <c r="I12" s="14">
        <f ca="1">SUM(I9:I11)</f>
        <v>61279</v>
      </c>
      <c r="J12" s="15">
        <f ca="1">IF(I12=0,0,IF(G12=0,1,I12/G12))</f>
        <v>0.13286917983165583</v>
      </c>
      <c r="K12" s="14">
        <f>+SUM(K9:K11)</f>
        <v>474288</v>
      </c>
      <c r="L12" s="14">
        <f ca="1">+SUM(L9:L11)</f>
        <v>515189</v>
      </c>
      <c r="M12" s="14">
        <f ca="1">SUM(M9:M11)</f>
        <v>40901</v>
      </c>
      <c r="N12" s="15">
        <f ca="1">IF(M12=0,0,IF(K12=0,1,M12/K12))</f>
        <v>8.6236632594541715E-2</v>
      </c>
      <c r="O12" s="14">
        <f>SUM(O9:O11)</f>
        <v>935486</v>
      </c>
      <c r="P12" s="14">
        <f ca="1">SUM(P9:P11)</f>
        <v>1037666</v>
      </c>
      <c r="Q12" s="14">
        <f ca="1">SUM(Q9:Q11)</f>
        <v>102180</v>
      </c>
      <c r="R12" s="15">
        <f ca="1">IF(Q12=0,0,IF(O12=0,1,Q12/O12))</f>
        <v>0.10922664796693911</v>
      </c>
      <c r="S12" s="14">
        <f>+SUM(S9:S11)</f>
        <v>561287</v>
      </c>
      <c r="T12" s="14">
        <f ca="1">+SUM(T9:T11)</f>
        <v>626299</v>
      </c>
      <c r="U12" s="14">
        <f ca="1">SUM(U9:U11)</f>
        <v>65012</v>
      </c>
      <c r="V12" s="15">
        <f ca="1">IF(U12=0,0,IF(S12=0,1,U12/S12))</f>
        <v>0.11582666265208351</v>
      </c>
      <c r="W12" s="14">
        <f>SUM(W9:W11)</f>
        <v>1496773</v>
      </c>
      <c r="X12" s="14">
        <f ca="1">SUM(X9:X11)</f>
        <v>1663965</v>
      </c>
      <c r="Y12" s="14">
        <f ca="1">SUM(Y9:Y11)</f>
        <v>167192</v>
      </c>
      <c r="Z12" s="15">
        <f ca="1">IF(Y12=0,0,IF(W12=0,1,Y12/W12))</f>
        <v>0.11170164079656701</v>
      </c>
      <c r="AA12" s="14">
        <f>+SUM(AA9:AA11)</f>
        <v>539344</v>
      </c>
      <c r="AB12" s="14">
        <f ca="1">+SUM(AB9:AB11)</f>
        <v>610209</v>
      </c>
      <c r="AC12" s="14">
        <f ca="1">SUM(AC9:AC11)</f>
        <v>70865</v>
      </c>
      <c r="AD12" s="15">
        <f ca="1">IF(AC12=0,0,IF(AA12=0,1,AC12/AA12))</f>
        <v>0.13139109733305646</v>
      </c>
      <c r="AE12" s="14">
        <f>SUM(AE9:AE11)</f>
        <v>2036117</v>
      </c>
      <c r="AF12" s="14">
        <f ca="1">SUM(AF9:AF11)</f>
        <v>2274174</v>
      </c>
      <c r="AG12" s="14">
        <f ca="1">SUM(AG9:AG11)</f>
        <v>238057</v>
      </c>
      <c r="AH12" s="15">
        <f ca="1">IF(AG12=0,0,IF(AE12=0,1,AG12/AE12))</f>
        <v>0.11691715161751511</v>
      </c>
      <c r="AI12" s="14">
        <f>+SUM(AI9:AI11)</f>
        <v>538847</v>
      </c>
      <c r="AJ12" s="14">
        <f ca="1">+SUM(AJ9:AJ11)</f>
        <v>626151</v>
      </c>
      <c r="AK12" s="14">
        <f ca="1">SUM(AK9:AK11)</f>
        <v>87304</v>
      </c>
      <c r="AL12" s="15">
        <f ca="1">IF(AK12=0,0,IF(AI12=0,1,AK12/AI12))</f>
        <v>0.16202001681367809</v>
      </c>
      <c r="AM12" s="14">
        <f>SUM(AM9:AM11)</f>
        <v>2574964</v>
      </c>
      <c r="AN12" s="14">
        <f ca="1">SUM(AN9:AN11)</f>
        <v>2900325</v>
      </c>
      <c r="AO12" s="14">
        <f ca="1">SUM(AO9:AO11)</f>
        <v>325361</v>
      </c>
      <c r="AP12" s="15">
        <f ca="1">IF(AO12=0,0,IF(AM12=0,1,AO12/AM12))</f>
        <v>0.12635555293200215</v>
      </c>
      <c r="AQ12" s="14">
        <f>+SUM(AQ9:AQ11)</f>
        <v>506176</v>
      </c>
      <c r="AR12" s="14">
        <f ca="1">+SUM(AR9:AR11)</f>
        <v>631267</v>
      </c>
      <c r="AS12" s="14">
        <f ca="1">SUM(AS9:AS11)</f>
        <v>125091</v>
      </c>
      <c r="AT12" s="15">
        <f ca="1">IF(AS12=0,0,IF(AQ12=0,1,AS12/AQ12))</f>
        <v>0.24712945694778102</v>
      </c>
      <c r="AU12" s="14">
        <f>SUM(AU9:AU11)</f>
        <v>3081140</v>
      </c>
      <c r="AV12" s="14">
        <f ca="1">SUM(AV9:AV11)</f>
        <v>3531592</v>
      </c>
      <c r="AW12" s="14">
        <f ca="1">SUM(AW9:AW11)</f>
        <v>450452</v>
      </c>
      <c r="AX12" s="15">
        <f ca="1">IF(AW12=0,0,IF(AU12=0,1,AW12/AU12))</f>
        <v>0.1461965376451573</v>
      </c>
      <c r="AY12" s="14">
        <f>+SUM(AY9:AY11)</f>
        <v>546235</v>
      </c>
      <c r="AZ12" s="14">
        <f ca="1">+SUM(AZ9:AZ11)</f>
        <v>622200</v>
      </c>
      <c r="BA12" s="14">
        <f ca="1">SUM(BA9:BA11)</f>
        <v>75965</v>
      </c>
      <c r="BB12" s="15">
        <f ca="1">IF(BA12=0,0,IF(AY12=0,1,BA12/AY12))</f>
        <v>0.13907018041685354</v>
      </c>
      <c r="BC12" s="14">
        <f>SUM(BC9:BC11)</f>
        <v>3627375</v>
      </c>
      <c r="BD12" s="14">
        <f ca="1">SUM(BD9:BD11)</f>
        <v>4153792</v>
      </c>
      <c r="BE12" s="14">
        <f ca="1">SUM(BE9:BE11)</f>
        <v>526417</v>
      </c>
      <c r="BF12" s="15">
        <f ca="1">IF(BE12=0,0,IF(BC12=0,1,BE12/BC12))</f>
        <v>0.14512340190909404</v>
      </c>
      <c r="BG12" s="14">
        <f>+SUM(BG9:BG11)</f>
        <v>603001</v>
      </c>
      <c r="BH12" s="14">
        <f ca="1">+SUM(BH9:BH11)</f>
        <v>669930</v>
      </c>
      <c r="BI12" s="14">
        <f ca="1">SUM(BI9:BI11)</f>
        <v>66929</v>
      </c>
      <c r="BJ12" s="15">
        <f ca="1">IF(BI12=0,0,IF(BG12=0,1,BI12/BG12))</f>
        <v>0.11099318243253328</v>
      </c>
      <c r="BK12" s="14">
        <f>SUM(BK9:BK11)</f>
        <v>4230376</v>
      </c>
      <c r="BL12" s="14">
        <f ca="1">SUM(BL9:BL11)</f>
        <v>4823722</v>
      </c>
      <c r="BM12" s="14">
        <f ca="1">SUM(BM9:BM11)</f>
        <v>593346</v>
      </c>
      <c r="BN12" s="15">
        <f ca="1">IF(BM12=0,0,IF(BK12=0,1,BM12/BK12))</f>
        <v>0.14025845456763181</v>
      </c>
      <c r="BO12" s="14">
        <f>+SUM(BO9:BO11)</f>
        <v>583343</v>
      </c>
      <c r="BP12" s="14">
        <f ca="1">+SUM(BP9:BP11)</f>
        <v>619575</v>
      </c>
      <c r="BQ12" s="14">
        <f ca="1">SUM(BQ9:BQ11)</f>
        <v>36232</v>
      </c>
      <c r="BR12" s="15">
        <f ca="1">IF(BQ12=0,0,IF(BO12=0,1,BQ12/BO12))</f>
        <v>6.2110970732485005E-2</v>
      </c>
      <c r="BS12" s="14">
        <f>SUM(BS9:BS11)</f>
        <v>4813719</v>
      </c>
      <c r="BT12" s="14">
        <f ca="1">SUM(BT9:BT11)</f>
        <v>5443297</v>
      </c>
      <c r="BU12" s="14">
        <f ca="1">SUM(BU9:BU11)</f>
        <v>629578</v>
      </c>
      <c r="BV12" s="15">
        <f ca="1">IF(BU12=0,0,IF(BS12=0,1,BU12/BS12))</f>
        <v>0.13078827409742863</v>
      </c>
      <c r="BW12" s="14">
        <f>+SUM(BW9:BW11)</f>
        <v>592985</v>
      </c>
      <c r="BX12" s="14">
        <f ca="1">+SUM(BX9:BX11)</f>
        <v>631696</v>
      </c>
      <c r="BY12" s="14">
        <f ca="1">SUM(BY9:BY11)</f>
        <v>38711</v>
      </c>
      <c r="BZ12" s="15">
        <f ca="1">IF(BY12=0,0,IF(BW12=0,1,BY12/BW12))</f>
        <v>6.5281583851193536E-2</v>
      </c>
      <c r="CA12" s="14">
        <f>SUM(CA9:CA11)</f>
        <v>5406704</v>
      </c>
      <c r="CB12" s="14">
        <f ca="1">SUM(CB9:CB11)</f>
        <v>6074993</v>
      </c>
      <c r="CC12" s="14">
        <f ca="1">SUM(CC9:CC11)</f>
        <v>668289</v>
      </c>
      <c r="CD12" s="15">
        <f ca="1">IF(CC12=0,0,IF(CA12=0,1,CC12/CA12))</f>
        <v>0.12360377043019186</v>
      </c>
      <c r="CE12" s="14">
        <f>+SUM(CE9:CE11)</f>
        <v>548593</v>
      </c>
      <c r="CF12" s="14">
        <f ca="1">+SUM(CF9:CF11)</f>
        <v>584589</v>
      </c>
      <c r="CG12" s="14">
        <f ca="1">SUM(CG9:CG11)</f>
        <v>35996</v>
      </c>
      <c r="CH12" s="15">
        <f ca="1">IF(CG12=0,0,IF(CE12=0,1,CG12/CE12))</f>
        <v>6.5615128155116817E-2</v>
      </c>
      <c r="CI12" s="14">
        <f>SUM(CI9:CI11)</f>
        <v>5955297</v>
      </c>
      <c r="CJ12" s="14">
        <f ca="1">SUM(CJ9:CJ11)</f>
        <v>6659582</v>
      </c>
      <c r="CK12" s="14">
        <f ca="1">SUM(CK9:CK11)</f>
        <v>704285</v>
      </c>
      <c r="CL12" s="15">
        <f ca="1">IF(CK12=0,0,IF(CI12=0,1,CK12/CI12))</f>
        <v>0.11826194394670829</v>
      </c>
      <c r="CM12" s="14">
        <f>+SUM(CM9:CM11)</f>
        <v>539323</v>
      </c>
      <c r="CN12" s="14">
        <f ca="1">+SUM(CN9:CN11)</f>
        <v>572784</v>
      </c>
      <c r="CO12" s="14">
        <f ca="1">SUM(CO9:CO11)</f>
        <v>33461</v>
      </c>
      <c r="CP12" s="15">
        <f ca="1">IF(CO12=0,0,IF(CM12=0,1,CO12/CM12))</f>
        <v>6.2042597849526163E-2</v>
      </c>
      <c r="CQ12" s="14">
        <f>SUM(CQ9:CQ11)</f>
        <v>6494620</v>
      </c>
      <c r="CR12" s="14">
        <f ca="1">SUM(CR9:CR11)</f>
        <v>7232366</v>
      </c>
      <c r="CS12" s="14">
        <f ca="1">SUM(CS9:CS11)</f>
        <v>737746</v>
      </c>
      <c r="CT12" s="15">
        <f ca="1">IF(CS12=0,0,IF(CQ12=0,1,CS12/CQ12))</f>
        <v>0.1135934050029101</v>
      </c>
      <c r="CW12" s="12"/>
      <c r="CX12" s="12"/>
      <c r="CZ12" s="84"/>
      <c r="DA12" s="84"/>
      <c r="DB12" s="84"/>
      <c r="DC12" s="84"/>
      <c r="DD12" s="84"/>
      <c r="DE12" s="84"/>
      <c r="DF12" s="84"/>
      <c r="DG12" s="84"/>
      <c r="DH12" s="84"/>
      <c r="DI12" s="84"/>
      <c r="DJ12" s="84"/>
      <c r="DK12" s="84"/>
      <c r="DL12" s="12"/>
      <c r="DM12" s="12"/>
      <c r="DN12" s="84"/>
      <c r="DO12" s="84"/>
      <c r="DP12" s="84"/>
      <c r="DQ12" s="84"/>
      <c r="DR12" s="84"/>
      <c r="DS12" s="84"/>
      <c r="DT12" s="84"/>
      <c r="DU12" s="84"/>
      <c r="DV12" s="84"/>
      <c r="DW12" s="84"/>
      <c r="DX12" s="84"/>
      <c r="DY12" s="84"/>
      <c r="DZ12"/>
    </row>
    <row r="13" spans="1:130" s="12" customFormat="1" ht="15.6">
      <c r="A13" s="91"/>
      <c r="B13" s="28"/>
      <c r="C13" s="9"/>
      <c r="D13" s="9"/>
      <c r="E13" s="10"/>
      <c r="F13" s="11"/>
      <c r="G13" s="9"/>
      <c r="H13" s="13"/>
      <c r="I13" s="10"/>
      <c r="J13" s="11"/>
      <c r="K13" s="9"/>
      <c r="L13" s="9"/>
      <c r="M13" s="10"/>
      <c r="N13" s="11"/>
      <c r="O13" s="9"/>
      <c r="P13" s="13"/>
      <c r="Q13" s="10"/>
      <c r="R13" s="11"/>
      <c r="S13" s="9"/>
      <c r="T13" s="9"/>
      <c r="U13" s="10"/>
      <c r="V13" s="11"/>
      <c r="W13" s="9"/>
      <c r="X13" s="13"/>
      <c r="Y13" s="10"/>
      <c r="Z13" s="11"/>
      <c r="AA13" s="9"/>
      <c r="AB13" s="9"/>
      <c r="AC13" s="10"/>
      <c r="AD13" s="11"/>
      <c r="AE13" s="9"/>
      <c r="AF13" s="13"/>
      <c r="AG13" s="10"/>
      <c r="AH13" s="11"/>
      <c r="AI13" s="9"/>
      <c r="AJ13" s="9"/>
      <c r="AK13" s="10"/>
      <c r="AL13" s="11"/>
      <c r="AM13" s="9"/>
      <c r="AN13" s="13"/>
      <c r="AO13" s="10"/>
      <c r="AP13" s="11"/>
      <c r="AQ13" s="9"/>
      <c r="AR13" s="9"/>
      <c r="AS13" s="10"/>
      <c r="AT13" s="11"/>
      <c r="AU13" s="9"/>
      <c r="AV13" s="13"/>
      <c r="AW13" s="10"/>
      <c r="AX13" s="11"/>
      <c r="AY13" s="9"/>
      <c r="AZ13" s="9"/>
      <c r="BA13" s="10"/>
      <c r="BB13" s="11"/>
      <c r="BC13" s="9"/>
      <c r="BD13" s="13"/>
      <c r="BE13" s="10"/>
      <c r="BF13" s="11"/>
      <c r="BG13" s="9"/>
      <c r="BH13" s="9"/>
      <c r="BI13" s="10"/>
      <c r="BJ13" s="11"/>
      <c r="BK13" s="9"/>
      <c r="BL13" s="13"/>
      <c r="BM13" s="10"/>
      <c r="BN13" s="11"/>
      <c r="BO13" s="9"/>
      <c r="BP13" s="9"/>
      <c r="BQ13" s="10"/>
      <c r="BR13" s="11"/>
      <c r="BS13" s="9"/>
      <c r="BT13" s="13"/>
      <c r="BU13" s="10"/>
      <c r="BV13" s="11"/>
      <c r="BW13" s="9"/>
      <c r="BX13" s="9"/>
      <c r="BY13" s="10"/>
      <c r="BZ13" s="11"/>
      <c r="CA13" s="9"/>
      <c r="CB13" s="13"/>
      <c r="CC13" s="10"/>
      <c r="CD13" s="11"/>
      <c r="CE13" s="9"/>
      <c r="CF13" s="9"/>
      <c r="CG13" s="10"/>
      <c r="CH13" s="11"/>
      <c r="CI13" s="9"/>
      <c r="CJ13" s="13"/>
      <c r="CK13" s="10"/>
      <c r="CL13" s="11"/>
      <c r="CM13" s="9"/>
      <c r="CN13" s="9"/>
      <c r="CO13" s="10"/>
      <c r="CP13" s="11"/>
      <c r="CQ13" s="9"/>
      <c r="CR13" s="13"/>
      <c r="CS13" s="10"/>
      <c r="CT13" s="11"/>
      <c r="CY13" s="16"/>
      <c r="CZ13" s="84"/>
      <c r="DA13" s="84"/>
      <c r="DB13" s="84"/>
      <c r="DC13" s="84"/>
      <c r="DD13" s="84"/>
      <c r="DE13" s="84"/>
      <c r="DF13" s="84"/>
      <c r="DG13" s="84"/>
      <c r="DH13" s="84"/>
      <c r="DI13" s="84"/>
      <c r="DJ13" s="84"/>
      <c r="DK13" s="84"/>
      <c r="DN13" s="84"/>
      <c r="DO13" s="84"/>
      <c r="DP13" s="84"/>
      <c r="DQ13" s="84"/>
      <c r="DR13" s="84"/>
      <c r="DS13" s="84"/>
      <c r="DT13" s="84"/>
      <c r="DU13" s="84"/>
      <c r="DV13" s="84"/>
      <c r="DW13" s="84"/>
      <c r="DX13" s="84"/>
      <c r="DY13" s="84"/>
      <c r="DZ13"/>
    </row>
    <row r="14" spans="1:130" s="12" customFormat="1" ht="15" customHeight="1">
      <c r="A14" s="99"/>
      <c r="B14" s="31" t="s">
        <v>6</v>
      </c>
      <c r="C14" s="21">
        <f>+CZ14</f>
        <v>194505</v>
      </c>
      <c r="D14" s="21">
        <f ca="1">OFFSET(CZ14,0,14,1,1)</f>
        <v>205603</v>
      </c>
      <c r="E14" s="21">
        <f ca="1">SUM(D14-C14)</f>
        <v>11098</v>
      </c>
      <c r="F14" s="22">
        <f ca="1">IF(E14=0,0,IF(C14=0,1,E14/C14))</f>
        <v>5.7057659186139177E-2</v>
      </c>
      <c r="G14" s="21">
        <f>SUMIF($C$6:F$6,G$5,$C14:F14)</f>
        <v>194505</v>
      </c>
      <c r="H14" s="21">
        <f ca="1">SUMIF($C$6:G$6,H$5,$C14:G14)</f>
        <v>205603</v>
      </c>
      <c r="I14" s="21">
        <f ca="1">SUM(H14-G14)</f>
        <v>11098</v>
      </c>
      <c r="J14" s="22">
        <f ca="1">IF(I14=0,0,IF(G14=0,1,I14/G14))</f>
        <v>5.7057659186139177E-2</v>
      </c>
      <c r="K14" s="21">
        <f>+DA14</f>
        <v>187035</v>
      </c>
      <c r="L14" s="21">
        <f ca="1">OFFSET(DA14,0,14,1,1)</f>
        <v>188799</v>
      </c>
      <c r="M14" s="21">
        <f ca="1">SUM(L14-K14)</f>
        <v>1764</v>
      </c>
      <c r="N14" s="22">
        <f ca="1">IF(M14=0,0,IF(K14=0,1,M14/K14))</f>
        <v>9.4313898468201141E-3</v>
      </c>
      <c r="O14" s="21">
        <f>SUMIF($C$6:N$6,O$5,$C14:N14)</f>
        <v>381540</v>
      </c>
      <c r="P14" s="21">
        <f ca="1">SUMIF($C$6:O$6,P$5,$C14:O14)</f>
        <v>394402</v>
      </c>
      <c r="Q14" s="21">
        <f ca="1">SUM(P14-O14)</f>
        <v>12862</v>
      </c>
      <c r="R14" s="22">
        <f ca="1">IF(Q14=0,0,IF(O14=0,1,Q14/O14))</f>
        <v>3.3710751166325943E-2</v>
      </c>
      <c r="S14" s="21">
        <f>+DB14</f>
        <v>233018</v>
      </c>
      <c r="T14" s="21">
        <f ca="1">OFFSET(DB14,0,14,1,1)</f>
        <v>251246</v>
      </c>
      <c r="U14" s="21">
        <f ca="1">SUM(T14-S14)</f>
        <v>18228</v>
      </c>
      <c r="V14" s="22">
        <f ca="1">IF(U14=0,0,IF(S14=0,1,U14/S14))</f>
        <v>7.8225716468255671E-2</v>
      </c>
      <c r="W14" s="21">
        <f>SUMIF($C$6:V$6,W$5,$C14:V14)</f>
        <v>614558</v>
      </c>
      <c r="X14" s="21">
        <f ca="1">SUMIF($C$6:W$6,X$5,$C14:W14)</f>
        <v>645648</v>
      </c>
      <c r="Y14" s="21">
        <f ca="1">SUM(X14-W14)</f>
        <v>31090</v>
      </c>
      <c r="Z14" s="22">
        <f ca="1">IF(Y14=0,0,IF(W14=0,1,Y14/W14))</f>
        <v>5.0589203948203425E-2</v>
      </c>
      <c r="AA14" s="21">
        <f>+DC14</f>
        <v>239234</v>
      </c>
      <c r="AB14" s="21">
        <f ca="1">OFFSET(DC14,0,14,1,1)</f>
        <v>261506</v>
      </c>
      <c r="AC14" s="21">
        <f ca="1">SUM(AB14-AA14)</f>
        <v>22272</v>
      </c>
      <c r="AD14" s="22">
        <f ca="1">IF(AC14=0,0,IF(AA14=0,1,AC14/AA14))</f>
        <v>9.3097135022613839E-2</v>
      </c>
      <c r="AE14" s="21">
        <f>SUMIF($C$6:AD$6,AE$5,$C14:AD14)</f>
        <v>853792</v>
      </c>
      <c r="AF14" s="21">
        <f ca="1">SUMIF($C$6:AE$6,AF$5,$C14:AE14)</f>
        <v>907154</v>
      </c>
      <c r="AG14" s="21">
        <f ca="1">SUM(AF14-AE14)</f>
        <v>53362</v>
      </c>
      <c r="AH14" s="22">
        <f ca="1">IF(AG14=0,0,IF(AE14=0,1,AG14/AE14))</f>
        <v>6.25E-2</v>
      </c>
      <c r="AI14" s="21">
        <f>+DD14</f>
        <v>283931</v>
      </c>
      <c r="AJ14" s="21">
        <f ca="1">OFFSET(DD14,0,14,1,1)</f>
        <v>284783</v>
      </c>
      <c r="AK14" s="21">
        <f ca="1">SUM(AJ14-AI14)</f>
        <v>852</v>
      </c>
      <c r="AL14" s="22">
        <f ca="1">IF(AK14=0,0,IF(AI14=0,1,AK14/AI14))</f>
        <v>3.0007290503678711E-3</v>
      </c>
      <c r="AM14" s="21">
        <f>SUMIF($C$6:AL$6,AM$5,$C14:AL14)</f>
        <v>1137723</v>
      </c>
      <c r="AN14" s="21">
        <f ca="1">SUMIF($C$6:AM$6,AN$5,$C14:AM14)</f>
        <v>1191937</v>
      </c>
      <c r="AO14" s="21">
        <f ca="1">SUM(AN14-AM14)</f>
        <v>54214</v>
      </c>
      <c r="AP14" s="22">
        <f ca="1">IF(AO14=0,0,IF(AM14=0,1,AO14/AM14))</f>
        <v>4.7651317587848713E-2</v>
      </c>
      <c r="AQ14" s="21">
        <f>+DE14</f>
        <v>268791</v>
      </c>
      <c r="AR14" s="21">
        <f ca="1">OFFSET(DE14,0,14,1,1)</f>
        <v>289394</v>
      </c>
      <c r="AS14" s="21">
        <f ca="1">SUM(AR14-AQ14)</f>
        <v>20603</v>
      </c>
      <c r="AT14" s="22">
        <f ca="1">IF(AS14=0,0,IF(AQ14=0,1,AS14/AQ14))</f>
        <v>7.6650631903597957E-2</v>
      </c>
      <c r="AU14" s="21">
        <f>SUMIF($C$6:AT$6,AU$5,$C14:AT14)</f>
        <v>1406514</v>
      </c>
      <c r="AV14" s="21">
        <f ca="1">SUMIF($C$6:AU$6,AV$5,$C14:AU14)</f>
        <v>1481331</v>
      </c>
      <c r="AW14" s="21">
        <f ca="1">SUM(AV14-AU14)</f>
        <v>74817</v>
      </c>
      <c r="AX14" s="22">
        <f ca="1">IF(AW14=0,0,IF(AU14=0,1,AW14/AU14))</f>
        <v>5.3193213860651227E-2</v>
      </c>
      <c r="AY14" s="21">
        <f>+DF14</f>
        <v>331405</v>
      </c>
      <c r="AZ14" s="21">
        <f ca="1">OFFSET(DF14,0,14,1,1)</f>
        <v>351548</v>
      </c>
      <c r="BA14" s="21">
        <f ca="1">SUM(AZ14-AY14)</f>
        <v>20143</v>
      </c>
      <c r="BB14" s="22">
        <f ca="1">IF(BA14=0,0,IF(AY14=0,1,BA14/AY14))</f>
        <v>6.0780615862766105E-2</v>
      </c>
      <c r="BC14" s="21">
        <f>SUMIF($C$6:BB$6,BC$5,$C14:BB14)</f>
        <v>1737919</v>
      </c>
      <c r="BD14" s="21">
        <f ca="1">SUMIF($C$6:BC$6,BD$5,$C14:BC14)</f>
        <v>1832879</v>
      </c>
      <c r="BE14" s="21">
        <f ca="1">SUM(BD14-BC14)</f>
        <v>94960</v>
      </c>
      <c r="BF14" s="22">
        <f ca="1">IF(BE14=0,0,IF(BC14=0,1,BE14/BC14))</f>
        <v>5.4640060900421714E-2</v>
      </c>
      <c r="BG14" s="21">
        <f>+DG14</f>
        <v>346918</v>
      </c>
      <c r="BH14" s="21">
        <f ca="1">OFFSET(DG14,0,14,1,1)</f>
        <v>359238</v>
      </c>
      <c r="BI14" s="21">
        <f ca="1">SUM(BH14-BG14)</f>
        <v>12320</v>
      </c>
      <c r="BJ14" s="22">
        <f ca="1">IF(BI14=0,0,IF(BG14=0,1,BI14/BG14))</f>
        <v>3.5512714820216881E-2</v>
      </c>
      <c r="BK14" s="21">
        <f>SUMIF($C$6:BJ$6,BK$5,$C14:BJ14)</f>
        <v>2084837</v>
      </c>
      <c r="BL14" s="21">
        <f ca="1">SUMIF($C$6:BK$6,BL$5,$C14:BK14)</f>
        <v>2192117</v>
      </c>
      <c r="BM14" s="21">
        <f ca="1">SUM(BL14-BK14)</f>
        <v>107280</v>
      </c>
      <c r="BN14" s="22">
        <f ca="1">IF(BM14=0,0,IF(BK14=0,1,BM14/BK14))</f>
        <v>5.1457260207872363E-2</v>
      </c>
      <c r="BO14" s="21">
        <f>+DH14</f>
        <v>273357</v>
      </c>
      <c r="BP14" s="21">
        <f ca="1">OFFSET(DH14,0,14,1,1)</f>
        <v>289550</v>
      </c>
      <c r="BQ14" s="21">
        <f ca="1">SUM(BP14-BO14)</f>
        <v>16193</v>
      </c>
      <c r="BR14" s="22">
        <f ca="1">IF(BQ14=0,0,IF(BO14=0,1,BQ14/BO14))</f>
        <v>5.9237553821559354E-2</v>
      </c>
      <c r="BS14" s="21">
        <f>SUMIF($C$6:BR$6,BS$5,$C14:BR14)</f>
        <v>2358194</v>
      </c>
      <c r="BT14" s="21">
        <f ca="1">SUMIF($C$6:BS$6,BT$5,$C14:BS14)</f>
        <v>2481667</v>
      </c>
      <c r="BU14" s="21">
        <f ca="1">SUM(BT14-BS14)</f>
        <v>123473</v>
      </c>
      <c r="BV14" s="22">
        <f ca="1">IF(BU14=0,0,IF(BS14=0,1,BU14/BS14))</f>
        <v>5.2359135847177968E-2</v>
      </c>
      <c r="BW14" s="21">
        <f>+DI14</f>
        <v>271890</v>
      </c>
      <c r="BX14" s="21">
        <f ca="1">OFFSET(DI14,0,14,1,1)</f>
        <v>292649</v>
      </c>
      <c r="BY14" s="21">
        <f ca="1">SUM(BX14-BW14)</f>
        <v>20759</v>
      </c>
      <c r="BZ14" s="22">
        <f ca="1">IF(BY14=0,0,IF(BW14=0,1,BY14/BW14))</f>
        <v>7.6350730074662546E-2</v>
      </c>
      <c r="CA14" s="21">
        <f>SUMIF($C$6:BZ$6,CA$5,$C14:BZ14)</f>
        <v>2630084</v>
      </c>
      <c r="CB14" s="21">
        <f ca="1">SUMIF($C$6:CA$6,CB$5,$C14:CA14)</f>
        <v>2774316</v>
      </c>
      <c r="CC14" s="21">
        <f ca="1">SUM(CB14-CA14)</f>
        <v>144232</v>
      </c>
      <c r="CD14" s="22">
        <f ca="1">IF(CC14=0,0,IF(CA14=0,1,CC14/CA14))</f>
        <v>5.4839313116995504E-2</v>
      </c>
      <c r="CE14" s="21">
        <f>+DJ14</f>
        <v>255345</v>
      </c>
      <c r="CF14" s="21">
        <f ca="1">OFFSET(DJ14,0,14,1,1)</f>
        <v>284587</v>
      </c>
      <c r="CG14" s="21">
        <f ca="1">SUM(CF14-CE14)</f>
        <v>29242</v>
      </c>
      <c r="CH14" s="22">
        <f ca="1">IF(CG14=0,0,IF(CE14=0,1,CG14/CE14))</f>
        <v>0.11451957156004622</v>
      </c>
      <c r="CI14" s="21">
        <f>SUMIF($C$6:CH$6,CI$5,$C14:CH14)</f>
        <v>2885429</v>
      </c>
      <c r="CJ14" s="21">
        <f ca="1">SUMIF($C$6:CI$6,CJ$5,$C14:CI14)</f>
        <v>3058903</v>
      </c>
      <c r="CK14" s="21">
        <f ca="1">SUM(CJ14-CI14)</f>
        <v>173474</v>
      </c>
      <c r="CL14" s="22">
        <f ca="1">IF(CK14=0,0,IF(CI14=0,1,CK14/CI14))</f>
        <v>6.0120696090598662E-2</v>
      </c>
      <c r="CM14" s="21">
        <f>+DK14</f>
        <v>244955</v>
      </c>
      <c r="CN14" s="21">
        <f ca="1">OFFSET(DK14,0,14,1,1)</f>
        <v>251344</v>
      </c>
      <c r="CO14" s="21">
        <f ca="1">SUM(CN14-CM14)</f>
        <v>6389</v>
      </c>
      <c r="CP14" s="22">
        <f ca="1">IF(CO14=0,0,IF(CM14=0,1,CO14/CM14))</f>
        <v>2.6082341654589617E-2</v>
      </c>
      <c r="CQ14" s="21">
        <f>SUMIF($C$6:CP$6,CQ$5,$C14:CP14)</f>
        <v>3130384</v>
      </c>
      <c r="CR14" s="21">
        <f ca="1">SUMIF($C$6:CQ$6,CR$5,$C14:CQ14)</f>
        <v>3310247</v>
      </c>
      <c r="CS14" s="21">
        <f ca="1">SUM(CR14-CQ14)</f>
        <v>179863</v>
      </c>
      <c r="CT14" s="22">
        <f ca="1">IF(CS14=0,0,IF(CQ14=0,1,CS14/CQ14))</f>
        <v>5.7457168194061818E-2</v>
      </c>
      <c r="CW14" s="12" t="s">
        <v>10</v>
      </c>
      <c r="CX14" s="81" t="s">
        <v>6</v>
      </c>
      <c r="CZ14" s="83">
        <f>SUMIF(BWB!$A$73:$A$78,'2009-2010'!CZ$7,BWB!D$73:D$78)</f>
        <v>194505</v>
      </c>
      <c r="DA14" s="83">
        <f>SUMIF(BWB!$A$73:$A$78,'2009-2010'!DA$7,BWB!E$73:E$78)</f>
        <v>187035</v>
      </c>
      <c r="DB14" s="83">
        <f>SUMIF(BWB!$A$73:$A$78,'2009-2010'!DB$7,BWB!F$73:F$78)</f>
        <v>233018</v>
      </c>
      <c r="DC14" s="83">
        <f>SUMIF(BWB!$A$73:$A$78,'2009-2010'!DC$7,BWB!G$73:G$78)</f>
        <v>239234</v>
      </c>
      <c r="DD14" s="83">
        <f>SUMIF(BWB!$A$73:$A$78,'2009-2010'!DD$7,BWB!H$73:H$78)</f>
        <v>283931</v>
      </c>
      <c r="DE14" s="83">
        <f>SUMIF(BWB!$A$73:$A$78,'2009-2010'!DE$7,BWB!I$73:I$78)</f>
        <v>268791</v>
      </c>
      <c r="DF14" s="83">
        <f>SUMIF(BWB!$A$73:$A$78,'2009-2010'!DF$7,BWB!J$73:J$78)</f>
        <v>331405</v>
      </c>
      <c r="DG14" s="83">
        <f>SUMIF(BWB!$A$73:$A$78,'2009-2010'!DG$7,BWB!K$73:K$78)</f>
        <v>346918</v>
      </c>
      <c r="DH14" s="83">
        <f>SUMIF(BWB!$A$73:$A$78,'2009-2010'!DH$7,BWB!L$73:L$78)</f>
        <v>273357</v>
      </c>
      <c r="DI14" s="83">
        <f>SUMIF(BWB!$A$73:$A$78,'2009-2010'!DI$7,BWB!M$73:M$78)</f>
        <v>271890</v>
      </c>
      <c r="DJ14" s="83">
        <f>SUMIF(BWB!$A$73:$A$78,'2009-2010'!DJ$7,BWB!N$73:N$78)</f>
        <v>255345</v>
      </c>
      <c r="DK14" s="83">
        <f>SUMIF(BWB!$A$73:$A$78,'2009-2010'!DK$7,BWB!O$73:O$78)</f>
        <v>244955</v>
      </c>
      <c r="DN14" s="83">
        <f>SUMIF(BWB!$A$73:$A$78,'2009-2010'!DN$7,BWB!D$73:D$78)</f>
        <v>205603</v>
      </c>
      <c r="DO14" s="83">
        <f>SUMIF(BWB!$A$73:$A$78,'2009-2010'!DO$7,BWB!E$73:E$78)</f>
        <v>188799</v>
      </c>
      <c r="DP14" s="83">
        <f>SUMIF(BWB!$A$73:$A$78,'2009-2010'!DP$7,BWB!F$73:F$78)</f>
        <v>251246</v>
      </c>
      <c r="DQ14" s="83">
        <f>SUMIF(BWB!$A$73:$A$78,'2009-2010'!DQ$7,BWB!G$73:G$78)</f>
        <v>261506</v>
      </c>
      <c r="DR14" s="83">
        <f>SUMIF(BWB!$A$73:$A$78,'2009-2010'!DR$7,BWB!H$73:H$78)</f>
        <v>284783</v>
      </c>
      <c r="DS14" s="83">
        <f>SUMIF(BWB!$A$73:$A$78,'2009-2010'!DS$7,BWB!I$73:I$78)</f>
        <v>289394</v>
      </c>
      <c r="DT14" s="83">
        <f>SUMIF(BWB!$A$73:$A$78,'2009-2010'!DT$7,BWB!J$73:J$78)</f>
        <v>351548</v>
      </c>
      <c r="DU14" s="83">
        <f>SUMIF(BWB!$A$73:$A$78,'2009-2010'!DU$7,BWB!K$73:K$78)</f>
        <v>359238</v>
      </c>
      <c r="DV14" s="83">
        <f>SUMIF(BWB!$A$73:$A$78,'2009-2010'!DV$7,BWB!L$73:L$78)</f>
        <v>289550</v>
      </c>
      <c r="DW14" s="83">
        <f>SUMIF(BWB!$A$73:$A$78,'2009-2010'!DW$7,BWB!M$73:M$78)</f>
        <v>292649</v>
      </c>
      <c r="DX14" s="83">
        <f>SUMIF(BWB!$A$73:$A$78,'2009-2010'!DX$7,BWB!N$73:N$78)</f>
        <v>284587</v>
      </c>
      <c r="DY14" s="83">
        <f>SUMIF(BWB!$A$73:$A$78,'2009-2010'!DY$7,BWB!O$73:O$78)</f>
        <v>251344</v>
      </c>
      <c r="DZ14"/>
    </row>
    <row r="15" spans="1:130" s="12" customFormat="1" ht="15.6">
      <c r="A15" s="101" t="str">
        <f>+CW16</f>
        <v>Blue Water Bridge</v>
      </c>
      <c r="B15" s="29" t="s">
        <v>7</v>
      </c>
      <c r="C15" s="21">
        <f>+CZ15</f>
        <v>92677</v>
      </c>
      <c r="D15" s="21">
        <f ca="1">OFFSET(CZ15,0,14,1,1)</f>
        <v>111425</v>
      </c>
      <c r="E15" s="21">
        <f ca="1">SUM(D15-C15)</f>
        <v>18748</v>
      </c>
      <c r="F15" s="22">
        <f ca="1">IF(E15=0,0,IF(C15=0,1,E15/C15))</f>
        <v>0.20229398879981009</v>
      </c>
      <c r="G15" s="21">
        <f>SUMIF($C$6:F$6,G$5,$C15:F15)</f>
        <v>92677</v>
      </c>
      <c r="H15" s="21">
        <f ca="1">SUMIF($C$6:G$6,H$5,$C15:G15)</f>
        <v>111425</v>
      </c>
      <c r="I15" s="21">
        <f ca="1">SUM(H15-G15)</f>
        <v>18748</v>
      </c>
      <c r="J15" s="22">
        <f ca="1">IF(I15=0,0,IF(G15=0,1,I15/G15))</f>
        <v>0.20229398879981009</v>
      </c>
      <c r="K15" s="21">
        <f>+DA15</f>
        <v>97001</v>
      </c>
      <c r="L15" s="21">
        <f ca="1">OFFSET(DA15,0,14,1,1)</f>
        <v>110733</v>
      </c>
      <c r="M15" s="21">
        <f ca="1">SUM(L15-K15)</f>
        <v>13732</v>
      </c>
      <c r="N15" s="22">
        <f ca="1">IF(M15=0,0,IF(K15=0,1,M15/K15))</f>
        <v>0.14156555087060957</v>
      </c>
      <c r="O15" s="21">
        <f>SUMIF($C$6:N$6,O$5,$C15:N15)</f>
        <v>189678</v>
      </c>
      <c r="P15" s="21">
        <f ca="1">SUMIF($C$6:O$6,P$5,$C15:O15)</f>
        <v>222158</v>
      </c>
      <c r="Q15" s="21">
        <f ca="1">SUM(P15-O15)</f>
        <v>32480</v>
      </c>
      <c r="R15" s="22">
        <f ca="1">IF(Q15=0,0,IF(O15=0,1,Q15/O15))</f>
        <v>0.17123757104144918</v>
      </c>
      <c r="S15" s="21">
        <f>+DB15</f>
        <v>108740</v>
      </c>
      <c r="T15" s="21">
        <f ca="1">OFFSET(DB15,0,14,1,1)</f>
        <v>130258</v>
      </c>
      <c r="U15" s="21">
        <f ca="1">SUM(T15-S15)</f>
        <v>21518</v>
      </c>
      <c r="V15" s="22">
        <f ca="1">IF(U15=0,0,IF(S15=0,1,U15/S15))</f>
        <v>0.19788486297590582</v>
      </c>
      <c r="W15" s="21">
        <f>SUMIF($C$6:V$6,W$5,$C15:V15)</f>
        <v>298418</v>
      </c>
      <c r="X15" s="21">
        <f ca="1">SUMIF($C$6:W$6,X$5,$C15:W15)</f>
        <v>352416</v>
      </c>
      <c r="Y15" s="21">
        <f ca="1">SUM(X15-W15)</f>
        <v>53998</v>
      </c>
      <c r="Z15" s="22">
        <f ca="1">IF(Y15=0,0,IF(W15=0,1,Y15/W15))</f>
        <v>0.18094752997473343</v>
      </c>
      <c r="AA15" s="21">
        <f>+DC15</f>
        <v>107384</v>
      </c>
      <c r="AB15" s="21">
        <f ca="1">OFFSET(DC15,0,14,1,1)</f>
        <v>124808</v>
      </c>
      <c r="AC15" s="21">
        <f ca="1">SUM(AB15-AA15)</f>
        <v>17424</v>
      </c>
      <c r="AD15" s="22">
        <f ca="1">IF(AC15=0,0,IF(AA15=0,1,AC15/AA15))</f>
        <v>0.16225880950607166</v>
      </c>
      <c r="AE15" s="21">
        <f>SUMIF($C$6:AD$6,AE$5,$C15:AD15)</f>
        <v>405802</v>
      </c>
      <c r="AF15" s="21">
        <f ca="1">SUMIF($C$6:AE$6,AF$5,$C15:AE15)</f>
        <v>477224</v>
      </c>
      <c r="AG15" s="21">
        <f ca="1">SUM(AF15-AE15)</f>
        <v>71422</v>
      </c>
      <c r="AH15" s="22">
        <f ca="1">IF(AG15=0,0,IF(AE15=0,1,AG15/AE15))</f>
        <v>0.17600208968906017</v>
      </c>
      <c r="AI15" s="21">
        <f>+DD15</f>
        <v>105757</v>
      </c>
      <c r="AJ15" s="21">
        <f ca="1">OFFSET(DD15,0,14,1,1)</f>
        <v>126250</v>
      </c>
      <c r="AK15" s="21">
        <f ca="1">SUM(AJ15-AI15)</f>
        <v>20493</v>
      </c>
      <c r="AL15" s="22">
        <f ca="1">IF(AK15=0,0,IF(AI15=0,1,AK15/AI15))</f>
        <v>0.1937744073678338</v>
      </c>
      <c r="AM15" s="21">
        <f>SUMIF($C$6:AL$6,AM$5,$C15:AL15)</f>
        <v>511559</v>
      </c>
      <c r="AN15" s="21">
        <f ca="1">SUMIF($C$6:AM$6,AN$5,$C15:AM15)</f>
        <v>603474</v>
      </c>
      <c r="AO15" s="21">
        <f ca="1">SUM(AN15-AM15)</f>
        <v>91915</v>
      </c>
      <c r="AP15" s="22">
        <f ca="1">IF(AO15=0,0,IF(AM15=0,1,AO15/AM15))</f>
        <v>0.17967624457784928</v>
      </c>
      <c r="AQ15" s="21">
        <f>+DE15</f>
        <v>110065</v>
      </c>
      <c r="AR15" s="21">
        <f ca="1">OFFSET(DE15,0,14,1,1)</f>
        <v>134335</v>
      </c>
      <c r="AS15" s="21">
        <f ca="1">SUM(AR15-AQ15)</f>
        <v>24270</v>
      </c>
      <c r="AT15" s="22">
        <f ca="1">IF(AS15=0,0,IF(AQ15=0,1,AS15/AQ15))</f>
        <v>0.22050606459819197</v>
      </c>
      <c r="AU15" s="21">
        <f>SUMIF($C$6:AT$6,AU$5,$C15:AT15)</f>
        <v>621624</v>
      </c>
      <c r="AV15" s="21">
        <f ca="1">SUMIF($C$6:AU$6,AV$5,$C15:AU15)</f>
        <v>737809</v>
      </c>
      <c r="AW15" s="21">
        <f ca="1">SUM(AV15-AU15)</f>
        <v>116185</v>
      </c>
      <c r="AX15" s="22">
        <f ca="1">IF(AW15=0,0,IF(AU15=0,1,AW15/AU15))</f>
        <v>0.18690558923078904</v>
      </c>
      <c r="AY15" s="21">
        <f>+DF15</f>
        <v>109157</v>
      </c>
      <c r="AZ15" s="21">
        <f ca="1">OFFSET(DF15,0,14,1,1)</f>
        <v>113433</v>
      </c>
      <c r="BA15" s="21">
        <f ca="1">SUM(AZ15-AY15)</f>
        <v>4276</v>
      </c>
      <c r="BB15" s="22">
        <f ca="1">IF(BA15=0,0,IF(AY15=0,1,BA15/AY15))</f>
        <v>3.9172934397244334E-2</v>
      </c>
      <c r="BC15" s="21">
        <f>SUMIF($C$6:BB$6,BC$5,$C15:BB15)</f>
        <v>730781</v>
      </c>
      <c r="BD15" s="21">
        <f ca="1">SUMIF($C$6:BC$6,BD$5,$C15:BC15)</f>
        <v>851242</v>
      </c>
      <c r="BE15" s="21">
        <f ca="1">SUM(BD15-BC15)</f>
        <v>120461</v>
      </c>
      <c r="BF15" s="22">
        <f ca="1">IF(BE15=0,0,IF(BC15=0,1,BE15/BC15))</f>
        <v>0.16483871365019068</v>
      </c>
      <c r="BG15" s="21">
        <f>+DG15</f>
        <v>115795</v>
      </c>
      <c r="BH15" s="21">
        <f ca="1">OFFSET(DG15,0,14,1,1)</f>
        <v>121655</v>
      </c>
      <c r="BI15" s="21">
        <f ca="1">SUM(BH15-BG15)</f>
        <v>5860</v>
      </c>
      <c r="BJ15" s="22">
        <f ca="1">IF(BI15=0,0,IF(BG15=0,1,BI15/BG15))</f>
        <v>5.060667559048318E-2</v>
      </c>
      <c r="BK15" s="21">
        <f>SUMIF($C$6:BJ$6,BK$5,$C15:BJ15)</f>
        <v>846576</v>
      </c>
      <c r="BL15" s="21">
        <f ca="1">SUMIF($C$6:BK$6,BL$5,$C15:BK15)</f>
        <v>972897</v>
      </c>
      <c r="BM15" s="21">
        <f ca="1">SUM(BL15-BK15)</f>
        <v>126321</v>
      </c>
      <c r="BN15" s="22">
        <f ca="1">IF(BM15=0,0,IF(BK15=0,1,BM15/BK15))</f>
        <v>0.14921401031921527</v>
      </c>
      <c r="BO15" s="21">
        <f>+DH15</f>
        <v>127406</v>
      </c>
      <c r="BP15" s="21">
        <f ca="1">OFFSET(DH15,0,14,1,1)</f>
        <v>123261</v>
      </c>
      <c r="BQ15" s="21">
        <f ca="1">SUM(BP15-BO15)</f>
        <v>-4145</v>
      </c>
      <c r="BR15" s="22">
        <f ca="1">IF(BQ15=0,0,IF(BO15=0,1,BQ15/BO15))</f>
        <v>-3.2533789617443451E-2</v>
      </c>
      <c r="BS15" s="21">
        <f>SUMIF($C$6:BR$6,BS$5,$C15:BR15)</f>
        <v>973982</v>
      </c>
      <c r="BT15" s="21">
        <f ca="1">SUMIF($C$6:BS$6,BT$5,$C15:BS15)</f>
        <v>1096158</v>
      </c>
      <c r="BU15" s="21">
        <f ca="1">SUM(BT15-BS15)</f>
        <v>122176</v>
      </c>
      <c r="BV15" s="22">
        <f ca="1">IF(BU15=0,0,IF(BS15=0,1,BU15/BS15))</f>
        <v>0.12543968985053111</v>
      </c>
      <c r="BW15" s="21">
        <f>+DI15</f>
        <v>131091</v>
      </c>
      <c r="BX15" s="21">
        <f ca="1">OFFSET(DI15,0,14,1,1)</f>
        <v>123478</v>
      </c>
      <c r="BY15" s="21">
        <f ca="1">SUM(BX15-BW15)</f>
        <v>-7613</v>
      </c>
      <c r="BZ15" s="22">
        <f ca="1">IF(BY15=0,0,IF(BW15=0,1,BY15/BW15))</f>
        <v>-5.8074162223188473E-2</v>
      </c>
      <c r="CA15" s="21">
        <f>SUMIF($C$6:BZ$6,CA$5,$C15:BZ15)</f>
        <v>1105073</v>
      </c>
      <c r="CB15" s="21">
        <f ca="1">SUMIF($C$6:CA$6,CB$5,$C15:CA15)</f>
        <v>1219636</v>
      </c>
      <c r="CC15" s="21">
        <f ca="1">SUM(CB15-CA15)</f>
        <v>114563</v>
      </c>
      <c r="CD15" s="22">
        <f ca="1">IF(CC15=0,0,IF(CA15=0,1,CC15/CA15))</f>
        <v>0.10367007428468526</v>
      </c>
      <c r="CE15" s="21">
        <f>+DJ15</f>
        <v>123422</v>
      </c>
      <c r="CF15" s="21">
        <f ca="1">OFFSET(DJ15,0,14,1,1)</f>
        <v>119721</v>
      </c>
      <c r="CG15" s="21">
        <f ca="1">SUM(CF15-CE15)</f>
        <v>-3701</v>
      </c>
      <c r="CH15" s="22">
        <f ca="1">IF(CG15=0,0,IF(CE15=0,1,CG15/CE15))</f>
        <v>-2.9986550209849135E-2</v>
      </c>
      <c r="CI15" s="21">
        <f>SUMIF($C$6:CH$6,CI$5,$C15:CH15)</f>
        <v>1228495</v>
      </c>
      <c r="CJ15" s="21">
        <f ca="1">SUMIF($C$6:CI$6,CJ$5,$C15:CI15)</f>
        <v>1339357</v>
      </c>
      <c r="CK15" s="21">
        <f ca="1">SUM(CJ15-CI15)</f>
        <v>110862</v>
      </c>
      <c r="CL15" s="22">
        <f ca="1">IF(CK15=0,0,IF(CI15=0,1,CK15/CI15))</f>
        <v>9.0242125527576419E-2</v>
      </c>
      <c r="CM15" s="21">
        <f>+DK15</f>
        <v>115687</v>
      </c>
      <c r="CN15" s="21">
        <f ca="1">OFFSET(DK15,0,14,1,1)</f>
        <v>90608</v>
      </c>
      <c r="CO15" s="21">
        <f ca="1">SUM(CN15-CM15)</f>
        <v>-25079</v>
      </c>
      <c r="CP15" s="22">
        <f ca="1">IF(CO15=0,0,IF(CM15=0,1,CO15/CM15))</f>
        <v>-0.21678321678321677</v>
      </c>
      <c r="CQ15" s="21">
        <f>SUMIF($C$6:CP$6,CQ$5,$C15:CP15)</f>
        <v>1344182</v>
      </c>
      <c r="CR15" s="21">
        <f ca="1">SUMIF($C$6:CQ$6,CR$5,$C15:CQ15)</f>
        <v>1429965</v>
      </c>
      <c r="CS15" s="21">
        <f ca="1">SUM(CR15-CQ15)</f>
        <v>85783</v>
      </c>
      <c r="CT15" s="22">
        <f ca="1">IF(CS15=0,0,IF(CQ15=0,1,CS15/CQ15))</f>
        <v>6.3817994884621282E-2</v>
      </c>
      <c r="CW15" s="12" t="s">
        <v>10</v>
      </c>
      <c r="CX15" s="81" t="s">
        <v>7</v>
      </c>
      <c r="CY15" s="16"/>
      <c r="CZ15" s="83">
        <f>SUMIF(BWB!$A$87:$A$92,'2009-2010'!CZ$7,BWB!D$87:D$92)</f>
        <v>92677</v>
      </c>
      <c r="DA15" s="83">
        <f>SUMIF(BWB!$A$87:$A$92,'2009-2010'!DA$7,BWB!E$87:E$92)</f>
        <v>97001</v>
      </c>
      <c r="DB15" s="83">
        <f>SUMIF(BWB!$A$87:$A$92,'2009-2010'!DB$7,BWB!F$87:F$92)</f>
        <v>108740</v>
      </c>
      <c r="DC15" s="83">
        <f>SUMIF(BWB!$A$87:$A$92,'2009-2010'!DC$7,BWB!G$87:G$92)</f>
        <v>107384</v>
      </c>
      <c r="DD15" s="83">
        <f>SUMIF(BWB!$A$87:$A$92,'2009-2010'!DD$7,BWB!H$87:H$92)</f>
        <v>105757</v>
      </c>
      <c r="DE15" s="83">
        <f>SUMIF(BWB!$A$87:$A$92,'2009-2010'!DE$7,BWB!I$87:I$92)</f>
        <v>110065</v>
      </c>
      <c r="DF15" s="83">
        <f>SUMIF(BWB!$A$87:$A$92,'2009-2010'!DF$7,BWB!J$87:J$92)</f>
        <v>109157</v>
      </c>
      <c r="DG15" s="83">
        <f>SUMIF(BWB!$A$87:$A$92,'2009-2010'!DG$7,BWB!K$87:K$92)</f>
        <v>115795</v>
      </c>
      <c r="DH15" s="83">
        <f>SUMIF(BWB!$A$87:$A$92,'2009-2010'!DH$7,BWB!L$87:L$92)</f>
        <v>127406</v>
      </c>
      <c r="DI15" s="83">
        <f>SUMIF(BWB!$A$87:$A$92,'2009-2010'!DI$7,BWB!M$87:M$92)</f>
        <v>131091</v>
      </c>
      <c r="DJ15" s="83">
        <f>SUMIF(BWB!$A$87:$A$92,'2009-2010'!DJ$7,BWB!N$87:N$92)</f>
        <v>123422</v>
      </c>
      <c r="DK15" s="83">
        <f>SUMIF(BWB!$A$87:$A$92,'2009-2010'!DK$7,BWB!O$87:O$92)</f>
        <v>115687</v>
      </c>
      <c r="DN15" s="83">
        <f>SUMIF(BWB!$A$87:$A$92,'2009-2010'!DN$7,BWB!D$87:D$92)</f>
        <v>111425</v>
      </c>
      <c r="DO15" s="83">
        <f>SUMIF(BWB!$A$87:$A$92,'2009-2010'!DO$7,BWB!E$87:E$92)</f>
        <v>110733</v>
      </c>
      <c r="DP15" s="83">
        <f>SUMIF(BWB!$A$87:$A$92,'2009-2010'!DP$7,BWB!F$87:F$92)</f>
        <v>130258</v>
      </c>
      <c r="DQ15" s="83">
        <f>SUMIF(BWB!$A$87:$A$92,'2009-2010'!DQ$7,BWB!G$87:G$92)</f>
        <v>124808</v>
      </c>
      <c r="DR15" s="83">
        <f>SUMIF(BWB!$A$87:$A$92,'2009-2010'!DR$7,BWB!H$87:H$92)</f>
        <v>126250</v>
      </c>
      <c r="DS15" s="83">
        <f>SUMIF(BWB!$A$87:$A$92,'2009-2010'!DS$7,BWB!I$87:I$92)</f>
        <v>134335</v>
      </c>
      <c r="DT15" s="83">
        <f>SUMIF(BWB!$A$87:$A$92,'2009-2010'!DT$7,BWB!J$87:J$92)</f>
        <v>113433</v>
      </c>
      <c r="DU15" s="83">
        <f>SUMIF(BWB!$A$87:$A$92,'2009-2010'!DU$7,BWB!K$87:K$92)</f>
        <v>121655</v>
      </c>
      <c r="DV15" s="83">
        <f>SUMIF(BWB!$A$87:$A$92,'2009-2010'!DV$7,BWB!L$87:L$92)</f>
        <v>123261</v>
      </c>
      <c r="DW15" s="83">
        <f>SUMIF(BWB!$A$87:$A$92,'2009-2010'!DW$7,BWB!M$87:M$92)</f>
        <v>123478</v>
      </c>
      <c r="DX15" s="83">
        <f>SUMIF(BWB!$A$87:$A$92,'2009-2010'!DX$7,BWB!N$87:N$92)</f>
        <v>119721</v>
      </c>
      <c r="DY15" s="83">
        <f>SUMIF(BWB!$A$87:$A$92,'2009-2010'!DY$7,BWB!O$87:O$92)</f>
        <v>90608</v>
      </c>
      <c r="DZ15"/>
    </row>
    <row r="16" spans="1:130" s="12" customFormat="1" ht="15.6">
      <c r="A16" s="100"/>
      <c r="B16" s="29" t="s">
        <v>8</v>
      </c>
      <c r="C16" s="87">
        <f>+CZ16</f>
        <v>364</v>
      </c>
      <c r="D16" s="87">
        <f ca="1">OFFSET(CZ16,0,14,1,1)</f>
        <v>425</v>
      </c>
      <c r="E16" s="87">
        <f ca="1">SUM(D16-C16)</f>
        <v>61</v>
      </c>
      <c r="F16" s="22">
        <f ca="1">IF(E16=0,0,IF(C16=0,1,E16/C16))</f>
        <v>0.16758241758241757</v>
      </c>
      <c r="G16" s="87">
        <f>SUMIF($C$6:F$6,G$5,$C16:F16)</f>
        <v>364</v>
      </c>
      <c r="H16" s="87">
        <f ca="1">SUMIF($C$6:G$6,H$5,$C16:G16)</f>
        <v>425</v>
      </c>
      <c r="I16" s="87">
        <f ca="1">SUM(H16-G16)</f>
        <v>61</v>
      </c>
      <c r="J16" s="22">
        <f ca="1">IF(I16=0,0,IF(G16=0,1,I16/G16))</f>
        <v>0.16758241758241757</v>
      </c>
      <c r="K16" s="87">
        <f>+DA16</f>
        <v>387</v>
      </c>
      <c r="L16" s="87">
        <f ca="1">OFFSET(DA16,0,14,1,1)</f>
        <v>377</v>
      </c>
      <c r="M16" s="87">
        <f ca="1">SUM(L16-K16)</f>
        <v>-10</v>
      </c>
      <c r="N16" s="22">
        <f ca="1">IF(M16=0,0,IF(K16=0,1,M16/K16))</f>
        <v>-2.5839793281653745E-2</v>
      </c>
      <c r="O16" s="87">
        <f>SUMIF($C$6:N$6,O$5,$C16:N16)</f>
        <v>751</v>
      </c>
      <c r="P16" s="87">
        <f ca="1">SUMIF($C$6:O$6,P$5,$C16:O16)</f>
        <v>802</v>
      </c>
      <c r="Q16" s="87">
        <f ca="1">SUM(P16-O16)</f>
        <v>51</v>
      </c>
      <c r="R16" s="22">
        <f ca="1">IF(Q16=0,0,IF(O16=0,1,Q16/O16))</f>
        <v>6.7909454061251665E-2</v>
      </c>
      <c r="S16" s="87">
        <f>+DB16</f>
        <v>400</v>
      </c>
      <c r="T16" s="87">
        <f ca="1">OFFSET(DB16,0,14,1,1)</f>
        <v>395</v>
      </c>
      <c r="U16" s="87">
        <f ca="1">SUM(T16-S16)</f>
        <v>-5</v>
      </c>
      <c r="V16" s="22">
        <f ca="1">IF(U16=0,0,IF(S16=0,1,U16/S16))</f>
        <v>-1.2500000000000001E-2</v>
      </c>
      <c r="W16" s="87">
        <f>SUMIF($C$6:V$6,W$5,$C16:V16)</f>
        <v>1151</v>
      </c>
      <c r="X16" s="87">
        <f ca="1">SUMIF($C$6:W$6,X$5,$C16:W16)</f>
        <v>1197</v>
      </c>
      <c r="Y16" s="87">
        <f ca="1">SUM(X16-W16)</f>
        <v>46</v>
      </c>
      <c r="Z16" s="22">
        <f ca="1">IF(Y16=0,0,IF(W16=0,1,Y16/W16))</f>
        <v>3.996524761077324E-2</v>
      </c>
      <c r="AA16" s="87">
        <f>+DC16</f>
        <v>523</v>
      </c>
      <c r="AB16" s="87">
        <f ca="1">OFFSET(DC16,0,14,1,1)</f>
        <v>490</v>
      </c>
      <c r="AC16" s="87">
        <f ca="1">SUM(AB16-AA16)</f>
        <v>-33</v>
      </c>
      <c r="AD16" s="22">
        <f ca="1">IF(AC16=0,0,IF(AA16=0,1,AC16/AA16))</f>
        <v>-6.3097514340344163E-2</v>
      </c>
      <c r="AE16" s="87">
        <f>SUMIF($C$6:AD$6,AE$5,$C16:AD16)</f>
        <v>1674</v>
      </c>
      <c r="AF16" s="87">
        <f ca="1">SUMIF($C$6:AE$6,AF$5,$C16:AE16)</f>
        <v>1687</v>
      </c>
      <c r="AG16" s="87">
        <f ca="1">SUM(AF16-AE16)</f>
        <v>13</v>
      </c>
      <c r="AH16" s="22">
        <f ca="1">IF(AG16=0,0,IF(AE16=0,1,AG16/AE16))</f>
        <v>7.7658303464755076E-3</v>
      </c>
      <c r="AI16" s="87">
        <f>+DD16</f>
        <v>675</v>
      </c>
      <c r="AJ16" s="87">
        <f ca="1">OFFSET(DD16,0,14,1,1)</f>
        <v>682</v>
      </c>
      <c r="AK16" s="87">
        <f ca="1">SUM(AJ16-AI16)</f>
        <v>7</v>
      </c>
      <c r="AL16" s="22">
        <f ca="1">IF(AK16=0,0,IF(AI16=0,1,AK16/AI16))</f>
        <v>1.037037037037037E-2</v>
      </c>
      <c r="AM16" s="87">
        <f>SUMIF($C$6:AL$6,AM$5,$C16:AL16)</f>
        <v>2349</v>
      </c>
      <c r="AN16" s="87">
        <f ca="1">SUMIF($C$6:AM$6,AN$5,$C16:AM16)</f>
        <v>2369</v>
      </c>
      <c r="AO16" s="87">
        <f ca="1">SUM(AN16-AM16)</f>
        <v>20</v>
      </c>
      <c r="AP16" s="22">
        <f ca="1">IF(AO16=0,0,IF(AM16=0,1,AO16/AM16))</f>
        <v>8.5142613878246062E-3</v>
      </c>
      <c r="AQ16" s="87">
        <f>+DE16</f>
        <v>593</v>
      </c>
      <c r="AR16" s="87">
        <f ca="1">OFFSET(DE16,0,14,1,1)</f>
        <v>739</v>
      </c>
      <c r="AS16" s="87">
        <f ca="1">SUM(AR16-AQ16)</f>
        <v>146</v>
      </c>
      <c r="AT16" s="22">
        <f ca="1">IF(AS16=0,0,IF(AQ16=0,1,AS16/AQ16))</f>
        <v>0.24620573355817876</v>
      </c>
      <c r="AU16" s="87">
        <f>SUMIF($C$6:AT$6,AU$5,$C16:AT16)</f>
        <v>2942</v>
      </c>
      <c r="AV16" s="87">
        <f ca="1">SUMIF($C$6:AU$6,AV$5,$C16:AU16)</f>
        <v>3108</v>
      </c>
      <c r="AW16" s="87">
        <f ca="1">SUM(AV16-AU16)</f>
        <v>166</v>
      </c>
      <c r="AX16" s="22">
        <f ca="1">IF(AW16=0,0,IF(AU16=0,1,AW16/AU16))</f>
        <v>5.6424201223657378E-2</v>
      </c>
      <c r="AY16" s="87">
        <f>+DF16</f>
        <v>557</v>
      </c>
      <c r="AZ16" s="87">
        <f ca="1">OFFSET(DF16,0,14,1,1)</f>
        <v>704</v>
      </c>
      <c r="BA16" s="87">
        <f ca="1">SUM(AZ16-AY16)</f>
        <v>147</v>
      </c>
      <c r="BB16" s="22">
        <f ca="1">IF(BA16=0,0,IF(AY16=0,1,BA16/AY16))</f>
        <v>0.26391382405745062</v>
      </c>
      <c r="BC16" s="87">
        <f>SUMIF($C$6:BB$6,BC$5,$C16:BB16)</f>
        <v>3499</v>
      </c>
      <c r="BD16" s="87">
        <f ca="1">SUMIF($C$6:BC$6,BD$5,$C16:BC16)</f>
        <v>3812</v>
      </c>
      <c r="BE16" s="87">
        <f ca="1">SUM(BD16-BC16)</f>
        <v>313</v>
      </c>
      <c r="BF16" s="22">
        <f ca="1">IF(BE16=0,0,IF(BC16=0,1,BE16/BC16))</f>
        <v>8.9454129751357525E-2</v>
      </c>
      <c r="BG16" s="87">
        <f>+DG16</f>
        <v>603</v>
      </c>
      <c r="BH16" s="87">
        <f ca="1">OFFSET(DG16,0,14,1,1)</f>
        <v>556</v>
      </c>
      <c r="BI16" s="87">
        <f ca="1">SUM(BH16-BG16)</f>
        <v>-47</v>
      </c>
      <c r="BJ16" s="22">
        <f ca="1">IF(BI16=0,0,IF(BG16=0,1,BI16/BG16))</f>
        <v>-7.7943615257048099E-2</v>
      </c>
      <c r="BK16" s="87">
        <f>SUMIF($C$6:BJ$6,BK$5,$C16:BJ16)</f>
        <v>4102</v>
      </c>
      <c r="BL16" s="87">
        <f ca="1">SUMIF($C$6:BK$6,BL$5,$C16:BK16)</f>
        <v>4368</v>
      </c>
      <c r="BM16" s="87">
        <f ca="1">SUM(BL16-BK16)</f>
        <v>266</v>
      </c>
      <c r="BN16" s="22">
        <f ca="1">IF(BM16=0,0,IF(BK16=0,1,BM16/BK16))</f>
        <v>6.4846416382252553E-2</v>
      </c>
      <c r="BO16" s="87">
        <f>+DH16</f>
        <v>560</v>
      </c>
      <c r="BP16" s="87">
        <f ca="1">OFFSET(DH16,0,14,1,1)</f>
        <v>652</v>
      </c>
      <c r="BQ16" s="87">
        <f ca="1">SUM(BP16-BO16)</f>
        <v>92</v>
      </c>
      <c r="BR16" s="22">
        <f ca="1">IF(BQ16=0,0,IF(BO16=0,1,BQ16/BO16))</f>
        <v>0.16428571428571428</v>
      </c>
      <c r="BS16" s="87">
        <f>SUMIF($C$6:BR$6,BS$5,$C16:BR16)</f>
        <v>4662</v>
      </c>
      <c r="BT16" s="87">
        <f ca="1">SUMIF($C$6:BS$6,BT$5,$C16:BS16)</f>
        <v>5020</v>
      </c>
      <c r="BU16" s="87">
        <f ca="1">SUM(BT16-BS16)</f>
        <v>358</v>
      </c>
      <c r="BV16" s="22">
        <f ca="1">IF(BU16=0,0,IF(BS16=0,1,BU16/BS16))</f>
        <v>7.6791076791076787E-2</v>
      </c>
      <c r="BW16" s="87">
        <f>+DI16</f>
        <v>689</v>
      </c>
      <c r="BX16" s="87">
        <f ca="1">OFFSET(DI16,0,14,1,1)</f>
        <v>694</v>
      </c>
      <c r="BY16" s="87">
        <f ca="1">SUM(BX16-BW16)</f>
        <v>5</v>
      </c>
      <c r="BZ16" s="22">
        <f ca="1">IF(BY16=0,0,IF(BW16=0,1,BY16/BW16))</f>
        <v>7.2568940493468797E-3</v>
      </c>
      <c r="CA16" s="87">
        <f>SUMIF($C$6:BZ$6,CA$5,$C16:BZ16)</f>
        <v>5351</v>
      </c>
      <c r="CB16" s="87">
        <f ca="1">SUMIF($C$6:CA$6,CB$5,$C16:CA16)</f>
        <v>5714</v>
      </c>
      <c r="CC16" s="87">
        <f ca="1">SUM(CB16-CA16)</f>
        <v>363</v>
      </c>
      <c r="CD16" s="22">
        <f ca="1">IF(CC16=0,0,IF(CA16=0,1,CC16/CA16))</f>
        <v>6.7837787329471128E-2</v>
      </c>
      <c r="CE16" s="87">
        <f>+DJ16</f>
        <v>575</v>
      </c>
      <c r="CF16" s="87">
        <f ca="1">OFFSET(DJ16,0,14,1,1)</f>
        <v>722</v>
      </c>
      <c r="CG16" s="87">
        <f ca="1">SUM(CF16-CE16)</f>
        <v>147</v>
      </c>
      <c r="CH16" s="22">
        <f ca="1">IF(CG16=0,0,IF(CE16=0,1,CG16/CE16))</f>
        <v>0.25565217391304346</v>
      </c>
      <c r="CI16" s="87">
        <f>SUMIF($C$6:CH$6,CI$5,$C16:CH16)</f>
        <v>5926</v>
      </c>
      <c r="CJ16" s="87">
        <f ca="1">SUMIF($C$6:CI$6,CJ$5,$C16:CI16)</f>
        <v>6436</v>
      </c>
      <c r="CK16" s="87">
        <f ca="1">SUM(CJ16-CI16)</f>
        <v>510</v>
      </c>
      <c r="CL16" s="22">
        <f ca="1">IF(CK16=0,0,IF(CI16=0,1,CK16/CI16))</f>
        <v>8.6061424232197092E-2</v>
      </c>
      <c r="CM16" s="87">
        <f>+DK16</f>
        <v>381</v>
      </c>
      <c r="CN16" s="87">
        <f ca="1">OFFSET(DK16,0,14,1,1)</f>
        <v>379</v>
      </c>
      <c r="CO16" s="87">
        <f ca="1">SUM(CN16-CM16)</f>
        <v>-2</v>
      </c>
      <c r="CP16" s="22">
        <f ca="1">IF(CO16=0,0,IF(CM16=0,1,CO16/CM16))</f>
        <v>-5.2493438320209973E-3</v>
      </c>
      <c r="CQ16" s="87">
        <f>SUMIF($C$6:CP$6,CQ$5,$C16:CP16)</f>
        <v>6307</v>
      </c>
      <c r="CR16" s="87">
        <f ca="1">SUMIF($C$6:CQ$6,CR$5,$C16:CQ16)</f>
        <v>6815</v>
      </c>
      <c r="CS16" s="87">
        <f ca="1">SUM(CR16-CQ16)</f>
        <v>508</v>
      </c>
      <c r="CT16" s="22">
        <f ca="1">IF(CS16=0,0,IF(CQ16=0,1,CS16/CQ16))</f>
        <v>8.0545425717456792E-2</v>
      </c>
      <c r="CW16" s="12" t="s">
        <v>10</v>
      </c>
      <c r="CX16" s="81" t="s">
        <v>8</v>
      </c>
      <c r="CY16" s="16"/>
      <c r="CZ16" s="83">
        <f>SUMIF(BWB!$A$100:$A$105,'2009-2010'!CZ$7,BWB!D$100:D$105)</f>
        <v>364</v>
      </c>
      <c r="DA16" s="83">
        <f>SUMIF(BWB!$A$100:$A$105,'2009-2010'!DA$7,BWB!E$100:E$105)</f>
        <v>387</v>
      </c>
      <c r="DB16" s="83">
        <f>SUMIF(BWB!$A$100:$A$105,'2009-2010'!DB$7,BWB!F$100:F$105)</f>
        <v>400</v>
      </c>
      <c r="DC16" s="83">
        <f>SUMIF(BWB!$A$100:$A$105,'2009-2010'!DC$7,BWB!G$100:G$105)</f>
        <v>523</v>
      </c>
      <c r="DD16" s="83">
        <f>SUMIF(BWB!$A$100:$A$105,'2009-2010'!DD$7,BWB!H$100:H$105)</f>
        <v>675</v>
      </c>
      <c r="DE16" s="83">
        <f>SUMIF(BWB!$A$100:$A$105,'2009-2010'!DE$7,BWB!I$100:I$105)</f>
        <v>593</v>
      </c>
      <c r="DF16" s="83">
        <f>SUMIF(BWB!$A$100:$A$105,'2009-2010'!DF$7,BWB!J$100:J$105)</f>
        <v>557</v>
      </c>
      <c r="DG16" s="83">
        <f>SUMIF(BWB!$A$100:$A$105,'2009-2010'!DG$7,BWB!K$100:K$105)</f>
        <v>603</v>
      </c>
      <c r="DH16" s="83">
        <f>SUMIF(BWB!$A$100:$A$105,'2009-2010'!DH$7,BWB!L$100:L$105)</f>
        <v>560</v>
      </c>
      <c r="DI16" s="83">
        <f>SUMIF(BWB!$A$100:$A$105,'2009-2010'!DI$7,BWB!M$100:M$105)</f>
        <v>689</v>
      </c>
      <c r="DJ16" s="83">
        <f>SUMIF(BWB!$A$100:$A$105,'2009-2010'!DJ$7,BWB!N$100:N$105)</f>
        <v>575</v>
      </c>
      <c r="DK16" s="83">
        <f>SUMIF(BWB!$A$100:$A$105,'2009-2010'!DK$7,BWB!O$100:O$105)</f>
        <v>381</v>
      </c>
      <c r="DN16" s="83">
        <f>SUMIF(BWB!$A$100:$A$105,'2009-2010'!DN$7,BWB!D$100:D$105)</f>
        <v>425</v>
      </c>
      <c r="DO16" s="83">
        <f>SUMIF(BWB!$A$100:$A$105,'2009-2010'!DO$7,BWB!E$100:E$105)</f>
        <v>377</v>
      </c>
      <c r="DP16" s="83">
        <f>SUMIF(BWB!$A$100:$A$105,'2009-2010'!DP$7,BWB!F$100:F$105)</f>
        <v>395</v>
      </c>
      <c r="DQ16" s="83">
        <f>SUMIF(BWB!$A$100:$A$105,'2009-2010'!DQ$7,BWB!G$100:G$105)</f>
        <v>490</v>
      </c>
      <c r="DR16" s="83">
        <f>SUMIF(BWB!$A$100:$A$105,'2009-2010'!DR$7,BWB!H$100:H$105)</f>
        <v>682</v>
      </c>
      <c r="DS16" s="83">
        <f>SUMIF(BWB!$A$100:$A$105,'2009-2010'!DS$7,BWB!I$100:I$105)</f>
        <v>739</v>
      </c>
      <c r="DT16" s="83">
        <f>SUMIF(BWB!$A$100:$A$105,'2009-2010'!DT$7,BWB!J$100:J$105)</f>
        <v>704</v>
      </c>
      <c r="DU16" s="83">
        <f>SUMIF(BWB!$A$100:$A$105,'2009-2010'!DU$7,BWB!K$100:K$105)</f>
        <v>556</v>
      </c>
      <c r="DV16" s="83">
        <f>SUMIF(BWB!$A$100:$A$105,'2009-2010'!DV$7,BWB!L$100:L$105)</f>
        <v>652</v>
      </c>
      <c r="DW16" s="83">
        <f>SUMIF(BWB!$A$100:$A$105,'2009-2010'!DW$7,BWB!M$100:M$105)</f>
        <v>694</v>
      </c>
      <c r="DX16" s="83">
        <f>SUMIF(BWB!$A$100:$A$105,'2009-2010'!DX$7,BWB!N$100:N$105)</f>
        <v>722</v>
      </c>
      <c r="DY16" s="83">
        <f>SUMIF(BWB!$A$100:$A$105,'2009-2010'!DY$7,BWB!O$100:O$105)</f>
        <v>379</v>
      </c>
      <c r="DZ16"/>
    </row>
    <row r="17" spans="1:130" s="16" customFormat="1" ht="15.6">
      <c r="A17" s="90"/>
      <c r="B17" s="27" t="s">
        <v>9</v>
      </c>
      <c r="C17" s="14">
        <f>+SUM(C14:C16)</f>
        <v>287546</v>
      </c>
      <c r="D17" s="14">
        <f ca="1">+SUM(D14:D16)</f>
        <v>317453</v>
      </c>
      <c r="E17" s="14">
        <f ca="1">SUM(E14:E16)</f>
        <v>29907</v>
      </c>
      <c r="F17" s="15">
        <f ca="1">IF(E17=0,0,IF(C17=0,1,E17/C17))</f>
        <v>0.10400770659303207</v>
      </c>
      <c r="G17" s="14">
        <f>SUM(G14:G16)</f>
        <v>287546</v>
      </c>
      <c r="H17" s="14">
        <f ca="1">SUM(H14:H16)</f>
        <v>317453</v>
      </c>
      <c r="I17" s="14">
        <f ca="1">SUM(I14:I16)</f>
        <v>29907</v>
      </c>
      <c r="J17" s="15">
        <f ca="1">IF(I17=0,0,IF(G17=0,1,I17/G17))</f>
        <v>0.10400770659303207</v>
      </c>
      <c r="K17" s="14">
        <f>+SUM(K14:K16)</f>
        <v>284423</v>
      </c>
      <c r="L17" s="14">
        <f ca="1">+SUM(L14:L16)</f>
        <v>299909</v>
      </c>
      <c r="M17" s="14">
        <f ca="1">SUM(M14:M16)</f>
        <v>15486</v>
      </c>
      <c r="N17" s="15">
        <f ca="1">IF(M17=0,0,IF(K17=0,1,M17/K17))</f>
        <v>5.4447073548904275E-2</v>
      </c>
      <c r="O17" s="14">
        <f>SUM(O14:O16)</f>
        <v>571969</v>
      </c>
      <c r="P17" s="14">
        <f ca="1">SUM(P14:P16)</f>
        <v>617362</v>
      </c>
      <c r="Q17" s="14">
        <f ca="1">SUM(Q14:Q16)</f>
        <v>45393</v>
      </c>
      <c r="R17" s="15">
        <f ca="1">IF(Q17=0,0,IF(O17=0,1,Q17/O17))</f>
        <v>7.9362692733347437E-2</v>
      </c>
      <c r="S17" s="14">
        <f>+SUM(S14:S16)</f>
        <v>342158</v>
      </c>
      <c r="T17" s="14">
        <f ca="1">+SUM(T14:T16)</f>
        <v>381899</v>
      </c>
      <c r="U17" s="14">
        <f ca="1">SUM(U14:U16)</f>
        <v>39741</v>
      </c>
      <c r="V17" s="15">
        <f ca="1">IF(U17=0,0,IF(S17=0,1,U17/S17))</f>
        <v>0.11614809532438231</v>
      </c>
      <c r="W17" s="14">
        <f>SUM(W14:W16)</f>
        <v>914127</v>
      </c>
      <c r="X17" s="14">
        <f ca="1">SUM(X14:X16)</f>
        <v>999261</v>
      </c>
      <c r="Y17" s="14">
        <f ca="1">SUM(Y14:Y16)</f>
        <v>85134</v>
      </c>
      <c r="Z17" s="15">
        <f ca="1">IF(Y17=0,0,IF(W17=0,1,Y17/W17))</f>
        <v>9.3131479542776882E-2</v>
      </c>
      <c r="AA17" s="14">
        <f>+SUM(AA14:AA16)</f>
        <v>347141</v>
      </c>
      <c r="AB17" s="14">
        <f ca="1">+SUM(AB14:AB16)</f>
        <v>386804</v>
      </c>
      <c r="AC17" s="14">
        <f ca="1">SUM(AC14:AC16)</f>
        <v>39663</v>
      </c>
      <c r="AD17" s="15">
        <f ca="1">IF(AC17=0,0,IF(AA17=0,1,AC17/AA17))</f>
        <v>0.11425616680253844</v>
      </c>
      <c r="AE17" s="14">
        <f>SUM(AE14:AE16)</f>
        <v>1261268</v>
      </c>
      <c r="AF17" s="14">
        <f ca="1">SUM(AF14:AF16)</f>
        <v>1386065</v>
      </c>
      <c r="AG17" s="14">
        <f ca="1">SUM(AG14:AG16)</f>
        <v>124797</v>
      </c>
      <c r="AH17" s="15">
        <f ca="1">IF(AG17=0,0,IF(AE17=0,1,AG17/AE17))</f>
        <v>9.8945664204594108E-2</v>
      </c>
      <c r="AI17" s="14">
        <f>+SUM(AI14:AI16)</f>
        <v>390363</v>
      </c>
      <c r="AJ17" s="14">
        <f ca="1">+SUM(AJ14:AJ16)</f>
        <v>411715</v>
      </c>
      <c r="AK17" s="14">
        <f ca="1">SUM(AK14:AK16)</f>
        <v>21352</v>
      </c>
      <c r="AL17" s="15">
        <f ca="1">IF(AK17=0,0,IF(AI17=0,1,AK17/AI17))</f>
        <v>5.4697806913052725E-2</v>
      </c>
      <c r="AM17" s="14">
        <f>SUM(AM14:AM16)</f>
        <v>1651631</v>
      </c>
      <c r="AN17" s="14">
        <f ca="1">SUM(AN14:AN16)</f>
        <v>1797780</v>
      </c>
      <c r="AO17" s="14">
        <f ca="1">SUM(AO14:AO16)</f>
        <v>146149</v>
      </c>
      <c r="AP17" s="15">
        <f ca="1">IF(AO17=0,0,IF(AM17=0,1,AO17/AM17))</f>
        <v>8.8487682781444518E-2</v>
      </c>
      <c r="AQ17" s="14">
        <f>+SUM(AQ14:AQ16)</f>
        <v>379449</v>
      </c>
      <c r="AR17" s="14">
        <f ca="1">+SUM(AR14:AR16)</f>
        <v>424468</v>
      </c>
      <c r="AS17" s="14">
        <f ca="1">SUM(AS14:AS16)</f>
        <v>45019</v>
      </c>
      <c r="AT17" s="15">
        <f ca="1">IF(AS17=0,0,IF(AQ17=0,1,AS17/AQ17))</f>
        <v>0.11864308510498117</v>
      </c>
      <c r="AU17" s="14">
        <f>SUM(AU14:AU16)</f>
        <v>2031080</v>
      </c>
      <c r="AV17" s="14">
        <f ca="1">SUM(AV14:AV16)</f>
        <v>2222248</v>
      </c>
      <c r="AW17" s="14">
        <f ca="1">SUM(AW14:AW16)</f>
        <v>191168</v>
      </c>
      <c r="AX17" s="15">
        <f ca="1">IF(AW17=0,0,IF(AU17=0,1,AW17/AU17))</f>
        <v>9.4121354156409404E-2</v>
      </c>
      <c r="AY17" s="14">
        <f>+SUM(AY14:AY16)</f>
        <v>441119</v>
      </c>
      <c r="AZ17" s="14">
        <f ca="1">+SUM(AZ14:AZ16)</f>
        <v>465685</v>
      </c>
      <c r="BA17" s="14">
        <f ca="1">SUM(BA14:BA16)</f>
        <v>24566</v>
      </c>
      <c r="BB17" s="15">
        <f ca="1">IF(BA17=0,0,IF(AY17=0,1,BA17/AY17))</f>
        <v>5.5690187908478211E-2</v>
      </c>
      <c r="BC17" s="14">
        <f>SUM(BC14:BC16)</f>
        <v>2472199</v>
      </c>
      <c r="BD17" s="14">
        <f ca="1">SUM(BD14:BD16)</f>
        <v>2687933</v>
      </c>
      <c r="BE17" s="14">
        <f ca="1">SUM(BE14:BE16)</f>
        <v>215734</v>
      </c>
      <c r="BF17" s="15">
        <f ca="1">IF(BE17=0,0,IF(BC17=0,1,BE17/BC17))</f>
        <v>8.7264010704639877E-2</v>
      </c>
      <c r="BG17" s="14">
        <f>+SUM(BG14:BG16)</f>
        <v>463316</v>
      </c>
      <c r="BH17" s="14">
        <f ca="1">+SUM(BH14:BH16)</f>
        <v>481449</v>
      </c>
      <c r="BI17" s="14">
        <f ca="1">SUM(BI14:BI16)</f>
        <v>18133</v>
      </c>
      <c r="BJ17" s="15">
        <f ca="1">IF(BI17=0,0,IF(BG17=0,1,BI17/BG17))</f>
        <v>3.9137435357293943E-2</v>
      </c>
      <c r="BK17" s="14">
        <f>SUM(BK14:BK16)</f>
        <v>2935515</v>
      </c>
      <c r="BL17" s="14">
        <f ca="1">SUM(BL14:BL16)</f>
        <v>3169382</v>
      </c>
      <c r="BM17" s="14">
        <f ca="1">SUM(BM14:BM16)</f>
        <v>233867</v>
      </c>
      <c r="BN17" s="15">
        <f ca="1">IF(BM17=0,0,IF(BK17=0,1,BM17/BK17))</f>
        <v>7.966813318957662E-2</v>
      </c>
      <c r="BO17" s="14">
        <f>+SUM(BO14:BO16)</f>
        <v>401323</v>
      </c>
      <c r="BP17" s="14">
        <f ca="1">+SUM(BP14:BP16)</f>
        <v>413463</v>
      </c>
      <c r="BQ17" s="14">
        <f ca="1">SUM(BQ14:BQ16)</f>
        <v>12140</v>
      </c>
      <c r="BR17" s="15">
        <f ca="1">IF(BQ17=0,0,IF(BO17=0,1,BQ17/BO17))</f>
        <v>3.0249948296010944E-2</v>
      </c>
      <c r="BS17" s="14">
        <f>SUM(BS14:BS16)</f>
        <v>3336838</v>
      </c>
      <c r="BT17" s="14">
        <f ca="1">SUM(BT14:BT16)</f>
        <v>3582845</v>
      </c>
      <c r="BU17" s="14">
        <f ca="1">SUM(BU14:BU16)</f>
        <v>246007</v>
      </c>
      <c r="BV17" s="15">
        <f ca="1">IF(BU17=0,0,IF(BS17=0,1,BU17/BS17))</f>
        <v>7.3724585970310813E-2</v>
      </c>
      <c r="BW17" s="14">
        <f>+SUM(BW14:BW16)</f>
        <v>403670</v>
      </c>
      <c r="BX17" s="14">
        <f ca="1">+SUM(BX14:BX16)</f>
        <v>416821</v>
      </c>
      <c r="BY17" s="14">
        <f ca="1">SUM(BY14:BY16)</f>
        <v>13151</v>
      </c>
      <c r="BZ17" s="15">
        <f ca="1">IF(BY17=0,0,IF(BW17=0,1,BY17/BW17))</f>
        <v>3.2578591423687665E-2</v>
      </c>
      <c r="CA17" s="14">
        <f>SUM(CA14:CA16)</f>
        <v>3740508</v>
      </c>
      <c r="CB17" s="14">
        <f ca="1">SUM(CB14:CB16)</f>
        <v>3999666</v>
      </c>
      <c r="CC17" s="14">
        <f ca="1">SUM(CC14:CC16)</f>
        <v>259158</v>
      </c>
      <c r="CD17" s="15">
        <f ca="1">IF(CC17=0,0,IF(CA17=0,1,CC17/CA17))</f>
        <v>6.928417209641044E-2</v>
      </c>
      <c r="CE17" s="14">
        <f>+SUM(CE14:CE16)</f>
        <v>379342</v>
      </c>
      <c r="CF17" s="14">
        <f ca="1">+SUM(CF14:CF16)</f>
        <v>405030</v>
      </c>
      <c r="CG17" s="14">
        <f ca="1">SUM(CG14:CG16)</f>
        <v>25688</v>
      </c>
      <c r="CH17" s="15">
        <f ca="1">IF(CG17=0,0,IF(CE17=0,1,CG17/CE17))</f>
        <v>6.7717257777941811E-2</v>
      </c>
      <c r="CI17" s="14">
        <f>SUM(CI14:CI16)</f>
        <v>4119850</v>
      </c>
      <c r="CJ17" s="14">
        <f ca="1">SUM(CJ14:CJ16)</f>
        <v>4404696</v>
      </c>
      <c r="CK17" s="14">
        <f ca="1">SUM(CK14:CK16)</f>
        <v>284846</v>
      </c>
      <c r="CL17" s="15">
        <f ca="1">IF(CK17=0,0,IF(CI17=0,1,CK17/CI17))</f>
        <v>6.9139895869995263E-2</v>
      </c>
      <c r="CM17" s="14">
        <f>+SUM(CM14:CM16)</f>
        <v>361023</v>
      </c>
      <c r="CN17" s="14">
        <f ca="1">+SUM(CN14:CN16)</f>
        <v>342331</v>
      </c>
      <c r="CO17" s="14">
        <f ca="1">SUM(CO14:CO16)</f>
        <v>-18692</v>
      </c>
      <c r="CP17" s="15">
        <f ca="1">IF(CO17=0,0,IF(CM17=0,1,CO17/CM17))</f>
        <v>-5.1775094661558961E-2</v>
      </c>
      <c r="CQ17" s="14">
        <f>SUM(CQ14:CQ16)</f>
        <v>4480873</v>
      </c>
      <c r="CR17" s="14">
        <f ca="1">SUM(CR14:CR16)</f>
        <v>4747027</v>
      </c>
      <c r="CS17" s="14">
        <f ca="1">SUM(CS14:CS16)</f>
        <v>266154</v>
      </c>
      <c r="CT17" s="15">
        <f ca="1">IF(CS17=0,0,IF(CQ17=0,1,CS17/CQ17))</f>
        <v>5.9397800383987676E-2</v>
      </c>
      <c r="CW17" s="12"/>
      <c r="CX17" s="12"/>
      <c r="CZ17" s="84"/>
      <c r="DA17" s="84"/>
      <c r="DB17" s="84"/>
      <c r="DC17" s="84"/>
      <c r="DD17" s="84"/>
      <c r="DE17" s="84"/>
      <c r="DF17" s="84"/>
      <c r="DG17" s="84"/>
      <c r="DH17" s="84"/>
      <c r="DI17" s="84"/>
      <c r="DJ17" s="84"/>
      <c r="DK17" s="84"/>
      <c r="DL17" s="12"/>
      <c r="DM17" s="12"/>
      <c r="DN17" s="84"/>
      <c r="DO17" s="84"/>
      <c r="DP17" s="84"/>
      <c r="DQ17" s="84"/>
      <c r="DR17" s="84"/>
      <c r="DS17" s="84"/>
      <c r="DT17" s="84"/>
      <c r="DU17" s="84"/>
      <c r="DV17" s="84"/>
      <c r="DW17" s="84"/>
      <c r="DX17" s="84"/>
      <c r="DY17" s="84"/>
      <c r="DZ17"/>
    </row>
    <row r="18" spans="1:130" s="12" customFormat="1" ht="15.6">
      <c r="A18" s="91"/>
      <c r="B18" s="28"/>
      <c r="C18" s="9"/>
      <c r="D18" s="9"/>
      <c r="E18" s="10"/>
      <c r="F18" s="11"/>
      <c r="G18" s="9"/>
      <c r="H18" s="13"/>
      <c r="I18" s="10"/>
      <c r="J18" s="11"/>
      <c r="K18" s="9"/>
      <c r="L18" s="9"/>
      <c r="M18" s="10"/>
      <c r="N18" s="11"/>
      <c r="O18" s="9"/>
      <c r="P18" s="13"/>
      <c r="Q18" s="10"/>
      <c r="R18" s="11"/>
      <c r="S18" s="9"/>
      <c r="T18" s="9"/>
      <c r="U18" s="10"/>
      <c r="V18" s="11"/>
      <c r="W18" s="9"/>
      <c r="X18" s="13"/>
      <c r="Y18" s="10"/>
      <c r="Z18" s="11"/>
      <c r="AA18" s="9"/>
      <c r="AB18" s="9"/>
      <c r="AC18" s="10"/>
      <c r="AD18" s="11"/>
      <c r="AE18" s="9"/>
      <c r="AF18" s="13"/>
      <c r="AG18" s="10"/>
      <c r="AH18" s="11"/>
      <c r="AI18" s="9"/>
      <c r="AJ18" s="9"/>
      <c r="AK18" s="10"/>
      <c r="AL18" s="11"/>
      <c r="AM18" s="9"/>
      <c r="AN18" s="13"/>
      <c r="AO18" s="10"/>
      <c r="AP18" s="11"/>
      <c r="AQ18" s="9"/>
      <c r="AR18" s="9"/>
      <c r="AS18" s="10"/>
      <c r="AT18" s="11"/>
      <c r="AU18" s="9"/>
      <c r="AV18" s="13"/>
      <c r="AW18" s="10"/>
      <c r="AX18" s="11"/>
      <c r="AY18" s="9"/>
      <c r="AZ18" s="9"/>
      <c r="BA18" s="10"/>
      <c r="BB18" s="11"/>
      <c r="BC18" s="9"/>
      <c r="BD18" s="13"/>
      <c r="BE18" s="10"/>
      <c r="BF18" s="11"/>
      <c r="BG18" s="9"/>
      <c r="BH18" s="9"/>
      <c r="BI18" s="10"/>
      <c r="BJ18" s="11"/>
      <c r="BK18" s="9"/>
      <c r="BL18" s="13"/>
      <c r="BM18" s="10"/>
      <c r="BN18" s="11"/>
      <c r="BO18" s="9"/>
      <c r="BP18" s="9"/>
      <c r="BQ18" s="10"/>
      <c r="BR18" s="11"/>
      <c r="BS18" s="9"/>
      <c r="BT18" s="13"/>
      <c r="BU18" s="10"/>
      <c r="BV18" s="11"/>
      <c r="BW18" s="9"/>
      <c r="BX18" s="9"/>
      <c r="BY18" s="10"/>
      <c r="BZ18" s="11"/>
      <c r="CA18" s="9"/>
      <c r="CB18" s="13"/>
      <c r="CC18" s="10"/>
      <c r="CD18" s="11"/>
      <c r="CE18" s="9"/>
      <c r="CF18" s="9"/>
      <c r="CG18" s="10"/>
      <c r="CH18" s="11"/>
      <c r="CI18" s="9"/>
      <c r="CJ18" s="13"/>
      <c r="CK18" s="10"/>
      <c r="CL18" s="11"/>
      <c r="CM18" s="9"/>
      <c r="CN18" s="9"/>
      <c r="CO18" s="10"/>
      <c r="CP18" s="11"/>
      <c r="CQ18" s="9"/>
      <c r="CR18" s="13"/>
      <c r="CS18" s="10"/>
      <c r="CT18" s="11"/>
      <c r="CY18" s="16"/>
      <c r="CZ18" s="84"/>
      <c r="DA18" s="84"/>
      <c r="DB18" s="84"/>
      <c r="DC18" s="84"/>
      <c r="DD18" s="84"/>
      <c r="DE18" s="84"/>
      <c r="DF18" s="84"/>
      <c r="DG18" s="84"/>
      <c r="DH18" s="84"/>
      <c r="DI18" s="84"/>
      <c r="DJ18" s="84"/>
      <c r="DK18" s="84"/>
      <c r="DN18" s="84"/>
      <c r="DO18" s="84"/>
      <c r="DP18" s="84"/>
      <c r="DQ18" s="84"/>
      <c r="DR18" s="84"/>
      <c r="DS18" s="84"/>
      <c r="DT18" s="84"/>
      <c r="DU18" s="84"/>
      <c r="DV18" s="84"/>
      <c r="DW18" s="84"/>
      <c r="DX18" s="84"/>
      <c r="DY18" s="84"/>
      <c r="DZ18"/>
    </row>
    <row r="19" spans="1:130" s="12" customFormat="1" ht="15" customHeight="1">
      <c r="A19" s="99"/>
      <c r="B19" s="31" t="s">
        <v>6</v>
      </c>
      <c r="C19" s="21">
        <f>+CZ19</f>
        <v>339431</v>
      </c>
      <c r="D19" s="21">
        <f ca="1">OFFSET(CZ19,0,14,1,1)</f>
        <v>290557</v>
      </c>
      <c r="E19" s="21">
        <f ca="1">SUM(D19-C19)</f>
        <v>-48874</v>
      </c>
      <c r="F19" s="22">
        <f ca="1">IF(E19=0,0,IF(C19=0,1,E19/C19))</f>
        <v>-0.14398802702169219</v>
      </c>
      <c r="G19" s="21">
        <f>SUMIF($C$6:F$6,G$5,$C19:F19)</f>
        <v>339431</v>
      </c>
      <c r="H19" s="21">
        <f ca="1">SUMIF($C$6:G$6,H$5,$C19:G19)</f>
        <v>290557</v>
      </c>
      <c r="I19" s="21">
        <f ca="1">SUM(H19-G19)</f>
        <v>-48874</v>
      </c>
      <c r="J19" s="22">
        <f ca="1">IF(I19=0,0,IF(G19=0,1,I19/G19))</f>
        <v>-0.14398802702169219</v>
      </c>
      <c r="K19" s="21">
        <f>+DA19</f>
        <v>323410</v>
      </c>
      <c r="L19" s="21">
        <f ca="1">OFFSET(DA19,0,14,1,1)</f>
        <v>260065</v>
      </c>
      <c r="M19" s="21">
        <f ca="1">SUM(L19-K19)</f>
        <v>-63345</v>
      </c>
      <c r="N19" s="22">
        <f ca="1">IF(M19=0,0,IF(K19=0,1,M19/K19))</f>
        <v>-0.1958659286973192</v>
      </c>
      <c r="O19" s="21">
        <f>SUMIF($C$6:N$6,O$5,$C19:N19)</f>
        <v>662841</v>
      </c>
      <c r="P19" s="21">
        <f ca="1">SUMIF($C$6:O$6,P$5,$C19:O19)</f>
        <v>550622</v>
      </c>
      <c r="Q19" s="21">
        <f ca="1">SUM(P19-O19)</f>
        <v>-112219</v>
      </c>
      <c r="R19" s="22">
        <f ca="1">IF(Q19=0,0,IF(O19=0,1,Q19/O19))</f>
        <v>-0.16930002821189397</v>
      </c>
      <c r="S19" s="21">
        <f>+DB19</f>
        <v>358180</v>
      </c>
      <c r="T19" s="21">
        <f ca="1">OFFSET(DB19,0,14,1,1)</f>
        <v>308051</v>
      </c>
      <c r="U19" s="21">
        <f ca="1">SUM(T19-S19)</f>
        <v>-50129</v>
      </c>
      <c r="V19" s="22">
        <f ca="1">IF(U19=0,0,IF(S19=0,1,U19/S19))</f>
        <v>-0.13995477134401699</v>
      </c>
      <c r="W19" s="21">
        <f>SUMIF($C$6:V$6,W$5,$C19:V19)</f>
        <v>1021021</v>
      </c>
      <c r="X19" s="21">
        <f ca="1">SUMIF($C$6:W$6,X$5,$C19:W19)</f>
        <v>858673</v>
      </c>
      <c r="Y19" s="21">
        <f ca="1">SUM(X19-W19)</f>
        <v>-162348</v>
      </c>
      <c r="Z19" s="22">
        <f ca="1">IF(Y19=0,0,IF(W19=0,1,Y19/W19))</f>
        <v>-0.15900554445011414</v>
      </c>
      <c r="AA19" s="21">
        <f>+DC19</f>
        <v>352225</v>
      </c>
      <c r="AB19" s="21">
        <f ca="1">OFFSET(DC19,0,14,1,1)</f>
        <v>282707</v>
      </c>
      <c r="AC19" s="21">
        <f ca="1">SUM(AB19-AA19)</f>
        <v>-69518</v>
      </c>
      <c r="AD19" s="22">
        <f ca="1">IF(AC19=0,0,IF(AA19=0,1,AC19/AA19))</f>
        <v>-0.1973681595571013</v>
      </c>
      <c r="AE19" s="21">
        <f>SUMIF($C$6:AD$6,AE$5,$C19:AD19)</f>
        <v>1373246</v>
      </c>
      <c r="AF19" s="21">
        <f ca="1">SUMIF($C$6:AE$6,AF$5,$C19:AE19)</f>
        <v>1141380</v>
      </c>
      <c r="AG19" s="21">
        <f ca="1">SUM(AF19-AE19)</f>
        <v>-231866</v>
      </c>
      <c r="AH19" s="22">
        <f ca="1">IF(AG19=0,0,IF(AE19=0,1,AG19/AE19))</f>
        <v>-0.16884520326292593</v>
      </c>
      <c r="AI19" s="21">
        <f>+DD19</f>
        <v>354979</v>
      </c>
      <c r="AJ19" s="21">
        <f ca="1">OFFSET(DD19,0,14,1,1)</f>
        <v>271265</v>
      </c>
      <c r="AK19" s="21">
        <f ca="1">SUM(AJ19-AI19)</f>
        <v>-83714</v>
      </c>
      <c r="AL19" s="22">
        <f ca="1">IF(AK19=0,0,IF(AI19=0,1,AK19/AI19))</f>
        <v>-0.23582803489783902</v>
      </c>
      <c r="AM19" s="21">
        <f>SUMIF($C$6:AL$6,AM$5,$C19:AL19)</f>
        <v>1728225</v>
      </c>
      <c r="AN19" s="21">
        <f ca="1">SUMIF($C$6:AM$6,AN$5,$C19:AM19)</f>
        <v>1412645</v>
      </c>
      <c r="AO19" s="21">
        <f ca="1">SUM(AN19-AM19)</f>
        <v>-315580</v>
      </c>
      <c r="AP19" s="22">
        <f ca="1">IF(AO19=0,0,IF(AM19=0,1,AO19/AM19))</f>
        <v>-0.1826035383124304</v>
      </c>
      <c r="AQ19" s="21">
        <f>+DE19</f>
        <v>306865</v>
      </c>
      <c r="AR19" s="21">
        <f ca="1">OFFSET(DE19,0,14,1,1)</f>
        <v>273088</v>
      </c>
      <c r="AS19" s="21">
        <f ca="1">SUM(AR19-AQ19)</f>
        <v>-33777</v>
      </c>
      <c r="AT19" s="22">
        <f ca="1">IF(AS19=0,0,IF(AQ19=0,1,AS19/AQ19))</f>
        <v>-0.11007120394961954</v>
      </c>
      <c r="AU19" s="21">
        <f>SUMIF($C$6:AT$6,AU$5,$C19:AT19)</f>
        <v>2035090</v>
      </c>
      <c r="AV19" s="21">
        <f ca="1">SUMIF($C$6:AU$6,AV$5,$C19:AU19)</f>
        <v>1685733</v>
      </c>
      <c r="AW19" s="21">
        <f ca="1">SUM(AV19-AU19)</f>
        <v>-349357</v>
      </c>
      <c r="AX19" s="22">
        <f ca="1">IF(AW19=0,0,IF(AU19=0,1,AW19/AU19))</f>
        <v>-0.17166660933914471</v>
      </c>
      <c r="AY19" s="21">
        <f>+DF19</f>
        <v>318243</v>
      </c>
      <c r="AZ19" s="21">
        <f ca="1">OFFSET(DF19,0,14,1,1)</f>
        <v>299888</v>
      </c>
      <c r="BA19" s="21">
        <f ca="1">SUM(AZ19-AY19)</f>
        <v>-18355</v>
      </c>
      <c r="BB19" s="22">
        <f ca="1">IF(BA19=0,0,IF(AY19=0,1,BA19/AY19))</f>
        <v>-5.7676052576176064E-2</v>
      </c>
      <c r="BC19" s="21">
        <f>SUMIF($C$6:BB$6,BC$5,$C19:BB19)</f>
        <v>2353333</v>
      </c>
      <c r="BD19" s="21">
        <f ca="1">SUMIF($C$6:BC$6,BD$5,$C19:BC19)</f>
        <v>1985621</v>
      </c>
      <c r="BE19" s="21">
        <f ca="1">SUM(BD19-BC19)</f>
        <v>-367712</v>
      </c>
      <c r="BF19" s="22">
        <f ca="1">IF(BE19=0,0,IF(BC19=0,1,BE19/BC19))</f>
        <v>-0.15625158020560626</v>
      </c>
      <c r="BG19" s="21">
        <f>+DG19</f>
        <v>323389</v>
      </c>
      <c r="BH19" s="21">
        <f ca="1">OFFSET(DG19,0,14,1,1)</f>
        <v>310273</v>
      </c>
      <c r="BI19" s="21">
        <f ca="1">SUM(BH19-BG19)</f>
        <v>-13116</v>
      </c>
      <c r="BJ19" s="22">
        <f ca="1">IF(BI19=0,0,IF(BG19=0,1,BI19/BG19))</f>
        <v>-4.0557965793518024E-2</v>
      </c>
      <c r="BK19" s="21">
        <f>SUMIF($C$6:BJ$6,BK$5,$C19:BJ19)</f>
        <v>2676722</v>
      </c>
      <c r="BL19" s="21">
        <f ca="1">SUMIF($C$6:BK$6,BL$5,$C19:BK19)</f>
        <v>2295894</v>
      </c>
      <c r="BM19" s="21">
        <f ca="1">SUM(BL19-BK19)</f>
        <v>-380828</v>
      </c>
      <c r="BN19" s="22">
        <f ca="1">IF(BM19=0,0,IF(BK19=0,1,BM19/BK19))</f>
        <v>-0.14227402023818686</v>
      </c>
      <c r="BO19" s="21">
        <f>+DH19</f>
        <v>306258</v>
      </c>
      <c r="BP19" s="21">
        <f ca="1">OFFSET(DH19,0,14,1,1)</f>
        <v>298920</v>
      </c>
      <c r="BQ19" s="21">
        <f ca="1">SUM(BP19-BO19)</f>
        <v>-7338</v>
      </c>
      <c r="BR19" s="22">
        <f ca="1">IF(BQ19=0,0,IF(BO19=0,1,BQ19/BO19))</f>
        <v>-2.3960190427678624E-2</v>
      </c>
      <c r="BS19" s="21">
        <f>SUMIF($C$6:BR$6,BS$5,$C19:BR19)</f>
        <v>2982980</v>
      </c>
      <c r="BT19" s="21">
        <f ca="1">SUMIF($C$6:BS$6,BT$5,$C19:BS19)</f>
        <v>2594814</v>
      </c>
      <c r="BU19" s="21">
        <f ca="1">SUM(BT19-BS19)</f>
        <v>-388166</v>
      </c>
      <c r="BV19" s="22">
        <f ca="1">IF(BU19=0,0,IF(BS19=0,1,BU19/BS19))</f>
        <v>-0.13012692005980597</v>
      </c>
      <c r="BW19" s="21">
        <f>+DI19</f>
        <v>307649</v>
      </c>
      <c r="BX19" s="21">
        <f ca="1">OFFSET(DI19,0,14,1,1)</f>
        <v>306727</v>
      </c>
      <c r="BY19" s="21">
        <f ca="1">SUM(BX19-BW19)</f>
        <v>-922</v>
      </c>
      <c r="BZ19" s="22">
        <f ca="1">IF(BY19=0,0,IF(BW19=0,1,BY19/BW19))</f>
        <v>-2.9969218167457071E-3</v>
      </c>
      <c r="CA19" s="21">
        <f>SUMIF($C$6:BZ$6,CA$5,$C19:BZ19)</f>
        <v>3290629</v>
      </c>
      <c r="CB19" s="21">
        <f ca="1">SUMIF($C$6:CA$6,CB$5,$C19:CA19)</f>
        <v>2901541</v>
      </c>
      <c r="CC19" s="21">
        <f ca="1">SUM(CB19-CA19)</f>
        <v>-389088</v>
      </c>
      <c r="CD19" s="22">
        <f ca="1">IF(CC19=0,0,IF(CA19=0,1,CC19/CA19))</f>
        <v>-0.11824122379034525</v>
      </c>
      <c r="CE19" s="21">
        <f>+DJ19</f>
        <v>298454</v>
      </c>
      <c r="CF19" s="21">
        <f ca="1">OFFSET(DJ19,0,14,1,1)</f>
        <v>296126</v>
      </c>
      <c r="CG19" s="21">
        <f ca="1">SUM(CF19-CE19)</f>
        <v>-2328</v>
      </c>
      <c r="CH19" s="22">
        <f ca="1">IF(CG19=0,0,IF(CE19=0,1,CG19/CE19))</f>
        <v>-7.8001970152854379E-3</v>
      </c>
      <c r="CI19" s="21">
        <f>SUMIF($C$6:CH$6,CI$5,$C19:CH19)</f>
        <v>3589083</v>
      </c>
      <c r="CJ19" s="21">
        <f ca="1">SUMIF($C$6:CI$6,CJ$5,$C19:CI19)</f>
        <v>3197667</v>
      </c>
      <c r="CK19" s="21">
        <f ca="1">SUM(CJ19-CI19)</f>
        <v>-391416</v>
      </c>
      <c r="CL19" s="22">
        <f ca="1">IF(CK19=0,0,IF(CI19=0,1,CK19/CI19))</f>
        <v>-0.10905738318116355</v>
      </c>
      <c r="CM19" s="21">
        <f>+DK19</f>
        <v>302396</v>
      </c>
      <c r="CN19" s="21">
        <f ca="1">OFFSET(DK19,0,14,1,1)</f>
        <v>306850</v>
      </c>
      <c r="CO19" s="21">
        <f ca="1">SUM(CN19-CM19)</f>
        <v>4454</v>
      </c>
      <c r="CP19" s="22">
        <f ca="1">IF(CO19=0,0,IF(CM19=0,1,CO19/CM19))</f>
        <v>1.472903080728581E-2</v>
      </c>
      <c r="CQ19" s="21">
        <f>SUMIF($C$6:CP$6,CQ$5,$C19:CP19)</f>
        <v>3891479</v>
      </c>
      <c r="CR19" s="21">
        <f ca="1">SUMIF($C$6:CQ$6,CR$5,$C19:CQ19)</f>
        <v>3504517</v>
      </c>
      <c r="CS19" s="21">
        <f ca="1">SUM(CR19-CQ19)</f>
        <v>-386962</v>
      </c>
      <c r="CT19" s="22">
        <f ca="1">IF(CS19=0,0,IF(CQ19=0,1,CS19/CQ19))</f>
        <v>-9.9438285546446487E-2</v>
      </c>
      <c r="CW19" s="12" t="s">
        <v>11</v>
      </c>
      <c r="CX19" s="81" t="s">
        <v>6</v>
      </c>
      <c r="CZ19" s="83">
        <f>SUMIF(DWT!$A$73:$A$78,'2009-2010'!CZ$7,DWT!D$73:D$78)</f>
        <v>339431</v>
      </c>
      <c r="DA19" s="83">
        <f>SUMIF(DWT!$A$73:$A$78,'2009-2010'!DA$7,DWT!E$73:E$78)</f>
        <v>323410</v>
      </c>
      <c r="DB19" s="83">
        <f>SUMIF(DWT!$A$73:$A$78,'2009-2010'!DB$7,DWT!F$73:F$78)</f>
        <v>358180</v>
      </c>
      <c r="DC19" s="83">
        <f>SUMIF(DWT!$A$73:$A$78,'2009-2010'!DC$7,DWT!G$73:G$78)</f>
        <v>352225</v>
      </c>
      <c r="DD19" s="83">
        <f>SUMIF(DWT!$A$73:$A$78,'2009-2010'!DD$7,DWT!H$73:H$78)</f>
        <v>354979</v>
      </c>
      <c r="DE19" s="83">
        <f>SUMIF(DWT!$A$73:$A$78,'2009-2010'!DE$7,DWT!I$73:I$78)</f>
        <v>306865</v>
      </c>
      <c r="DF19" s="83">
        <f>SUMIF(DWT!$A$73:$A$78,'2009-2010'!DF$7,DWT!J$73:J$78)</f>
        <v>318243</v>
      </c>
      <c r="DG19" s="83">
        <f>SUMIF(DWT!$A$73:$A$78,'2009-2010'!DG$7,DWT!K$73:K$78)</f>
        <v>323389</v>
      </c>
      <c r="DH19" s="83">
        <f>SUMIF(DWT!$A$73:$A$78,'2009-2010'!DH$7,DWT!L$73:L$78)</f>
        <v>306258</v>
      </c>
      <c r="DI19" s="83">
        <f>SUMIF(DWT!$A$73:$A$78,'2009-2010'!DI$7,DWT!M$73:M$78)</f>
        <v>307649</v>
      </c>
      <c r="DJ19" s="83">
        <f>SUMIF(DWT!$A$73:$A$78,'2009-2010'!DJ$7,DWT!N$73:N$78)</f>
        <v>298454</v>
      </c>
      <c r="DK19" s="83">
        <f>SUMIF(DWT!$A$73:$A$78,'2009-2010'!DK$7,DWT!O$73:O$78)</f>
        <v>302396</v>
      </c>
      <c r="DN19" s="83">
        <f>SUMIF(DWT!$A$73:$A$78,'2009-2010'!DN$7,DWT!D$73:D$78)</f>
        <v>290557</v>
      </c>
      <c r="DO19" s="83">
        <f>SUMIF(DWT!$A$73:$A$78,'2009-2010'!DO$7,DWT!E$73:E$78)</f>
        <v>260065</v>
      </c>
      <c r="DP19" s="83">
        <f>SUMIF(DWT!$A$73:$A$78,'2009-2010'!DP$7,DWT!F$73:F$78)</f>
        <v>308051</v>
      </c>
      <c r="DQ19" s="83">
        <f>SUMIF(DWT!$A$73:$A$78,'2009-2010'!DQ$7,DWT!G$73:G$78)</f>
        <v>282707</v>
      </c>
      <c r="DR19" s="83">
        <f>SUMIF(DWT!$A$73:$A$78,'2009-2010'!DR$7,DWT!H$73:H$78)</f>
        <v>271265</v>
      </c>
      <c r="DS19" s="83">
        <f>SUMIF(DWT!$A$73:$A$78,'2009-2010'!DS$7,DWT!I$73:I$78)</f>
        <v>273088</v>
      </c>
      <c r="DT19" s="83">
        <f>SUMIF(DWT!$A$73:$A$78,'2009-2010'!DT$7,DWT!J$73:J$78)</f>
        <v>299888</v>
      </c>
      <c r="DU19" s="83">
        <f>SUMIF(DWT!$A$73:$A$78,'2009-2010'!DU$7,DWT!K$73:K$78)</f>
        <v>310273</v>
      </c>
      <c r="DV19" s="83">
        <f>SUMIF(DWT!$A$73:$A$78,'2009-2010'!DV$7,DWT!L$73:L$78)</f>
        <v>298920</v>
      </c>
      <c r="DW19" s="83">
        <f>SUMIF(DWT!$A$73:$A$78,'2009-2010'!DW$7,DWT!M$73:M$78)</f>
        <v>306727</v>
      </c>
      <c r="DX19" s="83">
        <f>SUMIF(DWT!$A$73:$A$78,'2009-2010'!DX$7,DWT!N$73:N$78)</f>
        <v>296126</v>
      </c>
      <c r="DY19" s="83">
        <f>SUMIF(DWT!$A$73:$A$78,'2009-2010'!DY$7,DWT!O$73:O$78)</f>
        <v>306850</v>
      </c>
      <c r="DZ19"/>
    </row>
    <row r="20" spans="1:130" s="12" customFormat="1" ht="15.6">
      <c r="A20" s="101" t="str">
        <f>+CW21</f>
        <v>Detroit-Windsor Tunnel</v>
      </c>
      <c r="B20" s="29" t="s">
        <v>7</v>
      </c>
      <c r="C20" s="21">
        <f>+CZ20</f>
        <v>4566</v>
      </c>
      <c r="D20" s="21">
        <f ca="1">OFFSET(CZ20,0,14,1,1)</f>
        <v>3924</v>
      </c>
      <c r="E20" s="21">
        <f ca="1">SUM(D20-C20)</f>
        <v>-642</v>
      </c>
      <c r="F20" s="22">
        <f ca="1">IF(E20=0,0,IF(C20=0,1,E20/C20))</f>
        <v>-0.14060446780551905</v>
      </c>
      <c r="G20" s="21">
        <f>SUMIF($C$6:F$6,G$5,$C20:F20)</f>
        <v>4566</v>
      </c>
      <c r="H20" s="21">
        <f ca="1">SUMIF($C$6:G$6,H$5,$C20:G20)</f>
        <v>3924</v>
      </c>
      <c r="I20" s="21">
        <f ca="1">SUM(H20-G20)</f>
        <v>-642</v>
      </c>
      <c r="J20" s="22">
        <f ca="1">IF(I20=0,0,IF(G20=0,1,I20/G20))</f>
        <v>-0.14060446780551905</v>
      </c>
      <c r="K20" s="21">
        <f>+DA20</f>
        <v>4759</v>
      </c>
      <c r="L20" s="21">
        <f ca="1">OFFSET(DA20,0,14,1,1)</f>
        <v>4606</v>
      </c>
      <c r="M20" s="21">
        <f ca="1">SUM(L20-K20)</f>
        <v>-153</v>
      </c>
      <c r="N20" s="22">
        <f ca="1">IF(M20=0,0,IF(K20=0,1,M20/K20))</f>
        <v>-3.2149611262870352E-2</v>
      </c>
      <c r="O20" s="21">
        <f>SUMIF($C$6:N$6,O$5,$C20:N20)</f>
        <v>9325</v>
      </c>
      <c r="P20" s="21">
        <f ca="1">SUMIF($C$6:O$6,P$5,$C20:O20)</f>
        <v>8530</v>
      </c>
      <c r="Q20" s="21">
        <f ca="1">SUM(P20-O20)</f>
        <v>-795</v>
      </c>
      <c r="R20" s="22">
        <f ca="1">IF(Q20=0,0,IF(O20=0,1,Q20/O20))</f>
        <v>-8.5254691689008039E-2</v>
      </c>
      <c r="S20" s="21">
        <f>+DB20</f>
        <v>6157</v>
      </c>
      <c r="T20" s="21">
        <f ca="1">OFFSET(DB20,0,14,1,1)</f>
        <v>6719</v>
      </c>
      <c r="U20" s="21">
        <f ca="1">SUM(T20-S20)</f>
        <v>562</v>
      </c>
      <c r="V20" s="22">
        <f ca="1">IF(U20=0,0,IF(S20=0,1,U20/S20))</f>
        <v>9.1278219912294956E-2</v>
      </c>
      <c r="W20" s="21">
        <f>SUMIF($C$6:V$6,W$5,$C20:V20)</f>
        <v>15482</v>
      </c>
      <c r="X20" s="21">
        <f ca="1">SUMIF($C$6:W$6,X$5,$C20:W20)</f>
        <v>15249</v>
      </c>
      <c r="Y20" s="21">
        <f ca="1">SUM(X20-W20)</f>
        <v>-233</v>
      </c>
      <c r="Z20" s="22">
        <f ca="1">IF(Y20=0,0,IF(W20=0,1,Y20/W20))</f>
        <v>-1.5049735176333807E-2</v>
      </c>
      <c r="AA20" s="21">
        <f>+DC20</f>
        <v>4695</v>
      </c>
      <c r="AB20" s="21">
        <f ca="1">OFFSET(DC20,0,14,1,1)</f>
        <v>4496</v>
      </c>
      <c r="AC20" s="21">
        <f ca="1">SUM(AB20-AA20)</f>
        <v>-199</v>
      </c>
      <c r="AD20" s="22">
        <f ca="1">IF(AC20=0,0,IF(AA20=0,1,AC20/AA20))</f>
        <v>-4.2385516506922259E-2</v>
      </c>
      <c r="AE20" s="21">
        <f>SUMIF($C$6:AD$6,AE$5,$C20:AD20)</f>
        <v>20177</v>
      </c>
      <c r="AF20" s="21">
        <f ca="1">SUMIF($C$6:AE$6,AF$5,$C20:AE20)</f>
        <v>19745</v>
      </c>
      <c r="AG20" s="21">
        <f ca="1">SUM(AF20-AE20)</f>
        <v>-432</v>
      </c>
      <c r="AH20" s="22">
        <f ca="1">IF(AG20=0,0,IF(AE20=0,1,AG20/AE20))</f>
        <v>-2.1410516925211873E-2</v>
      </c>
      <c r="AI20" s="21">
        <f>+DD20</f>
        <v>3534</v>
      </c>
      <c r="AJ20" s="21">
        <f ca="1">OFFSET(DD20,0,14,1,1)</f>
        <v>4178</v>
      </c>
      <c r="AK20" s="21">
        <f ca="1">SUM(AJ20-AI20)</f>
        <v>644</v>
      </c>
      <c r="AL20" s="22">
        <f ca="1">IF(AK20=0,0,IF(AI20=0,1,AK20/AI20))</f>
        <v>0.18222976796830787</v>
      </c>
      <c r="AM20" s="21">
        <f>SUMIF($C$6:AL$6,AM$5,$C20:AL20)</f>
        <v>23711</v>
      </c>
      <c r="AN20" s="21">
        <f ca="1">SUMIF($C$6:AM$6,AN$5,$C20:AM20)</f>
        <v>23923</v>
      </c>
      <c r="AO20" s="21">
        <f ca="1">SUM(AN20-AM20)</f>
        <v>212</v>
      </c>
      <c r="AP20" s="22">
        <f ca="1">IF(AO20=0,0,IF(AM20=0,1,AO20/AM20))</f>
        <v>8.9409978490995745E-3</v>
      </c>
      <c r="AQ20" s="21">
        <f>+DE20</f>
        <v>4040</v>
      </c>
      <c r="AR20" s="21">
        <f ca="1">OFFSET(DE20,0,14,1,1)</f>
        <v>5350</v>
      </c>
      <c r="AS20" s="21">
        <f ca="1">SUM(AR20-AQ20)</f>
        <v>1310</v>
      </c>
      <c r="AT20" s="22">
        <f ca="1">IF(AS20=0,0,IF(AQ20=0,1,AS20/AQ20))</f>
        <v>0.32425742574257427</v>
      </c>
      <c r="AU20" s="21">
        <f>SUMIF($C$6:AT$6,AU$5,$C20:AT20)</f>
        <v>27751</v>
      </c>
      <c r="AV20" s="21">
        <f ca="1">SUMIF($C$6:AU$6,AV$5,$C20:AU20)</f>
        <v>29273</v>
      </c>
      <c r="AW20" s="21">
        <f ca="1">SUM(AV20-AU20)</f>
        <v>1522</v>
      </c>
      <c r="AX20" s="22">
        <f ca="1">IF(AW20=0,0,IF(AU20=0,1,AW20/AU20))</f>
        <v>5.4844870455118731E-2</v>
      </c>
      <c r="AY20" s="21">
        <f>+DF20</f>
        <v>4055</v>
      </c>
      <c r="AZ20" s="21">
        <f ca="1">OFFSET(DF20,0,14,1,1)</f>
        <v>3782</v>
      </c>
      <c r="BA20" s="21">
        <f ca="1">SUM(AZ20-AY20)</f>
        <v>-273</v>
      </c>
      <c r="BB20" s="22">
        <f ca="1">IF(BA20=0,0,IF(AY20=0,1,BA20/AY20))</f>
        <v>-6.7324290998766953E-2</v>
      </c>
      <c r="BC20" s="21">
        <f>SUMIF($C$6:BB$6,BC$5,$C20:BB20)</f>
        <v>31806</v>
      </c>
      <c r="BD20" s="21">
        <f ca="1">SUMIF($C$6:BC$6,BD$5,$C20:BC20)</f>
        <v>33055</v>
      </c>
      <c r="BE20" s="21">
        <f ca="1">SUM(BD20-BC20)</f>
        <v>1249</v>
      </c>
      <c r="BF20" s="22">
        <f ca="1">IF(BE20=0,0,IF(BC20=0,1,BE20/BC20))</f>
        <v>3.9269320254040119E-2</v>
      </c>
      <c r="BG20" s="21">
        <f>+DG20</f>
        <v>4689</v>
      </c>
      <c r="BH20" s="21">
        <f ca="1">OFFSET(DG20,0,14,1,1)</f>
        <v>5183</v>
      </c>
      <c r="BI20" s="21">
        <f ca="1">SUM(BH20-BG20)</f>
        <v>494</v>
      </c>
      <c r="BJ20" s="22">
        <f ca="1">IF(BI20=0,0,IF(BG20=0,1,BI20/BG20))</f>
        <v>0.10535295372147579</v>
      </c>
      <c r="BK20" s="21">
        <f>SUMIF($C$6:BJ$6,BK$5,$C20:BJ20)</f>
        <v>36495</v>
      </c>
      <c r="BL20" s="21">
        <f ca="1">SUMIF($C$6:BK$6,BL$5,$C20:BK20)</f>
        <v>38238</v>
      </c>
      <c r="BM20" s="21">
        <f ca="1">SUM(BL20-BK20)</f>
        <v>1743</v>
      </c>
      <c r="BN20" s="22">
        <f ca="1">IF(BM20=0,0,IF(BK20=0,1,BM20/BK20))</f>
        <v>4.7759967118783393E-2</v>
      </c>
      <c r="BO20" s="21">
        <f>+DH20</f>
        <v>5518</v>
      </c>
      <c r="BP20" s="21">
        <f ca="1">OFFSET(DH20,0,14,1,1)</f>
        <v>5068</v>
      </c>
      <c r="BQ20" s="21">
        <f ca="1">SUM(BP20-BO20)</f>
        <v>-450</v>
      </c>
      <c r="BR20" s="22">
        <f ca="1">IF(BQ20=0,0,IF(BO20=0,1,BQ20/BO20))</f>
        <v>-8.1551286698079012E-2</v>
      </c>
      <c r="BS20" s="21">
        <f>SUMIF($C$6:BR$6,BS$5,$C20:BR20)</f>
        <v>42013</v>
      </c>
      <c r="BT20" s="21">
        <f ca="1">SUMIF($C$6:BS$6,BT$5,$C20:BS20)</f>
        <v>43306</v>
      </c>
      <c r="BU20" s="21">
        <f ca="1">SUM(BT20-BS20)</f>
        <v>1293</v>
      </c>
      <c r="BV20" s="22">
        <f ca="1">IF(BU20=0,0,IF(BS20=0,1,BU20/BS20))</f>
        <v>3.0776188322662032E-2</v>
      </c>
      <c r="BW20" s="21">
        <f>+DI20</f>
        <v>6080</v>
      </c>
      <c r="BX20" s="21">
        <f ca="1">OFFSET(DI20,0,14,1,1)</f>
        <v>4755</v>
      </c>
      <c r="BY20" s="21">
        <f ca="1">SUM(BX20-BW20)</f>
        <v>-1325</v>
      </c>
      <c r="BZ20" s="22">
        <f ca="1">IF(BY20=0,0,IF(BW20=0,1,BY20/BW20))</f>
        <v>-0.21792763157894737</v>
      </c>
      <c r="CA20" s="21">
        <f>SUMIF($C$6:BZ$6,CA$5,$C20:BZ20)</f>
        <v>48093</v>
      </c>
      <c r="CB20" s="21">
        <f ca="1">SUMIF($C$6:CA$6,CB$5,$C20:CA20)</f>
        <v>48061</v>
      </c>
      <c r="CC20" s="21">
        <f ca="1">SUM(CB20-CA20)</f>
        <v>-32</v>
      </c>
      <c r="CD20" s="22">
        <f ca="1">IF(CC20=0,0,IF(CA20=0,1,CC20/CA20))</f>
        <v>-6.6537749776474748E-4</v>
      </c>
      <c r="CE20" s="21">
        <f>+DJ20</f>
        <v>4841</v>
      </c>
      <c r="CF20" s="21">
        <f ca="1">OFFSET(DJ20,0,14,1,1)</f>
        <v>3810</v>
      </c>
      <c r="CG20" s="21">
        <f ca="1">SUM(CF20-CE20)</f>
        <v>-1031</v>
      </c>
      <c r="CH20" s="22">
        <f ca="1">IF(CG20=0,0,IF(CE20=0,1,CG20/CE20))</f>
        <v>-0.21297252633753358</v>
      </c>
      <c r="CI20" s="21">
        <f>SUMIF($C$6:CH$6,CI$5,$C20:CH20)</f>
        <v>52934</v>
      </c>
      <c r="CJ20" s="21">
        <f ca="1">SUMIF($C$6:CI$6,CJ$5,$C20:CI20)</f>
        <v>51871</v>
      </c>
      <c r="CK20" s="21">
        <f ca="1">SUM(CJ20-CI20)</f>
        <v>-1063</v>
      </c>
      <c r="CL20" s="22">
        <f ca="1">IF(CK20=0,0,IF(CI20=0,1,CK20/CI20))</f>
        <v>-2.008161106283296E-2</v>
      </c>
      <c r="CM20" s="21">
        <f>+DK20</f>
        <v>4569</v>
      </c>
      <c r="CN20" s="21">
        <f ca="1">OFFSET(DK20,0,14,1,1)</f>
        <v>4586</v>
      </c>
      <c r="CO20" s="21">
        <f ca="1">SUM(CN20-CM20)</f>
        <v>17</v>
      </c>
      <c r="CP20" s="22">
        <f ca="1">IF(CO20=0,0,IF(CM20=0,1,CO20/CM20))</f>
        <v>3.7207266360253883E-3</v>
      </c>
      <c r="CQ20" s="21">
        <f>SUMIF($C$6:CP$6,CQ$5,$C20:CP20)</f>
        <v>57503</v>
      </c>
      <c r="CR20" s="21">
        <f ca="1">SUMIF($C$6:CQ$6,CR$5,$C20:CQ20)</f>
        <v>56457</v>
      </c>
      <c r="CS20" s="21">
        <f ca="1">SUM(CR20-CQ20)</f>
        <v>-1046</v>
      </c>
      <c r="CT20" s="22">
        <f ca="1">IF(CS20=0,0,IF(CQ20=0,1,CS20/CQ20))</f>
        <v>-1.8190355285811175E-2</v>
      </c>
      <c r="CW20" s="12" t="s">
        <v>11</v>
      </c>
      <c r="CX20" s="81" t="s">
        <v>7</v>
      </c>
      <c r="CY20" s="16"/>
      <c r="CZ20" s="83">
        <f>SUMIF(DWT!$A$87:$A$92,'2009-2010'!CZ$7,DWT!D$87:D$92)</f>
        <v>4566</v>
      </c>
      <c r="DA20" s="83">
        <f>SUMIF(DWT!$A$87:$A$92,'2009-2010'!DA$7,DWT!E$87:E$92)</f>
        <v>4759</v>
      </c>
      <c r="DB20" s="83">
        <f>SUMIF(DWT!$A$87:$A$92,'2009-2010'!DB$7,DWT!F$87:F$92)</f>
        <v>6157</v>
      </c>
      <c r="DC20" s="83">
        <f>SUMIF(DWT!$A$87:$A$92,'2009-2010'!DC$7,DWT!G$87:G$92)</f>
        <v>4695</v>
      </c>
      <c r="DD20" s="83">
        <f>SUMIF(DWT!$A$87:$A$92,'2009-2010'!DD$7,DWT!H$87:H$92)</f>
        <v>3534</v>
      </c>
      <c r="DE20" s="83">
        <f>SUMIF(DWT!$A$87:$A$92,'2009-2010'!DE$7,DWT!I$87:I$92)</f>
        <v>4040</v>
      </c>
      <c r="DF20" s="83">
        <f>SUMIF(DWT!$A$87:$A$92,'2009-2010'!DF$7,DWT!J$87:J$92)</f>
        <v>4055</v>
      </c>
      <c r="DG20" s="83">
        <f>SUMIF(DWT!$A$87:$A$92,'2009-2010'!DG$7,DWT!K$87:K$92)</f>
        <v>4689</v>
      </c>
      <c r="DH20" s="83">
        <f>SUMIF(DWT!$A$87:$A$92,'2009-2010'!DH$7,DWT!L$87:L$92)</f>
        <v>5518</v>
      </c>
      <c r="DI20" s="83">
        <f>SUMIF(DWT!$A$87:$A$92,'2009-2010'!DI$7,DWT!M$87:M$92)</f>
        <v>6080</v>
      </c>
      <c r="DJ20" s="83">
        <f>SUMIF(DWT!$A$87:$A$92,'2009-2010'!DJ$7,DWT!N$87:N$92)</f>
        <v>4841</v>
      </c>
      <c r="DK20" s="83">
        <f>SUMIF(DWT!$A$87:$A$92,'2009-2010'!DK$7,DWT!O$87:O$92)</f>
        <v>4569</v>
      </c>
      <c r="DN20" s="83">
        <f>SUMIF(DWT!$A$87:$A$92,'2009-2010'!DN$7,DWT!D$87:D$92)</f>
        <v>3924</v>
      </c>
      <c r="DO20" s="83">
        <f>SUMIF(DWT!$A$87:$A$92,'2009-2010'!DO$7,DWT!E$87:E$92)</f>
        <v>4606</v>
      </c>
      <c r="DP20" s="83">
        <f>SUMIF(DWT!$A$87:$A$92,'2009-2010'!DP$7,DWT!F$87:F$92)</f>
        <v>6719</v>
      </c>
      <c r="DQ20" s="83">
        <f>SUMIF(DWT!$A$87:$A$92,'2009-2010'!DQ$7,DWT!G$87:G$92)</f>
        <v>4496</v>
      </c>
      <c r="DR20" s="83">
        <f>SUMIF(DWT!$A$87:$A$92,'2009-2010'!DR$7,DWT!H$87:H$92)</f>
        <v>4178</v>
      </c>
      <c r="DS20" s="83">
        <f>SUMIF(DWT!$A$87:$A$92,'2009-2010'!DS$7,DWT!I$87:I$92)</f>
        <v>5350</v>
      </c>
      <c r="DT20" s="83">
        <f>SUMIF(DWT!$A$87:$A$92,'2009-2010'!DT$7,DWT!J$87:J$92)</f>
        <v>3782</v>
      </c>
      <c r="DU20" s="83">
        <f>SUMIF(DWT!$A$87:$A$92,'2009-2010'!DU$7,DWT!K$87:K$92)</f>
        <v>5183</v>
      </c>
      <c r="DV20" s="83">
        <f>SUMIF(DWT!$A$87:$A$92,'2009-2010'!DV$7,DWT!L$87:L$92)</f>
        <v>5068</v>
      </c>
      <c r="DW20" s="83">
        <f>SUMIF(DWT!$A$87:$A$92,'2009-2010'!DW$7,DWT!M$87:M$92)</f>
        <v>4755</v>
      </c>
      <c r="DX20" s="83">
        <f>SUMIF(DWT!$A$87:$A$92,'2009-2010'!DX$7,DWT!N$87:N$92)</f>
        <v>3810</v>
      </c>
      <c r="DY20" s="83">
        <f>SUMIF(DWT!$A$87:$A$92,'2009-2010'!DY$7,DWT!O$87:O$92)</f>
        <v>4586</v>
      </c>
      <c r="DZ20"/>
    </row>
    <row r="21" spans="1:130" s="12" customFormat="1" ht="15.6">
      <c r="A21" s="100"/>
      <c r="B21" s="29" t="s">
        <v>8</v>
      </c>
      <c r="C21" s="87">
        <f>+CZ21</f>
        <v>4812</v>
      </c>
      <c r="D21" s="87">
        <f ca="1">OFFSET(CZ21,0,14,1,1)</f>
        <v>4549</v>
      </c>
      <c r="E21" s="87">
        <f ca="1">SUM(D21-C21)</f>
        <v>-263</v>
      </c>
      <c r="F21" s="22">
        <f ca="1">IF(E21=0,0,IF(C21=0,1,E21/C21))</f>
        <v>-5.4655029093931835E-2</v>
      </c>
      <c r="G21" s="87">
        <f>SUMIF($C$6:F$6,G$5,$C21:F21)</f>
        <v>4812</v>
      </c>
      <c r="H21" s="87">
        <f ca="1">SUMIF($C$6:G$6,H$5,$C21:G21)</f>
        <v>4549</v>
      </c>
      <c r="I21" s="87">
        <f ca="1">SUM(H21-G21)</f>
        <v>-263</v>
      </c>
      <c r="J21" s="22">
        <f ca="1">IF(I21=0,0,IF(G21=0,1,I21/G21))</f>
        <v>-5.4655029093931835E-2</v>
      </c>
      <c r="K21" s="87">
        <f>+DA21</f>
        <v>4189</v>
      </c>
      <c r="L21" s="87">
        <f ca="1">OFFSET(DA21,0,14,1,1)</f>
        <v>3738</v>
      </c>
      <c r="M21" s="87">
        <f ca="1">SUM(L21-K21)</f>
        <v>-451</v>
      </c>
      <c r="N21" s="22">
        <f ca="1">IF(M21=0,0,IF(K21=0,1,M21/K21))</f>
        <v>-0.10766292671281928</v>
      </c>
      <c r="O21" s="87">
        <f>SUMIF($C$6:N$6,O$5,$C21:N21)</f>
        <v>9001</v>
      </c>
      <c r="P21" s="87">
        <f ca="1">SUMIF($C$6:O$6,P$5,$C21:O21)</f>
        <v>8287</v>
      </c>
      <c r="Q21" s="87">
        <f ca="1">SUM(P21-O21)</f>
        <v>-714</v>
      </c>
      <c r="R21" s="22">
        <f ca="1">IF(Q21=0,0,IF(O21=0,1,Q21/O21))</f>
        <v>-7.9324519497833576E-2</v>
      </c>
      <c r="S21" s="87">
        <f>+DB21</f>
        <v>4361</v>
      </c>
      <c r="T21" s="87">
        <f ca="1">OFFSET(DB21,0,14,1,1)</f>
        <v>4268</v>
      </c>
      <c r="U21" s="87">
        <f ca="1">SUM(T21-S21)</f>
        <v>-93</v>
      </c>
      <c r="V21" s="22">
        <f ca="1">IF(U21=0,0,IF(S21=0,1,U21/S21))</f>
        <v>-2.1325384086218757E-2</v>
      </c>
      <c r="W21" s="87">
        <f>SUMIF($C$6:V$6,W$5,$C21:V21)</f>
        <v>13362</v>
      </c>
      <c r="X21" s="87">
        <f ca="1">SUMIF($C$6:W$6,X$5,$C21:W21)</f>
        <v>12555</v>
      </c>
      <c r="Y21" s="87">
        <f ca="1">SUM(X21-W21)</f>
        <v>-807</v>
      </c>
      <c r="Z21" s="22">
        <f ca="1">IF(Y21=0,0,IF(W21=0,1,Y21/W21))</f>
        <v>-6.0395150426582847E-2</v>
      </c>
      <c r="AA21" s="87">
        <f>+DC21</f>
        <v>5161</v>
      </c>
      <c r="AB21" s="87">
        <f ca="1">OFFSET(DC21,0,14,1,1)</f>
        <v>3850</v>
      </c>
      <c r="AC21" s="87">
        <f ca="1">SUM(AB21-AA21)</f>
        <v>-1311</v>
      </c>
      <c r="AD21" s="22">
        <f ca="1">IF(AC21=0,0,IF(AA21=0,1,AC21/AA21))</f>
        <v>-0.25402053865529939</v>
      </c>
      <c r="AE21" s="87">
        <f>SUMIF($C$6:AD$6,AE$5,$C21:AD21)</f>
        <v>18523</v>
      </c>
      <c r="AF21" s="87">
        <f ca="1">SUMIF($C$6:AE$6,AF$5,$C21:AE21)</f>
        <v>16405</v>
      </c>
      <c r="AG21" s="87">
        <f ca="1">SUM(AF21-AE21)</f>
        <v>-2118</v>
      </c>
      <c r="AH21" s="22">
        <f ca="1">IF(AG21=0,0,IF(AE21=0,1,AG21/AE21))</f>
        <v>-0.11434432867246126</v>
      </c>
      <c r="AI21" s="87">
        <f>+DD21</f>
        <v>4696</v>
      </c>
      <c r="AJ21" s="87">
        <f ca="1">OFFSET(DD21,0,14,1,1)</f>
        <v>4181</v>
      </c>
      <c r="AK21" s="87">
        <f ca="1">SUM(AJ21-AI21)</f>
        <v>-515</v>
      </c>
      <c r="AL21" s="22">
        <f ca="1">IF(AK21=0,0,IF(AI21=0,1,AK21/AI21))</f>
        <v>-0.10966780238500852</v>
      </c>
      <c r="AM21" s="87">
        <f>SUMIF($C$6:AL$6,AM$5,$C21:AL21)</f>
        <v>23219</v>
      </c>
      <c r="AN21" s="87">
        <f ca="1">SUMIF($C$6:AM$6,AN$5,$C21:AM21)</f>
        <v>20586</v>
      </c>
      <c r="AO21" s="87">
        <f ca="1">SUM(AN21-AM21)</f>
        <v>-2633</v>
      </c>
      <c r="AP21" s="22">
        <f ca="1">IF(AO21=0,0,IF(AM21=0,1,AO21/AM21))</f>
        <v>-0.11339850984107842</v>
      </c>
      <c r="AQ21" s="87">
        <f>+DE21</f>
        <v>4272</v>
      </c>
      <c r="AR21" s="87">
        <f ca="1">OFFSET(DE21,0,14,1,1)</f>
        <v>3996</v>
      </c>
      <c r="AS21" s="87">
        <f ca="1">SUM(AR21-AQ21)</f>
        <v>-276</v>
      </c>
      <c r="AT21" s="22">
        <f ca="1">IF(AS21=0,0,IF(AQ21=0,1,AS21/AQ21))</f>
        <v>-6.4606741573033713E-2</v>
      </c>
      <c r="AU21" s="87">
        <f>SUMIF($C$6:AT$6,AU$5,$C21:AT21)</f>
        <v>27491</v>
      </c>
      <c r="AV21" s="87">
        <f ca="1">SUMIF($C$6:AU$6,AV$5,$C21:AU21)</f>
        <v>24582</v>
      </c>
      <c r="AW21" s="87">
        <f ca="1">SUM(AV21-AU21)</f>
        <v>-2909</v>
      </c>
      <c r="AX21" s="22">
        <f ca="1">IF(AW21=0,0,IF(AU21=0,1,AW21/AU21))</f>
        <v>-0.10581644901967917</v>
      </c>
      <c r="AY21" s="87">
        <f>+DF21</f>
        <v>4516</v>
      </c>
      <c r="AZ21" s="87">
        <f ca="1">OFFSET(DF21,0,14,1,1)</f>
        <v>4594</v>
      </c>
      <c r="BA21" s="87">
        <f ca="1">SUM(AZ21-AY21)</f>
        <v>78</v>
      </c>
      <c r="BB21" s="22">
        <f ca="1">IF(BA21=0,0,IF(AY21=0,1,BA21/AY21))</f>
        <v>1.7271922054915855E-2</v>
      </c>
      <c r="BC21" s="87">
        <f>SUMIF($C$6:BB$6,BC$5,$C21:BB21)</f>
        <v>32007</v>
      </c>
      <c r="BD21" s="87">
        <f ca="1">SUMIF($C$6:BC$6,BD$5,$C21:BC21)</f>
        <v>29176</v>
      </c>
      <c r="BE21" s="87">
        <f ca="1">SUM(BD21-BC21)</f>
        <v>-2831</v>
      </c>
      <c r="BF21" s="22">
        <f ca="1">IF(BE21=0,0,IF(BC21=0,1,BE21/BC21))</f>
        <v>-8.8449401693379573E-2</v>
      </c>
      <c r="BG21" s="87">
        <f>+DG21</f>
        <v>4329</v>
      </c>
      <c r="BH21" s="87">
        <f ca="1">OFFSET(DG21,0,14,1,1)</f>
        <v>4417</v>
      </c>
      <c r="BI21" s="87">
        <f ca="1">SUM(BH21-BG21)</f>
        <v>88</v>
      </c>
      <c r="BJ21" s="22">
        <f ca="1">IF(BI21=0,0,IF(BG21=0,1,BI21/BG21))</f>
        <v>2.0328020328020328E-2</v>
      </c>
      <c r="BK21" s="87">
        <f>SUMIF($C$6:BJ$6,BK$5,$C21:BJ21)</f>
        <v>36336</v>
      </c>
      <c r="BL21" s="87">
        <f ca="1">SUMIF($C$6:BK$6,BL$5,$C21:BK21)</f>
        <v>33593</v>
      </c>
      <c r="BM21" s="87">
        <f ca="1">SUM(BL21-BK21)</f>
        <v>-2743</v>
      </c>
      <c r="BN21" s="22">
        <f ca="1">IF(BM21=0,0,IF(BK21=0,1,BM21/BK21))</f>
        <v>-7.5489872302950248E-2</v>
      </c>
      <c r="BO21" s="87">
        <f>+DH21</f>
        <v>4220</v>
      </c>
      <c r="BP21" s="87">
        <f ca="1">OFFSET(DH21,0,14,1,1)</f>
        <v>4292</v>
      </c>
      <c r="BQ21" s="87">
        <f ca="1">SUM(BP21-BO21)</f>
        <v>72</v>
      </c>
      <c r="BR21" s="22">
        <f ca="1">IF(BQ21=0,0,IF(BO21=0,1,BQ21/BO21))</f>
        <v>1.7061611374407582E-2</v>
      </c>
      <c r="BS21" s="87">
        <f>SUMIF($C$6:BR$6,BS$5,$C21:BR21)</f>
        <v>40556</v>
      </c>
      <c r="BT21" s="87">
        <f ca="1">SUMIF($C$6:BS$6,BT$5,$C21:BS21)</f>
        <v>37885</v>
      </c>
      <c r="BU21" s="87">
        <f ca="1">SUM(BT21-BS21)</f>
        <v>-2671</v>
      </c>
      <c r="BV21" s="22">
        <f ca="1">IF(BU21=0,0,IF(BS21=0,1,BU21/BS21))</f>
        <v>-6.585955222408521E-2</v>
      </c>
      <c r="BW21" s="87">
        <f>+DI21</f>
        <v>4422</v>
      </c>
      <c r="BX21" s="87">
        <f ca="1">OFFSET(DI21,0,14,1,1)</f>
        <v>4529</v>
      </c>
      <c r="BY21" s="87">
        <f ca="1">SUM(BX21-BW21)</f>
        <v>107</v>
      </c>
      <c r="BZ21" s="22">
        <f ca="1">IF(BY21=0,0,IF(BW21=0,1,BY21/BW21))</f>
        <v>2.4197195838986885E-2</v>
      </c>
      <c r="CA21" s="87">
        <f>SUMIF($C$6:BZ$6,CA$5,$C21:BZ21)</f>
        <v>44978</v>
      </c>
      <c r="CB21" s="87">
        <f ca="1">SUMIF($C$6:CA$6,CB$5,$C21:CA21)</f>
        <v>42414</v>
      </c>
      <c r="CC21" s="87">
        <f ca="1">SUM(CB21-CA21)</f>
        <v>-2564</v>
      </c>
      <c r="CD21" s="22">
        <f ca="1">IF(CC21=0,0,IF(CA21=0,1,CC21/CA21))</f>
        <v>-5.7005647205300367E-2</v>
      </c>
      <c r="CE21" s="87">
        <f>+DJ21</f>
        <v>4166</v>
      </c>
      <c r="CF21" s="87">
        <f ca="1">OFFSET(DJ21,0,14,1,1)</f>
        <v>4199</v>
      </c>
      <c r="CG21" s="87">
        <f ca="1">SUM(CF21-CE21)</f>
        <v>33</v>
      </c>
      <c r="CH21" s="22">
        <f ca="1">IF(CG21=0,0,IF(CE21=0,1,CG21/CE21))</f>
        <v>7.9212674027844456E-3</v>
      </c>
      <c r="CI21" s="87">
        <f>SUMIF($C$6:CH$6,CI$5,$C21:CH21)</f>
        <v>49144</v>
      </c>
      <c r="CJ21" s="87">
        <f ca="1">SUMIF($C$6:CI$6,CJ$5,$C21:CI21)</f>
        <v>46613</v>
      </c>
      <c r="CK21" s="87">
        <f ca="1">SUM(CJ21-CI21)</f>
        <v>-2531</v>
      </c>
      <c r="CL21" s="22">
        <f ca="1">IF(CK21=0,0,IF(CI21=0,1,CK21/CI21))</f>
        <v>-5.1501709262575288E-2</v>
      </c>
      <c r="CM21" s="87">
        <f>+DK21</f>
        <v>3984</v>
      </c>
      <c r="CN21" s="87">
        <f ca="1">OFFSET(DK21,0,14,1,1)</f>
        <v>4095</v>
      </c>
      <c r="CO21" s="87">
        <f ca="1">SUM(CN21-CM21)</f>
        <v>111</v>
      </c>
      <c r="CP21" s="22">
        <f ca="1">IF(CO21=0,0,IF(CM21=0,1,CO21/CM21))</f>
        <v>2.786144578313253E-2</v>
      </c>
      <c r="CQ21" s="87">
        <f>SUMIF($C$6:CP$6,CQ$5,$C21:CP21)</f>
        <v>53128</v>
      </c>
      <c r="CR21" s="87">
        <f ca="1">SUMIF($C$6:CQ$6,CR$5,$C21:CQ21)</f>
        <v>50708</v>
      </c>
      <c r="CS21" s="87">
        <f ca="1">SUM(CR21-CQ21)</f>
        <v>-2420</v>
      </c>
      <c r="CT21" s="22">
        <f ca="1">IF(CS21=0,0,IF(CQ21=0,1,CS21/CQ21))</f>
        <v>-4.5550368920343323E-2</v>
      </c>
      <c r="CW21" s="12" t="s">
        <v>11</v>
      </c>
      <c r="CX21" s="81" t="s">
        <v>8</v>
      </c>
      <c r="CY21" s="16"/>
      <c r="CZ21" s="83">
        <f>SUMIF(DWT!$A$101:$A$106,'2009-2010'!CZ$7,DWT!D$101:D$106)</f>
        <v>4812</v>
      </c>
      <c r="DA21" s="83">
        <f>SUMIF(DWT!$A$101:$A$106,'2009-2010'!DA$7,DWT!E$101:E$106)</f>
        <v>4189</v>
      </c>
      <c r="DB21" s="83">
        <f>SUMIF(DWT!$A$101:$A$106,'2009-2010'!DB$7,DWT!F$101:F$106)</f>
        <v>4361</v>
      </c>
      <c r="DC21" s="83">
        <f>SUMIF(DWT!$A$101:$A$106,'2009-2010'!DC$7,DWT!G$101:G$106)</f>
        <v>5161</v>
      </c>
      <c r="DD21" s="83">
        <f>SUMIF(DWT!$A$101:$A$106,'2009-2010'!DD$7,DWT!H$101:H$106)</f>
        <v>4696</v>
      </c>
      <c r="DE21" s="83">
        <f>SUMIF(DWT!$A$101:$A$106,'2009-2010'!DE$7,DWT!I$101:I$106)</f>
        <v>4272</v>
      </c>
      <c r="DF21" s="83">
        <f>SUMIF(DWT!$A$101:$A$106,'2009-2010'!DF$7,DWT!J$101:J$106)</f>
        <v>4516</v>
      </c>
      <c r="DG21" s="83">
        <f>SUMIF(DWT!$A$101:$A$106,'2009-2010'!DG$7,DWT!K$101:K$106)</f>
        <v>4329</v>
      </c>
      <c r="DH21" s="83">
        <f>SUMIF(DWT!$A$101:$A$106,'2009-2010'!DH$7,DWT!L$101:L$106)</f>
        <v>4220</v>
      </c>
      <c r="DI21" s="83">
        <f>SUMIF(DWT!$A$101:$A$106,'2009-2010'!DI$7,DWT!M$101:M$106)</f>
        <v>4422</v>
      </c>
      <c r="DJ21" s="83">
        <f>SUMIF(DWT!$A$101:$A$106,'2009-2010'!DJ$7,DWT!N$101:N$106)</f>
        <v>4166</v>
      </c>
      <c r="DK21" s="83">
        <f>SUMIF(DWT!$A$101:$A$106,'2009-2010'!DK$7,DWT!O$101:O$106)</f>
        <v>3984</v>
      </c>
      <c r="DN21" s="83">
        <f>SUMIF(DWT!$A$101:$A$106,'2009-2010'!DN$7,DWT!D$101:D$106)</f>
        <v>4549</v>
      </c>
      <c r="DO21" s="83">
        <f>SUMIF(DWT!$A$101:$A$106,'2009-2010'!DO$7,DWT!E$101:E$106)</f>
        <v>3738</v>
      </c>
      <c r="DP21" s="83">
        <f>SUMIF(DWT!$A$101:$A$106,'2009-2010'!DP$7,DWT!F$101:F$106)</f>
        <v>4268</v>
      </c>
      <c r="DQ21" s="83">
        <f>SUMIF(DWT!$A$101:$A$106,'2009-2010'!DQ$7,DWT!G$101:G$106)</f>
        <v>3850</v>
      </c>
      <c r="DR21" s="83">
        <f>SUMIF(DWT!$A$101:$A$106,'2009-2010'!DR$7,DWT!H$101:H$106)</f>
        <v>4181</v>
      </c>
      <c r="DS21" s="83">
        <f>SUMIF(DWT!$A$101:$A$106,'2009-2010'!DS$7,DWT!I$101:I$106)</f>
        <v>3996</v>
      </c>
      <c r="DT21" s="83">
        <f>SUMIF(DWT!$A$101:$A$106,'2009-2010'!DT$7,DWT!J$101:J$106)</f>
        <v>4594</v>
      </c>
      <c r="DU21" s="83">
        <f>SUMIF(DWT!$A$101:$A$106,'2009-2010'!DU$7,DWT!K$101:K$106)</f>
        <v>4417</v>
      </c>
      <c r="DV21" s="83">
        <f>SUMIF(DWT!$A$101:$A$106,'2009-2010'!DV$7,DWT!L$101:L$106)</f>
        <v>4292</v>
      </c>
      <c r="DW21" s="83">
        <f>SUMIF(DWT!$A$101:$A$106,'2009-2010'!DW$7,DWT!M$101:M$106)</f>
        <v>4529</v>
      </c>
      <c r="DX21" s="83">
        <f>SUMIF(DWT!$A$101:$A$106,'2009-2010'!DX$7,DWT!N$101:N$106)</f>
        <v>4199</v>
      </c>
      <c r="DY21" s="83">
        <f>SUMIF(DWT!$A$101:$A$106,'2009-2010'!DY$7,DWT!O$101:O$106)</f>
        <v>4095</v>
      </c>
      <c r="DZ21"/>
    </row>
    <row r="22" spans="1:130" s="16" customFormat="1" ht="15.6">
      <c r="A22" s="90"/>
      <c r="B22" s="27" t="s">
        <v>9</v>
      </c>
      <c r="C22" s="14">
        <f>+SUM(C19:C21)</f>
        <v>348809</v>
      </c>
      <c r="D22" s="14">
        <f ca="1">+SUM(D19:D21)</f>
        <v>299030</v>
      </c>
      <c r="E22" s="14">
        <f ca="1">SUM(E19:E21)</f>
        <v>-49779</v>
      </c>
      <c r="F22" s="15">
        <f ca="1">IF(E22=0,0,IF(C22=0,1,E22/C22))</f>
        <v>-0.14271134059040907</v>
      </c>
      <c r="G22" s="14">
        <f>SUM(G19:G21)</f>
        <v>348809</v>
      </c>
      <c r="H22" s="14">
        <f ca="1">SUM(H19:H21)</f>
        <v>299030</v>
      </c>
      <c r="I22" s="14">
        <f ca="1">SUM(I19:I21)</f>
        <v>-49779</v>
      </c>
      <c r="J22" s="15">
        <f ca="1">IF(I22=0,0,IF(G22=0,1,I22/G22))</f>
        <v>-0.14271134059040907</v>
      </c>
      <c r="K22" s="14">
        <f>+SUM(K19:K21)</f>
        <v>332358</v>
      </c>
      <c r="L22" s="14">
        <f ca="1">+SUM(L19:L21)</f>
        <v>268409</v>
      </c>
      <c r="M22" s="14">
        <f ca="1">SUM(M19:M21)</f>
        <v>-63949</v>
      </c>
      <c r="N22" s="15">
        <f ca="1">IF(M22=0,0,IF(K22=0,1,M22/K22))</f>
        <v>-0.19240999163552555</v>
      </c>
      <c r="O22" s="14">
        <f>SUM(O19:O21)</f>
        <v>681167</v>
      </c>
      <c r="P22" s="14">
        <f ca="1">SUM(P19:P21)</f>
        <v>567439</v>
      </c>
      <c r="Q22" s="14">
        <f ca="1">SUM(Q19:Q21)</f>
        <v>-113728</v>
      </c>
      <c r="R22" s="15">
        <f ca="1">IF(Q22=0,0,IF(O22=0,1,Q22/O22))</f>
        <v>-0.16696052509883774</v>
      </c>
      <c r="S22" s="14">
        <f>+SUM(S19:S21)</f>
        <v>368698</v>
      </c>
      <c r="T22" s="14">
        <f ca="1">+SUM(T19:T21)</f>
        <v>319038</v>
      </c>
      <c r="U22" s="14">
        <f ca="1">SUM(U19:U21)</f>
        <v>-49660</v>
      </c>
      <c r="V22" s="15">
        <f ca="1">IF(U22=0,0,IF(S22=0,1,U22/S22))</f>
        <v>-0.13469018003894787</v>
      </c>
      <c r="W22" s="14">
        <f>SUM(W19:W21)</f>
        <v>1049865</v>
      </c>
      <c r="X22" s="14">
        <f ca="1">SUM(X19:X21)</f>
        <v>886477</v>
      </c>
      <c r="Y22" s="14">
        <f ca="1">SUM(Y19:Y21)</f>
        <v>-163388</v>
      </c>
      <c r="Z22" s="15">
        <f ca="1">IF(Y22=0,0,IF(W22=0,1,Y22/W22))</f>
        <v>-0.15562762831411658</v>
      </c>
      <c r="AA22" s="14">
        <f>+SUM(AA19:AA21)</f>
        <v>362081</v>
      </c>
      <c r="AB22" s="14">
        <f ca="1">+SUM(AB19:AB21)</f>
        <v>291053</v>
      </c>
      <c r="AC22" s="14">
        <f ca="1">SUM(AC19:AC21)</f>
        <v>-71028</v>
      </c>
      <c r="AD22" s="15">
        <f ca="1">IF(AC22=0,0,IF(AA22=0,1,AC22/AA22))</f>
        <v>-0.19616605124267775</v>
      </c>
      <c r="AE22" s="14">
        <f>SUM(AE19:AE21)</f>
        <v>1411946</v>
      </c>
      <c r="AF22" s="14">
        <f ca="1">SUM(AF19:AF21)</f>
        <v>1177530</v>
      </c>
      <c r="AG22" s="14">
        <f ca="1">SUM(AG19:AG21)</f>
        <v>-234416</v>
      </c>
      <c r="AH22" s="15">
        <f ca="1">IF(AG22=0,0,IF(AE22=0,1,AG22/AE22))</f>
        <v>-0.16602334650192005</v>
      </c>
      <c r="AI22" s="14">
        <f>+SUM(AI19:AI21)</f>
        <v>363209</v>
      </c>
      <c r="AJ22" s="14">
        <f ca="1">+SUM(AJ19:AJ21)</f>
        <v>279624</v>
      </c>
      <c r="AK22" s="14">
        <f ca="1">SUM(AK19:AK21)</f>
        <v>-83585</v>
      </c>
      <c r="AL22" s="15">
        <f ca="1">IF(AK22=0,0,IF(AI22=0,1,AK22/AI22))</f>
        <v>-0.23012920935329245</v>
      </c>
      <c r="AM22" s="14">
        <f>SUM(AM19:AM21)</f>
        <v>1775155</v>
      </c>
      <c r="AN22" s="14">
        <f ca="1">SUM(AN19:AN21)</f>
        <v>1457154</v>
      </c>
      <c r="AO22" s="14">
        <f ca="1">SUM(AO19:AO21)</f>
        <v>-318001</v>
      </c>
      <c r="AP22" s="15">
        <f ca="1">IF(AO22=0,0,IF(AM22=0,1,AO22/AM22))</f>
        <v>-0.17913984975959846</v>
      </c>
      <c r="AQ22" s="14">
        <f>+SUM(AQ19:AQ21)</f>
        <v>315177</v>
      </c>
      <c r="AR22" s="14">
        <f ca="1">+SUM(AR19:AR21)</f>
        <v>282434</v>
      </c>
      <c r="AS22" s="14">
        <f ca="1">SUM(AS19:AS21)</f>
        <v>-32743</v>
      </c>
      <c r="AT22" s="15">
        <f ca="1">IF(AS22=0,0,IF(AQ22=0,1,AS22/AQ22))</f>
        <v>-0.10388765677698562</v>
      </c>
      <c r="AU22" s="14">
        <f>SUM(AU19:AU21)</f>
        <v>2090332</v>
      </c>
      <c r="AV22" s="14">
        <f ca="1">SUM(AV19:AV21)</f>
        <v>1739588</v>
      </c>
      <c r="AW22" s="14">
        <f ca="1">SUM(AW19:AW21)</f>
        <v>-350744</v>
      </c>
      <c r="AX22" s="15">
        <f ca="1">IF(AW22=0,0,IF(AU22=0,1,AW22/AU22))</f>
        <v>-0.1677934414246158</v>
      </c>
      <c r="AY22" s="14">
        <f>+SUM(AY19:AY21)</f>
        <v>326814</v>
      </c>
      <c r="AZ22" s="14">
        <f ca="1">+SUM(AZ19:AZ21)</f>
        <v>308264</v>
      </c>
      <c r="BA22" s="14">
        <f ca="1">SUM(BA19:BA21)</f>
        <v>-18550</v>
      </c>
      <c r="BB22" s="15">
        <f ca="1">IF(BA22=0,0,IF(AY22=0,1,BA22/AY22))</f>
        <v>-5.6760114315788188E-2</v>
      </c>
      <c r="BC22" s="14">
        <f>SUM(BC19:BC21)</f>
        <v>2417146</v>
      </c>
      <c r="BD22" s="14">
        <f ca="1">SUM(BD19:BD21)</f>
        <v>2047852</v>
      </c>
      <c r="BE22" s="14">
        <f ca="1">SUM(BE19:BE21)</f>
        <v>-369294</v>
      </c>
      <c r="BF22" s="15">
        <f ca="1">IF(BE22=0,0,IF(BC22=0,1,BE22/BC22))</f>
        <v>-0.1527810070223313</v>
      </c>
      <c r="BG22" s="14">
        <f>+SUM(BG19:BG21)</f>
        <v>332407</v>
      </c>
      <c r="BH22" s="14">
        <f ca="1">+SUM(BH19:BH21)</f>
        <v>319873</v>
      </c>
      <c r="BI22" s="14">
        <f ca="1">SUM(BI19:BI21)</f>
        <v>-12534</v>
      </c>
      <c r="BJ22" s="15">
        <f ca="1">IF(BI22=0,0,IF(BG22=0,1,BI22/BG22))</f>
        <v>-3.7706787161521871E-2</v>
      </c>
      <c r="BK22" s="14">
        <f>SUM(BK19:BK21)</f>
        <v>2749553</v>
      </c>
      <c r="BL22" s="14">
        <f ca="1">SUM(BL19:BL21)</f>
        <v>2367725</v>
      </c>
      <c r="BM22" s="14">
        <f ca="1">SUM(BM19:BM21)</f>
        <v>-381828</v>
      </c>
      <c r="BN22" s="15">
        <f ca="1">IF(BM22=0,0,IF(BK22=0,1,BM22/BK22))</f>
        <v>-0.13886911799845283</v>
      </c>
      <c r="BO22" s="14">
        <f>+SUM(BO19:BO21)</f>
        <v>315996</v>
      </c>
      <c r="BP22" s="14">
        <f ca="1">+SUM(BP19:BP21)</f>
        <v>308280</v>
      </c>
      <c r="BQ22" s="14">
        <f ca="1">SUM(BQ19:BQ21)</f>
        <v>-7716</v>
      </c>
      <c r="BR22" s="15">
        <f ca="1">IF(BQ22=0,0,IF(BO22=0,1,BQ22/BO22))</f>
        <v>-2.441803060798238E-2</v>
      </c>
      <c r="BS22" s="14">
        <f>SUM(BS19:BS21)</f>
        <v>3065549</v>
      </c>
      <c r="BT22" s="14">
        <f ca="1">SUM(BT19:BT21)</f>
        <v>2676005</v>
      </c>
      <c r="BU22" s="14">
        <f ca="1">SUM(BU19:BU21)</f>
        <v>-389544</v>
      </c>
      <c r="BV22" s="15">
        <f ca="1">IF(BU22=0,0,IF(BS22=0,1,BU22/BS22))</f>
        <v>-0.12707152943893574</v>
      </c>
      <c r="BW22" s="14">
        <f>+SUM(BW19:BW21)</f>
        <v>318151</v>
      </c>
      <c r="BX22" s="14">
        <f ca="1">+SUM(BX19:BX21)</f>
        <v>316011</v>
      </c>
      <c r="BY22" s="14">
        <f ca="1">SUM(BY19:BY21)</f>
        <v>-2140</v>
      </c>
      <c r="BZ22" s="15">
        <f ca="1">IF(BY22=0,0,IF(BW22=0,1,BY22/BW22))</f>
        <v>-6.7263657822857698E-3</v>
      </c>
      <c r="CA22" s="14">
        <f>SUM(CA19:CA21)</f>
        <v>3383700</v>
      </c>
      <c r="CB22" s="14">
        <f ca="1">SUM(CB19:CB21)</f>
        <v>2992016</v>
      </c>
      <c r="CC22" s="14">
        <f ca="1">SUM(CC19:CC21)</f>
        <v>-391684</v>
      </c>
      <c r="CD22" s="15">
        <f ca="1">IF(CC22=0,0,IF(CA22=0,1,CC22/CA22))</f>
        <v>-0.11575612495197565</v>
      </c>
      <c r="CE22" s="14">
        <f>+SUM(CE19:CE21)</f>
        <v>307461</v>
      </c>
      <c r="CF22" s="14">
        <f ca="1">+SUM(CF19:CF21)</f>
        <v>304135</v>
      </c>
      <c r="CG22" s="14">
        <f ca="1">SUM(CG19:CG21)</f>
        <v>-3326</v>
      </c>
      <c r="CH22" s="15">
        <f ca="1">IF(CG22=0,0,IF(CE22=0,1,CG22/CE22))</f>
        <v>-1.0817632154972501E-2</v>
      </c>
      <c r="CI22" s="14">
        <f>SUM(CI19:CI21)</f>
        <v>3691161</v>
      </c>
      <c r="CJ22" s="14">
        <f ca="1">SUM(CJ19:CJ21)</f>
        <v>3296151</v>
      </c>
      <c r="CK22" s="14">
        <f ca="1">SUM(CK19:CK21)</f>
        <v>-395010</v>
      </c>
      <c r="CL22" s="15">
        <f ca="1">IF(CK22=0,0,IF(CI22=0,1,CK22/CI22))</f>
        <v>-0.10701510988006213</v>
      </c>
      <c r="CM22" s="14">
        <f>+SUM(CM19:CM21)</f>
        <v>310949</v>
      </c>
      <c r="CN22" s="14">
        <f ca="1">+SUM(CN19:CN21)</f>
        <v>315531</v>
      </c>
      <c r="CO22" s="14">
        <f ca="1">SUM(CO19:CO21)</f>
        <v>4582</v>
      </c>
      <c r="CP22" s="15">
        <f ca="1">IF(CO22=0,0,IF(CM22=0,1,CO22/CM22))</f>
        <v>1.4735535409343654E-2</v>
      </c>
      <c r="CQ22" s="14">
        <f>SUM(CQ19:CQ21)</f>
        <v>4002110</v>
      </c>
      <c r="CR22" s="14">
        <f ca="1">SUM(CR19:CR21)</f>
        <v>3611682</v>
      </c>
      <c r="CS22" s="14">
        <f ca="1">SUM(CS19:CS21)</f>
        <v>-390428</v>
      </c>
      <c r="CT22" s="15">
        <f ca="1">IF(CS22=0,0,IF(CQ22=0,1,CS22/CQ22))</f>
        <v>-9.7555539452938572E-2</v>
      </c>
      <c r="CW22" s="12"/>
      <c r="CX22" s="12"/>
      <c r="CZ22" s="84"/>
      <c r="DA22" s="84"/>
      <c r="DB22" s="84"/>
      <c r="DC22" s="84"/>
      <c r="DD22" s="84"/>
      <c r="DE22" s="84"/>
      <c r="DF22" s="84"/>
      <c r="DG22" s="84"/>
      <c r="DH22" s="84"/>
      <c r="DI22" s="84"/>
      <c r="DJ22" s="84"/>
      <c r="DK22" s="84"/>
      <c r="DL22" s="12"/>
      <c r="DM22" s="12"/>
      <c r="DN22" s="84"/>
      <c r="DO22" s="84"/>
      <c r="DP22" s="84"/>
      <c r="DQ22" s="84"/>
      <c r="DR22" s="84"/>
      <c r="DS22" s="84"/>
      <c r="DT22" s="84"/>
      <c r="DU22" s="84"/>
      <c r="DV22" s="84"/>
      <c r="DW22" s="84"/>
      <c r="DX22" s="84"/>
      <c r="DY22" s="84"/>
      <c r="DZ22"/>
    </row>
    <row r="23" spans="1:130" s="12" customFormat="1" ht="15.6">
      <c r="A23" s="91"/>
      <c r="B23" s="28"/>
      <c r="C23" s="9"/>
      <c r="D23" s="9"/>
      <c r="E23" s="10"/>
      <c r="F23" s="11"/>
      <c r="G23" s="9"/>
      <c r="H23" s="13"/>
      <c r="I23" s="10"/>
      <c r="J23" s="11"/>
      <c r="K23" s="9"/>
      <c r="L23" s="9"/>
      <c r="M23" s="10"/>
      <c r="N23" s="11"/>
      <c r="O23" s="9"/>
      <c r="P23" s="13"/>
      <c r="Q23" s="10"/>
      <c r="R23" s="11"/>
      <c r="S23" s="9"/>
      <c r="T23" s="9"/>
      <c r="U23" s="10"/>
      <c r="V23" s="11"/>
      <c r="W23" s="9"/>
      <c r="X23" s="13"/>
      <c r="Y23" s="10"/>
      <c r="Z23" s="11"/>
      <c r="AA23" s="9"/>
      <c r="AB23" s="9"/>
      <c r="AC23" s="10"/>
      <c r="AD23" s="11"/>
      <c r="AE23" s="9"/>
      <c r="AF23" s="13"/>
      <c r="AG23" s="10"/>
      <c r="AH23" s="11"/>
      <c r="AI23" s="9"/>
      <c r="AJ23" s="9"/>
      <c r="AK23" s="10"/>
      <c r="AL23" s="11"/>
      <c r="AM23" s="9"/>
      <c r="AN23" s="13"/>
      <c r="AO23" s="10"/>
      <c r="AP23" s="11"/>
      <c r="AQ23" s="9"/>
      <c r="AR23" s="9"/>
      <c r="AS23" s="10"/>
      <c r="AT23" s="11"/>
      <c r="AU23" s="9"/>
      <c r="AV23" s="13"/>
      <c r="AW23" s="10"/>
      <c r="AX23" s="11"/>
      <c r="AY23" s="9"/>
      <c r="AZ23" s="9"/>
      <c r="BA23" s="10"/>
      <c r="BB23" s="11"/>
      <c r="BC23" s="9"/>
      <c r="BD23" s="13"/>
      <c r="BE23" s="10"/>
      <c r="BF23" s="11"/>
      <c r="BG23" s="9"/>
      <c r="BH23" s="9"/>
      <c r="BI23" s="10"/>
      <c r="BJ23" s="11"/>
      <c r="BK23" s="9"/>
      <c r="BL23" s="13"/>
      <c r="BM23" s="10"/>
      <c r="BN23" s="11"/>
      <c r="BO23" s="9"/>
      <c r="BP23" s="9"/>
      <c r="BQ23" s="10"/>
      <c r="BR23" s="11"/>
      <c r="BS23" s="9"/>
      <c r="BT23" s="13"/>
      <c r="BU23" s="10"/>
      <c r="BV23" s="11"/>
      <c r="BW23" s="9"/>
      <c r="BX23" s="9"/>
      <c r="BY23" s="10"/>
      <c r="BZ23" s="11"/>
      <c r="CA23" s="9"/>
      <c r="CB23" s="13"/>
      <c r="CC23" s="10"/>
      <c r="CD23" s="11"/>
      <c r="CE23" s="9"/>
      <c r="CF23" s="9"/>
      <c r="CG23" s="10"/>
      <c r="CH23" s="11"/>
      <c r="CI23" s="9"/>
      <c r="CJ23" s="13"/>
      <c r="CK23" s="10"/>
      <c r="CL23" s="11"/>
      <c r="CM23" s="9"/>
      <c r="CN23" s="9"/>
      <c r="CO23" s="10"/>
      <c r="CP23" s="11"/>
      <c r="CQ23" s="9"/>
      <c r="CR23" s="13"/>
      <c r="CS23" s="10"/>
      <c r="CT23" s="11"/>
      <c r="CY23" s="16"/>
      <c r="CZ23" s="84"/>
      <c r="DA23" s="84"/>
      <c r="DB23" s="84"/>
      <c r="DC23" s="84"/>
      <c r="DD23" s="84"/>
      <c r="DE23" s="84"/>
      <c r="DF23" s="84"/>
      <c r="DG23" s="84"/>
      <c r="DH23" s="84"/>
      <c r="DI23" s="84"/>
      <c r="DJ23" s="84"/>
      <c r="DK23" s="84"/>
      <c r="DN23" s="84"/>
      <c r="DO23" s="84"/>
      <c r="DP23" s="84"/>
      <c r="DQ23" s="84"/>
      <c r="DR23" s="84"/>
      <c r="DS23" s="84"/>
      <c r="DT23" s="84"/>
      <c r="DU23" s="84"/>
      <c r="DV23" s="84"/>
      <c r="DW23" s="84"/>
      <c r="DX23" s="84"/>
      <c r="DY23" s="84"/>
      <c r="DZ23"/>
    </row>
    <row r="24" spans="1:130" s="12" customFormat="1" ht="15" customHeight="1">
      <c r="A24" s="99"/>
      <c r="B24" s="31" t="s">
        <v>6</v>
      </c>
      <c r="C24" s="21">
        <f>+CZ24</f>
        <v>25162</v>
      </c>
      <c r="D24" s="21">
        <f ca="1">OFFSET(CZ24,0,14,1,1)</f>
        <v>29723</v>
      </c>
      <c r="E24" s="21">
        <f ca="1">SUM(D24-C24)</f>
        <v>4561</v>
      </c>
      <c r="F24" s="22">
        <f ca="1">IF(E24=0,0,IF(C24=0,1,E24/C24))</f>
        <v>0.18126540020666085</v>
      </c>
      <c r="G24" s="21">
        <f>SUMIF($C$6:F$6,G$5,$C24:F24)</f>
        <v>25162</v>
      </c>
      <c r="H24" s="21">
        <f ca="1">SUMIF($C$6:G$6,H$5,$C24:G24)</f>
        <v>29723</v>
      </c>
      <c r="I24" s="21">
        <f ca="1">SUM(H24-G24)</f>
        <v>4561</v>
      </c>
      <c r="J24" s="22">
        <f ca="1">IF(I24=0,0,IF(G24=0,1,I24/G24))</f>
        <v>0.18126540020666085</v>
      </c>
      <c r="K24" s="21">
        <f>+DA24</f>
        <v>26312</v>
      </c>
      <c r="L24" s="21">
        <f ca="1">OFFSET(DA24,0,14,1,1)</f>
        <v>29297</v>
      </c>
      <c r="M24" s="21">
        <f ca="1">SUM(L24-K24)</f>
        <v>2985</v>
      </c>
      <c r="N24" s="22">
        <f ca="1">IF(M24=0,0,IF(K24=0,1,M24/K24))</f>
        <v>0.11344633627242323</v>
      </c>
      <c r="O24" s="21">
        <f>SUMIF($C$6:N$6,O$5,$C24:N24)</f>
        <v>51474</v>
      </c>
      <c r="P24" s="21">
        <f ca="1">SUMIF($C$6:O$6,P$5,$C24:O24)</f>
        <v>59020</v>
      </c>
      <c r="Q24" s="21">
        <f ca="1">SUM(P24-O24)</f>
        <v>7546</v>
      </c>
      <c r="R24" s="22">
        <f ca="1">IF(Q24=0,0,IF(O24=0,1,Q24/O24))</f>
        <v>0.14659828262812294</v>
      </c>
      <c r="S24" s="21">
        <f>+DB24</f>
        <v>29731</v>
      </c>
      <c r="T24" s="21">
        <f ca="1">OFFSET(DB24,0,14,1,1)</f>
        <v>38507</v>
      </c>
      <c r="U24" s="21">
        <f ca="1">SUM(T24-S24)</f>
        <v>8776</v>
      </c>
      <c r="V24" s="22">
        <f ca="1">IF(U24=0,0,IF(S24=0,1,U24/S24))</f>
        <v>0.29518011503144864</v>
      </c>
      <c r="W24" s="21">
        <f>SUMIF($C$6:V$6,W$5,$C24:V24)</f>
        <v>81205</v>
      </c>
      <c r="X24" s="21">
        <f ca="1">SUMIF($C$6:W$6,X$5,$C24:W24)</f>
        <v>97527</v>
      </c>
      <c r="Y24" s="21">
        <f ca="1">SUM(X24-W24)</f>
        <v>16322</v>
      </c>
      <c r="Z24" s="22">
        <f ca="1">IF(Y24=0,0,IF(W24=0,1,Y24/W24))</f>
        <v>0.2009974755249061</v>
      </c>
      <c r="AA24" s="21">
        <f>+DC24</f>
        <v>32506</v>
      </c>
      <c r="AB24" s="21">
        <f ca="1">OFFSET(DC24,0,14,1,1)</f>
        <v>41695</v>
      </c>
      <c r="AC24" s="21">
        <f ca="1">SUM(AB24-AA24)</f>
        <v>9189</v>
      </c>
      <c r="AD24" s="22">
        <f ca="1">IF(AC24=0,0,IF(AA24=0,1,AC24/AA24))</f>
        <v>0.28268627330339013</v>
      </c>
      <c r="AE24" s="21">
        <f>SUMIF($C$6:AD$6,AE$5,$C24:AD24)</f>
        <v>113711</v>
      </c>
      <c r="AF24" s="21">
        <f ca="1">SUMIF($C$6:AE$6,AF$5,$C24:AE24)</f>
        <v>139222</v>
      </c>
      <c r="AG24" s="21">
        <f ca="1">SUM(AF24-AE24)</f>
        <v>25511</v>
      </c>
      <c r="AH24" s="22">
        <f ca="1">IF(AG24=0,0,IF(AE24=0,1,AG24/AE24))</f>
        <v>0.2243494472830245</v>
      </c>
      <c r="AI24" s="21">
        <f>+DD24</f>
        <v>39902</v>
      </c>
      <c r="AJ24" s="21">
        <f ca="1">OFFSET(DD24,0,14,1,1)</f>
        <v>47863</v>
      </c>
      <c r="AK24" s="21">
        <f ca="1">SUM(AJ24-AI24)</f>
        <v>7961</v>
      </c>
      <c r="AL24" s="22">
        <f ca="1">IF(AK24=0,0,IF(AI24=0,1,AK24/AI24))</f>
        <v>0.19951380883163752</v>
      </c>
      <c r="AM24" s="21">
        <f>SUMIF($C$6:AL$6,AM$5,$C24:AL24)</f>
        <v>153613</v>
      </c>
      <c r="AN24" s="21">
        <f ca="1">SUMIF($C$6:AM$6,AN$5,$C24:AM24)</f>
        <v>187085</v>
      </c>
      <c r="AO24" s="21">
        <f ca="1">SUM(AN24-AM24)</f>
        <v>33472</v>
      </c>
      <c r="AP24" s="22">
        <f ca="1">IF(AO24=0,0,IF(AM24=0,1,AO24/AM24))</f>
        <v>0.2178982247596232</v>
      </c>
      <c r="AQ24" s="21">
        <f>+DE24</f>
        <v>58360</v>
      </c>
      <c r="AR24" s="21">
        <f ca="1">OFFSET(DE24,0,14,1,1)</f>
        <v>48389</v>
      </c>
      <c r="AS24" s="21">
        <f ca="1">SUM(AR24-AQ24)</f>
        <v>-9971</v>
      </c>
      <c r="AT24" s="22">
        <f ca="1">IF(AS24=0,0,IF(AQ24=0,1,AS24/AQ24))</f>
        <v>-0.17085332419465388</v>
      </c>
      <c r="AU24" s="21">
        <f>SUMIF($C$6:AT$6,AU$5,$C24:AT24)</f>
        <v>211973</v>
      </c>
      <c r="AV24" s="21">
        <f ca="1">SUMIF($C$6:AU$6,AV$5,$C24:AU24)</f>
        <v>235474</v>
      </c>
      <c r="AW24" s="21">
        <f ca="1">SUM(AV24-AU24)</f>
        <v>23501</v>
      </c>
      <c r="AX24" s="22">
        <f ca="1">IF(AW24=0,0,IF(AU24=0,1,AW24/AU24))</f>
        <v>0.11086789355248074</v>
      </c>
      <c r="AY24" s="21">
        <f>+DF24</f>
        <v>59653</v>
      </c>
      <c r="AZ24" s="21">
        <f ca="1">OFFSET(DF24,0,14,1,1)</f>
        <v>64075</v>
      </c>
      <c r="BA24" s="21">
        <f ca="1">SUM(AZ24-AY24)</f>
        <v>4422</v>
      </c>
      <c r="BB24" s="22">
        <f ca="1">IF(BA24=0,0,IF(AY24=0,1,BA24/AY24))</f>
        <v>7.4128711045546747E-2</v>
      </c>
      <c r="BC24" s="21">
        <f>SUMIF($C$6:BB$6,BC$5,$C24:BB24)</f>
        <v>271626</v>
      </c>
      <c r="BD24" s="21">
        <f ca="1">SUMIF($C$6:BC$6,BD$5,$C24:BC24)</f>
        <v>299549</v>
      </c>
      <c r="BE24" s="21">
        <f ca="1">SUM(BD24-BC24)</f>
        <v>27923</v>
      </c>
      <c r="BF24" s="22">
        <f ca="1">IF(BE24=0,0,IF(BC24=0,1,BE24/BC24))</f>
        <v>0.1027994374618041</v>
      </c>
      <c r="BG24" s="21">
        <f>+DG24</f>
        <v>51330</v>
      </c>
      <c r="BH24" s="21">
        <f ca="1">OFFSET(DG24,0,14,1,1)</f>
        <v>61815</v>
      </c>
      <c r="BI24" s="21">
        <f ca="1">SUM(BH24-BG24)</f>
        <v>10485</v>
      </c>
      <c r="BJ24" s="22">
        <f ca="1">IF(BI24=0,0,IF(BG24=0,1,BI24/BG24))</f>
        <v>0.20426651081239042</v>
      </c>
      <c r="BK24" s="21">
        <f>SUMIF($C$6:BJ$6,BK$5,$C24:BJ24)</f>
        <v>322956</v>
      </c>
      <c r="BL24" s="21">
        <f ca="1">SUMIF($C$6:BK$6,BL$5,$C24:BK24)</f>
        <v>361364</v>
      </c>
      <c r="BM24" s="21">
        <f ca="1">SUM(BL24-BK24)</f>
        <v>38408</v>
      </c>
      <c r="BN24" s="22">
        <f ca="1">IF(BM24=0,0,IF(BK24=0,1,BM24/BK24))</f>
        <v>0.11892641722092173</v>
      </c>
      <c r="BO24" s="21">
        <f>+DH24</f>
        <v>42616</v>
      </c>
      <c r="BP24" s="21">
        <f ca="1">OFFSET(DH24,0,14,1,1)</f>
        <v>49911</v>
      </c>
      <c r="BQ24" s="21">
        <f ca="1">SUM(BP24-BO24)</f>
        <v>7295</v>
      </c>
      <c r="BR24" s="22">
        <f ca="1">IF(BQ24=0,0,IF(BO24=0,1,BQ24/BO24))</f>
        <v>0.17117983855828797</v>
      </c>
      <c r="BS24" s="21">
        <f>SUMIF($C$6:BR$6,BS$5,$C24:BR24)</f>
        <v>365572</v>
      </c>
      <c r="BT24" s="21">
        <f ca="1">SUMIF($C$6:BS$6,BT$5,$C24:BS24)</f>
        <v>411275</v>
      </c>
      <c r="BU24" s="21">
        <f ca="1">SUM(BT24-BS24)</f>
        <v>45703</v>
      </c>
      <c r="BV24" s="22">
        <f ca="1">IF(BU24=0,0,IF(BS24=0,1,BU24/BS24))</f>
        <v>0.12501778035516944</v>
      </c>
      <c r="BW24" s="21">
        <f>+DI24</f>
        <v>42103</v>
      </c>
      <c r="BX24" s="21">
        <f ca="1">OFFSET(DI24,0,14,1,1)</f>
        <v>50756</v>
      </c>
      <c r="BY24" s="21">
        <f ca="1">SUM(BX24-BW24)</f>
        <v>8653</v>
      </c>
      <c r="BZ24" s="22">
        <f ca="1">IF(BY24=0,0,IF(BW24=0,1,BY24/BW24))</f>
        <v>0.20551979668907203</v>
      </c>
      <c r="CA24" s="21">
        <f>SUMIF($C$6:BZ$6,CA$5,$C24:BZ24)</f>
        <v>407675</v>
      </c>
      <c r="CB24" s="21">
        <f ca="1">SUMIF($C$6:CA$6,CB$5,$C24:CA24)</f>
        <v>462031</v>
      </c>
      <c r="CC24" s="21">
        <f ca="1">SUM(CB24-CA24)</f>
        <v>54356</v>
      </c>
      <c r="CD24" s="22">
        <f ca="1">IF(CC24=0,0,IF(CA24=0,1,CC24/CA24))</f>
        <v>0.13333169804378489</v>
      </c>
      <c r="CE24" s="21">
        <f>+DJ24</f>
        <v>40595</v>
      </c>
      <c r="CF24" s="21">
        <f ca="1">OFFSET(DJ24,0,14,1,1)</f>
        <v>46571</v>
      </c>
      <c r="CG24" s="21">
        <f ca="1">SUM(CF24-CE24)</f>
        <v>5976</v>
      </c>
      <c r="CH24" s="22">
        <f ca="1">IF(CG24=0,0,IF(CE24=0,1,CG24/CE24))</f>
        <v>0.14721024756743442</v>
      </c>
      <c r="CI24" s="21">
        <f>SUMIF($C$6:CH$6,CI$5,$C24:CH24)</f>
        <v>448270</v>
      </c>
      <c r="CJ24" s="21">
        <f ca="1">SUMIF($C$6:CI$6,CJ$5,$C24:CI24)</f>
        <v>508602</v>
      </c>
      <c r="CK24" s="21">
        <f ca="1">SUM(CJ24-CI24)</f>
        <v>60332</v>
      </c>
      <c r="CL24" s="22">
        <f ca="1">IF(CK24=0,0,IF(CI24=0,1,CK24/CI24))</f>
        <v>0.13458852923461306</v>
      </c>
      <c r="CM24" s="21">
        <f>+DK24</f>
        <v>35404</v>
      </c>
      <c r="CN24" s="21">
        <f ca="1">OFFSET(DK24,0,14,1,1)</f>
        <v>45689</v>
      </c>
      <c r="CO24" s="21">
        <f ca="1">SUM(CN24-CM24)</f>
        <v>10285</v>
      </c>
      <c r="CP24" s="22">
        <f ca="1">IF(CO24=0,0,IF(CM24=0,1,CO24/CM24))</f>
        <v>0.29050389786464809</v>
      </c>
      <c r="CQ24" s="21">
        <f>SUMIF($C$6:CP$6,CQ$5,$C24:CP24)</f>
        <v>483674</v>
      </c>
      <c r="CR24" s="21">
        <f ca="1">SUMIF($C$6:CQ$6,CR$5,$C24:CQ24)</f>
        <v>554291</v>
      </c>
      <c r="CS24" s="21">
        <f ca="1">SUM(CR24-CQ24)</f>
        <v>70617</v>
      </c>
      <c r="CT24" s="22">
        <f ca="1">IF(CS24=0,0,IF(CQ24=0,1,CS24/CQ24))</f>
        <v>0.14600123223493511</v>
      </c>
      <c r="CW24" s="12" t="s">
        <v>13</v>
      </c>
      <c r="CX24" s="81" t="s">
        <v>6</v>
      </c>
      <c r="CZ24" s="83">
        <f>SUMIF(OGB!$A$73:$A$78,'2009-2010'!CZ$7,OGB!D$73:D$78)</f>
        <v>25162</v>
      </c>
      <c r="DA24" s="83">
        <f>SUMIF(OGB!$A$73:$A$78,'2009-2010'!DA$7,OGB!E$73:E$78)</f>
        <v>26312</v>
      </c>
      <c r="DB24" s="83">
        <f>SUMIF(OGB!$A$73:$A$78,'2009-2010'!DB$7,OGB!F$73:F$78)</f>
        <v>29731</v>
      </c>
      <c r="DC24" s="83">
        <f>SUMIF(OGB!$A$73:$A$78,'2009-2010'!DC$7,OGB!G$73:G$78)</f>
        <v>32506</v>
      </c>
      <c r="DD24" s="83">
        <f>SUMIF(OGB!$A$73:$A$78,'2009-2010'!DD$7,OGB!H$73:H$78)</f>
        <v>39902</v>
      </c>
      <c r="DE24" s="83">
        <f>SUMIF(OGB!$A$73:$A$78,'2009-2010'!DE$7,OGB!I$73:I$78)</f>
        <v>58360</v>
      </c>
      <c r="DF24" s="83">
        <f>SUMIF(OGB!$A$73:$A$78,'2009-2010'!DF$7,OGB!J$73:J$78)</f>
        <v>59653</v>
      </c>
      <c r="DG24" s="83">
        <f>SUMIF(OGB!$A$73:$A$78,'2009-2010'!DG$7,OGB!K$73:K$78)</f>
        <v>51330</v>
      </c>
      <c r="DH24" s="83">
        <f>SUMIF(OGB!$A$73:$A$78,'2009-2010'!DH$7,OGB!L$73:L$78)</f>
        <v>42616</v>
      </c>
      <c r="DI24" s="83">
        <f>SUMIF(OGB!$A$73:$A$78,'2009-2010'!DI$7,OGB!M$73:M$78)</f>
        <v>42103</v>
      </c>
      <c r="DJ24" s="83">
        <f>SUMIF(OGB!$A$73:$A$78,'2009-2010'!DJ$7,OGB!N$73:N$78)</f>
        <v>40595</v>
      </c>
      <c r="DK24" s="83">
        <f>SUMIF(OGB!$A$73:$A$78,'2009-2010'!DK$7,OGB!O$73:O$78)</f>
        <v>35404</v>
      </c>
      <c r="DN24" s="83">
        <f>SUMIF(OGB!$A$73:$A$78,'2009-2010'!DN$7,OGB!D$73:D$78)</f>
        <v>29723</v>
      </c>
      <c r="DO24" s="83">
        <f>SUMIF(OGB!$A$73:$A$78,'2009-2010'!DO$7,OGB!E$73:E$78)</f>
        <v>29297</v>
      </c>
      <c r="DP24" s="83">
        <f>SUMIF(OGB!$A$73:$A$78,'2009-2010'!DP$7,OGB!F$73:F$78)</f>
        <v>38507</v>
      </c>
      <c r="DQ24" s="83">
        <f>SUMIF(OGB!$A$73:$A$78,'2009-2010'!DQ$7,OGB!G$73:G$78)</f>
        <v>41695</v>
      </c>
      <c r="DR24" s="83">
        <f>SUMIF(OGB!$A$73:$A$78,'2009-2010'!DR$7,OGB!H$73:H$78)</f>
        <v>47863</v>
      </c>
      <c r="DS24" s="83">
        <f>SUMIF(OGB!$A$73:$A$78,'2009-2010'!DS$7,OGB!I$73:I$78)</f>
        <v>48389</v>
      </c>
      <c r="DT24" s="83">
        <f>SUMIF(OGB!$A$73:$A$78,'2009-2010'!DT$7,OGB!J$73:J$78)</f>
        <v>64075</v>
      </c>
      <c r="DU24" s="83">
        <f>SUMIF(OGB!$A$73:$A$78,'2009-2010'!DU$7,OGB!K$73:K$78)</f>
        <v>61815</v>
      </c>
      <c r="DV24" s="83">
        <f>SUMIF(OGB!$A$73:$A$78,'2009-2010'!DV$7,OGB!L$73:L$78)</f>
        <v>49911</v>
      </c>
      <c r="DW24" s="83">
        <f>SUMIF(OGB!$A$73:$A$78,'2009-2010'!DW$7,OGB!M$73:M$78)</f>
        <v>50756</v>
      </c>
      <c r="DX24" s="83">
        <f>SUMIF(OGB!$A$73:$A$78,'2009-2010'!DX$7,OGB!N$73:N$78)</f>
        <v>46571</v>
      </c>
      <c r="DY24" s="83">
        <f>SUMIF(OGB!$A$73:$A$78,'2009-2010'!DY$7,OGB!O$73:O$78)</f>
        <v>45689</v>
      </c>
      <c r="DZ24"/>
    </row>
    <row r="25" spans="1:130" s="12" customFormat="1" ht="15.6">
      <c r="A25" s="101" t="str">
        <f>+CW26</f>
        <v>Ogdensburg Bridge</v>
      </c>
      <c r="B25" s="29" t="s">
        <v>7</v>
      </c>
      <c r="C25" s="21">
        <f>+CZ25</f>
        <v>5556</v>
      </c>
      <c r="D25" s="21">
        <f ca="1">OFFSET(CZ25,0,14,1,1)</f>
        <v>5481</v>
      </c>
      <c r="E25" s="21">
        <f ca="1">SUM(D25-C25)</f>
        <v>-75</v>
      </c>
      <c r="F25" s="22">
        <f ca="1">IF(E25=0,0,IF(C25=0,1,E25/C25))</f>
        <v>-1.3498920086393088E-2</v>
      </c>
      <c r="G25" s="21">
        <f>SUMIF($C$6:F$6,G$5,$C25:F25)</f>
        <v>5556</v>
      </c>
      <c r="H25" s="21">
        <f ca="1">SUMIF($C$6:G$6,H$5,$C25:G25)</f>
        <v>5481</v>
      </c>
      <c r="I25" s="21">
        <f ca="1">SUM(H25-G25)</f>
        <v>-75</v>
      </c>
      <c r="J25" s="22">
        <f ca="1">IF(I25=0,0,IF(G25=0,1,I25/G25))</f>
        <v>-1.3498920086393088E-2</v>
      </c>
      <c r="K25" s="21">
        <f>+DA25</f>
        <v>4987</v>
      </c>
      <c r="L25" s="21">
        <f ca="1">OFFSET(DA25,0,14,1,1)</f>
        <v>5178</v>
      </c>
      <c r="M25" s="21">
        <f ca="1">SUM(L25-K25)</f>
        <v>191</v>
      </c>
      <c r="N25" s="22">
        <f ca="1">IF(M25=0,0,IF(K25=0,1,M25/K25))</f>
        <v>3.8299578905153397E-2</v>
      </c>
      <c r="O25" s="21">
        <f>SUMIF($C$6:N$6,O$5,$C25:N25)</f>
        <v>10543</v>
      </c>
      <c r="P25" s="21">
        <f ca="1">SUMIF($C$6:O$6,P$5,$C25:O25)</f>
        <v>10659</v>
      </c>
      <c r="Q25" s="21">
        <f ca="1">SUM(P25-O25)</f>
        <v>116</v>
      </c>
      <c r="R25" s="22">
        <f ca="1">IF(Q25=0,0,IF(O25=0,1,Q25/O25))</f>
        <v>1.100256094090866E-2</v>
      </c>
      <c r="S25" s="21">
        <f>+DB25</f>
        <v>5729</v>
      </c>
      <c r="T25" s="21">
        <f ca="1">OFFSET(DB25,0,14,1,1)</f>
        <v>5793</v>
      </c>
      <c r="U25" s="21">
        <f ca="1">SUM(T25-S25)</f>
        <v>64</v>
      </c>
      <c r="V25" s="22">
        <f ca="1">IF(U25=0,0,IF(S25=0,1,U25/S25))</f>
        <v>1.1171234072263921E-2</v>
      </c>
      <c r="W25" s="21">
        <f>SUMIF($C$6:V$6,W$5,$C25:V25)</f>
        <v>16272</v>
      </c>
      <c r="X25" s="21">
        <f ca="1">SUMIF($C$6:W$6,X$5,$C25:W25)</f>
        <v>16452</v>
      </c>
      <c r="Y25" s="21">
        <f ca="1">SUM(X25-W25)</f>
        <v>180</v>
      </c>
      <c r="Z25" s="22">
        <f ca="1">IF(Y25=0,0,IF(W25=0,1,Y25/W25))</f>
        <v>1.1061946902654867E-2</v>
      </c>
      <c r="AA25" s="21">
        <f>+DC25</f>
        <v>5546</v>
      </c>
      <c r="AB25" s="21">
        <f ca="1">OFFSET(DC25,0,14,1,1)</f>
        <v>5901</v>
      </c>
      <c r="AC25" s="21">
        <f ca="1">SUM(AB25-AA25)</f>
        <v>355</v>
      </c>
      <c r="AD25" s="22">
        <f ca="1">IF(AC25=0,0,IF(AA25=0,1,AC25/AA25))</f>
        <v>6.4010097367472055E-2</v>
      </c>
      <c r="AE25" s="21">
        <f>SUMIF($C$6:AD$6,AE$5,$C25:AD25)</f>
        <v>21818</v>
      </c>
      <c r="AF25" s="21">
        <f ca="1">SUMIF($C$6:AE$6,AF$5,$C25:AE25)</f>
        <v>22353</v>
      </c>
      <c r="AG25" s="21">
        <f ca="1">SUM(AF25-AE25)</f>
        <v>535</v>
      </c>
      <c r="AH25" s="22">
        <f ca="1">IF(AG25=0,0,IF(AE25=0,1,AG25/AE25))</f>
        <v>2.452103767531396E-2</v>
      </c>
      <c r="AI25" s="21">
        <f>+DD25</f>
        <v>5545</v>
      </c>
      <c r="AJ25" s="21">
        <f ca="1">OFFSET(DD25,0,14,1,1)</f>
        <v>5738</v>
      </c>
      <c r="AK25" s="21">
        <f ca="1">SUM(AJ25-AI25)</f>
        <v>193</v>
      </c>
      <c r="AL25" s="22">
        <f ca="1">IF(AK25=0,0,IF(AI25=0,1,AK25/AI25))</f>
        <v>3.4806131650135255E-2</v>
      </c>
      <c r="AM25" s="21">
        <f>SUMIF($C$6:AL$6,AM$5,$C25:AL25)</f>
        <v>27363</v>
      </c>
      <c r="AN25" s="21">
        <f ca="1">SUMIF($C$6:AM$6,AN$5,$C25:AM25)</f>
        <v>28091</v>
      </c>
      <c r="AO25" s="21">
        <f ca="1">SUM(AN25-AM25)</f>
        <v>728</v>
      </c>
      <c r="AP25" s="22">
        <f ca="1">IF(AO25=0,0,IF(AM25=0,1,AO25/AM25))</f>
        <v>2.6605269889997441E-2</v>
      </c>
      <c r="AQ25" s="21">
        <f>+DE25</f>
        <v>7819</v>
      </c>
      <c r="AR25" s="21">
        <f ca="1">OFFSET(DE25,0,14,1,1)</f>
        <v>5958</v>
      </c>
      <c r="AS25" s="21">
        <f ca="1">SUM(AR25-AQ25)</f>
        <v>-1861</v>
      </c>
      <c r="AT25" s="22">
        <f ca="1">IF(AS25=0,0,IF(AQ25=0,1,AS25/AQ25))</f>
        <v>-0.23800997570021742</v>
      </c>
      <c r="AU25" s="21">
        <f>SUMIF($C$6:AT$6,AU$5,$C25:AT25)</f>
        <v>35182</v>
      </c>
      <c r="AV25" s="21">
        <f ca="1">SUMIF($C$6:AU$6,AV$5,$C25:AU25)</f>
        <v>34049</v>
      </c>
      <c r="AW25" s="21">
        <f ca="1">SUM(AV25-AU25)</f>
        <v>-1133</v>
      </c>
      <c r="AX25" s="22">
        <f ca="1">IF(AW25=0,0,IF(AU25=0,1,AW25/AU25))</f>
        <v>-3.2203967938150189E-2</v>
      </c>
      <c r="AY25" s="21">
        <f>+DF25</f>
        <v>7314</v>
      </c>
      <c r="AZ25" s="21">
        <f ca="1">OFFSET(DF25,0,14,1,1)</f>
        <v>6019</v>
      </c>
      <c r="BA25" s="21">
        <f ca="1">SUM(AZ25-AY25)</f>
        <v>-1295</v>
      </c>
      <c r="BB25" s="22">
        <f ca="1">IF(BA25=0,0,IF(AY25=0,1,BA25/AY25))</f>
        <v>-0.17705769756631118</v>
      </c>
      <c r="BC25" s="21">
        <f>SUMIF($C$6:BB$6,BC$5,$C25:BB25)</f>
        <v>42496</v>
      </c>
      <c r="BD25" s="21">
        <f ca="1">SUMIF($C$6:BC$6,BD$5,$C25:BC25)</f>
        <v>40068</v>
      </c>
      <c r="BE25" s="21">
        <f ca="1">SUM(BD25-BC25)</f>
        <v>-2428</v>
      </c>
      <c r="BF25" s="22">
        <f ca="1">IF(BE25=0,0,IF(BC25=0,1,BE25/BC25))</f>
        <v>-5.7134789156626509E-2</v>
      </c>
      <c r="BG25" s="21">
        <f>+DG25</f>
        <v>6025</v>
      </c>
      <c r="BH25" s="21">
        <f ca="1">OFFSET(DG25,0,14,1,1)</f>
        <v>6041</v>
      </c>
      <c r="BI25" s="21">
        <f ca="1">SUM(BH25-BG25)</f>
        <v>16</v>
      </c>
      <c r="BJ25" s="22">
        <f ca="1">IF(BI25=0,0,IF(BG25=0,1,BI25/BG25))</f>
        <v>2.6556016597510373E-3</v>
      </c>
      <c r="BK25" s="21">
        <f>SUMIF($C$6:BJ$6,BK$5,$C25:BJ25)</f>
        <v>48521</v>
      </c>
      <c r="BL25" s="21">
        <f ca="1">SUMIF($C$6:BK$6,BL$5,$C25:BK25)</f>
        <v>46109</v>
      </c>
      <c r="BM25" s="21">
        <f ca="1">SUM(BL25-BK25)</f>
        <v>-2412</v>
      </c>
      <c r="BN25" s="22">
        <f ca="1">IF(BM25=0,0,IF(BK25=0,1,BM25/BK25))</f>
        <v>-4.9710434657158756E-2</v>
      </c>
      <c r="BO25" s="21">
        <f>+DH25</f>
        <v>5902</v>
      </c>
      <c r="BP25" s="21">
        <f ca="1">OFFSET(DH25,0,14,1,1)</f>
        <v>6007</v>
      </c>
      <c r="BQ25" s="21">
        <f ca="1">SUM(BP25-BO25)</f>
        <v>105</v>
      </c>
      <c r="BR25" s="22">
        <f ca="1">IF(BQ25=0,0,IF(BO25=0,1,BQ25/BO25))</f>
        <v>1.7790579464588275E-2</v>
      </c>
      <c r="BS25" s="21">
        <f>SUMIF($C$6:BR$6,BS$5,$C25:BR25)</f>
        <v>54423</v>
      </c>
      <c r="BT25" s="21">
        <f ca="1">SUMIF($C$6:BS$6,BT$5,$C25:BS25)</f>
        <v>52116</v>
      </c>
      <c r="BU25" s="21">
        <f ca="1">SUM(BT25-BS25)</f>
        <v>-2307</v>
      </c>
      <c r="BV25" s="22">
        <f ca="1">IF(BU25=0,0,IF(BS25=0,1,BU25/BS25))</f>
        <v>-4.2390165922496004E-2</v>
      </c>
      <c r="BW25" s="21">
        <f>+DI25</f>
        <v>6066</v>
      </c>
      <c r="BX25" s="21">
        <f ca="1">OFFSET(DI25,0,14,1,1)</f>
        <v>5739</v>
      </c>
      <c r="BY25" s="21">
        <f ca="1">SUM(BX25-BW25)</f>
        <v>-327</v>
      </c>
      <c r="BZ25" s="22">
        <f ca="1">IF(BY25=0,0,IF(BW25=0,1,BY25/BW25))</f>
        <v>-5.3907022749752717E-2</v>
      </c>
      <c r="CA25" s="21">
        <f>SUMIF($C$6:BZ$6,CA$5,$C25:BZ25)</f>
        <v>60489</v>
      </c>
      <c r="CB25" s="21">
        <f ca="1">SUMIF($C$6:CA$6,CB$5,$C25:CA25)</f>
        <v>57855</v>
      </c>
      <c r="CC25" s="21">
        <f ca="1">SUM(CB25-CA25)</f>
        <v>-2634</v>
      </c>
      <c r="CD25" s="22">
        <f ca="1">IF(CC25=0,0,IF(CA25=0,1,CC25/CA25))</f>
        <v>-4.3545107374894608E-2</v>
      </c>
      <c r="CE25" s="21">
        <f>+DJ25</f>
        <v>5666</v>
      </c>
      <c r="CF25" s="21">
        <f ca="1">OFFSET(DJ25,0,14,1,1)</f>
        <v>6025</v>
      </c>
      <c r="CG25" s="21">
        <f ca="1">SUM(CF25-CE25)</f>
        <v>359</v>
      </c>
      <c r="CH25" s="22">
        <f ca="1">IF(CG25=0,0,IF(CE25=0,1,CG25/CE25))</f>
        <v>6.3360395340628303E-2</v>
      </c>
      <c r="CI25" s="21">
        <f>SUMIF($C$6:CH$6,CI$5,$C25:CH25)</f>
        <v>66155</v>
      </c>
      <c r="CJ25" s="21">
        <f ca="1">SUMIF($C$6:CI$6,CJ$5,$C25:CI25)</f>
        <v>63880</v>
      </c>
      <c r="CK25" s="21">
        <f ca="1">SUM(CJ25-CI25)</f>
        <v>-2275</v>
      </c>
      <c r="CL25" s="22">
        <f ca="1">IF(CK25=0,0,IF(CI25=0,1,CK25/CI25))</f>
        <v>-3.4388935076713777E-2</v>
      </c>
      <c r="CM25" s="21">
        <f>+DK25</f>
        <v>5349</v>
      </c>
      <c r="CN25" s="21">
        <f ca="1">OFFSET(DK25,0,14,1,1)</f>
        <v>5843</v>
      </c>
      <c r="CO25" s="21">
        <f ca="1">SUM(CN25-CM25)</f>
        <v>494</v>
      </c>
      <c r="CP25" s="22">
        <f ca="1">IF(CO25=0,0,IF(CM25=0,1,CO25/CM25))</f>
        <v>9.2353710974013833E-2</v>
      </c>
      <c r="CQ25" s="21">
        <f>SUMIF($C$6:CP$6,CQ$5,$C25:CP25)</f>
        <v>71504</v>
      </c>
      <c r="CR25" s="21">
        <f ca="1">SUMIF($C$6:CQ$6,CR$5,$C25:CQ25)</f>
        <v>69723</v>
      </c>
      <c r="CS25" s="21">
        <f ca="1">SUM(CR25-CQ25)</f>
        <v>-1781</v>
      </c>
      <c r="CT25" s="22">
        <f ca="1">IF(CS25=0,0,IF(CQ25=0,1,CS25/CQ25))</f>
        <v>-2.4907697471470126E-2</v>
      </c>
      <c r="CW25" s="12" t="s">
        <v>13</v>
      </c>
      <c r="CX25" s="81" t="s">
        <v>7</v>
      </c>
      <c r="CY25" s="16"/>
      <c r="CZ25" s="83">
        <f>SUMIF(OGB!$A$87:$A$92,'2009-2010'!CZ$7,OGB!D$87:D$92)</f>
        <v>5556</v>
      </c>
      <c r="DA25" s="83">
        <f>SUMIF(OGB!$A$87:$A$92,'2009-2010'!DA$7,OGB!E$87:E$92)</f>
        <v>4987</v>
      </c>
      <c r="DB25" s="83">
        <f>SUMIF(OGB!$A$87:$A$92,'2009-2010'!DB$7,OGB!F$87:F$92)</f>
        <v>5729</v>
      </c>
      <c r="DC25" s="83">
        <f>SUMIF(OGB!$A$87:$A$92,'2009-2010'!DC$7,OGB!G$87:G$92)</f>
        <v>5546</v>
      </c>
      <c r="DD25" s="83">
        <f>SUMIF(OGB!$A$87:$A$92,'2009-2010'!DD$7,OGB!H$87:H$92)</f>
        <v>5545</v>
      </c>
      <c r="DE25" s="83">
        <f>SUMIF(OGB!$A$87:$A$92,'2009-2010'!DE$7,OGB!I$87:I$92)</f>
        <v>7819</v>
      </c>
      <c r="DF25" s="83">
        <f>SUMIF(OGB!$A$87:$A$92,'2009-2010'!DF$7,OGB!J$87:J$92)</f>
        <v>7314</v>
      </c>
      <c r="DG25" s="83">
        <f>SUMIF(OGB!$A$87:$A$92,'2009-2010'!DG$7,OGB!K$87:K$92)</f>
        <v>6025</v>
      </c>
      <c r="DH25" s="83">
        <f>SUMIF(OGB!$A$87:$A$92,'2009-2010'!DH$7,OGB!L$87:L$92)</f>
        <v>5902</v>
      </c>
      <c r="DI25" s="83">
        <f>SUMIF(OGB!$A$87:$A$92,'2009-2010'!DI$7,OGB!M$87:M$92)</f>
        <v>6066</v>
      </c>
      <c r="DJ25" s="83">
        <f>SUMIF(OGB!$A$87:$A$92,'2009-2010'!DJ$7,OGB!N$87:N$92)</f>
        <v>5666</v>
      </c>
      <c r="DK25" s="83">
        <f>SUMIF(OGB!$A$87:$A$92,'2009-2010'!DK$7,OGB!O$87:O$92)</f>
        <v>5349</v>
      </c>
      <c r="DN25" s="83">
        <f>SUMIF(OGB!$A$87:$A$92,'2009-2010'!DN$7,OGB!D$87:D$92)</f>
        <v>5481</v>
      </c>
      <c r="DO25" s="83">
        <f>SUMIF(OGB!$A$87:$A$92,'2009-2010'!DO$7,OGB!E$87:E$92)</f>
        <v>5178</v>
      </c>
      <c r="DP25" s="83">
        <f>SUMIF(OGB!$A$87:$A$92,'2009-2010'!DP$7,OGB!F$87:F$92)</f>
        <v>5793</v>
      </c>
      <c r="DQ25" s="83">
        <f>SUMIF(OGB!$A$87:$A$92,'2009-2010'!DQ$7,OGB!G$87:G$92)</f>
        <v>5901</v>
      </c>
      <c r="DR25" s="83">
        <f>SUMIF(OGB!$A$87:$A$92,'2009-2010'!DR$7,OGB!H$87:H$92)</f>
        <v>5738</v>
      </c>
      <c r="DS25" s="83">
        <f>SUMIF(OGB!$A$87:$A$92,'2009-2010'!DS$7,OGB!I$87:I$92)</f>
        <v>5958</v>
      </c>
      <c r="DT25" s="83">
        <f>SUMIF(OGB!$A$87:$A$92,'2009-2010'!DT$7,OGB!J$87:J$92)</f>
        <v>6019</v>
      </c>
      <c r="DU25" s="83">
        <f>SUMIF(OGB!$A$87:$A$92,'2009-2010'!DU$7,OGB!K$87:K$92)</f>
        <v>6041</v>
      </c>
      <c r="DV25" s="83">
        <f>SUMIF(OGB!$A$87:$A$92,'2009-2010'!DV$7,OGB!L$87:L$92)</f>
        <v>6007</v>
      </c>
      <c r="DW25" s="83">
        <f>SUMIF(OGB!$A$87:$A$92,'2009-2010'!DW$7,OGB!M$87:M$92)</f>
        <v>5739</v>
      </c>
      <c r="DX25" s="83">
        <f>SUMIF(OGB!$A$87:$A$92,'2009-2010'!DX$7,OGB!N$87:N$92)</f>
        <v>6025</v>
      </c>
      <c r="DY25" s="83">
        <f>SUMIF(OGB!$A$87:$A$92,'2009-2010'!DY$7,OGB!O$87:O$92)</f>
        <v>5843</v>
      </c>
      <c r="DZ25"/>
    </row>
    <row r="26" spans="1:130" s="12" customFormat="1" ht="15.6">
      <c r="A26" s="100"/>
      <c r="B26" s="29" t="s">
        <v>8</v>
      </c>
      <c r="C26" s="87">
        <f>+CZ26</f>
        <v>19</v>
      </c>
      <c r="D26" s="87">
        <f ca="1">OFFSET(CZ26,0,14,1,1)</f>
        <v>25</v>
      </c>
      <c r="E26" s="87">
        <f ca="1">SUM(D26-C26)</f>
        <v>6</v>
      </c>
      <c r="F26" s="22">
        <f ca="1">IF(E26=0,0,IF(C26=0,1,E26/C26))</f>
        <v>0.31578947368421051</v>
      </c>
      <c r="G26" s="87">
        <f>SUMIF($C$6:F$6,G$5,$C26:F26)</f>
        <v>19</v>
      </c>
      <c r="H26" s="87">
        <f ca="1">SUMIF($C$6:G$6,H$5,$C26:G26)</f>
        <v>25</v>
      </c>
      <c r="I26" s="87">
        <f ca="1">SUM(H26-G26)</f>
        <v>6</v>
      </c>
      <c r="J26" s="22">
        <f ca="1">IF(I26=0,0,IF(G26=0,1,I26/G26))</f>
        <v>0.31578947368421051</v>
      </c>
      <c r="K26" s="87">
        <f>+DA26</f>
        <v>13</v>
      </c>
      <c r="L26" s="87">
        <f ca="1">OFFSET(DA26,0,14,1,1)</f>
        <v>29</v>
      </c>
      <c r="M26" s="87">
        <f ca="1">SUM(L26-K26)</f>
        <v>16</v>
      </c>
      <c r="N26" s="22">
        <f ca="1">IF(M26=0,0,IF(K26=0,1,M26/K26))</f>
        <v>1.2307692307692308</v>
      </c>
      <c r="O26" s="87">
        <f>SUMIF($C$6:N$6,O$5,$C26:N26)</f>
        <v>32</v>
      </c>
      <c r="P26" s="87">
        <f ca="1">SUMIF($C$6:O$6,P$5,$C26:O26)</f>
        <v>54</v>
      </c>
      <c r="Q26" s="87">
        <f ca="1">SUM(P26-O26)</f>
        <v>22</v>
      </c>
      <c r="R26" s="22">
        <f ca="1">IF(Q26=0,0,IF(O26=0,1,Q26/O26))</f>
        <v>0.6875</v>
      </c>
      <c r="S26" s="87">
        <f>+DB26</f>
        <v>19</v>
      </c>
      <c r="T26" s="87">
        <f ca="1">OFFSET(DB26,0,14,1,1)</f>
        <v>17</v>
      </c>
      <c r="U26" s="87">
        <f ca="1">SUM(T26-S26)</f>
        <v>-2</v>
      </c>
      <c r="V26" s="22">
        <f ca="1">IF(U26=0,0,IF(S26=0,1,U26/S26))</f>
        <v>-0.10526315789473684</v>
      </c>
      <c r="W26" s="87">
        <f>SUMIF($C$6:V$6,W$5,$C26:V26)</f>
        <v>51</v>
      </c>
      <c r="X26" s="87">
        <f ca="1">SUMIF($C$6:W$6,X$5,$C26:W26)</f>
        <v>71</v>
      </c>
      <c r="Y26" s="87">
        <f ca="1">SUM(X26-W26)</f>
        <v>20</v>
      </c>
      <c r="Z26" s="22">
        <f ca="1">IF(Y26=0,0,IF(W26=0,1,Y26/W26))</f>
        <v>0.39215686274509803</v>
      </c>
      <c r="AA26" s="87">
        <f>+DC26</f>
        <v>30</v>
      </c>
      <c r="AB26" s="87">
        <f ca="1">OFFSET(DC26,0,14,1,1)</f>
        <v>27</v>
      </c>
      <c r="AC26" s="87">
        <f ca="1">SUM(AB26-AA26)</f>
        <v>-3</v>
      </c>
      <c r="AD26" s="22">
        <f ca="1">IF(AC26=0,0,IF(AA26=0,1,AC26/AA26))</f>
        <v>-0.1</v>
      </c>
      <c r="AE26" s="87">
        <f>SUMIF($C$6:AD$6,AE$5,$C26:AD26)</f>
        <v>81</v>
      </c>
      <c r="AF26" s="87">
        <f ca="1">SUMIF($C$6:AE$6,AF$5,$C26:AE26)</f>
        <v>98</v>
      </c>
      <c r="AG26" s="87">
        <f ca="1">SUM(AF26-AE26)</f>
        <v>17</v>
      </c>
      <c r="AH26" s="22">
        <f ca="1">IF(AG26=0,0,IF(AE26=0,1,AG26/AE26))</f>
        <v>0.20987654320987653</v>
      </c>
      <c r="AI26" s="87">
        <f>+DD26</f>
        <v>80</v>
      </c>
      <c r="AJ26" s="87">
        <f ca="1">OFFSET(DD26,0,14,1,1)</f>
        <v>58</v>
      </c>
      <c r="AK26" s="87">
        <f ca="1">SUM(AJ26-AI26)</f>
        <v>-22</v>
      </c>
      <c r="AL26" s="22">
        <f ca="1">IF(AK26=0,0,IF(AI26=0,1,AK26/AI26))</f>
        <v>-0.27500000000000002</v>
      </c>
      <c r="AM26" s="87">
        <f>SUMIF($C$6:AL$6,AM$5,$C26:AL26)</f>
        <v>161</v>
      </c>
      <c r="AN26" s="87">
        <f ca="1">SUMIF($C$6:AM$6,AN$5,$C26:AM26)</f>
        <v>156</v>
      </c>
      <c r="AO26" s="87">
        <f ca="1">SUM(AN26-AM26)</f>
        <v>-5</v>
      </c>
      <c r="AP26" s="22">
        <f ca="1">IF(AO26=0,0,IF(AM26=0,1,AO26/AM26))</f>
        <v>-3.1055900621118012E-2</v>
      </c>
      <c r="AQ26" s="87">
        <f>+DE26</f>
        <v>89</v>
      </c>
      <c r="AR26" s="87">
        <f ca="1">OFFSET(DE26,0,14,1,1)</f>
        <v>66</v>
      </c>
      <c r="AS26" s="87">
        <f ca="1">SUM(AR26-AQ26)</f>
        <v>-23</v>
      </c>
      <c r="AT26" s="22">
        <f ca="1">IF(AS26=0,0,IF(AQ26=0,1,AS26/AQ26))</f>
        <v>-0.25842696629213485</v>
      </c>
      <c r="AU26" s="87">
        <f>SUMIF($C$6:AT$6,AU$5,$C26:AT26)</f>
        <v>250</v>
      </c>
      <c r="AV26" s="87">
        <f ca="1">SUMIF($C$6:AU$6,AV$5,$C26:AU26)</f>
        <v>222</v>
      </c>
      <c r="AW26" s="87">
        <f ca="1">SUM(AV26-AU26)</f>
        <v>-28</v>
      </c>
      <c r="AX26" s="22">
        <f ca="1">IF(AW26=0,0,IF(AU26=0,1,AW26/AU26))</f>
        <v>-0.112</v>
      </c>
      <c r="AY26" s="87">
        <f>+DF26</f>
        <v>38</v>
      </c>
      <c r="AZ26" s="87">
        <f ca="1">OFFSET(DF26,0,14,1,1)</f>
        <v>15</v>
      </c>
      <c r="BA26" s="87">
        <f ca="1">SUM(AZ26-AY26)</f>
        <v>-23</v>
      </c>
      <c r="BB26" s="22">
        <f ca="1">IF(BA26=0,0,IF(AY26=0,1,BA26/AY26))</f>
        <v>-0.60526315789473684</v>
      </c>
      <c r="BC26" s="87">
        <f>SUMIF($C$6:BB$6,BC$5,$C26:BB26)</f>
        <v>288</v>
      </c>
      <c r="BD26" s="87">
        <f ca="1">SUMIF($C$6:BC$6,BD$5,$C26:BC26)</f>
        <v>237</v>
      </c>
      <c r="BE26" s="87">
        <f ca="1">SUM(BD26-BC26)</f>
        <v>-51</v>
      </c>
      <c r="BF26" s="22">
        <f ca="1">IF(BE26=0,0,IF(BC26=0,1,BE26/BC26))</f>
        <v>-0.17708333333333334</v>
      </c>
      <c r="BG26" s="87">
        <f>+DG26</f>
        <v>22</v>
      </c>
      <c r="BH26" s="87">
        <f ca="1">OFFSET(DG26,0,14,1,1)</f>
        <v>18</v>
      </c>
      <c r="BI26" s="87">
        <f ca="1">SUM(BH26-BG26)</f>
        <v>-4</v>
      </c>
      <c r="BJ26" s="22">
        <f ca="1">IF(BI26=0,0,IF(BG26=0,1,BI26/BG26))</f>
        <v>-0.18181818181818182</v>
      </c>
      <c r="BK26" s="87">
        <f>SUMIF($C$6:BJ$6,BK$5,$C26:BJ26)</f>
        <v>310</v>
      </c>
      <c r="BL26" s="87">
        <f ca="1">SUMIF($C$6:BK$6,BL$5,$C26:BK26)</f>
        <v>255</v>
      </c>
      <c r="BM26" s="87">
        <f ca="1">SUM(BL26-BK26)</f>
        <v>-55</v>
      </c>
      <c r="BN26" s="22">
        <f ca="1">IF(BM26=0,0,IF(BK26=0,1,BM26/BK26))</f>
        <v>-0.17741935483870969</v>
      </c>
      <c r="BO26" s="87">
        <f>+DH26</f>
        <v>26</v>
      </c>
      <c r="BP26" s="87">
        <f ca="1">OFFSET(DH26,0,14,1,1)</f>
        <v>20</v>
      </c>
      <c r="BQ26" s="87">
        <f ca="1">SUM(BP26-BO26)</f>
        <v>-6</v>
      </c>
      <c r="BR26" s="22">
        <f ca="1">IF(BQ26=0,0,IF(BO26=0,1,BQ26/BO26))</f>
        <v>-0.23076923076923078</v>
      </c>
      <c r="BS26" s="87">
        <f>SUMIF($C$6:BR$6,BS$5,$C26:BR26)</f>
        <v>336</v>
      </c>
      <c r="BT26" s="87">
        <f ca="1">SUMIF($C$6:BS$6,BT$5,$C26:BS26)</f>
        <v>275</v>
      </c>
      <c r="BU26" s="87">
        <f ca="1">SUM(BT26-BS26)</f>
        <v>-61</v>
      </c>
      <c r="BV26" s="22">
        <f ca="1">IF(BU26=0,0,IF(BS26=0,1,BU26/BS26))</f>
        <v>-0.18154761904761904</v>
      </c>
      <c r="BW26" s="87">
        <f>+DI26</f>
        <v>20</v>
      </c>
      <c r="BX26" s="87">
        <f ca="1">OFFSET(DI26,0,14,1,1)</f>
        <v>40</v>
      </c>
      <c r="BY26" s="87">
        <f ca="1">SUM(BX26-BW26)</f>
        <v>20</v>
      </c>
      <c r="BZ26" s="22">
        <f ca="1">IF(BY26=0,0,IF(BW26=0,1,BY26/BW26))</f>
        <v>1</v>
      </c>
      <c r="CA26" s="87">
        <f>SUMIF($C$6:BZ$6,CA$5,$C26:BZ26)</f>
        <v>356</v>
      </c>
      <c r="CB26" s="87">
        <f ca="1">SUMIF($C$6:CA$6,CB$5,$C26:CA26)</f>
        <v>315</v>
      </c>
      <c r="CC26" s="87">
        <f ca="1">SUM(CB26-CA26)</f>
        <v>-41</v>
      </c>
      <c r="CD26" s="22">
        <f ca="1">IF(CC26=0,0,IF(CA26=0,1,CC26/CA26))</f>
        <v>-0.1151685393258427</v>
      </c>
      <c r="CE26" s="87">
        <f>+DJ26</f>
        <v>36</v>
      </c>
      <c r="CF26" s="87">
        <f ca="1">OFFSET(DJ26,0,14,1,1)</f>
        <v>23</v>
      </c>
      <c r="CG26" s="87">
        <f ca="1">SUM(CF26-CE26)</f>
        <v>-13</v>
      </c>
      <c r="CH26" s="22">
        <f ca="1">IF(CG26=0,0,IF(CE26=0,1,CG26/CE26))</f>
        <v>-0.3611111111111111</v>
      </c>
      <c r="CI26" s="87">
        <f>SUMIF($C$6:CH$6,CI$5,$C26:CH26)</f>
        <v>392</v>
      </c>
      <c r="CJ26" s="87">
        <f ca="1">SUMIF($C$6:CI$6,CJ$5,$C26:CI26)</f>
        <v>338</v>
      </c>
      <c r="CK26" s="87">
        <f ca="1">SUM(CJ26-CI26)</f>
        <v>-54</v>
      </c>
      <c r="CL26" s="22">
        <f ca="1">IF(CK26=0,0,IF(CI26=0,1,CK26/CI26))</f>
        <v>-0.13775510204081631</v>
      </c>
      <c r="CM26" s="87">
        <f>+DK26</f>
        <v>16</v>
      </c>
      <c r="CN26" s="87">
        <f ca="1">OFFSET(DK26,0,14,1,1)</f>
        <v>26</v>
      </c>
      <c r="CO26" s="87">
        <f ca="1">SUM(CN26-CM26)</f>
        <v>10</v>
      </c>
      <c r="CP26" s="22">
        <f ca="1">IF(CO26=0,0,IF(CM26=0,1,CO26/CM26))</f>
        <v>0.625</v>
      </c>
      <c r="CQ26" s="87">
        <f>SUMIF($C$6:CP$6,CQ$5,$C26:CP26)</f>
        <v>408</v>
      </c>
      <c r="CR26" s="87">
        <f ca="1">SUMIF($C$6:CQ$6,CR$5,$C26:CQ26)</f>
        <v>364</v>
      </c>
      <c r="CS26" s="87">
        <f ca="1">SUM(CR26-CQ26)</f>
        <v>-44</v>
      </c>
      <c r="CT26" s="22">
        <f ca="1">IF(CS26=0,0,IF(CQ26=0,1,CS26/CQ26))</f>
        <v>-0.10784313725490197</v>
      </c>
      <c r="CW26" s="12" t="s">
        <v>13</v>
      </c>
      <c r="CX26" s="81" t="s">
        <v>8</v>
      </c>
      <c r="CY26" s="16"/>
      <c r="CZ26" s="83">
        <f>SUMIF(OGB!$A$101:$A$111,'2009-2010'!CZ$7,OGB!D$101:D$111)</f>
        <v>19</v>
      </c>
      <c r="DA26" s="83">
        <f>SUMIF(OGB!$A$101:$A$111,'2009-2010'!DA$7,OGB!E$101:E$111)</f>
        <v>13</v>
      </c>
      <c r="DB26" s="83">
        <f>SUMIF(OGB!$A$101:$A$111,'2009-2010'!DB$7,OGB!F$101:F$111)</f>
        <v>19</v>
      </c>
      <c r="DC26" s="83">
        <f>SUMIF(OGB!$A$101:$A$111,'2009-2010'!DC$7,OGB!G$101:G$111)</f>
        <v>30</v>
      </c>
      <c r="DD26" s="83">
        <f>SUMIF(OGB!$A$101:$A$111,'2009-2010'!DD$7,OGB!H$101:H$111)</f>
        <v>80</v>
      </c>
      <c r="DE26" s="83">
        <f>SUMIF(OGB!$A$101:$A$111,'2009-2010'!DE$7,OGB!I$101:I$111)</f>
        <v>89</v>
      </c>
      <c r="DF26" s="83">
        <f>SUMIF(OGB!$A$101:$A$111,'2009-2010'!DF$7,OGB!J$101:J$111)</f>
        <v>38</v>
      </c>
      <c r="DG26" s="83">
        <f>SUMIF(OGB!$A$101:$A$111,'2009-2010'!DG$7,OGB!K$101:K$111)</f>
        <v>22</v>
      </c>
      <c r="DH26" s="83">
        <f>SUMIF(OGB!$A$101:$A$111,'2009-2010'!DH$7,OGB!L$101:L$111)</f>
        <v>26</v>
      </c>
      <c r="DI26" s="83">
        <f>SUMIF(OGB!$A$101:$A$111,'2009-2010'!DI$7,OGB!M$101:M$111)</f>
        <v>20</v>
      </c>
      <c r="DJ26" s="83">
        <f>SUMIF(OGB!$A$101:$A$111,'2009-2010'!DJ$7,OGB!N$101:N$111)</f>
        <v>36</v>
      </c>
      <c r="DK26" s="83">
        <f>SUMIF(OGB!$A$101:$A$111,'2009-2010'!DK$7,OGB!O$101:O$111)</f>
        <v>16</v>
      </c>
      <c r="DN26" s="83">
        <f>SUMIF(OGB!$A$101:$A$111,'2009-2010'!DN$7,OGB!D$101:D$111)</f>
        <v>25</v>
      </c>
      <c r="DO26" s="83">
        <f>SUMIF(OGB!$A$101:$A$111,'2009-2010'!DO$7,OGB!E$101:E$111)</f>
        <v>29</v>
      </c>
      <c r="DP26" s="83">
        <f>SUMIF(OGB!$A$101:$A$111,'2009-2010'!DP$7,OGB!F$101:F$111)</f>
        <v>17</v>
      </c>
      <c r="DQ26" s="83">
        <f>SUMIF(OGB!$A$101:$A$111,'2009-2010'!DQ$7,OGB!G$101:G$111)</f>
        <v>27</v>
      </c>
      <c r="DR26" s="83">
        <f>SUMIF(OGB!$A$101:$A$111,'2009-2010'!DR$7,OGB!H$101:H$111)</f>
        <v>58</v>
      </c>
      <c r="DS26" s="83">
        <f>SUMIF(OGB!$A$101:$A$111,'2009-2010'!DS$7,OGB!I$101:I$111)</f>
        <v>66</v>
      </c>
      <c r="DT26" s="83">
        <f>SUMIF(OGB!$A$101:$A$111,'2009-2010'!DT$7,OGB!J$101:J$111)</f>
        <v>15</v>
      </c>
      <c r="DU26" s="83">
        <f>SUMIF(OGB!$A$101:$A$111,'2009-2010'!DU$7,OGB!K$101:K$111)</f>
        <v>18</v>
      </c>
      <c r="DV26" s="83">
        <f>SUMIF(OGB!$A$101:$A$111,'2009-2010'!DV$7,OGB!L$101:L$111)</f>
        <v>20</v>
      </c>
      <c r="DW26" s="83">
        <f>SUMIF(OGB!$A$101:$A$111,'2009-2010'!DW$7,OGB!M$101:M$111)</f>
        <v>40</v>
      </c>
      <c r="DX26" s="83">
        <f>SUMIF(OGB!$A$101:$A$111,'2009-2010'!DX$7,OGB!N$101:N$111)</f>
        <v>23</v>
      </c>
      <c r="DY26" s="83">
        <f>SUMIF(OGB!$A$101:$A$111,'2009-2010'!DY$7,OGB!O$101:O$111)</f>
        <v>26</v>
      </c>
      <c r="DZ26"/>
    </row>
    <row r="27" spans="1:130" s="16" customFormat="1" ht="15.6">
      <c r="A27" s="90"/>
      <c r="B27" s="27" t="s">
        <v>9</v>
      </c>
      <c r="C27" s="14">
        <f>+SUM(C24:C26)</f>
        <v>30737</v>
      </c>
      <c r="D27" s="14">
        <f ca="1">+SUM(D24:D26)</f>
        <v>35229</v>
      </c>
      <c r="E27" s="14">
        <f ca="1">SUM(E24:E26)</f>
        <v>4492</v>
      </c>
      <c r="F27" s="15">
        <f ca="1">IF(E27=0,0,IF(C27=0,1,E27/C27))</f>
        <v>0.14614308488141328</v>
      </c>
      <c r="G27" s="14">
        <f>SUM(G24:G26)</f>
        <v>30737</v>
      </c>
      <c r="H27" s="14">
        <f ca="1">SUM(H24:H26)</f>
        <v>35229</v>
      </c>
      <c r="I27" s="14">
        <f ca="1">SUM(I24:I26)</f>
        <v>4492</v>
      </c>
      <c r="J27" s="15">
        <f ca="1">IF(I27=0,0,IF(G27=0,1,I27/G27))</f>
        <v>0.14614308488141328</v>
      </c>
      <c r="K27" s="14">
        <f>+SUM(K24:K26)</f>
        <v>31312</v>
      </c>
      <c r="L27" s="14">
        <f ca="1">+SUM(L24:L26)</f>
        <v>34504</v>
      </c>
      <c r="M27" s="14">
        <f ca="1">SUM(M24:M26)</f>
        <v>3192</v>
      </c>
      <c r="N27" s="15">
        <f ca="1">IF(M27=0,0,IF(K27=0,1,M27/K27))</f>
        <v>0.10194174757281553</v>
      </c>
      <c r="O27" s="14">
        <f>SUM(O24:O26)</f>
        <v>62049</v>
      </c>
      <c r="P27" s="14">
        <f ca="1">SUM(P24:P26)</f>
        <v>69733</v>
      </c>
      <c r="Q27" s="14">
        <f ca="1">SUM(Q24:Q26)</f>
        <v>7684</v>
      </c>
      <c r="R27" s="15">
        <f ca="1">IF(Q27=0,0,IF(O27=0,1,Q27/O27))</f>
        <v>0.12383761220970524</v>
      </c>
      <c r="S27" s="14">
        <f>+SUM(S24:S26)</f>
        <v>35479</v>
      </c>
      <c r="T27" s="14">
        <f ca="1">+SUM(T24:T26)</f>
        <v>44317</v>
      </c>
      <c r="U27" s="14">
        <f ca="1">SUM(U24:U26)</f>
        <v>8838</v>
      </c>
      <c r="V27" s="15">
        <f ca="1">IF(U27=0,0,IF(S27=0,1,U27/S27))</f>
        <v>0.24910510442797149</v>
      </c>
      <c r="W27" s="14">
        <f>SUM(W24:W26)</f>
        <v>97528</v>
      </c>
      <c r="X27" s="14">
        <f ca="1">SUM(X24:X26)</f>
        <v>114050</v>
      </c>
      <c r="Y27" s="14">
        <f ca="1">SUM(Y24:Y26)</f>
        <v>16522</v>
      </c>
      <c r="Z27" s="15">
        <f ca="1">IF(Y27=0,0,IF(W27=0,1,Y27/W27))</f>
        <v>0.16940775982282011</v>
      </c>
      <c r="AA27" s="14">
        <f>+SUM(AA24:AA26)</f>
        <v>38082</v>
      </c>
      <c r="AB27" s="14">
        <f ca="1">+SUM(AB24:AB26)</f>
        <v>47623</v>
      </c>
      <c r="AC27" s="14">
        <f ca="1">SUM(AC24:AC26)</f>
        <v>9541</v>
      </c>
      <c r="AD27" s="15">
        <f ca="1">IF(AC27=0,0,IF(AA27=0,1,AC27/AA27))</f>
        <v>0.25053831206344207</v>
      </c>
      <c r="AE27" s="14">
        <f>SUM(AE24:AE26)</f>
        <v>135610</v>
      </c>
      <c r="AF27" s="14">
        <f ca="1">SUM(AF24:AF26)</f>
        <v>161673</v>
      </c>
      <c r="AG27" s="14">
        <f ca="1">SUM(AG24:AG26)</f>
        <v>26063</v>
      </c>
      <c r="AH27" s="15">
        <f ca="1">IF(AG27=0,0,IF(AE27=0,1,AG27/AE27))</f>
        <v>0.1921908413833788</v>
      </c>
      <c r="AI27" s="14">
        <f>+SUM(AI24:AI26)</f>
        <v>45527</v>
      </c>
      <c r="AJ27" s="14">
        <f ca="1">+SUM(AJ24:AJ26)</f>
        <v>53659</v>
      </c>
      <c r="AK27" s="14">
        <f ca="1">SUM(AK24:AK26)</f>
        <v>8132</v>
      </c>
      <c r="AL27" s="15">
        <f ca="1">IF(AK27=0,0,IF(AI27=0,1,AK27/AI27))</f>
        <v>0.17861928086629911</v>
      </c>
      <c r="AM27" s="14">
        <f>SUM(AM24:AM26)</f>
        <v>181137</v>
      </c>
      <c r="AN27" s="14">
        <f ca="1">SUM(AN24:AN26)</f>
        <v>215332</v>
      </c>
      <c r="AO27" s="14">
        <f ca="1">SUM(AO24:AO26)</f>
        <v>34195</v>
      </c>
      <c r="AP27" s="15">
        <f ca="1">IF(AO27=0,0,IF(AM27=0,1,AO27/AM27))</f>
        <v>0.18877976338351635</v>
      </c>
      <c r="AQ27" s="14">
        <f>+SUM(AQ24:AQ26)</f>
        <v>66268</v>
      </c>
      <c r="AR27" s="14">
        <f ca="1">+SUM(AR24:AR26)</f>
        <v>54413</v>
      </c>
      <c r="AS27" s="14">
        <f ca="1">SUM(AS24:AS26)</f>
        <v>-11855</v>
      </c>
      <c r="AT27" s="15">
        <f ca="1">IF(AS27=0,0,IF(AQ27=0,1,AS27/AQ27))</f>
        <v>-0.17889479084927867</v>
      </c>
      <c r="AU27" s="14">
        <f>SUM(AU24:AU26)</f>
        <v>247405</v>
      </c>
      <c r="AV27" s="14">
        <f ca="1">SUM(AV24:AV26)</f>
        <v>269745</v>
      </c>
      <c r="AW27" s="14">
        <f ca="1">SUM(AW24:AW26)</f>
        <v>22340</v>
      </c>
      <c r="AX27" s="15">
        <f ca="1">IF(AW27=0,0,IF(AU27=0,1,AW27/AU27))</f>
        <v>9.0297285826883039E-2</v>
      </c>
      <c r="AY27" s="14">
        <f>+SUM(AY24:AY26)</f>
        <v>67005</v>
      </c>
      <c r="AZ27" s="14">
        <f ca="1">+SUM(AZ24:AZ26)</f>
        <v>70109</v>
      </c>
      <c r="BA27" s="14">
        <f ca="1">SUM(BA24:BA26)</f>
        <v>3104</v>
      </c>
      <c r="BB27" s="15">
        <f ca="1">IF(BA27=0,0,IF(AY27=0,1,BA27/AY27))</f>
        <v>4.6324901126781587E-2</v>
      </c>
      <c r="BC27" s="14">
        <f>SUM(BC24:BC26)</f>
        <v>314410</v>
      </c>
      <c r="BD27" s="14">
        <f ca="1">SUM(BD24:BD26)</f>
        <v>339854</v>
      </c>
      <c r="BE27" s="14">
        <f ca="1">SUM(BE24:BE26)</f>
        <v>25444</v>
      </c>
      <c r="BF27" s="15">
        <f ca="1">IF(BE27=0,0,IF(BC27=0,1,BE27/BC27))</f>
        <v>8.092617919277377E-2</v>
      </c>
      <c r="BG27" s="14">
        <f>+SUM(BG24:BG26)</f>
        <v>57377</v>
      </c>
      <c r="BH27" s="14">
        <f ca="1">+SUM(BH24:BH26)</f>
        <v>67874</v>
      </c>
      <c r="BI27" s="14">
        <f ca="1">SUM(BI24:BI26)</f>
        <v>10497</v>
      </c>
      <c r="BJ27" s="15">
        <f ca="1">IF(BI27=0,0,IF(BG27=0,1,BI27/BG27))</f>
        <v>0.18294787109817523</v>
      </c>
      <c r="BK27" s="14">
        <f>SUM(BK24:BK26)</f>
        <v>371787</v>
      </c>
      <c r="BL27" s="14">
        <f ca="1">SUM(BL24:BL26)</f>
        <v>407728</v>
      </c>
      <c r="BM27" s="14">
        <f ca="1">SUM(BM24:BM26)</f>
        <v>35941</v>
      </c>
      <c r="BN27" s="15">
        <f ca="1">IF(BM27=0,0,IF(BK27=0,1,BM27/BK27))</f>
        <v>9.6670943308937649E-2</v>
      </c>
      <c r="BO27" s="14">
        <f>+SUM(BO24:BO26)</f>
        <v>48544</v>
      </c>
      <c r="BP27" s="14">
        <f ca="1">+SUM(BP24:BP26)</f>
        <v>55938</v>
      </c>
      <c r="BQ27" s="14">
        <f ca="1">SUM(BQ24:BQ26)</f>
        <v>7394</v>
      </c>
      <c r="BR27" s="15">
        <f ca="1">IF(BQ27=0,0,IF(BO27=0,1,BQ27/BO27))</f>
        <v>0.15231542518127883</v>
      </c>
      <c r="BS27" s="14">
        <f>SUM(BS24:BS26)</f>
        <v>420331</v>
      </c>
      <c r="BT27" s="14">
        <f ca="1">SUM(BT24:BT26)</f>
        <v>463666</v>
      </c>
      <c r="BU27" s="14">
        <f ca="1">SUM(BU24:BU26)</f>
        <v>43335</v>
      </c>
      <c r="BV27" s="15">
        <f ca="1">IF(BU27=0,0,IF(BS27=0,1,BU27/BS27))</f>
        <v>0.1030973209208933</v>
      </c>
      <c r="BW27" s="14">
        <f>+SUM(BW24:BW26)</f>
        <v>48189</v>
      </c>
      <c r="BX27" s="14">
        <f ca="1">+SUM(BX24:BX26)</f>
        <v>56535</v>
      </c>
      <c r="BY27" s="14">
        <f ca="1">SUM(BY24:BY26)</f>
        <v>8346</v>
      </c>
      <c r="BZ27" s="15">
        <f ca="1">IF(BY27=0,0,IF(BW27=0,1,BY27/BW27))</f>
        <v>0.17319305235634688</v>
      </c>
      <c r="CA27" s="14">
        <f>SUM(CA24:CA26)</f>
        <v>468520</v>
      </c>
      <c r="CB27" s="14">
        <f ca="1">SUM(CB24:CB26)</f>
        <v>520201</v>
      </c>
      <c r="CC27" s="14">
        <f ca="1">SUM(CC24:CC26)</f>
        <v>51681</v>
      </c>
      <c r="CD27" s="15">
        <f ca="1">IF(CC27=0,0,IF(CA27=0,1,CC27/CA27))</f>
        <v>0.11030692393067532</v>
      </c>
      <c r="CE27" s="14">
        <f>+SUM(CE24:CE26)</f>
        <v>46297</v>
      </c>
      <c r="CF27" s="14">
        <f ca="1">+SUM(CF24:CF26)</f>
        <v>52619</v>
      </c>
      <c r="CG27" s="14">
        <f ca="1">SUM(CG24:CG26)</f>
        <v>6322</v>
      </c>
      <c r="CH27" s="15">
        <f ca="1">IF(CG27=0,0,IF(CE27=0,1,CG27/CE27))</f>
        <v>0.13655312439250925</v>
      </c>
      <c r="CI27" s="14">
        <f>SUM(CI24:CI26)</f>
        <v>514817</v>
      </c>
      <c r="CJ27" s="14">
        <f ca="1">SUM(CJ24:CJ26)</f>
        <v>572820</v>
      </c>
      <c r="CK27" s="14">
        <f ca="1">SUM(CK24:CK26)</f>
        <v>58003</v>
      </c>
      <c r="CL27" s="15">
        <f ca="1">IF(CK27=0,0,IF(CI27=0,1,CK27/CI27))</f>
        <v>0.11266721961395991</v>
      </c>
      <c r="CM27" s="14">
        <f>+SUM(CM24:CM26)</f>
        <v>40769</v>
      </c>
      <c r="CN27" s="14">
        <f ca="1">+SUM(CN24:CN26)</f>
        <v>51558</v>
      </c>
      <c r="CO27" s="14">
        <f ca="1">SUM(CO24:CO26)</f>
        <v>10789</v>
      </c>
      <c r="CP27" s="15">
        <f ca="1">IF(CO27=0,0,IF(CM27=0,1,CO27/CM27))</f>
        <v>0.26463734700385094</v>
      </c>
      <c r="CQ27" s="14">
        <f>SUM(CQ24:CQ26)</f>
        <v>555586</v>
      </c>
      <c r="CR27" s="14">
        <f ca="1">SUM(CR24:CR26)</f>
        <v>624378</v>
      </c>
      <c r="CS27" s="14">
        <f ca="1">SUM(CS24:CS26)</f>
        <v>68792</v>
      </c>
      <c r="CT27" s="15">
        <f ca="1">IF(CS27=0,0,IF(CQ27=0,1,CS27/CQ27))</f>
        <v>0.12381881472895286</v>
      </c>
      <c r="CW27" s="12"/>
      <c r="CX27" s="12"/>
      <c r="CZ27" s="84"/>
      <c r="DA27" s="84"/>
      <c r="DB27" s="84"/>
      <c r="DC27" s="84"/>
      <c r="DD27" s="84"/>
      <c r="DE27" s="84"/>
      <c r="DF27" s="84"/>
      <c r="DG27" s="84"/>
      <c r="DH27" s="84"/>
      <c r="DI27" s="84"/>
      <c r="DJ27" s="84"/>
      <c r="DK27" s="84"/>
      <c r="DL27" s="12"/>
      <c r="DM27" s="12"/>
      <c r="DN27" s="84"/>
      <c r="DO27" s="84"/>
      <c r="DP27" s="84"/>
      <c r="DQ27" s="84"/>
      <c r="DR27" s="84"/>
      <c r="DS27" s="84"/>
      <c r="DT27" s="84"/>
      <c r="DU27" s="84"/>
      <c r="DV27" s="84"/>
      <c r="DW27" s="84"/>
      <c r="DX27" s="84"/>
      <c r="DY27" s="84"/>
      <c r="DZ27"/>
    </row>
    <row r="28" spans="1:130" s="12" customFormat="1" ht="15.6">
      <c r="A28" s="91"/>
      <c r="B28" s="28"/>
      <c r="C28" s="9"/>
      <c r="D28" s="9"/>
      <c r="E28" s="10"/>
      <c r="F28" s="11"/>
      <c r="G28" s="9"/>
      <c r="H28" s="13"/>
      <c r="I28" s="10"/>
      <c r="J28" s="11"/>
      <c r="K28" s="9"/>
      <c r="L28" s="9"/>
      <c r="M28" s="10"/>
      <c r="N28" s="11"/>
      <c r="O28" s="9"/>
      <c r="P28" s="13"/>
      <c r="Q28" s="10"/>
      <c r="R28" s="11"/>
      <c r="S28" s="9"/>
      <c r="T28" s="9"/>
      <c r="U28" s="10"/>
      <c r="V28" s="11"/>
      <c r="W28" s="9"/>
      <c r="X28" s="13"/>
      <c r="Y28" s="10"/>
      <c r="Z28" s="11"/>
      <c r="AA28" s="9"/>
      <c r="AB28" s="9"/>
      <c r="AC28" s="10"/>
      <c r="AD28" s="11"/>
      <c r="AE28" s="9"/>
      <c r="AF28" s="13"/>
      <c r="AG28" s="10"/>
      <c r="AH28" s="11"/>
      <c r="AI28" s="9"/>
      <c r="AJ28" s="9"/>
      <c r="AK28" s="10"/>
      <c r="AL28" s="11"/>
      <c r="AM28" s="9"/>
      <c r="AN28" s="13"/>
      <c r="AO28" s="10"/>
      <c r="AP28" s="11"/>
      <c r="AQ28" s="9"/>
      <c r="AR28" s="9"/>
      <c r="AS28" s="10"/>
      <c r="AT28" s="11"/>
      <c r="AU28" s="9"/>
      <c r="AV28" s="13"/>
      <c r="AW28" s="10"/>
      <c r="AX28" s="11"/>
      <c r="AY28" s="9"/>
      <c r="AZ28" s="9"/>
      <c r="BA28" s="10"/>
      <c r="BB28" s="11"/>
      <c r="BC28" s="9"/>
      <c r="BD28" s="13"/>
      <c r="BE28" s="10"/>
      <c r="BF28" s="11"/>
      <c r="BG28" s="9"/>
      <c r="BH28" s="9"/>
      <c r="BI28" s="10"/>
      <c r="BJ28" s="11"/>
      <c r="BK28" s="9"/>
      <c r="BL28" s="13"/>
      <c r="BM28" s="10"/>
      <c r="BN28" s="11"/>
      <c r="BO28" s="9"/>
      <c r="BP28" s="9"/>
      <c r="BQ28" s="10"/>
      <c r="BR28" s="11"/>
      <c r="BS28" s="9"/>
      <c r="BT28" s="13"/>
      <c r="BU28" s="10"/>
      <c r="BV28" s="11"/>
      <c r="BW28" s="9"/>
      <c r="BX28" s="9"/>
      <c r="BY28" s="10"/>
      <c r="BZ28" s="11"/>
      <c r="CA28" s="9"/>
      <c r="CB28" s="13"/>
      <c r="CC28" s="10"/>
      <c r="CD28" s="11"/>
      <c r="CE28" s="9"/>
      <c r="CF28" s="9"/>
      <c r="CG28" s="10"/>
      <c r="CH28" s="11"/>
      <c r="CI28" s="9"/>
      <c r="CJ28" s="13"/>
      <c r="CK28" s="10"/>
      <c r="CL28" s="11"/>
      <c r="CM28" s="9"/>
      <c r="CN28" s="9"/>
      <c r="CO28" s="10"/>
      <c r="CP28" s="11"/>
      <c r="CQ28" s="9"/>
      <c r="CR28" s="13"/>
      <c r="CS28" s="10"/>
      <c r="CT28" s="11"/>
      <c r="CY28" s="16"/>
      <c r="CZ28" s="84"/>
      <c r="DA28" s="84"/>
      <c r="DB28" s="84"/>
      <c r="DC28" s="84"/>
      <c r="DD28" s="84"/>
      <c r="DE28" s="84"/>
      <c r="DF28" s="84"/>
      <c r="DG28" s="84"/>
      <c r="DH28" s="84"/>
      <c r="DI28" s="84"/>
      <c r="DJ28" s="84"/>
      <c r="DK28" s="84"/>
      <c r="DN28" s="84"/>
      <c r="DO28" s="84"/>
      <c r="DP28" s="84"/>
      <c r="DQ28" s="84"/>
      <c r="DR28" s="84"/>
      <c r="DS28" s="84"/>
      <c r="DT28" s="84"/>
      <c r="DU28" s="84"/>
      <c r="DV28" s="84"/>
      <c r="DW28" s="84"/>
      <c r="DX28" s="84"/>
      <c r="DY28" s="84"/>
      <c r="DZ28"/>
    </row>
    <row r="29" spans="1:130" s="12" customFormat="1" ht="15" customHeight="1">
      <c r="A29" s="99"/>
      <c r="B29" s="31" t="s">
        <v>6</v>
      </c>
      <c r="C29" s="21">
        <f>+CZ29</f>
        <v>291967</v>
      </c>
      <c r="D29" s="21">
        <f ca="1">OFFSET(CZ29,0,14,1,1)</f>
        <v>293457</v>
      </c>
      <c r="E29" s="21">
        <f ca="1">SUM(D29-C29)</f>
        <v>1490</v>
      </c>
      <c r="F29" s="22">
        <f ca="1">IF(E29=0,0,IF(C29=0,1,E29/C29))</f>
        <v>5.1033164706970309E-3</v>
      </c>
      <c r="G29" s="21">
        <f>SUMIF($C$6:F$6,G$5,$C29:F29)</f>
        <v>291967</v>
      </c>
      <c r="H29" s="21">
        <f ca="1">SUMIF($C$6:G$6,H$5,$C29:G29)</f>
        <v>293457</v>
      </c>
      <c r="I29" s="21">
        <f ca="1">SUM(H29-G29)</f>
        <v>1490</v>
      </c>
      <c r="J29" s="22">
        <f ca="1">IF(I29=0,0,IF(G29=0,1,I29/G29))</f>
        <v>5.1033164706970309E-3</v>
      </c>
      <c r="K29" s="21">
        <f>+DA29</f>
        <v>300735</v>
      </c>
      <c r="L29" s="21">
        <f ca="1">OFFSET(DA29,0,14,1,1)</f>
        <v>275701</v>
      </c>
      <c r="M29" s="21">
        <f ca="1">SUM(L29-K29)</f>
        <v>-25034</v>
      </c>
      <c r="N29" s="22">
        <f ca="1">IF(M29=0,0,IF(K29=0,1,M29/K29))</f>
        <v>-8.3242721997772121E-2</v>
      </c>
      <c r="O29" s="21">
        <f>SUMIF($C$6:N$6,O$5,$C29:N29)</f>
        <v>592702</v>
      </c>
      <c r="P29" s="21">
        <f ca="1">SUMIF($C$6:O$6,P$5,$C29:O29)</f>
        <v>569158</v>
      </c>
      <c r="Q29" s="21">
        <f ca="1">SUM(P29-O29)</f>
        <v>-23544</v>
      </c>
      <c r="R29" s="22">
        <f ca="1">IF(Q29=0,0,IF(O29=0,1,Q29/O29))</f>
        <v>-3.9723166110456856E-2</v>
      </c>
      <c r="S29" s="21">
        <f>+DB29</f>
        <v>374947</v>
      </c>
      <c r="T29" s="21">
        <f ca="1">OFFSET(DB29,0,14,1,1)</f>
        <v>374223</v>
      </c>
      <c r="U29" s="21">
        <f ca="1">SUM(T29-S29)</f>
        <v>-724</v>
      </c>
      <c r="V29" s="22">
        <f ca="1">IF(U29=0,0,IF(S29=0,1,U29/S29))</f>
        <v>-1.9309395727929548E-3</v>
      </c>
      <c r="W29" s="21">
        <f>SUMIF($C$6:V$6,W$5,$C29:V29)</f>
        <v>967649</v>
      </c>
      <c r="X29" s="21">
        <f ca="1">SUMIF($C$6:W$6,X$5,$C29:W29)</f>
        <v>943381</v>
      </c>
      <c r="Y29" s="21">
        <f ca="1">SUM(X29-W29)</f>
        <v>-24268</v>
      </c>
      <c r="Z29" s="22">
        <f ca="1">IF(Y29=0,0,IF(W29=0,1,Y29/W29))</f>
        <v>-2.5079341786122859E-2</v>
      </c>
      <c r="AA29" s="21">
        <f>+DC29</f>
        <v>357849</v>
      </c>
      <c r="AB29" s="21">
        <f ca="1">OFFSET(DC29,0,14,1,1)</f>
        <v>363736</v>
      </c>
      <c r="AC29" s="21">
        <f ca="1">SUM(AB29-AA29)</f>
        <v>5887</v>
      </c>
      <c r="AD29" s="22">
        <f ca="1">IF(AC29=0,0,IF(AA29=0,1,AC29/AA29))</f>
        <v>1.6451072938585828E-2</v>
      </c>
      <c r="AE29" s="21">
        <f>SUMIF($C$6:AD$6,AE$5,$C29:AD29)</f>
        <v>1325498</v>
      </c>
      <c r="AF29" s="21">
        <f ca="1">SUMIF($C$6:AE$6,AF$5,$C29:AE29)</f>
        <v>1307117</v>
      </c>
      <c r="AG29" s="21">
        <f ca="1">SUM(AF29-AE29)</f>
        <v>-18381</v>
      </c>
      <c r="AH29" s="22">
        <f ca="1">IF(AG29=0,0,IF(AE29=0,1,AG29/AE29))</f>
        <v>-1.3867240840800966E-2</v>
      </c>
      <c r="AI29" s="21">
        <f>+DD29</f>
        <v>420370</v>
      </c>
      <c r="AJ29" s="21">
        <f ca="1">OFFSET(DD29,0,14,1,1)</f>
        <v>398307</v>
      </c>
      <c r="AK29" s="21">
        <f ca="1">SUM(AJ29-AI29)</f>
        <v>-22063</v>
      </c>
      <c r="AL29" s="22">
        <f ca="1">IF(AK29=0,0,IF(AI29=0,1,AK29/AI29))</f>
        <v>-5.248471584556462E-2</v>
      </c>
      <c r="AM29" s="21">
        <f>SUMIF($C$6:AL$6,AM$5,$C29:AL29)</f>
        <v>1745868</v>
      </c>
      <c r="AN29" s="21">
        <f ca="1">SUMIF($C$6:AM$6,AN$5,$C29:AM29)</f>
        <v>1705424</v>
      </c>
      <c r="AO29" s="21">
        <f ca="1">SUM(AN29-AM29)</f>
        <v>-40444</v>
      </c>
      <c r="AP29" s="22">
        <f ca="1">IF(AO29=0,0,IF(AM29=0,1,AO29/AM29))</f>
        <v>-2.3165554325985698E-2</v>
      </c>
      <c r="AQ29" s="21">
        <f>+DE29</f>
        <v>396387</v>
      </c>
      <c r="AR29" s="21">
        <f ca="1">OFFSET(DE29,0,14,1,1)</f>
        <v>408142</v>
      </c>
      <c r="AS29" s="21">
        <f ca="1">SUM(AR29-AQ29)</f>
        <v>11755</v>
      </c>
      <c r="AT29" s="22">
        <f ca="1">IF(AS29=0,0,IF(AQ29=0,1,AS29/AQ29))</f>
        <v>2.965536205778696E-2</v>
      </c>
      <c r="AU29" s="21">
        <f>SUMIF($C$6:AT$6,AU$5,$C29:AT29)</f>
        <v>2142255</v>
      </c>
      <c r="AV29" s="21">
        <f ca="1">SUMIF($C$6:AU$6,AV$5,$C29:AU29)</f>
        <v>2113566</v>
      </c>
      <c r="AW29" s="21">
        <f ca="1">SUM(AV29-AU29)</f>
        <v>-28689</v>
      </c>
      <c r="AX29" s="22">
        <f ca="1">IF(AW29=0,0,IF(AU29=0,1,AW29/AU29))</f>
        <v>-1.3391963141642801E-2</v>
      </c>
      <c r="AY29" s="21">
        <f>+DF29</f>
        <v>525288</v>
      </c>
      <c r="AZ29" s="21">
        <f ca="1">OFFSET(DF29,0,14,1,1)</f>
        <v>543219</v>
      </c>
      <c r="BA29" s="21">
        <f ca="1">SUM(AZ29-AY29)</f>
        <v>17931</v>
      </c>
      <c r="BB29" s="22">
        <f ca="1">IF(BA29=0,0,IF(AY29=0,1,BA29/AY29))</f>
        <v>3.4135559921414538E-2</v>
      </c>
      <c r="BC29" s="21">
        <f>SUMIF($C$6:BB$6,BC$5,$C29:BB29)</f>
        <v>2667543</v>
      </c>
      <c r="BD29" s="21">
        <f ca="1">SUMIF($C$6:BC$6,BD$5,$C29:BC29)</f>
        <v>2656785</v>
      </c>
      <c r="BE29" s="21">
        <f ca="1">SUM(BD29-BC29)</f>
        <v>-10758</v>
      </c>
      <c r="BF29" s="22">
        <f ca="1">IF(BE29=0,0,IF(BC29=0,1,BE29/BC29))</f>
        <v>-4.0329246801269931E-3</v>
      </c>
      <c r="BG29" s="21">
        <f>+DG29</f>
        <v>569406</v>
      </c>
      <c r="BH29" s="21">
        <f ca="1">OFFSET(DG29,0,14,1,1)</f>
        <v>564856</v>
      </c>
      <c r="BI29" s="21">
        <f ca="1">SUM(BH29-BG29)</f>
        <v>-4550</v>
      </c>
      <c r="BJ29" s="22">
        <f ca="1">IF(BI29=0,0,IF(BG29=0,1,BI29/BG29))</f>
        <v>-7.9907833777656014E-3</v>
      </c>
      <c r="BK29" s="21">
        <f>SUMIF($C$6:BJ$6,BK$5,$C29:BJ29)</f>
        <v>3236949</v>
      </c>
      <c r="BL29" s="21">
        <f ca="1">SUMIF($C$6:BK$6,BL$5,$C29:BK29)</f>
        <v>3221641</v>
      </c>
      <c r="BM29" s="21">
        <f ca="1">SUM(BL29-BK29)</f>
        <v>-15308</v>
      </c>
      <c r="BN29" s="22">
        <f ca="1">IF(BM29=0,0,IF(BK29=0,1,BM29/BK29))</f>
        <v>-4.729144635890155E-3</v>
      </c>
      <c r="BO29" s="21">
        <f>+DH29</f>
        <v>422961</v>
      </c>
      <c r="BP29" s="21">
        <f ca="1">OFFSET(DH29,0,14,1,1)</f>
        <v>412274</v>
      </c>
      <c r="BQ29" s="21">
        <f ca="1">SUM(BP29-BO29)</f>
        <v>-10687</v>
      </c>
      <c r="BR29" s="22">
        <f ca="1">IF(BQ29=0,0,IF(BO29=0,1,BQ29/BO29))</f>
        <v>-2.5267105004953175E-2</v>
      </c>
      <c r="BS29" s="21">
        <f>SUMIF($C$6:BR$6,BS$5,$C29:BR29)</f>
        <v>3659910</v>
      </c>
      <c r="BT29" s="21">
        <f ca="1">SUMIF($C$6:BS$6,BT$5,$C29:BS29)</f>
        <v>3633915</v>
      </c>
      <c r="BU29" s="21">
        <f ca="1">SUM(BT29-BS29)</f>
        <v>-25995</v>
      </c>
      <c r="BV29" s="22">
        <f ca="1">IF(BU29=0,0,IF(BS29=0,1,BU29/BS29))</f>
        <v>-7.1026336713197868E-3</v>
      </c>
      <c r="BW29" s="21">
        <f>+DI29</f>
        <v>392568</v>
      </c>
      <c r="BX29" s="21">
        <f ca="1">OFFSET(DI29,0,14,1,1)</f>
        <v>407231</v>
      </c>
      <c r="BY29" s="21">
        <f ca="1">SUM(BX29-BW29)</f>
        <v>14663</v>
      </c>
      <c r="BZ29" s="22">
        <f ca="1">IF(BY29=0,0,IF(BW29=0,1,BY29/BW29))</f>
        <v>3.7351490697153107E-2</v>
      </c>
      <c r="CA29" s="21">
        <f>SUMIF($C$6:BZ$6,CA$5,$C29:BZ29)</f>
        <v>4052478</v>
      </c>
      <c r="CB29" s="21">
        <f ca="1">SUMIF($C$6:CA$6,CB$5,$C29:CA29)</f>
        <v>4041146</v>
      </c>
      <c r="CC29" s="21">
        <f ca="1">SUM(CB29-CA29)</f>
        <v>-11332</v>
      </c>
      <c r="CD29" s="22">
        <f ca="1">IF(CC29=0,0,IF(CA29=0,1,CC29/CA29))</f>
        <v>-2.7963137616046282E-3</v>
      </c>
      <c r="CE29" s="21">
        <f>+DJ29</f>
        <v>364145</v>
      </c>
      <c r="CF29" s="21">
        <f ca="1">OFFSET(DJ29,0,14,1,1)</f>
        <v>370272</v>
      </c>
      <c r="CG29" s="21">
        <f ca="1">SUM(CF29-CE29)</f>
        <v>6127</v>
      </c>
      <c r="CH29" s="22">
        <f ca="1">IF(CG29=0,0,IF(CE29=0,1,CG29/CE29))</f>
        <v>1.6825715031100249E-2</v>
      </c>
      <c r="CI29" s="21">
        <f>SUMIF($C$6:CH$6,CI$5,$C29:CH29)</f>
        <v>4416623</v>
      </c>
      <c r="CJ29" s="21">
        <f ca="1">SUMIF($C$6:CI$6,CJ$5,$C29:CI29)</f>
        <v>4411418</v>
      </c>
      <c r="CK29" s="21">
        <f ca="1">SUM(CJ29-CI29)</f>
        <v>-5205</v>
      </c>
      <c r="CL29" s="22">
        <f ca="1">IF(CK29=0,0,IF(CI29=0,1,CK29/CI29))</f>
        <v>-1.178502217644567E-3</v>
      </c>
      <c r="CM29" s="21">
        <f>+DK29</f>
        <v>346158</v>
      </c>
      <c r="CN29" s="21">
        <f ca="1">OFFSET(DK29,0,14,1,1)</f>
        <v>356836</v>
      </c>
      <c r="CO29" s="21">
        <f ca="1">SUM(CN29-CM29)</f>
        <v>10678</v>
      </c>
      <c r="CP29" s="22">
        <f ca="1">IF(CO29=0,0,IF(CM29=0,1,CO29/CM29))</f>
        <v>3.0847185389330883E-2</v>
      </c>
      <c r="CQ29" s="21">
        <f>SUMIF($C$6:CP$6,CQ$5,$C29:CP29)</f>
        <v>4762781</v>
      </c>
      <c r="CR29" s="21">
        <f ca="1">SUMIF($C$6:CQ$6,CR$5,$C29:CQ29)</f>
        <v>4768254</v>
      </c>
      <c r="CS29" s="21">
        <f ca="1">SUM(CR29-CQ29)</f>
        <v>5473</v>
      </c>
      <c r="CT29" s="22">
        <f ca="1">IF(CS29=0,0,IF(CQ29=0,1,CS29/CQ29))</f>
        <v>1.1491185506954866E-3</v>
      </c>
      <c r="CW29" s="12" t="s">
        <v>14</v>
      </c>
      <c r="CX29" s="81" t="s">
        <v>6</v>
      </c>
      <c r="CZ29" s="83">
        <f>SUMIF(PB!$A$73:$A$78,'2009-2010'!CZ$7,PB!D$73:D$78)</f>
        <v>291967</v>
      </c>
      <c r="DA29" s="83">
        <f>SUMIF(PB!$A$73:$A$78,'2009-2010'!DA$7,PB!E$73:E$78)</f>
        <v>300735</v>
      </c>
      <c r="DB29" s="83">
        <f>SUMIF(PB!$A$73:$A$78,'2009-2010'!DB$7,PB!F$73:F$78)</f>
        <v>374947</v>
      </c>
      <c r="DC29" s="83">
        <f>SUMIF(PB!$A$73:$A$78,'2009-2010'!DC$7,PB!G$73:G$78)</f>
        <v>357849</v>
      </c>
      <c r="DD29" s="83">
        <f>SUMIF(PB!$A$73:$A$78,'2009-2010'!DD$7,PB!H$73:H$78)</f>
        <v>420370</v>
      </c>
      <c r="DE29" s="83">
        <f>SUMIF(PB!$A$73:$A$78,'2009-2010'!DE$7,PB!I$73:I$78)</f>
        <v>396387</v>
      </c>
      <c r="DF29" s="83">
        <f>SUMIF(PB!$A$73:$A$78,'2009-2010'!DF$7,PB!J$73:J$78)</f>
        <v>525288</v>
      </c>
      <c r="DG29" s="83">
        <f>SUMIF(PB!$A$73:$A$78,'2009-2010'!DG$7,PB!K$73:K$78)</f>
        <v>569406</v>
      </c>
      <c r="DH29" s="83">
        <f>SUMIF(PB!$A$73:$A$78,'2009-2010'!DH$7,PB!L$73:L$78)</f>
        <v>422961</v>
      </c>
      <c r="DI29" s="83">
        <f>SUMIF(PB!$A$73:$A$78,'2009-2010'!DI$7,PB!M$73:M$78)</f>
        <v>392568</v>
      </c>
      <c r="DJ29" s="83">
        <f>SUMIF(PB!$A$73:$A$78,'2009-2010'!DJ$7,PB!N$73:N$78)</f>
        <v>364145</v>
      </c>
      <c r="DK29" s="83">
        <f>SUMIF(PB!$A$73:$A$78,'2009-2010'!DK$7,PB!O$73:O$78)</f>
        <v>346158</v>
      </c>
      <c r="DN29" s="83">
        <f>SUMIF(PB!$A$73:$A$78,'2009-2010'!DN$7,PB!D$73:D$78)</f>
        <v>293457</v>
      </c>
      <c r="DO29" s="83">
        <f>SUMIF(PB!$A$73:$A$78,'2009-2010'!DO$7,PB!E$73:E$78)</f>
        <v>275701</v>
      </c>
      <c r="DP29" s="83">
        <f>SUMIF(PB!$A$73:$A$78,'2009-2010'!DP$7,PB!F$73:F$78)</f>
        <v>374223</v>
      </c>
      <c r="DQ29" s="83">
        <f>SUMIF(PB!$A$73:$A$78,'2009-2010'!DQ$7,PB!G$73:G$78)</f>
        <v>363736</v>
      </c>
      <c r="DR29" s="83">
        <f>SUMIF(PB!$A$73:$A$78,'2009-2010'!DR$7,PB!H$73:H$78)</f>
        <v>398307</v>
      </c>
      <c r="DS29" s="83">
        <f>SUMIF(PB!$A$73:$A$78,'2009-2010'!DS$7,PB!I$73:I$78)</f>
        <v>408142</v>
      </c>
      <c r="DT29" s="83">
        <f>SUMIF(PB!$A$73:$A$78,'2009-2010'!DT$7,PB!J$73:J$78)</f>
        <v>543219</v>
      </c>
      <c r="DU29" s="83">
        <f>SUMIF(PB!$A$73:$A$78,'2009-2010'!DU$7,PB!K$73:K$78)</f>
        <v>564856</v>
      </c>
      <c r="DV29" s="83">
        <f>SUMIF(PB!$A$73:$A$78,'2009-2010'!DV$7,PB!L$73:L$78)</f>
        <v>412274</v>
      </c>
      <c r="DW29" s="83">
        <f>SUMIF(PB!$A$73:$A$78,'2009-2010'!DW$7,PB!M$73:M$78)</f>
        <v>407231</v>
      </c>
      <c r="DX29" s="83">
        <f>SUMIF(PB!$A$73:$A$78,'2009-2010'!DX$7,PB!N$73:N$78)</f>
        <v>370272</v>
      </c>
      <c r="DY29" s="83">
        <f>SUMIF(PB!$A$73:$A$78,'2009-2010'!DY$7,PB!O$73:O$78)</f>
        <v>356836</v>
      </c>
      <c r="DZ29"/>
    </row>
    <row r="30" spans="1:130" s="12" customFormat="1" ht="15.6">
      <c r="A30" s="101" t="str">
        <f>+CW31</f>
        <v>Peace Bridge</v>
      </c>
      <c r="B30" s="29" t="s">
        <v>7</v>
      </c>
      <c r="C30" s="21">
        <f>+CZ30</f>
        <v>88200</v>
      </c>
      <c r="D30" s="21">
        <f ca="1">OFFSET(CZ30,0,14,1,1)</f>
        <v>94196</v>
      </c>
      <c r="E30" s="21">
        <f ca="1">SUM(D30-C30)</f>
        <v>5996</v>
      </c>
      <c r="F30" s="22">
        <f ca="1">IF(E30=0,0,IF(C30=0,1,E30/C30))</f>
        <v>6.7981859410430834E-2</v>
      </c>
      <c r="G30" s="21">
        <f>SUMIF($C$6:F$6,G$5,$C30:F30)</f>
        <v>88200</v>
      </c>
      <c r="H30" s="21">
        <f ca="1">SUMIF($C$6:G$6,H$5,$C30:G30)</f>
        <v>94196</v>
      </c>
      <c r="I30" s="21">
        <f ca="1">SUM(H30-G30)</f>
        <v>5996</v>
      </c>
      <c r="J30" s="22">
        <f ca="1">IF(I30=0,0,IF(G30=0,1,I30/G30))</f>
        <v>6.7981859410430834E-2</v>
      </c>
      <c r="K30" s="21">
        <f>+DA30</f>
        <v>86318</v>
      </c>
      <c r="L30" s="21">
        <f ca="1">OFFSET(DA30,0,14,1,1)</f>
        <v>89778</v>
      </c>
      <c r="M30" s="21">
        <f ca="1">SUM(L30-K30)</f>
        <v>3460</v>
      </c>
      <c r="N30" s="22">
        <f ca="1">IF(M30=0,0,IF(K30=0,1,M30/K30))</f>
        <v>4.0084339303505641E-2</v>
      </c>
      <c r="O30" s="21">
        <f>SUMIF($C$6:N$6,O$5,$C30:N30)</f>
        <v>174518</v>
      </c>
      <c r="P30" s="21">
        <f ca="1">SUMIF($C$6:O$6,P$5,$C30:O30)</f>
        <v>183974</v>
      </c>
      <c r="Q30" s="21">
        <f ca="1">SUM(P30-O30)</f>
        <v>9456</v>
      </c>
      <c r="R30" s="22">
        <f ca="1">IF(Q30=0,0,IF(O30=0,1,Q30/O30))</f>
        <v>5.4183522616578231E-2</v>
      </c>
      <c r="S30" s="21">
        <f>+DB30</f>
        <v>93623</v>
      </c>
      <c r="T30" s="21">
        <f ca="1">OFFSET(DB30,0,14,1,1)</f>
        <v>109651</v>
      </c>
      <c r="U30" s="21">
        <f ca="1">SUM(T30-S30)</f>
        <v>16028</v>
      </c>
      <c r="V30" s="22">
        <f ca="1">IF(U30=0,0,IF(S30=0,1,U30/S30))</f>
        <v>0.17119724853935464</v>
      </c>
      <c r="W30" s="21">
        <f>SUMIF($C$6:V$6,W$5,$C30:V30)</f>
        <v>268141</v>
      </c>
      <c r="X30" s="21">
        <f ca="1">SUMIF($C$6:W$6,X$5,$C30:W30)</f>
        <v>293625</v>
      </c>
      <c r="Y30" s="21">
        <f ca="1">SUM(X30-W30)</f>
        <v>25484</v>
      </c>
      <c r="Z30" s="22">
        <f ca="1">IF(Y30=0,0,IF(W30=0,1,Y30/W30))</f>
        <v>9.5039550087453989E-2</v>
      </c>
      <c r="AA30" s="21">
        <f>+DC30</f>
        <v>92718</v>
      </c>
      <c r="AB30" s="21">
        <f ca="1">OFFSET(DC30,0,14,1,1)</f>
        <v>105233</v>
      </c>
      <c r="AC30" s="21">
        <f ca="1">SUM(AB30-AA30)</f>
        <v>12515</v>
      </c>
      <c r="AD30" s="22">
        <f ca="1">IF(AC30=0,0,IF(AA30=0,1,AC30/AA30))</f>
        <v>0.13497918419292909</v>
      </c>
      <c r="AE30" s="21">
        <f>SUMIF($C$6:AD$6,AE$5,$C30:AD30)</f>
        <v>360859</v>
      </c>
      <c r="AF30" s="21">
        <f ca="1">SUMIF($C$6:AE$6,AF$5,$C30:AE30)</f>
        <v>398858</v>
      </c>
      <c r="AG30" s="21">
        <f ca="1">SUM(AF30-AE30)</f>
        <v>37999</v>
      </c>
      <c r="AH30" s="22">
        <f ca="1">IF(AG30=0,0,IF(AE30=0,1,AG30/AE30))</f>
        <v>0.10530151665886121</v>
      </c>
      <c r="AI30" s="21">
        <f>+DD30</f>
        <v>91495</v>
      </c>
      <c r="AJ30" s="21">
        <f ca="1">OFFSET(DD30,0,14,1,1)</f>
        <v>103049</v>
      </c>
      <c r="AK30" s="21">
        <f ca="1">SUM(AJ30-AI30)</f>
        <v>11554</v>
      </c>
      <c r="AL30" s="22">
        <f ca="1">IF(AK30=0,0,IF(AI30=0,1,AK30/AI30))</f>
        <v>0.12628012459697252</v>
      </c>
      <c r="AM30" s="21">
        <f>SUMIF($C$6:AL$6,AM$5,$C30:AL30)</f>
        <v>452354</v>
      </c>
      <c r="AN30" s="21">
        <f ca="1">SUMIF($C$6:AM$6,AN$5,$C30:AM30)</f>
        <v>501907</v>
      </c>
      <c r="AO30" s="21">
        <f ca="1">SUM(AN30-AM30)</f>
        <v>49553</v>
      </c>
      <c r="AP30" s="22">
        <f ca="1">IF(AO30=0,0,IF(AM30=0,1,AO30/AM30))</f>
        <v>0.10954473708644115</v>
      </c>
      <c r="AQ30" s="21">
        <f>+DE30</f>
        <v>93107</v>
      </c>
      <c r="AR30" s="21">
        <f ca="1">OFFSET(DE30,0,14,1,1)</f>
        <v>110305</v>
      </c>
      <c r="AS30" s="21">
        <f ca="1">SUM(AR30-AQ30)</f>
        <v>17198</v>
      </c>
      <c r="AT30" s="22">
        <f ca="1">IF(AS30=0,0,IF(AQ30=0,1,AS30/AQ30))</f>
        <v>0.18471221283039943</v>
      </c>
      <c r="AU30" s="21">
        <f>SUMIF($C$6:AT$6,AU$5,$C30:AT30)</f>
        <v>545461</v>
      </c>
      <c r="AV30" s="21">
        <f ca="1">SUMIF($C$6:AU$6,AV$5,$C30:AU30)</f>
        <v>612212</v>
      </c>
      <c r="AW30" s="21">
        <f ca="1">SUM(AV30-AU30)</f>
        <v>66751</v>
      </c>
      <c r="AX30" s="22">
        <f ca="1">IF(AW30=0,0,IF(AU30=0,1,AW30/AU30))</f>
        <v>0.12237538522460817</v>
      </c>
      <c r="AY30" s="21">
        <f>+DF30</f>
        <v>92955</v>
      </c>
      <c r="AZ30" s="21">
        <f ca="1">OFFSET(DF30,0,14,1,1)</f>
        <v>99663</v>
      </c>
      <c r="BA30" s="21">
        <f ca="1">SUM(AZ30-AY30)</f>
        <v>6708</v>
      </c>
      <c r="BB30" s="22">
        <f ca="1">IF(BA30=0,0,IF(AY30=0,1,BA30/AY30))</f>
        <v>7.2163950298531551E-2</v>
      </c>
      <c r="BC30" s="21">
        <f>SUMIF($C$6:BB$6,BC$5,$C30:BB30)</f>
        <v>638416</v>
      </c>
      <c r="BD30" s="21">
        <f ca="1">SUMIF($C$6:BC$6,BD$5,$C30:BC30)</f>
        <v>711875</v>
      </c>
      <c r="BE30" s="21">
        <f ca="1">SUM(BD30-BC30)</f>
        <v>73459</v>
      </c>
      <c r="BF30" s="22">
        <f ca="1">IF(BE30=0,0,IF(BC30=0,1,BE30/BC30))</f>
        <v>0.11506447206836921</v>
      </c>
      <c r="BG30" s="21">
        <f>+DG30</f>
        <v>91699</v>
      </c>
      <c r="BH30" s="21">
        <f ca="1">OFFSET(DG30,0,14,1,1)</f>
        <v>105704</v>
      </c>
      <c r="BI30" s="21">
        <f ca="1">SUM(BH30-BG30)</f>
        <v>14005</v>
      </c>
      <c r="BJ30" s="22">
        <f ca="1">IF(BI30=0,0,IF(BG30=0,1,BI30/BG30))</f>
        <v>0.15272794686964961</v>
      </c>
      <c r="BK30" s="21">
        <f>SUMIF($C$6:BJ$6,BK$5,$C30:BJ30)</f>
        <v>730115</v>
      </c>
      <c r="BL30" s="21">
        <f ca="1">SUMIF($C$6:BK$6,BL$5,$C30:BK30)</f>
        <v>817579</v>
      </c>
      <c r="BM30" s="21">
        <f ca="1">SUM(BL30-BK30)</f>
        <v>87464</v>
      </c>
      <c r="BN30" s="22">
        <f ca="1">IF(BM30=0,0,IF(BK30=0,1,BM30/BK30))</f>
        <v>0.11979482684234675</v>
      </c>
      <c r="BO30" s="21">
        <f>+DH30</f>
        <v>99259</v>
      </c>
      <c r="BP30" s="21">
        <f ca="1">OFFSET(DH30,0,14,1,1)</f>
        <v>106453</v>
      </c>
      <c r="BQ30" s="21">
        <f ca="1">SUM(BP30-BO30)</f>
        <v>7194</v>
      </c>
      <c r="BR30" s="22">
        <f ca="1">IF(BQ30=0,0,IF(BO30=0,1,BQ30/BO30))</f>
        <v>7.247705497738241E-2</v>
      </c>
      <c r="BS30" s="21">
        <f>SUMIF($C$6:BR$6,BS$5,$C30:BR30)</f>
        <v>829374</v>
      </c>
      <c r="BT30" s="21">
        <f ca="1">SUMIF($C$6:BS$6,BT$5,$C30:BS30)</f>
        <v>924032</v>
      </c>
      <c r="BU30" s="21">
        <f ca="1">SUM(BT30-BS30)</f>
        <v>94658</v>
      </c>
      <c r="BV30" s="22">
        <f ca="1">IF(BU30=0,0,IF(BS30=0,1,BU30/BS30))</f>
        <v>0.1141318633089535</v>
      </c>
      <c r="BW30" s="21">
        <f>+DI30</f>
        <v>101681</v>
      </c>
      <c r="BX30" s="21">
        <f ca="1">OFFSET(DI30,0,14,1,1)</f>
        <v>103943</v>
      </c>
      <c r="BY30" s="21">
        <f ca="1">SUM(BX30-BW30)</f>
        <v>2262</v>
      </c>
      <c r="BZ30" s="22">
        <f ca="1">IF(BY30=0,0,IF(BW30=0,1,BY30/BW30))</f>
        <v>2.224604400035405E-2</v>
      </c>
      <c r="CA30" s="21">
        <f>SUMIF($C$6:BZ$6,CA$5,$C30:BZ30)</f>
        <v>931055</v>
      </c>
      <c r="CB30" s="21">
        <f ca="1">SUMIF($C$6:CA$6,CB$5,$C30:CA30)</f>
        <v>1027975</v>
      </c>
      <c r="CC30" s="21">
        <f ca="1">SUM(CB30-CA30)</f>
        <v>96920</v>
      </c>
      <c r="CD30" s="22">
        <f ca="1">IF(CC30=0,0,IF(CA30=0,1,CC30/CA30))</f>
        <v>0.10409696527058016</v>
      </c>
      <c r="CE30" s="21">
        <f>+DJ30</f>
        <v>93478</v>
      </c>
      <c r="CF30" s="21">
        <f ca="1">OFFSET(DJ30,0,14,1,1)</f>
        <v>102677</v>
      </c>
      <c r="CG30" s="21">
        <f ca="1">SUM(CF30-CE30)</f>
        <v>9199</v>
      </c>
      <c r="CH30" s="22">
        <f ca="1">IF(CG30=0,0,IF(CE30=0,1,CG30/CE30))</f>
        <v>9.8408181604227735E-2</v>
      </c>
      <c r="CI30" s="21">
        <f>SUMIF($C$6:CH$6,CI$5,$C30:CH30)</f>
        <v>1024533</v>
      </c>
      <c r="CJ30" s="21">
        <f ca="1">SUMIF($C$6:CI$6,CJ$5,$C30:CI30)</f>
        <v>1130652</v>
      </c>
      <c r="CK30" s="21">
        <f ca="1">SUM(CJ30-CI30)</f>
        <v>106119</v>
      </c>
      <c r="CL30" s="22">
        <f ca="1">IF(CK30=0,0,IF(CI30=0,1,CK30/CI30))</f>
        <v>0.10357792281946994</v>
      </c>
      <c r="CM30" s="21">
        <f>+DK30</f>
        <v>92779</v>
      </c>
      <c r="CN30" s="21">
        <f ca="1">OFFSET(DK30,0,14,1,1)</f>
        <v>90545</v>
      </c>
      <c r="CO30" s="21">
        <f ca="1">SUM(CN30-CM30)</f>
        <v>-2234</v>
      </c>
      <c r="CP30" s="22">
        <f ca="1">IF(CO30=0,0,IF(CM30=0,1,CO30/CM30))</f>
        <v>-2.4078724711410988E-2</v>
      </c>
      <c r="CQ30" s="21">
        <f>SUMIF($C$6:CP$6,CQ$5,$C30:CP30)</f>
        <v>1117312</v>
      </c>
      <c r="CR30" s="21">
        <f ca="1">SUMIF($C$6:CQ$6,CR$5,$C30:CQ30)</f>
        <v>1221197</v>
      </c>
      <c r="CS30" s="21">
        <f ca="1">SUM(CR30-CQ30)</f>
        <v>103885</v>
      </c>
      <c r="CT30" s="22">
        <f ca="1">IF(CS30=0,0,IF(CQ30=0,1,CS30/CQ30))</f>
        <v>9.2977610551036774E-2</v>
      </c>
      <c r="CW30" s="12" t="s">
        <v>14</v>
      </c>
      <c r="CX30" s="81" t="s">
        <v>7</v>
      </c>
      <c r="CY30" s="16"/>
      <c r="CZ30" s="83">
        <f>SUMIF(PB!$A$87:$A$92,'2009-2010'!CZ$7,PB!D$87:D$92)</f>
        <v>88200</v>
      </c>
      <c r="DA30" s="83">
        <f>SUMIF(PB!$A$87:$A$92,'2009-2010'!DA$7,PB!E$87:E$92)</f>
        <v>86318</v>
      </c>
      <c r="DB30" s="83">
        <f>SUMIF(PB!$A$87:$A$92,'2009-2010'!DB$7,PB!F$87:F$92)</f>
        <v>93623</v>
      </c>
      <c r="DC30" s="83">
        <f>SUMIF(PB!$A$87:$A$92,'2009-2010'!DC$7,PB!G$87:G$92)</f>
        <v>92718</v>
      </c>
      <c r="DD30" s="83">
        <f>SUMIF(PB!$A$87:$A$92,'2009-2010'!DD$7,PB!H$87:H$92)</f>
        <v>91495</v>
      </c>
      <c r="DE30" s="83">
        <f>SUMIF(PB!$A$87:$A$92,'2009-2010'!DE$7,PB!I$87:I$92)</f>
        <v>93107</v>
      </c>
      <c r="DF30" s="83">
        <f>SUMIF(PB!$A$87:$A$92,'2009-2010'!DF$7,PB!J$87:J$92)</f>
        <v>92955</v>
      </c>
      <c r="DG30" s="83">
        <f>SUMIF(PB!$A$87:$A$92,'2009-2010'!DG$7,PB!K$87:K$92)</f>
        <v>91699</v>
      </c>
      <c r="DH30" s="83">
        <f>SUMIF(PB!$A$87:$A$92,'2009-2010'!DH$7,PB!L$87:L$92)</f>
        <v>99259</v>
      </c>
      <c r="DI30" s="83">
        <f>SUMIF(PB!$A$87:$A$92,'2009-2010'!DI$7,PB!M$87:M$92)</f>
        <v>101681</v>
      </c>
      <c r="DJ30" s="83">
        <f>SUMIF(PB!$A$87:$A$92,'2009-2010'!DJ$7,PB!N$87:N$92)</f>
        <v>93478</v>
      </c>
      <c r="DK30" s="83">
        <f>SUMIF(PB!$A$87:$A$92,'2009-2010'!DK$7,PB!O$87:O$92)</f>
        <v>92779</v>
      </c>
      <c r="DN30" s="83">
        <f>SUMIF(PB!$A$87:$A$92,'2009-2010'!DN$7,PB!D$87:D$92)</f>
        <v>94196</v>
      </c>
      <c r="DO30" s="83">
        <f>SUMIF(PB!$A$87:$A$92,'2009-2010'!DO$7,PB!E$87:E$92)</f>
        <v>89778</v>
      </c>
      <c r="DP30" s="83">
        <f>SUMIF(PB!$A$87:$A$92,'2009-2010'!DP$7,PB!F$87:F$92)</f>
        <v>109651</v>
      </c>
      <c r="DQ30" s="83">
        <f>SUMIF(PB!$A$87:$A$92,'2009-2010'!DQ$7,PB!G$87:G$92)</f>
        <v>105233</v>
      </c>
      <c r="DR30" s="83">
        <f>SUMIF(PB!$A$87:$A$92,'2009-2010'!DR$7,PB!H$87:H$92)</f>
        <v>103049</v>
      </c>
      <c r="DS30" s="83">
        <f>SUMIF(PB!$A$87:$A$92,'2009-2010'!DS$7,PB!I$87:I$92)</f>
        <v>110305</v>
      </c>
      <c r="DT30" s="83">
        <f>SUMIF(PB!$A$87:$A$92,'2009-2010'!DT$7,PB!J$87:J$92)</f>
        <v>99663</v>
      </c>
      <c r="DU30" s="83">
        <f>SUMIF(PB!$A$87:$A$92,'2009-2010'!DU$7,PB!K$87:K$92)</f>
        <v>105704</v>
      </c>
      <c r="DV30" s="83">
        <f>SUMIF(PB!$A$87:$A$92,'2009-2010'!DV$7,PB!L$87:L$92)</f>
        <v>106453</v>
      </c>
      <c r="DW30" s="83">
        <f>SUMIF(PB!$A$87:$A$92,'2009-2010'!DW$7,PB!M$87:M$92)</f>
        <v>103943</v>
      </c>
      <c r="DX30" s="83">
        <f>SUMIF(PB!$A$87:$A$92,'2009-2010'!DX$7,PB!N$87:N$92)</f>
        <v>102677</v>
      </c>
      <c r="DY30" s="83">
        <f>SUMIF(PB!$A$87:$A$92,'2009-2010'!DY$7,PB!O$87:O$92)</f>
        <v>90545</v>
      </c>
      <c r="DZ30"/>
    </row>
    <row r="31" spans="1:130" s="12" customFormat="1" ht="15.6">
      <c r="A31" s="100"/>
      <c r="B31" s="29" t="s">
        <v>8</v>
      </c>
      <c r="C31" s="87">
        <f>+CZ31</f>
        <v>2396</v>
      </c>
      <c r="D31" s="87">
        <f ca="1">OFFSET(CZ31,0,14,1,1)</f>
        <v>2140</v>
      </c>
      <c r="E31" s="87">
        <f ca="1">SUM(D31-C31)</f>
        <v>-256</v>
      </c>
      <c r="F31" s="22">
        <f ca="1">IF(E31=0,0,IF(C31=0,1,E31/C31))</f>
        <v>-0.10684474123539232</v>
      </c>
      <c r="G31" s="87">
        <f>SUMIF($C$6:F$6,G$5,$C31:F31)</f>
        <v>2396</v>
      </c>
      <c r="H31" s="87">
        <f ca="1">SUMIF($C$6:G$6,H$5,$C31:G31)</f>
        <v>2140</v>
      </c>
      <c r="I31" s="87">
        <f ca="1">SUM(H31-G31)</f>
        <v>-256</v>
      </c>
      <c r="J31" s="22">
        <f ca="1">IF(I31=0,0,IF(G31=0,1,I31/G31))</f>
        <v>-0.10684474123539232</v>
      </c>
      <c r="K31" s="87">
        <f>+DA31</f>
        <v>2166</v>
      </c>
      <c r="L31" s="87">
        <f ca="1">OFFSET(DA31,0,14,1,1)</f>
        <v>1940</v>
      </c>
      <c r="M31" s="87">
        <f ca="1">SUM(L31-K31)</f>
        <v>-226</v>
      </c>
      <c r="N31" s="22">
        <f ca="1">IF(M31=0,0,IF(K31=0,1,M31/K31))</f>
        <v>-0.10433979686057249</v>
      </c>
      <c r="O31" s="87">
        <f>SUMIF($C$6:N$6,O$5,$C31:N31)</f>
        <v>4562</v>
      </c>
      <c r="P31" s="87">
        <f ca="1">SUMIF($C$6:O$6,P$5,$C31:O31)</f>
        <v>4080</v>
      </c>
      <c r="Q31" s="87">
        <f ca="1">SUM(P31-O31)</f>
        <v>-482</v>
      </c>
      <c r="R31" s="22">
        <f ca="1">IF(Q31=0,0,IF(O31=0,1,Q31/O31))</f>
        <v>-0.10565541429197721</v>
      </c>
      <c r="S31" s="87">
        <f>+DB31</f>
        <v>2368</v>
      </c>
      <c r="T31" s="87">
        <f ca="1">OFFSET(DB31,0,14,1,1)</f>
        <v>2006</v>
      </c>
      <c r="U31" s="87">
        <f ca="1">SUM(T31-S31)</f>
        <v>-362</v>
      </c>
      <c r="V31" s="22">
        <f ca="1">IF(U31=0,0,IF(S31=0,1,U31/S31))</f>
        <v>-0.15287162162162163</v>
      </c>
      <c r="W31" s="87">
        <f>SUMIF($C$6:V$6,W$5,$C31:V31)</f>
        <v>6930</v>
      </c>
      <c r="X31" s="87">
        <f ca="1">SUMIF($C$6:W$6,X$5,$C31:W31)</f>
        <v>6086</v>
      </c>
      <c r="Y31" s="87">
        <f ca="1">SUM(X31-W31)</f>
        <v>-844</v>
      </c>
      <c r="Z31" s="22">
        <f ca="1">IF(Y31=0,0,IF(W31=0,1,Y31/W31))</f>
        <v>-0.12178932178932179</v>
      </c>
      <c r="AA31" s="87">
        <f>+DC31</f>
        <v>2264</v>
      </c>
      <c r="AB31" s="87">
        <f ca="1">OFFSET(DC31,0,14,1,1)</f>
        <v>2080</v>
      </c>
      <c r="AC31" s="87">
        <f ca="1">SUM(AB31-AA31)</f>
        <v>-184</v>
      </c>
      <c r="AD31" s="22">
        <f ca="1">IF(AC31=0,0,IF(AA31=0,1,AC31/AA31))</f>
        <v>-8.1272084805653705E-2</v>
      </c>
      <c r="AE31" s="87">
        <f>SUMIF($C$6:AD$6,AE$5,$C31:AD31)</f>
        <v>9194</v>
      </c>
      <c r="AF31" s="87">
        <f ca="1">SUMIF($C$6:AE$6,AF$5,$C31:AE31)</f>
        <v>8166</v>
      </c>
      <c r="AG31" s="87">
        <f ca="1">SUM(AF31-AE31)</f>
        <v>-1028</v>
      </c>
      <c r="AH31" s="22">
        <f ca="1">IF(AG31=0,0,IF(AE31=0,1,AG31/AE31))</f>
        <v>-0.11181205133782902</v>
      </c>
      <c r="AI31" s="87">
        <f>+DD31</f>
        <v>2472</v>
      </c>
      <c r="AJ31" s="87">
        <f ca="1">OFFSET(DD31,0,14,1,1)</f>
        <v>2454</v>
      </c>
      <c r="AK31" s="87">
        <f ca="1">SUM(AJ31-AI31)</f>
        <v>-18</v>
      </c>
      <c r="AL31" s="22">
        <f ca="1">IF(AK31=0,0,IF(AI31=0,1,AK31/AI31))</f>
        <v>-7.2815533980582527E-3</v>
      </c>
      <c r="AM31" s="87">
        <f>SUMIF($C$6:AL$6,AM$5,$C31:AL31)</f>
        <v>11666</v>
      </c>
      <c r="AN31" s="87">
        <f ca="1">SUMIF($C$6:AM$6,AN$5,$C31:AM31)</f>
        <v>10620</v>
      </c>
      <c r="AO31" s="87">
        <f ca="1">SUM(AN31-AM31)</f>
        <v>-1046</v>
      </c>
      <c r="AP31" s="22">
        <f ca="1">IF(AO31=0,0,IF(AM31=0,1,AO31/AM31))</f>
        <v>-8.9662266415223721E-2</v>
      </c>
      <c r="AQ31" s="87">
        <f>+DE31</f>
        <v>1862</v>
      </c>
      <c r="AR31" s="87">
        <f ca="1">OFFSET(DE31,0,14,1,1)</f>
        <v>2100</v>
      </c>
      <c r="AS31" s="87">
        <f ca="1">SUM(AR31-AQ31)</f>
        <v>238</v>
      </c>
      <c r="AT31" s="22">
        <f ca="1">IF(AS31=0,0,IF(AQ31=0,1,AS31/AQ31))</f>
        <v>0.12781954887218044</v>
      </c>
      <c r="AU31" s="87">
        <f>SUMIF($C$6:AT$6,AU$5,$C31:AT31)</f>
        <v>13528</v>
      </c>
      <c r="AV31" s="87">
        <f ca="1">SUMIF($C$6:AU$6,AV$5,$C31:AU31)</f>
        <v>12720</v>
      </c>
      <c r="AW31" s="87">
        <f ca="1">SUM(AV31-AU31)</f>
        <v>-808</v>
      </c>
      <c r="AX31" s="22">
        <f ca="1">IF(AW31=0,0,IF(AU31=0,1,AW31/AU31))</f>
        <v>-5.9727971614429332E-2</v>
      </c>
      <c r="AY31" s="87">
        <f>+DF31</f>
        <v>2426</v>
      </c>
      <c r="AZ31" s="87">
        <f ca="1">OFFSET(DF31,0,14,1,1)</f>
        <v>2664</v>
      </c>
      <c r="BA31" s="87">
        <f ca="1">SUM(AZ31-AY31)</f>
        <v>238</v>
      </c>
      <c r="BB31" s="22">
        <f ca="1">IF(BA31=0,0,IF(AY31=0,1,BA31/AY31))</f>
        <v>9.8103874690849135E-2</v>
      </c>
      <c r="BC31" s="87">
        <f>SUMIF($C$6:BB$6,BC$5,$C31:BB31)</f>
        <v>15954</v>
      </c>
      <c r="BD31" s="87">
        <f ca="1">SUMIF($C$6:BC$6,BD$5,$C31:BC31)</f>
        <v>15384</v>
      </c>
      <c r="BE31" s="87">
        <f ca="1">SUM(BD31-BC31)</f>
        <v>-570</v>
      </c>
      <c r="BF31" s="22">
        <f ca="1">IF(BE31=0,0,IF(BC31=0,1,BE31/BC31))</f>
        <v>-3.5727717186912374E-2</v>
      </c>
      <c r="BG31" s="87">
        <f>+DG31</f>
        <v>2654</v>
      </c>
      <c r="BH31" s="87">
        <f ca="1">OFFSET(DG31,0,14,1,1)</f>
        <v>2838</v>
      </c>
      <c r="BI31" s="87">
        <f ca="1">SUM(BH31-BG31)</f>
        <v>184</v>
      </c>
      <c r="BJ31" s="22">
        <f ca="1">IF(BI31=0,0,IF(BG31=0,1,BI31/BG31))</f>
        <v>6.9329314242652595E-2</v>
      </c>
      <c r="BK31" s="87">
        <f>SUMIF($C$6:BJ$6,BK$5,$C31:BJ31)</f>
        <v>18608</v>
      </c>
      <c r="BL31" s="87">
        <f ca="1">SUMIF($C$6:BK$6,BL$5,$C31:BK31)</f>
        <v>18222</v>
      </c>
      <c r="BM31" s="87">
        <f ca="1">SUM(BL31-BK31)</f>
        <v>-386</v>
      </c>
      <c r="BN31" s="22">
        <f ca="1">IF(BM31=0,0,IF(BK31=0,1,BM31/BK31))</f>
        <v>-2.0743766122098023E-2</v>
      </c>
      <c r="BO31" s="87">
        <f>+DH31</f>
        <v>2504</v>
      </c>
      <c r="BP31" s="87">
        <f ca="1">OFFSET(DH31,0,14,1,1)</f>
        <v>2576</v>
      </c>
      <c r="BQ31" s="87">
        <f ca="1">SUM(BP31-BO31)</f>
        <v>72</v>
      </c>
      <c r="BR31" s="22">
        <f ca="1">IF(BQ31=0,0,IF(BO31=0,1,BQ31/BO31))</f>
        <v>2.8753993610223641E-2</v>
      </c>
      <c r="BS31" s="87">
        <f>SUMIF($C$6:BR$6,BS$5,$C31:BR31)</f>
        <v>21112</v>
      </c>
      <c r="BT31" s="87">
        <f ca="1">SUMIF($C$6:BS$6,BT$5,$C31:BS31)</f>
        <v>20798</v>
      </c>
      <c r="BU31" s="87">
        <f ca="1">SUM(BT31-BS31)</f>
        <v>-314</v>
      </c>
      <c r="BV31" s="22">
        <f ca="1">IF(BU31=0,0,IF(BS31=0,1,BU31/BS31))</f>
        <v>-1.4873057976506253E-2</v>
      </c>
      <c r="BW31" s="87">
        <f>+DI31</f>
        <v>2370</v>
      </c>
      <c r="BX31" s="87">
        <f ca="1">OFFSET(DI31,0,14,1,1)</f>
        <v>2630</v>
      </c>
      <c r="BY31" s="87">
        <f ca="1">SUM(BX31-BW31)</f>
        <v>260</v>
      </c>
      <c r="BZ31" s="22">
        <f ca="1">IF(BY31=0,0,IF(BW31=0,1,BY31/BW31))</f>
        <v>0.10970464135021098</v>
      </c>
      <c r="CA31" s="87">
        <f>SUMIF($C$6:BZ$6,CA$5,$C31:BZ31)</f>
        <v>23482</v>
      </c>
      <c r="CB31" s="87">
        <f ca="1">SUMIF($C$6:CA$6,CB$5,$C31:CA31)</f>
        <v>23428</v>
      </c>
      <c r="CC31" s="87">
        <f ca="1">SUM(CB31-CA31)</f>
        <v>-54</v>
      </c>
      <c r="CD31" s="22">
        <f ca="1">IF(CC31=0,0,IF(CA31=0,1,CC31/CA31))</f>
        <v>-2.2996337620304914E-3</v>
      </c>
      <c r="CE31" s="87">
        <f>+DJ31</f>
        <v>2598</v>
      </c>
      <c r="CF31" s="87">
        <f ca="1">OFFSET(DJ31,0,14,1,1)</f>
        <v>2564</v>
      </c>
      <c r="CG31" s="87">
        <f ca="1">SUM(CF31-CE31)</f>
        <v>-34</v>
      </c>
      <c r="CH31" s="22">
        <f ca="1">IF(CG31=0,0,IF(CE31=0,1,CG31/CE31))</f>
        <v>-1.3086989992301771E-2</v>
      </c>
      <c r="CI31" s="87">
        <f>SUMIF($C$6:CH$6,CI$5,$C31:CH31)</f>
        <v>26080</v>
      </c>
      <c r="CJ31" s="87">
        <f ca="1">SUMIF($C$6:CI$6,CJ$5,$C31:CI31)</f>
        <v>25992</v>
      </c>
      <c r="CK31" s="87">
        <f ca="1">SUM(CJ31-CI31)</f>
        <v>-88</v>
      </c>
      <c r="CL31" s="22">
        <f ca="1">IF(CK31=0,0,IF(CI31=0,1,CK31/CI31))</f>
        <v>-3.3742331288343559E-3</v>
      </c>
      <c r="CM31" s="87">
        <f>+DK31</f>
        <v>2062</v>
      </c>
      <c r="CN31" s="87">
        <f ca="1">OFFSET(DK31,0,14,1,1)</f>
        <v>2282</v>
      </c>
      <c r="CO31" s="87">
        <f ca="1">SUM(CN31-CM31)</f>
        <v>220</v>
      </c>
      <c r="CP31" s="22">
        <f ca="1">IF(CO31=0,0,IF(CM31=0,1,CO31/CM31))</f>
        <v>0.1066925315227934</v>
      </c>
      <c r="CQ31" s="87">
        <f>SUMIF($C$6:CP$6,CQ$5,$C31:CP31)</f>
        <v>28142</v>
      </c>
      <c r="CR31" s="87">
        <f ca="1">SUMIF($C$6:CQ$6,CR$5,$C31:CQ31)</f>
        <v>28274</v>
      </c>
      <c r="CS31" s="87">
        <f ca="1">SUM(CR31-CQ31)</f>
        <v>132</v>
      </c>
      <c r="CT31" s="22">
        <f ca="1">IF(CS31=0,0,IF(CQ31=0,1,CS31/CQ31))</f>
        <v>4.6904981877620641E-3</v>
      </c>
      <c r="CW31" s="12" t="s">
        <v>14</v>
      </c>
      <c r="CX31" s="81" t="s">
        <v>8</v>
      </c>
      <c r="CY31" s="16"/>
      <c r="CZ31" s="83">
        <f>SUMIF(PB!$A$101:$A$106,'2009-2010'!CZ$7,PB!D$101:D$106)</f>
        <v>2396</v>
      </c>
      <c r="DA31" s="83">
        <f>SUMIF(PB!$A$101:$A$106,'2009-2010'!DA$7,PB!E$101:E$106)</f>
        <v>2166</v>
      </c>
      <c r="DB31" s="83">
        <f>SUMIF(PB!$A$101:$A$106,'2009-2010'!DB$7,PB!F$101:F$106)</f>
        <v>2368</v>
      </c>
      <c r="DC31" s="83">
        <f>SUMIF(PB!$A$101:$A$106,'2009-2010'!DC$7,PB!G$101:G$106)</f>
        <v>2264</v>
      </c>
      <c r="DD31" s="83">
        <f>SUMIF(PB!$A$101:$A$106,'2009-2010'!DD$7,PB!H$101:H$106)</f>
        <v>2472</v>
      </c>
      <c r="DE31" s="83">
        <f>SUMIF(PB!$A$101:$A$106,'2009-2010'!DE$7,PB!I$101:I$106)</f>
        <v>1862</v>
      </c>
      <c r="DF31" s="83">
        <f>SUMIF(PB!$A$101:$A$106,'2009-2010'!DF$7,PB!J$101:J$106)</f>
        <v>2426</v>
      </c>
      <c r="DG31" s="83">
        <f>SUMIF(PB!$A$101:$A$106,'2009-2010'!DG$7,PB!K$101:K$106)</f>
        <v>2654</v>
      </c>
      <c r="DH31" s="83">
        <f>SUMIF(PB!$A$101:$A$106,'2009-2010'!DH$7,PB!L$101:L$106)</f>
        <v>2504</v>
      </c>
      <c r="DI31" s="83">
        <f>SUMIF(PB!$A$101:$A$106,'2009-2010'!DI$7,PB!M$101:M$106)</f>
        <v>2370</v>
      </c>
      <c r="DJ31" s="83">
        <f>SUMIF(PB!$A$101:$A$106,'2009-2010'!DJ$7,PB!N$101:N$106)</f>
        <v>2598</v>
      </c>
      <c r="DK31" s="83">
        <f>SUMIF(PB!$A$101:$A$106,'2009-2010'!DK$7,PB!O$101:O$106)</f>
        <v>2062</v>
      </c>
      <c r="DN31" s="83">
        <f>SUMIF(PB!$A$101:$A$106,'2009-2010'!DN$7,PB!D$101:D$106)</f>
        <v>2140</v>
      </c>
      <c r="DO31" s="83">
        <f>SUMIF(PB!$A$101:$A$106,'2009-2010'!DO$7,PB!E$101:E$106)</f>
        <v>1940</v>
      </c>
      <c r="DP31" s="83">
        <f>SUMIF(PB!$A$101:$A$106,'2009-2010'!DP$7,PB!F$101:F$106)</f>
        <v>2006</v>
      </c>
      <c r="DQ31" s="83">
        <f>SUMIF(PB!$A$101:$A$106,'2009-2010'!DQ$7,PB!G$101:G$106)</f>
        <v>2080</v>
      </c>
      <c r="DR31" s="83">
        <f>SUMIF(PB!$A$101:$A$106,'2009-2010'!DR$7,PB!H$101:H$106)</f>
        <v>2454</v>
      </c>
      <c r="DS31" s="83">
        <f>SUMIF(PB!$A$101:$A$106,'2009-2010'!DS$7,PB!I$101:I$106)</f>
        <v>2100</v>
      </c>
      <c r="DT31" s="83">
        <f>SUMIF(PB!$A$101:$A$106,'2009-2010'!DT$7,PB!J$101:J$106)</f>
        <v>2664</v>
      </c>
      <c r="DU31" s="83">
        <f>SUMIF(PB!$A$101:$A$106,'2009-2010'!DU$7,PB!K$101:K$106)</f>
        <v>2838</v>
      </c>
      <c r="DV31" s="83">
        <f>SUMIF(PB!$A$101:$A$106,'2009-2010'!DV$7,PB!L$101:L$106)</f>
        <v>2576</v>
      </c>
      <c r="DW31" s="83">
        <f>SUMIF(PB!$A$101:$A$106,'2009-2010'!DW$7,PB!M$101:M$106)</f>
        <v>2630</v>
      </c>
      <c r="DX31" s="83">
        <f>SUMIF(PB!$A$101:$A$106,'2009-2010'!DX$7,PB!N$101:N$106)</f>
        <v>2564</v>
      </c>
      <c r="DY31" s="83">
        <f>SUMIF(PB!$A$101:$A$106,'2009-2010'!DY$7,PB!O$101:O$106)</f>
        <v>2282</v>
      </c>
      <c r="DZ31"/>
    </row>
    <row r="32" spans="1:130" s="16" customFormat="1" ht="15.6">
      <c r="A32" s="90"/>
      <c r="B32" s="27" t="s">
        <v>9</v>
      </c>
      <c r="C32" s="14">
        <f>+SUM(C29:C31)</f>
        <v>382563</v>
      </c>
      <c r="D32" s="14">
        <f ca="1">+SUM(D29:D31)</f>
        <v>389793</v>
      </c>
      <c r="E32" s="14">
        <f ca="1">SUM(E29:E31)</f>
        <v>7230</v>
      </c>
      <c r="F32" s="15">
        <f ca="1">IF(E32=0,0,IF(C32=0,1,E32/C32))</f>
        <v>1.8898848032873016E-2</v>
      </c>
      <c r="G32" s="14">
        <f>SUM(G29:G31)</f>
        <v>382563</v>
      </c>
      <c r="H32" s="14">
        <f ca="1">SUM(H29:H31)</f>
        <v>389793</v>
      </c>
      <c r="I32" s="14">
        <f ca="1">SUM(I29:I31)</f>
        <v>7230</v>
      </c>
      <c r="J32" s="15">
        <f ca="1">IF(I32=0,0,IF(G32=0,1,I32/G32))</f>
        <v>1.8898848032873016E-2</v>
      </c>
      <c r="K32" s="14">
        <f>+SUM(K29:K31)</f>
        <v>389219</v>
      </c>
      <c r="L32" s="14">
        <f ca="1">+SUM(L29:L31)</f>
        <v>367419</v>
      </c>
      <c r="M32" s="14">
        <f ca="1">SUM(M29:M31)</f>
        <v>-21800</v>
      </c>
      <c r="N32" s="15">
        <f ca="1">IF(M32=0,0,IF(K32=0,1,M32/K32))</f>
        <v>-5.6009598709209983E-2</v>
      </c>
      <c r="O32" s="14">
        <f>SUM(O29:O31)</f>
        <v>771782</v>
      </c>
      <c r="P32" s="14">
        <f ca="1">SUM(P29:P31)</f>
        <v>757212</v>
      </c>
      <c r="Q32" s="14">
        <f ca="1">SUM(Q29:Q31)</f>
        <v>-14570</v>
      </c>
      <c r="R32" s="15">
        <f ca="1">IF(Q32=0,0,IF(O32=0,1,Q32/O32))</f>
        <v>-1.8878387938562963E-2</v>
      </c>
      <c r="S32" s="14">
        <f>+SUM(S29:S31)</f>
        <v>470938</v>
      </c>
      <c r="T32" s="14">
        <f ca="1">+SUM(T29:T31)</f>
        <v>485880</v>
      </c>
      <c r="U32" s="14">
        <f ca="1">SUM(U29:U31)</f>
        <v>14942</v>
      </c>
      <c r="V32" s="15">
        <f ca="1">IF(U32=0,0,IF(S32=0,1,U32/S32))</f>
        <v>3.1728168039104936E-2</v>
      </c>
      <c r="W32" s="14">
        <f>SUM(W29:W31)</f>
        <v>1242720</v>
      </c>
      <c r="X32" s="14">
        <f ca="1">SUM(X29:X31)</f>
        <v>1243092</v>
      </c>
      <c r="Y32" s="14">
        <f ca="1">SUM(Y29:Y31)</f>
        <v>372</v>
      </c>
      <c r="Z32" s="15">
        <f ca="1">IF(Y32=0,0,IF(W32=0,1,Y32/W32))</f>
        <v>2.9934337582078024E-4</v>
      </c>
      <c r="AA32" s="14">
        <f>+SUM(AA29:AA31)</f>
        <v>452831</v>
      </c>
      <c r="AB32" s="14">
        <f ca="1">+SUM(AB29:AB31)</f>
        <v>471049</v>
      </c>
      <c r="AC32" s="14">
        <f ca="1">SUM(AC29:AC31)</f>
        <v>18218</v>
      </c>
      <c r="AD32" s="15">
        <f ca="1">IF(AC32=0,0,IF(AA32=0,1,AC32/AA32))</f>
        <v>4.0231344585507617E-2</v>
      </c>
      <c r="AE32" s="14">
        <f>SUM(AE29:AE31)</f>
        <v>1695551</v>
      </c>
      <c r="AF32" s="14">
        <f ca="1">SUM(AF29:AF31)</f>
        <v>1714141</v>
      </c>
      <c r="AG32" s="14">
        <f ca="1">SUM(AG29:AG31)</f>
        <v>18590</v>
      </c>
      <c r="AH32" s="15">
        <f ca="1">IF(AG32=0,0,IF(AE32=0,1,AG32/AE32))</f>
        <v>1.0963987517921903E-2</v>
      </c>
      <c r="AI32" s="14">
        <f>+SUM(AI29:AI31)</f>
        <v>514337</v>
      </c>
      <c r="AJ32" s="14">
        <f ca="1">+SUM(AJ29:AJ31)</f>
        <v>503810</v>
      </c>
      <c r="AK32" s="14">
        <f ca="1">SUM(AK29:AK31)</f>
        <v>-10527</v>
      </c>
      <c r="AL32" s="15">
        <f ca="1">IF(AK32=0,0,IF(AI32=0,1,AK32/AI32))</f>
        <v>-2.0467125639415402E-2</v>
      </c>
      <c r="AM32" s="14">
        <f>SUM(AM29:AM31)</f>
        <v>2209888</v>
      </c>
      <c r="AN32" s="14">
        <f ca="1">SUM(AN29:AN31)</f>
        <v>2217951</v>
      </c>
      <c r="AO32" s="14">
        <f ca="1">SUM(AO29:AO31)</f>
        <v>8063</v>
      </c>
      <c r="AP32" s="15">
        <f ca="1">IF(AO32=0,0,IF(AM32=0,1,AO32/AM32))</f>
        <v>3.6486011960787153E-3</v>
      </c>
      <c r="AQ32" s="14">
        <f>+SUM(AQ29:AQ31)</f>
        <v>491356</v>
      </c>
      <c r="AR32" s="14">
        <f ca="1">+SUM(AR29:AR31)</f>
        <v>520547</v>
      </c>
      <c r="AS32" s="14">
        <f ca="1">SUM(AS29:AS31)</f>
        <v>29191</v>
      </c>
      <c r="AT32" s="15">
        <f ca="1">IF(AS32=0,0,IF(AQ32=0,1,AS32/AQ32))</f>
        <v>5.9409063896645201E-2</v>
      </c>
      <c r="AU32" s="14">
        <f>SUM(AU29:AU31)</f>
        <v>2701244</v>
      </c>
      <c r="AV32" s="14">
        <f ca="1">SUM(AV29:AV31)</f>
        <v>2738498</v>
      </c>
      <c r="AW32" s="14">
        <f ca="1">SUM(AW29:AW31)</f>
        <v>37254</v>
      </c>
      <c r="AX32" s="15">
        <f ca="1">IF(AW32=0,0,IF(AU32=0,1,AW32/AU32))</f>
        <v>1.379142350709525E-2</v>
      </c>
      <c r="AY32" s="14">
        <f>+SUM(AY29:AY31)</f>
        <v>620669</v>
      </c>
      <c r="AZ32" s="14">
        <f ca="1">+SUM(AZ29:AZ31)</f>
        <v>645546</v>
      </c>
      <c r="BA32" s="14">
        <f ca="1">SUM(BA29:BA31)</f>
        <v>24877</v>
      </c>
      <c r="BB32" s="15">
        <f ca="1">IF(BA32=0,0,IF(AY32=0,1,BA32/AY32))</f>
        <v>4.0080944915889143E-2</v>
      </c>
      <c r="BC32" s="14">
        <f>SUM(BC29:BC31)</f>
        <v>3321913</v>
      </c>
      <c r="BD32" s="14">
        <f ca="1">SUM(BD29:BD31)</f>
        <v>3384044</v>
      </c>
      <c r="BE32" s="14">
        <f ca="1">SUM(BE29:BE31)</f>
        <v>62131</v>
      </c>
      <c r="BF32" s="15">
        <f ca="1">IF(BE32=0,0,IF(BC32=0,1,BE32/BC32))</f>
        <v>1.8703379649015493E-2</v>
      </c>
      <c r="BG32" s="14">
        <f>+SUM(BG29:BG31)</f>
        <v>663759</v>
      </c>
      <c r="BH32" s="14">
        <f ca="1">+SUM(BH29:BH31)</f>
        <v>673398</v>
      </c>
      <c r="BI32" s="14">
        <f ca="1">SUM(BI29:BI31)</f>
        <v>9639</v>
      </c>
      <c r="BJ32" s="15">
        <f ca="1">IF(BI32=0,0,IF(BG32=0,1,BI32/BG32))</f>
        <v>1.4521836992040786E-2</v>
      </c>
      <c r="BK32" s="14">
        <f>SUM(BK29:BK31)</f>
        <v>3985672</v>
      </c>
      <c r="BL32" s="14">
        <f ca="1">SUM(BL29:BL31)</f>
        <v>4057442</v>
      </c>
      <c r="BM32" s="14">
        <f ca="1">SUM(BM29:BM31)</f>
        <v>71770</v>
      </c>
      <c r="BN32" s="15">
        <f ca="1">IF(BM32=0,0,IF(BK32=0,1,BM32/BK32))</f>
        <v>1.8007001077860896E-2</v>
      </c>
      <c r="BO32" s="14">
        <f>+SUM(BO29:BO31)</f>
        <v>524724</v>
      </c>
      <c r="BP32" s="14">
        <f ca="1">+SUM(BP29:BP31)</f>
        <v>521303</v>
      </c>
      <c r="BQ32" s="14">
        <f ca="1">SUM(BQ29:BQ31)</f>
        <v>-3421</v>
      </c>
      <c r="BR32" s="15">
        <f ca="1">IF(BQ32=0,0,IF(BO32=0,1,BQ32/BO32))</f>
        <v>-6.5196179324749776E-3</v>
      </c>
      <c r="BS32" s="14">
        <f>SUM(BS29:BS31)</f>
        <v>4510396</v>
      </c>
      <c r="BT32" s="14">
        <f ca="1">SUM(BT29:BT31)</f>
        <v>4578745</v>
      </c>
      <c r="BU32" s="14">
        <f ca="1">SUM(BU29:BU31)</f>
        <v>68349</v>
      </c>
      <c r="BV32" s="15">
        <f ca="1">IF(BU32=0,0,IF(BS32=0,1,BU32/BS32))</f>
        <v>1.5153658348402224E-2</v>
      </c>
      <c r="BW32" s="14">
        <f>+SUM(BW29:BW31)</f>
        <v>496619</v>
      </c>
      <c r="BX32" s="14">
        <f ca="1">+SUM(BX29:BX31)</f>
        <v>513804</v>
      </c>
      <c r="BY32" s="14">
        <f ca="1">SUM(BY29:BY31)</f>
        <v>17185</v>
      </c>
      <c r="BZ32" s="15">
        <f ca="1">IF(BY32=0,0,IF(BW32=0,1,BY32/BW32))</f>
        <v>3.4603992195224108E-2</v>
      </c>
      <c r="CA32" s="14">
        <f>SUM(CA29:CA31)</f>
        <v>5007015</v>
      </c>
      <c r="CB32" s="14">
        <f ca="1">SUM(CB29:CB31)</f>
        <v>5092549</v>
      </c>
      <c r="CC32" s="14">
        <f ca="1">SUM(CC29:CC31)</f>
        <v>85534</v>
      </c>
      <c r="CD32" s="15">
        <f ca="1">IF(CC32=0,0,IF(CA32=0,1,CC32/CA32))</f>
        <v>1.7082832785601802E-2</v>
      </c>
      <c r="CE32" s="14">
        <f>+SUM(CE29:CE31)</f>
        <v>460221</v>
      </c>
      <c r="CF32" s="14">
        <f ca="1">+SUM(CF29:CF31)</f>
        <v>475513</v>
      </c>
      <c r="CG32" s="14">
        <f ca="1">SUM(CG29:CG31)</f>
        <v>15292</v>
      </c>
      <c r="CH32" s="15">
        <f ca="1">IF(CG32=0,0,IF(CE32=0,1,CG32/CE32))</f>
        <v>3.3227514607112672E-2</v>
      </c>
      <c r="CI32" s="14">
        <f>SUM(CI29:CI31)</f>
        <v>5467236</v>
      </c>
      <c r="CJ32" s="14">
        <f ca="1">SUM(CJ29:CJ31)</f>
        <v>5568062</v>
      </c>
      <c r="CK32" s="14">
        <f ca="1">SUM(CK29:CK31)</f>
        <v>100826</v>
      </c>
      <c r="CL32" s="15">
        <f ca="1">IF(CK32=0,0,IF(CI32=0,1,CK32/CI32))</f>
        <v>1.8441859835573223E-2</v>
      </c>
      <c r="CM32" s="14">
        <f>+SUM(CM29:CM31)</f>
        <v>440999</v>
      </c>
      <c r="CN32" s="14">
        <f ca="1">+SUM(CN29:CN31)</f>
        <v>449663</v>
      </c>
      <c r="CO32" s="14">
        <f ca="1">SUM(CO29:CO31)</f>
        <v>8664</v>
      </c>
      <c r="CP32" s="15">
        <f ca="1">IF(CO32=0,0,IF(CM32=0,1,CO32/CM32))</f>
        <v>1.9646303052841391E-2</v>
      </c>
      <c r="CQ32" s="14">
        <f>SUM(CQ29:CQ31)</f>
        <v>5908235</v>
      </c>
      <c r="CR32" s="14">
        <f ca="1">SUM(CR29:CR31)</f>
        <v>6017725</v>
      </c>
      <c r="CS32" s="14">
        <f ca="1">SUM(CS29:CS31)</f>
        <v>109490</v>
      </c>
      <c r="CT32" s="15">
        <f ca="1">IF(CS32=0,0,IF(CQ32=0,1,CS32/CQ32))</f>
        <v>1.8531761177407464E-2</v>
      </c>
      <c r="CW32" s="12"/>
      <c r="CX32" s="12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  <c r="DL32" s="12"/>
      <c r="DM32" s="12"/>
      <c r="DN32" s="84"/>
      <c r="DO32" s="84"/>
      <c r="DP32" s="84"/>
      <c r="DQ32" s="84"/>
      <c r="DR32" s="84"/>
      <c r="DS32" s="84"/>
      <c r="DT32" s="84"/>
      <c r="DU32" s="84"/>
      <c r="DV32" s="84"/>
      <c r="DW32" s="84"/>
      <c r="DX32" s="84"/>
      <c r="DY32" s="84"/>
      <c r="DZ32"/>
    </row>
    <row r="33" spans="1:130" s="12" customFormat="1" ht="15.6">
      <c r="A33" s="91"/>
      <c r="B33" s="28"/>
      <c r="C33" s="9"/>
      <c r="D33" s="9"/>
      <c r="E33" s="10"/>
      <c r="F33" s="11"/>
      <c r="G33" s="9"/>
      <c r="H33" s="13"/>
      <c r="I33" s="10"/>
      <c r="J33" s="11"/>
      <c r="K33" s="9"/>
      <c r="L33" s="9"/>
      <c r="M33" s="10"/>
      <c r="N33" s="11"/>
      <c r="O33" s="9"/>
      <c r="P33" s="13"/>
      <c r="Q33" s="10"/>
      <c r="R33" s="11"/>
      <c r="S33" s="9"/>
      <c r="T33" s="9"/>
      <c r="U33" s="10"/>
      <c r="V33" s="11"/>
      <c r="W33" s="9"/>
      <c r="X33" s="13"/>
      <c r="Y33" s="10"/>
      <c r="Z33" s="11"/>
      <c r="AA33" s="9"/>
      <c r="AB33" s="9"/>
      <c r="AC33" s="10"/>
      <c r="AD33" s="11"/>
      <c r="AE33" s="9"/>
      <c r="AF33" s="13"/>
      <c r="AG33" s="10"/>
      <c r="AH33" s="11"/>
      <c r="AI33" s="9"/>
      <c r="AJ33" s="9"/>
      <c r="AK33" s="10"/>
      <c r="AL33" s="11"/>
      <c r="AM33" s="9"/>
      <c r="AN33" s="13"/>
      <c r="AO33" s="10"/>
      <c r="AP33" s="11"/>
      <c r="AQ33" s="9"/>
      <c r="AR33" s="9"/>
      <c r="AS33" s="10"/>
      <c r="AT33" s="11"/>
      <c r="AU33" s="9"/>
      <c r="AV33" s="13"/>
      <c r="AW33" s="10"/>
      <c r="AX33" s="11"/>
      <c r="AY33" s="9"/>
      <c r="AZ33" s="9"/>
      <c r="BA33" s="10"/>
      <c r="BB33" s="11"/>
      <c r="BC33" s="9"/>
      <c r="BD33" s="13"/>
      <c r="BE33" s="10"/>
      <c r="BF33" s="11"/>
      <c r="BG33" s="9"/>
      <c r="BH33" s="9"/>
      <c r="BI33" s="10"/>
      <c r="BJ33" s="11"/>
      <c r="BK33" s="9"/>
      <c r="BL33" s="13"/>
      <c r="BM33" s="10"/>
      <c r="BN33" s="11"/>
      <c r="BO33" s="9"/>
      <c r="BP33" s="9"/>
      <c r="BQ33" s="10"/>
      <c r="BR33" s="11"/>
      <c r="BS33" s="9"/>
      <c r="BT33" s="13"/>
      <c r="BU33" s="10"/>
      <c r="BV33" s="11"/>
      <c r="BW33" s="9"/>
      <c r="BX33" s="9"/>
      <c r="BY33" s="10"/>
      <c r="BZ33" s="11"/>
      <c r="CA33" s="9"/>
      <c r="CB33" s="13"/>
      <c r="CC33" s="10"/>
      <c r="CD33" s="11"/>
      <c r="CE33" s="9"/>
      <c r="CF33" s="9"/>
      <c r="CG33" s="10"/>
      <c r="CH33" s="11"/>
      <c r="CI33" s="9"/>
      <c r="CJ33" s="13"/>
      <c r="CK33" s="10"/>
      <c r="CL33" s="11"/>
      <c r="CM33" s="9"/>
      <c r="CN33" s="9"/>
      <c r="CO33" s="10"/>
      <c r="CP33" s="11"/>
      <c r="CQ33" s="9"/>
      <c r="CR33" s="13"/>
      <c r="CS33" s="10"/>
      <c r="CT33" s="11"/>
      <c r="CY33" s="16"/>
      <c r="CZ33" s="84"/>
      <c r="DA33" s="84"/>
      <c r="DB33" s="84"/>
      <c r="DC33" s="84"/>
      <c r="DD33" s="84"/>
      <c r="DE33" s="84"/>
      <c r="DF33" s="84"/>
      <c r="DG33" s="84"/>
      <c r="DH33" s="84"/>
      <c r="DI33" s="84"/>
      <c r="DJ33" s="84"/>
      <c r="DK33" s="84"/>
      <c r="DN33" s="84"/>
      <c r="DO33" s="84"/>
      <c r="DP33" s="84"/>
      <c r="DQ33" s="84"/>
      <c r="DR33" s="84"/>
      <c r="DS33" s="84"/>
      <c r="DT33" s="84"/>
      <c r="DU33" s="84"/>
      <c r="DV33" s="84"/>
      <c r="DW33" s="84"/>
      <c r="DX33" s="84"/>
      <c r="DY33" s="84"/>
      <c r="DZ33"/>
    </row>
    <row r="34" spans="1:130" s="12" customFormat="1">
      <c r="A34" s="99"/>
      <c r="B34" s="31" t="s">
        <v>6</v>
      </c>
      <c r="C34" s="21">
        <f>+CZ34</f>
        <v>109126</v>
      </c>
      <c r="D34" s="21">
        <f ca="1">OFFSET(CZ34,0,14,1,1)</f>
        <v>114697</v>
      </c>
      <c r="E34" s="21">
        <f ca="1">SUM(D34-C34)</f>
        <v>5571</v>
      </c>
      <c r="F34" s="22">
        <f ca="1">IF(E34=0,0,IF(C34=0,1,E34/C34))</f>
        <v>5.1051078569726738E-2</v>
      </c>
      <c r="G34" s="21">
        <f>SUMIF($C$6:F$6,G$5,$C34:F34)</f>
        <v>109126</v>
      </c>
      <c r="H34" s="21">
        <f ca="1">SUMIF($C$6:G$6,H$5,$C34:G34)</f>
        <v>114697</v>
      </c>
      <c r="I34" s="21">
        <f ca="1">SUM(H34-G34)</f>
        <v>5571</v>
      </c>
      <c r="J34" s="22">
        <f ca="1">IF(I34=0,0,IF(G34=0,1,I34/G34))</f>
        <v>5.1051078569726738E-2</v>
      </c>
      <c r="K34" s="21">
        <f>+DA34</f>
        <v>104215</v>
      </c>
      <c r="L34" s="21">
        <f ca="1">OFFSET(DA34,0,14,1,1)</f>
        <v>108574</v>
      </c>
      <c r="M34" s="21">
        <f ca="1">SUM(L34-K34)</f>
        <v>4359</v>
      </c>
      <c r="N34" s="22">
        <f ca="1">IF(M34=0,0,IF(K34=0,1,M34/K34))</f>
        <v>4.1826992275584132E-2</v>
      </c>
      <c r="O34" s="21">
        <f>SUMIF($C$6:N$6,O$5,$C34:N34)</f>
        <v>213341</v>
      </c>
      <c r="P34" s="21">
        <f ca="1">SUMIF($C$6:O$6,P$5,$C34:O34)</f>
        <v>223271</v>
      </c>
      <c r="Q34" s="21">
        <f ca="1">SUM(P34-O34)</f>
        <v>9930</v>
      </c>
      <c r="R34" s="22">
        <f ca="1">IF(Q34=0,0,IF(O34=0,1,Q34/O34))</f>
        <v>4.6545202281792999E-2</v>
      </c>
      <c r="S34" s="21">
        <f>+DB34</f>
        <v>114942</v>
      </c>
      <c r="T34" s="21">
        <f ca="1">OFFSET(DB34,0,14,1,1)</f>
        <v>126560</v>
      </c>
      <c r="U34" s="21">
        <f ca="1">SUM(T34-S34)</f>
        <v>11618</v>
      </c>
      <c r="V34" s="22">
        <f ca="1">IF(U34=0,0,IF(S34=0,1,U34/S34))</f>
        <v>0.10107706495449879</v>
      </c>
      <c r="W34" s="21">
        <f>SUMIF($C$6:V$6,W$5,$C34:V34)</f>
        <v>328283</v>
      </c>
      <c r="X34" s="21">
        <f ca="1">SUMIF($C$6:W$6,X$5,$C34:W34)</f>
        <v>349831</v>
      </c>
      <c r="Y34" s="21">
        <f ca="1">SUM(X34-W34)</f>
        <v>21548</v>
      </c>
      <c r="Z34" s="22">
        <f ca="1">IF(Y34=0,0,IF(W34=0,1,Y34/W34))</f>
        <v>6.5638488742944354E-2</v>
      </c>
      <c r="AA34" s="21">
        <f>+DC34</f>
        <v>115487</v>
      </c>
      <c r="AB34" s="21">
        <f ca="1">OFFSET(DC34,0,14,1,1)</f>
        <v>129969</v>
      </c>
      <c r="AC34" s="21">
        <f ca="1">SUM(AB34-AA34)</f>
        <v>14482</v>
      </c>
      <c r="AD34" s="22">
        <f ca="1">IF(AC34=0,0,IF(AA34=0,1,AC34/AA34))</f>
        <v>0.12539939560296831</v>
      </c>
      <c r="AE34" s="21">
        <f>SUMIF($C$6:AD$6,AE$5,$C34:AD34)</f>
        <v>443770</v>
      </c>
      <c r="AF34" s="21">
        <f ca="1">SUMIF($C$6:AE$6,AF$5,$C34:AE34)</f>
        <v>479800</v>
      </c>
      <c r="AG34" s="21">
        <f ca="1">SUM(AF34-AE34)</f>
        <v>36030</v>
      </c>
      <c r="AH34" s="22">
        <f ca="1">IF(AG34=0,0,IF(AE34=0,1,AG34/AE34))</f>
        <v>8.1190706897717291E-2</v>
      </c>
      <c r="AI34" s="21">
        <f>+DD34</f>
        <v>128609</v>
      </c>
      <c r="AJ34" s="21">
        <f ca="1">OFFSET(DD34,0,14,1,1)</f>
        <v>138045</v>
      </c>
      <c r="AK34" s="21">
        <f ca="1">SUM(AJ34-AI34)</f>
        <v>9436</v>
      </c>
      <c r="AL34" s="22">
        <f ca="1">IF(AK34=0,0,IF(AI34=0,1,AK34/AI34))</f>
        <v>7.3369670862847861E-2</v>
      </c>
      <c r="AM34" s="21">
        <f>SUMIF($C$6:AL$6,AM$5,$C34:AL34)</f>
        <v>572379</v>
      </c>
      <c r="AN34" s="21">
        <f ca="1">SUMIF($C$6:AM$6,AN$5,$C34:AM34)</f>
        <v>617845</v>
      </c>
      <c r="AO34" s="21">
        <f ca="1">SUM(AN34-AM34)</f>
        <v>45466</v>
      </c>
      <c r="AP34" s="22">
        <f ca="1">IF(AO34=0,0,IF(AM34=0,1,AO34/AM34))</f>
        <v>7.9433382426678828E-2</v>
      </c>
      <c r="AQ34" s="21">
        <f>+DE34</f>
        <v>124579</v>
      </c>
      <c r="AR34" s="21">
        <f ca="1">OFFSET(DE34,0,14,1,1)</f>
        <v>143907</v>
      </c>
      <c r="AS34" s="21">
        <f ca="1">SUM(AR34-AQ34)</f>
        <v>19328</v>
      </c>
      <c r="AT34" s="22">
        <f ca="1">IF(AS34=0,0,IF(AQ34=0,1,AS34/AQ34))</f>
        <v>0.15514653352491189</v>
      </c>
      <c r="AU34" s="21">
        <f>SUMIF($C$6:AT$6,AU$5,$C34:AT34)</f>
        <v>696958</v>
      </c>
      <c r="AV34" s="21">
        <f ca="1">SUMIF($C$6:AU$6,AV$5,$C34:AU34)</f>
        <v>761752</v>
      </c>
      <c r="AW34" s="21">
        <f ca="1">SUM(AV34-AU34)</f>
        <v>64794</v>
      </c>
      <c r="AX34" s="22">
        <f ca="1">IF(AW34=0,0,IF(AU34=0,1,AW34/AU34))</f>
        <v>9.2966864574335895E-2</v>
      </c>
      <c r="AY34" s="21">
        <f>+DF34</f>
        <v>152128</v>
      </c>
      <c r="AZ34" s="21">
        <f ca="1">OFFSET(DF34,0,14,1,1)</f>
        <v>166880</v>
      </c>
      <c r="BA34" s="21">
        <f ca="1">SUM(AZ34-AY34)</f>
        <v>14752</v>
      </c>
      <c r="BB34" s="22">
        <f ca="1">IF(BA34=0,0,IF(AY34=0,1,BA34/AY34))</f>
        <v>9.6970971813209933E-2</v>
      </c>
      <c r="BC34" s="21">
        <f>SUMIF($C$6:BB$6,BC$5,$C34:BB34)</f>
        <v>849086</v>
      </c>
      <c r="BD34" s="21">
        <f ca="1">SUMIF($C$6:BC$6,BD$5,$C34:BC34)</f>
        <v>928632</v>
      </c>
      <c r="BE34" s="21">
        <f ca="1">SUM(BD34-BC34)</f>
        <v>79546</v>
      </c>
      <c r="BF34" s="22">
        <f ca="1">IF(BE34=0,0,IF(BC34=0,1,BE34/BC34))</f>
        <v>9.3684267553581141E-2</v>
      </c>
      <c r="BG34" s="21">
        <f>+DG34</f>
        <v>157869</v>
      </c>
      <c r="BH34" s="21">
        <f ca="1">OFFSET(DG34,0,14,1,1)</f>
        <v>166109</v>
      </c>
      <c r="BI34" s="21">
        <f ca="1">SUM(BH34-BG34)</f>
        <v>8240</v>
      </c>
      <c r="BJ34" s="22">
        <f ca="1">IF(BI34=0,0,IF(BG34=0,1,BI34/BG34))</f>
        <v>5.2195174480106923E-2</v>
      </c>
      <c r="BK34" s="21">
        <f>SUMIF($C$6:BJ$6,BK$5,$C34:BJ34)</f>
        <v>1006955</v>
      </c>
      <c r="BL34" s="21">
        <f ca="1">SUMIF($C$6:BK$6,BL$5,$C34:BK34)</f>
        <v>1094741</v>
      </c>
      <c r="BM34" s="21">
        <f ca="1">SUM(BL34-BK34)</f>
        <v>87786</v>
      </c>
      <c r="BN34" s="22">
        <f ca="1">IF(BM34=0,0,IF(BK34=0,1,BM34/BK34))</f>
        <v>8.717966542695553E-2</v>
      </c>
      <c r="BO34" s="21">
        <f>+DH34</f>
        <v>140202</v>
      </c>
      <c r="BP34" s="21">
        <f ca="1">OFFSET(DH34,0,14,1,1)</f>
        <v>150862</v>
      </c>
      <c r="BQ34" s="21">
        <f ca="1">SUM(BP34-BO34)</f>
        <v>10660</v>
      </c>
      <c r="BR34" s="22">
        <f ca="1">IF(BQ34=0,0,IF(BO34=0,1,BQ34/BO34))</f>
        <v>7.6033152166160259E-2</v>
      </c>
      <c r="BS34" s="21">
        <f>SUMIF($C$6:BR$6,BS$5,$C34:BR34)</f>
        <v>1147157</v>
      </c>
      <c r="BT34" s="21">
        <f ca="1">SUMIF($C$6:BS$6,BT$5,$C34:BS34)</f>
        <v>1245603</v>
      </c>
      <c r="BU34" s="21">
        <f ca="1">SUM(BT34-BS34)</f>
        <v>98446</v>
      </c>
      <c r="BV34" s="22">
        <f ca="1">IF(BU34=0,0,IF(BS34=0,1,BU34/BS34))</f>
        <v>8.5817372861779165E-2</v>
      </c>
      <c r="BW34" s="21">
        <f>+DI34</f>
        <v>137500</v>
      </c>
      <c r="BX34" s="21">
        <f ca="1">OFFSET(DI34,0,14,1,1)</f>
        <v>150993</v>
      </c>
      <c r="BY34" s="21">
        <f ca="1">SUM(BX34-BW34)</f>
        <v>13493</v>
      </c>
      <c r="BZ34" s="22">
        <f ca="1">IF(BY34=0,0,IF(BW34=0,1,BY34/BW34))</f>
        <v>9.8130909090909088E-2</v>
      </c>
      <c r="CA34" s="21">
        <f>SUMIF($C$6:BZ$6,CA$5,$C34:BZ34)</f>
        <v>1284657</v>
      </c>
      <c r="CB34" s="21">
        <f ca="1">SUMIF($C$6:CA$6,CB$5,$C34:CA34)</f>
        <v>1396596</v>
      </c>
      <c r="CC34" s="21">
        <f ca="1">SUM(CB34-CA34)</f>
        <v>111939</v>
      </c>
      <c r="CD34" s="22">
        <f ca="1">IF(CC34=0,0,IF(CA34=0,1,CC34/CA34))</f>
        <v>8.7135320945590927E-2</v>
      </c>
      <c r="CE34" s="21">
        <f>+DJ34</f>
        <v>126865</v>
      </c>
      <c r="CF34" s="21">
        <f ca="1">OFFSET(DJ34,0,14,1,1)</f>
        <v>139643</v>
      </c>
      <c r="CG34" s="21">
        <f ca="1">SUM(CF34-CE34)</f>
        <v>12778</v>
      </c>
      <c r="CH34" s="22">
        <f ca="1">IF(CG34=0,0,IF(CE34=0,1,CG34/CE34))</f>
        <v>0.10072123911244237</v>
      </c>
      <c r="CI34" s="21">
        <f>SUMIF($C$6:CH$6,CI$5,$C34:CH34)</f>
        <v>1411522</v>
      </c>
      <c r="CJ34" s="21">
        <f ca="1">SUMIF($C$6:CI$6,CJ$5,$C34:CI34)</f>
        <v>1536239</v>
      </c>
      <c r="CK34" s="21">
        <f ca="1">SUM(CJ34-CI34)</f>
        <v>124717</v>
      </c>
      <c r="CL34" s="22">
        <f ca="1">IF(CK34=0,0,IF(CI34=0,1,CK34/CI34))</f>
        <v>8.8356398270802716E-2</v>
      </c>
      <c r="CM34" s="21">
        <f>+DK34</f>
        <v>123263</v>
      </c>
      <c r="CN34" s="21">
        <f ca="1">OFFSET(DK34,0,14,1,1)</f>
        <v>146466</v>
      </c>
      <c r="CO34" s="21">
        <f ca="1">SUM(CN34-CM34)</f>
        <v>23203</v>
      </c>
      <c r="CP34" s="22">
        <f ca="1">IF(CO34=0,0,IF(CM34=0,1,CO34/CM34))</f>
        <v>0.18823977998263874</v>
      </c>
      <c r="CQ34" s="21">
        <f>SUMIF($C$6:CP$6,CQ$5,$C34:CP34)</f>
        <v>1534785</v>
      </c>
      <c r="CR34" s="21">
        <f ca="1">SUMIF($C$6:CQ$6,CR$5,$C34:CQ34)</f>
        <v>1682705</v>
      </c>
      <c r="CS34" s="21">
        <f ca="1">SUM(CR34-CQ34)</f>
        <v>147920</v>
      </c>
      <c r="CT34" s="22">
        <f ca="1">IF(CS34=0,0,IF(CQ34=0,1,CS34/CQ34))</f>
        <v>9.637832009043612E-2</v>
      </c>
      <c r="CW34" s="12" t="s">
        <v>77</v>
      </c>
      <c r="CX34" s="81" t="s">
        <v>6</v>
      </c>
      <c r="CZ34" s="83">
        <f>SUMIF(IBA!$A$73:$A$78,'2009-2010'!CZ$7,IBA!D$73:D$78)</f>
        <v>109126</v>
      </c>
      <c r="DA34" s="83">
        <f>SUMIF(IBA!$A$73:$A$78,'2009-2010'!DA$7,IBA!E$73:E$78)</f>
        <v>104215</v>
      </c>
      <c r="DB34" s="83">
        <f>SUMIF(IBA!$A$73:$A$78,'2009-2010'!DB$7,IBA!F$73:F$78)</f>
        <v>114942</v>
      </c>
      <c r="DC34" s="83">
        <f>SUMIF(IBA!$A$73:$A$78,'2009-2010'!DC$7,IBA!G$73:G$78)</f>
        <v>115487</v>
      </c>
      <c r="DD34" s="83">
        <f>SUMIF(IBA!$A$73:$A$78,'2009-2010'!DD$7,IBA!H$73:H$78)</f>
        <v>128609</v>
      </c>
      <c r="DE34" s="83">
        <f>SUMIF(IBA!$A$73:$A$78,'2009-2010'!DE$7,IBA!I$73:I$78)</f>
        <v>124579</v>
      </c>
      <c r="DF34" s="83">
        <f>SUMIF(IBA!$A$73:$A$78,'2009-2010'!DF$7,IBA!J$73:J$78)</f>
        <v>152128</v>
      </c>
      <c r="DG34" s="83">
        <f>SUMIF(IBA!$A$73:$A$78,'2009-2010'!DG$7,IBA!K$73:K$78)</f>
        <v>157869</v>
      </c>
      <c r="DH34" s="83">
        <f>SUMIF(IBA!$A$73:$A$78,'2009-2010'!DH$7,IBA!L$73:L$78)</f>
        <v>140202</v>
      </c>
      <c r="DI34" s="83">
        <f>SUMIF(IBA!$A$73:$A$78,'2009-2010'!DI$7,IBA!M$73:M$78)</f>
        <v>137500</v>
      </c>
      <c r="DJ34" s="83">
        <f>SUMIF(IBA!$A$73:$A$78,'2009-2010'!DJ$7,IBA!N$73:N$78)</f>
        <v>126865</v>
      </c>
      <c r="DK34" s="83">
        <f>SUMIF(IBA!$A$73:$A$78,'2009-2010'!DK$7,IBA!O$73:O$78)</f>
        <v>123263</v>
      </c>
      <c r="DN34" s="83">
        <f>SUMIF(IBA!$A$73:$A$78,'2009-2010'!DN$7,IBA!D$73:D$78)</f>
        <v>114697</v>
      </c>
      <c r="DO34" s="83">
        <f>SUMIF(IBA!$A$73:$A$78,'2009-2010'!DO$7,IBA!E$73:E$78)</f>
        <v>108574</v>
      </c>
      <c r="DP34" s="83">
        <f>SUMIF(IBA!$A$73:$A$78,'2009-2010'!DP$7,IBA!F$73:F$78)</f>
        <v>126560</v>
      </c>
      <c r="DQ34" s="83">
        <f>SUMIF(IBA!$A$73:$A$78,'2009-2010'!DQ$7,IBA!G$73:G$78)</f>
        <v>129969</v>
      </c>
      <c r="DR34" s="83">
        <f>SUMIF(IBA!$A$73:$A$78,'2009-2010'!DR$7,IBA!H$73:H$78)</f>
        <v>138045</v>
      </c>
      <c r="DS34" s="83">
        <f>SUMIF(IBA!$A$73:$A$78,'2009-2010'!DS$7,IBA!I$73:I$78)</f>
        <v>143907</v>
      </c>
      <c r="DT34" s="83">
        <f>SUMIF(IBA!$A$73:$A$78,'2009-2010'!DT$7,IBA!J$73:J$78)</f>
        <v>166880</v>
      </c>
      <c r="DU34" s="83">
        <f>SUMIF(IBA!$A$73:$A$78,'2009-2010'!DU$7,IBA!K$73:K$78)</f>
        <v>166109</v>
      </c>
      <c r="DV34" s="83">
        <f>SUMIF(IBA!$A$73:$A$78,'2009-2010'!DV$7,IBA!L$73:L$78)</f>
        <v>150862</v>
      </c>
      <c r="DW34" s="83">
        <f>SUMIF(IBA!$A$73:$A$78,'2009-2010'!DW$7,IBA!M$73:M$78)</f>
        <v>150993</v>
      </c>
      <c r="DX34" s="83">
        <f>SUMIF(IBA!$A$73:$A$78,'2009-2010'!DX$7,IBA!N$73:N$78)</f>
        <v>139643</v>
      </c>
      <c r="DY34" s="83">
        <f>SUMIF(IBA!$A$73:$A$78,'2009-2010'!DY$7,IBA!O$73:O$78)</f>
        <v>146466</v>
      </c>
      <c r="DZ34"/>
    </row>
    <row r="35" spans="1:130" s="12" customFormat="1" ht="15.6">
      <c r="A35" s="101" t="str">
        <f>+CW36</f>
        <v>Sault Ste. Marie Bridge Bridge Authority</v>
      </c>
      <c r="B35" s="29" t="s">
        <v>7</v>
      </c>
      <c r="C35" s="21">
        <f>+CZ35</f>
        <v>7679</v>
      </c>
      <c r="D35" s="21">
        <f ca="1">OFFSET(CZ35,0,14,1,1)</f>
        <v>8341</v>
      </c>
      <c r="E35" s="21">
        <f ca="1">SUM(D35-C35)</f>
        <v>662</v>
      </c>
      <c r="F35" s="22">
        <f ca="1">IF(E35=0,0,IF(C35=0,1,E35/C35))</f>
        <v>8.6209141815340534E-2</v>
      </c>
      <c r="G35" s="21">
        <f>SUMIF($C$6:F$6,G$5,$C35:F35)</f>
        <v>7679</v>
      </c>
      <c r="H35" s="21">
        <f ca="1">SUMIF($C$6:G$6,H$5,$C35:G35)</f>
        <v>8341</v>
      </c>
      <c r="I35" s="21">
        <f ca="1">SUM(H35-G35)</f>
        <v>662</v>
      </c>
      <c r="J35" s="22">
        <f ca="1">IF(I35=0,0,IF(G35=0,1,I35/G35))</f>
        <v>8.6209141815340534E-2</v>
      </c>
      <c r="K35" s="21">
        <f>+DA35</f>
        <v>7837</v>
      </c>
      <c r="L35" s="21">
        <f ca="1">OFFSET(DA35,0,14,1,1)</f>
        <v>8526</v>
      </c>
      <c r="M35" s="21">
        <f ca="1">SUM(L35-K35)</f>
        <v>689</v>
      </c>
      <c r="N35" s="22">
        <f ca="1">IF(M35=0,0,IF(K35=0,1,M35/K35))</f>
        <v>8.7916294500446593E-2</v>
      </c>
      <c r="O35" s="21">
        <f>SUMIF($C$6:N$6,O$5,$C35:N35)</f>
        <v>15516</v>
      </c>
      <c r="P35" s="21">
        <f ca="1">SUMIF($C$6:O$6,P$5,$C35:O35)</f>
        <v>16867</v>
      </c>
      <c r="Q35" s="21">
        <f ca="1">SUM(P35-O35)</f>
        <v>1351</v>
      </c>
      <c r="R35" s="22">
        <f ca="1">IF(Q35=0,0,IF(O35=0,1,Q35/O35))</f>
        <v>8.7071410157257029E-2</v>
      </c>
      <c r="S35" s="21">
        <f>+DB35</f>
        <v>8598</v>
      </c>
      <c r="T35" s="21">
        <f ca="1">OFFSET(DB35,0,14,1,1)</f>
        <v>9620</v>
      </c>
      <c r="U35" s="21">
        <f ca="1">SUM(T35-S35)</f>
        <v>1022</v>
      </c>
      <c r="V35" s="22">
        <f ca="1">IF(U35=0,0,IF(S35=0,1,U35/S35))</f>
        <v>0.11886485229123052</v>
      </c>
      <c r="W35" s="21">
        <f>SUMIF($C$6:V$6,W$5,$C35:V35)</f>
        <v>24114</v>
      </c>
      <c r="X35" s="21">
        <f ca="1">SUMIF($C$6:W$6,X$5,$C35:W35)</f>
        <v>26487</v>
      </c>
      <c r="Y35" s="21">
        <f ca="1">SUM(X35-W35)</f>
        <v>2373</v>
      </c>
      <c r="Z35" s="22">
        <f ca="1">IF(Y35=0,0,IF(W35=0,1,Y35/W35))</f>
        <v>9.8407564070664338E-2</v>
      </c>
      <c r="AA35" s="21">
        <f>+DC35</f>
        <v>7355</v>
      </c>
      <c r="AB35" s="21">
        <f ca="1">OFFSET(DC35,0,14,1,1)</f>
        <v>8631</v>
      </c>
      <c r="AC35" s="21">
        <f ca="1">SUM(AB35-AA35)</f>
        <v>1276</v>
      </c>
      <c r="AD35" s="22">
        <f ca="1">IF(AC35=0,0,IF(AA35=0,1,AC35/AA35))</f>
        <v>0.173487423521414</v>
      </c>
      <c r="AE35" s="21">
        <f>SUMIF($C$6:AD$6,AE$5,$C35:AD35)</f>
        <v>31469</v>
      </c>
      <c r="AF35" s="21">
        <f ca="1">SUMIF($C$6:AE$6,AF$5,$C35:AE35)</f>
        <v>35118</v>
      </c>
      <c r="AG35" s="21">
        <f ca="1">SUM(AF35-AE35)</f>
        <v>3649</v>
      </c>
      <c r="AH35" s="22">
        <f ca="1">IF(AG35=0,0,IF(AE35=0,1,AG35/AE35))</f>
        <v>0.11595538466427277</v>
      </c>
      <c r="AI35" s="21">
        <f>+DD35</f>
        <v>7629</v>
      </c>
      <c r="AJ35" s="21">
        <f ca="1">OFFSET(DD35,0,14,1,1)</f>
        <v>8824</v>
      </c>
      <c r="AK35" s="21">
        <f ca="1">SUM(AJ35-AI35)</f>
        <v>1195</v>
      </c>
      <c r="AL35" s="22">
        <f ca="1">IF(AK35=0,0,IF(AI35=0,1,AK35/AI35))</f>
        <v>0.15663914012321406</v>
      </c>
      <c r="AM35" s="21">
        <f>SUMIF($C$6:AL$6,AM$5,$C35:AL35)</f>
        <v>39098</v>
      </c>
      <c r="AN35" s="21">
        <f ca="1">SUMIF($C$6:AM$6,AN$5,$C35:AM35)</f>
        <v>43942</v>
      </c>
      <c r="AO35" s="21">
        <f ca="1">SUM(AN35-AM35)</f>
        <v>4844</v>
      </c>
      <c r="AP35" s="22">
        <f ca="1">IF(AO35=0,0,IF(AM35=0,1,AO35/AM35))</f>
        <v>0.12389380530973451</v>
      </c>
      <c r="AQ35" s="21">
        <f>+DE35</f>
        <v>7718</v>
      </c>
      <c r="AR35" s="21">
        <f ca="1">OFFSET(DE35,0,14,1,1)</f>
        <v>8458</v>
      </c>
      <c r="AS35" s="21">
        <f ca="1">SUM(AR35-AQ35)</f>
        <v>740</v>
      </c>
      <c r="AT35" s="22">
        <f ca="1">IF(AS35=0,0,IF(AQ35=0,1,AS35/AQ35))</f>
        <v>9.5879761596268459E-2</v>
      </c>
      <c r="AU35" s="21">
        <f>SUMIF($C$6:AT$6,AU$5,$C35:AT35)</f>
        <v>46816</v>
      </c>
      <c r="AV35" s="21">
        <f ca="1">SUMIF($C$6:AU$6,AV$5,$C35:AU35)</f>
        <v>52400</v>
      </c>
      <c r="AW35" s="21">
        <f ca="1">SUM(AV35-AU35)</f>
        <v>5584</v>
      </c>
      <c r="AX35" s="22">
        <f ca="1">IF(AW35=0,0,IF(AU35=0,1,AW35/AU35))</f>
        <v>0.11927546138072453</v>
      </c>
      <c r="AY35" s="21">
        <f>+DF35</f>
        <v>7648</v>
      </c>
      <c r="AZ35" s="21">
        <f ca="1">OFFSET(DF35,0,14,1,1)</f>
        <v>8235</v>
      </c>
      <c r="BA35" s="21">
        <f ca="1">SUM(AZ35-AY35)</f>
        <v>587</v>
      </c>
      <c r="BB35" s="22">
        <f ca="1">IF(BA35=0,0,IF(AY35=0,1,BA35/AY35))</f>
        <v>7.6752092050209206E-2</v>
      </c>
      <c r="BC35" s="21">
        <f>SUMIF($C$6:BB$6,BC$5,$C35:BB35)</f>
        <v>54464</v>
      </c>
      <c r="BD35" s="21">
        <f ca="1">SUMIF($C$6:BC$6,BD$5,$C35:BC35)</f>
        <v>60635</v>
      </c>
      <c r="BE35" s="21">
        <f ca="1">SUM(BD35-BC35)</f>
        <v>6171</v>
      </c>
      <c r="BF35" s="22">
        <f ca="1">IF(BE35=0,0,IF(BC35=0,1,BE35/BC35))</f>
        <v>0.1133042009400705</v>
      </c>
      <c r="BG35" s="21">
        <f>+DG35</f>
        <v>8142</v>
      </c>
      <c r="BH35" s="21">
        <f ca="1">OFFSET(DG35,0,14,1,1)</f>
        <v>7863</v>
      </c>
      <c r="BI35" s="21">
        <f ca="1">SUM(BH35-BG35)</f>
        <v>-279</v>
      </c>
      <c r="BJ35" s="22">
        <f ca="1">IF(BI35=0,0,IF(BG35=0,1,BI35/BG35))</f>
        <v>-3.4266764922623434E-2</v>
      </c>
      <c r="BK35" s="21">
        <f>SUMIF($C$6:BJ$6,BK$5,$C35:BJ35)</f>
        <v>62606</v>
      </c>
      <c r="BL35" s="21">
        <f ca="1">SUMIF($C$6:BK$6,BL$5,$C35:BK35)</f>
        <v>68498</v>
      </c>
      <c r="BM35" s="21">
        <f ca="1">SUM(BL35-BK35)</f>
        <v>5892</v>
      </c>
      <c r="BN35" s="22">
        <f ca="1">IF(BM35=0,0,IF(BK35=0,1,BM35/BK35))</f>
        <v>9.411238539437114E-2</v>
      </c>
      <c r="BO35" s="21">
        <f>+DH35</f>
        <v>8709</v>
      </c>
      <c r="BP35" s="21">
        <f ca="1">OFFSET(DH35,0,14,1,1)</f>
        <v>8160</v>
      </c>
      <c r="BQ35" s="21">
        <f ca="1">SUM(BP35-BO35)</f>
        <v>-549</v>
      </c>
      <c r="BR35" s="22">
        <f ca="1">IF(BQ35=0,0,IF(BO35=0,1,BQ35/BO35))</f>
        <v>-6.3038236307268347E-2</v>
      </c>
      <c r="BS35" s="21">
        <f>SUMIF($C$6:BR$6,BS$5,$C35:BR35)</f>
        <v>71315</v>
      </c>
      <c r="BT35" s="21">
        <f ca="1">SUMIF($C$6:BS$6,BT$5,$C35:BS35)</f>
        <v>76658</v>
      </c>
      <c r="BU35" s="21">
        <f ca="1">SUM(BT35-BS35)</f>
        <v>5343</v>
      </c>
      <c r="BV35" s="22">
        <f ca="1">IF(BU35=0,0,IF(BS35=0,1,BU35/BS35))</f>
        <v>7.4921124588095064E-2</v>
      </c>
      <c r="BW35" s="21">
        <f>+DI35</f>
        <v>8488</v>
      </c>
      <c r="BX35" s="21">
        <f ca="1">OFFSET(DI35,0,14,1,1)</f>
        <v>8199</v>
      </c>
      <c r="BY35" s="21">
        <f ca="1">SUM(BX35-BW35)</f>
        <v>-289</v>
      </c>
      <c r="BZ35" s="22">
        <f ca="1">IF(BY35=0,0,IF(BW35=0,1,BY35/BW35))</f>
        <v>-3.4048067860508957E-2</v>
      </c>
      <c r="CA35" s="21">
        <f>SUMIF($C$6:BZ$6,CA$5,$C35:BZ35)</f>
        <v>79803</v>
      </c>
      <c r="CB35" s="21">
        <f ca="1">SUMIF($C$6:CA$6,CB$5,$C35:CA35)</f>
        <v>84857</v>
      </c>
      <c r="CC35" s="21">
        <f ca="1">SUM(CB35-CA35)</f>
        <v>5054</v>
      </c>
      <c r="CD35" s="22">
        <f ca="1">IF(CC35=0,0,IF(CA35=0,1,CC35/CA35))</f>
        <v>6.3330952470458501E-2</v>
      </c>
      <c r="CE35" s="21">
        <f>+DJ35</f>
        <v>8551</v>
      </c>
      <c r="CF35" s="21">
        <f ca="1">OFFSET(DJ35,0,14,1,1)</f>
        <v>7446</v>
      </c>
      <c r="CG35" s="21">
        <f ca="1">SUM(CF35-CE35)</f>
        <v>-1105</v>
      </c>
      <c r="CH35" s="22">
        <f ca="1">IF(CG35=0,0,IF(CE35=0,1,CG35/CE35))</f>
        <v>-0.12922465208747516</v>
      </c>
      <c r="CI35" s="21">
        <f>SUMIF($C$6:CH$6,CI$5,$C35:CH35)</f>
        <v>88354</v>
      </c>
      <c r="CJ35" s="21">
        <f ca="1">SUMIF($C$6:CI$6,CJ$5,$C35:CI35)</f>
        <v>92303</v>
      </c>
      <c r="CK35" s="21">
        <f ca="1">SUM(CJ35-CI35)</f>
        <v>3949</v>
      </c>
      <c r="CL35" s="22">
        <f ca="1">IF(CK35=0,0,IF(CI35=0,1,CK35/CI35))</f>
        <v>4.469520338637753E-2</v>
      </c>
      <c r="CM35" s="21">
        <f>+DK35</f>
        <v>8023</v>
      </c>
      <c r="CN35" s="21">
        <f ca="1">OFFSET(DK35,0,14,1,1)</f>
        <v>7248</v>
      </c>
      <c r="CO35" s="21">
        <f ca="1">SUM(CN35-CM35)</f>
        <v>-775</v>
      </c>
      <c r="CP35" s="22">
        <f ca="1">IF(CO35=0,0,IF(CM35=0,1,CO35/CM35))</f>
        <v>-9.6597282811915736E-2</v>
      </c>
      <c r="CQ35" s="21">
        <f>SUMIF($C$6:CP$6,CQ$5,$C35:CP35)</f>
        <v>96377</v>
      </c>
      <c r="CR35" s="21">
        <f ca="1">SUMIF($C$6:CQ$6,CR$5,$C35:CQ35)</f>
        <v>99551</v>
      </c>
      <c r="CS35" s="21">
        <f ca="1">SUM(CR35-CQ35)</f>
        <v>3174</v>
      </c>
      <c r="CT35" s="22">
        <f ca="1">IF(CS35=0,0,IF(CQ35=0,1,CS35/CQ35))</f>
        <v>3.2933168702076222E-2</v>
      </c>
      <c r="CW35" s="12" t="s">
        <v>77</v>
      </c>
      <c r="CX35" s="81" t="s">
        <v>7</v>
      </c>
      <c r="CY35" s="16"/>
      <c r="CZ35" s="83">
        <f>SUMIF(IBA!$A$87:$A$92,'2009-2010'!CZ$7,IBA!D$87:D$92)</f>
        <v>7679</v>
      </c>
      <c r="DA35" s="83">
        <f>SUMIF(IBA!$A$87:$A$92,'2009-2010'!DA$7,IBA!E$87:E$92)</f>
        <v>7837</v>
      </c>
      <c r="DB35" s="83">
        <f>SUMIF(IBA!$A$87:$A$92,'2009-2010'!DB$7,IBA!F$87:F$92)</f>
        <v>8598</v>
      </c>
      <c r="DC35" s="83">
        <f>SUMIF(IBA!$A$87:$A$92,'2009-2010'!DC$7,IBA!G$87:G$92)</f>
        <v>7355</v>
      </c>
      <c r="DD35" s="83">
        <f>SUMIF(IBA!$A$87:$A$92,'2009-2010'!DD$7,IBA!H$87:H$92)</f>
        <v>7629</v>
      </c>
      <c r="DE35" s="83">
        <f>SUMIF(IBA!$A$87:$A$92,'2009-2010'!DE$7,IBA!I$87:I$92)</f>
        <v>7718</v>
      </c>
      <c r="DF35" s="83">
        <f>SUMIF(IBA!$A$87:$A$92,'2009-2010'!DF$7,IBA!J$87:J$92)</f>
        <v>7648</v>
      </c>
      <c r="DG35" s="83">
        <f>SUMIF(IBA!$A$87:$A$92,'2009-2010'!DG$7,IBA!K$87:K$92)</f>
        <v>8142</v>
      </c>
      <c r="DH35" s="83">
        <f>SUMIF(IBA!$A$87:$A$92,'2009-2010'!DH$7,IBA!L$87:L$92)</f>
        <v>8709</v>
      </c>
      <c r="DI35" s="83">
        <f>SUMIF(IBA!$A$87:$A$92,'2009-2010'!DI$7,IBA!M$87:M$92)</f>
        <v>8488</v>
      </c>
      <c r="DJ35" s="83">
        <f>SUMIF(IBA!$A$87:$A$92,'2009-2010'!DJ$7,IBA!N$87:N$92)</f>
        <v>8551</v>
      </c>
      <c r="DK35" s="83">
        <f>SUMIF(IBA!$A$87:$A$92,'2009-2010'!DK$7,IBA!O$87:O$92)</f>
        <v>8023</v>
      </c>
      <c r="DN35" s="83">
        <f>SUMIF(IBA!$A$87:$A$92,'2009-2010'!DN$7,IBA!D$87:D$92)</f>
        <v>8341</v>
      </c>
      <c r="DO35" s="83">
        <f>SUMIF(IBA!$A$87:$A$92,'2009-2010'!DO$7,IBA!E$87:E$92)</f>
        <v>8526</v>
      </c>
      <c r="DP35" s="83">
        <f>SUMIF(IBA!$A$87:$A$92,'2009-2010'!DP$7,IBA!F$87:F$92)</f>
        <v>9620</v>
      </c>
      <c r="DQ35" s="83">
        <f>SUMIF(IBA!$A$87:$A$92,'2009-2010'!DQ$7,IBA!G$87:G$92)</f>
        <v>8631</v>
      </c>
      <c r="DR35" s="83">
        <f>SUMIF(IBA!$A$87:$A$92,'2009-2010'!DR$7,IBA!H$87:H$92)</f>
        <v>8824</v>
      </c>
      <c r="DS35" s="83">
        <f>SUMIF(IBA!$A$87:$A$92,'2009-2010'!DS$7,IBA!I$87:I$92)</f>
        <v>8458</v>
      </c>
      <c r="DT35" s="83">
        <f>SUMIF(IBA!$A$87:$A$92,'2009-2010'!DT$7,IBA!J$87:J$92)</f>
        <v>8235</v>
      </c>
      <c r="DU35" s="83">
        <f>SUMIF(IBA!$A$87:$A$92,'2009-2010'!DU$7,IBA!K$87:K$92)</f>
        <v>7863</v>
      </c>
      <c r="DV35" s="83">
        <f>SUMIF(IBA!$A$87:$A$92,'2009-2010'!DV$7,IBA!L$87:L$92)</f>
        <v>8160</v>
      </c>
      <c r="DW35" s="83">
        <f>SUMIF(IBA!$A$87:$A$92,'2009-2010'!DW$7,IBA!M$87:M$92)</f>
        <v>8199</v>
      </c>
      <c r="DX35" s="83">
        <f>SUMIF(IBA!$A$87:$A$92,'2009-2010'!DX$7,IBA!N$87:N$92)</f>
        <v>7446</v>
      </c>
      <c r="DY35" s="83">
        <f>SUMIF(IBA!$A$87:$A$92,'2009-2010'!DY$7,IBA!O$87:O$92)</f>
        <v>7248</v>
      </c>
      <c r="DZ35"/>
    </row>
    <row r="36" spans="1:130" s="12" customFormat="1" ht="15.6">
      <c r="A36" s="100"/>
      <c r="B36" s="29" t="s">
        <v>8</v>
      </c>
      <c r="C36" s="87">
        <f>+CZ36</f>
        <v>1142</v>
      </c>
      <c r="D36" s="87">
        <f ca="1">OFFSET(CZ36,0,14,1,1)</f>
        <v>1128</v>
      </c>
      <c r="E36" s="87">
        <f ca="1">SUM(D36-C36)</f>
        <v>-14</v>
      </c>
      <c r="F36" s="22">
        <f ca="1">IF(E36=0,0,IF(C36=0,1,E36/C36))</f>
        <v>-1.2259194395796848E-2</v>
      </c>
      <c r="G36" s="87">
        <f>SUMIF($C$6:F$6,G$5,$C36:F36)</f>
        <v>1142</v>
      </c>
      <c r="H36" s="87">
        <f ca="1">SUMIF($C$6:G$6,H$5,$C36:G36)</f>
        <v>1128</v>
      </c>
      <c r="I36" s="87">
        <f ca="1">SUM(H36-G36)</f>
        <v>-14</v>
      </c>
      <c r="J36" s="22">
        <f ca="1">IF(I36=0,0,IF(G36=0,1,I36/G36))</f>
        <v>-1.2259194395796848E-2</v>
      </c>
      <c r="K36" s="87">
        <f>+DA36</f>
        <v>1290</v>
      </c>
      <c r="L36" s="87">
        <f ca="1">OFFSET(DA36,0,14,1,1)</f>
        <v>1293</v>
      </c>
      <c r="M36" s="87">
        <f ca="1">SUM(L36-K36)</f>
        <v>3</v>
      </c>
      <c r="N36" s="22">
        <f ca="1">IF(M36=0,0,IF(K36=0,1,M36/K36))</f>
        <v>2.3255813953488372E-3</v>
      </c>
      <c r="O36" s="87">
        <f>SUMIF($C$6:N$6,O$5,$C36:N36)</f>
        <v>2432</v>
      </c>
      <c r="P36" s="87">
        <f ca="1">SUMIF($C$6:O$6,P$5,$C36:O36)</f>
        <v>2421</v>
      </c>
      <c r="Q36" s="87">
        <f ca="1">SUM(P36-O36)</f>
        <v>-11</v>
      </c>
      <c r="R36" s="22">
        <f ca="1">IF(Q36=0,0,IF(O36=0,1,Q36/O36))</f>
        <v>-4.5230263157894739E-3</v>
      </c>
      <c r="S36" s="87">
        <f>+DB36</f>
        <v>1389</v>
      </c>
      <c r="T36" s="87">
        <f ca="1">OFFSET(DB36,0,14,1,1)</f>
        <v>1276</v>
      </c>
      <c r="U36" s="87">
        <f ca="1">SUM(T36-S36)</f>
        <v>-113</v>
      </c>
      <c r="V36" s="22">
        <f ca="1">IF(U36=0,0,IF(S36=0,1,U36/S36))</f>
        <v>-8.1353491720662349E-2</v>
      </c>
      <c r="W36" s="87">
        <f>SUMIF($C$6:V$6,W$5,$C36:V36)</f>
        <v>3821</v>
      </c>
      <c r="X36" s="87">
        <f ca="1">SUMIF($C$6:W$6,X$5,$C36:W36)</f>
        <v>3697</v>
      </c>
      <c r="Y36" s="87">
        <f ca="1">SUM(X36-W36)</f>
        <v>-124</v>
      </c>
      <c r="Z36" s="22">
        <f ca="1">IF(Y36=0,0,IF(W36=0,1,Y36/W36))</f>
        <v>-3.245223763412719E-2</v>
      </c>
      <c r="AA36" s="87">
        <f>+DC36</f>
        <v>1035</v>
      </c>
      <c r="AB36" s="87">
        <f ca="1">OFFSET(DC36,0,14,1,1)</f>
        <v>1770</v>
      </c>
      <c r="AC36" s="87">
        <f ca="1">SUM(AB36-AA36)</f>
        <v>735</v>
      </c>
      <c r="AD36" s="22">
        <f ca="1">IF(AC36=0,0,IF(AA36=0,1,AC36/AA36))</f>
        <v>0.71014492753623193</v>
      </c>
      <c r="AE36" s="87">
        <f>SUMIF($C$6:AD$6,AE$5,$C36:AD36)</f>
        <v>4856</v>
      </c>
      <c r="AF36" s="87">
        <f ca="1">SUMIF($C$6:AE$6,AF$5,$C36:AE36)</f>
        <v>5467</v>
      </c>
      <c r="AG36" s="87">
        <f ca="1">SUM(AF36-AE36)</f>
        <v>611</v>
      </c>
      <c r="AH36" s="22">
        <f ca="1">IF(AG36=0,0,IF(AE36=0,1,AG36/AE36))</f>
        <v>0.12582372322899507</v>
      </c>
      <c r="AI36" s="87">
        <f>+DD36</f>
        <v>4165</v>
      </c>
      <c r="AJ36" s="87">
        <f ca="1">OFFSET(DD36,0,14,1,1)</f>
        <v>4393</v>
      </c>
      <c r="AK36" s="87">
        <f ca="1">SUM(AJ36-AI36)</f>
        <v>228</v>
      </c>
      <c r="AL36" s="22">
        <f ca="1">IF(AK36=0,0,IF(AI36=0,1,AK36/AI36))</f>
        <v>5.474189675870348E-2</v>
      </c>
      <c r="AM36" s="87">
        <f>SUMIF($C$6:AL$6,AM$5,$C36:AL36)</f>
        <v>9021</v>
      </c>
      <c r="AN36" s="87">
        <f ca="1">SUMIF($C$6:AM$6,AN$5,$C36:AM36)</f>
        <v>9860</v>
      </c>
      <c r="AO36" s="87">
        <f ca="1">SUM(AN36-AM36)</f>
        <v>839</v>
      </c>
      <c r="AP36" s="22">
        <f ca="1">IF(AO36=0,0,IF(AM36=0,1,AO36/AM36))</f>
        <v>9.3005210065402952E-2</v>
      </c>
      <c r="AQ36" s="87">
        <f>+DE36</f>
        <v>5980</v>
      </c>
      <c r="AR36" s="87">
        <f ca="1">OFFSET(DE36,0,14,1,1)</f>
        <v>6631</v>
      </c>
      <c r="AS36" s="87">
        <f ca="1">SUM(AR36-AQ36)</f>
        <v>651</v>
      </c>
      <c r="AT36" s="22">
        <f ca="1">IF(AS36=0,0,IF(AQ36=0,1,AS36/AQ36))</f>
        <v>0.1088628762541806</v>
      </c>
      <c r="AU36" s="87">
        <f>SUMIF($C$6:AT$6,AU$5,$C36:AT36)</f>
        <v>15001</v>
      </c>
      <c r="AV36" s="87">
        <f ca="1">SUMIF($C$6:AU$6,AV$5,$C36:AU36)</f>
        <v>16491</v>
      </c>
      <c r="AW36" s="87">
        <f ca="1">SUM(AV36-AU36)</f>
        <v>1490</v>
      </c>
      <c r="AX36" s="22">
        <f ca="1">IF(AW36=0,0,IF(AU36=0,1,AW36/AU36))</f>
        <v>9.932671155256316E-2</v>
      </c>
      <c r="AY36" s="87">
        <f>+DF36</f>
        <v>7732</v>
      </c>
      <c r="AZ36" s="87">
        <f ca="1">OFFSET(DF36,0,14,1,1)</f>
        <v>9343</v>
      </c>
      <c r="BA36" s="87">
        <f ca="1">SUM(AZ36-AY36)</f>
        <v>1611</v>
      </c>
      <c r="BB36" s="22">
        <f ca="1">IF(BA36=0,0,IF(AY36=0,1,BA36/AY36))</f>
        <v>0.20835488877392655</v>
      </c>
      <c r="BC36" s="87">
        <f>SUMIF($C$6:BB$6,BC$5,$C36:BB36)</f>
        <v>22733</v>
      </c>
      <c r="BD36" s="87">
        <f ca="1">SUMIF($C$6:BC$6,BD$5,$C36:BC36)</f>
        <v>25834</v>
      </c>
      <c r="BE36" s="87">
        <f ca="1">SUM(BD36-BC36)</f>
        <v>3101</v>
      </c>
      <c r="BF36" s="22">
        <f ca="1">IF(BE36=0,0,IF(BC36=0,1,BE36/BC36))</f>
        <v>0.13640962477455681</v>
      </c>
      <c r="BG36" s="87">
        <f>+DG36</f>
        <v>9100</v>
      </c>
      <c r="BH36" s="87">
        <f ca="1">OFFSET(DG36,0,14,1,1)</f>
        <v>9209</v>
      </c>
      <c r="BI36" s="87">
        <f ca="1">SUM(BH36-BG36)</f>
        <v>109</v>
      </c>
      <c r="BJ36" s="22">
        <f ca="1">IF(BI36=0,0,IF(BG36=0,1,BI36/BG36))</f>
        <v>1.1978021978021978E-2</v>
      </c>
      <c r="BK36" s="87">
        <f>SUMIF($C$6:BJ$6,BK$5,$C36:BJ36)</f>
        <v>31833</v>
      </c>
      <c r="BL36" s="87">
        <f ca="1">SUMIF($C$6:BK$6,BL$5,$C36:BK36)</f>
        <v>35043</v>
      </c>
      <c r="BM36" s="87">
        <f ca="1">SUM(BL36-BK36)</f>
        <v>3210</v>
      </c>
      <c r="BN36" s="22">
        <f ca="1">IF(BM36=0,0,IF(BK36=0,1,BM36/BK36))</f>
        <v>0.10083875223824333</v>
      </c>
      <c r="BO36" s="87">
        <f>+DH36</f>
        <v>5939</v>
      </c>
      <c r="BP36" s="87">
        <f ca="1">OFFSET(DH36,0,14,1,1)</f>
        <v>6167</v>
      </c>
      <c r="BQ36" s="87">
        <f ca="1">SUM(BP36-BO36)</f>
        <v>228</v>
      </c>
      <c r="BR36" s="22">
        <f ca="1">IF(BQ36=0,0,IF(BO36=0,1,BQ36/BO36))</f>
        <v>3.8390301397541675E-2</v>
      </c>
      <c r="BS36" s="87">
        <f>SUMIF($C$6:BR$6,BS$5,$C36:BR36)</f>
        <v>37772</v>
      </c>
      <c r="BT36" s="87">
        <f ca="1">SUMIF($C$6:BS$6,BT$5,$C36:BS36)</f>
        <v>41210</v>
      </c>
      <c r="BU36" s="87">
        <f ca="1">SUM(BT36-BS36)</f>
        <v>3438</v>
      </c>
      <c r="BV36" s="22">
        <f ca="1">IF(BU36=0,0,IF(BS36=0,1,BU36/BS36))</f>
        <v>9.1019803028698512E-2</v>
      </c>
      <c r="BW36" s="87">
        <f>+DI36</f>
        <v>2839</v>
      </c>
      <c r="BX36" s="87">
        <f ca="1">OFFSET(DI36,0,14,1,1)</f>
        <v>3033</v>
      </c>
      <c r="BY36" s="87">
        <f ca="1">SUM(BX36-BW36)</f>
        <v>194</v>
      </c>
      <c r="BZ36" s="22">
        <f ca="1">IF(BY36=0,0,IF(BW36=0,1,BY36/BW36))</f>
        <v>6.8333920394505102E-2</v>
      </c>
      <c r="CA36" s="87">
        <f>SUMIF($C$6:BZ$6,CA$5,$C36:BZ36)</f>
        <v>40611</v>
      </c>
      <c r="CB36" s="87">
        <f ca="1">SUMIF($C$6:CA$6,CB$5,$C36:CA36)</f>
        <v>44243</v>
      </c>
      <c r="CC36" s="87">
        <f ca="1">SUM(CB36-CA36)</f>
        <v>3632</v>
      </c>
      <c r="CD36" s="22">
        <f ca="1">IF(CC36=0,0,IF(CA36=0,1,CC36/CA36))</f>
        <v>8.9433897219965031E-2</v>
      </c>
      <c r="CE36" s="87">
        <f>+DJ36</f>
        <v>1165</v>
      </c>
      <c r="CF36" s="87">
        <f ca="1">OFFSET(DJ36,0,14,1,1)</f>
        <v>1259</v>
      </c>
      <c r="CG36" s="87">
        <f ca="1">SUM(CF36-CE36)</f>
        <v>94</v>
      </c>
      <c r="CH36" s="22">
        <f ca="1">IF(CG36=0,0,IF(CE36=0,1,CG36/CE36))</f>
        <v>8.0686695278969961E-2</v>
      </c>
      <c r="CI36" s="87">
        <f>SUMIF($C$6:CH$6,CI$5,$C36:CH36)</f>
        <v>41776</v>
      </c>
      <c r="CJ36" s="87">
        <f ca="1">SUMIF($C$6:CI$6,CJ$5,$C36:CI36)</f>
        <v>45502</v>
      </c>
      <c r="CK36" s="87">
        <f ca="1">SUM(CJ36-CI36)</f>
        <v>3726</v>
      </c>
      <c r="CL36" s="22">
        <f ca="1">IF(CK36=0,0,IF(CI36=0,1,CK36/CI36))</f>
        <v>8.9189965530448098E-2</v>
      </c>
      <c r="CM36" s="87">
        <f>+DK36</f>
        <v>847</v>
      </c>
      <c r="CN36" s="87">
        <f ca="1">OFFSET(DK36,0,14,1,1)</f>
        <v>766</v>
      </c>
      <c r="CO36" s="87">
        <f ca="1">SUM(CN36-CM36)</f>
        <v>-81</v>
      </c>
      <c r="CP36" s="22">
        <f ca="1">IF(CO36=0,0,IF(CM36=0,1,CO36/CM36))</f>
        <v>-9.5631641086186547E-2</v>
      </c>
      <c r="CQ36" s="87">
        <f>SUMIF($C$6:CP$6,CQ$5,$C36:CP36)</f>
        <v>42623</v>
      </c>
      <c r="CR36" s="87">
        <f ca="1">SUMIF($C$6:CQ$6,CR$5,$C36:CQ36)</f>
        <v>46268</v>
      </c>
      <c r="CS36" s="87">
        <f ca="1">SUM(CR36-CQ36)</f>
        <v>3645</v>
      </c>
      <c r="CT36" s="22">
        <f ca="1">IF(CS36=0,0,IF(CQ36=0,1,CS36/CQ36))</f>
        <v>8.5517209018604975E-2</v>
      </c>
      <c r="CW36" s="12" t="s">
        <v>77</v>
      </c>
      <c r="CX36" s="81" t="s">
        <v>8</v>
      </c>
      <c r="CY36" s="16"/>
      <c r="CZ36" s="83">
        <f>SUMIF(IBA!$A$101:$A$111,'2009-2010'!CZ$7,IBA!D$101:D$111)</f>
        <v>1142</v>
      </c>
      <c r="DA36" s="83">
        <f>SUMIF(IBA!$A$101:$A$111,'2009-2010'!DA$7,IBA!E$101:E$111)</f>
        <v>1290</v>
      </c>
      <c r="DB36" s="83">
        <f>SUMIF(IBA!$A$101:$A$111,'2009-2010'!DB$7,IBA!F$101:F$111)</f>
        <v>1389</v>
      </c>
      <c r="DC36" s="83">
        <f>SUMIF(IBA!$A$101:$A$111,'2009-2010'!DC$7,IBA!G$101:G$111)</f>
        <v>1035</v>
      </c>
      <c r="DD36" s="83">
        <f>SUMIF(IBA!$A$101:$A$111,'2009-2010'!DD$7,IBA!H$101:H$111)</f>
        <v>4165</v>
      </c>
      <c r="DE36" s="83">
        <f>SUMIF(IBA!$A$101:$A$111,'2009-2010'!DE$7,IBA!I$101:I$111)</f>
        <v>5980</v>
      </c>
      <c r="DF36" s="83">
        <f>SUMIF(IBA!$A$101:$A$111,'2009-2010'!DF$7,IBA!J$101:J$111)</f>
        <v>7732</v>
      </c>
      <c r="DG36" s="83">
        <f>SUMIF(IBA!$A$101:$A$111,'2009-2010'!DG$7,IBA!K$101:K$111)</f>
        <v>9100</v>
      </c>
      <c r="DH36" s="83">
        <f>SUMIF(IBA!$A$101:$A$111,'2009-2010'!DH$7,IBA!L$101:L$111)</f>
        <v>5939</v>
      </c>
      <c r="DI36" s="83">
        <f>SUMIF(IBA!$A$101:$A$111,'2009-2010'!DI$7,IBA!M$101:M$111)</f>
        <v>2839</v>
      </c>
      <c r="DJ36" s="83">
        <f>SUMIF(IBA!$A$101:$A$111,'2009-2010'!DJ$7,IBA!N$101:N$111)</f>
        <v>1165</v>
      </c>
      <c r="DK36" s="83">
        <f>SUMIF(IBA!$A$101:$A$111,'2009-2010'!DK$7,IBA!O$101:O$111)</f>
        <v>847</v>
      </c>
      <c r="DN36" s="83">
        <f>SUMIF(IBA!$A$101:$A$111,'2009-2010'!DN$7,IBA!D$101:D$111)</f>
        <v>1128</v>
      </c>
      <c r="DO36" s="83">
        <f>SUMIF(IBA!$A$101:$A$111,'2009-2010'!DO$7,IBA!E$101:E$111)</f>
        <v>1293</v>
      </c>
      <c r="DP36" s="83">
        <f>SUMIF(IBA!$A$101:$A$111,'2009-2010'!DP$7,IBA!F$101:F$111)</f>
        <v>1276</v>
      </c>
      <c r="DQ36" s="83">
        <f>SUMIF(IBA!$A$101:$A$111,'2009-2010'!DQ$7,IBA!G$101:G$111)</f>
        <v>1770</v>
      </c>
      <c r="DR36" s="83">
        <f>SUMIF(IBA!$A$101:$A$111,'2009-2010'!DR$7,IBA!H$101:H$111)</f>
        <v>4393</v>
      </c>
      <c r="DS36" s="83">
        <f>SUMIF(IBA!$A$101:$A$111,'2009-2010'!DS$7,IBA!I$101:I$111)</f>
        <v>6631</v>
      </c>
      <c r="DT36" s="83">
        <f>SUMIF(IBA!$A$101:$A$111,'2009-2010'!DT$7,IBA!J$101:J$111)</f>
        <v>9343</v>
      </c>
      <c r="DU36" s="83">
        <f>SUMIF(IBA!$A$101:$A$111,'2009-2010'!DU$7,IBA!K$101:K$111)</f>
        <v>9209</v>
      </c>
      <c r="DV36" s="83">
        <f>SUMIF(IBA!$A$101:$A$111,'2009-2010'!DV$7,IBA!L$101:L$111)</f>
        <v>6167</v>
      </c>
      <c r="DW36" s="83">
        <f>SUMIF(IBA!$A$101:$A$111,'2009-2010'!DW$7,IBA!M$101:M$111)</f>
        <v>3033</v>
      </c>
      <c r="DX36" s="83">
        <f>SUMIF(IBA!$A$101:$A$111,'2009-2010'!DX$7,IBA!N$101:N$111)</f>
        <v>1259</v>
      </c>
      <c r="DY36" s="83">
        <f>SUMIF(IBA!$A$101:$A$111,'2009-2010'!DY$7,IBA!O$101:O$111)</f>
        <v>766</v>
      </c>
      <c r="DZ36"/>
    </row>
    <row r="37" spans="1:130" s="16" customFormat="1" ht="15.6">
      <c r="A37" s="90"/>
      <c r="B37" s="27" t="s">
        <v>9</v>
      </c>
      <c r="C37" s="14">
        <f>+SUM(C34:C36)</f>
        <v>117947</v>
      </c>
      <c r="D37" s="14">
        <f ca="1">+SUM(D34:D36)</f>
        <v>124166</v>
      </c>
      <c r="E37" s="14">
        <f ca="1">SUM(E34:E36)</f>
        <v>6219</v>
      </c>
      <c r="F37" s="15">
        <f ca="1">IF(E37=0,0,IF(C37=0,1,E37/C37))</f>
        <v>5.2727072329096965E-2</v>
      </c>
      <c r="G37" s="14">
        <f>SUM(G34:G36)</f>
        <v>117947</v>
      </c>
      <c r="H37" s="14">
        <f ca="1">SUM(H34:H36)</f>
        <v>124166</v>
      </c>
      <c r="I37" s="14">
        <f ca="1">SUM(I34:I36)</f>
        <v>6219</v>
      </c>
      <c r="J37" s="15">
        <f ca="1">IF(I37=0,0,IF(G37=0,1,I37/G37))</f>
        <v>5.2727072329096965E-2</v>
      </c>
      <c r="K37" s="14">
        <f>+SUM(K34:K36)</f>
        <v>113342</v>
      </c>
      <c r="L37" s="14">
        <f ca="1">+SUM(L34:L36)</f>
        <v>118393</v>
      </c>
      <c r="M37" s="14">
        <f ca="1">SUM(M34:M36)</f>
        <v>5051</v>
      </c>
      <c r="N37" s="15">
        <f ca="1">IF(M37=0,0,IF(K37=0,1,M37/K37))</f>
        <v>4.4564239205237249E-2</v>
      </c>
      <c r="O37" s="14">
        <f>SUM(O34:O36)</f>
        <v>231289</v>
      </c>
      <c r="P37" s="14">
        <f ca="1">SUM(P34:P36)</f>
        <v>242559</v>
      </c>
      <c r="Q37" s="14">
        <f ca="1">SUM(Q34:Q36)</f>
        <v>11270</v>
      </c>
      <c r="R37" s="15">
        <f ca="1">IF(Q37=0,0,IF(O37=0,1,Q37/O37))</f>
        <v>4.8726917406361737E-2</v>
      </c>
      <c r="S37" s="14">
        <f>+SUM(S34:S36)</f>
        <v>124929</v>
      </c>
      <c r="T37" s="14">
        <f ca="1">+SUM(T34:T36)</f>
        <v>137456</v>
      </c>
      <c r="U37" s="14">
        <f ca="1">SUM(U34:U36)</f>
        <v>12527</v>
      </c>
      <c r="V37" s="15">
        <f ca="1">IF(U37=0,0,IF(S37=0,1,U37/S37))</f>
        <v>0.10027295503846184</v>
      </c>
      <c r="W37" s="14">
        <f>SUM(W34:W36)</f>
        <v>356218</v>
      </c>
      <c r="X37" s="14">
        <f ca="1">SUM(X34:X36)</f>
        <v>380015</v>
      </c>
      <c r="Y37" s="14">
        <f ca="1">SUM(Y34:Y36)</f>
        <v>23797</v>
      </c>
      <c r="Z37" s="15">
        <f ca="1">IF(Y37=0,0,IF(W37=0,1,Y37/W37))</f>
        <v>6.6804597184869946E-2</v>
      </c>
      <c r="AA37" s="14">
        <f>+SUM(AA34:AA36)</f>
        <v>123877</v>
      </c>
      <c r="AB37" s="14">
        <f ca="1">+SUM(AB34:AB36)</f>
        <v>140370</v>
      </c>
      <c r="AC37" s="14">
        <f ca="1">SUM(AC34:AC36)</f>
        <v>16493</v>
      </c>
      <c r="AD37" s="15">
        <f ca="1">IF(AC37=0,0,IF(AA37=0,1,AC37/AA37))</f>
        <v>0.13314013093633201</v>
      </c>
      <c r="AE37" s="14">
        <f>SUM(AE34:AE36)</f>
        <v>480095</v>
      </c>
      <c r="AF37" s="14">
        <f ca="1">SUM(AF34:AF36)</f>
        <v>520385</v>
      </c>
      <c r="AG37" s="14">
        <f ca="1">SUM(AG34:AG36)</f>
        <v>40290</v>
      </c>
      <c r="AH37" s="15">
        <f ca="1">IF(AG37=0,0,IF(AE37=0,1,AG37/AE37))</f>
        <v>8.3920890657057462E-2</v>
      </c>
      <c r="AI37" s="14">
        <f>+SUM(AI34:AI36)</f>
        <v>140403</v>
      </c>
      <c r="AJ37" s="14">
        <f ca="1">+SUM(AJ34:AJ36)</f>
        <v>151262</v>
      </c>
      <c r="AK37" s="14">
        <f ca="1">SUM(AK34:AK36)</f>
        <v>10859</v>
      </c>
      <c r="AL37" s="15">
        <f ca="1">IF(AK37=0,0,IF(AI37=0,1,AK37/AI37))</f>
        <v>7.7341652243897926E-2</v>
      </c>
      <c r="AM37" s="14">
        <f>SUM(AM34:AM36)</f>
        <v>620498</v>
      </c>
      <c r="AN37" s="14">
        <f ca="1">SUM(AN34:AN36)</f>
        <v>671647</v>
      </c>
      <c r="AO37" s="14">
        <f ca="1">SUM(AO34:AO36)</f>
        <v>51149</v>
      </c>
      <c r="AP37" s="15">
        <f ca="1">IF(AO37=0,0,IF(AM37=0,1,AO37/AM37))</f>
        <v>8.2432175446173886E-2</v>
      </c>
      <c r="AQ37" s="14">
        <f>+SUM(AQ34:AQ36)</f>
        <v>138277</v>
      </c>
      <c r="AR37" s="14">
        <f ca="1">+SUM(AR34:AR36)</f>
        <v>158996</v>
      </c>
      <c r="AS37" s="14">
        <f ca="1">SUM(AS34:AS36)</f>
        <v>20719</v>
      </c>
      <c r="AT37" s="15">
        <f ca="1">IF(AS37=0,0,IF(AQ37=0,1,AS37/AQ37))</f>
        <v>0.14983692154154343</v>
      </c>
      <c r="AU37" s="14">
        <f>SUM(AU34:AU36)</f>
        <v>758775</v>
      </c>
      <c r="AV37" s="14">
        <f ca="1">SUM(AV34:AV36)</f>
        <v>830643</v>
      </c>
      <c r="AW37" s="14">
        <f ca="1">SUM(AW34:AW36)</f>
        <v>71868</v>
      </c>
      <c r="AX37" s="15">
        <f ca="1">IF(AW37=0,0,IF(AU37=0,1,AW37/AU37))</f>
        <v>9.4715824849263622E-2</v>
      </c>
      <c r="AY37" s="14">
        <f>+SUM(AY34:AY36)</f>
        <v>167508</v>
      </c>
      <c r="AZ37" s="14">
        <f ca="1">+SUM(AZ34:AZ36)</f>
        <v>184458</v>
      </c>
      <c r="BA37" s="14">
        <f ca="1">SUM(BA34:BA36)</f>
        <v>16950</v>
      </c>
      <c r="BB37" s="15">
        <f ca="1">IF(BA37=0,0,IF(AY37=0,1,BA37/AY37))</f>
        <v>0.10118919693387779</v>
      </c>
      <c r="BC37" s="14">
        <f>SUM(BC34:BC36)</f>
        <v>926283</v>
      </c>
      <c r="BD37" s="14">
        <f ca="1">SUM(BD34:BD36)</f>
        <v>1015101</v>
      </c>
      <c r="BE37" s="14">
        <f ca="1">SUM(BE34:BE36)</f>
        <v>88818</v>
      </c>
      <c r="BF37" s="15">
        <f ca="1">IF(BE37=0,0,IF(BC37=0,1,BE37/BC37))</f>
        <v>9.5886462344661402E-2</v>
      </c>
      <c r="BG37" s="14">
        <f>+SUM(BG34:BG36)</f>
        <v>175111</v>
      </c>
      <c r="BH37" s="14">
        <f ca="1">+SUM(BH34:BH36)</f>
        <v>183181</v>
      </c>
      <c r="BI37" s="14">
        <f ca="1">SUM(BI34:BI36)</f>
        <v>8070</v>
      </c>
      <c r="BJ37" s="15">
        <f ca="1">IF(BI37=0,0,IF(BG37=0,1,BI37/BG37))</f>
        <v>4.6085054622496589E-2</v>
      </c>
      <c r="BK37" s="14">
        <f>SUM(BK34:BK36)</f>
        <v>1101394</v>
      </c>
      <c r="BL37" s="14">
        <f ca="1">SUM(BL34:BL36)</f>
        <v>1198282</v>
      </c>
      <c r="BM37" s="14">
        <f ca="1">SUM(BM34:BM36)</f>
        <v>96888</v>
      </c>
      <c r="BN37" s="15">
        <f ca="1">IF(BM37=0,0,IF(BK37=0,1,BM37/BK37))</f>
        <v>8.7968519893879937E-2</v>
      </c>
      <c r="BO37" s="14">
        <f>+SUM(BO34:BO36)</f>
        <v>154850</v>
      </c>
      <c r="BP37" s="14">
        <f ca="1">+SUM(BP34:BP36)</f>
        <v>165189</v>
      </c>
      <c r="BQ37" s="14">
        <f ca="1">SUM(BQ34:BQ36)</f>
        <v>10339</v>
      </c>
      <c r="BR37" s="15">
        <f ca="1">IF(BQ37=0,0,IF(BO37=0,1,BQ37/BO37))</f>
        <v>6.6767839845011306E-2</v>
      </c>
      <c r="BS37" s="14">
        <f>SUM(BS34:BS36)</f>
        <v>1256244</v>
      </c>
      <c r="BT37" s="14">
        <f ca="1">SUM(BT34:BT36)</f>
        <v>1363471</v>
      </c>
      <c r="BU37" s="14">
        <f ca="1">SUM(BU34:BU36)</f>
        <v>107227</v>
      </c>
      <c r="BV37" s="15">
        <f ca="1">IF(BU37=0,0,IF(BS37=0,1,BU37/BS37))</f>
        <v>8.5355233537433808E-2</v>
      </c>
      <c r="BW37" s="14">
        <f>+SUM(BW34:BW36)</f>
        <v>148827</v>
      </c>
      <c r="BX37" s="14">
        <f ca="1">+SUM(BX34:BX36)</f>
        <v>162225</v>
      </c>
      <c r="BY37" s="14">
        <f ca="1">SUM(BY34:BY36)</f>
        <v>13398</v>
      </c>
      <c r="BZ37" s="15">
        <f ca="1">IF(BY37=0,0,IF(BW37=0,1,BY37/BW37))</f>
        <v>9.0023987582898271E-2</v>
      </c>
      <c r="CA37" s="14">
        <f>SUM(CA34:CA36)</f>
        <v>1405071</v>
      </c>
      <c r="CB37" s="14">
        <f ca="1">SUM(CB34:CB36)</f>
        <v>1525696</v>
      </c>
      <c r="CC37" s="14">
        <f ca="1">SUM(CC34:CC36)</f>
        <v>120625</v>
      </c>
      <c r="CD37" s="15">
        <f ca="1">IF(CC37=0,0,IF(CA37=0,1,CC37/CA37))</f>
        <v>8.5849754211708873E-2</v>
      </c>
      <c r="CE37" s="14">
        <f>+SUM(CE34:CE36)</f>
        <v>136581</v>
      </c>
      <c r="CF37" s="14">
        <f ca="1">+SUM(CF34:CF36)</f>
        <v>148348</v>
      </c>
      <c r="CG37" s="14">
        <f ca="1">SUM(CG34:CG36)</f>
        <v>11767</v>
      </c>
      <c r="CH37" s="15">
        <f ca="1">IF(CG37=0,0,IF(CE37=0,1,CG37/CE37))</f>
        <v>8.6154003851194524E-2</v>
      </c>
      <c r="CI37" s="14">
        <f>SUM(CI34:CI36)</f>
        <v>1541652</v>
      </c>
      <c r="CJ37" s="14">
        <f ca="1">SUM(CJ34:CJ36)</f>
        <v>1674044</v>
      </c>
      <c r="CK37" s="14">
        <f ca="1">SUM(CK34:CK36)</f>
        <v>132392</v>
      </c>
      <c r="CL37" s="15">
        <f ca="1">IF(CK37=0,0,IF(CI37=0,1,CK37/CI37))</f>
        <v>8.5876708881122324E-2</v>
      </c>
      <c r="CM37" s="14">
        <f>+SUM(CM34:CM36)</f>
        <v>132133</v>
      </c>
      <c r="CN37" s="14">
        <f ca="1">+SUM(CN34:CN36)</f>
        <v>154480</v>
      </c>
      <c r="CO37" s="14">
        <f ca="1">SUM(CO34:CO36)</f>
        <v>22347</v>
      </c>
      <c r="CP37" s="15">
        <f ca="1">IF(CO37=0,0,IF(CM37=0,1,CO37/CM37))</f>
        <v>0.16912504824684219</v>
      </c>
      <c r="CQ37" s="14">
        <f>SUM(CQ34:CQ36)</f>
        <v>1673785</v>
      </c>
      <c r="CR37" s="14">
        <f ca="1">SUM(CR34:CR36)</f>
        <v>1828524</v>
      </c>
      <c r="CS37" s="14">
        <f ca="1">SUM(CS34:CS36)</f>
        <v>154739</v>
      </c>
      <c r="CT37" s="15">
        <f ca="1">IF(CS37=0,0,IF(CQ37=0,1,CS37/CQ37))</f>
        <v>9.2448552233411099E-2</v>
      </c>
      <c r="CW37" s="12"/>
      <c r="CX37" s="12"/>
      <c r="CZ37" s="84"/>
      <c r="DA37" s="84"/>
      <c r="DB37" s="84"/>
      <c r="DC37" s="84"/>
      <c r="DD37" s="84"/>
      <c r="DE37" s="84"/>
      <c r="DF37" s="84"/>
      <c r="DG37" s="84"/>
      <c r="DH37" s="84"/>
      <c r="DI37" s="84"/>
      <c r="DJ37" s="84"/>
      <c r="DK37" s="84"/>
      <c r="DL37" s="12"/>
      <c r="DM37" s="12"/>
      <c r="DN37" s="84"/>
      <c r="DO37" s="84"/>
      <c r="DP37" s="84"/>
      <c r="DQ37" s="84"/>
      <c r="DR37" s="84"/>
      <c r="DS37" s="84"/>
      <c r="DT37" s="84"/>
      <c r="DU37" s="84"/>
      <c r="DV37" s="84"/>
      <c r="DW37" s="84"/>
      <c r="DX37" s="84"/>
      <c r="DY37" s="84"/>
      <c r="DZ37"/>
    </row>
    <row r="38" spans="1:130" s="12" customFormat="1" ht="15.6">
      <c r="A38" s="92"/>
      <c r="B38" s="28"/>
      <c r="C38" s="9"/>
      <c r="D38" s="9"/>
      <c r="E38" s="10"/>
      <c r="F38" s="11"/>
      <c r="G38" s="9"/>
      <c r="H38" s="13"/>
      <c r="I38" s="10"/>
      <c r="J38" s="11"/>
      <c r="K38" s="9"/>
      <c r="L38" s="9"/>
      <c r="M38" s="10"/>
      <c r="N38" s="11"/>
      <c r="O38" s="9"/>
      <c r="P38" s="13"/>
      <c r="Q38" s="10"/>
      <c r="R38" s="11"/>
      <c r="S38" s="9"/>
      <c r="T38" s="9"/>
      <c r="U38" s="10"/>
      <c r="V38" s="11"/>
      <c r="W38" s="9"/>
      <c r="X38" s="13"/>
      <c r="Y38" s="10"/>
      <c r="Z38" s="11"/>
      <c r="AA38" s="9"/>
      <c r="AB38" s="9"/>
      <c r="AC38" s="10"/>
      <c r="AD38" s="11"/>
      <c r="AE38" s="9"/>
      <c r="AF38" s="13"/>
      <c r="AG38" s="10"/>
      <c r="AH38" s="11"/>
      <c r="AI38" s="9"/>
      <c r="AJ38" s="9"/>
      <c r="AK38" s="10"/>
      <c r="AL38" s="11"/>
      <c r="AM38" s="9"/>
      <c r="AN38" s="13"/>
      <c r="AO38" s="10"/>
      <c r="AP38" s="11"/>
      <c r="AQ38" s="9"/>
      <c r="AR38" s="9"/>
      <c r="AS38" s="10"/>
      <c r="AT38" s="11"/>
      <c r="AU38" s="9"/>
      <c r="AV38" s="13"/>
      <c r="AW38" s="10"/>
      <c r="AX38" s="11"/>
      <c r="AY38" s="9"/>
      <c r="AZ38" s="9"/>
      <c r="BA38" s="10"/>
      <c r="BB38" s="11"/>
      <c r="BC38" s="9"/>
      <c r="BD38" s="13"/>
      <c r="BE38" s="10"/>
      <c r="BF38" s="11"/>
      <c r="BG38" s="9"/>
      <c r="BH38" s="9"/>
      <c r="BI38" s="10"/>
      <c r="BJ38" s="11"/>
      <c r="BK38" s="9"/>
      <c r="BL38" s="13"/>
      <c r="BM38" s="10"/>
      <c r="BN38" s="11"/>
      <c r="BO38" s="9"/>
      <c r="BP38" s="9"/>
      <c r="BQ38" s="10"/>
      <c r="BR38" s="11"/>
      <c r="BS38" s="9"/>
      <c r="BT38" s="13"/>
      <c r="BU38" s="10"/>
      <c r="BV38" s="11"/>
      <c r="BW38" s="9"/>
      <c r="BX38" s="9"/>
      <c r="BY38" s="10"/>
      <c r="BZ38" s="11"/>
      <c r="CA38" s="9"/>
      <c r="CB38" s="13"/>
      <c r="CC38" s="10"/>
      <c r="CD38" s="11"/>
      <c r="CE38" s="9"/>
      <c r="CF38" s="9"/>
      <c r="CG38" s="10"/>
      <c r="CH38" s="11"/>
      <c r="CI38" s="9"/>
      <c r="CJ38" s="13"/>
      <c r="CK38" s="10"/>
      <c r="CL38" s="11"/>
      <c r="CM38" s="9"/>
      <c r="CN38" s="9"/>
      <c r="CO38" s="10"/>
      <c r="CP38" s="11"/>
      <c r="CQ38" s="9"/>
      <c r="CR38" s="13"/>
      <c r="CS38" s="10"/>
      <c r="CT38" s="11"/>
      <c r="CY38" s="16"/>
      <c r="CZ38" s="84"/>
      <c r="DA38" s="84"/>
      <c r="DB38" s="84"/>
      <c r="DC38" s="84"/>
      <c r="DD38" s="84"/>
      <c r="DE38" s="84"/>
      <c r="DF38" s="84"/>
      <c r="DG38" s="84"/>
      <c r="DH38" s="84"/>
      <c r="DI38" s="84"/>
      <c r="DJ38" s="84"/>
      <c r="DK38" s="84"/>
      <c r="DN38" s="84"/>
      <c r="DO38" s="84"/>
      <c r="DP38" s="84"/>
      <c r="DQ38" s="84"/>
      <c r="DR38" s="84"/>
      <c r="DS38" s="84"/>
      <c r="DT38" s="84"/>
      <c r="DU38" s="84"/>
      <c r="DV38" s="84"/>
      <c r="DW38" s="84"/>
      <c r="DX38" s="84"/>
      <c r="DY38" s="84"/>
      <c r="DZ38"/>
    </row>
    <row r="39" spans="1:130" s="12" customFormat="1" ht="15" customHeight="1">
      <c r="A39" s="99"/>
      <c r="B39" s="31" t="s">
        <v>6</v>
      </c>
      <c r="C39" s="21">
        <f>+CZ39</f>
        <v>181267</v>
      </c>
      <c r="D39" s="21">
        <f ca="1">OFFSET(CZ39,0,14,1,1)</f>
        <v>159500</v>
      </c>
      <c r="E39" s="21">
        <f ca="1">SUM(D39-C39)</f>
        <v>-21767</v>
      </c>
      <c r="F39" s="22">
        <f ca="1">IF(E39=0,0,IF(C39=0,1,E39/C39))</f>
        <v>-0.12008253019027181</v>
      </c>
      <c r="G39" s="21">
        <f>SUMIF($C$6:F$6,G$5,$C39:F39)</f>
        <v>181267</v>
      </c>
      <c r="H39" s="21">
        <f ca="1">SUMIF($C$6:G$6,H$5,$C39:G39)</f>
        <v>159500</v>
      </c>
      <c r="I39" s="21">
        <f ca="1">SUM(H39-G39)</f>
        <v>-21767</v>
      </c>
      <c r="J39" s="22">
        <f ca="1">IF(I39=0,0,IF(G39=0,1,I39/G39))</f>
        <v>-0.12008253019027181</v>
      </c>
      <c r="K39" s="21">
        <f>+DA39</f>
        <v>177109</v>
      </c>
      <c r="L39" s="21">
        <f ca="1">OFFSET(DA39,0,14,1,1)</f>
        <v>151795</v>
      </c>
      <c r="M39" s="21">
        <f ca="1">SUM(L39-K39)</f>
        <v>-25314</v>
      </c>
      <c r="N39" s="22">
        <f ca="1">IF(M39=0,0,IF(K39=0,1,M39/K39))</f>
        <v>-0.14292893077144583</v>
      </c>
      <c r="O39" s="21">
        <f>SUMIF($C$6:N$6,O$5,$C39:N39)</f>
        <v>358376</v>
      </c>
      <c r="P39" s="21">
        <f ca="1">SUMIF($C$6:O$6,P$5,$C39:O39)</f>
        <v>311295</v>
      </c>
      <c r="Q39" s="21">
        <f ca="1">SUM(P39-O39)</f>
        <v>-47081</v>
      </c>
      <c r="R39" s="22">
        <f ca="1">IF(Q39=0,0,IF(O39=0,1,Q39/O39))</f>
        <v>-0.13137319463356922</v>
      </c>
      <c r="S39" s="21">
        <f>+DB39</f>
        <v>198312</v>
      </c>
      <c r="T39" s="21">
        <f ca="1">OFFSET(DB39,0,14,1,1)</f>
        <v>178294</v>
      </c>
      <c r="U39" s="21">
        <f ca="1">SUM(T39-S39)</f>
        <v>-20018</v>
      </c>
      <c r="V39" s="22">
        <f ca="1">IF(U39=0,0,IF(S39=0,1,U39/S39))</f>
        <v>-0.10094195005849368</v>
      </c>
      <c r="W39" s="21">
        <f>SUMIF($C$6:V$6,W$5,$C39:V39)</f>
        <v>556688</v>
      </c>
      <c r="X39" s="21">
        <f ca="1">SUMIF($C$6:W$6,X$5,$C39:W39)</f>
        <v>489589</v>
      </c>
      <c r="Y39" s="21">
        <f ca="1">SUM(X39-W39)</f>
        <v>-67099</v>
      </c>
      <c r="Z39" s="22">
        <f ca="1">IF(Y39=0,0,IF(W39=0,1,Y39/W39))</f>
        <v>-0.12053250653867158</v>
      </c>
      <c r="AA39" s="21">
        <f>+DC39</f>
        <v>195456</v>
      </c>
      <c r="AB39" s="21">
        <f ca="1">OFFSET(DC39,0,14,1,1)</f>
        <v>172996</v>
      </c>
      <c r="AC39" s="21">
        <f ca="1">SUM(AB39-AA39)</f>
        <v>-22460</v>
      </c>
      <c r="AD39" s="22">
        <f ca="1">IF(AC39=0,0,IF(AA39=0,1,AC39/AA39))</f>
        <v>-0.11491077275703995</v>
      </c>
      <c r="AE39" s="21">
        <f>SUMIF($C$6:AD$6,AE$5,$C39:AD39)</f>
        <v>752144</v>
      </c>
      <c r="AF39" s="21">
        <f ca="1">SUMIF($C$6:AE$6,AF$5,$C39:AE39)</f>
        <v>662585</v>
      </c>
      <c r="AG39" s="21">
        <f ca="1">SUM(AF39-AE39)</f>
        <v>-89559</v>
      </c>
      <c r="AH39" s="22">
        <f ca="1">IF(AG39=0,0,IF(AE39=0,1,AG39/AE39))</f>
        <v>-0.11907161394626561</v>
      </c>
      <c r="AI39" s="21">
        <f>+DD39</f>
        <v>222922</v>
      </c>
      <c r="AJ39" s="21">
        <f ca="1">OFFSET(DD39,0,14,1,1)</f>
        <v>191721</v>
      </c>
      <c r="AK39" s="21">
        <f ca="1">SUM(AJ39-AI39)</f>
        <v>-31201</v>
      </c>
      <c r="AL39" s="22">
        <f ca="1">IF(AK39=0,0,IF(AI39=0,1,AK39/AI39))</f>
        <v>-0.13996375413821874</v>
      </c>
      <c r="AM39" s="21">
        <f>SUMIF($C$6:AL$6,AM$5,$C39:AL39)</f>
        <v>975066</v>
      </c>
      <c r="AN39" s="21">
        <f ca="1">SUMIF($C$6:AM$6,AN$5,$C39:AM39)</f>
        <v>854306</v>
      </c>
      <c r="AO39" s="21">
        <f ca="1">SUM(AN39-AM39)</f>
        <v>-120760</v>
      </c>
      <c r="AP39" s="22">
        <f ca="1">IF(AO39=0,0,IF(AM39=0,1,AO39/AM39))</f>
        <v>-0.12384802669767996</v>
      </c>
      <c r="AQ39" s="21">
        <f>+DE39</f>
        <v>0</v>
      </c>
      <c r="AR39" s="21">
        <f ca="1">OFFSET(DE39,0,14,1,1)</f>
        <v>191356</v>
      </c>
      <c r="AS39" s="21">
        <f ca="1">SUM(AR39-AQ39)</f>
        <v>191356</v>
      </c>
      <c r="AT39" s="22">
        <f ca="1">IF(AS39=0,0,IF(AQ39=0,1,AS39/AQ39))</f>
        <v>1</v>
      </c>
      <c r="AU39" s="21">
        <f>SUMIF($C$6:AT$6,AU$5,$C39:AT39)</f>
        <v>975066</v>
      </c>
      <c r="AV39" s="21">
        <f ca="1">SUMIF($C$6:AU$6,AV$5,$C39:AU39)</f>
        <v>1045662</v>
      </c>
      <c r="AW39" s="21">
        <f ca="1">SUM(AV39-AU39)</f>
        <v>70596</v>
      </c>
      <c r="AX39" s="22">
        <f ca="1">IF(AW39=0,0,IF(AU39=0,1,AW39/AU39))</f>
        <v>7.2401252838269411E-2</v>
      </c>
      <c r="AY39" s="21">
        <f>+DF39</f>
        <v>0</v>
      </c>
      <c r="AZ39" s="21">
        <f ca="1">OFFSET(DF39,0,14,1,1)</f>
        <v>199544</v>
      </c>
      <c r="BA39" s="21">
        <f ca="1">SUM(AZ39-AY39)</f>
        <v>199544</v>
      </c>
      <c r="BB39" s="22">
        <f ca="1">IF(BA39=0,0,IF(AY39=0,1,BA39/AY39))</f>
        <v>1</v>
      </c>
      <c r="BC39" s="21">
        <f>SUMIF($C$6:BB$6,BC$5,$C39:BB39)</f>
        <v>975066</v>
      </c>
      <c r="BD39" s="21">
        <f ca="1">SUMIF($C$6:BC$6,BD$5,$C39:BC39)</f>
        <v>1245206</v>
      </c>
      <c r="BE39" s="21">
        <f ca="1">SUM(BD39-BC39)</f>
        <v>270140</v>
      </c>
      <c r="BF39" s="22">
        <f ca="1">IF(BE39=0,0,IF(BC39=0,1,BE39/BC39))</f>
        <v>0.27704791265411777</v>
      </c>
      <c r="BG39" s="21">
        <f>+DG39</f>
        <v>131834</v>
      </c>
      <c r="BH39" s="21">
        <f ca="1">OFFSET(DG39,0,14,1,1)</f>
        <v>194089</v>
      </c>
      <c r="BI39" s="21">
        <f ca="1">SUM(BH39-BG39)</f>
        <v>62255</v>
      </c>
      <c r="BJ39" s="22">
        <f ca="1">IF(BI39=0,0,IF(BG39=0,1,BI39/BG39))</f>
        <v>0.47222264362759225</v>
      </c>
      <c r="BK39" s="21">
        <f>SUMIF($C$6:BJ$6,BK$5,$C39:BJ39)</f>
        <v>1106900</v>
      </c>
      <c r="BL39" s="21">
        <f ca="1">SUMIF($C$6:BK$6,BL$5,$C39:BK39)</f>
        <v>1439295</v>
      </c>
      <c r="BM39" s="21">
        <f ca="1">SUM(BL39-BK39)</f>
        <v>332395</v>
      </c>
      <c r="BN39" s="22">
        <f ca="1">IF(BM39=0,0,IF(BK39=0,1,BM39/BK39))</f>
        <v>0.30029361279248351</v>
      </c>
      <c r="BO39" s="21">
        <f>+DH39</f>
        <v>143028</v>
      </c>
      <c r="BP39" s="21">
        <f ca="1">OFFSET(DH39,0,14,1,1)</f>
        <v>184185</v>
      </c>
      <c r="BQ39" s="21">
        <f ca="1">SUM(BP39-BO39)</f>
        <v>41157</v>
      </c>
      <c r="BR39" s="22">
        <f ca="1">IF(BQ39=0,0,IF(BO39=0,1,BQ39/BO39))</f>
        <v>0.28775484520513467</v>
      </c>
      <c r="BS39" s="21">
        <f>SUMIF($C$6:BR$6,BS$5,$C39:BR39)</f>
        <v>1249928</v>
      </c>
      <c r="BT39" s="21">
        <f ca="1">SUMIF($C$6:BS$6,BT$5,$C39:BS39)</f>
        <v>1623480</v>
      </c>
      <c r="BU39" s="21">
        <f ca="1">SUM(BT39-BS39)</f>
        <v>373552</v>
      </c>
      <c r="BV39" s="22">
        <f ca="1">IF(BU39=0,0,IF(BS39=0,1,BU39/BS39))</f>
        <v>0.29885881426770183</v>
      </c>
      <c r="BW39" s="21">
        <f>+DI39</f>
        <v>164232</v>
      </c>
      <c r="BX39" s="21">
        <f ca="1">OFFSET(DI39,0,14,1,1)</f>
        <v>198636</v>
      </c>
      <c r="BY39" s="21">
        <f ca="1">SUM(BX39-BW39)</f>
        <v>34404</v>
      </c>
      <c r="BZ39" s="22">
        <f ca="1">IF(BY39=0,0,IF(BW39=0,1,BY39/BW39))</f>
        <v>0.2094841443811194</v>
      </c>
      <c r="CA39" s="21">
        <f>SUMIF($C$6:BZ$6,CA$5,$C39:BZ39)</f>
        <v>1414160</v>
      </c>
      <c r="CB39" s="21">
        <f ca="1">SUMIF($C$6:CA$6,CB$5,$C39:CA39)</f>
        <v>1822116</v>
      </c>
      <c r="CC39" s="21">
        <f ca="1">SUM(CB39-CA39)</f>
        <v>407956</v>
      </c>
      <c r="CD39" s="22">
        <f ca="1">IF(CC39=0,0,IF(CA39=0,1,CC39/CA39))</f>
        <v>0.28847937998529161</v>
      </c>
      <c r="CE39" s="21">
        <f>+DJ39</f>
        <v>166975</v>
      </c>
      <c r="CF39" s="21">
        <f ca="1">OFFSET(DJ39,0,14,1,1)</f>
        <v>188636</v>
      </c>
      <c r="CG39" s="21">
        <f ca="1">SUM(CF39-CE39)</f>
        <v>21661</v>
      </c>
      <c r="CH39" s="22">
        <f ca="1">IF(CG39=0,0,IF(CE39=0,1,CG39/CE39))</f>
        <v>0.12972600688725858</v>
      </c>
      <c r="CI39" s="21">
        <f>SUMIF($C$6:CH$6,CI$5,$C39:CH39)</f>
        <v>1581135</v>
      </c>
      <c r="CJ39" s="21">
        <f ca="1">SUMIF($C$6:CI$6,CJ$5,$C39:CI39)</f>
        <v>2010752</v>
      </c>
      <c r="CK39" s="21">
        <f ca="1">SUM(CJ39-CI39)</f>
        <v>429617</v>
      </c>
      <c r="CL39" s="22">
        <f ca="1">IF(CK39=0,0,IF(CI39=0,1,CK39/CI39))</f>
        <v>0.27171430649501782</v>
      </c>
      <c r="CM39" s="21">
        <f>+DK39</f>
        <v>162228</v>
      </c>
      <c r="CN39" s="21">
        <f ca="1">OFFSET(DK39,0,14,1,1)</f>
        <v>183671</v>
      </c>
      <c r="CO39" s="21">
        <f ca="1">SUM(CN39-CM39)</f>
        <v>21443</v>
      </c>
      <c r="CP39" s="22">
        <f ca="1">IF(CO39=0,0,IF(CM39=0,1,CO39/CM39))</f>
        <v>0.13217816899672066</v>
      </c>
      <c r="CQ39" s="21">
        <f>SUMIF($C$6:CP$6,CQ$5,$C39:CP39)</f>
        <v>1743363</v>
      </c>
      <c r="CR39" s="21">
        <f ca="1">SUMIF($C$6:CQ$6,CR$5,$C39:CQ39)</f>
        <v>2194423</v>
      </c>
      <c r="CS39" s="21">
        <f ca="1">SUM(CR39-CQ39)</f>
        <v>451060</v>
      </c>
      <c r="CT39" s="22">
        <f ca="1">IF(CS39=0,0,IF(CQ39=0,1,CS39/CQ39))</f>
        <v>0.25872982276209833</v>
      </c>
      <c r="CW39" s="12" t="s">
        <v>16</v>
      </c>
      <c r="CX39" s="81" t="s">
        <v>6</v>
      </c>
      <c r="CZ39" s="83">
        <f>SUMIF(SIBC!$A$73:$A$78,'2009-2010'!CZ$7,SIBC!D$73:D$78)</f>
        <v>181267</v>
      </c>
      <c r="DA39" s="83">
        <f>SUMIF(SIBC!$A$73:$A$78,'2009-2010'!DA$7,SIBC!E$73:E$78)</f>
        <v>177109</v>
      </c>
      <c r="DB39" s="83">
        <f>SUMIF(SIBC!$A$73:$A$78,'2009-2010'!DB$7,SIBC!F$73:F$78)</f>
        <v>198312</v>
      </c>
      <c r="DC39" s="83">
        <f>SUMIF(SIBC!$A$73:$A$78,'2009-2010'!DC$7,SIBC!G$73:G$78)</f>
        <v>195456</v>
      </c>
      <c r="DD39" s="83">
        <f>SUMIF(SIBC!$A$73:$A$78,'2009-2010'!DD$7,SIBC!H$73:H$78)</f>
        <v>222922</v>
      </c>
      <c r="DE39" s="83">
        <f>SUMIF(SIBC!$A$73:$A$78,'2009-2010'!DE$7,SIBC!I$73:I$78)</f>
        <v>0</v>
      </c>
      <c r="DF39" s="83">
        <f>SUMIF(SIBC!$A$73:$A$78,'2009-2010'!DF$7,SIBC!J$73:J$78)</f>
        <v>0</v>
      </c>
      <c r="DG39" s="83">
        <f>SUMIF(SIBC!$A$73:$A$78,'2009-2010'!DG$7,SIBC!K$73:K$78)</f>
        <v>131834</v>
      </c>
      <c r="DH39" s="83">
        <f>SUMIF(SIBC!$A$73:$A$78,'2009-2010'!DH$7,SIBC!L$73:L$78)</f>
        <v>143028</v>
      </c>
      <c r="DI39" s="83">
        <f>SUMIF(SIBC!$A$73:$A$78,'2009-2010'!DI$7,SIBC!M$73:M$78)</f>
        <v>164232</v>
      </c>
      <c r="DJ39" s="83">
        <f>SUMIF(SIBC!$A$73:$A$78,'2009-2010'!DJ$7,SIBC!N$73:N$78)</f>
        <v>166975</v>
      </c>
      <c r="DK39" s="83">
        <f>SUMIF(SIBC!$A$73:$A$78,'2009-2010'!DK$7,SIBC!O$73:O$78)</f>
        <v>162228</v>
      </c>
      <c r="DN39" s="83">
        <f>SUMIF(SIBC!$A$73:$A$78,'2009-2010'!DN$7,SIBC!D$73:D$78)</f>
        <v>159500</v>
      </c>
      <c r="DO39" s="83">
        <f>SUMIF(SIBC!$A$73:$A$78,'2009-2010'!DO$7,SIBC!E$73:E$78)</f>
        <v>151795</v>
      </c>
      <c r="DP39" s="83">
        <f>SUMIF(SIBC!$A$73:$A$78,'2009-2010'!DP$7,SIBC!F$73:F$78)</f>
        <v>178294</v>
      </c>
      <c r="DQ39" s="83">
        <f>SUMIF(SIBC!$A$73:$A$78,'2009-2010'!DQ$7,SIBC!G$73:G$78)</f>
        <v>172996</v>
      </c>
      <c r="DR39" s="83">
        <f>SUMIF(SIBC!$A$73:$A$78,'2009-2010'!DR$7,SIBC!H$73:H$78)</f>
        <v>191721</v>
      </c>
      <c r="DS39" s="83">
        <f>SUMIF(SIBC!$A$73:$A$78,'2009-2010'!DS$7,SIBC!I$73:I$78)</f>
        <v>191356</v>
      </c>
      <c r="DT39" s="83">
        <f>SUMIF(SIBC!$A$73:$A$78,'2009-2010'!DT$7,SIBC!J$73:J$78)</f>
        <v>199544</v>
      </c>
      <c r="DU39" s="83">
        <f>SUMIF(SIBC!$A$73:$A$78,'2009-2010'!DU$7,SIBC!K$73:K$78)</f>
        <v>194089</v>
      </c>
      <c r="DV39" s="83">
        <f>SUMIF(SIBC!$A$73:$A$78,'2009-2010'!DV$7,SIBC!L$73:L$78)</f>
        <v>184185</v>
      </c>
      <c r="DW39" s="83">
        <f>SUMIF(SIBC!$A$73:$A$78,'2009-2010'!DW$7,SIBC!M$73:M$78)</f>
        <v>198636</v>
      </c>
      <c r="DX39" s="83">
        <f>SUMIF(SIBC!$A$73:$A$78,'2009-2010'!DX$7,SIBC!N$73:N$78)</f>
        <v>188636</v>
      </c>
      <c r="DY39" s="83">
        <f>SUMIF(SIBC!$A$73:$A$78,'2009-2010'!DY$7,SIBC!O$73:O$78)</f>
        <v>183671</v>
      </c>
      <c r="DZ39"/>
    </row>
    <row r="40" spans="1:130" s="12" customFormat="1" ht="15.6">
      <c r="A40" s="101" t="str">
        <f>+CW41</f>
        <v>Seaway International Bridge</v>
      </c>
      <c r="B40" s="29" t="s">
        <v>7</v>
      </c>
      <c r="C40" s="21">
        <f>+CZ40</f>
        <v>6400</v>
      </c>
      <c r="D40" s="21">
        <f ca="1">OFFSET(CZ40,0,14,1,1)</f>
        <v>5160</v>
      </c>
      <c r="E40" s="21">
        <f ca="1">SUM(D40-C40)</f>
        <v>-1240</v>
      </c>
      <c r="F40" s="22">
        <f ca="1">IF(E40=0,0,IF(C40=0,1,E40/C40))</f>
        <v>-0.19375000000000001</v>
      </c>
      <c r="G40" s="21">
        <f>SUMIF($C$6:F$6,G$5,$C40:F40)</f>
        <v>6400</v>
      </c>
      <c r="H40" s="21">
        <f ca="1">SUMIF($C$6:G$6,H$5,$C40:G40)</f>
        <v>5160</v>
      </c>
      <c r="I40" s="21">
        <f ca="1">SUM(H40-G40)</f>
        <v>-1240</v>
      </c>
      <c r="J40" s="22">
        <f ca="1">IF(I40=0,0,IF(G40=0,1,I40/G40))</f>
        <v>-0.19375000000000001</v>
      </c>
      <c r="K40" s="21">
        <f>+DA40</f>
        <v>5992</v>
      </c>
      <c r="L40" s="21">
        <f ca="1">OFFSET(DA40,0,14,1,1)</f>
        <v>5039</v>
      </c>
      <c r="M40" s="21">
        <f ca="1">SUM(L40-K40)</f>
        <v>-953</v>
      </c>
      <c r="N40" s="22">
        <f ca="1">IF(M40=0,0,IF(K40=0,1,M40/K40))</f>
        <v>-0.15904539385847796</v>
      </c>
      <c r="O40" s="21">
        <f>SUMIF($C$6:N$6,O$5,$C40:N40)</f>
        <v>12392</v>
      </c>
      <c r="P40" s="21">
        <f ca="1">SUMIF($C$6:O$6,P$5,$C40:O40)</f>
        <v>10199</v>
      </c>
      <c r="Q40" s="21">
        <f ca="1">SUM(P40-O40)</f>
        <v>-2193</v>
      </c>
      <c r="R40" s="22">
        <f ca="1">IF(Q40=0,0,IF(O40=0,1,Q40/O40))</f>
        <v>-0.17696901226597805</v>
      </c>
      <c r="S40" s="21">
        <f>+DB40</f>
        <v>6525</v>
      </c>
      <c r="T40" s="21">
        <f ca="1">OFFSET(DB40,0,14,1,1)</f>
        <v>5697</v>
      </c>
      <c r="U40" s="21">
        <f ca="1">SUM(T40-S40)</f>
        <v>-828</v>
      </c>
      <c r="V40" s="22">
        <f ca="1">IF(U40=0,0,IF(S40=0,1,U40/S40))</f>
        <v>-0.12689655172413794</v>
      </c>
      <c r="W40" s="21">
        <f>SUMIF($C$6:V$6,W$5,$C40:V40)</f>
        <v>18917</v>
      </c>
      <c r="X40" s="21">
        <f ca="1">SUMIF($C$6:W$6,X$5,$C40:W40)</f>
        <v>15896</v>
      </c>
      <c r="Y40" s="21">
        <f ca="1">SUM(X40-W40)</f>
        <v>-3021</v>
      </c>
      <c r="Z40" s="22">
        <f ca="1">IF(Y40=0,0,IF(W40=0,1,Y40/W40))</f>
        <v>-0.15969762647354233</v>
      </c>
      <c r="AA40" s="21">
        <f>+DC40</f>
        <v>6681</v>
      </c>
      <c r="AB40" s="21">
        <f ca="1">OFFSET(DC40,0,14,1,1)</f>
        <v>5653</v>
      </c>
      <c r="AC40" s="21">
        <f ca="1">SUM(AB40-AA40)</f>
        <v>-1028</v>
      </c>
      <c r="AD40" s="22">
        <f ca="1">IF(AC40=0,0,IF(AA40=0,1,AC40/AA40))</f>
        <v>-0.15386918126029037</v>
      </c>
      <c r="AE40" s="21">
        <f>SUMIF($C$6:AD$6,AE$5,$C40:AD40)</f>
        <v>25598</v>
      </c>
      <c r="AF40" s="21">
        <f ca="1">SUMIF($C$6:AE$6,AF$5,$C40:AE40)</f>
        <v>21549</v>
      </c>
      <c r="AG40" s="21">
        <f ca="1">SUM(AF40-AE40)</f>
        <v>-4049</v>
      </c>
      <c r="AH40" s="22">
        <f ca="1">IF(AG40=0,0,IF(AE40=0,1,AG40/AE40))</f>
        <v>-0.15817642003281507</v>
      </c>
      <c r="AI40" s="21">
        <f>+DD40</f>
        <v>7214</v>
      </c>
      <c r="AJ40" s="21">
        <f ca="1">OFFSET(DD40,0,14,1,1)</f>
        <v>6610</v>
      </c>
      <c r="AK40" s="21">
        <f ca="1">SUM(AJ40-AI40)</f>
        <v>-604</v>
      </c>
      <c r="AL40" s="22">
        <f ca="1">IF(AK40=0,0,IF(AI40=0,1,AK40/AI40))</f>
        <v>-8.3726088161907408E-2</v>
      </c>
      <c r="AM40" s="21">
        <f>SUMIF($C$6:AL$6,AM$5,$C40:AL40)</f>
        <v>32812</v>
      </c>
      <c r="AN40" s="21">
        <f ca="1">SUMIF($C$6:AM$6,AN$5,$C40:AM40)</f>
        <v>28159</v>
      </c>
      <c r="AO40" s="21">
        <f ca="1">SUM(AN40-AM40)</f>
        <v>-4653</v>
      </c>
      <c r="AP40" s="22">
        <f ca="1">IF(AO40=0,0,IF(AM40=0,1,AO40/AM40))</f>
        <v>-0.14180787516762161</v>
      </c>
      <c r="AQ40" s="21">
        <f>+DE40</f>
        <v>0</v>
      </c>
      <c r="AR40" s="21">
        <f ca="1">OFFSET(DE40,0,14,1,1)</f>
        <v>7399</v>
      </c>
      <c r="AS40" s="21">
        <f ca="1">SUM(AR40-AQ40)</f>
        <v>7399</v>
      </c>
      <c r="AT40" s="22">
        <f ca="1">IF(AS40=0,0,IF(AQ40=0,1,AS40/AQ40))</f>
        <v>1</v>
      </c>
      <c r="AU40" s="21">
        <f>SUMIF($C$6:AT$6,AU$5,$C40:AT40)</f>
        <v>32812</v>
      </c>
      <c r="AV40" s="21">
        <f ca="1">SUMIF($C$6:AU$6,AV$5,$C40:AU40)</f>
        <v>35558</v>
      </c>
      <c r="AW40" s="21">
        <f ca="1">SUM(AV40-AU40)</f>
        <v>2746</v>
      </c>
      <c r="AX40" s="22">
        <f ca="1">IF(AW40=0,0,IF(AU40=0,1,AW40/AU40))</f>
        <v>8.3688894306960873E-2</v>
      </c>
      <c r="AY40" s="21">
        <f>+DF40</f>
        <v>0</v>
      </c>
      <c r="AZ40" s="21">
        <f ca="1">OFFSET(DF40,0,14,1,1)</f>
        <v>6943</v>
      </c>
      <c r="BA40" s="21">
        <f ca="1">SUM(AZ40-AY40)</f>
        <v>6943</v>
      </c>
      <c r="BB40" s="22">
        <f ca="1">IF(BA40=0,0,IF(AY40=0,1,BA40/AY40))</f>
        <v>1</v>
      </c>
      <c r="BC40" s="21">
        <f>SUMIF($C$6:BB$6,BC$5,$C40:BB40)</f>
        <v>32812</v>
      </c>
      <c r="BD40" s="21">
        <f ca="1">SUMIF($C$6:BC$6,BD$5,$C40:BC40)</f>
        <v>42501</v>
      </c>
      <c r="BE40" s="21">
        <f ca="1">SUM(BD40-BC40)</f>
        <v>9689</v>
      </c>
      <c r="BF40" s="22">
        <f ca="1">IF(BE40=0,0,IF(BC40=0,1,BE40/BC40))</f>
        <v>0.29528830915518711</v>
      </c>
      <c r="BG40" s="21">
        <f>+DG40</f>
        <v>5648</v>
      </c>
      <c r="BH40" s="21">
        <f ca="1">OFFSET(DG40,0,14,1,1)</f>
        <v>6894</v>
      </c>
      <c r="BI40" s="21">
        <f ca="1">SUM(BH40-BG40)</f>
        <v>1246</v>
      </c>
      <c r="BJ40" s="22">
        <f ca="1">IF(BI40=0,0,IF(BG40=0,1,BI40/BG40))</f>
        <v>0.22060906515580736</v>
      </c>
      <c r="BK40" s="21">
        <f>SUMIF($C$6:BJ$6,BK$5,$C40:BJ40)</f>
        <v>38460</v>
      </c>
      <c r="BL40" s="21">
        <f ca="1">SUMIF($C$6:BK$6,BL$5,$C40:BK40)</f>
        <v>49395</v>
      </c>
      <c r="BM40" s="21">
        <f ca="1">SUM(BL40-BK40)</f>
        <v>10935</v>
      </c>
      <c r="BN40" s="22">
        <f ca="1">IF(BM40=0,0,IF(BK40=0,1,BM40/BK40))</f>
        <v>0.28432137285491421</v>
      </c>
      <c r="BO40" s="21">
        <f>+DH40</f>
        <v>6594</v>
      </c>
      <c r="BP40" s="21">
        <f ca="1">OFFSET(DH40,0,14,1,1)</f>
        <v>7324</v>
      </c>
      <c r="BQ40" s="21">
        <f ca="1">SUM(BP40-BO40)</f>
        <v>730</v>
      </c>
      <c r="BR40" s="22">
        <f ca="1">IF(BQ40=0,0,IF(BO40=0,1,BQ40/BO40))</f>
        <v>0.11070670306339096</v>
      </c>
      <c r="BS40" s="21">
        <f>SUMIF($C$6:BR$6,BS$5,$C40:BR40)</f>
        <v>45054</v>
      </c>
      <c r="BT40" s="21">
        <f ca="1">SUMIF($C$6:BS$6,BT$5,$C40:BS40)</f>
        <v>56719</v>
      </c>
      <c r="BU40" s="21">
        <f ca="1">SUM(BT40-BS40)</f>
        <v>11665</v>
      </c>
      <c r="BV40" s="22">
        <f ca="1">IF(BU40=0,0,IF(BS40=0,1,BU40/BS40))</f>
        <v>0.25891152838815645</v>
      </c>
      <c r="BW40" s="21">
        <f>+DI40</f>
        <v>6501</v>
      </c>
      <c r="BX40" s="21">
        <f ca="1">OFFSET(DI40,0,14,1,1)</f>
        <v>6526</v>
      </c>
      <c r="BY40" s="21">
        <f ca="1">SUM(BX40-BW40)</f>
        <v>25</v>
      </c>
      <c r="BZ40" s="22">
        <f ca="1">IF(BY40=0,0,IF(BW40=0,1,BY40/BW40))</f>
        <v>3.8455622211967392E-3</v>
      </c>
      <c r="CA40" s="21">
        <f>SUMIF($C$6:BZ$6,CA$5,$C40:BZ40)</f>
        <v>51555</v>
      </c>
      <c r="CB40" s="21">
        <f ca="1">SUMIF($C$6:CA$6,CB$5,$C40:CA40)</f>
        <v>63245</v>
      </c>
      <c r="CC40" s="21">
        <f ca="1">SUM(CB40-CA40)</f>
        <v>11690</v>
      </c>
      <c r="CD40" s="22">
        <f ca="1">IF(CC40=0,0,IF(CA40=0,1,CC40/CA40))</f>
        <v>0.22674813306177868</v>
      </c>
      <c r="CE40" s="21">
        <f>+DJ40</f>
        <v>5442</v>
      </c>
      <c r="CF40" s="21">
        <f ca="1">OFFSET(DJ40,0,14,1,1)</f>
        <v>5783</v>
      </c>
      <c r="CG40" s="21">
        <f ca="1">SUM(CF40-CE40)</f>
        <v>341</v>
      </c>
      <c r="CH40" s="22">
        <f ca="1">IF(CG40=0,0,IF(CE40=0,1,CG40/CE40))</f>
        <v>6.2660786475560462E-2</v>
      </c>
      <c r="CI40" s="21">
        <f>SUMIF($C$6:CH$6,CI$5,$C40:CH40)</f>
        <v>56997</v>
      </c>
      <c r="CJ40" s="21">
        <f ca="1">SUMIF($C$6:CI$6,CJ$5,$C40:CI40)</f>
        <v>69028</v>
      </c>
      <c r="CK40" s="21">
        <f ca="1">SUM(CJ40-CI40)</f>
        <v>12031</v>
      </c>
      <c r="CL40" s="22">
        <f ca="1">IF(CK40=0,0,IF(CI40=0,1,CK40/CI40))</f>
        <v>0.21108128497991122</v>
      </c>
      <c r="CM40" s="21">
        <f>+DK40</f>
        <v>5033</v>
      </c>
      <c r="CN40" s="21">
        <f ca="1">OFFSET(DK40,0,14,1,1)</f>
        <v>5243</v>
      </c>
      <c r="CO40" s="21">
        <f ca="1">SUM(CN40-CM40)</f>
        <v>210</v>
      </c>
      <c r="CP40" s="22">
        <f ca="1">IF(CO40=0,0,IF(CM40=0,1,CO40/CM40))</f>
        <v>4.1724617524339362E-2</v>
      </c>
      <c r="CQ40" s="21">
        <f>SUMIF($C$6:CP$6,CQ$5,$C40:CP40)</f>
        <v>62030</v>
      </c>
      <c r="CR40" s="21">
        <f ca="1">SUMIF($C$6:CQ$6,CR$5,$C40:CQ40)</f>
        <v>74271</v>
      </c>
      <c r="CS40" s="21">
        <f ca="1">SUM(CR40-CQ40)</f>
        <v>12241</v>
      </c>
      <c r="CT40" s="22">
        <f ca="1">IF(CS40=0,0,IF(CQ40=0,1,CS40/CQ40))</f>
        <v>0.19733999677575367</v>
      </c>
      <c r="CW40" s="12" t="s">
        <v>16</v>
      </c>
      <c r="CX40" s="81" t="s">
        <v>7</v>
      </c>
      <c r="CY40" s="16"/>
      <c r="CZ40" s="83">
        <f>SUMIF(SIBC!$A$87:$A$92,'2009-2010'!CZ$7,SIBC!D$87:D$92)</f>
        <v>6400</v>
      </c>
      <c r="DA40" s="83">
        <f>SUMIF(SIBC!$A$87:$A$92,'2009-2010'!DA$7,SIBC!E$87:E$92)</f>
        <v>5992</v>
      </c>
      <c r="DB40" s="83">
        <f>SUMIF(SIBC!$A$87:$A$92,'2009-2010'!DB$7,SIBC!F$87:F$92)</f>
        <v>6525</v>
      </c>
      <c r="DC40" s="83">
        <f>SUMIF(SIBC!$A$87:$A$92,'2009-2010'!DC$7,SIBC!G$87:G$92)</f>
        <v>6681</v>
      </c>
      <c r="DD40" s="83">
        <f>SUMIF(SIBC!$A$87:$A$92,'2009-2010'!DD$7,SIBC!H$87:H$92)</f>
        <v>7214</v>
      </c>
      <c r="DE40" s="83">
        <f>SUMIF(SIBC!$A$87:$A$92,'2009-2010'!DE$7,SIBC!I$87:I$92)</f>
        <v>0</v>
      </c>
      <c r="DF40" s="83">
        <f>SUMIF(SIBC!$A$87:$A$92,'2009-2010'!DF$7,SIBC!J$87:J$92)</f>
        <v>0</v>
      </c>
      <c r="DG40" s="83">
        <f>SUMIF(SIBC!$A$87:$A$92,'2009-2010'!DG$7,SIBC!K$87:K$92)</f>
        <v>5648</v>
      </c>
      <c r="DH40" s="83">
        <f>SUMIF(SIBC!$A$87:$A$92,'2009-2010'!DH$7,SIBC!L$87:L$92)</f>
        <v>6594</v>
      </c>
      <c r="DI40" s="83">
        <f>SUMIF(SIBC!$A$87:$A$92,'2009-2010'!DI$7,SIBC!M$87:M$92)</f>
        <v>6501</v>
      </c>
      <c r="DJ40" s="83">
        <f>SUMIF(SIBC!$A$87:$A$92,'2009-2010'!DJ$7,SIBC!N$87:N$92)</f>
        <v>5442</v>
      </c>
      <c r="DK40" s="83">
        <f>SUMIF(SIBC!$A$87:$A$92,'2009-2010'!DK$7,SIBC!O$87:O$92)</f>
        <v>5033</v>
      </c>
      <c r="DN40" s="83">
        <f>SUMIF(SIBC!$A$87:$A$92,'2009-2010'!DN$7,SIBC!D$87:D$92)</f>
        <v>5160</v>
      </c>
      <c r="DO40" s="83">
        <f>SUMIF(SIBC!$A$87:$A$92,'2009-2010'!DO$7,SIBC!E$87:E$92)</f>
        <v>5039</v>
      </c>
      <c r="DP40" s="83">
        <f>SUMIF(SIBC!$A$87:$A$92,'2009-2010'!DP$7,SIBC!F$87:F$92)</f>
        <v>5697</v>
      </c>
      <c r="DQ40" s="83">
        <f>SUMIF(SIBC!$A$87:$A$92,'2009-2010'!DQ$7,SIBC!G$87:G$92)</f>
        <v>5653</v>
      </c>
      <c r="DR40" s="83">
        <f>SUMIF(SIBC!$A$87:$A$92,'2009-2010'!DR$7,SIBC!H$87:H$92)</f>
        <v>6610</v>
      </c>
      <c r="DS40" s="83">
        <f>SUMIF(SIBC!$A$87:$A$92,'2009-2010'!DS$7,SIBC!I$87:I$92)</f>
        <v>7399</v>
      </c>
      <c r="DT40" s="83">
        <f>SUMIF(SIBC!$A$87:$A$92,'2009-2010'!DT$7,SIBC!J$87:J$92)</f>
        <v>6943</v>
      </c>
      <c r="DU40" s="83">
        <f>SUMIF(SIBC!$A$87:$A$92,'2009-2010'!DU$7,SIBC!K$87:K$92)</f>
        <v>6894</v>
      </c>
      <c r="DV40" s="83">
        <f>SUMIF(SIBC!$A$87:$A$92,'2009-2010'!DV$7,SIBC!L$87:L$92)</f>
        <v>7324</v>
      </c>
      <c r="DW40" s="83">
        <f>SUMIF(SIBC!$A$87:$A$92,'2009-2010'!DW$7,SIBC!M$87:M$92)</f>
        <v>6526</v>
      </c>
      <c r="DX40" s="83">
        <f>SUMIF(SIBC!$A$87:$A$92,'2009-2010'!DX$7,SIBC!N$87:N$92)</f>
        <v>5783</v>
      </c>
      <c r="DY40" s="83">
        <f>SUMIF(SIBC!$A$87:$A$92,'2009-2010'!DY$7,SIBC!O$87:O$92)</f>
        <v>5243</v>
      </c>
      <c r="DZ40"/>
    </row>
    <row r="41" spans="1:130" s="12" customFormat="1" ht="15.6">
      <c r="A41" s="100"/>
      <c r="B41" s="29" t="s">
        <v>8</v>
      </c>
      <c r="C41" s="87">
        <f>+CZ41</f>
        <v>0</v>
      </c>
      <c r="D41" s="87">
        <f ca="1">OFFSET(CZ41,0,14,1,1)</f>
        <v>0</v>
      </c>
      <c r="E41" s="87">
        <f ca="1">SUM(D41-C41)</f>
        <v>0</v>
      </c>
      <c r="F41" s="22">
        <f ca="1">IF(E41=0,0,IF(C41=0,1,E41/C41))</f>
        <v>0</v>
      </c>
      <c r="G41" s="87">
        <f>SUMIF($C$6:F$6,G$5,$C41:F41)</f>
        <v>0</v>
      </c>
      <c r="H41" s="87">
        <f ca="1">SUMIF($C$6:G$6,H$5,$C41:G41)</f>
        <v>0</v>
      </c>
      <c r="I41" s="87">
        <f ca="1">SUM(H41-G41)</f>
        <v>0</v>
      </c>
      <c r="J41" s="22">
        <f ca="1">IF(I41=0,0,IF(G41=0,1,I41/G41))</f>
        <v>0</v>
      </c>
      <c r="K41" s="87">
        <f>+DA41</f>
        <v>0</v>
      </c>
      <c r="L41" s="87">
        <f ca="1">OFFSET(DA41,0,14,1,1)</f>
        <v>0</v>
      </c>
      <c r="M41" s="87">
        <f ca="1">SUM(L41-K41)</f>
        <v>0</v>
      </c>
      <c r="N41" s="22">
        <f ca="1">IF(M41=0,0,IF(K41=0,1,M41/K41))</f>
        <v>0</v>
      </c>
      <c r="O41" s="87">
        <f>SUMIF($C$6:N$6,O$5,$C41:N41)</f>
        <v>0</v>
      </c>
      <c r="P41" s="87">
        <f ca="1">SUMIF($C$6:O$6,P$5,$C41:O41)</f>
        <v>0</v>
      </c>
      <c r="Q41" s="87">
        <f ca="1">SUM(P41-O41)</f>
        <v>0</v>
      </c>
      <c r="R41" s="22">
        <f ca="1">IF(Q41=0,0,IF(O41=0,1,Q41/O41))</f>
        <v>0</v>
      </c>
      <c r="S41" s="87">
        <f>+DB41</f>
        <v>0</v>
      </c>
      <c r="T41" s="87">
        <f ca="1">OFFSET(DB41,0,14,1,1)</f>
        <v>0</v>
      </c>
      <c r="U41" s="87">
        <f ca="1">SUM(T41-S41)</f>
        <v>0</v>
      </c>
      <c r="V41" s="22">
        <f ca="1">IF(U41=0,0,IF(S41=0,1,U41/S41))</f>
        <v>0</v>
      </c>
      <c r="W41" s="87">
        <f>SUMIF($C$6:V$6,W$5,$C41:V41)</f>
        <v>0</v>
      </c>
      <c r="X41" s="87">
        <f ca="1">SUMIF($C$6:W$6,X$5,$C41:W41)</f>
        <v>0</v>
      </c>
      <c r="Y41" s="87">
        <f ca="1">SUM(X41-W41)</f>
        <v>0</v>
      </c>
      <c r="Z41" s="22">
        <f ca="1">IF(Y41=0,0,IF(W41=0,1,Y41/W41))</f>
        <v>0</v>
      </c>
      <c r="AA41" s="87">
        <f>+DC41</f>
        <v>0</v>
      </c>
      <c r="AB41" s="87">
        <f ca="1">OFFSET(DC41,0,14,1,1)</f>
        <v>0</v>
      </c>
      <c r="AC41" s="87">
        <f ca="1">SUM(AB41-AA41)</f>
        <v>0</v>
      </c>
      <c r="AD41" s="22">
        <f ca="1">IF(AC41=0,0,IF(AA41=0,1,AC41/AA41))</f>
        <v>0</v>
      </c>
      <c r="AE41" s="87">
        <f>SUMIF($C$6:AD$6,AE$5,$C41:AD41)</f>
        <v>0</v>
      </c>
      <c r="AF41" s="87">
        <f ca="1">SUMIF($C$6:AE$6,AF$5,$C41:AE41)</f>
        <v>0</v>
      </c>
      <c r="AG41" s="87">
        <f ca="1">SUM(AF41-AE41)</f>
        <v>0</v>
      </c>
      <c r="AH41" s="22">
        <f ca="1">IF(AG41=0,0,IF(AE41=0,1,AG41/AE41))</f>
        <v>0</v>
      </c>
      <c r="AI41" s="87">
        <f>+DD41</f>
        <v>0</v>
      </c>
      <c r="AJ41" s="87">
        <f ca="1">OFFSET(DD41,0,14,1,1)</f>
        <v>0</v>
      </c>
      <c r="AK41" s="87">
        <f ca="1">SUM(AJ41-AI41)</f>
        <v>0</v>
      </c>
      <c r="AL41" s="22">
        <f ca="1">IF(AK41=0,0,IF(AI41=0,1,AK41/AI41))</f>
        <v>0</v>
      </c>
      <c r="AM41" s="87">
        <f>SUMIF($C$6:AL$6,AM$5,$C41:AL41)</f>
        <v>0</v>
      </c>
      <c r="AN41" s="87">
        <f ca="1">SUMIF($C$6:AM$6,AN$5,$C41:AM41)</f>
        <v>0</v>
      </c>
      <c r="AO41" s="87">
        <f ca="1">SUM(AN41-AM41)</f>
        <v>0</v>
      </c>
      <c r="AP41" s="22">
        <f ca="1">IF(AO41=0,0,IF(AM41=0,1,AO41/AM41))</f>
        <v>0</v>
      </c>
      <c r="AQ41" s="87">
        <f>+DE41</f>
        <v>0</v>
      </c>
      <c r="AR41" s="87">
        <f ca="1">OFFSET(DE41,0,14,1,1)</f>
        <v>0</v>
      </c>
      <c r="AS41" s="87">
        <f ca="1">SUM(AR41-AQ41)</f>
        <v>0</v>
      </c>
      <c r="AT41" s="22">
        <f ca="1">IF(AS41=0,0,IF(AQ41=0,1,AS41/AQ41))</f>
        <v>0</v>
      </c>
      <c r="AU41" s="87">
        <f>SUMIF($C$6:AT$6,AU$5,$C41:AT41)</f>
        <v>0</v>
      </c>
      <c r="AV41" s="87">
        <f ca="1">SUMIF($C$6:AU$6,AV$5,$C41:AU41)</f>
        <v>0</v>
      </c>
      <c r="AW41" s="87">
        <f ca="1">SUM(AV41-AU41)</f>
        <v>0</v>
      </c>
      <c r="AX41" s="22">
        <f ca="1">IF(AW41=0,0,IF(AU41=0,1,AW41/AU41))</f>
        <v>0</v>
      </c>
      <c r="AY41" s="87">
        <f>+DF41</f>
        <v>0</v>
      </c>
      <c r="AZ41" s="87">
        <f ca="1">OFFSET(DF41,0,14,1,1)</f>
        <v>0</v>
      </c>
      <c r="BA41" s="87">
        <f ca="1">SUM(AZ41-AY41)</f>
        <v>0</v>
      </c>
      <c r="BB41" s="22">
        <f ca="1">IF(BA41=0,0,IF(AY41=0,1,BA41/AY41))</f>
        <v>0</v>
      </c>
      <c r="BC41" s="87">
        <f>SUMIF($C$6:BB$6,BC$5,$C41:BB41)</f>
        <v>0</v>
      </c>
      <c r="BD41" s="87">
        <f ca="1">SUMIF($C$6:BC$6,BD$5,$C41:BC41)</f>
        <v>0</v>
      </c>
      <c r="BE41" s="87">
        <f ca="1">SUM(BD41-BC41)</f>
        <v>0</v>
      </c>
      <c r="BF41" s="22">
        <f ca="1">IF(BE41=0,0,IF(BC41=0,1,BE41/BC41))</f>
        <v>0</v>
      </c>
      <c r="BG41" s="87">
        <f>+DG41</f>
        <v>0</v>
      </c>
      <c r="BH41" s="87">
        <f ca="1">OFFSET(DG41,0,14,1,1)</f>
        <v>0</v>
      </c>
      <c r="BI41" s="87">
        <f ca="1">SUM(BH41-BG41)</f>
        <v>0</v>
      </c>
      <c r="BJ41" s="22">
        <f ca="1">IF(BI41=0,0,IF(BG41=0,1,BI41/BG41))</f>
        <v>0</v>
      </c>
      <c r="BK41" s="87">
        <f>SUMIF($C$6:BJ$6,BK$5,$C41:BJ41)</f>
        <v>0</v>
      </c>
      <c r="BL41" s="87">
        <f ca="1">SUMIF($C$6:BK$6,BL$5,$C41:BK41)</f>
        <v>0</v>
      </c>
      <c r="BM41" s="87">
        <f ca="1">SUM(BL41-BK41)</f>
        <v>0</v>
      </c>
      <c r="BN41" s="22">
        <f ca="1">IF(BM41=0,0,IF(BK41=0,1,BM41/BK41))</f>
        <v>0</v>
      </c>
      <c r="BO41" s="87">
        <f>+DH41</f>
        <v>0</v>
      </c>
      <c r="BP41" s="87">
        <f ca="1">OFFSET(DH41,0,14,1,1)</f>
        <v>0</v>
      </c>
      <c r="BQ41" s="87">
        <f ca="1">SUM(BP41-BO41)</f>
        <v>0</v>
      </c>
      <c r="BR41" s="22">
        <f ca="1">IF(BQ41=0,0,IF(BO41=0,1,BQ41/BO41))</f>
        <v>0</v>
      </c>
      <c r="BS41" s="87">
        <f>SUMIF($C$6:BR$6,BS$5,$C41:BR41)</f>
        <v>0</v>
      </c>
      <c r="BT41" s="87">
        <f ca="1">SUMIF($C$6:BS$6,BT$5,$C41:BS41)</f>
        <v>0</v>
      </c>
      <c r="BU41" s="87">
        <f ca="1">SUM(BT41-BS41)</f>
        <v>0</v>
      </c>
      <c r="BV41" s="22">
        <f ca="1">IF(BU41=0,0,IF(BS41=0,1,BU41/BS41))</f>
        <v>0</v>
      </c>
      <c r="BW41" s="87">
        <f>+DI41</f>
        <v>0</v>
      </c>
      <c r="BX41" s="87">
        <f ca="1">OFFSET(DI41,0,14,1,1)</f>
        <v>0</v>
      </c>
      <c r="BY41" s="87">
        <f ca="1">SUM(BX41-BW41)</f>
        <v>0</v>
      </c>
      <c r="BZ41" s="22">
        <f ca="1">IF(BY41=0,0,IF(BW41=0,1,BY41/BW41))</f>
        <v>0</v>
      </c>
      <c r="CA41" s="87">
        <f>SUMIF($C$6:BZ$6,CA$5,$C41:BZ41)</f>
        <v>0</v>
      </c>
      <c r="CB41" s="87">
        <f ca="1">SUMIF($C$6:CA$6,CB$5,$C41:CA41)</f>
        <v>0</v>
      </c>
      <c r="CC41" s="87">
        <f ca="1">SUM(CB41-CA41)</f>
        <v>0</v>
      </c>
      <c r="CD41" s="22">
        <f ca="1">IF(CC41=0,0,IF(CA41=0,1,CC41/CA41))</f>
        <v>0</v>
      </c>
      <c r="CE41" s="87">
        <f>+DJ41</f>
        <v>0</v>
      </c>
      <c r="CF41" s="87">
        <f ca="1">OFFSET(DJ41,0,14,1,1)</f>
        <v>0</v>
      </c>
      <c r="CG41" s="87">
        <f ca="1">SUM(CF41-CE41)</f>
        <v>0</v>
      </c>
      <c r="CH41" s="22">
        <f ca="1">IF(CG41=0,0,IF(CE41=0,1,CG41/CE41))</f>
        <v>0</v>
      </c>
      <c r="CI41" s="87">
        <f>SUMIF($C$6:CH$6,CI$5,$C41:CH41)</f>
        <v>0</v>
      </c>
      <c r="CJ41" s="87">
        <f ca="1">SUMIF($C$6:CI$6,CJ$5,$C41:CI41)</f>
        <v>0</v>
      </c>
      <c r="CK41" s="87">
        <f ca="1">SUM(CJ41-CI41)</f>
        <v>0</v>
      </c>
      <c r="CL41" s="22">
        <f ca="1">IF(CK41=0,0,IF(CI41=0,1,CK41/CI41))</f>
        <v>0</v>
      </c>
      <c r="CM41" s="87">
        <f>+DK41</f>
        <v>0</v>
      </c>
      <c r="CN41" s="87">
        <f ca="1">OFFSET(DK41,0,14,1,1)</f>
        <v>0</v>
      </c>
      <c r="CO41" s="87">
        <f ca="1">SUM(CN41-CM41)</f>
        <v>0</v>
      </c>
      <c r="CP41" s="22">
        <f ca="1">IF(CO41=0,0,IF(CM41=0,1,CO41/CM41))</f>
        <v>0</v>
      </c>
      <c r="CQ41" s="87">
        <f>SUMIF($C$6:CP$6,CQ$5,$C41:CP41)</f>
        <v>0</v>
      </c>
      <c r="CR41" s="87">
        <f ca="1">SUMIF($C$6:CQ$6,CR$5,$C41:CQ41)</f>
        <v>0</v>
      </c>
      <c r="CS41" s="87">
        <f ca="1">SUM(CR41-CQ41)</f>
        <v>0</v>
      </c>
      <c r="CT41" s="22">
        <f ca="1">IF(CS41=0,0,IF(CQ41=0,1,CS41/CQ41))</f>
        <v>0</v>
      </c>
      <c r="CW41" s="12" t="s">
        <v>16</v>
      </c>
      <c r="CX41" s="81" t="s">
        <v>8</v>
      </c>
      <c r="CY41" s="16"/>
      <c r="CZ41" s="83">
        <f>SUMIF(SIBC!$A$101:$A$111,'2009-2010'!CZ$7,SIBC!D$101:D$111)</f>
        <v>0</v>
      </c>
      <c r="DA41" s="83">
        <f>SUMIF(SIBC!$A$101:$A$111,'2009-2010'!DA$7,SIBC!E$101:E$111)</f>
        <v>0</v>
      </c>
      <c r="DB41" s="83">
        <f>SUMIF(SIBC!$A$101:$A$111,'2009-2010'!DB$7,SIBC!F$101:F$111)</f>
        <v>0</v>
      </c>
      <c r="DC41" s="83">
        <f>SUMIF(SIBC!$A$101:$A$111,'2009-2010'!DC$7,SIBC!G$101:G$111)</f>
        <v>0</v>
      </c>
      <c r="DD41" s="83">
        <f>SUMIF(SIBC!$A$101:$A$111,'2009-2010'!DD$7,SIBC!H$101:H$111)</f>
        <v>0</v>
      </c>
      <c r="DE41" s="83">
        <f>SUMIF(SIBC!$A$101:$A$111,'2009-2010'!DE$7,SIBC!I$101:I$111)</f>
        <v>0</v>
      </c>
      <c r="DF41" s="83">
        <f>SUMIF(SIBC!$A$101:$A$111,'2009-2010'!DF$7,SIBC!J$101:J$111)</f>
        <v>0</v>
      </c>
      <c r="DG41" s="83">
        <f>SUMIF(SIBC!$A$101:$A$111,'2009-2010'!DG$7,SIBC!K$101:K$111)</f>
        <v>0</v>
      </c>
      <c r="DH41" s="83">
        <f>SUMIF(SIBC!$A$101:$A$111,'2009-2010'!DH$7,SIBC!L$101:L$111)</f>
        <v>0</v>
      </c>
      <c r="DI41" s="83">
        <f>SUMIF(SIBC!$A$101:$A$111,'2009-2010'!DI$7,SIBC!M$101:M$111)</f>
        <v>0</v>
      </c>
      <c r="DJ41" s="83">
        <f>SUMIF(SIBC!$A$101:$A$111,'2009-2010'!DJ$7,SIBC!N$101:N$111)</f>
        <v>0</v>
      </c>
      <c r="DK41" s="83">
        <f>SUMIF(SIBC!$A$101:$A$111,'2009-2010'!DK$7,SIBC!O$101:O$111)</f>
        <v>0</v>
      </c>
      <c r="DN41" s="83">
        <f>SUMIF(SIBC!$A$101:$A$111,'2009-2010'!DN$7,SIBC!D$101:D$111)</f>
        <v>0</v>
      </c>
      <c r="DO41" s="83">
        <f>SUMIF(SIBC!$A$101:$A$111,'2009-2010'!DO$7,SIBC!E$101:E$111)</f>
        <v>0</v>
      </c>
      <c r="DP41" s="83">
        <f>SUMIF(SIBC!$A$101:$A$111,'2009-2010'!DP$7,SIBC!F$101:F$111)</f>
        <v>0</v>
      </c>
      <c r="DQ41" s="83">
        <f>SUMIF(SIBC!$A$101:$A$111,'2009-2010'!DQ$7,SIBC!G$101:G$111)</f>
        <v>0</v>
      </c>
      <c r="DR41" s="83">
        <f>SUMIF(SIBC!$A$101:$A$111,'2009-2010'!DR$7,SIBC!H$101:H$111)</f>
        <v>0</v>
      </c>
      <c r="DS41" s="83">
        <f>SUMIF(SIBC!$A$101:$A$111,'2009-2010'!DS$7,SIBC!I$101:I$111)</f>
        <v>0</v>
      </c>
      <c r="DT41" s="83">
        <f>SUMIF(SIBC!$A$101:$A$111,'2009-2010'!DT$7,SIBC!J$101:J$111)</f>
        <v>0</v>
      </c>
      <c r="DU41" s="83">
        <f>SUMIF(SIBC!$A$101:$A$111,'2009-2010'!DU$7,SIBC!K$101:K$111)</f>
        <v>0</v>
      </c>
      <c r="DV41" s="83">
        <f>SUMIF(SIBC!$A$101:$A$111,'2009-2010'!DV$7,SIBC!L$101:L$111)</f>
        <v>0</v>
      </c>
      <c r="DW41" s="83">
        <f>SUMIF(SIBC!$A$101:$A$111,'2009-2010'!DW$7,SIBC!M$101:M$111)</f>
        <v>0</v>
      </c>
      <c r="DX41" s="83">
        <f>SUMIF(SIBC!$A$101:$A$111,'2009-2010'!DX$7,SIBC!N$101:N$111)</f>
        <v>0</v>
      </c>
      <c r="DY41" s="83">
        <f>SUMIF(SIBC!$A$101:$A$111,'2009-2010'!DY$7,SIBC!O$101:O$111)</f>
        <v>0</v>
      </c>
      <c r="DZ41"/>
    </row>
    <row r="42" spans="1:130" s="16" customFormat="1" ht="15.6">
      <c r="A42" s="90"/>
      <c r="B42" s="27" t="s">
        <v>9</v>
      </c>
      <c r="C42" s="14">
        <f>+SUM(C39:C41)</f>
        <v>187667</v>
      </c>
      <c r="D42" s="14">
        <f ca="1">+SUM(D39:D41)</f>
        <v>164660</v>
      </c>
      <c r="E42" s="14">
        <f ca="1">SUM(E39:E41)</f>
        <v>-23007</v>
      </c>
      <c r="F42" s="15">
        <f ca="1">IF(E42=0,0,IF(C42=0,1,E42/C42))</f>
        <v>-0.12259480889021511</v>
      </c>
      <c r="G42" s="14">
        <f>SUM(G39:G41)</f>
        <v>187667</v>
      </c>
      <c r="H42" s="14">
        <f ca="1">SUM(H39:H41)</f>
        <v>164660</v>
      </c>
      <c r="I42" s="14">
        <f ca="1">SUM(I39:I41)</f>
        <v>-23007</v>
      </c>
      <c r="J42" s="15">
        <f ca="1">IF(I42=0,0,IF(G42=0,1,I42/G42))</f>
        <v>-0.12259480889021511</v>
      </c>
      <c r="K42" s="14">
        <f>+SUM(K39:K41)</f>
        <v>183101</v>
      </c>
      <c r="L42" s="14">
        <f ca="1">+SUM(L39:L41)</f>
        <v>156834</v>
      </c>
      <c r="M42" s="14">
        <f ca="1">SUM(M39:M41)</f>
        <v>-26267</v>
      </c>
      <c r="N42" s="15">
        <f ca="1">IF(M42=0,0,IF(K42=0,1,M42/K42))</f>
        <v>-0.14345634376655508</v>
      </c>
      <c r="O42" s="14">
        <f>SUM(O39:O41)</f>
        <v>370768</v>
      </c>
      <c r="P42" s="14">
        <f ca="1">SUM(P39:P41)</f>
        <v>321494</v>
      </c>
      <c r="Q42" s="14">
        <f ca="1">SUM(Q39:Q41)</f>
        <v>-49274</v>
      </c>
      <c r="R42" s="15">
        <f ca="1">IF(Q42=0,0,IF(O42=0,1,Q42/O42))</f>
        <v>-0.13289712165019635</v>
      </c>
      <c r="S42" s="14">
        <f>+SUM(S39:S41)</f>
        <v>204837</v>
      </c>
      <c r="T42" s="14">
        <f ca="1">+SUM(T39:T41)</f>
        <v>183991</v>
      </c>
      <c r="U42" s="14">
        <f ca="1">SUM(U39:U41)</f>
        <v>-20846</v>
      </c>
      <c r="V42" s="15">
        <f ca="1">IF(U42=0,0,IF(S42=0,1,U42/S42))</f>
        <v>-0.10176872342399078</v>
      </c>
      <c r="W42" s="14">
        <f>SUM(W39:W41)</f>
        <v>575605</v>
      </c>
      <c r="X42" s="14">
        <f ca="1">SUM(X39:X41)</f>
        <v>505485</v>
      </c>
      <c r="Y42" s="14">
        <f ca="1">SUM(Y39:Y41)</f>
        <v>-70120</v>
      </c>
      <c r="Z42" s="15">
        <f ca="1">IF(Y42=0,0,IF(W42=0,1,Y42/W42))</f>
        <v>-0.12181965062846918</v>
      </c>
      <c r="AA42" s="14">
        <f>+SUM(AA39:AA41)</f>
        <v>202137</v>
      </c>
      <c r="AB42" s="14">
        <f ca="1">+SUM(AB39:AB41)</f>
        <v>178649</v>
      </c>
      <c r="AC42" s="14">
        <f ca="1">SUM(AC39:AC41)</f>
        <v>-23488</v>
      </c>
      <c r="AD42" s="15">
        <f ca="1">IF(AC42=0,0,IF(AA42=0,1,AC42/AA42))</f>
        <v>-0.11619841988354433</v>
      </c>
      <c r="AE42" s="14">
        <f>SUM(AE39:AE41)</f>
        <v>777742</v>
      </c>
      <c r="AF42" s="14">
        <f ca="1">SUM(AF39:AF41)</f>
        <v>684134</v>
      </c>
      <c r="AG42" s="14">
        <f ca="1">SUM(AG39:AG41)</f>
        <v>-93608</v>
      </c>
      <c r="AH42" s="15">
        <f ca="1">IF(AG42=0,0,IF(AE42=0,1,AG42/AE42))</f>
        <v>-0.12035867935639324</v>
      </c>
      <c r="AI42" s="14">
        <f>+SUM(AI39:AI41)</f>
        <v>230136</v>
      </c>
      <c r="AJ42" s="14">
        <f ca="1">+SUM(AJ39:AJ41)</f>
        <v>198331</v>
      </c>
      <c r="AK42" s="14">
        <f ca="1">SUM(AK39:AK41)</f>
        <v>-31805</v>
      </c>
      <c r="AL42" s="15">
        <f ca="1">IF(AK42=0,0,IF(AI42=0,1,AK42/AI42))</f>
        <v>-0.13820088990857579</v>
      </c>
      <c r="AM42" s="14">
        <f>SUM(AM39:AM41)</f>
        <v>1007878</v>
      </c>
      <c r="AN42" s="14">
        <f ca="1">SUM(AN39:AN41)</f>
        <v>882465</v>
      </c>
      <c r="AO42" s="14">
        <f ca="1">SUM(AO39:AO41)</f>
        <v>-125413</v>
      </c>
      <c r="AP42" s="15">
        <f ca="1">IF(AO42=0,0,IF(AM42=0,1,AO42/AM42))</f>
        <v>-0.12443271903940754</v>
      </c>
      <c r="AQ42" s="14">
        <f>+SUM(AQ39:AQ41)</f>
        <v>0</v>
      </c>
      <c r="AR42" s="14">
        <f ca="1">+SUM(AR39:AR41)</f>
        <v>198755</v>
      </c>
      <c r="AS42" s="14">
        <f ca="1">SUM(AS39:AS41)</f>
        <v>198755</v>
      </c>
      <c r="AT42" s="15">
        <f ca="1">IF(AS42=0,0,IF(AQ42=0,1,AS42/AQ42))</f>
        <v>1</v>
      </c>
      <c r="AU42" s="14">
        <f>SUM(AU39:AU41)</f>
        <v>1007878</v>
      </c>
      <c r="AV42" s="14">
        <f ca="1">SUM(AV39:AV41)</f>
        <v>1081220</v>
      </c>
      <c r="AW42" s="14">
        <f ca="1">SUM(AW39:AW41)</f>
        <v>73342</v>
      </c>
      <c r="AX42" s="15">
        <f ca="1">IF(AW42=0,0,IF(AU42=0,1,AW42/AU42))</f>
        <v>7.2768727961122284E-2</v>
      </c>
      <c r="AY42" s="14">
        <f>+SUM(AY39:AY41)</f>
        <v>0</v>
      </c>
      <c r="AZ42" s="14">
        <f ca="1">+SUM(AZ39:AZ41)</f>
        <v>206487</v>
      </c>
      <c r="BA42" s="14">
        <f ca="1">SUM(BA39:BA41)</f>
        <v>206487</v>
      </c>
      <c r="BB42" s="15">
        <f ca="1">IF(BA42=0,0,IF(AY42=0,1,BA42/AY42))</f>
        <v>1</v>
      </c>
      <c r="BC42" s="14">
        <f>SUM(BC39:BC41)</f>
        <v>1007878</v>
      </c>
      <c r="BD42" s="14">
        <f ca="1">SUM(BD39:BD41)</f>
        <v>1287707</v>
      </c>
      <c r="BE42" s="14">
        <f ca="1">SUM(BE39:BE41)</f>
        <v>279829</v>
      </c>
      <c r="BF42" s="15">
        <f ca="1">IF(BE42=0,0,IF(BC42=0,1,BE42/BC42))</f>
        <v>0.27764173838500295</v>
      </c>
      <c r="BG42" s="14">
        <f>+SUM(BG39:BG41)</f>
        <v>137482</v>
      </c>
      <c r="BH42" s="14">
        <f ca="1">+SUM(BH39:BH41)</f>
        <v>200983</v>
      </c>
      <c r="BI42" s="14">
        <f ca="1">SUM(BI39:BI41)</f>
        <v>63501</v>
      </c>
      <c r="BJ42" s="15">
        <f ca="1">IF(BI42=0,0,IF(BG42=0,1,BI42/BG42))</f>
        <v>0.46188591961129455</v>
      </c>
      <c r="BK42" s="14">
        <f>SUM(BK39:BK41)</f>
        <v>1145360</v>
      </c>
      <c r="BL42" s="14">
        <f ca="1">SUM(BL39:BL41)</f>
        <v>1488690</v>
      </c>
      <c r="BM42" s="14">
        <f ca="1">SUM(BM39:BM41)</f>
        <v>343330</v>
      </c>
      <c r="BN42" s="15">
        <f ca="1">IF(BM42=0,0,IF(BK42=0,1,BM42/BK42))</f>
        <v>0.29975728155339804</v>
      </c>
      <c r="BO42" s="14">
        <f>+SUM(BO39:BO41)</f>
        <v>149622</v>
      </c>
      <c r="BP42" s="14">
        <f ca="1">+SUM(BP39:BP41)</f>
        <v>191509</v>
      </c>
      <c r="BQ42" s="14">
        <f ca="1">SUM(BQ39:BQ41)</f>
        <v>41887</v>
      </c>
      <c r="BR42" s="15">
        <f ca="1">IF(BQ42=0,0,IF(BO42=0,1,BQ42/BO42))</f>
        <v>0.27995214607477509</v>
      </c>
      <c r="BS42" s="14">
        <f>SUM(BS39:BS41)</f>
        <v>1294982</v>
      </c>
      <c r="BT42" s="14">
        <f ca="1">SUM(BT39:BT41)</f>
        <v>1680199</v>
      </c>
      <c r="BU42" s="14">
        <f ca="1">SUM(BU39:BU41)</f>
        <v>385217</v>
      </c>
      <c r="BV42" s="15">
        <f ca="1">IF(BU42=0,0,IF(BS42=0,1,BU42/BS42))</f>
        <v>0.297468999569106</v>
      </c>
      <c r="BW42" s="14">
        <f>+SUM(BW39:BW41)</f>
        <v>170733</v>
      </c>
      <c r="BX42" s="14">
        <f ca="1">+SUM(BX39:BX41)</f>
        <v>205162</v>
      </c>
      <c r="BY42" s="14">
        <f ca="1">SUM(BY39:BY41)</f>
        <v>34429</v>
      </c>
      <c r="BZ42" s="15">
        <f ca="1">IF(BY42=0,0,IF(BW42=0,1,BY42/BW42))</f>
        <v>0.20165404461937644</v>
      </c>
      <c r="CA42" s="14">
        <f>SUM(CA39:CA41)</f>
        <v>1465715</v>
      </c>
      <c r="CB42" s="14">
        <f ca="1">SUM(CB39:CB41)</f>
        <v>1885361</v>
      </c>
      <c r="CC42" s="14">
        <f ca="1">SUM(CC39:CC41)</f>
        <v>419646</v>
      </c>
      <c r="CD42" s="15">
        <f ca="1">IF(CC42=0,0,IF(CA42=0,1,CC42/CA42))</f>
        <v>0.28630804760816392</v>
      </c>
      <c r="CE42" s="14">
        <f>+SUM(CE39:CE41)</f>
        <v>172417</v>
      </c>
      <c r="CF42" s="14">
        <f ca="1">+SUM(CF39:CF41)</f>
        <v>194419</v>
      </c>
      <c r="CG42" s="14">
        <f ca="1">SUM(CG39:CG41)</f>
        <v>22002</v>
      </c>
      <c r="CH42" s="15">
        <f ca="1">IF(CG42=0,0,IF(CE42=0,1,CG42/CE42))</f>
        <v>0.12760922646838768</v>
      </c>
      <c r="CI42" s="14">
        <f>SUM(CI39:CI41)</f>
        <v>1638132</v>
      </c>
      <c r="CJ42" s="14">
        <f ca="1">SUM(CJ39:CJ41)</f>
        <v>2079780</v>
      </c>
      <c r="CK42" s="14">
        <f ca="1">SUM(CK39:CK41)</f>
        <v>441648</v>
      </c>
      <c r="CL42" s="15">
        <f ca="1">IF(CK42=0,0,IF(CI42=0,1,CK42/CI42))</f>
        <v>0.26960464724454442</v>
      </c>
      <c r="CM42" s="14">
        <f>+SUM(CM39:CM41)</f>
        <v>167261</v>
      </c>
      <c r="CN42" s="14">
        <f ca="1">+SUM(CN39:CN41)</f>
        <v>188914</v>
      </c>
      <c r="CO42" s="14">
        <f ca="1">SUM(CO39:CO41)</f>
        <v>21653</v>
      </c>
      <c r="CP42" s="15">
        <f ca="1">IF(CO42=0,0,IF(CM42=0,1,CO42/CM42))</f>
        <v>0.12945635862514274</v>
      </c>
      <c r="CQ42" s="14">
        <f>SUM(CQ39:CQ41)</f>
        <v>1805393</v>
      </c>
      <c r="CR42" s="14">
        <f ca="1">SUM(CR39:CR41)</f>
        <v>2268694</v>
      </c>
      <c r="CS42" s="14">
        <f ca="1">SUM(CS39:CS41)</f>
        <v>463301</v>
      </c>
      <c r="CT42" s="15">
        <f ca="1">IF(CS42=0,0,IF(CQ42=0,1,CS42/CQ42))</f>
        <v>0.25662058067135524</v>
      </c>
      <c r="CW42" s="12"/>
      <c r="CX42" s="12"/>
      <c r="CZ42" s="84"/>
      <c r="DA42" s="84"/>
      <c r="DB42" s="84"/>
      <c r="DC42" s="84"/>
      <c r="DD42" s="84"/>
      <c r="DE42" s="84"/>
      <c r="DF42" s="84"/>
      <c r="DG42" s="84"/>
      <c r="DH42" s="84"/>
      <c r="DI42" s="84"/>
      <c r="DJ42" s="84"/>
      <c r="DK42" s="84"/>
      <c r="DL42" s="12"/>
      <c r="DM42" s="12"/>
      <c r="DN42" s="84"/>
      <c r="DO42" s="84"/>
      <c r="DP42" s="84"/>
      <c r="DQ42" s="84"/>
      <c r="DR42" s="84"/>
      <c r="DS42" s="84"/>
      <c r="DT42" s="84"/>
      <c r="DU42" s="84"/>
      <c r="DV42" s="84"/>
      <c r="DW42" s="84"/>
      <c r="DX42" s="84"/>
      <c r="DY42" s="84"/>
      <c r="DZ42"/>
    </row>
    <row r="43" spans="1:130" s="12" customFormat="1" ht="15.6">
      <c r="A43" s="92"/>
      <c r="B43" s="28"/>
      <c r="C43" s="9"/>
      <c r="D43" s="9"/>
      <c r="E43" s="10"/>
      <c r="F43" s="11"/>
      <c r="G43" s="9"/>
      <c r="H43" s="13"/>
      <c r="I43" s="10"/>
      <c r="J43" s="11"/>
      <c r="K43" s="9"/>
      <c r="L43" s="9"/>
      <c r="M43" s="10"/>
      <c r="N43" s="11"/>
      <c r="O43" s="9"/>
      <c r="P43" s="13"/>
      <c r="Q43" s="10"/>
      <c r="R43" s="11"/>
      <c r="S43" s="9"/>
      <c r="T43" s="9"/>
      <c r="U43" s="10"/>
      <c r="V43" s="11"/>
      <c r="W43" s="9"/>
      <c r="X43" s="13"/>
      <c r="Y43" s="10"/>
      <c r="Z43" s="11"/>
      <c r="AA43" s="9"/>
      <c r="AB43" s="9"/>
      <c r="AC43" s="10"/>
      <c r="AD43" s="11"/>
      <c r="AE43" s="9"/>
      <c r="AF43" s="13"/>
      <c r="AG43" s="10"/>
      <c r="AH43" s="11"/>
      <c r="AI43" s="9"/>
      <c r="AJ43" s="9"/>
      <c r="AK43" s="10"/>
      <c r="AL43" s="11"/>
      <c r="AM43" s="9"/>
      <c r="AN43" s="13"/>
      <c r="AO43" s="10"/>
      <c r="AP43" s="11"/>
      <c r="AQ43" s="9"/>
      <c r="AR43" s="9"/>
      <c r="AS43" s="10"/>
      <c r="AT43" s="11"/>
      <c r="AU43" s="9"/>
      <c r="AV43" s="13"/>
      <c r="AW43" s="10"/>
      <c r="AX43" s="11"/>
      <c r="AY43" s="9"/>
      <c r="AZ43" s="9"/>
      <c r="BA43" s="10"/>
      <c r="BB43" s="11"/>
      <c r="BC43" s="9"/>
      <c r="BD43" s="13"/>
      <c r="BE43" s="10"/>
      <c r="BF43" s="11"/>
      <c r="BG43" s="9"/>
      <c r="BH43" s="9"/>
      <c r="BI43" s="10"/>
      <c r="BJ43" s="11"/>
      <c r="BK43" s="9"/>
      <c r="BL43" s="13"/>
      <c r="BM43" s="10"/>
      <c r="BN43" s="11"/>
      <c r="BO43" s="9"/>
      <c r="BP43" s="9"/>
      <c r="BQ43" s="10"/>
      <c r="BR43" s="11"/>
      <c r="BS43" s="9"/>
      <c r="BT43" s="13"/>
      <c r="BU43" s="10"/>
      <c r="BV43" s="11"/>
      <c r="BW43" s="9"/>
      <c r="BX43" s="9"/>
      <c r="BY43" s="10"/>
      <c r="BZ43" s="11"/>
      <c r="CA43" s="9"/>
      <c r="CB43" s="13"/>
      <c r="CC43" s="10"/>
      <c r="CD43" s="11"/>
      <c r="CE43" s="9"/>
      <c r="CF43" s="9"/>
      <c r="CG43" s="10"/>
      <c r="CH43" s="11"/>
      <c r="CI43" s="9"/>
      <c r="CJ43" s="13"/>
      <c r="CK43" s="10"/>
      <c r="CL43" s="11"/>
      <c r="CM43" s="9"/>
      <c r="CN43" s="9"/>
      <c r="CO43" s="10"/>
      <c r="CP43" s="11"/>
      <c r="CQ43" s="9"/>
      <c r="CR43" s="13"/>
      <c r="CS43" s="10"/>
      <c r="CT43" s="11"/>
      <c r="CY43" s="16"/>
      <c r="CZ43" s="84"/>
      <c r="DA43" s="84"/>
      <c r="DB43" s="84"/>
      <c r="DC43" s="84"/>
      <c r="DD43" s="84"/>
      <c r="DE43" s="84"/>
      <c r="DF43" s="84"/>
      <c r="DG43" s="84"/>
      <c r="DH43" s="84"/>
      <c r="DI43" s="84"/>
      <c r="DJ43" s="84"/>
      <c r="DK43" s="84"/>
      <c r="DN43" s="84"/>
      <c r="DO43" s="84"/>
      <c r="DP43" s="84"/>
      <c r="DQ43" s="84"/>
      <c r="DR43" s="84"/>
      <c r="DS43" s="84"/>
      <c r="DT43" s="84"/>
      <c r="DU43" s="84"/>
      <c r="DV43" s="84"/>
      <c r="DW43" s="84"/>
      <c r="DX43" s="84"/>
      <c r="DY43" s="84"/>
      <c r="DZ43"/>
    </row>
    <row r="44" spans="1:130" s="12" customFormat="1" ht="15" customHeight="1">
      <c r="A44" s="99"/>
      <c r="B44" s="31" t="s">
        <v>6</v>
      </c>
      <c r="C44" s="21">
        <f>+CZ44</f>
        <v>76659</v>
      </c>
      <c r="D44" s="21">
        <f ca="1">OFFSET(CZ44,0,14,1,1)</f>
        <v>81566</v>
      </c>
      <c r="E44" s="21">
        <f ca="1">SUM(D44-C44)</f>
        <v>4907</v>
      </c>
      <c r="F44" s="22">
        <f ca="1">IF(E44=0,0,IF(C44=0,1,E44/C44))</f>
        <v>6.4010748900977049E-2</v>
      </c>
      <c r="G44" s="21">
        <f>SUMIF($C$6:F$6,G$5,$C44:F44)</f>
        <v>76659</v>
      </c>
      <c r="H44" s="21">
        <f ca="1">SUMIF($C$6:G$6,H$5,$C44:G44)</f>
        <v>81566</v>
      </c>
      <c r="I44" s="21">
        <f ca="1">SUM(H44-G44)</f>
        <v>4907</v>
      </c>
      <c r="J44" s="22">
        <f ca="1">IF(I44=0,0,IF(G44=0,1,I44/G44))</f>
        <v>6.4010748900977049E-2</v>
      </c>
      <c r="K44" s="21">
        <f>+DA44</f>
        <v>79630</v>
      </c>
      <c r="L44" s="21">
        <f ca="1">OFFSET(DA44,0,14,1,1)</f>
        <v>79754</v>
      </c>
      <c r="M44" s="21">
        <f ca="1">SUM(L44-K44)</f>
        <v>124</v>
      </c>
      <c r="N44" s="22">
        <f ca="1">IF(M44=0,0,IF(K44=0,1,M44/K44))</f>
        <v>1.5572020595253045E-3</v>
      </c>
      <c r="O44" s="21">
        <f>SUMIF($C$6:N$6,O$5,$C44:N44)</f>
        <v>156289</v>
      </c>
      <c r="P44" s="21">
        <f ca="1">SUMIF($C$6:O$6,P$5,$C44:O44)</f>
        <v>161320</v>
      </c>
      <c r="Q44" s="21">
        <f ca="1">SUM(P44-O44)</f>
        <v>5031</v>
      </c>
      <c r="R44" s="22">
        <f ca="1">IF(Q44=0,0,IF(O44=0,1,Q44/O44))</f>
        <v>3.2190365284824905E-2</v>
      </c>
      <c r="S44" s="21">
        <f>+DB44</f>
        <v>107423</v>
      </c>
      <c r="T44" s="21">
        <f ca="1">OFFSET(DB44,0,14,1,1)</f>
        <v>114918</v>
      </c>
      <c r="U44" s="21">
        <f ca="1">SUM(T44-S44)</f>
        <v>7495</v>
      </c>
      <c r="V44" s="22">
        <f ca="1">IF(U44=0,0,IF(S44=0,1,U44/S44))</f>
        <v>6.9770905671969696E-2</v>
      </c>
      <c r="W44" s="21">
        <f>SUMIF($C$6:V$6,W$5,$C44:V44)</f>
        <v>263712</v>
      </c>
      <c r="X44" s="21">
        <f ca="1">SUMIF($C$6:W$6,X$5,$C44:W44)</f>
        <v>276238</v>
      </c>
      <c r="Y44" s="21">
        <f ca="1">SUM(X44-W44)</f>
        <v>12526</v>
      </c>
      <c r="Z44" s="22">
        <f ca="1">IF(Y44=0,0,IF(W44=0,1,Y44/W44))</f>
        <v>4.7498786555029732E-2</v>
      </c>
      <c r="AA44" s="21">
        <f>+DC44</f>
        <v>119728</v>
      </c>
      <c r="AB44" s="21">
        <f ca="1">OFFSET(DC44,0,14,1,1)</f>
        <v>128583</v>
      </c>
      <c r="AC44" s="21">
        <f ca="1">SUM(AB44-AA44)</f>
        <v>8855</v>
      </c>
      <c r="AD44" s="22">
        <f ca="1">IF(AC44=0,0,IF(AA44=0,1,AC44/AA44))</f>
        <v>7.3959307764265667E-2</v>
      </c>
      <c r="AE44" s="21">
        <f>SUMIF($C$6:AD$6,AE$5,$C44:AD44)</f>
        <v>383440</v>
      </c>
      <c r="AF44" s="21">
        <f ca="1">SUMIF($C$6:AE$6,AF$5,$C44:AE44)</f>
        <v>404821</v>
      </c>
      <c r="AG44" s="21">
        <f ca="1">SUM(AF44-AE44)</f>
        <v>21381</v>
      </c>
      <c r="AH44" s="22">
        <f ca="1">IF(AG44=0,0,IF(AE44=0,1,AG44/AE44))</f>
        <v>5.5761005633215108E-2</v>
      </c>
      <c r="AI44" s="21">
        <f>+DD44</f>
        <v>146384</v>
      </c>
      <c r="AJ44" s="21">
        <f ca="1">OFFSET(DD44,0,14,1,1)</f>
        <v>149605</v>
      </c>
      <c r="AK44" s="21">
        <f ca="1">SUM(AJ44-AI44)</f>
        <v>3221</v>
      </c>
      <c r="AL44" s="22">
        <f ca="1">IF(AK44=0,0,IF(AI44=0,1,AK44/AI44))</f>
        <v>2.2003770903923928E-2</v>
      </c>
      <c r="AM44" s="21">
        <f>SUMIF($C$6:AL$6,AM$5,$C44:AL44)</f>
        <v>529824</v>
      </c>
      <c r="AN44" s="21">
        <f ca="1">SUMIF($C$6:AM$6,AN$5,$C44:AM44)</f>
        <v>554426</v>
      </c>
      <c r="AO44" s="21">
        <f ca="1">SUM(AN44-AM44)</f>
        <v>24602</v>
      </c>
      <c r="AP44" s="22">
        <f ca="1">IF(AO44=0,0,IF(AM44=0,1,AO44/AM44))</f>
        <v>4.6434287612490188E-2</v>
      </c>
      <c r="AQ44" s="21">
        <f>+DE44</f>
        <v>149149</v>
      </c>
      <c r="AR44" s="21">
        <f ca="1">OFFSET(DE44,0,14,1,1)</f>
        <v>159953</v>
      </c>
      <c r="AS44" s="21">
        <f ca="1">SUM(AR44-AQ44)</f>
        <v>10804</v>
      </c>
      <c r="AT44" s="22">
        <f ca="1">IF(AS44=0,0,IF(AQ44=0,1,AS44/AQ44))</f>
        <v>7.2437629484609356E-2</v>
      </c>
      <c r="AU44" s="21">
        <f>SUMIF($C$6:AT$6,AU$5,$C44:AT44)</f>
        <v>678973</v>
      </c>
      <c r="AV44" s="21">
        <f ca="1">SUMIF($C$6:AU$6,AV$5,$C44:AU44)</f>
        <v>714379</v>
      </c>
      <c r="AW44" s="21">
        <f ca="1">SUM(AV44-AU44)</f>
        <v>35406</v>
      </c>
      <c r="AX44" s="22">
        <f ca="1">IF(AW44=0,0,IF(AU44=0,1,AW44/AU44))</f>
        <v>5.2146403465233519E-2</v>
      </c>
      <c r="AY44" s="21">
        <f>+DF44</f>
        <v>227053</v>
      </c>
      <c r="AZ44" s="21">
        <f ca="1">OFFSET(DF44,0,14,1,1)</f>
        <v>242491</v>
      </c>
      <c r="BA44" s="21">
        <f ca="1">SUM(AZ44-AY44)</f>
        <v>15438</v>
      </c>
      <c r="BB44" s="22">
        <f ca="1">IF(BA44=0,0,IF(AY44=0,1,BA44/AY44))</f>
        <v>6.7992935570109186E-2</v>
      </c>
      <c r="BC44" s="21">
        <f>SUMIF($C$6:BB$6,BC$5,$C44:BB44)</f>
        <v>906026</v>
      </c>
      <c r="BD44" s="21">
        <f ca="1">SUMIF($C$6:BC$6,BD$5,$C44:BC44)</f>
        <v>956870</v>
      </c>
      <c r="BE44" s="21">
        <f ca="1">SUM(BD44-BC44)</f>
        <v>50844</v>
      </c>
      <c r="BF44" s="22">
        <f ca="1">IF(BE44=0,0,IF(BC44=0,1,BE44/BC44))</f>
        <v>5.6117594859308673E-2</v>
      </c>
      <c r="BG44" s="21">
        <f>+DG44</f>
        <v>235012</v>
      </c>
      <c r="BH44" s="21">
        <f ca="1">OFFSET(DG44,0,14,1,1)</f>
        <v>240626</v>
      </c>
      <c r="BI44" s="21">
        <f ca="1">SUM(BH44-BG44)</f>
        <v>5614</v>
      </c>
      <c r="BJ44" s="22">
        <f ca="1">IF(BI44=0,0,IF(BG44=0,1,BI44/BG44))</f>
        <v>2.3888141882116659E-2</v>
      </c>
      <c r="BK44" s="21">
        <f>SUMIF($C$6:BJ$6,BK$5,$C44:BJ44)</f>
        <v>1141038</v>
      </c>
      <c r="BL44" s="21">
        <f ca="1">SUMIF($C$6:BK$6,BL$5,$C44:BK44)</f>
        <v>1197496</v>
      </c>
      <c r="BM44" s="21">
        <f ca="1">SUM(BL44-BK44)</f>
        <v>56458</v>
      </c>
      <c r="BN44" s="22">
        <f ca="1">IF(BM44=0,0,IF(BK44=0,1,BM44/BK44))</f>
        <v>4.947950900846422E-2</v>
      </c>
      <c r="BO44" s="21">
        <f>+DH44</f>
        <v>155451</v>
      </c>
      <c r="BP44" s="21">
        <f ca="1">OFFSET(DH44,0,14,1,1)</f>
        <v>160103</v>
      </c>
      <c r="BQ44" s="21">
        <f ca="1">SUM(BP44-BO44)</f>
        <v>4652</v>
      </c>
      <c r="BR44" s="22">
        <f ca="1">IF(BQ44=0,0,IF(BO44=0,1,BQ44/BO44))</f>
        <v>2.9925828717730991E-2</v>
      </c>
      <c r="BS44" s="21">
        <f>SUMIF($C$6:BR$6,BS$5,$C44:BR44)</f>
        <v>1296489</v>
      </c>
      <c r="BT44" s="21">
        <f ca="1">SUMIF($C$6:BS$6,BT$5,$C44:BS44)</f>
        <v>1357599</v>
      </c>
      <c r="BU44" s="21">
        <f ca="1">SUM(BT44-BS44)</f>
        <v>61110</v>
      </c>
      <c r="BV44" s="22">
        <f ca="1">IF(BU44=0,0,IF(BS44=0,1,BU44/BS44))</f>
        <v>4.7134993046605102E-2</v>
      </c>
      <c r="BW44" s="21">
        <f>+DI44</f>
        <v>133473</v>
      </c>
      <c r="BX44" s="21">
        <f ca="1">OFFSET(DI44,0,14,1,1)</f>
        <v>139504</v>
      </c>
      <c r="BY44" s="21">
        <f ca="1">SUM(BX44-BW44)</f>
        <v>6031</v>
      </c>
      <c r="BZ44" s="22">
        <f ca="1">IF(BY44=0,0,IF(BW44=0,1,BY44/BW44))</f>
        <v>4.5185168535958581E-2</v>
      </c>
      <c r="CA44" s="21">
        <f>SUMIF($C$6:BZ$6,CA$5,$C44:BZ44)</f>
        <v>1429962</v>
      </c>
      <c r="CB44" s="21">
        <f ca="1">SUMIF($C$6:CA$6,CB$5,$C44:CA44)</f>
        <v>1497103</v>
      </c>
      <c r="CC44" s="21">
        <f ca="1">SUM(CB44-CA44)</f>
        <v>67141</v>
      </c>
      <c r="CD44" s="22">
        <f ca="1">IF(CC44=0,0,IF(CA44=0,1,CC44/CA44))</f>
        <v>4.6952995953738634E-2</v>
      </c>
      <c r="CE44" s="21">
        <f>+DJ44</f>
        <v>114609</v>
      </c>
      <c r="CF44" s="21">
        <f ca="1">OFFSET(DJ44,0,14,1,1)</f>
        <v>120795</v>
      </c>
      <c r="CG44" s="21">
        <f ca="1">SUM(CF44-CE44)</f>
        <v>6186</v>
      </c>
      <c r="CH44" s="22">
        <f ca="1">IF(CG44=0,0,IF(CE44=0,1,CG44/CE44))</f>
        <v>5.3974818731513233E-2</v>
      </c>
      <c r="CI44" s="21">
        <f>SUMIF($C$6:CH$6,CI$5,$C44:CH44)</f>
        <v>1544571</v>
      </c>
      <c r="CJ44" s="21">
        <f ca="1">SUMIF($C$6:CI$6,CJ$5,$C44:CI44)</f>
        <v>1617898</v>
      </c>
      <c r="CK44" s="21">
        <f ca="1">SUM(CJ44-CI44)</f>
        <v>73327</v>
      </c>
      <c r="CL44" s="22">
        <f ca="1">IF(CK44=0,0,IF(CI44=0,1,CK44/CI44))</f>
        <v>4.7474023531453073E-2</v>
      </c>
      <c r="CM44" s="21">
        <f>+DK44</f>
        <v>95940</v>
      </c>
      <c r="CN44" s="21">
        <f ca="1">OFFSET(DK44,0,14,1,1)</f>
        <v>100040</v>
      </c>
      <c r="CO44" s="21">
        <f ca="1">SUM(CN44-CM44)</f>
        <v>4100</v>
      </c>
      <c r="CP44" s="22">
        <f ca="1">IF(CO44=0,0,IF(CM44=0,1,CO44/CM44))</f>
        <v>4.2735042735042736E-2</v>
      </c>
      <c r="CQ44" s="21">
        <f>SUMIF($C$6:CP$6,CQ$5,$C44:CP44)</f>
        <v>1640511</v>
      </c>
      <c r="CR44" s="21">
        <f ca="1">SUMIF($C$6:CQ$6,CR$5,$C44:CQ44)</f>
        <v>1717938</v>
      </c>
      <c r="CS44" s="21">
        <f ca="1">SUM(CR44-CQ44)</f>
        <v>77427</v>
      </c>
      <c r="CT44" s="22">
        <f ca="1">IF(CS44=0,0,IF(CQ44=0,1,CS44/CQ44))</f>
        <v>4.719687950888473E-2</v>
      </c>
      <c r="CW44" s="12" t="s">
        <v>17</v>
      </c>
      <c r="CX44" s="81" t="s">
        <v>6</v>
      </c>
      <c r="CZ44" s="83">
        <f>SUMIF(TIBA!$A$73:$A$78,'2009-2010'!CZ$7,TIBA!D$73:D$78)</f>
        <v>76659</v>
      </c>
      <c r="DA44" s="83">
        <f>SUMIF(TIBA!$A$73:$A$78,'2009-2010'!DA$7,TIBA!E$73:E$78)</f>
        <v>79630</v>
      </c>
      <c r="DB44" s="83">
        <f>SUMIF(TIBA!$A$73:$A$78,'2009-2010'!DB$7,TIBA!F$73:F$78)</f>
        <v>107423</v>
      </c>
      <c r="DC44" s="83">
        <f>SUMIF(TIBA!$A$73:$A$78,'2009-2010'!DC$7,TIBA!G$73:G$78)</f>
        <v>119728</v>
      </c>
      <c r="DD44" s="83">
        <f>SUMIF(TIBA!$A$73:$A$78,'2009-2010'!DD$7,TIBA!H$73:H$78)</f>
        <v>146384</v>
      </c>
      <c r="DE44" s="83">
        <f>SUMIF(TIBA!$A$73:$A$78,'2009-2010'!DE$7,TIBA!I$73:I$78)</f>
        <v>149149</v>
      </c>
      <c r="DF44" s="83">
        <f>SUMIF(TIBA!$A$73:$A$78,'2009-2010'!DF$7,TIBA!J$73:J$78)</f>
        <v>227053</v>
      </c>
      <c r="DG44" s="83">
        <f>SUMIF(TIBA!$A$73:$A$78,'2009-2010'!DG$7,TIBA!K$73:K$78)</f>
        <v>235012</v>
      </c>
      <c r="DH44" s="83">
        <f>SUMIF(TIBA!$A$73:$A$78,'2009-2010'!DH$7,TIBA!L$73:L$78)</f>
        <v>155451</v>
      </c>
      <c r="DI44" s="83">
        <f>SUMIF(TIBA!$A$73:$A$78,'2009-2010'!DI$7,TIBA!M$73:M$78)</f>
        <v>133473</v>
      </c>
      <c r="DJ44" s="83">
        <f>SUMIF(TIBA!$A$73:$A$78,'2009-2010'!DJ$7,TIBA!N$73:N$78)</f>
        <v>114609</v>
      </c>
      <c r="DK44" s="83">
        <f>SUMIF(TIBA!$A$73:$A$78,'2009-2010'!DK$7,TIBA!O$73:O$78)</f>
        <v>95940</v>
      </c>
      <c r="DN44" s="83">
        <f>SUMIF(TIBA!$A$73:$A$78,'2009-2010'!DN$7,TIBA!D$73:D$78)</f>
        <v>81566</v>
      </c>
      <c r="DO44" s="83">
        <f>SUMIF(TIBA!$A$73:$A$78,'2009-2010'!DO$7,TIBA!E$73:E$78)</f>
        <v>79754</v>
      </c>
      <c r="DP44" s="83">
        <f>SUMIF(TIBA!$A$73:$A$78,'2009-2010'!DP$7,TIBA!F$73:F$78)</f>
        <v>114918</v>
      </c>
      <c r="DQ44" s="83">
        <f>SUMIF(TIBA!$A$73:$A$78,'2009-2010'!DQ$7,TIBA!G$73:G$78)</f>
        <v>128583</v>
      </c>
      <c r="DR44" s="83">
        <f>SUMIF(TIBA!$A$73:$A$78,'2009-2010'!DR$7,TIBA!H$73:H$78)</f>
        <v>149605</v>
      </c>
      <c r="DS44" s="83">
        <f>SUMIF(TIBA!$A$73:$A$78,'2009-2010'!DS$7,TIBA!I$73:I$78)</f>
        <v>159953</v>
      </c>
      <c r="DT44" s="83">
        <f>SUMIF(TIBA!$A$73:$A$78,'2009-2010'!DT$7,TIBA!J$73:J$78)</f>
        <v>242491</v>
      </c>
      <c r="DU44" s="83">
        <f>SUMIF(TIBA!$A$73:$A$78,'2009-2010'!DU$7,TIBA!K$73:K$78)</f>
        <v>240626</v>
      </c>
      <c r="DV44" s="83">
        <f>SUMIF(TIBA!$A$73:$A$78,'2009-2010'!DV$7,TIBA!L$73:L$78)</f>
        <v>160103</v>
      </c>
      <c r="DW44" s="83">
        <f>SUMIF(TIBA!$A$73:$A$78,'2009-2010'!DW$7,TIBA!M$73:M$78)</f>
        <v>139504</v>
      </c>
      <c r="DX44" s="83">
        <f>SUMIF(TIBA!$A$73:$A$78,'2009-2010'!DX$7,TIBA!N$73:N$78)</f>
        <v>120795</v>
      </c>
      <c r="DY44" s="83">
        <f>SUMIF(TIBA!$A$73:$A$78,'2009-2010'!DY$7,TIBA!O$73:O$78)</f>
        <v>100040</v>
      </c>
      <c r="DZ44"/>
    </row>
    <row r="45" spans="1:130" s="12" customFormat="1" ht="15.6">
      <c r="A45" s="101" t="str">
        <f>+CW46</f>
        <v>Thousand Islands Bridge</v>
      </c>
      <c r="B45" s="29" t="s">
        <v>7</v>
      </c>
      <c r="C45" s="21">
        <f>+CZ45</f>
        <v>27121</v>
      </c>
      <c r="D45" s="21">
        <f ca="1">OFFSET(CZ45,0,14,1,1)</f>
        <v>27974</v>
      </c>
      <c r="E45" s="21">
        <f ca="1">SUM(D45-C45)</f>
        <v>853</v>
      </c>
      <c r="F45" s="22">
        <f ca="1">IF(E45=0,0,IF(C45=0,1,E45/C45))</f>
        <v>3.1451642638545774E-2</v>
      </c>
      <c r="G45" s="21">
        <f>SUMIF($C$6:F$6,G$5,$C45:F45)</f>
        <v>27121</v>
      </c>
      <c r="H45" s="21">
        <f ca="1">SUMIF($C$6:G$6,H$5,$C45:G45)</f>
        <v>27974</v>
      </c>
      <c r="I45" s="21">
        <f ca="1">SUM(H45-G45)</f>
        <v>853</v>
      </c>
      <c r="J45" s="22">
        <f ca="1">IF(I45=0,0,IF(G45=0,1,I45/G45))</f>
        <v>3.1451642638545774E-2</v>
      </c>
      <c r="K45" s="21">
        <f>+DA45</f>
        <v>26132</v>
      </c>
      <c r="L45" s="21">
        <f ca="1">OFFSET(DA45,0,14,1,1)</f>
        <v>27480</v>
      </c>
      <c r="M45" s="21">
        <f ca="1">SUM(L45-K45)</f>
        <v>1348</v>
      </c>
      <c r="N45" s="22">
        <f ca="1">IF(M45=0,0,IF(K45=0,1,M45/K45))</f>
        <v>5.1584264503290983E-2</v>
      </c>
      <c r="O45" s="21">
        <f>SUMIF($C$6:N$6,O$5,$C45:N45)</f>
        <v>53253</v>
      </c>
      <c r="P45" s="21">
        <f ca="1">SUMIF($C$6:O$6,P$5,$C45:O45)</f>
        <v>55454</v>
      </c>
      <c r="Q45" s="21">
        <f ca="1">SUM(P45-O45)</f>
        <v>2201</v>
      </c>
      <c r="R45" s="22">
        <f ca="1">IF(Q45=0,0,IF(O45=0,1,Q45/O45))</f>
        <v>4.1331004826019188E-2</v>
      </c>
      <c r="S45" s="21">
        <f>+DB45</f>
        <v>29305</v>
      </c>
      <c r="T45" s="21">
        <f ca="1">OFFSET(DB45,0,14,1,1)</f>
        <v>32962</v>
      </c>
      <c r="U45" s="21">
        <f ca="1">SUM(T45-S45)</f>
        <v>3657</v>
      </c>
      <c r="V45" s="22">
        <f ca="1">IF(U45=0,0,IF(S45=0,1,U45/S45))</f>
        <v>0.12479099129841324</v>
      </c>
      <c r="W45" s="21">
        <f>SUMIF($C$6:V$6,W$5,$C45:V45)</f>
        <v>82558</v>
      </c>
      <c r="X45" s="21">
        <f ca="1">SUMIF($C$6:W$6,X$5,$C45:W45)</f>
        <v>88416</v>
      </c>
      <c r="Y45" s="21">
        <f ca="1">SUM(X45-W45)</f>
        <v>5858</v>
      </c>
      <c r="Z45" s="22">
        <f ca="1">IF(Y45=0,0,IF(W45=0,1,Y45/W45))</f>
        <v>7.0956176263959878E-2</v>
      </c>
      <c r="AA45" s="21">
        <f>+DC45</f>
        <v>29068</v>
      </c>
      <c r="AB45" s="21">
        <f ca="1">OFFSET(DC45,0,14,1,1)</f>
        <v>31787</v>
      </c>
      <c r="AC45" s="21">
        <f ca="1">SUM(AB45-AA45)</f>
        <v>2719</v>
      </c>
      <c r="AD45" s="22">
        <f ca="1">IF(AC45=0,0,IF(AA45=0,1,AC45/AA45))</f>
        <v>9.3539287188661072E-2</v>
      </c>
      <c r="AE45" s="21">
        <f>SUMIF($C$6:AD$6,AE$5,$C45:AD45)</f>
        <v>111626</v>
      </c>
      <c r="AF45" s="21">
        <f ca="1">SUMIF($C$6:AE$6,AF$5,$C45:AE45)</f>
        <v>120203</v>
      </c>
      <c r="AG45" s="21">
        <f ca="1">SUM(AF45-AE45)</f>
        <v>8577</v>
      </c>
      <c r="AH45" s="22">
        <f ca="1">IF(AG45=0,0,IF(AE45=0,1,AG45/AE45))</f>
        <v>7.6836937631017857E-2</v>
      </c>
      <c r="AI45" s="21">
        <f>+DD45</f>
        <v>29025</v>
      </c>
      <c r="AJ45" s="21">
        <f ca="1">OFFSET(DD45,0,14,1,1)</f>
        <v>31413</v>
      </c>
      <c r="AK45" s="21">
        <f ca="1">SUM(AJ45-AI45)</f>
        <v>2388</v>
      </c>
      <c r="AL45" s="22">
        <f ca="1">IF(AK45=0,0,IF(AI45=0,1,AK45/AI45))</f>
        <v>8.2273901808785535E-2</v>
      </c>
      <c r="AM45" s="21">
        <f>SUMIF($C$6:AL$6,AM$5,$C45:AL45)</f>
        <v>140651</v>
      </c>
      <c r="AN45" s="21">
        <f ca="1">SUMIF($C$6:AM$6,AN$5,$C45:AM45)</f>
        <v>151616</v>
      </c>
      <c r="AO45" s="21">
        <f ca="1">SUM(AN45-AM45)</f>
        <v>10965</v>
      </c>
      <c r="AP45" s="22">
        <f ca="1">IF(AO45=0,0,IF(AM45=0,1,AO45/AM45))</f>
        <v>7.7958919595310372E-2</v>
      </c>
      <c r="AQ45" s="21">
        <f>+DE45</f>
        <v>30466</v>
      </c>
      <c r="AR45" s="21">
        <f ca="1">OFFSET(DE45,0,14,1,1)</f>
        <v>33059</v>
      </c>
      <c r="AS45" s="21">
        <f ca="1">SUM(AR45-AQ45)</f>
        <v>2593</v>
      </c>
      <c r="AT45" s="22">
        <f ca="1">IF(AS45=0,0,IF(AQ45=0,1,AS45/AQ45))</f>
        <v>8.5111271581435041E-2</v>
      </c>
      <c r="AU45" s="21">
        <f>SUMIF($C$6:AT$6,AU$5,$C45:AT45)</f>
        <v>171117</v>
      </c>
      <c r="AV45" s="21">
        <f ca="1">SUMIF($C$6:AU$6,AV$5,$C45:AU45)</f>
        <v>184675</v>
      </c>
      <c r="AW45" s="21">
        <f ca="1">SUM(AV45-AU45)</f>
        <v>13558</v>
      </c>
      <c r="AX45" s="22">
        <f ca="1">IF(AW45=0,0,IF(AU45=0,1,AW45/AU45))</f>
        <v>7.9232338107844344E-2</v>
      </c>
      <c r="AY45" s="21">
        <f>+DF45</f>
        <v>29630</v>
      </c>
      <c r="AZ45" s="21">
        <f ca="1">OFFSET(DF45,0,14,1,1)</f>
        <v>28807</v>
      </c>
      <c r="BA45" s="21">
        <f ca="1">SUM(AZ45-AY45)</f>
        <v>-823</v>
      </c>
      <c r="BB45" s="22">
        <f ca="1">IF(BA45=0,0,IF(AY45=0,1,BA45/AY45))</f>
        <v>-2.7775902801214985E-2</v>
      </c>
      <c r="BC45" s="21">
        <f>SUMIF($C$6:BB$6,BC$5,$C45:BB45)</f>
        <v>200747</v>
      </c>
      <c r="BD45" s="21">
        <f ca="1">SUMIF($C$6:BC$6,BD$5,$C45:BC45)</f>
        <v>213482</v>
      </c>
      <c r="BE45" s="21">
        <f ca="1">SUM(BD45-BC45)</f>
        <v>12735</v>
      </c>
      <c r="BF45" s="22">
        <f ca="1">IF(BE45=0,0,IF(BC45=0,1,BE45/BC45))</f>
        <v>6.3438058850194518E-2</v>
      </c>
      <c r="BG45" s="21">
        <f>+DG45</f>
        <v>29291</v>
      </c>
      <c r="BH45" s="21">
        <f ca="1">OFFSET(DG45,0,14,1,1)</f>
        <v>30062</v>
      </c>
      <c r="BI45" s="21">
        <f ca="1">SUM(BH45-BG45)</f>
        <v>771</v>
      </c>
      <c r="BJ45" s="22">
        <f ca="1">IF(BI45=0,0,IF(BG45=0,1,BI45/BG45))</f>
        <v>2.6322078454132668E-2</v>
      </c>
      <c r="BK45" s="21">
        <f>SUMIF($C$6:BJ$6,BK$5,$C45:BJ45)</f>
        <v>230038</v>
      </c>
      <c r="BL45" s="21">
        <f ca="1">SUMIF($C$6:BK$6,BL$5,$C45:BK45)</f>
        <v>243544</v>
      </c>
      <c r="BM45" s="21">
        <f ca="1">SUM(BL45-BK45)</f>
        <v>13506</v>
      </c>
      <c r="BN45" s="22">
        <f ca="1">IF(BM45=0,0,IF(BK45=0,1,BM45/BK45))</f>
        <v>5.871203888053278E-2</v>
      </c>
      <c r="BO45" s="21">
        <f>+DH45</f>
        <v>30695</v>
      </c>
      <c r="BP45" s="21">
        <f ca="1">OFFSET(DH45,0,14,1,1)</f>
        <v>30933</v>
      </c>
      <c r="BQ45" s="21">
        <f ca="1">SUM(BP45-BO45)</f>
        <v>238</v>
      </c>
      <c r="BR45" s="22">
        <f ca="1">IF(BQ45=0,0,IF(BO45=0,1,BQ45/BO45))</f>
        <v>7.7537058152793619E-3</v>
      </c>
      <c r="BS45" s="21">
        <f>SUMIF($C$6:BR$6,BS$5,$C45:BR45)</f>
        <v>260733</v>
      </c>
      <c r="BT45" s="21">
        <f ca="1">SUMIF($C$6:BS$6,BT$5,$C45:BS45)</f>
        <v>274477</v>
      </c>
      <c r="BU45" s="21">
        <f ca="1">SUM(BT45-BS45)</f>
        <v>13744</v>
      </c>
      <c r="BV45" s="22">
        <f ca="1">IF(BU45=0,0,IF(BS45=0,1,BU45/BS45))</f>
        <v>5.2712928551430005E-2</v>
      </c>
      <c r="BW45" s="21">
        <f>+DI45</f>
        <v>31926</v>
      </c>
      <c r="BX45" s="21">
        <f ca="1">OFFSET(DI45,0,14,1,1)</f>
        <v>30045</v>
      </c>
      <c r="BY45" s="21">
        <f ca="1">SUM(BX45-BW45)</f>
        <v>-1881</v>
      </c>
      <c r="BZ45" s="22">
        <f ca="1">IF(BY45=0,0,IF(BW45=0,1,BY45/BW45))</f>
        <v>-5.8917496711144525E-2</v>
      </c>
      <c r="CA45" s="21">
        <f>SUMIF($C$6:BZ$6,CA$5,$C45:BZ45)</f>
        <v>292659</v>
      </c>
      <c r="CB45" s="21">
        <f ca="1">SUMIF($C$6:CA$6,CB$5,$C45:CA45)</f>
        <v>304522</v>
      </c>
      <c r="CC45" s="21">
        <f ca="1">SUM(CB45-CA45)</f>
        <v>11863</v>
      </c>
      <c r="CD45" s="22">
        <f ca="1">IF(CC45=0,0,IF(CA45=0,1,CC45/CA45))</f>
        <v>4.0535230421753644E-2</v>
      </c>
      <c r="CE45" s="21">
        <f>+DJ45</f>
        <v>29733</v>
      </c>
      <c r="CF45" s="21">
        <f ca="1">OFFSET(DJ45,0,14,1,1)</f>
        <v>29077</v>
      </c>
      <c r="CG45" s="21">
        <f ca="1">SUM(CF45-CE45)</f>
        <v>-656</v>
      </c>
      <c r="CH45" s="22">
        <f ca="1">IF(CG45=0,0,IF(CE45=0,1,CG45/CE45))</f>
        <v>-2.2063027612417178E-2</v>
      </c>
      <c r="CI45" s="21">
        <f>SUMIF($C$6:CH$6,CI$5,$C45:CH45)</f>
        <v>322392</v>
      </c>
      <c r="CJ45" s="21">
        <f ca="1">SUMIF($C$6:CI$6,CJ$5,$C45:CI45)</f>
        <v>333599</v>
      </c>
      <c r="CK45" s="21">
        <f ca="1">SUM(CJ45-CI45)</f>
        <v>11207</v>
      </c>
      <c r="CL45" s="22">
        <f ca="1">IF(CK45=0,0,IF(CI45=0,1,CK45/CI45))</f>
        <v>3.4762028834462395E-2</v>
      </c>
      <c r="CM45" s="21">
        <f>+DK45</f>
        <v>26371</v>
      </c>
      <c r="CN45" s="21">
        <f ca="1">OFFSET(DK45,0,14,1,1)</f>
        <v>26335</v>
      </c>
      <c r="CO45" s="21">
        <f ca="1">SUM(CN45-CM45)</f>
        <v>-36</v>
      </c>
      <c r="CP45" s="22">
        <f ca="1">IF(CO45=0,0,IF(CM45=0,1,CO45/CM45))</f>
        <v>-1.3651359447878352E-3</v>
      </c>
      <c r="CQ45" s="21">
        <f>SUMIF($C$6:CP$6,CQ$5,$C45:CP45)</f>
        <v>348763</v>
      </c>
      <c r="CR45" s="21">
        <f ca="1">SUMIF($C$6:CQ$6,CR$5,$C45:CQ45)</f>
        <v>359934</v>
      </c>
      <c r="CS45" s="21">
        <f ca="1">SUM(CR45-CQ45)</f>
        <v>11171</v>
      </c>
      <c r="CT45" s="22">
        <f ca="1">IF(CS45=0,0,IF(CQ45=0,1,CS45/CQ45))</f>
        <v>3.20303472558729E-2</v>
      </c>
      <c r="CW45" s="12" t="s">
        <v>17</v>
      </c>
      <c r="CX45" s="81" t="s">
        <v>7</v>
      </c>
      <c r="CY45" s="16"/>
      <c r="CZ45" s="83">
        <f>SUMIF(TIBA!$A$87:$A$92,'2009-2010'!CZ$7,TIBA!D$87:D$92)</f>
        <v>27121</v>
      </c>
      <c r="DA45" s="83">
        <f>SUMIF(TIBA!$A$87:$A$92,'2009-2010'!DA$7,TIBA!E$87:E$92)</f>
        <v>26132</v>
      </c>
      <c r="DB45" s="83">
        <f>SUMIF(TIBA!$A$87:$A$92,'2009-2010'!DB$7,TIBA!F$87:F$92)</f>
        <v>29305</v>
      </c>
      <c r="DC45" s="83">
        <f>SUMIF(TIBA!$A$87:$A$92,'2009-2010'!DC$7,TIBA!G$87:G$92)</f>
        <v>29068</v>
      </c>
      <c r="DD45" s="83">
        <f>SUMIF(TIBA!$A$87:$A$92,'2009-2010'!DD$7,TIBA!H$87:H$92)</f>
        <v>29025</v>
      </c>
      <c r="DE45" s="83">
        <f>SUMIF(TIBA!$A$87:$A$92,'2009-2010'!DE$7,TIBA!I$87:I$92)</f>
        <v>30466</v>
      </c>
      <c r="DF45" s="83">
        <f>SUMIF(TIBA!$A$87:$A$92,'2009-2010'!DF$7,TIBA!J$87:J$92)</f>
        <v>29630</v>
      </c>
      <c r="DG45" s="83">
        <f>SUMIF(TIBA!$A$87:$A$92,'2009-2010'!DG$7,TIBA!K$87:K$92)</f>
        <v>29291</v>
      </c>
      <c r="DH45" s="83">
        <f>SUMIF(TIBA!$A$87:$A$92,'2009-2010'!DH$7,TIBA!L$87:L$92)</f>
        <v>30695</v>
      </c>
      <c r="DI45" s="83">
        <f>SUMIF(TIBA!$A$87:$A$92,'2009-2010'!DI$7,TIBA!M$87:M$92)</f>
        <v>31926</v>
      </c>
      <c r="DJ45" s="83">
        <f>SUMIF(TIBA!$A$87:$A$92,'2009-2010'!DJ$7,TIBA!N$87:N$92)</f>
        <v>29733</v>
      </c>
      <c r="DK45" s="83">
        <f>SUMIF(TIBA!$A$87:$A$92,'2009-2010'!DK$7,TIBA!O$87:O$92)</f>
        <v>26371</v>
      </c>
      <c r="DN45" s="83">
        <f>SUMIF(TIBA!$A$87:$A$92,'2009-2010'!DN$7,TIBA!D$87:D$92)</f>
        <v>27974</v>
      </c>
      <c r="DO45" s="83">
        <f>SUMIF(TIBA!$A$87:$A$92,'2009-2010'!DO$7,TIBA!E$87:E$92)</f>
        <v>27480</v>
      </c>
      <c r="DP45" s="83">
        <f>SUMIF(TIBA!$A$87:$A$92,'2009-2010'!DP$7,TIBA!F$87:F$92)</f>
        <v>32962</v>
      </c>
      <c r="DQ45" s="83">
        <f>SUMIF(TIBA!$A$87:$A$92,'2009-2010'!DQ$7,TIBA!G$87:G$92)</f>
        <v>31787</v>
      </c>
      <c r="DR45" s="83">
        <f>SUMIF(TIBA!$A$87:$A$92,'2009-2010'!DR$7,TIBA!H$87:H$92)</f>
        <v>31413</v>
      </c>
      <c r="DS45" s="83">
        <f>SUMIF(TIBA!$A$87:$A$92,'2009-2010'!DS$7,TIBA!I$87:I$92)</f>
        <v>33059</v>
      </c>
      <c r="DT45" s="83">
        <f>SUMIF(TIBA!$A$87:$A$92,'2009-2010'!DT$7,TIBA!J$87:J$92)</f>
        <v>28807</v>
      </c>
      <c r="DU45" s="83">
        <f>SUMIF(TIBA!$A$87:$A$92,'2009-2010'!DU$7,TIBA!K$87:K$92)</f>
        <v>30062</v>
      </c>
      <c r="DV45" s="83">
        <f>SUMIF(TIBA!$A$87:$A$92,'2009-2010'!DV$7,TIBA!L$87:L$92)</f>
        <v>30933</v>
      </c>
      <c r="DW45" s="83">
        <f>SUMIF(TIBA!$A$87:$A$92,'2009-2010'!DW$7,TIBA!M$87:M$92)</f>
        <v>30045</v>
      </c>
      <c r="DX45" s="83">
        <f>SUMIF(TIBA!$A$87:$A$92,'2009-2010'!DX$7,TIBA!N$87:N$92)</f>
        <v>29077</v>
      </c>
      <c r="DY45" s="83">
        <f>SUMIF(TIBA!$A$87:$A$92,'2009-2010'!DY$7,TIBA!O$87:O$92)</f>
        <v>26335</v>
      </c>
      <c r="DZ45"/>
    </row>
    <row r="46" spans="1:130" s="12" customFormat="1" ht="15.6">
      <c r="A46" s="100"/>
      <c r="B46" s="29" t="s">
        <v>8</v>
      </c>
      <c r="C46" s="87">
        <f>+CZ46</f>
        <v>0</v>
      </c>
      <c r="D46" s="87">
        <f ca="1">OFFSET(CZ46,0,14,1,1)</f>
        <v>0</v>
      </c>
      <c r="E46" s="87">
        <f ca="1">SUM(D46-C46)</f>
        <v>0</v>
      </c>
      <c r="F46" s="22">
        <f ca="1">IF(E46=0,0,IF(C46=0,1,E46/C46))</f>
        <v>0</v>
      </c>
      <c r="G46" s="87">
        <f>SUMIF($C$6:F$6,G$5,$C46:F46)</f>
        <v>0</v>
      </c>
      <c r="H46" s="87">
        <f ca="1">SUMIF($C$6:G$6,H$5,$C46:G46)</f>
        <v>0</v>
      </c>
      <c r="I46" s="87">
        <f ca="1">SUM(H46-G46)</f>
        <v>0</v>
      </c>
      <c r="J46" s="22">
        <f ca="1">IF(I46=0,0,IF(G46=0,1,I46/G46))</f>
        <v>0</v>
      </c>
      <c r="K46" s="87">
        <f>+DA46</f>
        <v>0</v>
      </c>
      <c r="L46" s="87">
        <f ca="1">OFFSET(DA46,0,14,1,1)</f>
        <v>0</v>
      </c>
      <c r="M46" s="87">
        <f ca="1">SUM(L46-K46)</f>
        <v>0</v>
      </c>
      <c r="N46" s="22">
        <f ca="1">IF(M46=0,0,IF(K46=0,1,M46/K46))</f>
        <v>0</v>
      </c>
      <c r="O46" s="87">
        <f>SUMIF($C$6:N$6,O$5,$C46:N46)</f>
        <v>0</v>
      </c>
      <c r="P46" s="87">
        <f ca="1">SUMIF($C$6:O$6,P$5,$C46:O46)</f>
        <v>0</v>
      </c>
      <c r="Q46" s="87">
        <f ca="1">SUM(P46-O46)</f>
        <v>0</v>
      </c>
      <c r="R46" s="22">
        <f ca="1">IF(Q46=0,0,IF(O46=0,1,Q46/O46))</f>
        <v>0</v>
      </c>
      <c r="S46" s="87">
        <f>+DB46</f>
        <v>0</v>
      </c>
      <c r="T46" s="87">
        <f ca="1">OFFSET(DB46,0,14,1,1)</f>
        <v>0</v>
      </c>
      <c r="U46" s="87">
        <f ca="1">SUM(T46-S46)</f>
        <v>0</v>
      </c>
      <c r="V46" s="22">
        <f ca="1">IF(U46=0,0,IF(S46=0,1,U46/S46))</f>
        <v>0</v>
      </c>
      <c r="W46" s="87">
        <f>SUMIF($C$6:V$6,W$5,$C46:V46)</f>
        <v>0</v>
      </c>
      <c r="X46" s="87">
        <f ca="1">SUMIF($C$6:W$6,X$5,$C46:W46)</f>
        <v>0</v>
      </c>
      <c r="Y46" s="87">
        <f ca="1">SUM(X46-W46)</f>
        <v>0</v>
      </c>
      <c r="Z46" s="22">
        <f ca="1">IF(Y46=0,0,IF(W46=0,1,Y46/W46))</f>
        <v>0</v>
      </c>
      <c r="AA46" s="87">
        <f>+DC46</f>
        <v>0</v>
      </c>
      <c r="AB46" s="87">
        <f ca="1">OFFSET(DC46,0,14,1,1)</f>
        <v>0</v>
      </c>
      <c r="AC46" s="87">
        <f ca="1">SUM(AB46-AA46)</f>
        <v>0</v>
      </c>
      <c r="AD46" s="22">
        <f ca="1">IF(AC46=0,0,IF(AA46=0,1,AC46/AA46))</f>
        <v>0</v>
      </c>
      <c r="AE46" s="87">
        <f>SUMIF($C$6:AD$6,AE$5,$C46:AD46)</f>
        <v>0</v>
      </c>
      <c r="AF46" s="87">
        <f ca="1">SUMIF($C$6:AE$6,AF$5,$C46:AE46)</f>
        <v>0</v>
      </c>
      <c r="AG46" s="87">
        <f ca="1">SUM(AF46-AE46)</f>
        <v>0</v>
      </c>
      <c r="AH46" s="22">
        <f ca="1">IF(AG46=0,0,IF(AE46=0,1,AG46/AE46))</f>
        <v>0</v>
      </c>
      <c r="AI46" s="87">
        <f>+DD46</f>
        <v>0</v>
      </c>
      <c r="AJ46" s="87">
        <f ca="1">OFFSET(DD46,0,14,1,1)</f>
        <v>0</v>
      </c>
      <c r="AK46" s="87">
        <f ca="1">SUM(AJ46-AI46)</f>
        <v>0</v>
      </c>
      <c r="AL46" s="22">
        <f ca="1">IF(AK46=0,0,IF(AI46=0,1,AK46/AI46))</f>
        <v>0</v>
      </c>
      <c r="AM46" s="87">
        <f>SUMIF($C$6:AL$6,AM$5,$C46:AL46)</f>
        <v>0</v>
      </c>
      <c r="AN46" s="87">
        <f ca="1">SUMIF($C$6:AM$6,AN$5,$C46:AM46)</f>
        <v>0</v>
      </c>
      <c r="AO46" s="87">
        <f ca="1">SUM(AN46-AM46)</f>
        <v>0</v>
      </c>
      <c r="AP46" s="22">
        <f ca="1">IF(AO46=0,0,IF(AM46=0,1,AO46/AM46))</f>
        <v>0</v>
      </c>
      <c r="AQ46" s="87">
        <f>+DE46</f>
        <v>0</v>
      </c>
      <c r="AR46" s="87">
        <f ca="1">OFFSET(DE46,0,14,1,1)</f>
        <v>0</v>
      </c>
      <c r="AS46" s="87">
        <f ca="1">SUM(AR46-AQ46)</f>
        <v>0</v>
      </c>
      <c r="AT46" s="22">
        <f ca="1">IF(AS46=0,0,IF(AQ46=0,1,AS46/AQ46))</f>
        <v>0</v>
      </c>
      <c r="AU46" s="87">
        <f>SUMIF($C$6:AT$6,AU$5,$C46:AT46)</f>
        <v>0</v>
      </c>
      <c r="AV46" s="87">
        <f ca="1">SUMIF($C$6:AU$6,AV$5,$C46:AU46)</f>
        <v>0</v>
      </c>
      <c r="AW46" s="87">
        <f ca="1">SUM(AV46-AU46)</f>
        <v>0</v>
      </c>
      <c r="AX46" s="22">
        <f ca="1">IF(AW46=0,0,IF(AU46=0,1,AW46/AU46))</f>
        <v>0</v>
      </c>
      <c r="AY46" s="87">
        <f>+DF46</f>
        <v>0</v>
      </c>
      <c r="AZ46" s="87">
        <f ca="1">OFFSET(DF46,0,14,1,1)</f>
        <v>0</v>
      </c>
      <c r="BA46" s="87">
        <f ca="1">SUM(AZ46-AY46)</f>
        <v>0</v>
      </c>
      <c r="BB46" s="22">
        <f ca="1">IF(BA46=0,0,IF(AY46=0,1,BA46/AY46))</f>
        <v>0</v>
      </c>
      <c r="BC46" s="87">
        <f>SUMIF($C$6:BB$6,BC$5,$C46:BB46)</f>
        <v>0</v>
      </c>
      <c r="BD46" s="87">
        <f ca="1">SUMIF($C$6:BC$6,BD$5,$C46:BC46)</f>
        <v>0</v>
      </c>
      <c r="BE46" s="87">
        <f ca="1">SUM(BD46-BC46)</f>
        <v>0</v>
      </c>
      <c r="BF46" s="22">
        <f ca="1">IF(BE46=0,0,IF(BC46=0,1,BE46/BC46))</f>
        <v>0</v>
      </c>
      <c r="BG46" s="87">
        <f>+DG46</f>
        <v>0</v>
      </c>
      <c r="BH46" s="87">
        <f ca="1">OFFSET(DG46,0,14,1,1)</f>
        <v>0</v>
      </c>
      <c r="BI46" s="87">
        <f ca="1">SUM(BH46-BG46)</f>
        <v>0</v>
      </c>
      <c r="BJ46" s="22">
        <f ca="1">IF(BI46=0,0,IF(BG46=0,1,BI46/BG46))</f>
        <v>0</v>
      </c>
      <c r="BK46" s="87">
        <f>SUMIF($C$6:BJ$6,BK$5,$C46:BJ46)</f>
        <v>0</v>
      </c>
      <c r="BL46" s="87">
        <f ca="1">SUMIF($C$6:BK$6,BL$5,$C46:BK46)</f>
        <v>0</v>
      </c>
      <c r="BM46" s="87">
        <f ca="1">SUM(BL46-BK46)</f>
        <v>0</v>
      </c>
      <c r="BN46" s="22">
        <f ca="1">IF(BM46=0,0,IF(BK46=0,1,BM46/BK46))</f>
        <v>0</v>
      </c>
      <c r="BO46" s="87">
        <f>+DH46</f>
        <v>0</v>
      </c>
      <c r="BP46" s="87">
        <f ca="1">OFFSET(DH46,0,14,1,1)</f>
        <v>0</v>
      </c>
      <c r="BQ46" s="87">
        <f ca="1">SUM(BP46-BO46)</f>
        <v>0</v>
      </c>
      <c r="BR46" s="22">
        <f ca="1">IF(BQ46=0,0,IF(BO46=0,1,BQ46/BO46))</f>
        <v>0</v>
      </c>
      <c r="BS46" s="87">
        <f>SUMIF($C$6:BR$6,BS$5,$C46:BR46)</f>
        <v>0</v>
      </c>
      <c r="BT46" s="87">
        <f ca="1">SUMIF($C$6:BS$6,BT$5,$C46:BS46)</f>
        <v>0</v>
      </c>
      <c r="BU46" s="87">
        <f ca="1">SUM(BT46-BS46)</f>
        <v>0</v>
      </c>
      <c r="BV46" s="22">
        <f ca="1">IF(BU46=0,0,IF(BS46=0,1,BU46/BS46))</f>
        <v>0</v>
      </c>
      <c r="BW46" s="87">
        <f>+DI46</f>
        <v>0</v>
      </c>
      <c r="BX46" s="87">
        <f ca="1">OFFSET(DI46,0,14,1,1)</f>
        <v>0</v>
      </c>
      <c r="BY46" s="87">
        <f ca="1">SUM(BX46-BW46)</f>
        <v>0</v>
      </c>
      <c r="BZ46" s="22">
        <f ca="1">IF(BY46=0,0,IF(BW46=0,1,BY46/BW46))</f>
        <v>0</v>
      </c>
      <c r="CA46" s="87">
        <f>SUMIF($C$6:BZ$6,CA$5,$C46:BZ46)</f>
        <v>0</v>
      </c>
      <c r="CB46" s="87">
        <f ca="1">SUMIF($C$6:CA$6,CB$5,$C46:CA46)</f>
        <v>0</v>
      </c>
      <c r="CC46" s="87">
        <f ca="1">SUM(CB46-CA46)</f>
        <v>0</v>
      </c>
      <c r="CD46" s="22">
        <f ca="1">IF(CC46=0,0,IF(CA46=0,1,CC46/CA46))</f>
        <v>0</v>
      </c>
      <c r="CE46" s="87">
        <f>+DJ46</f>
        <v>0</v>
      </c>
      <c r="CF46" s="87">
        <f ca="1">OFFSET(DJ46,0,14,1,1)</f>
        <v>0</v>
      </c>
      <c r="CG46" s="87">
        <f ca="1">SUM(CF46-CE46)</f>
        <v>0</v>
      </c>
      <c r="CH46" s="22">
        <f ca="1">IF(CG46=0,0,IF(CE46=0,1,CG46/CE46))</f>
        <v>0</v>
      </c>
      <c r="CI46" s="87">
        <f>SUMIF($C$6:CH$6,CI$5,$C46:CH46)</f>
        <v>0</v>
      </c>
      <c r="CJ46" s="87">
        <f ca="1">SUMIF($C$6:CI$6,CJ$5,$C46:CI46)</f>
        <v>0</v>
      </c>
      <c r="CK46" s="87">
        <f ca="1">SUM(CJ46-CI46)</f>
        <v>0</v>
      </c>
      <c r="CL46" s="22">
        <f ca="1">IF(CK46=0,0,IF(CI46=0,1,CK46/CI46))</f>
        <v>0</v>
      </c>
      <c r="CM46" s="87">
        <f>+DK46</f>
        <v>0</v>
      </c>
      <c r="CN46" s="87">
        <f ca="1">OFFSET(DK46,0,14,1,1)</f>
        <v>0</v>
      </c>
      <c r="CO46" s="87">
        <f ca="1">SUM(CN46-CM46)</f>
        <v>0</v>
      </c>
      <c r="CP46" s="22">
        <f ca="1">IF(CO46=0,0,IF(CM46=0,1,CO46/CM46))</f>
        <v>0</v>
      </c>
      <c r="CQ46" s="87">
        <f>SUMIF($C$6:CP$6,CQ$5,$C46:CP46)</f>
        <v>0</v>
      </c>
      <c r="CR46" s="87">
        <f ca="1">SUMIF($C$6:CQ$6,CR$5,$C46:CQ46)</f>
        <v>0</v>
      </c>
      <c r="CS46" s="87">
        <f ca="1">SUM(CR46-CQ46)</f>
        <v>0</v>
      </c>
      <c r="CT46" s="22">
        <f ca="1">IF(CS46=0,0,IF(CQ46=0,1,CS46/CQ46))</f>
        <v>0</v>
      </c>
      <c r="CW46" s="12" t="s">
        <v>17</v>
      </c>
      <c r="CX46" s="81" t="s">
        <v>8</v>
      </c>
      <c r="CY46" s="16"/>
      <c r="CZ46" s="83">
        <f>SUMIF(TIBA!$A$101:$A$106,'2009-2010'!CZ$7,TIBA!D$101:D$106)</f>
        <v>0</v>
      </c>
      <c r="DA46" s="83">
        <f>SUMIF(TIBA!$A$101:$A$106,'2009-2010'!DA$7,TIBA!E$101:E$106)</f>
        <v>0</v>
      </c>
      <c r="DB46" s="83">
        <f>SUMIF(TIBA!$A$101:$A$106,'2009-2010'!DB$7,TIBA!F$101:F$106)</f>
        <v>0</v>
      </c>
      <c r="DC46" s="83">
        <f>SUMIF(TIBA!$A$101:$A$106,'2009-2010'!DC$7,TIBA!G$101:G$106)</f>
        <v>0</v>
      </c>
      <c r="DD46" s="83">
        <f>SUMIF(TIBA!$A$101:$A$106,'2009-2010'!DD$7,TIBA!H$101:H$106)</f>
        <v>0</v>
      </c>
      <c r="DE46" s="83">
        <f>SUMIF(TIBA!$A$101:$A$106,'2009-2010'!DE$7,TIBA!I$101:I$106)</f>
        <v>0</v>
      </c>
      <c r="DF46" s="83">
        <f>SUMIF(TIBA!$A$101:$A$106,'2009-2010'!DF$7,TIBA!J$101:J$106)</f>
        <v>0</v>
      </c>
      <c r="DG46" s="83">
        <f>SUMIF(TIBA!$A$101:$A$106,'2009-2010'!DG$7,TIBA!K$101:K$106)</f>
        <v>0</v>
      </c>
      <c r="DH46" s="83">
        <f>SUMIF(TIBA!$A$101:$A$106,'2009-2010'!DH$7,TIBA!L$101:L$106)</f>
        <v>0</v>
      </c>
      <c r="DI46" s="83">
        <f>SUMIF(TIBA!$A$101:$A$106,'2009-2010'!DI$7,TIBA!M$101:M$106)</f>
        <v>0</v>
      </c>
      <c r="DJ46" s="83">
        <f>SUMIF(TIBA!$A$101:$A$106,'2009-2010'!DJ$7,TIBA!N$101:N$106)</f>
        <v>0</v>
      </c>
      <c r="DK46" s="83">
        <f>SUMIF(TIBA!$A$101:$A$106,'2009-2010'!DK$7,TIBA!O$101:O$106)</f>
        <v>0</v>
      </c>
      <c r="DN46" s="83">
        <f>SUMIF(TIBA!$A$101:$A$106,'2009-2010'!DN$7,TIBA!D$101:D$106)</f>
        <v>0</v>
      </c>
      <c r="DO46" s="83">
        <f>SUMIF(TIBA!$A$101:$A$106,'2009-2010'!DO$7,TIBA!E$101:E$106)</f>
        <v>0</v>
      </c>
      <c r="DP46" s="83">
        <f>SUMIF(TIBA!$A$101:$A$106,'2009-2010'!DP$7,TIBA!F$101:F$106)</f>
        <v>0</v>
      </c>
      <c r="DQ46" s="83">
        <f>SUMIF(TIBA!$A$101:$A$106,'2009-2010'!DQ$7,TIBA!G$101:G$106)</f>
        <v>0</v>
      </c>
      <c r="DR46" s="83">
        <f>SUMIF(TIBA!$A$101:$A$106,'2009-2010'!DR$7,TIBA!H$101:H$106)</f>
        <v>0</v>
      </c>
      <c r="DS46" s="83">
        <f>SUMIF(TIBA!$A$101:$A$106,'2009-2010'!DS$7,TIBA!I$101:I$106)</f>
        <v>0</v>
      </c>
      <c r="DT46" s="83">
        <f>SUMIF(TIBA!$A$101:$A$106,'2009-2010'!DT$7,TIBA!J$101:J$106)</f>
        <v>0</v>
      </c>
      <c r="DU46" s="83">
        <f>SUMIF(TIBA!$A$101:$A$106,'2009-2010'!DU$7,TIBA!K$101:K$106)</f>
        <v>0</v>
      </c>
      <c r="DV46" s="83">
        <f>SUMIF(TIBA!$A$101:$A$106,'2009-2010'!DV$7,TIBA!L$101:L$106)</f>
        <v>0</v>
      </c>
      <c r="DW46" s="83">
        <f>SUMIF(TIBA!$A$101:$A$106,'2009-2010'!DW$7,TIBA!M$101:M$106)</f>
        <v>0</v>
      </c>
      <c r="DX46" s="83">
        <f>SUMIF(TIBA!$A$101:$A$106,'2009-2010'!DX$7,TIBA!N$101:N$106)</f>
        <v>0</v>
      </c>
      <c r="DY46" s="83">
        <f>SUMIF(TIBA!$A$101:$A$106,'2009-2010'!DY$7,TIBA!O$101:O$106)</f>
        <v>0</v>
      </c>
      <c r="DZ46"/>
    </row>
    <row r="47" spans="1:130" s="16" customFormat="1" ht="15.6">
      <c r="A47" s="90"/>
      <c r="B47" s="27" t="s">
        <v>9</v>
      </c>
      <c r="C47" s="14">
        <f>+SUM(C44:C46)</f>
        <v>103780</v>
      </c>
      <c r="D47" s="14">
        <f ca="1">+SUM(D44:D46)</f>
        <v>109540</v>
      </c>
      <c r="E47" s="14">
        <f ca="1">SUM(E44:E46)</f>
        <v>5760</v>
      </c>
      <c r="F47" s="15">
        <f ca="1">IF(E47=0,0,IF(C47=0,1,E47/C47))</f>
        <v>5.5502023511273847E-2</v>
      </c>
      <c r="G47" s="14">
        <f>SUM(G44:G46)</f>
        <v>103780</v>
      </c>
      <c r="H47" s="14">
        <f ca="1">SUM(H44:H46)</f>
        <v>109540</v>
      </c>
      <c r="I47" s="14">
        <f ca="1">SUM(I44:I46)</f>
        <v>5760</v>
      </c>
      <c r="J47" s="15">
        <f ca="1">IF(I47=0,0,IF(G47=0,1,I47/G47))</f>
        <v>5.5502023511273847E-2</v>
      </c>
      <c r="K47" s="14">
        <f>+SUM(K44:K46)</f>
        <v>105762</v>
      </c>
      <c r="L47" s="14">
        <f ca="1">+SUM(L44:L46)</f>
        <v>107234</v>
      </c>
      <c r="M47" s="14">
        <f ca="1">SUM(M44:M46)</f>
        <v>1472</v>
      </c>
      <c r="N47" s="15">
        <f ca="1">IF(M47=0,0,IF(K47=0,1,M47/K47))</f>
        <v>1.3918042397080237E-2</v>
      </c>
      <c r="O47" s="14">
        <f>SUM(O44:O46)</f>
        <v>209542</v>
      </c>
      <c r="P47" s="14">
        <f ca="1">SUM(P44:P46)</f>
        <v>216774</v>
      </c>
      <c r="Q47" s="14">
        <f ca="1">SUM(Q44:Q46)</f>
        <v>7232</v>
      </c>
      <c r="R47" s="15">
        <f ca="1">IF(Q47=0,0,IF(O47=0,1,Q47/O47))</f>
        <v>3.4513367248570695E-2</v>
      </c>
      <c r="S47" s="14">
        <f>+SUM(S44:S46)</f>
        <v>136728</v>
      </c>
      <c r="T47" s="14">
        <f ca="1">+SUM(T44:T46)</f>
        <v>147880</v>
      </c>
      <c r="U47" s="14">
        <f ca="1">SUM(U44:U46)</f>
        <v>11152</v>
      </c>
      <c r="V47" s="15">
        <f ca="1">IF(U47=0,0,IF(S47=0,1,U47/S47))</f>
        <v>8.1563395939383304E-2</v>
      </c>
      <c r="W47" s="14">
        <f>SUM(W44:W46)</f>
        <v>346270</v>
      </c>
      <c r="X47" s="14">
        <f ca="1">SUM(X44:X46)</f>
        <v>364654</v>
      </c>
      <c r="Y47" s="14">
        <f ca="1">SUM(Y44:Y46)</f>
        <v>18384</v>
      </c>
      <c r="Z47" s="15">
        <f ca="1">IF(Y47=0,0,IF(W47=0,1,Y47/W47))</f>
        <v>5.3091518179455337E-2</v>
      </c>
      <c r="AA47" s="14">
        <f>+SUM(AA44:AA46)</f>
        <v>148796</v>
      </c>
      <c r="AB47" s="14">
        <f ca="1">+SUM(AB44:AB46)</f>
        <v>160370</v>
      </c>
      <c r="AC47" s="14">
        <f ca="1">SUM(AC44:AC46)</f>
        <v>11574</v>
      </c>
      <c r="AD47" s="15">
        <f ca="1">IF(AC47=0,0,IF(AA47=0,1,AC47/AA47))</f>
        <v>7.7784349041640902E-2</v>
      </c>
      <c r="AE47" s="14">
        <f>SUM(AE44:AE46)</f>
        <v>495066</v>
      </c>
      <c r="AF47" s="14">
        <f ca="1">SUM(AF44:AF46)</f>
        <v>525024</v>
      </c>
      <c r="AG47" s="14">
        <f ca="1">SUM(AG44:AG46)</f>
        <v>29958</v>
      </c>
      <c r="AH47" s="15">
        <f ca="1">IF(AG47=0,0,IF(AE47=0,1,AG47/AE47))</f>
        <v>6.0513143702051846E-2</v>
      </c>
      <c r="AI47" s="14">
        <f>+SUM(AI44:AI46)</f>
        <v>175409</v>
      </c>
      <c r="AJ47" s="14">
        <f ca="1">+SUM(AJ44:AJ46)</f>
        <v>181018</v>
      </c>
      <c r="AK47" s="14">
        <f ca="1">SUM(AK44:AK46)</f>
        <v>5609</v>
      </c>
      <c r="AL47" s="15">
        <f ca="1">IF(AK47=0,0,IF(AI47=0,1,AK47/AI47))</f>
        <v>3.1976694468356812E-2</v>
      </c>
      <c r="AM47" s="14">
        <f>SUM(AM44:AM46)</f>
        <v>670475</v>
      </c>
      <c r="AN47" s="14">
        <f ca="1">SUM(AN44:AN46)</f>
        <v>706042</v>
      </c>
      <c r="AO47" s="14">
        <f ca="1">SUM(AO44:AO46)</f>
        <v>35567</v>
      </c>
      <c r="AP47" s="15">
        <f ca="1">IF(AO47=0,0,IF(AM47=0,1,AO47/AM47))</f>
        <v>5.3047466348484285E-2</v>
      </c>
      <c r="AQ47" s="14">
        <f>+SUM(AQ44:AQ46)</f>
        <v>179615</v>
      </c>
      <c r="AR47" s="14">
        <f ca="1">+SUM(AR44:AR46)</f>
        <v>193012</v>
      </c>
      <c r="AS47" s="14">
        <f ca="1">SUM(AS44:AS46)</f>
        <v>13397</v>
      </c>
      <c r="AT47" s="15">
        <f ca="1">IF(AS47=0,0,IF(AQ47=0,1,AS47/AQ47))</f>
        <v>7.4587311750132224E-2</v>
      </c>
      <c r="AU47" s="14">
        <f>SUM(AU44:AU46)</f>
        <v>850090</v>
      </c>
      <c r="AV47" s="14">
        <f ca="1">SUM(AV44:AV46)</f>
        <v>899054</v>
      </c>
      <c r="AW47" s="14">
        <f ca="1">SUM(AW44:AW46)</f>
        <v>48964</v>
      </c>
      <c r="AX47" s="15">
        <f ca="1">IF(AW47=0,0,IF(AU47=0,1,AW47/AU47))</f>
        <v>5.7598607206295803E-2</v>
      </c>
      <c r="AY47" s="14">
        <f>+SUM(AY44:AY46)</f>
        <v>256683</v>
      </c>
      <c r="AZ47" s="14">
        <f ca="1">+SUM(AZ44:AZ46)</f>
        <v>271298</v>
      </c>
      <c r="BA47" s="14">
        <f ca="1">SUM(BA44:BA46)</f>
        <v>14615</v>
      </c>
      <c r="BB47" s="15">
        <f ca="1">IF(BA47=0,0,IF(AY47=0,1,BA47/AY47))</f>
        <v>5.6937935118414544E-2</v>
      </c>
      <c r="BC47" s="14">
        <f>SUM(BC44:BC46)</f>
        <v>1106773</v>
      </c>
      <c r="BD47" s="14">
        <f ca="1">SUM(BD44:BD46)</f>
        <v>1170352</v>
      </c>
      <c r="BE47" s="14">
        <f ca="1">SUM(BE44:BE46)</f>
        <v>63579</v>
      </c>
      <c r="BF47" s="15">
        <f ca="1">IF(BE47=0,0,IF(BC47=0,1,BE47/BC47))</f>
        <v>5.7445384012801179E-2</v>
      </c>
      <c r="BG47" s="14">
        <f>+SUM(BG44:BG46)</f>
        <v>264303</v>
      </c>
      <c r="BH47" s="14">
        <f ca="1">+SUM(BH44:BH46)</f>
        <v>270688</v>
      </c>
      <c r="BI47" s="14">
        <f ca="1">SUM(BI44:BI46)</f>
        <v>6385</v>
      </c>
      <c r="BJ47" s="15">
        <f ca="1">IF(BI47=0,0,IF(BG47=0,1,BI47/BG47))</f>
        <v>2.4157879403563336E-2</v>
      </c>
      <c r="BK47" s="14">
        <f>SUM(BK44:BK46)</f>
        <v>1371076</v>
      </c>
      <c r="BL47" s="14">
        <f ca="1">SUM(BL44:BL46)</f>
        <v>1441040</v>
      </c>
      <c r="BM47" s="14">
        <f ca="1">SUM(BM44:BM46)</f>
        <v>69964</v>
      </c>
      <c r="BN47" s="15">
        <f ca="1">IF(BM47=0,0,IF(BK47=0,1,BM47/BK47))</f>
        <v>5.1028535252604521E-2</v>
      </c>
      <c r="BO47" s="14">
        <f>+SUM(BO44:BO46)</f>
        <v>186146</v>
      </c>
      <c r="BP47" s="14">
        <f ca="1">+SUM(BP44:BP46)</f>
        <v>191036</v>
      </c>
      <c r="BQ47" s="14">
        <f ca="1">SUM(BQ44:BQ46)</f>
        <v>4890</v>
      </c>
      <c r="BR47" s="15">
        <f ca="1">IF(BQ47=0,0,IF(BO47=0,1,BQ47/BO47))</f>
        <v>2.6269702276707531E-2</v>
      </c>
      <c r="BS47" s="14">
        <f>SUM(BS44:BS46)</f>
        <v>1557222</v>
      </c>
      <c r="BT47" s="14">
        <f ca="1">SUM(BT44:BT46)</f>
        <v>1632076</v>
      </c>
      <c r="BU47" s="14">
        <f ca="1">SUM(BU44:BU46)</f>
        <v>74854</v>
      </c>
      <c r="BV47" s="15">
        <f ca="1">IF(BU47=0,0,IF(BS47=0,1,BU47/BS47))</f>
        <v>4.8068933010193791E-2</v>
      </c>
      <c r="BW47" s="14">
        <f>+SUM(BW44:BW46)</f>
        <v>165399</v>
      </c>
      <c r="BX47" s="14">
        <f ca="1">+SUM(BX44:BX46)</f>
        <v>169549</v>
      </c>
      <c r="BY47" s="14">
        <f ca="1">SUM(BY44:BY46)</f>
        <v>4150</v>
      </c>
      <c r="BZ47" s="15">
        <f ca="1">IF(BY47=0,0,IF(BW47=0,1,BY47/BW47))</f>
        <v>2.5090840936160437E-2</v>
      </c>
      <c r="CA47" s="14">
        <f>SUM(CA44:CA46)</f>
        <v>1722621</v>
      </c>
      <c r="CB47" s="14">
        <f ca="1">SUM(CB44:CB46)</f>
        <v>1801625</v>
      </c>
      <c r="CC47" s="14">
        <f ca="1">SUM(CC44:CC46)</f>
        <v>79004</v>
      </c>
      <c r="CD47" s="15">
        <f ca="1">IF(CC47=0,0,IF(CA47=0,1,CC47/CA47))</f>
        <v>4.5862670895106934E-2</v>
      </c>
      <c r="CE47" s="14">
        <f>+SUM(CE44:CE46)</f>
        <v>144342</v>
      </c>
      <c r="CF47" s="14">
        <f ca="1">+SUM(CF44:CF46)</f>
        <v>149872</v>
      </c>
      <c r="CG47" s="14">
        <f ca="1">SUM(CG44:CG46)</f>
        <v>5530</v>
      </c>
      <c r="CH47" s="15">
        <f ca="1">IF(CG47=0,0,IF(CE47=0,1,CG47/CE47))</f>
        <v>3.8311787282980701E-2</v>
      </c>
      <c r="CI47" s="14">
        <f>SUM(CI44:CI46)</f>
        <v>1866963</v>
      </c>
      <c r="CJ47" s="14">
        <f ca="1">SUM(CJ44:CJ46)</f>
        <v>1951497</v>
      </c>
      <c r="CK47" s="14">
        <f ca="1">SUM(CK44:CK46)</f>
        <v>84534</v>
      </c>
      <c r="CL47" s="15">
        <f ca="1">IF(CK47=0,0,IF(CI47=0,1,CK47/CI47))</f>
        <v>4.527888340583075E-2</v>
      </c>
      <c r="CM47" s="14">
        <f>+SUM(CM44:CM46)</f>
        <v>122311</v>
      </c>
      <c r="CN47" s="14">
        <f ca="1">+SUM(CN44:CN46)</f>
        <v>126375</v>
      </c>
      <c r="CO47" s="14">
        <f ca="1">SUM(CO44:CO46)</f>
        <v>4064</v>
      </c>
      <c r="CP47" s="15">
        <f ca="1">IF(CO47=0,0,IF(CM47=0,1,CO47/CM47))</f>
        <v>3.3226774370252878E-2</v>
      </c>
      <c r="CQ47" s="14">
        <f>SUM(CQ44:CQ46)</f>
        <v>1989274</v>
      </c>
      <c r="CR47" s="14">
        <f ca="1">SUM(CR44:CR46)</f>
        <v>2077872</v>
      </c>
      <c r="CS47" s="14">
        <f ca="1">SUM(CS44:CS46)</f>
        <v>88598</v>
      </c>
      <c r="CT47" s="15">
        <f ca="1">IF(CS47=0,0,IF(CQ47=0,1,CS47/CQ47))</f>
        <v>4.4537856524541113E-2</v>
      </c>
      <c r="CW47" s="12"/>
      <c r="CX47" s="12"/>
      <c r="CZ47" s="84"/>
      <c r="DA47" s="84"/>
      <c r="DB47" s="84"/>
      <c r="DC47" s="84"/>
      <c r="DD47" s="84"/>
      <c r="DE47" s="84"/>
      <c r="DF47" s="84"/>
      <c r="DG47" s="84"/>
      <c r="DH47" s="84"/>
      <c r="DI47" s="84"/>
      <c r="DJ47" s="84"/>
      <c r="DK47" s="84"/>
      <c r="DL47" s="12"/>
      <c r="DM47" s="12"/>
      <c r="DN47" s="84"/>
      <c r="DO47" s="84"/>
      <c r="DP47" s="84"/>
      <c r="DQ47" s="84"/>
      <c r="DR47" s="84"/>
      <c r="DS47" s="84"/>
      <c r="DT47" s="84"/>
      <c r="DU47" s="84"/>
      <c r="DV47" s="84"/>
      <c r="DW47" s="84"/>
      <c r="DX47" s="84"/>
      <c r="DY47" s="84"/>
      <c r="DZ47"/>
    </row>
    <row r="48" spans="1:130" s="12" customFormat="1" ht="15.6">
      <c r="A48" s="91"/>
      <c r="B48" s="28"/>
      <c r="C48" s="9"/>
      <c r="D48" s="9"/>
      <c r="E48" s="10"/>
      <c r="F48" s="11"/>
      <c r="G48" s="9"/>
      <c r="H48" s="13"/>
      <c r="I48" s="10"/>
      <c r="J48" s="11"/>
      <c r="K48" s="9"/>
      <c r="L48" s="9"/>
      <c r="M48" s="10"/>
      <c r="N48" s="11"/>
      <c r="O48" s="9"/>
      <c r="P48" s="13"/>
      <c r="Q48" s="10"/>
      <c r="R48" s="11"/>
      <c r="S48" s="9"/>
      <c r="T48" s="9"/>
      <c r="U48" s="10"/>
      <c r="V48" s="11"/>
      <c r="W48" s="9"/>
      <c r="X48" s="13"/>
      <c r="Y48" s="10"/>
      <c r="Z48" s="11"/>
      <c r="AA48" s="9"/>
      <c r="AB48" s="9"/>
      <c r="AC48" s="10"/>
      <c r="AD48" s="11"/>
      <c r="AE48" s="9"/>
      <c r="AF48" s="13"/>
      <c r="AG48" s="10"/>
      <c r="AH48" s="11"/>
      <c r="AI48" s="9"/>
      <c r="AJ48" s="9"/>
      <c r="AK48" s="10"/>
      <c r="AL48" s="11"/>
      <c r="AM48" s="9"/>
      <c r="AN48" s="13"/>
      <c r="AO48" s="10"/>
      <c r="AP48" s="11"/>
      <c r="AQ48" s="9"/>
      <c r="AR48" s="9"/>
      <c r="AS48" s="10"/>
      <c r="AT48" s="11"/>
      <c r="AU48" s="9"/>
      <c r="AV48" s="13"/>
      <c r="AW48" s="10"/>
      <c r="AX48" s="11"/>
      <c r="AY48" s="9"/>
      <c r="AZ48" s="9"/>
      <c r="BA48" s="10"/>
      <c r="BB48" s="11"/>
      <c r="BC48" s="9"/>
      <c r="BD48" s="13"/>
      <c r="BE48" s="10"/>
      <c r="BF48" s="11"/>
      <c r="BG48" s="9"/>
      <c r="BH48" s="9"/>
      <c r="BI48" s="10"/>
      <c r="BJ48" s="11"/>
      <c r="BK48" s="9"/>
      <c r="BL48" s="13"/>
      <c r="BM48" s="10"/>
      <c r="BN48" s="11"/>
      <c r="BO48" s="9"/>
      <c r="BP48" s="9"/>
      <c r="BQ48" s="10"/>
      <c r="BR48" s="11"/>
      <c r="BS48" s="9"/>
      <c r="BT48" s="13"/>
      <c r="BU48" s="10"/>
      <c r="BV48" s="11"/>
      <c r="BW48" s="9"/>
      <c r="BX48" s="9"/>
      <c r="BY48" s="10"/>
      <c r="BZ48" s="11"/>
      <c r="CA48" s="9"/>
      <c r="CB48" s="13"/>
      <c r="CC48" s="10"/>
      <c r="CD48" s="11"/>
      <c r="CE48" s="9"/>
      <c r="CF48" s="9"/>
      <c r="CG48" s="10"/>
      <c r="CH48" s="11"/>
      <c r="CI48" s="9"/>
      <c r="CJ48" s="13"/>
      <c r="CK48" s="10"/>
      <c r="CL48" s="11"/>
      <c r="CM48" s="9"/>
      <c r="CN48" s="9"/>
      <c r="CO48" s="10"/>
      <c r="CP48" s="11"/>
      <c r="CQ48" s="9"/>
      <c r="CR48" s="13"/>
      <c r="CS48" s="10"/>
      <c r="CT48" s="11"/>
      <c r="CY48" s="16"/>
      <c r="CZ48" s="84"/>
      <c r="DA48" s="84"/>
      <c r="DB48" s="84"/>
      <c r="DC48" s="84"/>
      <c r="DD48" s="84"/>
      <c r="DE48" s="84"/>
      <c r="DF48" s="84"/>
      <c r="DG48" s="84"/>
      <c r="DH48" s="84"/>
      <c r="DI48" s="84"/>
      <c r="DJ48" s="84"/>
      <c r="DK48" s="84"/>
      <c r="DN48" s="84"/>
      <c r="DO48" s="84"/>
      <c r="DP48" s="84"/>
      <c r="DQ48" s="84"/>
      <c r="DR48" s="84"/>
      <c r="DS48" s="84"/>
      <c r="DT48" s="84"/>
      <c r="DU48" s="84"/>
      <c r="DV48" s="84"/>
      <c r="DW48" s="84"/>
      <c r="DX48" s="84"/>
      <c r="DY48" s="84"/>
      <c r="DZ48"/>
    </row>
    <row r="49" spans="1:130" s="12" customFormat="1" ht="15" customHeight="1">
      <c r="A49" s="99"/>
      <c r="B49" s="31" t="s">
        <v>6</v>
      </c>
      <c r="C49" s="87">
        <f>+CZ49</f>
        <v>153291</v>
      </c>
      <c r="D49" s="21">
        <f ca="1">OFFSET(CZ49,0,14,1,1)</f>
        <v>161021</v>
      </c>
      <c r="E49" s="21">
        <f ca="1">SUM(D49-C49)</f>
        <v>7730</v>
      </c>
      <c r="F49" s="22">
        <f ca="1">IF(E49=0,0,IF(C49=0,1,E49/C49))</f>
        <v>5.0426965705749199E-2</v>
      </c>
      <c r="G49" s="21">
        <f>SUMIF($C$6:F$6,G$5,$C49:F49)</f>
        <v>153291</v>
      </c>
      <c r="H49" s="21">
        <f ca="1">SUMIF($C$6:G$6,H$5,$C49:G49)</f>
        <v>161021</v>
      </c>
      <c r="I49" s="21">
        <f ca="1">SUM(H49-G49)</f>
        <v>7730</v>
      </c>
      <c r="J49" s="22">
        <f ca="1">IF(I49=0,0,IF(G49=0,1,I49/G49))</f>
        <v>5.0426965705749199E-2</v>
      </c>
      <c r="K49" s="21">
        <f>+DA49</f>
        <v>152795</v>
      </c>
      <c r="L49" s="21">
        <f ca="1">OFFSET(DA49,0,14,1,1)</f>
        <v>148601</v>
      </c>
      <c r="M49" s="21">
        <f ca="1">SUM(L49-K49)</f>
        <v>-4194</v>
      </c>
      <c r="N49" s="22">
        <f ca="1">IF(M49=0,0,IF(K49=0,1,M49/K49))</f>
        <v>-2.7448542164337838E-2</v>
      </c>
      <c r="O49" s="21">
        <f>SUMIF($C$6:N$6,O$5,$C49:N49)</f>
        <v>306086</v>
      </c>
      <c r="P49" s="21">
        <f ca="1">SUMIF($C$6:O$6,P$5,$C49:O49)</f>
        <v>309622</v>
      </c>
      <c r="Q49" s="21">
        <f ca="1">SUM(P49-O49)</f>
        <v>3536</v>
      </c>
      <c r="R49" s="22">
        <f ca="1">IF(Q49=0,0,IF(O49=0,1,Q49/O49))</f>
        <v>1.1552308828237816E-2</v>
      </c>
      <c r="S49" s="21">
        <f>+DB49</f>
        <v>200647</v>
      </c>
      <c r="T49" s="21">
        <f ca="1">OFFSET(DB49,0,14,1,1)</f>
        <v>207494</v>
      </c>
      <c r="U49" s="21">
        <f ca="1">SUM(T49-S49)</f>
        <v>6847</v>
      </c>
      <c r="V49" s="22">
        <f ca="1">IF(U49=0,0,IF(S49=0,1,U49/S49))</f>
        <v>3.4124606896689211E-2</v>
      </c>
      <c r="W49" s="21">
        <f>SUMIF($C$6:V$6,W$5,$C49:V49)</f>
        <v>506733</v>
      </c>
      <c r="X49" s="21">
        <f ca="1">SUMIF($C$6:W$6,X$5,$C49:W49)</f>
        <v>517116</v>
      </c>
      <c r="Y49" s="21">
        <f ca="1">SUM(X49-W49)</f>
        <v>10383</v>
      </c>
      <c r="Z49" s="22">
        <f ca="1">IF(Y49=0,0,IF(W49=0,1,Y49/W49))</f>
        <v>2.0490080574977355E-2</v>
      </c>
      <c r="AA49" s="21">
        <f>+DC49</f>
        <v>202469</v>
      </c>
      <c r="AB49" s="21">
        <f ca="1">OFFSET(DC49,0,14,1,1)</f>
        <v>211568</v>
      </c>
      <c r="AC49" s="21">
        <f ca="1">SUM(AB49-AA49)</f>
        <v>9099</v>
      </c>
      <c r="AD49" s="22">
        <f ca="1">IF(AC49=0,0,IF(AA49=0,1,AC49/AA49))</f>
        <v>4.4940213069655108E-2</v>
      </c>
      <c r="AE49" s="21">
        <f>SUMIF($C$6:AD$6,AE$5,$C49:AD49)</f>
        <v>709202</v>
      </c>
      <c r="AF49" s="21">
        <f ca="1">SUMIF($C$6:AE$6,AF$5,$C49:AE49)</f>
        <v>728684</v>
      </c>
      <c r="AG49" s="21">
        <f ca="1">SUM(AF49-AE49)</f>
        <v>19482</v>
      </c>
      <c r="AH49" s="22">
        <f ca="1">IF(AG49=0,0,IF(AE49=0,1,AG49/AE49))</f>
        <v>2.7470311702448666E-2</v>
      </c>
      <c r="AI49" s="21">
        <f>+DD49</f>
        <v>239161</v>
      </c>
      <c r="AJ49" s="21">
        <f ca="1">OFFSET(DD49,0,14,1,1)</f>
        <v>234004</v>
      </c>
      <c r="AK49" s="21">
        <f ca="1">SUM(AJ49-AI49)</f>
        <v>-5157</v>
      </c>
      <c r="AL49" s="22">
        <f ca="1">IF(AK49=0,0,IF(AI49=0,1,AK49/AI49))</f>
        <v>-2.1562880235489901E-2</v>
      </c>
      <c r="AM49" s="21">
        <f>SUMIF($C$6:AL$6,AM$5,$C49:AL49)</f>
        <v>948363</v>
      </c>
      <c r="AN49" s="21">
        <f ca="1">SUMIF($C$6:AM$6,AN$5,$C49:AM49)</f>
        <v>962688</v>
      </c>
      <c r="AO49" s="21">
        <f ca="1">SUM(AN49-AM49)</f>
        <v>14325</v>
      </c>
      <c r="AP49" s="22">
        <f ca="1">IF(AO49=0,0,IF(AM49=0,1,AO49/AM49))</f>
        <v>1.5104975626421529E-2</v>
      </c>
      <c r="AQ49" s="21">
        <f>+DE49</f>
        <v>219095</v>
      </c>
      <c r="AR49" s="21">
        <f ca="1">OFFSET(DE49,0,14,1,1)</f>
        <v>227914</v>
      </c>
      <c r="AS49" s="21">
        <f ca="1">SUM(AR49-AQ49)</f>
        <v>8819</v>
      </c>
      <c r="AT49" s="22">
        <f ca="1">IF(AS49=0,0,IF(AQ49=0,1,AS49/AQ49))</f>
        <v>4.0251945503092267E-2</v>
      </c>
      <c r="AU49" s="21">
        <f>SUMIF($C$6:AT$6,AU$5,$C49:AT49)</f>
        <v>1167458</v>
      </c>
      <c r="AV49" s="21">
        <f ca="1">SUMIF($C$6:AU$6,AV$5,$C49:AU49)</f>
        <v>1190602</v>
      </c>
      <c r="AW49" s="21">
        <f ca="1">SUM(AV49-AU49)</f>
        <v>23144</v>
      </c>
      <c r="AX49" s="22">
        <f ca="1">IF(AW49=0,0,IF(AU49=0,1,AW49/AU49))</f>
        <v>1.9824267768091014E-2</v>
      </c>
      <c r="AY49" s="21">
        <f>+DF49</f>
        <v>274110</v>
      </c>
      <c r="AZ49" s="21">
        <f ca="1">OFFSET(DF49,0,14,1,1)</f>
        <v>290065</v>
      </c>
      <c r="BA49" s="21">
        <f ca="1">SUM(AZ49-AY49)</f>
        <v>15955</v>
      </c>
      <c r="BB49" s="22">
        <f ca="1">IF(BA49=0,0,IF(AY49=0,1,BA49/AY49))</f>
        <v>5.8206559410455654E-2</v>
      </c>
      <c r="BC49" s="21">
        <f>SUMIF($C$6:BB$6,BC$5,$C49:BB49)</f>
        <v>1441568</v>
      </c>
      <c r="BD49" s="21">
        <f ca="1">SUMIF($C$6:BC$6,BD$5,$C49:BC49)</f>
        <v>1480667</v>
      </c>
      <c r="BE49" s="21">
        <f ca="1">SUM(BD49-BC49)</f>
        <v>39099</v>
      </c>
      <c r="BF49" s="22">
        <f ca="1">IF(BE49=0,0,IF(BC49=0,1,BE49/BC49))</f>
        <v>2.7122549890119647E-2</v>
      </c>
      <c r="BG49" s="21">
        <f>+DG49</f>
        <v>294214</v>
      </c>
      <c r="BH49" s="21">
        <f ca="1">OFFSET(DG49,0,14,1,1)</f>
        <v>306040</v>
      </c>
      <c r="BI49" s="21">
        <f ca="1">SUM(BH49-BG49)</f>
        <v>11826</v>
      </c>
      <c r="BJ49" s="22">
        <f ca="1">IF(BI49=0,0,IF(BG49=0,1,BI49/BG49))</f>
        <v>4.0195232041983046E-2</v>
      </c>
      <c r="BK49" s="21">
        <f>SUMIF($C$6:BJ$6,BK$5,$C49:BJ49)</f>
        <v>1735782</v>
      </c>
      <c r="BL49" s="21">
        <f ca="1">SUMIF($C$6:BK$6,BL$5,$C49:BK49)</f>
        <v>1786707</v>
      </c>
      <c r="BM49" s="21">
        <f ca="1">SUM(BL49-BK49)</f>
        <v>50925</v>
      </c>
      <c r="BN49" s="22">
        <f ca="1">IF(BM49=0,0,IF(BK49=0,1,BM49/BK49))</f>
        <v>2.9338361614534545E-2</v>
      </c>
      <c r="BO49" s="21">
        <f>+DH49</f>
        <v>227913</v>
      </c>
      <c r="BP49" s="21">
        <f ca="1">OFFSET(DH49,0,14,1,1)</f>
        <v>238963</v>
      </c>
      <c r="BQ49" s="21">
        <f ca="1">SUM(BP49-BO49)</f>
        <v>11050</v>
      </c>
      <c r="BR49" s="22">
        <f ca="1">IF(BQ49=0,0,IF(BO49=0,1,BQ49/BO49))</f>
        <v>4.8483412530219865E-2</v>
      </c>
      <c r="BS49" s="21">
        <f>SUMIF($C$6:BR$6,BS$5,$C49:BR49)</f>
        <v>1963695</v>
      </c>
      <c r="BT49" s="21">
        <f ca="1">SUMIF($C$6:BS$6,BT$5,$C49:BS49)</f>
        <v>2025670</v>
      </c>
      <c r="BU49" s="21">
        <f ca="1">SUM(BT49-BS49)</f>
        <v>61975</v>
      </c>
      <c r="BV49" s="22">
        <f ca="1">IF(BU49=0,0,IF(BS49=0,1,BU49/BS49))</f>
        <v>3.1560400163976585E-2</v>
      </c>
      <c r="BW49" s="21">
        <f>+DI49</f>
        <v>223035</v>
      </c>
      <c r="BX49" s="21">
        <f ca="1">OFFSET(DI49,0,14,1,1)</f>
        <v>231416</v>
      </c>
      <c r="BY49" s="21">
        <f ca="1">SUM(BX49-BW49)</f>
        <v>8381</v>
      </c>
      <c r="BZ49" s="22">
        <f ca="1">IF(BY49=0,0,IF(BW49=0,1,BY49/BW49))</f>
        <v>3.7577061896114962E-2</v>
      </c>
      <c r="CA49" s="21">
        <f>SUMIF($C$6:BZ$6,CA$5,$C49:BZ49)</f>
        <v>2186730</v>
      </c>
      <c r="CB49" s="21">
        <f ca="1">SUMIF($C$6:CA$6,CB$5,$C49:CA49)</f>
        <v>2257086</v>
      </c>
      <c r="CC49" s="21">
        <f ca="1">SUM(CB49-CA49)</f>
        <v>70356</v>
      </c>
      <c r="CD49" s="22">
        <f ca="1">IF(CC49=0,0,IF(CA49=0,1,CC49/CA49))</f>
        <v>3.2174068129124309E-2</v>
      </c>
      <c r="CE49" s="21">
        <f>+DJ49</f>
        <v>218784</v>
      </c>
      <c r="CF49" s="21">
        <f ca="1">OFFSET(DJ49,0,14,1,1)</f>
        <v>237569</v>
      </c>
      <c r="CG49" s="21">
        <f ca="1">SUM(CF49-CE49)</f>
        <v>18785</v>
      </c>
      <c r="CH49" s="22">
        <f ca="1">IF(CG49=0,0,IF(CE49=0,1,CG49/CE49))</f>
        <v>8.5860940470966804E-2</v>
      </c>
      <c r="CI49" s="21">
        <f>SUMIF($C$6:CH$6,CI$5,$C49:CH49)</f>
        <v>2405514</v>
      </c>
      <c r="CJ49" s="21">
        <f ca="1">SUMIF($C$6:CI$6,CJ$5,$C49:CI49)</f>
        <v>2494655</v>
      </c>
      <c r="CK49" s="21">
        <f ca="1">SUM(CJ49-CI49)</f>
        <v>89141</v>
      </c>
      <c r="CL49" s="22">
        <f ca="1">IF(CK49=0,0,IF(CI49=0,1,CK49/CI49))</f>
        <v>3.7056945002190797E-2</v>
      </c>
      <c r="CM49" s="21">
        <f>+DK49</f>
        <v>207437</v>
      </c>
      <c r="CN49" s="21">
        <f ca="1">OFFSET(DK49,0,14,1,1)</f>
        <v>220426</v>
      </c>
      <c r="CO49" s="21">
        <f ca="1">SUM(CN49-CM49)</f>
        <v>12989</v>
      </c>
      <c r="CP49" s="22">
        <f ca="1">IF(CO49=0,0,IF(CM49=0,1,CO49/CM49))</f>
        <v>6.2616601667012148E-2</v>
      </c>
      <c r="CQ49" s="21">
        <f>SUMIF($C$6:CP$6,CQ$5,$C49:CP49)</f>
        <v>2612951</v>
      </c>
      <c r="CR49" s="21">
        <f ca="1">SUMIF($C$6:CQ$6,CR$5,$C49:CQ49)</f>
        <v>2715081</v>
      </c>
      <c r="CS49" s="21">
        <f ca="1">SUM(CR49-CQ49)</f>
        <v>102130</v>
      </c>
      <c r="CT49" s="22">
        <f ca="1">IF(CS49=0,0,IF(CQ49=0,1,CS49/CQ49))</f>
        <v>3.9086075475582974E-2</v>
      </c>
      <c r="CW49" s="12" t="s">
        <v>12</v>
      </c>
      <c r="CX49" s="81" t="s">
        <v>6</v>
      </c>
      <c r="CZ49" s="83">
        <f>SUMIF(LQB!$A$73:$A$78,'2009-2010'!CZ$7,LQB!D$73:D$78)</f>
        <v>153291</v>
      </c>
      <c r="DA49" s="83">
        <f>SUMIF(LQB!$A$73:$A$78,'2009-2010'!DA$7,LQB!E$73:E$78)</f>
        <v>152795</v>
      </c>
      <c r="DB49" s="83">
        <f>SUMIF(LQB!$A$73:$A$78,'2009-2010'!DB$7,LQB!F$73:F$78)</f>
        <v>200647</v>
      </c>
      <c r="DC49" s="83">
        <f>SUMIF(LQB!$A$73:$A$78,'2009-2010'!DC$7,LQB!G$73:G$78)</f>
        <v>202469</v>
      </c>
      <c r="DD49" s="83">
        <f>SUMIF(LQB!$A$73:$A$78,'2009-2010'!DD$7,LQB!H$73:H$78)</f>
        <v>239161</v>
      </c>
      <c r="DE49" s="83">
        <f>SUMIF(LQB!$A$73:$A$78,'2009-2010'!DE$7,LQB!I$73:I$78)</f>
        <v>219095</v>
      </c>
      <c r="DF49" s="83">
        <f>SUMIF(LQB!$A$73:$A$78,'2009-2010'!DF$7,LQB!J$73:J$78)</f>
        <v>274110</v>
      </c>
      <c r="DG49" s="83">
        <f>SUMIF(LQB!$A$73:$A$78,'2009-2010'!DG$7,LQB!K$73:K$78)</f>
        <v>294214</v>
      </c>
      <c r="DH49" s="83">
        <f>SUMIF(LQB!$A$73:$A$78,'2009-2010'!DH$7,LQB!L$73:L$78)</f>
        <v>227913</v>
      </c>
      <c r="DI49" s="83">
        <f>SUMIF(LQB!$A$73:$A$78,'2009-2010'!DI$7,LQB!M$73:M$78)</f>
        <v>223035</v>
      </c>
      <c r="DJ49" s="83">
        <f>SUMIF(LQB!$A$73:$A$78,'2009-2010'!DJ$7,LQB!N$73:N$78)</f>
        <v>218784</v>
      </c>
      <c r="DK49" s="83">
        <f>SUMIF(LQB!$A$73:$A$78,'2009-2010'!DK$7,LQB!O$73:O$78)</f>
        <v>207437</v>
      </c>
      <c r="DN49" s="83">
        <f>SUMIF(LQB!$A$73:$A$78,'2009-2010'!DN$7,LQB!D$73:D$78)</f>
        <v>161021</v>
      </c>
      <c r="DO49" s="83">
        <f>SUMIF(LQB!$A$73:$A$78,'2009-2010'!DO$7,LQB!E$73:E$78)</f>
        <v>148601</v>
      </c>
      <c r="DP49" s="83">
        <f>SUMIF(LQB!$A$73:$A$78,'2009-2010'!DP$7,LQB!F$73:F$78)</f>
        <v>207494</v>
      </c>
      <c r="DQ49" s="83">
        <f>SUMIF(LQB!$A$73:$A$78,'2009-2010'!DQ$7,LQB!G$73:G$78)</f>
        <v>211568</v>
      </c>
      <c r="DR49" s="83">
        <f>SUMIF(LQB!$A$73:$A$78,'2009-2010'!DR$7,LQB!H$73:H$78)</f>
        <v>234004</v>
      </c>
      <c r="DS49" s="83">
        <f>SUMIF(LQB!$A$73:$A$78,'2009-2010'!DS$7,LQB!I$73:I$78)</f>
        <v>227914</v>
      </c>
      <c r="DT49" s="83">
        <f>SUMIF(LQB!$A$73:$A$78,'2009-2010'!DT$7,LQB!J$73:J$78)</f>
        <v>290065</v>
      </c>
      <c r="DU49" s="83">
        <f>SUMIF(LQB!$A$73:$A$78,'2009-2010'!DU$7,LQB!K$73:K$78)</f>
        <v>306040</v>
      </c>
      <c r="DV49" s="83">
        <f>SUMIF(LQB!$A$73:$A$78,'2009-2010'!DV$7,LQB!L$73:L$78)</f>
        <v>238963</v>
      </c>
      <c r="DW49" s="83">
        <f>SUMIF(LQB!$A$73:$A$78,'2009-2010'!DW$7,LQB!M$73:M$78)</f>
        <v>231416</v>
      </c>
      <c r="DX49" s="83">
        <f>SUMIF(LQB!$A$73:$A$78,'2009-2010'!DX$7,LQB!N$73:N$78)</f>
        <v>237569</v>
      </c>
      <c r="DY49" s="83">
        <f>SUMIF(LQB!$A$73:$A$78,'2009-2010'!DY$7,LQB!O$73:O$78)</f>
        <v>220426</v>
      </c>
      <c r="DZ49"/>
    </row>
    <row r="50" spans="1:130" s="12" customFormat="1" ht="15.75" customHeight="1">
      <c r="A50" s="101" t="str">
        <f>+CW51</f>
        <v>Lewiston-Queenston Bridge</v>
      </c>
      <c r="B50" s="29" t="s">
        <v>7</v>
      </c>
      <c r="C50" s="87">
        <f>+CZ50</f>
        <v>52876</v>
      </c>
      <c r="D50" s="21">
        <f ca="1">OFFSET(CZ50,0,14,1,1)</f>
        <v>52352</v>
      </c>
      <c r="E50" s="21">
        <f ca="1">SUM(D50-C50)</f>
        <v>-524</v>
      </c>
      <c r="F50" s="22">
        <f ca="1">IF(E50=0,0,IF(C50=0,1,E50/C50))</f>
        <v>-9.9099780618806272E-3</v>
      </c>
      <c r="G50" s="21">
        <f>SUMIF($C$6:F$6,G$5,$C50:F50)</f>
        <v>52876</v>
      </c>
      <c r="H50" s="21">
        <f ca="1">SUMIF($C$6:G$6,H$5,$C50:G50)</f>
        <v>52352</v>
      </c>
      <c r="I50" s="21">
        <f ca="1">SUM(H50-G50)</f>
        <v>-524</v>
      </c>
      <c r="J50" s="22">
        <f ca="1">IF(I50=0,0,IF(G50=0,1,I50/G50))</f>
        <v>-9.9099780618806272E-3</v>
      </c>
      <c r="K50" s="21">
        <f>+DA50</f>
        <v>51276</v>
      </c>
      <c r="L50" s="21">
        <f ca="1">OFFSET(DA50,0,14,1,1)</f>
        <v>51160</v>
      </c>
      <c r="M50" s="21">
        <f ca="1">SUM(L50-K50)</f>
        <v>-116</v>
      </c>
      <c r="N50" s="22">
        <f ca="1">IF(M50=0,0,IF(K50=0,1,M50/K50))</f>
        <v>-2.2622669474998049E-3</v>
      </c>
      <c r="O50" s="21">
        <f>SUMIF($C$6:N$6,O$5,$C50:N50)</f>
        <v>104152</v>
      </c>
      <c r="P50" s="21">
        <f ca="1">SUMIF($C$6:O$6,P$5,$C50:O50)</f>
        <v>103512</v>
      </c>
      <c r="Q50" s="21">
        <f ca="1">SUM(P50-O50)</f>
        <v>-640</v>
      </c>
      <c r="R50" s="22">
        <f ca="1">IF(Q50=0,0,IF(O50=0,1,Q50/O50))</f>
        <v>-6.1448651970197402E-3</v>
      </c>
      <c r="S50" s="21">
        <f>+DB50</f>
        <v>55784</v>
      </c>
      <c r="T50" s="21">
        <f ca="1">OFFSET(DB50,0,14,1,1)</f>
        <v>60796</v>
      </c>
      <c r="U50" s="21">
        <f ca="1">SUM(T50-S50)</f>
        <v>5012</v>
      </c>
      <c r="V50" s="22">
        <f ca="1">IF(U50=0,0,IF(S50=0,1,U50/S50))</f>
        <v>8.9846550982360537E-2</v>
      </c>
      <c r="W50" s="21">
        <f>SUMIF($C$6:V$6,W$5,$C50:V50)</f>
        <v>159936</v>
      </c>
      <c r="X50" s="21">
        <f ca="1">SUMIF($C$6:W$6,X$5,$C50:W50)</f>
        <v>164308</v>
      </c>
      <c r="Y50" s="21">
        <f ca="1">SUM(X50-W50)</f>
        <v>4372</v>
      </c>
      <c r="Z50" s="22">
        <f ca="1">IF(Y50=0,0,IF(W50=0,1,Y50/W50))</f>
        <v>2.7335934373749499E-2</v>
      </c>
      <c r="AA50" s="21">
        <f>+DC50</f>
        <v>56524</v>
      </c>
      <c r="AB50" s="21">
        <f ca="1">OFFSET(DC50,0,14,1,1)</f>
        <v>58990</v>
      </c>
      <c r="AC50" s="21">
        <f ca="1">SUM(AB50-AA50)</f>
        <v>2466</v>
      </c>
      <c r="AD50" s="22">
        <f ca="1">IF(AC50=0,0,IF(AA50=0,1,AC50/AA50))</f>
        <v>4.3627485669803977E-2</v>
      </c>
      <c r="AE50" s="21">
        <f>SUMIF($C$6:AD$6,AE$5,$C50:AD50)</f>
        <v>216460</v>
      </c>
      <c r="AF50" s="21">
        <f ca="1">SUMIF($C$6:AE$6,AF$5,$C50:AE50)</f>
        <v>223298</v>
      </c>
      <c r="AG50" s="21">
        <f ca="1">SUM(AF50-AE50)</f>
        <v>6838</v>
      </c>
      <c r="AH50" s="22">
        <f ca="1">IF(AG50=0,0,IF(AE50=0,1,AG50/AE50))</f>
        <v>3.1590132126027903E-2</v>
      </c>
      <c r="AI50" s="21">
        <f>+DD50</f>
        <v>55658</v>
      </c>
      <c r="AJ50" s="21">
        <f ca="1">OFFSET(DD50,0,14,1,1)</f>
        <v>58636</v>
      </c>
      <c r="AK50" s="21">
        <f ca="1">SUM(AJ50-AI50)</f>
        <v>2978</v>
      </c>
      <c r="AL50" s="22">
        <f ca="1">IF(AK50=0,0,IF(AI50=0,1,AK50/AI50))</f>
        <v>5.3505336160120737E-2</v>
      </c>
      <c r="AM50" s="21">
        <f>SUMIF($C$6:AL$6,AM$5,$C50:AL50)</f>
        <v>272118</v>
      </c>
      <c r="AN50" s="21">
        <f ca="1">SUMIF($C$6:AM$6,AN$5,$C50:AM50)</f>
        <v>281934</v>
      </c>
      <c r="AO50" s="21">
        <f ca="1">SUM(AN50-AM50)</f>
        <v>9816</v>
      </c>
      <c r="AP50" s="22">
        <f ca="1">IF(AO50=0,0,IF(AM50=0,1,AO50/AM50))</f>
        <v>3.60725861574758E-2</v>
      </c>
      <c r="AQ50" s="21">
        <f>+DE50</f>
        <v>57032</v>
      </c>
      <c r="AR50" s="21">
        <f ca="1">OFFSET(DE50,0,14,1,1)</f>
        <v>60534</v>
      </c>
      <c r="AS50" s="21">
        <f ca="1">SUM(AR50-AQ50)</f>
        <v>3502</v>
      </c>
      <c r="AT50" s="22">
        <f ca="1">IF(AS50=0,0,IF(AQ50=0,1,AS50/AQ50))</f>
        <v>6.140412400056109E-2</v>
      </c>
      <c r="AU50" s="21">
        <f>SUMIF($C$6:AT$6,AU$5,$C50:AT50)</f>
        <v>329150</v>
      </c>
      <c r="AV50" s="21">
        <f ca="1">SUMIF($C$6:AU$6,AV$5,$C50:AU50)</f>
        <v>342468</v>
      </c>
      <c r="AW50" s="21">
        <f ca="1">SUM(AV50-AU50)</f>
        <v>13318</v>
      </c>
      <c r="AX50" s="22">
        <f ca="1">IF(AW50=0,0,IF(AU50=0,1,AW50/AU50))</f>
        <v>4.0461795533951087E-2</v>
      </c>
      <c r="AY50" s="21">
        <f>+DF50</f>
        <v>57322</v>
      </c>
      <c r="AZ50" s="21">
        <f ca="1">OFFSET(DF50,0,14,1,1)</f>
        <v>55412</v>
      </c>
      <c r="BA50" s="21">
        <f ca="1">SUM(AZ50-AY50)</f>
        <v>-1910</v>
      </c>
      <c r="BB50" s="22">
        <f ca="1">IF(BA50=0,0,IF(AY50=0,1,BA50/AY50))</f>
        <v>-3.3320540106765294E-2</v>
      </c>
      <c r="BC50" s="21">
        <f>SUMIF($C$6:BB$6,BC$5,$C50:BB50)</f>
        <v>386472</v>
      </c>
      <c r="BD50" s="21">
        <f ca="1">SUMIF($C$6:BC$6,BD$5,$C50:BC50)</f>
        <v>397880</v>
      </c>
      <c r="BE50" s="21">
        <f ca="1">SUM(BD50-BC50)</f>
        <v>11408</v>
      </c>
      <c r="BF50" s="22">
        <f ca="1">IF(BE50=0,0,IF(BC50=0,1,BE50/BC50))</f>
        <v>2.9518309217744107E-2</v>
      </c>
      <c r="BG50" s="21">
        <f>+DG50</f>
        <v>57790</v>
      </c>
      <c r="BH50" s="21">
        <f ca="1">OFFSET(DG50,0,14,1,1)</f>
        <v>56542</v>
      </c>
      <c r="BI50" s="21">
        <f ca="1">SUM(BH50-BG50)</f>
        <v>-1248</v>
      </c>
      <c r="BJ50" s="22">
        <f ca="1">IF(BI50=0,0,IF(BG50=0,1,BI50/BG50))</f>
        <v>-2.1595431735594393E-2</v>
      </c>
      <c r="BK50" s="21">
        <f>SUMIF($C$6:BJ$6,BK$5,$C50:BJ50)</f>
        <v>444262</v>
      </c>
      <c r="BL50" s="21">
        <f ca="1">SUMIF($C$6:BK$6,BL$5,$C50:BK50)</f>
        <v>454422</v>
      </c>
      <c r="BM50" s="21">
        <f ca="1">SUM(BL50-BK50)</f>
        <v>10160</v>
      </c>
      <c r="BN50" s="22">
        <f ca="1">IF(BM50=0,0,IF(BK50=0,1,BM50/BK50))</f>
        <v>2.2869387883726271E-2</v>
      </c>
      <c r="BO50" s="21">
        <f>+DH50</f>
        <v>59744</v>
      </c>
      <c r="BP50" s="21">
        <f ca="1">OFFSET(DH50,0,14,1,1)</f>
        <v>57632</v>
      </c>
      <c r="BQ50" s="21">
        <f ca="1">SUM(BP50-BO50)</f>
        <v>-2112</v>
      </c>
      <c r="BR50" s="22">
        <f ca="1">IF(BQ50=0,0,IF(BO50=0,1,BQ50/BO50))</f>
        <v>-3.5350830208891272E-2</v>
      </c>
      <c r="BS50" s="21">
        <f>SUMIF($C$6:BR$6,BS$5,$C50:BR50)</f>
        <v>504006</v>
      </c>
      <c r="BT50" s="21">
        <f ca="1">SUMIF($C$6:BS$6,BT$5,$C50:BS50)</f>
        <v>512054</v>
      </c>
      <c r="BU50" s="21">
        <f ca="1">SUM(BT50-BS50)</f>
        <v>8048</v>
      </c>
      <c r="BV50" s="22">
        <f ca="1">IF(BU50=0,0,IF(BS50=0,1,BU50/BS50))</f>
        <v>1.5968063872255488E-2</v>
      </c>
      <c r="BW50" s="21">
        <f>+DI50</f>
        <v>60928</v>
      </c>
      <c r="BX50" s="21">
        <f ca="1">OFFSET(DI50,0,14,1,1)</f>
        <v>57042</v>
      </c>
      <c r="BY50" s="21">
        <f ca="1">SUM(BX50-BW50)</f>
        <v>-3886</v>
      </c>
      <c r="BZ50" s="22">
        <f ca="1">IF(BY50=0,0,IF(BW50=0,1,BY50/BW50))</f>
        <v>-6.3780199579831928E-2</v>
      </c>
      <c r="CA50" s="21">
        <f>SUMIF($C$6:BZ$6,CA$5,$C50:BZ50)</f>
        <v>564934</v>
      </c>
      <c r="CB50" s="21">
        <f ca="1">SUMIF($C$6:CA$6,CB$5,$C50:CA50)</f>
        <v>569096</v>
      </c>
      <c r="CC50" s="21">
        <f ca="1">SUM(CB50-CA50)</f>
        <v>4162</v>
      </c>
      <c r="CD50" s="22">
        <f ca="1">IF(CC50=0,0,IF(CA50=0,1,CC50/CA50))</f>
        <v>7.3672322784608469E-3</v>
      </c>
      <c r="CE50" s="21">
        <f>+DJ50</f>
        <v>55474</v>
      </c>
      <c r="CF50" s="21">
        <f ca="1">OFFSET(DJ50,0,14,1,1)</f>
        <v>57264</v>
      </c>
      <c r="CG50" s="21">
        <f ca="1">SUM(CF50-CE50)</f>
        <v>1790</v>
      </c>
      <c r="CH50" s="22">
        <f ca="1">IF(CG50=0,0,IF(CE50=0,1,CG50/CE50))</f>
        <v>3.2267368496953525E-2</v>
      </c>
      <c r="CI50" s="21">
        <f>SUMIF($C$6:CH$6,CI$5,$C50:CH50)</f>
        <v>620408</v>
      </c>
      <c r="CJ50" s="21">
        <f ca="1">SUMIF($C$6:CI$6,CJ$5,$C50:CI50)</f>
        <v>626360</v>
      </c>
      <c r="CK50" s="21">
        <f ca="1">SUM(CJ50-CI50)</f>
        <v>5952</v>
      </c>
      <c r="CL50" s="22">
        <f ca="1">IF(CK50=0,0,IF(CI50=0,1,CK50/CI50))</f>
        <v>9.593686735180719E-3</v>
      </c>
      <c r="CM50" s="21">
        <f>+DK50</f>
        <v>54504</v>
      </c>
      <c r="CN50" s="21">
        <f ca="1">OFFSET(DK50,0,14,1,1)</f>
        <v>53306</v>
      </c>
      <c r="CO50" s="21">
        <f ca="1">SUM(CN50-CM50)</f>
        <v>-1198</v>
      </c>
      <c r="CP50" s="22">
        <f ca="1">IF(CO50=0,0,IF(CM50=0,1,CO50/CM50))</f>
        <v>-2.198003816233671E-2</v>
      </c>
      <c r="CQ50" s="21">
        <f>SUMIF($C$6:CP$6,CQ$5,$C50:CP50)</f>
        <v>674912</v>
      </c>
      <c r="CR50" s="21">
        <f ca="1">SUMIF($C$6:CQ$6,CR$5,$C50:CQ50)</f>
        <v>679666</v>
      </c>
      <c r="CS50" s="21">
        <f ca="1">SUM(CR50-CQ50)</f>
        <v>4754</v>
      </c>
      <c r="CT50" s="22">
        <f ca="1">IF(CS50=0,0,IF(CQ50=0,1,CS50/CQ50))</f>
        <v>7.0438812763738085E-3</v>
      </c>
      <c r="CW50" s="12" t="s">
        <v>12</v>
      </c>
      <c r="CX50" s="81" t="s">
        <v>7</v>
      </c>
      <c r="CY50" s="16"/>
      <c r="CZ50" s="83">
        <f>SUMIF(LQB!$A$87:$A$92,'2009-2010'!CZ$7,LQB!D$87:D$92)</f>
        <v>52876</v>
      </c>
      <c r="DA50" s="83">
        <f>SUMIF(LQB!$A$87:$A$92,'2009-2010'!DA$7,LQB!E$87:E$92)</f>
        <v>51276</v>
      </c>
      <c r="DB50" s="83">
        <f>SUMIF(LQB!$A$87:$A$92,'2009-2010'!DB$7,LQB!F$87:F$92)</f>
        <v>55784</v>
      </c>
      <c r="DC50" s="83">
        <f>SUMIF(LQB!$A$87:$A$92,'2009-2010'!DC$7,LQB!G$87:G$92)</f>
        <v>56524</v>
      </c>
      <c r="DD50" s="83">
        <f>SUMIF(LQB!$A$87:$A$92,'2009-2010'!DD$7,LQB!H$87:H$92)</f>
        <v>55658</v>
      </c>
      <c r="DE50" s="83">
        <f>SUMIF(LQB!$A$87:$A$92,'2009-2010'!DE$7,LQB!I$87:I$92)</f>
        <v>57032</v>
      </c>
      <c r="DF50" s="83">
        <f>SUMIF(LQB!$A$87:$A$92,'2009-2010'!DF$7,LQB!J$87:J$92)</f>
        <v>57322</v>
      </c>
      <c r="DG50" s="83">
        <f>SUMIF(LQB!$A$87:$A$92,'2009-2010'!DG$7,LQB!K$87:K$92)</f>
        <v>57790</v>
      </c>
      <c r="DH50" s="83">
        <f>SUMIF(LQB!$A$87:$A$92,'2009-2010'!DH$7,LQB!L$87:L$92)</f>
        <v>59744</v>
      </c>
      <c r="DI50" s="83">
        <f>SUMIF(LQB!$A$87:$A$92,'2009-2010'!DI$7,LQB!M$87:M$92)</f>
        <v>60928</v>
      </c>
      <c r="DJ50" s="83">
        <f>SUMIF(LQB!$A$87:$A$92,'2009-2010'!DJ$7,LQB!N$87:N$92)</f>
        <v>55474</v>
      </c>
      <c r="DK50" s="83">
        <f>SUMIF(LQB!$A$87:$A$92,'2009-2010'!DK$7,LQB!O$87:O$92)</f>
        <v>54504</v>
      </c>
      <c r="DN50" s="83">
        <f>SUMIF(LQB!$A$87:$A$92,'2009-2010'!DN$7,LQB!D$87:D$92)</f>
        <v>52352</v>
      </c>
      <c r="DO50" s="83">
        <f>SUMIF(LQB!$A$87:$A$92,'2009-2010'!DO$7,LQB!E$87:E$92)</f>
        <v>51160</v>
      </c>
      <c r="DP50" s="83">
        <f>SUMIF(LQB!$A$87:$A$92,'2009-2010'!DP$7,LQB!F$87:F$92)</f>
        <v>60796</v>
      </c>
      <c r="DQ50" s="83">
        <f>SUMIF(LQB!$A$87:$A$92,'2009-2010'!DQ$7,LQB!G$87:G$92)</f>
        <v>58990</v>
      </c>
      <c r="DR50" s="83">
        <f>SUMIF(LQB!$A$87:$A$92,'2009-2010'!DR$7,LQB!H$87:H$92)</f>
        <v>58636</v>
      </c>
      <c r="DS50" s="83">
        <f>SUMIF(LQB!$A$87:$A$92,'2009-2010'!DS$7,LQB!I$87:I$92)</f>
        <v>60534</v>
      </c>
      <c r="DT50" s="83">
        <f>SUMIF(LQB!$A$87:$A$92,'2009-2010'!DT$7,LQB!J$87:J$92)</f>
        <v>55412</v>
      </c>
      <c r="DU50" s="83">
        <f>SUMIF(LQB!$A$87:$A$92,'2009-2010'!DU$7,LQB!K$87:K$92)</f>
        <v>56542</v>
      </c>
      <c r="DV50" s="83">
        <f>SUMIF(LQB!$A$87:$A$92,'2009-2010'!DV$7,LQB!L$87:L$92)</f>
        <v>57632</v>
      </c>
      <c r="DW50" s="83">
        <f>SUMIF(LQB!$A$87:$A$92,'2009-2010'!DW$7,LQB!M$87:M$92)</f>
        <v>57042</v>
      </c>
      <c r="DX50" s="83">
        <f>SUMIF(LQB!$A$87:$A$92,'2009-2010'!DX$7,LQB!N$87:N$92)</f>
        <v>57264</v>
      </c>
      <c r="DY50" s="83">
        <f>SUMIF(LQB!$A$87:$A$92,'2009-2010'!DY$7,LQB!O$87:O$92)</f>
        <v>53306</v>
      </c>
      <c r="DZ50"/>
    </row>
    <row r="51" spans="1:130" s="12" customFormat="1" ht="15.6">
      <c r="A51" s="100"/>
      <c r="B51" s="29" t="s">
        <v>8</v>
      </c>
      <c r="C51" s="87">
        <f>+CZ51</f>
        <v>334</v>
      </c>
      <c r="D51" s="87">
        <f ca="1">OFFSET(CZ51,0,14,1,1)</f>
        <v>212</v>
      </c>
      <c r="E51" s="87">
        <f ca="1">SUM(D51-C51)</f>
        <v>-122</v>
      </c>
      <c r="F51" s="22">
        <f ca="1">IF(E51=0,0,IF(C51=0,1,E51/C51))</f>
        <v>-0.3652694610778443</v>
      </c>
      <c r="G51" s="87">
        <f>SUMIF($C$6:F$6,G$5,$C51:F51)</f>
        <v>334</v>
      </c>
      <c r="H51" s="87">
        <f ca="1">SUMIF($C$6:G$6,H$5,$C51:G51)</f>
        <v>212</v>
      </c>
      <c r="I51" s="87">
        <f ca="1">SUM(H51-G51)</f>
        <v>-122</v>
      </c>
      <c r="J51" s="22">
        <f ca="1">IF(I51=0,0,IF(G51=0,1,I51/G51))</f>
        <v>-0.3652694610778443</v>
      </c>
      <c r="K51" s="87">
        <f>+DA51</f>
        <v>364</v>
      </c>
      <c r="L51" s="87">
        <f ca="1">OFFSET(DA51,0,14,1,1)</f>
        <v>178</v>
      </c>
      <c r="M51" s="87">
        <f ca="1">SUM(L51-K51)</f>
        <v>-186</v>
      </c>
      <c r="N51" s="22">
        <f ca="1">IF(M51=0,0,IF(K51=0,1,M51/K51))</f>
        <v>-0.51098901098901095</v>
      </c>
      <c r="O51" s="87">
        <f>SUMIF($C$6:N$6,O$5,$C51:N51)</f>
        <v>698</v>
      </c>
      <c r="P51" s="87">
        <f ca="1">SUMIF($C$6:O$6,P$5,$C51:O51)</f>
        <v>390</v>
      </c>
      <c r="Q51" s="87">
        <f ca="1">SUM(P51-O51)</f>
        <v>-308</v>
      </c>
      <c r="R51" s="22">
        <f ca="1">IF(Q51=0,0,IF(O51=0,1,Q51/O51))</f>
        <v>-0.44126074498567336</v>
      </c>
      <c r="S51" s="87">
        <f>+DB51</f>
        <v>418</v>
      </c>
      <c r="T51" s="87">
        <f ca="1">OFFSET(DB51,0,14,1,1)</f>
        <v>316</v>
      </c>
      <c r="U51" s="87">
        <f ca="1">SUM(T51-S51)</f>
        <v>-102</v>
      </c>
      <c r="V51" s="22">
        <f ca="1">IF(U51=0,0,IF(S51=0,1,U51/S51))</f>
        <v>-0.24401913875598086</v>
      </c>
      <c r="W51" s="87">
        <f>SUMIF($C$6:V$6,W$5,$C51:V51)</f>
        <v>1116</v>
      </c>
      <c r="X51" s="87">
        <f ca="1">SUMIF($C$6:W$6,X$5,$C51:W51)</f>
        <v>706</v>
      </c>
      <c r="Y51" s="87">
        <f ca="1">SUM(X51-W51)</f>
        <v>-410</v>
      </c>
      <c r="Z51" s="22">
        <f ca="1">IF(Y51=0,0,IF(W51=0,1,Y51/W51))</f>
        <v>-0.36738351254480289</v>
      </c>
      <c r="AA51" s="87">
        <f>+DC51</f>
        <v>582</v>
      </c>
      <c r="AB51" s="87">
        <f ca="1">OFFSET(DC51,0,14,1,1)</f>
        <v>482</v>
      </c>
      <c r="AC51" s="87">
        <f ca="1">SUM(AB51-AA51)</f>
        <v>-100</v>
      </c>
      <c r="AD51" s="22">
        <f ca="1">IF(AC51=0,0,IF(AA51=0,1,AC51/AA51))</f>
        <v>-0.1718213058419244</v>
      </c>
      <c r="AE51" s="87">
        <f>SUMIF($C$6:AD$6,AE$5,$C51:AD51)</f>
        <v>1698</v>
      </c>
      <c r="AF51" s="87">
        <f ca="1">SUMIF($C$6:AE$6,AF$5,$C51:AE51)</f>
        <v>1188</v>
      </c>
      <c r="AG51" s="87">
        <f ca="1">SUM(AF51-AE51)</f>
        <v>-510</v>
      </c>
      <c r="AH51" s="22">
        <f ca="1">IF(AG51=0,0,IF(AE51=0,1,AG51/AE51))</f>
        <v>-0.30035335689045939</v>
      </c>
      <c r="AI51" s="87">
        <f>+DD51</f>
        <v>660</v>
      </c>
      <c r="AJ51" s="87">
        <f ca="1">OFFSET(DD51,0,14,1,1)</f>
        <v>512</v>
      </c>
      <c r="AK51" s="87">
        <f ca="1">SUM(AJ51-AI51)</f>
        <v>-148</v>
      </c>
      <c r="AL51" s="22">
        <f ca="1">IF(AK51=0,0,IF(AI51=0,1,AK51/AI51))</f>
        <v>-0.22424242424242424</v>
      </c>
      <c r="AM51" s="87">
        <f>SUMIF($C$6:AL$6,AM$5,$C51:AL51)</f>
        <v>2358</v>
      </c>
      <c r="AN51" s="87">
        <f ca="1">SUMIF($C$6:AM$6,AN$5,$C51:AM51)</f>
        <v>1700</v>
      </c>
      <c r="AO51" s="87">
        <f ca="1">SUM(AN51-AM51)</f>
        <v>-658</v>
      </c>
      <c r="AP51" s="22">
        <f ca="1">IF(AO51=0,0,IF(AM51=0,1,AO51/AM51))</f>
        <v>-0.27905004240882103</v>
      </c>
      <c r="AQ51" s="87">
        <f>+DE51</f>
        <v>382</v>
      </c>
      <c r="AR51" s="87">
        <f ca="1">OFFSET(DE51,0,14,1,1)</f>
        <v>490</v>
      </c>
      <c r="AS51" s="87">
        <f ca="1">SUM(AR51-AQ51)</f>
        <v>108</v>
      </c>
      <c r="AT51" s="22">
        <f ca="1">IF(AS51=0,0,IF(AQ51=0,1,AS51/AQ51))</f>
        <v>0.28272251308900526</v>
      </c>
      <c r="AU51" s="87">
        <f>SUMIF($C$6:AT$6,AU$5,$C51:AT51)</f>
        <v>2740</v>
      </c>
      <c r="AV51" s="87">
        <f ca="1">SUMIF($C$6:AU$6,AV$5,$C51:AU51)</f>
        <v>2190</v>
      </c>
      <c r="AW51" s="87">
        <f ca="1">SUM(AV51-AU51)</f>
        <v>-550</v>
      </c>
      <c r="AX51" s="22">
        <f ca="1">IF(AW51=0,0,IF(AU51=0,1,AW51/AU51))</f>
        <v>-0.20072992700729927</v>
      </c>
      <c r="AY51" s="87">
        <f>+DF51</f>
        <v>458</v>
      </c>
      <c r="AZ51" s="87">
        <f ca="1">OFFSET(DF51,0,14,1,1)</f>
        <v>514</v>
      </c>
      <c r="BA51" s="87">
        <f ca="1">SUM(AZ51-AY51)</f>
        <v>56</v>
      </c>
      <c r="BB51" s="22">
        <f ca="1">IF(BA51=0,0,IF(AY51=0,1,BA51/AY51))</f>
        <v>0.1222707423580786</v>
      </c>
      <c r="BC51" s="87">
        <f>SUMIF($C$6:BB$6,BC$5,$C51:BB51)</f>
        <v>3198</v>
      </c>
      <c r="BD51" s="87">
        <f ca="1">SUMIF($C$6:BC$6,BD$5,$C51:BC51)</f>
        <v>2704</v>
      </c>
      <c r="BE51" s="87">
        <f ca="1">SUM(BD51-BC51)</f>
        <v>-494</v>
      </c>
      <c r="BF51" s="22">
        <f ca="1">IF(BE51=0,0,IF(BC51=0,1,BE51/BC51))</f>
        <v>-0.15447154471544716</v>
      </c>
      <c r="BG51" s="87">
        <f>+DG51</f>
        <v>428</v>
      </c>
      <c r="BH51" s="87">
        <f ca="1">OFFSET(DG51,0,14,1,1)</f>
        <v>592</v>
      </c>
      <c r="BI51" s="87">
        <f ca="1">SUM(BH51-BG51)</f>
        <v>164</v>
      </c>
      <c r="BJ51" s="22">
        <f ca="1">IF(BI51=0,0,IF(BG51=0,1,BI51/BG51))</f>
        <v>0.38317757009345793</v>
      </c>
      <c r="BK51" s="87">
        <f>SUMIF($C$6:BJ$6,BK$5,$C51:BJ51)</f>
        <v>3626</v>
      </c>
      <c r="BL51" s="87">
        <f ca="1">SUMIF($C$6:BK$6,BL$5,$C51:BK51)</f>
        <v>3296</v>
      </c>
      <c r="BM51" s="87">
        <f ca="1">SUM(BL51-BK51)</f>
        <v>-330</v>
      </c>
      <c r="BN51" s="22">
        <f ca="1">IF(BM51=0,0,IF(BK51=0,1,BM51/BK51))</f>
        <v>-9.1009376723662438E-2</v>
      </c>
      <c r="BO51" s="87">
        <f>+DH51</f>
        <v>414</v>
      </c>
      <c r="BP51" s="87">
        <f ca="1">OFFSET(DH51,0,14,1,1)</f>
        <v>472</v>
      </c>
      <c r="BQ51" s="87">
        <f ca="1">SUM(BP51-BO51)</f>
        <v>58</v>
      </c>
      <c r="BR51" s="22">
        <f ca="1">IF(BQ51=0,0,IF(BO51=0,1,BQ51/BO51))</f>
        <v>0.14009661835748793</v>
      </c>
      <c r="BS51" s="87">
        <f>SUMIF($C$6:BR$6,BS$5,$C51:BR51)</f>
        <v>4040</v>
      </c>
      <c r="BT51" s="87">
        <f ca="1">SUMIF($C$6:BS$6,BT$5,$C51:BS51)</f>
        <v>3768</v>
      </c>
      <c r="BU51" s="87">
        <f ca="1">SUM(BT51-BS51)</f>
        <v>-272</v>
      </c>
      <c r="BV51" s="22">
        <f ca="1">IF(BU51=0,0,IF(BS51=0,1,BU51/BS51))</f>
        <v>-6.7326732673267331E-2</v>
      </c>
      <c r="BW51" s="87">
        <f>+DI51</f>
        <v>426</v>
      </c>
      <c r="BX51" s="87">
        <f ca="1">OFFSET(DI51,0,14,1,1)</f>
        <v>478</v>
      </c>
      <c r="BY51" s="87">
        <f ca="1">SUM(BX51-BW51)</f>
        <v>52</v>
      </c>
      <c r="BZ51" s="22">
        <f ca="1">IF(BY51=0,0,IF(BW51=0,1,BY51/BW51))</f>
        <v>0.12206572769953052</v>
      </c>
      <c r="CA51" s="87">
        <f>SUMIF($C$6:BZ$6,CA$5,$C51:BZ51)</f>
        <v>4466</v>
      </c>
      <c r="CB51" s="87">
        <f ca="1">SUMIF($C$6:CA$6,CB$5,$C51:CA51)</f>
        <v>4246</v>
      </c>
      <c r="CC51" s="87">
        <f ca="1">SUM(CB51-CA51)</f>
        <v>-220</v>
      </c>
      <c r="CD51" s="22">
        <f ca="1">IF(CC51=0,0,IF(CA51=0,1,CC51/CA51))</f>
        <v>-4.9261083743842367E-2</v>
      </c>
      <c r="CE51" s="87">
        <f>+DJ51</f>
        <v>490</v>
      </c>
      <c r="CF51" s="87">
        <f ca="1">OFFSET(DJ51,0,14,1,1)</f>
        <v>480</v>
      </c>
      <c r="CG51" s="87">
        <f ca="1">SUM(CF51-CE51)</f>
        <v>-10</v>
      </c>
      <c r="CH51" s="22">
        <f ca="1">IF(CG51=0,0,IF(CE51=0,1,CG51/CE51))</f>
        <v>-2.0408163265306121E-2</v>
      </c>
      <c r="CI51" s="87">
        <f>SUMIF($C$6:CH$6,CI$5,$C51:CH51)</f>
        <v>4956</v>
      </c>
      <c r="CJ51" s="87">
        <f ca="1">SUMIF($C$6:CI$6,CJ$5,$C51:CI51)</f>
        <v>4726</v>
      </c>
      <c r="CK51" s="87">
        <f ca="1">SUM(CJ51-CI51)</f>
        <v>-230</v>
      </c>
      <c r="CL51" s="22">
        <f ca="1">IF(CK51=0,0,IF(CI51=0,1,CK51/CI51))</f>
        <v>-4.6408393866020983E-2</v>
      </c>
      <c r="CM51" s="87">
        <f>+DK51</f>
        <v>320</v>
      </c>
      <c r="CN51" s="87">
        <f ca="1">OFFSET(DK51,0,14,1,1)</f>
        <v>376</v>
      </c>
      <c r="CO51" s="87">
        <f ca="1">SUM(CN51-CM51)</f>
        <v>56</v>
      </c>
      <c r="CP51" s="22">
        <f ca="1">IF(CO51=0,0,IF(CM51=0,1,CO51/CM51))</f>
        <v>0.17499999999999999</v>
      </c>
      <c r="CQ51" s="87">
        <f>SUMIF($C$6:CP$6,CQ$5,$C51:CP51)</f>
        <v>5276</v>
      </c>
      <c r="CR51" s="87">
        <f ca="1">SUMIF($C$6:CQ$6,CR$5,$C51:CQ51)</f>
        <v>5102</v>
      </c>
      <c r="CS51" s="87">
        <f ca="1">SUM(CR51-CQ51)</f>
        <v>-174</v>
      </c>
      <c r="CT51" s="22">
        <f ca="1">IF(CS51=0,0,IF(CQ51=0,1,CS51/CQ51))</f>
        <v>-3.2979529946929494E-2</v>
      </c>
      <c r="CW51" s="12" t="s">
        <v>12</v>
      </c>
      <c r="CX51" s="81" t="s">
        <v>8</v>
      </c>
      <c r="CY51" s="16"/>
      <c r="CZ51" s="83">
        <f>SUMIF(LQB!$A$101:$A$106,'2009-2010'!CZ$7,LQB!D$101:D$106)</f>
        <v>334</v>
      </c>
      <c r="DA51" s="83">
        <f>SUMIF(LQB!$A$101:$A$106,'2009-2010'!DA$7,LQB!E$101:E$106)</f>
        <v>364</v>
      </c>
      <c r="DB51" s="83">
        <f>SUMIF(LQB!$A$101:$A$106,'2009-2010'!DB$7,LQB!F$101:F$106)</f>
        <v>418</v>
      </c>
      <c r="DC51" s="83">
        <f>SUMIF(LQB!$A$101:$A$106,'2009-2010'!DC$7,LQB!G$101:G$106)</f>
        <v>582</v>
      </c>
      <c r="DD51" s="83">
        <f>SUMIF(LQB!$A$101:$A$106,'2009-2010'!DD$7,LQB!H$101:H$106)</f>
        <v>660</v>
      </c>
      <c r="DE51" s="83">
        <f>SUMIF(LQB!$A$101:$A$106,'2009-2010'!DE$7,LQB!I$101:I$106)</f>
        <v>382</v>
      </c>
      <c r="DF51" s="83">
        <f>SUMIF(LQB!$A$101:$A$106,'2009-2010'!DF$7,LQB!J$101:J$106)</f>
        <v>458</v>
      </c>
      <c r="DG51" s="83">
        <f>SUMIF(LQB!$A$101:$A$106,'2009-2010'!DG$7,LQB!K$101:K$106)</f>
        <v>428</v>
      </c>
      <c r="DH51" s="83">
        <f>SUMIF(LQB!$A$101:$A$106,'2009-2010'!DH$7,LQB!L$101:L$106)</f>
        <v>414</v>
      </c>
      <c r="DI51" s="83">
        <f>SUMIF(LQB!$A$101:$A$106,'2009-2010'!DI$7,LQB!M$101:M$106)</f>
        <v>426</v>
      </c>
      <c r="DJ51" s="83">
        <f>SUMIF(LQB!$A$101:$A$106,'2009-2010'!DJ$7,LQB!N$101:N$106)</f>
        <v>490</v>
      </c>
      <c r="DK51" s="83">
        <f>SUMIF(LQB!$A$101:$A$106,'2009-2010'!DK$7,LQB!O$101:O$106)</f>
        <v>320</v>
      </c>
      <c r="DN51" s="83">
        <f>SUMIF(LQB!$A$101:$A$106,'2009-2010'!DN$7,LQB!D$101:D$106)</f>
        <v>212</v>
      </c>
      <c r="DO51" s="83">
        <f>SUMIF(LQB!$A$101:$A$106,'2009-2010'!DO$7,LQB!E$101:E$106)</f>
        <v>178</v>
      </c>
      <c r="DP51" s="83">
        <f>SUMIF(LQB!$A$101:$A$106,'2009-2010'!DP$7,LQB!F$101:F$106)</f>
        <v>316</v>
      </c>
      <c r="DQ51" s="83">
        <f>SUMIF(LQB!$A$101:$A$106,'2009-2010'!DQ$7,LQB!G$101:G$106)</f>
        <v>482</v>
      </c>
      <c r="DR51" s="83">
        <f>SUMIF(LQB!$A$101:$A$106,'2009-2010'!DR$7,LQB!H$101:H$106)</f>
        <v>512</v>
      </c>
      <c r="DS51" s="83">
        <f>SUMIF(LQB!$A$101:$A$106,'2009-2010'!DS$7,LQB!I$101:I$106)</f>
        <v>490</v>
      </c>
      <c r="DT51" s="83">
        <f>SUMIF(LQB!$A$101:$A$106,'2009-2010'!DT$7,LQB!J$101:J$106)</f>
        <v>514</v>
      </c>
      <c r="DU51" s="83">
        <f>SUMIF(LQB!$A$101:$A$106,'2009-2010'!DU$7,LQB!K$101:K$106)</f>
        <v>592</v>
      </c>
      <c r="DV51" s="83">
        <f>SUMIF(LQB!$A$101:$A$106,'2009-2010'!DV$7,LQB!L$101:L$106)</f>
        <v>472</v>
      </c>
      <c r="DW51" s="83">
        <f>SUMIF(LQB!$A$101:$A$106,'2009-2010'!DW$7,LQB!M$101:M$106)</f>
        <v>478</v>
      </c>
      <c r="DX51" s="83">
        <f>SUMIF(LQB!$A$101:$A$106,'2009-2010'!DX$7,LQB!N$101:N$106)</f>
        <v>480</v>
      </c>
      <c r="DY51" s="83">
        <f>SUMIF(LQB!$A$101:$A$106,'2009-2010'!DY$7,LQB!O$101:O$106)</f>
        <v>376</v>
      </c>
      <c r="DZ51"/>
    </row>
    <row r="52" spans="1:130" s="16" customFormat="1" ht="15.6">
      <c r="A52" s="90"/>
      <c r="B52" s="27" t="s">
        <v>9</v>
      </c>
      <c r="C52" s="14">
        <f>+SUM(C49:C51)</f>
        <v>206501</v>
      </c>
      <c r="D52" s="14">
        <f ca="1">+SUM(D49:D51)</f>
        <v>213585</v>
      </c>
      <c r="E52" s="14">
        <f ca="1">SUM(E49:E51)</f>
        <v>7084</v>
      </c>
      <c r="F52" s="15">
        <f ca="1">IF(E52=0,0,IF(C52=0,1,E52/C52))</f>
        <v>3.4304918620248814E-2</v>
      </c>
      <c r="G52" s="14">
        <f>SUM(G49:G51)</f>
        <v>206501</v>
      </c>
      <c r="H52" s="14">
        <f ca="1">SUM(H49:H51)</f>
        <v>213585</v>
      </c>
      <c r="I52" s="14">
        <f ca="1">SUM(I49:I51)</f>
        <v>7084</v>
      </c>
      <c r="J52" s="15">
        <f ca="1">IF(I52=0,0,IF(G52=0,1,I52/G52))</f>
        <v>3.4304918620248814E-2</v>
      </c>
      <c r="K52" s="14">
        <f>+SUM(K49:K51)</f>
        <v>204435</v>
      </c>
      <c r="L52" s="14">
        <f ca="1">+SUM(L49:L51)</f>
        <v>199939</v>
      </c>
      <c r="M52" s="14">
        <f ca="1">SUM(M49:M51)</f>
        <v>-4496</v>
      </c>
      <c r="N52" s="15">
        <f ca="1">IF(M52=0,0,IF(K52=0,1,M52/K52))</f>
        <v>-2.1992320297405044E-2</v>
      </c>
      <c r="O52" s="14">
        <f>SUM(O49:O51)</f>
        <v>410936</v>
      </c>
      <c r="P52" s="14">
        <f ca="1">SUM(P49:P51)</f>
        <v>413524</v>
      </c>
      <c r="Q52" s="14">
        <f ca="1">SUM(Q49:Q51)</f>
        <v>2588</v>
      </c>
      <c r="R52" s="15">
        <f ca="1">IF(Q52=0,0,IF(O52=0,1,Q52/O52))</f>
        <v>6.2978176650378649E-3</v>
      </c>
      <c r="S52" s="14">
        <f>+SUM(S49:S51)</f>
        <v>256849</v>
      </c>
      <c r="T52" s="14">
        <f ca="1">+SUM(T49:T51)</f>
        <v>268606</v>
      </c>
      <c r="U52" s="14">
        <f ca="1">SUM(U49:U51)</f>
        <v>11757</v>
      </c>
      <c r="V52" s="15">
        <f ca="1">IF(U52=0,0,IF(S52=0,1,U52/S52))</f>
        <v>4.5773976149410742E-2</v>
      </c>
      <c r="W52" s="14">
        <f>SUM(W49:W51)</f>
        <v>667785</v>
      </c>
      <c r="X52" s="14">
        <f ca="1">SUM(X49:X51)</f>
        <v>682130</v>
      </c>
      <c r="Y52" s="14">
        <f ca="1">SUM(Y49:Y51)</f>
        <v>14345</v>
      </c>
      <c r="Z52" s="15">
        <f ca="1">IF(Y52=0,0,IF(W52=0,1,Y52/W52))</f>
        <v>2.1481464842726325E-2</v>
      </c>
      <c r="AA52" s="14">
        <f>+SUM(AA49:AA51)</f>
        <v>259575</v>
      </c>
      <c r="AB52" s="14">
        <f ca="1">+SUM(AB49:AB51)</f>
        <v>271040</v>
      </c>
      <c r="AC52" s="14">
        <f ca="1">SUM(AC49:AC51)</f>
        <v>11465</v>
      </c>
      <c r="AD52" s="15">
        <f ca="1">IF(AC52=0,0,IF(AA52=0,1,AC52/AA52))</f>
        <v>4.4168352114032555E-2</v>
      </c>
      <c r="AE52" s="14">
        <f>SUM(AE49:AE51)</f>
        <v>927360</v>
      </c>
      <c r="AF52" s="14">
        <f ca="1">SUM(AF49:AF51)</f>
        <v>953170</v>
      </c>
      <c r="AG52" s="14">
        <f ca="1">SUM(AG49:AG51)</f>
        <v>25810</v>
      </c>
      <c r="AH52" s="15">
        <f ca="1">IF(AG52=0,0,IF(AE52=0,1,AG52/AE52))</f>
        <v>2.7831694271911664E-2</v>
      </c>
      <c r="AI52" s="14">
        <f>+SUM(AI49:AI51)</f>
        <v>295479</v>
      </c>
      <c r="AJ52" s="14">
        <f ca="1">+SUM(AJ49:AJ51)</f>
        <v>293152</v>
      </c>
      <c r="AK52" s="14">
        <f ca="1">SUM(AK49:AK51)</f>
        <v>-2327</v>
      </c>
      <c r="AL52" s="15">
        <f ca="1">IF(AK52=0,0,IF(AI52=0,1,AK52/AI52))</f>
        <v>-7.8753481634904685E-3</v>
      </c>
      <c r="AM52" s="14">
        <f>SUM(AM49:AM51)</f>
        <v>1222839</v>
      </c>
      <c r="AN52" s="14">
        <f ca="1">SUM(AN49:AN51)</f>
        <v>1246322</v>
      </c>
      <c r="AO52" s="14">
        <f ca="1">SUM(AO49:AO51)</f>
        <v>23483</v>
      </c>
      <c r="AP52" s="15">
        <f ca="1">IF(AO52=0,0,IF(AM52=0,1,AO52/AM52))</f>
        <v>1.9203672764771161E-2</v>
      </c>
      <c r="AQ52" s="14">
        <f>+SUM(AQ49:AQ51)</f>
        <v>276509</v>
      </c>
      <c r="AR52" s="14">
        <f ca="1">+SUM(AR49:AR51)</f>
        <v>288938</v>
      </c>
      <c r="AS52" s="14">
        <f ca="1">SUM(AS49:AS51)</f>
        <v>12429</v>
      </c>
      <c r="AT52" s="15">
        <f ca="1">IF(AS52=0,0,IF(AQ52=0,1,AS52/AQ52))</f>
        <v>4.4949712305928556E-2</v>
      </c>
      <c r="AU52" s="14">
        <f>SUM(AU49:AU51)</f>
        <v>1499348</v>
      </c>
      <c r="AV52" s="14">
        <f ca="1">SUM(AV49:AV51)</f>
        <v>1535260</v>
      </c>
      <c r="AW52" s="14">
        <f ca="1">SUM(AW49:AW51)</f>
        <v>35912</v>
      </c>
      <c r="AX52" s="15">
        <f ca="1">IF(AW52=0,0,IF(AU52=0,1,AW52/AU52))</f>
        <v>2.3951744358214372E-2</v>
      </c>
      <c r="AY52" s="14">
        <f>+SUM(AY49:AY51)</f>
        <v>331890</v>
      </c>
      <c r="AZ52" s="14">
        <f ca="1">+SUM(AZ49:AZ51)</f>
        <v>345991</v>
      </c>
      <c r="BA52" s="14">
        <f ca="1">SUM(BA49:BA51)</f>
        <v>14101</v>
      </c>
      <c r="BB52" s="15">
        <f ca="1">IF(BA52=0,0,IF(AY52=0,1,BA52/AY52))</f>
        <v>4.2486968573925095E-2</v>
      </c>
      <c r="BC52" s="14">
        <f>SUM(BC49:BC51)</f>
        <v>1831238</v>
      </c>
      <c r="BD52" s="14">
        <f ca="1">SUM(BD49:BD51)</f>
        <v>1881251</v>
      </c>
      <c r="BE52" s="14">
        <f ca="1">SUM(BE49:BE51)</f>
        <v>50013</v>
      </c>
      <c r="BF52" s="15">
        <f ca="1">IF(BE52=0,0,IF(BC52=0,1,BE52/BC52))</f>
        <v>2.7311032208811745E-2</v>
      </c>
      <c r="BG52" s="14">
        <f>+SUM(BG49:BG51)</f>
        <v>352432</v>
      </c>
      <c r="BH52" s="14">
        <f ca="1">+SUM(BH49:BH51)</f>
        <v>363174</v>
      </c>
      <c r="BI52" s="14">
        <f ca="1">SUM(BI49:BI51)</f>
        <v>10742</v>
      </c>
      <c r="BJ52" s="15">
        <f ca="1">IF(BI52=0,0,IF(BG52=0,1,BI52/BG52))</f>
        <v>3.0479638625323466E-2</v>
      </c>
      <c r="BK52" s="14">
        <f>SUM(BK49:BK51)</f>
        <v>2183670</v>
      </c>
      <c r="BL52" s="14">
        <f ca="1">SUM(BL49:BL51)</f>
        <v>2244425</v>
      </c>
      <c r="BM52" s="14">
        <f ca="1">SUM(BM49:BM51)</f>
        <v>60755</v>
      </c>
      <c r="BN52" s="15">
        <f ca="1">IF(BM52=0,0,IF(BK52=0,1,BM52/BK52))</f>
        <v>2.7822427381426682E-2</v>
      </c>
      <c r="BO52" s="14">
        <f>+SUM(BO49:BO51)</f>
        <v>288071</v>
      </c>
      <c r="BP52" s="14">
        <f ca="1">+SUM(BP49:BP51)</f>
        <v>297067</v>
      </c>
      <c r="BQ52" s="14">
        <f ca="1">SUM(BQ49:BQ51)</f>
        <v>8996</v>
      </c>
      <c r="BR52" s="15">
        <f ca="1">IF(BQ52=0,0,IF(BO52=0,1,BQ52/BO52))</f>
        <v>3.1228412439988754E-2</v>
      </c>
      <c r="BS52" s="14">
        <f>SUM(BS49:BS51)</f>
        <v>2471741</v>
      </c>
      <c r="BT52" s="14">
        <f ca="1">SUM(BT49:BT51)</f>
        <v>2541492</v>
      </c>
      <c r="BU52" s="14">
        <f ca="1">SUM(BU49:BU51)</f>
        <v>69751</v>
      </c>
      <c r="BV52" s="15">
        <f ca="1">IF(BU52=0,0,IF(BS52=0,1,BU52/BS52))</f>
        <v>2.8219380590442121E-2</v>
      </c>
      <c r="BW52" s="14">
        <f>+SUM(BW49:BW51)</f>
        <v>284389</v>
      </c>
      <c r="BX52" s="14">
        <f ca="1">+SUM(BX49:BX51)</f>
        <v>288936</v>
      </c>
      <c r="BY52" s="14">
        <f ca="1">SUM(BY49:BY51)</f>
        <v>4547</v>
      </c>
      <c r="BZ52" s="15">
        <f ca="1">IF(BY52=0,0,IF(BW52=0,1,BY52/BW52))</f>
        <v>1.5988663415251646E-2</v>
      </c>
      <c r="CA52" s="14">
        <f>SUM(CA49:CA51)</f>
        <v>2756130</v>
      </c>
      <c r="CB52" s="14">
        <f ca="1">SUM(CB49:CB51)</f>
        <v>2830428</v>
      </c>
      <c r="CC52" s="14">
        <f ca="1">SUM(CC49:CC51)</f>
        <v>74298</v>
      </c>
      <c r="CD52" s="15">
        <f ca="1">IF(CC52=0,0,IF(CA52=0,1,CC52/CA52))</f>
        <v>2.6957364130138998E-2</v>
      </c>
      <c r="CE52" s="14">
        <f>+SUM(CE49:CE51)</f>
        <v>274748</v>
      </c>
      <c r="CF52" s="14">
        <f ca="1">+SUM(CF49:CF51)</f>
        <v>295313</v>
      </c>
      <c r="CG52" s="14">
        <f ca="1">SUM(CG49:CG51)</f>
        <v>20565</v>
      </c>
      <c r="CH52" s="15">
        <f ca="1">IF(CG52=0,0,IF(CE52=0,1,CG52/CE52))</f>
        <v>7.4850408374219288E-2</v>
      </c>
      <c r="CI52" s="14">
        <f>SUM(CI49:CI51)</f>
        <v>3030878</v>
      </c>
      <c r="CJ52" s="14">
        <f ca="1">SUM(CJ49:CJ51)</f>
        <v>3125741</v>
      </c>
      <c r="CK52" s="14">
        <f ca="1">SUM(CK49:CK51)</f>
        <v>94863</v>
      </c>
      <c r="CL52" s="15">
        <f ca="1">IF(CK52=0,0,IF(CI52=0,1,CK52/CI52))</f>
        <v>3.1298851355943721E-2</v>
      </c>
      <c r="CM52" s="14">
        <f>+SUM(CM49:CM51)</f>
        <v>262261</v>
      </c>
      <c r="CN52" s="14">
        <f ca="1">+SUM(CN49:CN51)</f>
        <v>274108</v>
      </c>
      <c r="CO52" s="14">
        <f ca="1">SUM(CO49:CO51)</f>
        <v>11847</v>
      </c>
      <c r="CP52" s="15">
        <f ca="1">IF(CO52=0,0,IF(CM52=0,1,CO52/CM52))</f>
        <v>4.5172557109139366E-2</v>
      </c>
      <c r="CQ52" s="14">
        <f>SUM(CQ49:CQ51)</f>
        <v>3293139</v>
      </c>
      <c r="CR52" s="14">
        <f ca="1">SUM(CR49:CR51)</f>
        <v>3399849</v>
      </c>
      <c r="CS52" s="14">
        <f ca="1">SUM(CS49:CS51)</f>
        <v>106710</v>
      </c>
      <c r="CT52" s="15">
        <f ca="1">IF(CS52=0,0,IF(CQ52=0,1,CS52/CQ52))</f>
        <v>3.240373394502935E-2</v>
      </c>
      <c r="CW52" s="12"/>
      <c r="CX52" s="12"/>
      <c r="CZ52" s="84"/>
      <c r="DA52" s="84"/>
      <c r="DB52" s="84"/>
      <c r="DC52" s="84"/>
      <c r="DD52" s="84"/>
      <c r="DE52" s="84"/>
      <c r="DF52" s="84"/>
      <c r="DG52" s="84"/>
      <c r="DH52" s="84"/>
      <c r="DI52" s="84"/>
      <c r="DJ52" s="84"/>
      <c r="DK52" s="84"/>
      <c r="DL52" s="12"/>
      <c r="DM52" s="12"/>
      <c r="DN52" s="84"/>
      <c r="DO52" s="84"/>
      <c r="DP52" s="84"/>
      <c r="DQ52" s="84"/>
      <c r="DR52" s="84"/>
      <c r="DS52" s="84"/>
      <c r="DT52" s="84"/>
      <c r="DU52" s="84"/>
      <c r="DV52" s="84"/>
      <c r="DW52" s="84"/>
      <c r="DX52" s="84"/>
      <c r="DY52" s="84"/>
      <c r="DZ52"/>
    </row>
    <row r="53" spans="1:130" s="12" customFormat="1" ht="15.6">
      <c r="A53" s="91"/>
      <c r="B53" s="28"/>
      <c r="C53" s="9"/>
      <c r="D53" s="9"/>
      <c r="E53" s="10"/>
      <c r="F53" s="11"/>
      <c r="G53" s="9"/>
      <c r="H53" s="13"/>
      <c r="I53" s="10"/>
      <c r="J53" s="11"/>
      <c r="K53" s="9"/>
      <c r="L53" s="9"/>
      <c r="M53" s="10"/>
      <c r="N53" s="11"/>
      <c r="O53" s="9"/>
      <c r="P53" s="13"/>
      <c r="Q53" s="10"/>
      <c r="R53" s="11"/>
      <c r="S53" s="9"/>
      <c r="T53" s="9"/>
      <c r="U53" s="10"/>
      <c r="V53" s="11"/>
      <c r="W53" s="9"/>
      <c r="X53" s="13"/>
      <c r="Y53" s="10"/>
      <c r="Z53" s="11"/>
      <c r="AA53" s="9"/>
      <c r="AB53" s="9"/>
      <c r="AC53" s="10"/>
      <c r="AD53" s="11"/>
      <c r="AE53" s="9"/>
      <c r="AF53" s="13"/>
      <c r="AG53" s="10"/>
      <c r="AH53" s="11"/>
      <c r="AI53" s="9"/>
      <c r="AJ53" s="9"/>
      <c r="AK53" s="10"/>
      <c r="AL53" s="11"/>
      <c r="AM53" s="9"/>
      <c r="AN53" s="13"/>
      <c r="AO53" s="10"/>
      <c r="AP53" s="11"/>
      <c r="AQ53" s="9"/>
      <c r="AR53" s="9"/>
      <c r="AS53" s="10"/>
      <c r="AT53" s="11"/>
      <c r="AU53" s="9"/>
      <c r="AV53" s="13"/>
      <c r="AW53" s="10"/>
      <c r="AX53" s="11"/>
      <c r="AY53" s="9"/>
      <c r="AZ53" s="9"/>
      <c r="BA53" s="10"/>
      <c r="BB53" s="11"/>
      <c r="BC53" s="9"/>
      <c r="BD53" s="13"/>
      <c r="BE53" s="10"/>
      <c r="BF53" s="11"/>
      <c r="BG53" s="9"/>
      <c r="BH53" s="9"/>
      <c r="BI53" s="10"/>
      <c r="BJ53" s="11"/>
      <c r="BK53" s="9"/>
      <c r="BL53" s="13"/>
      <c r="BM53" s="10"/>
      <c r="BN53" s="11"/>
      <c r="BO53" s="9"/>
      <c r="BP53" s="9"/>
      <c r="BQ53" s="10"/>
      <c r="BR53" s="11"/>
      <c r="BS53" s="9"/>
      <c r="BT53" s="13"/>
      <c r="BU53" s="10"/>
      <c r="BV53" s="11"/>
      <c r="BW53" s="9"/>
      <c r="BX53" s="9"/>
      <c r="BY53" s="10"/>
      <c r="BZ53" s="11"/>
      <c r="CA53" s="9"/>
      <c r="CB53" s="13"/>
      <c r="CC53" s="10"/>
      <c r="CD53" s="11"/>
      <c r="CE53" s="9"/>
      <c r="CF53" s="9"/>
      <c r="CG53" s="10"/>
      <c r="CH53" s="11"/>
      <c r="CI53" s="9"/>
      <c r="CJ53" s="13"/>
      <c r="CK53" s="10"/>
      <c r="CL53" s="11"/>
      <c r="CM53" s="9"/>
      <c r="CN53" s="9"/>
      <c r="CO53" s="10"/>
      <c r="CP53" s="11"/>
      <c r="CQ53" s="9"/>
      <c r="CR53" s="13"/>
      <c r="CS53" s="10"/>
      <c r="CT53" s="11"/>
      <c r="CY53" s="16"/>
      <c r="CZ53" s="84"/>
      <c r="DA53" s="84"/>
      <c r="DB53" s="84"/>
      <c r="DC53" s="84"/>
      <c r="DD53" s="84"/>
      <c r="DE53" s="84"/>
      <c r="DF53" s="84"/>
      <c r="DG53" s="84"/>
      <c r="DH53" s="84"/>
      <c r="DI53" s="84"/>
      <c r="DJ53" s="84"/>
      <c r="DK53" s="84"/>
      <c r="DN53" s="84"/>
      <c r="DO53" s="84"/>
      <c r="DP53" s="84"/>
      <c r="DQ53" s="84"/>
      <c r="DR53" s="84"/>
      <c r="DS53" s="84"/>
      <c r="DT53" s="84"/>
      <c r="DU53" s="84"/>
      <c r="DV53" s="84"/>
      <c r="DW53" s="84"/>
      <c r="DX53" s="84"/>
      <c r="DY53" s="84"/>
      <c r="DZ53"/>
    </row>
    <row r="54" spans="1:130" s="12" customFormat="1" ht="15" customHeight="1">
      <c r="A54" s="99"/>
      <c r="B54" s="31" t="s">
        <v>6</v>
      </c>
      <c r="C54" s="87">
        <f>+CZ54</f>
        <v>166484</v>
      </c>
      <c r="D54" s="21">
        <f ca="1">OFFSET(CZ54,0,14,1,1)</f>
        <v>165185</v>
      </c>
      <c r="E54" s="21">
        <f ca="1">SUM(D54-C54)</f>
        <v>-1299</v>
      </c>
      <c r="F54" s="22">
        <f ca="1">IF(E54=0,0,IF(C54=0,1,E54/C54))</f>
        <v>-7.8025515965498187E-3</v>
      </c>
      <c r="G54" s="21">
        <f>SUMIF($C$6:F$6,G$5,$C54:F54)</f>
        <v>166484</v>
      </c>
      <c r="H54" s="21">
        <f ca="1">SUMIF($C$6:G$6,H$5,$C54:G54)</f>
        <v>165185</v>
      </c>
      <c r="I54" s="21">
        <f ca="1">SUM(H54-G54)</f>
        <v>-1299</v>
      </c>
      <c r="J54" s="22">
        <f ca="1">IF(I54=0,0,IF(G54=0,1,I54/G54))</f>
        <v>-7.8025515965498187E-3</v>
      </c>
      <c r="K54" s="21">
        <f>+DA54</f>
        <v>170376</v>
      </c>
      <c r="L54" s="21">
        <f ca="1">OFFSET(DA54,0,14,1,1)</f>
        <v>156613</v>
      </c>
      <c r="M54" s="21">
        <f ca="1">SUM(L54-K54)</f>
        <v>-13763</v>
      </c>
      <c r="N54" s="22">
        <f ca="1">IF(M54=0,0,IF(K54=0,1,M54/K54))</f>
        <v>-8.0780156829600408E-2</v>
      </c>
      <c r="O54" s="21">
        <f>SUMIF($C$6:N$6,O$5,$C54:N54)</f>
        <v>336860</v>
      </c>
      <c r="P54" s="21">
        <f ca="1">SUMIF($C$6:O$6,P$5,$C54:O54)</f>
        <v>321798</v>
      </c>
      <c r="Q54" s="21">
        <f ca="1">SUM(P54-O54)</f>
        <v>-15062</v>
      </c>
      <c r="R54" s="22">
        <f ca="1">IF(Q54=0,0,IF(O54=0,1,Q54/O54))</f>
        <v>-4.4712937125215221E-2</v>
      </c>
      <c r="S54" s="21">
        <f>+DB54</f>
        <v>198725</v>
      </c>
      <c r="T54" s="21">
        <f ca="1">OFFSET(DB54,0,14,1,1)</f>
        <v>210590</v>
      </c>
      <c r="U54" s="21">
        <f ca="1">SUM(T54-S54)</f>
        <v>11865</v>
      </c>
      <c r="V54" s="22">
        <f ca="1">IF(U54=0,0,IF(S54=0,1,U54/S54))</f>
        <v>5.9705623348848914E-2</v>
      </c>
      <c r="W54" s="21">
        <f>SUMIF($C$6:V$6,W$5,$C54:V54)</f>
        <v>535585</v>
      </c>
      <c r="X54" s="21">
        <f ca="1">SUMIF($C$6:W$6,X$5,$C54:W54)</f>
        <v>532388</v>
      </c>
      <c r="Y54" s="21">
        <f ca="1">SUM(X54-W54)</f>
        <v>-3197</v>
      </c>
      <c r="Z54" s="22">
        <f ca="1">IF(Y54=0,0,IF(W54=0,1,Y54/W54))</f>
        <v>-5.9691738939664108E-3</v>
      </c>
      <c r="AA54" s="21">
        <f>+DC54</f>
        <v>220396</v>
      </c>
      <c r="AB54" s="21">
        <f ca="1">OFFSET(DC54,0,14,1,1)</f>
        <v>232730</v>
      </c>
      <c r="AC54" s="21">
        <f ca="1">SUM(AB54-AA54)</f>
        <v>12334</v>
      </c>
      <c r="AD54" s="22">
        <f ca="1">IF(AC54=0,0,IF(AA54=0,1,AC54/AA54))</f>
        <v>5.5962903137987983E-2</v>
      </c>
      <c r="AE54" s="21">
        <f>SUMIF($C$6:AD$6,AE$5,$C54:AD54)</f>
        <v>755981</v>
      </c>
      <c r="AF54" s="21">
        <f ca="1">SUMIF($C$6:AE$6,AF$5,$C54:AE54)</f>
        <v>765118</v>
      </c>
      <c r="AG54" s="21">
        <f ca="1">SUM(AF54-AE54)</f>
        <v>9137</v>
      </c>
      <c r="AH54" s="22">
        <f ca="1">IF(AG54=0,0,IF(AE54=0,1,AG54/AE54))</f>
        <v>1.2086282591758259E-2</v>
      </c>
      <c r="AI54" s="21">
        <f>+DD54</f>
        <v>260952</v>
      </c>
      <c r="AJ54" s="21">
        <f ca="1">OFFSET(DD54,0,14,1,1)</f>
        <v>257383</v>
      </c>
      <c r="AK54" s="21">
        <f ca="1">SUM(AJ54-AI54)</f>
        <v>-3569</v>
      </c>
      <c r="AL54" s="22">
        <f ca="1">IF(AK54=0,0,IF(AI54=0,1,AK54/AI54))</f>
        <v>-1.3676844783715014E-2</v>
      </c>
      <c r="AM54" s="21">
        <f>SUMIF($C$6:AL$6,AM$5,$C54:AL54)</f>
        <v>1016933</v>
      </c>
      <c r="AN54" s="21">
        <f ca="1">SUMIF($C$6:AM$6,AN$5,$C54:AM54)</f>
        <v>1022501</v>
      </c>
      <c r="AO54" s="21">
        <f ca="1">SUM(AN54-AM54)</f>
        <v>5568</v>
      </c>
      <c r="AP54" s="22">
        <f ca="1">IF(AO54=0,0,IF(AM54=0,1,AO54/AM54))</f>
        <v>5.4752869658079737E-3</v>
      </c>
      <c r="AQ54" s="21">
        <f>+DE54</f>
        <v>230749</v>
      </c>
      <c r="AR54" s="21">
        <f ca="1">OFFSET(DE54,0,14,1,1)</f>
        <v>263669</v>
      </c>
      <c r="AS54" s="21">
        <f ca="1">SUM(AR54-AQ54)</f>
        <v>32920</v>
      </c>
      <c r="AT54" s="22">
        <f ca="1">IF(AS54=0,0,IF(AQ54=0,1,AS54/AQ54))</f>
        <v>0.14266584037200594</v>
      </c>
      <c r="AU54" s="21">
        <f>SUMIF($C$6:AT$6,AU$5,$C54:AT54)</f>
        <v>1247682</v>
      </c>
      <c r="AV54" s="21">
        <f ca="1">SUMIF($C$6:AU$6,AV$5,$C54:AU54)</f>
        <v>1286170</v>
      </c>
      <c r="AW54" s="21">
        <f ca="1">SUM(AV54-AU54)</f>
        <v>38488</v>
      </c>
      <c r="AX54" s="22">
        <f ca="1">IF(AW54=0,0,IF(AU54=0,1,AW54/AU54))</f>
        <v>3.0847603796480192E-2</v>
      </c>
      <c r="AY54" s="21">
        <f>+DF54</f>
        <v>317180</v>
      </c>
      <c r="AZ54" s="21">
        <f ca="1">OFFSET(DF54,0,14,1,1)</f>
        <v>362243</v>
      </c>
      <c r="BA54" s="21">
        <f ca="1">SUM(AZ54-AY54)</f>
        <v>45063</v>
      </c>
      <c r="BB54" s="22">
        <f ca="1">IF(BA54=0,0,IF(AY54=0,1,BA54/AY54))</f>
        <v>0.14207390125480798</v>
      </c>
      <c r="BC54" s="21">
        <f>SUMIF($C$6:BB$6,BC$5,$C54:BB54)</f>
        <v>1564862</v>
      </c>
      <c r="BD54" s="21">
        <f ca="1">SUMIF($C$6:BC$6,BD$5,$C54:BC54)</f>
        <v>1648413</v>
      </c>
      <c r="BE54" s="21">
        <f ca="1">SUM(BD54-BC54)</f>
        <v>83551</v>
      </c>
      <c r="BF54" s="22">
        <f ca="1">IF(BE54=0,0,IF(BC54=0,1,BE54/BC54))</f>
        <v>5.3391928489540934E-2</v>
      </c>
      <c r="BG54" s="21">
        <f>+DG54</f>
        <v>351811</v>
      </c>
      <c r="BH54" s="21">
        <f ca="1">OFFSET(DG54,0,14,1,1)</f>
        <v>370836</v>
      </c>
      <c r="BI54" s="21">
        <f ca="1">SUM(BH54-BG54)</f>
        <v>19025</v>
      </c>
      <c r="BJ54" s="22">
        <f ca="1">IF(BI54=0,0,IF(BG54=0,1,BI54/BG54))</f>
        <v>5.4077331294359758E-2</v>
      </c>
      <c r="BK54" s="21">
        <f>SUMIF($C$6:BJ$6,BK$5,$C54:BJ54)</f>
        <v>1916673</v>
      </c>
      <c r="BL54" s="21">
        <f ca="1">SUMIF($C$6:BK$6,BL$5,$C54:BK54)</f>
        <v>2019249</v>
      </c>
      <c r="BM54" s="21">
        <f ca="1">SUM(BL54-BK54)</f>
        <v>102576</v>
      </c>
      <c r="BN54" s="22">
        <f ca="1">IF(BM54=0,0,IF(BK54=0,1,BM54/BK54))</f>
        <v>5.351773620226298E-2</v>
      </c>
      <c r="BO54" s="21">
        <f>+DH54</f>
        <v>259811</v>
      </c>
      <c r="BP54" s="21">
        <f ca="1">OFFSET(DH54,0,14,1,1)</f>
        <v>276237</v>
      </c>
      <c r="BQ54" s="21">
        <f ca="1">SUM(BP54-BO54)</f>
        <v>16426</v>
      </c>
      <c r="BR54" s="22">
        <f ca="1">IF(BQ54=0,0,IF(BO54=0,1,BQ54/BO54))</f>
        <v>6.3222881248292034E-2</v>
      </c>
      <c r="BS54" s="21">
        <f>SUMIF($C$6:BR$6,BS$5,$C54:BR54)</f>
        <v>2176484</v>
      </c>
      <c r="BT54" s="21">
        <f ca="1">SUMIF($C$6:BS$6,BT$5,$C54:BS54)</f>
        <v>2295486</v>
      </c>
      <c r="BU54" s="21">
        <f ca="1">SUM(BT54-BS54)</f>
        <v>119002</v>
      </c>
      <c r="BV54" s="22">
        <f ca="1">IF(BU54=0,0,IF(BS54=0,1,BU54/BS54))</f>
        <v>5.4676257670628406E-2</v>
      </c>
      <c r="BW54" s="21">
        <f>+DI54</f>
        <v>239504</v>
      </c>
      <c r="BX54" s="21">
        <f ca="1">OFFSET(DI54,0,14,1,1)</f>
        <v>271165</v>
      </c>
      <c r="BY54" s="21">
        <f ca="1">SUM(BX54-BW54)</f>
        <v>31661</v>
      </c>
      <c r="BZ54" s="22">
        <f ca="1">IF(BY54=0,0,IF(BW54=0,1,BY54/BW54))</f>
        <v>0.13219403433763111</v>
      </c>
      <c r="CA54" s="21">
        <f>SUMIF($C$6:BZ$6,CA$5,$C54:BZ54)</f>
        <v>2415988</v>
      </c>
      <c r="CB54" s="21">
        <f ca="1">SUMIF($C$6:CA$6,CB$5,$C54:CA54)</f>
        <v>2566651</v>
      </c>
      <c r="CC54" s="21">
        <f ca="1">SUM(CB54-CA54)</f>
        <v>150663</v>
      </c>
      <c r="CD54" s="22">
        <f ca="1">IF(CC54=0,0,IF(CA54=0,1,CC54/CA54))</f>
        <v>6.2360822984220118E-2</v>
      </c>
      <c r="CE54" s="21">
        <f>+DJ54</f>
        <v>216663</v>
      </c>
      <c r="CF54" s="21">
        <f ca="1">OFFSET(DJ54,0,14,1,1)</f>
        <v>242469</v>
      </c>
      <c r="CG54" s="21">
        <f ca="1">SUM(CF54-CE54)</f>
        <v>25806</v>
      </c>
      <c r="CH54" s="22">
        <f ca="1">IF(CG54=0,0,IF(CE54=0,1,CG54/CE54))</f>
        <v>0.11910663103529444</v>
      </c>
      <c r="CI54" s="21">
        <f>SUMIF($C$6:CH$6,CI$5,$C54:CH54)</f>
        <v>2632651</v>
      </c>
      <c r="CJ54" s="21">
        <f ca="1">SUMIF($C$6:CI$6,CJ$5,$C54:CI54)</f>
        <v>2809120</v>
      </c>
      <c r="CK54" s="21">
        <f ca="1">SUM(CJ54-CI54)</f>
        <v>176469</v>
      </c>
      <c r="CL54" s="22">
        <f ca="1">IF(CK54=0,0,IF(CI54=0,1,CK54/CI54))</f>
        <v>6.7030912946683785E-2</v>
      </c>
      <c r="CM54" s="21">
        <f>+DK54</f>
        <v>205958</v>
      </c>
      <c r="CN54" s="21">
        <f ca="1">OFFSET(DK54,0,14,1,1)</f>
        <v>242961</v>
      </c>
      <c r="CO54" s="21">
        <f ca="1">SUM(CN54-CM54)</f>
        <v>37003</v>
      </c>
      <c r="CP54" s="22">
        <f ca="1">IF(CO54=0,0,IF(CM54=0,1,CO54/CM54))</f>
        <v>0.17966284388079123</v>
      </c>
      <c r="CQ54" s="21">
        <f>SUMIF($C$6:CP$6,CQ$5,$C54:CP54)</f>
        <v>2838609</v>
      </c>
      <c r="CR54" s="21">
        <f ca="1">SUMIF($C$6:CQ$6,CR$5,$C54:CQ54)</f>
        <v>3052081</v>
      </c>
      <c r="CS54" s="21">
        <f ca="1">SUM(CR54-CQ54)</f>
        <v>213472</v>
      </c>
      <c r="CT54" s="22">
        <f ca="1">IF(CS54=0,0,IF(CQ54=0,1,CS54/CQ54))</f>
        <v>7.5203030780216645E-2</v>
      </c>
      <c r="CW54" s="12" t="s">
        <v>15</v>
      </c>
      <c r="CX54" s="81" t="s">
        <v>6</v>
      </c>
      <c r="CZ54" s="83">
        <f>SUMIF(RBW!$A$73:$A$78,'2009-2010'!CZ$7,RBW!D$73:D$78)</f>
        <v>166484</v>
      </c>
      <c r="DA54" s="83">
        <f>SUMIF(RBW!$A$73:$A$78,'2009-2010'!DA$7,RBW!E$73:E$78)</f>
        <v>170376</v>
      </c>
      <c r="DB54" s="83">
        <f>SUMIF(RBW!$A$73:$A$78,'2009-2010'!DB$7,RBW!F$73:F$78)</f>
        <v>198725</v>
      </c>
      <c r="DC54" s="83">
        <f>SUMIF(RBW!$A$73:$A$78,'2009-2010'!DC$7,RBW!G$73:G$78)</f>
        <v>220396</v>
      </c>
      <c r="DD54" s="83">
        <f>SUMIF(RBW!$A$73:$A$78,'2009-2010'!DD$7,RBW!H$73:H$78)</f>
        <v>260952</v>
      </c>
      <c r="DE54" s="83">
        <f>SUMIF(RBW!$A$73:$A$78,'2009-2010'!DE$7,RBW!I$73:I$78)</f>
        <v>230749</v>
      </c>
      <c r="DF54" s="83">
        <f>SUMIF(RBW!$A$73:$A$78,'2009-2010'!DF$7,RBW!J$73:J$78)</f>
        <v>317180</v>
      </c>
      <c r="DG54" s="83">
        <f>SUMIF(RBW!$A$73:$A$78,'2009-2010'!DG$7,RBW!K$73:K$78)</f>
        <v>351811</v>
      </c>
      <c r="DH54" s="83">
        <f>SUMIF(RBW!$A$73:$A$78,'2009-2010'!DH$7,RBW!L$73:L$78)</f>
        <v>259811</v>
      </c>
      <c r="DI54" s="83">
        <f>SUMIF(RBW!$A$73:$A$78,'2009-2010'!DI$7,RBW!M$73:M$78)</f>
        <v>239504</v>
      </c>
      <c r="DJ54" s="83">
        <f>SUMIF(RBW!$A$73:$A$78,'2009-2010'!DJ$7,RBW!N$73:N$78)</f>
        <v>216663</v>
      </c>
      <c r="DK54" s="83">
        <f>SUMIF(RBW!$A$73:$A$78,'2009-2010'!DK$7,RBW!O$73:O$78)</f>
        <v>205958</v>
      </c>
      <c r="DN54" s="83">
        <f>SUMIF(RBW!$A$73:$A$78,'2009-2010'!DN$7,RBW!D$73:D$78)</f>
        <v>165185</v>
      </c>
      <c r="DO54" s="83">
        <f>SUMIF(RBW!$A$73:$A$78,'2009-2010'!DO$7,RBW!E$73:E$78)</f>
        <v>156613</v>
      </c>
      <c r="DP54" s="83">
        <f>SUMIF(RBW!$A$73:$A$78,'2009-2010'!DP$7,RBW!F$73:F$78)</f>
        <v>210590</v>
      </c>
      <c r="DQ54" s="83">
        <f>SUMIF(RBW!$A$73:$A$78,'2009-2010'!DQ$7,RBW!G$73:G$78)</f>
        <v>232730</v>
      </c>
      <c r="DR54" s="83">
        <f>SUMIF(RBW!$A$73:$A$78,'2009-2010'!DR$7,RBW!H$73:H$78)</f>
        <v>257383</v>
      </c>
      <c r="DS54" s="83">
        <f>SUMIF(RBW!$A$73:$A$78,'2009-2010'!DS$7,RBW!I$73:I$78)</f>
        <v>263669</v>
      </c>
      <c r="DT54" s="83">
        <f>SUMIF(RBW!$A$73:$A$78,'2009-2010'!DT$7,RBW!J$73:J$78)</f>
        <v>362243</v>
      </c>
      <c r="DU54" s="83">
        <f>SUMIF(RBW!$A$73:$A$78,'2009-2010'!DU$7,RBW!K$73:K$78)</f>
        <v>370836</v>
      </c>
      <c r="DV54" s="83">
        <f>SUMIF(RBW!$A$73:$A$78,'2009-2010'!DV$7,RBW!L$73:L$78)</f>
        <v>276237</v>
      </c>
      <c r="DW54" s="83">
        <f>SUMIF(RBW!$A$73:$A$78,'2009-2010'!DW$7,RBW!M$73:M$78)</f>
        <v>271165</v>
      </c>
      <c r="DX54" s="83">
        <f>SUMIF(RBW!$A$73:$A$78,'2009-2010'!DX$7,RBW!N$73:N$78)</f>
        <v>242469</v>
      </c>
      <c r="DY54" s="83">
        <f>SUMIF(RBW!$A$73:$A$78,'2009-2010'!DY$7,RBW!O$73:O$78)</f>
        <v>242961</v>
      </c>
      <c r="DZ54"/>
    </row>
    <row r="55" spans="1:130" s="12" customFormat="1" ht="15.75" customHeight="1">
      <c r="A55" s="101" t="str">
        <f>+CW56</f>
        <v>Rainbow Bridge</v>
      </c>
      <c r="B55" s="29" t="s">
        <v>7</v>
      </c>
      <c r="C55" s="87">
        <f>+CZ55</f>
        <v>3</v>
      </c>
      <c r="D55" s="21">
        <f ca="1">OFFSET(CZ55,0,14,1,1)</f>
        <v>7</v>
      </c>
      <c r="E55" s="21">
        <f ca="1">SUM(D55-C55)</f>
        <v>4</v>
      </c>
      <c r="F55" s="22">
        <f ca="1">IF(E55=0,0,IF(C55=0,1,E55/C55))</f>
        <v>1.3333333333333333</v>
      </c>
      <c r="G55" s="21">
        <f>SUMIF($C$6:F$6,G$5,$C55:F55)</f>
        <v>3</v>
      </c>
      <c r="H55" s="21">
        <f ca="1">SUMIF($C$6:G$6,H$5,$C55:G55)</f>
        <v>7</v>
      </c>
      <c r="I55" s="21">
        <f ca="1">SUM(H55-G55)</f>
        <v>4</v>
      </c>
      <c r="J55" s="22">
        <f ca="1">IF(I55=0,0,IF(G55=0,1,I55/G55))</f>
        <v>1.3333333333333333</v>
      </c>
      <c r="K55" s="21">
        <f>+DA55</f>
        <v>1</v>
      </c>
      <c r="L55" s="21">
        <f ca="1">OFFSET(DA55,0,14,1,1)</f>
        <v>4</v>
      </c>
      <c r="M55" s="21">
        <f ca="1">SUM(L55-K55)</f>
        <v>3</v>
      </c>
      <c r="N55" s="22">
        <f ca="1">IF(M55=0,0,IF(K55=0,1,M55/K55))</f>
        <v>3</v>
      </c>
      <c r="O55" s="21">
        <f>SUMIF($C$6:N$6,O$5,$C55:N55)</f>
        <v>4</v>
      </c>
      <c r="P55" s="21">
        <f ca="1">SUMIF($C$6:O$6,P$5,$C55:O55)</f>
        <v>11</v>
      </c>
      <c r="Q55" s="21">
        <f ca="1">SUM(P55-O55)</f>
        <v>7</v>
      </c>
      <c r="R55" s="22">
        <f ca="1">IF(Q55=0,0,IF(O55=0,1,Q55/O55))</f>
        <v>1.75</v>
      </c>
      <c r="S55" s="21">
        <f>+DB55</f>
        <v>11</v>
      </c>
      <c r="T55" s="21">
        <f ca="1">OFFSET(DB55,0,14,1,1)</f>
        <v>13</v>
      </c>
      <c r="U55" s="21">
        <f ca="1">SUM(T55-S55)</f>
        <v>2</v>
      </c>
      <c r="V55" s="22">
        <f ca="1">IF(U55=0,0,IF(S55=0,1,U55/S55))</f>
        <v>0.18181818181818182</v>
      </c>
      <c r="W55" s="21">
        <f>SUMIF($C$6:V$6,W$5,$C55:V55)</f>
        <v>15</v>
      </c>
      <c r="X55" s="21">
        <f ca="1">SUMIF($C$6:W$6,X$5,$C55:W55)</f>
        <v>24</v>
      </c>
      <c r="Y55" s="21">
        <f ca="1">SUM(X55-W55)</f>
        <v>9</v>
      </c>
      <c r="Z55" s="22">
        <f ca="1">IF(Y55=0,0,IF(W55=0,1,Y55/W55))</f>
        <v>0.6</v>
      </c>
      <c r="AA55" s="21">
        <f>+DC55</f>
        <v>9</v>
      </c>
      <c r="AB55" s="21">
        <f ca="1">OFFSET(DC55,0,14,1,1)</f>
        <v>4</v>
      </c>
      <c r="AC55" s="21">
        <f ca="1">SUM(AB55-AA55)</f>
        <v>-5</v>
      </c>
      <c r="AD55" s="22">
        <f ca="1">IF(AC55=0,0,IF(AA55=0,1,AC55/AA55))</f>
        <v>-0.55555555555555558</v>
      </c>
      <c r="AE55" s="21">
        <f>SUMIF($C$6:AD$6,AE$5,$C55:AD55)</f>
        <v>24</v>
      </c>
      <c r="AF55" s="21">
        <f ca="1">SUMIF($C$6:AE$6,AF$5,$C55:AE55)</f>
        <v>28</v>
      </c>
      <c r="AG55" s="21">
        <f ca="1">SUM(AF55-AE55)</f>
        <v>4</v>
      </c>
      <c r="AH55" s="22">
        <f ca="1">IF(AG55=0,0,IF(AE55=0,1,AG55/AE55))</f>
        <v>0.16666666666666666</v>
      </c>
      <c r="AI55" s="21">
        <f>+DD55</f>
        <v>10</v>
      </c>
      <c r="AJ55" s="21">
        <f ca="1">OFFSET(DD55,0,14,1,1)</f>
        <v>12</v>
      </c>
      <c r="AK55" s="21">
        <f ca="1">SUM(AJ55-AI55)</f>
        <v>2</v>
      </c>
      <c r="AL55" s="22">
        <f ca="1">IF(AK55=0,0,IF(AI55=0,1,AK55/AI55))</f>
        <v>0.2</v>
      </c>
      <c r="AM55" s="21">
        <f>SUMIF($C$6:AL$6,AM$5,$C55:AL55)</f>
        <v>34</v>
      </c>
      <c r="AN55" s="21">
        <f ca="1">SUMIF($C$6:AM$6,AN$5,$C55:AM55)</f>
        <v>40</v>
      </c>
      <c r="AO55" s="21">
        <f ca="1">SUM(AN55-AM55)</f>
        <v>6</v>
      </c>
      <c r="AP55" s="22">
        <f ca="1">IF(AO55=0,0,IF(AM55=0,1,AO55/AM55))</f>
        <v>0.17647058823529413</v>
      </c>
      <c r="AQ55" s="21">
        <f>+DE55</f>
        <v>3</v>
      </c>
      <c r="AR55" s="21">
        <f ca="1">OFFSET(DE55,0,14,1,1)</f>
        <v>11</v>
      </c>
      <c r="AS55" s="21">
        <f ca="1">SUM(AR55-AQ55)</f>
        <v>8</v>
      </c>
      <c r="AT55" s="22">
        <f ca="1">IF(AS55=0,0,IF(AQ55=0,1,AS55/AQ55))</f>
        <v>2.6666666666666665</v>
      </c>
      <c r="AU55" s="21">
        <f>SUMIF($C$6:AT$6,AU$5,$C55:AT55)</f>
        <v>37</v>
      </c>
      <c r="AV55" s="21">
        <f ca="1">SUMIF($C$6:AU$6,AV$5,$C55:AU55)</f>
        <v>51</v>
      </c>
      <c r="AW55" s="21">
        <f ca="1">SUM(AV55-AU55)</f>
        <v>14</v>
      </c>
      <c r="AX55" s="22">
        <f ca="1">IF(AW55=0,0,IF(AU55=0,1,AW55/AU55))</f>
        <v>0.3783783783783784</v>
      </c>
      <c r="AY55" s="21">
        <f>+DF55</f>
        <v>9</v>
      </c>
      <c r="AZ55" s="21">
        <f ca="1">OFFSET(DF55,0,14,1,1)</f>
        <v>8</v>
      </c>
      <c r="BA55" s="21">
        <f ca="1">SUM(AZ55-AY55)</f>
        <v>-1</v>
      </c>
      <c r="BB55" s="22">
        <f ca="1">IF(BA55=0,0,IF(AY55=0,1,BA55/AY55))</f>
        <v>-0.1111111111111111</v>
      </c>
      <c r="BC55" s="21">
        <f>SUMIF($C$6:BB$6,BC$5,$C55:BB55)</f>
        <v>46</v>
      </c>
      <c r="BD55" s="21">
        <f ca="1">SUMIF($C$6:BC$6,BD$5,$C55:BC55)</f>
        <v>59</v>
      </c>
      <c r="BE55" s="21">
        <f ca="1">SUM(BD55-BC55)</f>
        <v>13</v>
      </c>
      <c r="BF55" s="22">
        <f ca="1">IF(BE55=0,0,IF(BC55=0,1,BE55/BC55))</f>
        <v>0.28260869565217389</v>
      </c>
      <c r="BG55" s="21">
        <f>+DG55</f>
        <v>8</v>
      </c>
      <c r="BH55" s="21">
        <f ca="1">OFFSET(DG55,0,14,1,1)</f>
        <v>17</v>
      </c>
      <c r="BI55" s="21">
        <f ca="1">SUM(BH55-BG55)</f>
        <v>9</v>
      </c>
      <c r="BJ55" s="22">
        <f ca="1">IF(BI55=0,0,IF(BG55=0,1,BI55/BG55))</f>
        <v>1.125</v>
      </c>
      <c r="BK55" s="21">
        <f>SUMIF($C$6:BJ$6,BK$5,$C55:BJ55)</f>
        <v>54</v>
      </c>
      <c r="BL55" s="21">
        <f ca="1">SUMIF($C$6:BK$6,BL$5,$C55:BK55)</f>
        <v>76</v>
      </c>
      <c r="BM55" s="21">
        <f ca="1">SUM(BL55-BK55)</f>
        <v>22</v>
      </c>
      <c r="BN55" s="22">
        <f ca="1">IF(BM55=0,0,IF(BK55=0,1,BM55/BK55))</f>
        <v>0.40740740740740738</v>
      </c>
      <c r="BO55" s="21">
        <f>+DH55</f>
        <v>5</v>
      </c>
      <c r="BP55" s="21">
        <f ca="1">OFFSET(DH55,0,14,1,1)</f>
        <v>12</v>
      </c>
      <c r="BQ55" s="21">
        <f ca="1">SUM(BP55-BO55)</f>
        <v>7</v>
      </c>
      <c r="BR55" s="22">
        <f ca="1">IF(BQ55=0,0,IF(BO55=0,1,BQ55/BO55))</f>
        <v>1.4</v>
      </c>
      <c r="BS55" s="21">
        <f>SUMIF($C$6:BR$6,BS$5,$C55:BR55)</f>
        <v>59</v>
      </c>
      <c r="BT55" s="21">
        <f ca="1">SUMIF($C$6:BS$6,BT$5,$C55:BS55)</f>
        <v>88</v>
      </c>
      <c r="BU55" s="21">
        <f ca="1">SUM(BT55-BS55)</f>
        <v>29</v>
      </c>
      <c r="BV55" s="22">
        <f ca="1">IF(BU55=0,0,IF(BS55=0,1,BU55/BS55))</f>
        <v>0.49152542372881358</v>
      </c>
      <c r="BW55" s="21">
        <f>+DI55</f>
        <v>3</v>
      </c>
      <c r="BX55" s="21">
        <f ca="1">OFFSET(DI55,0,14,1,1)</f>
        <v>7</v>
      </c>
      <c r="BY55" s="21">
        <f ca="1">SUM(BX55-BW55)</f>
        <v>4</v>
      </c>
      <c r="BZ55" s="22">
        <f ca="1">IF(BY55=0,0,IF(BW55=0,1,BY55/BW55))</f>
        <v>1.3333333333333333</v>
      </c>
      <c r="CA55" s="21">
        <f>SUMIF($C$6:BZ$6,CA$5,$C55:BZ55)</f>
        <v>62</v>
      </c>
      <c r="CB55" s="21">
        <f ca="1">SUMIF($C$6:CA$6,CB$5,$C55:CA55)</f>
        <v>95</v>
      </c>
      <c r="CC55" s="21">
        <f ca="1">SUM(CB55-CA55)</f>
        <v>33</v>
      </c>
      <c r="CD55" s="22">
        <f ca="1">IF(CC55=0,0,IF(CA55=0,1,CC55/CA55))</f>
        <v>0.532258064516129</v>
      </c>
      <c r="CE55" s="21">
        <f>+DJ55</f>
        <v>6</v>
      </c>
      <c r="CF55" s="21">
        <f ca="1">OFFSET(DJ55,0,14,1,1)</f>
        <v>14</v>
      </c>
      <c r="CG55" s="21">
        <f ca="1">SUM(CF55-CE55)</f>
        <v>8</v>
      </c>
      <c r="CH55" s="22">
        <f ca="1">IF(CG55=0,0,IF(CE55=0,1,CG55/CE55))</f>
        <v>1.3333333333333333</v>
      </c>
      <c r="CI55" s="21">
        <f>SUMIF($C$6:CH$6,CI$5,$C55:CH55)</f>
        <v>68</v>
      </c>
      <c r="CJ55" s="21">
        <f ca="1">SUMIF($C$6:CI$6,CJ$5,$C55:CI55)</f>
        <v>109</v>
      </c>
      <c r="CK55" s="21">
        <f ca="1">SUM(CJ55-CI55)</f>
        <v>41</v>
      </c>
      <c r="CL55" s="22">
        <f ca="1">IF(CK55=0,0,IF(CI55=0,1,CK55/CI55))</f>
        <v>0.6029411764705882</v>
      </c>
      <c r="CM55" s="21">
        <f>+DK55</f>
        <v>8</v>
      </c>
      <c r="CN55" s="21">
        <f ca="1">OFFSET(DK55,0,14,1,1)</f>
        <v>13</v>
      </c>
      <c r="CO55" s="21">
        <f ca="1">SUM(CN55-CM55)</f>
        <v>5</v>
      </c>
      <c r="CP55" s="22">
        <f ca="1">IF(CO55=0,0,IF(CM55=0,1,CO55/CM55))</f>
        <v>0.625</v>
      </c>
      <c r="CQ55" s="21">
        <f>SUMIF($C$6:CP$6,CQ$5,$C55:CP55)</f>
        <v>76</v>
      </c>
      <c r="CR55" s="21">
        <f ca="1">SUMIF($C$6:CQ$6,CR$5,$C55:CQ55)</f>
        <v>122</v>
      </c>
      <c r="CS55" s="21">
        <f ca="1">SUM(CR55-CQ55)</f>
        <v>46</v>
      </c>
      <c r="CT55" s="22">
        <f ca="1">IF(CS55=0,0,IF(CQ55=0,1,CS55/CQ55))</f>
        <v>0.60526315789473684</v>
      </c>
      <c r="CW55" s="12" t="s">
        <v>15</v>
      </c>
      <c r="CX55" s="81" t="s">
        <v>7</v>
      </c>
      <c r="CY55" s="16"/>
      <c r="CZ55" s="83">
        <f>SUMIF(RBW!$A$87:$A$92,'2009-2010'!CZ$7,RBW!D$87:D$92)</f>
        <v>3</v>
      </c>
      <c r="DA55" s="83">
        <f>SUMIF(RBW!$A$87:$A$92,'2009-2010'!DA$7,RBW!E$87:E$92)</f>
        <v>1</v>
      </c>
      <c r="DB55" s="83">
        <f>SUMIF(RBW!$A$87:$A$92,'2009-2010'!DB$7,RBW!F$87:F$92)</f>
        <v>11</v>
      </c>
      <c r="DC55" s="83">
        <f>SUMIF(RBW!$A$87:$A$92,'2009-2010'!DC$7,RBW!G$87:G$92)</f>
        <v>9</v>
      </c>
      <c r="DD55" s="83">
        <f>SUMIF(RBW!$A$87:$A$92,'2009-2010'!DD$7,RBW!H$87:H$92)</f>
        <v>10</v>
      </c>
      <c r="DE55" s="83">
        <f>SUMIF(RBW!$A$87:$A$92,'2009-2010'!DE$7,RBW!I$87:I$92)</f>
        <v>3</v>
      </c>
      <c r="DF55" s="83">
        <f>SUMIF(RBW!$A$87:$A$92,'2009-2010'!DF$7,RBW!J$87:J$92)</f>
        <v>9</v>
      </c>
      <c r="DG55" s="83">
        <f>SUMIF(RBW!$A$87:$A$92,'2009-2010'!DG$7,RBW!K$87:K$92)</f>
        <v>8</v>
      </c>
      <c r="DH55" s="83">
        <f>SUMIF(RBW!$A$87:$A$92,'2009-2010'!DH$7,RBW!L$87:L$92)</f>
        <v>5</v>
      </c>
      <c r="DI55" s="83">
        <f>SUMIF(RBW!$A$87:$A$92,'2009-2010'!DI$7,RBW!M$87:M$92)</f>
        <v>3</v>
      </c>
      <c r="DJ55" s="83">
        <f>SUMIF(RBW!$A$87:$A$92,'2009-2010'!DJ$7,RBW!N$87:N$92)</f>
        <v>6</v>
      </c>
      <c r="DK55" s="83">
        <f>SUMIF(RBW!$A$87:$A$92,'2009-2010'!DK$7,RBW!O$87:O$92)</f>
        <v>8</v>
      </c>
      <c r="DN55" s="83">
        <f>SUMIF(RBW!$A$87:$A$92,'2009-2010'!DN$7,RBW!D$87:D$92)</f>
        <v>7</v>
      </c>
      <c r="DO55" s="83">
        <f>SUMIF(RBW!$A$87:$A$92,'2009-2010'!DO$7,RBW!E$87:E$92)</f>
        <v>4</v>
      </c>
      <c r="DP55" s="83">
        <f>SUMIF(RBW!$A$87:$A$92,'2009-2010'!DP$7,RBW!F$87:F$92)</f>
        <v>13</v>
      </c>
      <c r="DQ55" s="83">
        <f>SUMIF(RBW!$A$87:$A$92,'2009-2010'!DQ$7,RBW!G$87:G$92)</f>
        <v>4</v>
      </c>
      <c r="DR55" s="83">
        <f>SUMIF(RBW!$A$87:$A$92,'2009-2010'!DR$7,RBW!H$87:H$92)</f>
        <v>12</v>
      </c>
      <c r="DS55" s="83">
        <f>SUMIF(RBW!$A$87:$A$92,'2009-2010'!DS$7,RBW!I$87:I$92)</f>
        <v>11</v>
      </c>
      <c r="DT55" s="83">
        <f>SUMIF(RBW!$A$87:$A$92,'2009-2010'!DT$7,RBW!J$87:J$92)</f>
        <v>8</v>
      </c>
      <c r="DU55" s="83">
        <f>SUMIF(RBW!$A$87:$A$92,'2009-2010'!DU$7,RBW!K$87:K$92)</f>
        <v>17</v>
      </c>
      <c r="DV55" s="83">
        <f>SUMIF(RBW!$A$87:$A$92,'2009-2010'!DV$7,RBW!L$87:L$92)</f>
        <v>12</v>
      </c>
      <c r="DW55" s="83">
        <f>SUMIF(RBW!$A$87:$A$92,'2009-2010'!DW$7,RBW!M$87:M$92)</f>
        <v>7</v>
      </c>
      <c r="DX55" s="83">
        <f>SUMIF(RBW!$A$87:$A$92,'2009-2010'!DX$7,RBW!N$87:N$92)</f>
        <v>14</v>
      </c>
      <c r="DY55" s="83">
        <f>SUMIF(RBW!$A$87:$A$92,'2009-2010'!DY$7,RBW!O$87:O$92)</f>
        <v>13</v>
      </c>
      <c r="DZ55"/>
    </row>
    <row r="56" spans="1:130" s="12" customFormat="1" ht="15.6">
      <c r="A56" s="100"/>
      <c r="B56" s="29" t="s">
        <v>8</v>
      </c>
      <c r="C56" s="87">
        <f>+CZ56</f>
        <v>818</v>
      </c>
      <c r="D56" s="87">
        <f ca="1">OFFSET(CZ56,0,14,1,1)</f>
        <v>638</v>
      </c>
      <c r="E56" s="87">
        <f ca="1">SUM(D56-C56)</f>
        <v>-180</v>
      </c>
      <c r="F56" s="22">
        <f ca="1">IF(E56=0,0,IF(C56=0,1,E56/C56))</f>
        <v>-0.22004889975550121</v>
      </c>
      <c r="G56" s="87">
        <f>SUMIF($C$6:F$6,G$5,$C56:F56)</f>
        <v>818</v>
      </c>
      <c r="H56" s="87">
        <f ca="1">SUMIF($C$6:G$6,H$5,$C56:G56)</f>
        <v>638</v>
      </c>
      <c r="I56" s="87">
        <f ca="1">SUM(H56-G56)</f>
        <v>-180</v>
      </c>
      <c r="J56" s="22">
        <f ca="1">IF(I56=0,0,IF(G56=0,1,I56/G56))</f>
        <v>-0.22004889975550121</v>
      </c>
      <c r="K56" s="87">
        <f>+DA56</f>
        <v>694</v>
      </c>
      <c r="L56" s="87">
        <f ca="1">OFFSET(DA56,0,14,1,1)</f>
        <v>536</v>
      </c>
      <c r="M56" s="87">
        <f ca="1">SUM(L56-K56)</f>
        <v>-158</v>
      </c>
      <c r="N56" s="22">
        <f ca="1">IF(M56=0,0,IF(K56=0,1,M56/K56))</f>
        <v>-0.2276657060518732</v>
      </c>
      <c r="O56" s="87">
        <f>SUMIF($C$6:N$6,O$5,$C56:N56)</f>
        <v>1512</v>
      </c>
      <c r="P56" s="87">
        <f ca="1">SUMIF($C$6:O$6,P$5,$C56:O56)</f>
        <v>1174</v>
      </c>
      <c r="Q56" s="87">
        <f ca="1">SUM(P56-O56)</f>
        <v>-338</v>
      </c>
      <c r="R56" s="22">
        <f ca="1">IF(Q56=0,0,IF(O56=0,1,Q56/O56))</f>
        <v>-0.22354497354497355</v>
      </c>
      <c r="S56" s="87">
        <f>+DB56</f>
        <v>996</v>
      </c>
      <c r="T56" s="87">
        <f ca="1">OFFSET(DB56,0,14,1,1)</f>
        <v>980</v>
      </c>
      <c r="U56" s="87">
        <f ca="1">SUM(T56-S56)</f>
        <v>-16</v>
      </c>
      <c r="V56" s="22">
        <f ca="1">IF(U56=0,0,IF(S56=0,1,U56/S56))</f>
        <v>-1.6064257028112448E-2</v>
      </c>
      <c r="W56" s="87">
        <f>SUMIF($C$6:V$6,W$5,$C56:V56)</f>
        <v>2508</v>
      </c>
      <c r="X56" s="87">
        <f ca="1">SUMIF($C$6:W$6,X$5,$C56:W56)</f>
        <v>2154</v>
      </c>
      <c r="Y56" s="87">
        <f ca="1">SUM(X56-W56)</f>
        <v>-354</v>
      </c>
      <c r="Z56" s="22">
        <f ca="1">IF(Y56=0,0,IF(W56=0,1,Y56/W56))</f>
        <v>-0.14114832535885166</v>
      </c>
      <c r="AA56" s="87">
        <f>+DC56</f>
        <v>1664</v>
      </c>
      <c r="AB56" s="87">
        <f ca="1">OFFSET(DC56,0,14,1,1)</f>
        <v>1730</v>
      </c>
      <c r="AC56" s="87">
        <f ca="1">SUM(AB56-AA56)</f>
        <v>66</v>
      </c>
      <c r="AD56" s="22">
        <f ca="1">IF(AC56=0,0,IF(AA56=0,1,AC56/AA56))</f>
        <v>3.9663461538461536E-2</v>
      </c>
      <c r="AE56" s="87">
        <f>SUMIF($C$6:AD$6,AE$5,$C56:AD56)</f>
        <v>4172</v>
      </c>
      <c r="AF56" s="87">
        <f ca="1">SUMIF($C$6:AE$6,AF$5,$C56:AE56)</f>
        <v>3884</v>
      </c>
      <c r="AG56" s="87">
        <f ca="1">SUM(AF56-AE56)</f>
        <v>-288</v>
      </c>
      <c r="AH56" s="22">
        <f ca="1">IF(AG56=0,0,IF(AE56=0,1,AG56/AE56))</f>
        <v>-6.9031639501438161E-2</v>
      </c>
      <c r="AI56" s="87">
        <f>+DD56</f>
        <v>2858</v>
      </c>
      <c r="AJ56" s="87">
        <f ca="1">OFFSET(DD56,0,14,1,1)</f>
        <v>3184</v>
      </c>
      <c r="AK56" s="87">
        <f ca="1">SUM(AJ56-AI56)</f>
        <v>326</v>
      </c>
      <c r="AL56" s="22">
        <f ca="1">IF(AK56=0,0,IF(AI56=0,1,AK56/AI56))</f>
        <v>0.11406578026592022</v>
      </c>
      <c r="AM56" s="87">
        <f>SUMIF($C$6:AL$6,AM$5,$C56:AL56)</f>
        <v>7030</v>
      </c>
      <c r="AN56" s="87">
        <f ca="1">SUMIF($C$6:AM$6,AN$5,$C56:AM56)</f>
        <v>7068</v>
      </c>
      <c r="AO56" s="87">
        <f ca="1">SUM(AN56-AM56)</f>
        <v>38</v>
      </c>
      <c r="AP56" s="22">
        <f ca="1">IF(AO56=0,0,IF(AM56=0,1,AO56/AM56))</f>
        <v>5.4054054054054057E-3</v>
      </c>
      <c r="AQ56" s="87">
        <f>+DE56</f>
        <v>2886</v>
      </c>
      <c r="AR56" s="87">
        <f ca="1">OFFSET(DE56,0,14,1,1)</f>
        <v>3384</v>
      </c>
      <c r="AS56" s="87">
        <f ca="1">SUM(AR56-AQ56)</f>
        <v>498</v>
      </c>
      <c r="AT56" s="22">
        <f ca="1">IF(AS56=0,0,IF(AQ56=0,1,AS56/AQ56))</f>
        <v>0.17255717255717257</v>
      </c>
      <c r="AU56" s="87">
        <f>SUMIF($C$6:AT$6,AU$5,$C56:AT56)</f>
        <v>9916</v>
      </c>
      <c r="AV56" s="87">
        <f ca="1">SUMIF($C$6:AU$6,AV$5,$C56:AU56)</f>
        <v>10452</v>
      </c>
      <c r="AW56" s="87">
        <f ca="1">SUM(AV56-AU56)</f>
        <v>536</v>
      </c>
      <c r="AX56" s="22">
        <f ca="1">IF(AW56=0,0,IF(AU56=0,1,AW56/AU56))</f>
        <v>5.4054054054054057E-2</v>
      </c>
      <c r="AY56" s="87">
        <f>+DF56</f>
        <v>3526</v>
      </c>
      <c r="AZ56" s="87">
        <f ca="1">OFFSET(DF56,0,14,1,1)</f>
        <v>3758</v>
      </c>
      <c r="BA56" s="87">
        <f ca="1">SUM(AZ56-AY56)</f>
        <v>232</v>
      </c>
      <c r="BB56" s="22">
        <f ca="1">IF(BA56=0,0,IF(AY56=0,1,BA56/AY56))</f>
        <v>6.5796937039137832E-2</v>
      </c>
      <c r="BC56" s="87">
        <f>SUMIF($C$6:BB$6,BC$5,$C56:BB56)</f>
        <v>13442</v>
      </c>
      <c r="BD56" s="87">
        <f ca="1">SUMIF($C$6:BC$6,BD$5,$C56:BC56)</f>
        <v>14210</v>
      </c>
      <c r="BE56" s="87">
        <f ca="1">SUM(BD56-BC56)</f>
        <v>768</v>
      </c>
      <c r="BF56" s="22">
        <f ca="1">IF(BE56=0,0,IF(BC56=0,1,BE56/BC56))</f>
        <v>5.7134355006695434E-2</v>
      </c>
      <c r="BG56" s="87">
        <f>+DG56</f>
        <v>1472</v>
      </c>
      <c r="BH56" s="87">
        <f ca="1">OFFSET(DG56,0,14,1,1)</f>
        <v>3834</v>
      </c>
      <c r="BI56" s="87">
        <f ca="1">SUM(BH56-BG56)</f>
        <v>2362</v>
      </c>
      <c r="BJ56" s="22">
        <f ca="1">IF(BI56=0,0,IF(BG56=0,1,BI56/BG56))</f>
        <v>1.6046195652173914</v>
      </c>
      <c r="BK56" s="87">
        <f>SUMIF($C$6:BJ$6,BK$5,$C56:BJ56)</f>
        <v>14914</v>
      </c>
      <c r="BL56" s="87">
        <f ca="1">SUMIF($C$6:BK$6,BL$5,$C56:BK56)</f>
        <v>18044</v>
      </c>
      <c r="BM56" s="87">
        <f ca="1">SUM(BL56-BK56)</f>
        <v>3130</v>
      </c>
      <c r="BN56" s="22">
        <f ca="1">IF(BM56=0,0,IF(BK56=0,1,BM56/BK56))</f>
        <v>0.20986992087971035</v>
      </c>
      <c r="BO56" s="87">
        <f>+DH56</f>
        <v>3628</v>
      </c>
      <c r="BP56" s="87">
        <f ca="1">OFFSET(DH56,0,14,1,1)</f>
        <v>3696</v>
      </c>
      <c r="BQ56" s="87">
        <f ca="1">SUM(BP56-BO56)</f>
        <v>68</v>
      </c>
      <c r="BR56" s="22">
        <f ca="1">IF(BQ56=0,0,IF(BO56=0,1,BQ56/BO56))</f>
        <v>1.8743109151047408E-2</v>
      </c>
      <c r="BS56" s="87">
        <f>SUMIF($C$6:BR$6,BS$5,$C56:BR56)</f>
        <v>18542</v>
      </c>
      <c r="BT56" s="87">
        <f ca="1">SUMIF($C$6:BS$6,BT$5,$C56:BS56)</f>
        <v>21740</v>
      </c>
      <c r="BU56" s="87">
        <f ca="1">SUM(BT56-BS56)</f>
        <v>3198</v>
      </c>
      <c r="BV56" s="22">
        <f ca="1">IF(BU56=0,0,IF(BS56=0,1,BU56/BS56))</f>
        <v>0.1724733038507173</v>
      </c>
      <c r="BW56" s="87">
        <f>+DI56</f>
        <v>2758</v>
      </c>
      <c r="BX56" s="87">
        <f ca="1">OFFSET(DI56,0,14,1,1)</f>
        <v>3018</v>
      </c>
      <c r="BY56" s="87">
        <f ca="1">SUM(BX56-BW56)</f>
        <v>260</v>
      </c>
      <c r="BZ56" s="22">
        <f ca="1">IF(BY56=0,0,IF(BW56=0,1,BY56/BW56))</f>
        <v>9.4271211022480053E-2</v>
      </c>
      <c r="CA56" s="87">
        <f>SUMIF($C$6:BZ$6,CA$5,$C56:BZ56)</f>
        <v>21300</v>
      </c>
      <c r="CB56" s="87">
        <f ca="1">SUMIF($C$6:CA$6,CB$5,$C56:CA56)</f>
        <v>24758</v>
      </c>
      <c r="CC56" s="87">
        <f ca="1">SUM(CB56-CA56)</f>
        <v>3458</v>
      </c>
      <c r="CD56" s="22">
        <f ca="1">IF(CC56=0,0,IF(CA56=0,1,CC56/CA56))</f>
        <v>0.1623474178403756</v>
      </c>
      <c r="CE56" s="87">
        <f>+DJ56</f>
        <v>1342</v>
      </c>
      <c r="CF56" s="87">
        <f ca="1">OFFSET(DJ56,0,14,1,1)</f>
        <v>1616</v>
      </c>
      <c r="CG56" s="87">
        <f ca="1">SUM(CF56-CE56)</f>
        <v>274</v>
      </c>
      <c r="CH56" s="22">
        <f ca="1">IF(CG56=0,0,IF(CE56=0,1,CG56/CE56))</f>
        <v>0.20417287630402384</v>
      </c>
      <c r="CI56" s="87">
        <f>SUMIF($C$6:CH$6,CI$5,$C56:CH56)</f>
        <v>22642</v>
      </c>
      <c r="CJ56" s="87">
        <f ca="1">SUMIF($C$6:CI$6,CJ$5,$C56:CI56)</f>
        <v>26374</v>
      </c>
      <c r="CK56" s="87">
        <f ca="1">SUM(CJ56-CI56)</f>
        <v>3732</v>
      </c>
      <c r="CL56" s="22">
        <f ca="1">IF(CK56=0,0,IF(CI56=0,1,CK56/CI56))</f>
        <v>0.16482642876071019</v>
      </c>
      <c r="CM56" s="87">
        <f>+DK56</f>
        <v>1040</v>
      </c>
      <c r="CN56" s="87">
        <f ca="1">OFFSET(DK56,0,14,1,1)</f>
        <v>1076</v>
      </c>
      <c r="CO56" s="87">
        <f ca="1">SUM(CN56-CM56)</f>
        <v>36</v>
      </c>
      <c r="CP56" s="22">
        <f ca="1">IF(CO56=0,0,IF(CM56=0,1,CO56/CM56))</f>
        <v>3.4615384615384617E-2</v>
      </c>
      <c r="CQ56" s="87">
        <f>SUMIF($C$6:CP$6,CQ$5,$C56:CP56)</f>
        <v>23682</v>
      </c>
      <c r="CR56" s="87">
        <f ca="1">SUMIF($C$6:CQ$6,CR$5,$C56:CQ56)</f>
        <v>27450</v>
      </c>
      <c r="CS56" s="87">
        <f ca="1">SUM(CR56-CQ56)</f>
        <v>3768</v>
      </c>
      <c r="CT56" s="22">
        <f ca="1">IF(CS56=0,0,IF(CQ56=0,1,CS56/CQ56))</f>
        <v>0.15910818343045352</v>
      </c>
      <c r="CW56" s="12" t="s">
        <v>15</v>
      </c>
      <c r="CX56" s="81" t="s">
        <v>8</v>
      </c>
      <c r="CY56" s="16"/>
      <c r="CZ56" s="83">
        <f>SUMIF(RBW!$A$101:$A$106,'2009-2010'!CZ$7,RBW!D$101:D$106)</f>
        <v>818</v>
      </c>
      <c r="DA56" s="83">
        <f>SUMIF(RBW!$A$101:$A$106,'2009-2010'!DA$7,RBW!E$101:E$106)</f>
        <v>694</v>
      </c>
      <c r="DB56" s="83">
        <f>SUMIF(RBW!$A$101:$A$106,'2009-2010'!DB$7,RBW!F$101:F$106)</f>
        <v>996</v>
      </c>
      <c r="DC56" s="83">
        <f>SUMIF(RBW!$A$101:$A$106,'2009-2010'!DC$7,RBW!G$101:G$106)</f>
        <v>1664</v>
      </c>
      <c r="DD56" s="83">
        <f>SUMIF(RBW!$A$101:$A$106,'2009-2010'!DD$7,RBW!H$101:H$106)</f>
        <v>2858</v>
      </c>
      <c r="DE56" s="83">
        <f>SUMIF(RBW!$A$101:$A$106,'2009-2010'!DE$7,RBW!I$101:I$106)</f>
        <v>2886</v>
      </c>
      <c r="DF56" s="83">
        <f>SUMIF(RBW!$A$101:$A$106,'2009-2010'!DF$7,RBW!J$101:J$106)</f>
        <v>3526</v>
      </c>
      <c r="DG56" s="83">
        <f>SUMIF(RBW!$A$101:$A$106,'2009-2010'!DG$7,RBW!K$101:K$106)</f>
        <v>1472</v>
      </c>
      <c r="DH56" s="83">
        <f>SUMIF(RBW!$A$101:$A$106,'2009-2010'!DH$7,RBW!L$101:L$106)</f>
        <v>3628</v>
      </c>
      <c r="DI56" s="83">
        <f>SUMIF(RBW!$A$101:$A$106,'2009-2010'!DI$7,RBW!M$101:M$106)</f>
        <v>2758</v>
      </c>
      <c r="DJ56" s="83">
        <f>SUMIF(RBW!$A$101:$A$106,'2009-2010'!DJ$7,RBW!N$101:N$106)</f>
        <v>1342</v>
      </c>
      <c r="DK56" s="83">
        <f>SUMIF(RBW!$A$101:$A$106,'2009-2010'!DK$7,RBW!O$101:O$106)</f>
        <v>1040</v>
      </c>
      <c r="DN56" s="83">
        <f>SUMIF(RBW!$A$101:$A$106,'2009-2010'!DN$7,RBW!D$101:D$106)</f>
        <v>638</v>
      </c>
      <c r="DO56" s="83">
        <f>SUMIF(RBW!$A$101:$A$106,'2009-2010'!DO$7,RBW!E$101:E$106)</f>
        <v>536</v>
      </c>
      <c r="DP56" s="83">
        <f>SUMIF(RBW!$A$101:$A$106,'2009-2010'!DP$7,RBW!F$101:F$106)</f>
        <v>980</v>
      </c>
      <c r="DQ56" s="83">
        <f>SUMIF(RBW!$A$101:$A$106,'2009-2010'!DQ$7,RBW!G$101:G$106)</f>
        <v>1730</v>
      </c>
      <c r="DR56" s="83">
        <f>SUMIF(RBW!$A$101:$A$106,'2009-2010'!DR$7,RBW!H$101:H$106)</f>
        <v>3184</v>
      </c>
      <c r="DS56" s="83">
        <f>SUMIF(RBW!$A$101:$A$106,'2009-2010'!DS$7,RBW!I$101:I$106)</f>
        <v>3384</v>
      </c>
      <c r="DT56" s="83">
        <f>SUMIF(RBW!$A$101:$A$106,'2009-2010'!DT$7,RBW!J$101:J$106)</f>
        <v>3758</v>
      </c>
      <c r="DU56" s="83">
        <f>SUMIF(RBW!$A$101:$A$106,'2009-2010'!DU$7,RBW!K$101:K$106)</f>
        <v>3834</v>
      </c>
      <c r="DV56" s="83">
        <f>SUMIF(RBW!$A$101:$A$106,'2009-2010'!DV$7,RBW!L$101:L$106)</f>
        <v>3696</v>
      </c>
      <c r="DW56" s="83">
        <f>SUMIF(RBW!$A$101:$A$106,'2009-2010'!DW$7,RBW!M$101:M$106)</f>
        <v>3018</v>
      </c>
      <c r="DX56" s="83">
        <f>SUMIF(RBW!$A$101:$A$106,'2009-2010'!DX$7,RBW!N$101:N$106)</f>
        <v>1616</v>
      </c>
      <c r="DY56" s="83">
        <f>SUMIF(RBW!$A$101:$A$106,'2009-2010'!DY$7,RBW!O$101:O$106)</f>
        <v>1076</v>
      </c>
      <c r="DZ56"/>
    </row>
    <row r="57" spans="1:130" s="16" customFormat="1" ht="15.6">
      <c r="A57" s="90"/>
      <c r="B57" s="27" t="s">
        <v>9</v>
      </c>
      <c r="C57" s="14">
        <f>+SUM(C54:C56)</f>
        <v>167305</v>
      </c>
      <c r="D57" s="14">
        <f ca="1">+SUM(D54:D56)</f>
        <v>165830</v>
      </c>
      <c r="E57" s="14">
        <f ca="1">SUM(E54:E56)</f>
        <v>-1475</v>
      </c>
      <c r="F57" s="15">
        <f ca="1">IF(E57=0,0,IF(C57=0,1,E57/C57))</f>
        <v>-8.8162338244523481E-3</v>
      </c>
      <c r="G57" s="14">
        <f>SUM(G54:G56)</f>
        <v>167305</v>
      </c>
      <c r="H57" s="14">
        <f ca="1">SUM(H54:H56)</f>
        <v>165830</v>
      </c>
      <c r="I57" s="14">
        <f ca="1">SUM(I54:I56)</f>
        <v>-1475</v>
      </c>
      <c r="J57" s="15">
        <f ca="1">IF(I57=0,0,IF(G57=0,1,I57/G57))</f>
        <v>-8.8162338244523481E-3</v>
      </c>
      <c r="K57" s="14">
        <f>+SUM(K54:K56)</f>
        <v>171071</v>
      </c>
      <c r="L57" s="14">
        <f ca="1">+SUM(L54:L56)</f>
        <v>157153</v>
      </c>
      <c r="M57" s="14">
        <f ca="1">SUM(M54:M56)</f>
        <v>-13918</v>
      </c>
      <c r="N57" s="15">
        <f ca="1">IF(M57=0,0,IF(K57=0,1,M57/K57))</f>
        <v>-8.1358032629726837E-2</v>
      </c>
      <c r="O57" s="14">
        <f>SUM(O54:O56)</f>
        <v>338376</v>
      </c>
      <c r="P57" s="14">
        <f ca="1">SUM(P54:P56)</f>
        <v>322983</v>
      </c>
      <c r="Q57" s="14">
        <f ca="1">SUM(Q54:Q56)</f>
        <v>-15393</v>
      </c>
      <c r="R57" s="15">
        <f ca="1">IF(Q57=0,0,IF(O57=0,1,Q57/O57))</f>
        <v>-4.5490814951414993E-2</v>
      </c>
      <c r="S57" s="14">
        <f>+SUM(S54:S56)</f>
        <v>199732</v>
      </c>
      <c r="T57" s="14">
        <f ca="1">+SUM(T54:T56)</f>
        <v>211583</v>
      </c>
      <c r="U57" s="14">
        <f ca="1">SUM(U54:U56)</f>
        <v>11851</v>
      </c>
      <c r="V57" s="15">
        <f ca="1">IF(U57=0,0,IF(S57=0,1,U57/S57))</f>
        <v>5.9334508241042999E-2</v>
      </c>
      <c r="W57" s="14">
        <f>SUM(W54:W56)</f>
        <v>538108</v>
      </c>
      <c r="X57" s="14">
        <f ca="1">SUM(X54:X56)</f>
        <v>534566</v>
      </c>
      <c r="Y57" s="14">
        <f ca="1">SUM(Y54:Y56)</f>
        <v>-3542</v>
      </c>
      <c r="Z57" s="15">
        <f ca="1">IF(Y57=0,0,IF(W57=0,1,Y57/W57))</f>
        <v>-6.5823217644041714E-3</v>
      </c>
      <c r="AA57" s="14">
        <f>+SUM(AA54:AA56)</f>
        <v>222069</v>
      </c>
      <c r="AB57" s="14">
        <f ca="1">+SUM(AB54:AB56)</f>
        <v>234464</v>
      </c>
      <c r="AC57" s="14">
        <f ca="1">SUM(AC54:AC56)</f>
        <v>12395</v>
      </c>
      <c r="AD57" s="15">
        <f ca="1">IF(AC57=0,0,IF(AA57=0,1,AC57/AA57))</f>
        <v>5.5815985121741442E-2</v>
      </c>
      <c r="AE57" s="14">
        <f>SUM(AE54:AE56)</f>
        <v>760177</v>
      </c>
      <c r="AF57" s="14">
        <f ca="1">SUM(AF54:AF56)</f>
        <v>769030</v>
      </c>
      <c r="AG57" s="14">
        <f ca="1">SUM(AG54:AG56)</f>
        <v>8853</v>
      </c>
      <c r="AH57" s="15">
        <f ca="1">IF(AG57=0,0,IF(AE57=0,1,AG57/AE57))</f>
        <v>1.1645971924959583E-2</v>
      </c>
      <c r="AI57" s="14">
        <f>+SUM(AI54:AI56)</f>
        <v>263820</v>
      </c>
      <c r="AJ57" s="14">
        <f ca="1">+SUM(AJ54:AJ56)</f>
        <v>260579</v>
      </c>
      <c r="AK57" s="14">
        <f ca="1">SUM(AK54:AK56)</f>
        <v>-3241</v>
      </c>
      <c r="AL57" s="15">
        <f ca="1">IF(AK57=0,0,IF(AI57=0,1,AK57/AI57))</f>
        <v>-1.2284891213706316E-2</v>
      </c>
      <c r="AM57" s="14">
        <f>SUM(AM54:AM56)</f>
        <v>1023997</v>
      </c>
      <c r="AN57" s="14">
        <f ca="1">SUM(AN54:AN56)</f>
        <v>1029609</v>
      </c>
      <c r="AO57" s="14">
        <f ca="1">SUM(AO54:AO56)</f>
        <v>5612</v>
      </c>
      <c r="AP57" s="15">
        <f ca="1">IF(AO57=0,0,IF(AM57=0,1,AO57/AM57))</f>
        <v>5.4804848061078305E-3</v>
      </c>
      <c r="AQ57" s="14">
        <f>+SUM(AQ54:AQ56)</f>
        <v>233638</v>
      </c>
      <c r="AR57" s="14">
        <f ca="1">+SUM(AR54:AR56)</f>
        <v>267064</v>
      </c>
      <c r="AS57" s="14">
        <f ca="1">SUM(AS54:AS56)</f>
        <v>33426</v>
      </c>
      <c r="AT57" s="15">
        <f ca="1">IF(AS57=0,0,IF(AQ57=0,1,AS57/AQ57))</f>
        <v>0.14306748046122633</v>
      </c>
      <c r="AU57" s="14">
        <f>SUM(AU54:AU56)</f>
        <v>1257635</v>
      </c>
      <c r="AV57" s="14">
        <f ca="1">SUM(AV54:AV56)</f>
        <v>1296673</v>
      </c>
      <c r="AW57" s="14">
        <f ca="1">SUM(AW54:AW56)</f>
        <v>39038</v>
      </c>
      <c r="AX57" s="15">
        <f ca="1">IF(AW57=0,0,IF(AU57=0,1,AW57/AU57))</f>
        <v>3.1040802776640283E-2</v>
      </c>
      <c r="AY57" s="14">
        <f>+SUM(AY54:AY56)</f>
        <v>320715</v>
      </c>
      <c r="AZ57" s="14">
        <f ca="1">+SUM(AZ54:AZ56)</f>
        <v>366009</v>
      </c>
      <c r="BA57" s="14">
        <f ca="1">SUM(BA54:BA56)</f>
        <v>45294</v>
      </c>
      <c r="BB57" s="15">
        <f ca="1">IF(BA57=0,0,IF(AY57=0,1,BA57/AY57))</f>
        <v>0.1412281932556943</v>
      </c>
      <c r="BC57" s="14">
        <f>SUM(BC54:BC56)</f>
        <v>1578350</v>
      </c>
      <c r="BD57" s="14">
        <f ca="1">SUM(BD54:BD56)</f>
        <v>1662682</v>
      </c>
      <c r="BE57" s="14">
        <f ca="1">SUM(BE54:BE56)</f>
        <v>84332</v>
      </c>
      <c r="BF57" s="15">
        <f ca="1">IF(BE57=0,0,IF(BC57=0,1,BE57/BC57))</f>
        <v>5.3430481198720181E-2</v>
      </c>
      <c r="BG57" s="14">
        <f>+SUM(BG54:BG56)</f>
        <v>353291</v>
      </c>
      <c r="BH57" s="14">
        <f ca="1">+SUM(BH54:BH56)</f>
        <v>374687</v>
      </c>
      <c r="BI57" s="14">
        <f ca="1">SUM(BI54:BI56)</f>
        <v>21396</v>
      </c>
      <c r="BJ57" s="15">
        <f ca="1">IF(BI57=0,0,IF(BG57=0,1,BI57/BG57))</f>
        <v>6.0561972991103649E-2</v>
      </c>
      <c r="BK57" s="14">
        <f>SUM(BK54:BK56)</f>
        <v>1931641</v>
      </c>
      <c r="BL57" s="14">
        <f ca="1">SUM(BL54:BL56)</f>
        <v>2037369</v>
      </c>
      <c r="BM57" s="14">
        <f ca="1">SUM(BM54:BM56)</f>
        <v>105728</v>
      </c>
      <c r="BN57" s="15">
        <f ca="1">IF(BM57=0,0,IF(BK57=0,1,BM57/BK57))</f>
        <v>5.4734808383131231E-2</v>
      </c>
      <c r="BO57" s="14">
        <f>+SUM(BO54:BO56)</f>
        <v>263444</v>
      </c>
      <c r="BP57" s="14">
        <f ca="1">+SUM(BP54:BP56)</f>
        <v>279945</v>
      </c>
      <c r="BQ57" s="14">
        <f ca="1">SUM(BQ54:BQ56)</f>
        <v>16501</v>
      </c>
      <c r="BR57" s="15">
        <f ca="1">IF(BQ57=0,0,IF(BO57=0,1,BQ57/BO57))</f>
        <v>6.2635702464280837E-2</v>
      </c>
      <c r="BS57" s="14">
        <f>SUM(BS54:BS56)</f>
        <v>2195085</v>
      </c>
      <c r="BT57" s="14">
        <f ca="1">SUM(BT54:BT56)</f>
        <v>2317314</v>
      </c>
      <c r="BU57" s="14">
        <f ca="1">SUM(BU54:BU56)</f>
        <v>122229</v>
      </c>
      <c r="BV57" s="15">
        <f ca="1">IF(BU57=0,0,IF(BS57=0,1,BU57/BS57))</f>
        <v>5.5683037331128407E-2</v>
      </c>
      <c r="BW57" s="14">
        <f>+SUM(BW54:BW56)</f>
        <v>242265</v>
      </c>
      <c r="BX57" s="14">
        <f ca="1">+SUM(BX54:BX56)</f>
        <v>274190</v>
      </c>
      <c r="BY57" s="14">
        <f ca="1">SUM(BY54:BY56)</f>
        <v>31925</v>
      </c>
      <c r="BZ57" s="15">
        <f ca="1">IF(BY57=0,0,IF(BW57=0,1,BY57/BW57))</f>
        <v>0.13177718613914516</v>
      </c>
      <c r="CA57" s="14">
        <f>SUM(CA54:CA56)</f>
        <v>2437350</v>
      </c>
      <c r="CB57" s="14">
        <f ca="1">SUM(CB54:CB56)</f>
        <v>2591504</v>
      </c>
      <c r="CC57" s="14">
        <f ca="1">SUM(CC54:CC56)</f>
        <v>154154</v>
      </c>
      <c r="CD57" s="15">
        <f ca="1">IF(CC57=0,0,IF(CA57=0,1,CC57/CA57))</f>
        <v>6.3246558762590513E-2</v>
      </c>
      <c r="CE57" s="14">
        <f>+SUM(CE54:CE56)</f>
        <v>218011</v>
      </c>
      <c r="CF57" s="14">
        <f ca="1">+SUM(CF54:CF56)</f>
        <v>244099</v>
      </c>
      <c r="CG57" s="14">
        <f ca="1">SUM(CG54:CG56)</f>
        <v>26088</v>
      </c>
      <c r="CH57" s="15">
        <f ca="1">IF(CG57=0,0,IF(CE57=0,1,CG57/CE57))</f>
        <v>0.11966368669470806</v>
      </c>
      <c r="CI57" s="14">
        <f>SUM(CI54:CI56)</f>
        <v>2655361</v>
      </c>
      <c r="CJ57" s="14">
        <f ca="1">SUM(CJ54:CJ56)</f>
        <v>2835603</v>
      </c>
      <c r="CK57" s="14">
        <f ca="1">SUM(CK54:CK56)</f>
        <v>180242</v>
      </c>
      <c r="CL57" s="15">
        <f ca="1">IF(CK57=0,0,IF(CI57=0,1,CK57/CI57))</f>
        <v>6.7878529510676702E-2</v>
      </c>
      <c r="CM57" s="14">
        <f>+SUM(CM54:CM56)</f>
        <v>207006</v>
      </c>
      <c r="CN57" s="14">
        <f ca="1">+SUM(CN54:CN56)</f>
        <v>244050</v>
      </c>
      <c r="CO57" s="14">
        <f ca="1">SUM(CO54:CO56)</f>
        <v>37044</v>
      </c>
      <c r="CP57" s="15">
        <f ca="1">IF(CO57=0,0,IF(CM57=0,1,CO57/CM57))</f>
        <v>0.17895133474392047</v>
      </c>
      <c r="CQ57" s="14">
        <f>SUM(CQ54:CQ56)</f>
        <v>2862367</v>
      </c>
      <c r="CR57" s="14">
        <f ca="1">SUM(CR54:CR56)</f>
        <v>3079653</v>
      </c>
      <c r="CS57" s="14">
        <f ca="1">SUM(CS54:CS56)</f>
        <v>217286</v>
      </c>
      <c r="CT57" s="15">
        <f ca="1">IF(CS57=0,0,IF(CQ57=0,1,CS57/CQ57))</f>
        <v>7.591129998354508E-2</v>
      </c>
      <c r="CW57" s="12"/>
      <c r="CX57" s="12"/>
      <c r="CZ57" s="84"/>
      <c r="DA57" s="84"/>
      <c r="DB57" s="84"/>
      <c r="DC57" s="84"/>
      <c r="DD57" s="84"/>
      <c r="DE57" s="84"/>
      <c r="DF57" s="84"/>
      <c r="DG57" s="84"/>
      <c r="DH57" s="84"/>
      <c r="DI57" s="84"/>
      <c r="DJ57" s="84"/>
      <c r="DK57" s="84"/>
      <c r="DL57" s="12"/>
      <c r="DM57" s="12"/>
      <c r="DN57" s="84"/>
      <c r="DO57" s="84"/>
      <c r="DP57" s="84"/>
      <c r="DQ57" s="84"/>
      <c r="DR57" s="84"/>
      <c r="DS57" s="84"/>
      <c r="DT57" s="84"/>
      <c r="DU57" s="84"/>
      <c r="DV57" s="84"/>
      <c r="DW57" s="84"/>
      <c r="DX57" s="84"/>
      <c r="DY57" s="84"/>
      <c r="DZ57"/>
    </row>
    <row r="58" spans="1:130" s="12" customFormat="1" ht="15.6">
      <c r="A58" s="91"/>
      <c r="B58" s="28"/>
      <c r="C58" s="9"/>
      <c r="D58" s="9"/>
      <c r="E58" s="10"/>
      <c r="F58" s="11"/>
      <c r="G58" s="9"/>
      <c r="H58" s="13"/>
      <c r="I58" s="10"/>
      <c r="J58" s="11"/>
      <c r="K58" s="9"/>
      <c r="L58" s="9"/>
      <c r="M58" s="10"/>
      <c r="N58" s="11"/>
      <c r="O58" s="9"/>
      <c r="P58" s="13"/>
      <c r="Q58" s="10"/>
      <c r="R58" s="11"/>
      <c r="S58" s="9"/>
      <c r="T58" s="9"/>
      <c r="U58" s="10"/>
      <c r="V58" s="11"/>
      <c r="W58" s="9"/>
      <c r="X58" s="13"/>
      <c r="Y58" s="10"/>
      <c r="Z58" s="11"/>
      <c r="AA58" s="9"/>
      <c r="AB58" s="9"/>
      <c r="AC58" s="10"/>
      <c r="AD58" s="11"/>
      <c r="AE58" s="9"/>
      <c r="AF58" s="13"/>
      <c r="AG58" s="10"/>
      <c r="AH58" s="11"/>
      <c r="AI58" s="9"/>
      <c r="AJ58" s="9"/>
      <c r="AK58" s="10"/>
      <c r="AL58" s="11"/>
      <c r="AM58" s="9"/>
      <c r="AN58" s="13"/>
      <c r="AO58" s="10"/>
      <c r="AP58" s="11"/>
      <c r="AQ58" s="9"/>
      <c r="AR58" s="9"/>
      <c r="AS58" s="10"/>
      <c r="AT58" s="11"/>
      <c r="AU58" s="9"/>
      <c r="AV58" s="13"/>
      <c r="AW58" s="10"/>
      <c r="AX58" s="11"/>
      <c r="AY58" s="9"/>
      <c r="AZ58" s="9"/>
      <c r="BA58" s="10"/>
      <c r="BB58" s="11"/>
      <c r="BC58" s="9"/>
      <c r="BD58" s="13"/>
      <c r="BE58" s="10"/>
      <c r="BF58" s="11"/>
      <c r="BG58" s="9"/>
      <c r="BH58" s="9"/>
      <c r="BI58" s="10"/>
      <c r="BJ58" s="11"/>
      <c r="BK58" s="9"/>
      <c r="BL58" s="13"/>
      <c r="BM58" s="10"/>
      <c r="BN58" s="11"/>
      <c r="BO58" s="9"/>
      <c r="BP58" s="9"/>
      <c r="BQ58" s="10"/>
      <c r="BR58" s="11"/>
      <c r="BS58" s="9"/>
      <c r="BT58" s="13"/>
      <c r="BU58" s="10"/>
      <c r="BV58" s="11"/>
      <c r="BW58" s="9"/>
      <c r="BX58" s="9"/>
      <c r="BY58" s="10"/>
      <c r="BZ58" s="11"/>
      <c r="CA58" s="9"/>
      <c r="CB58" s="13"/>
      <c r="CC58" s="10"/>
      <c r="CD58" s="11"/>
      <c r="CE58" s="9"/>
      <c r="CF58" s="9"/>
      <c r="CG58" s="10"/>
      <c r="CH58" s="11"/>
      <c r="CI58" s="9"/>
      <c r="CJ58" s="13"/>
      <c r="CK58" s="10"/>
      <c r="CL58" s="11"/>
      <c r="CM58" s="9"/>
      <c r="CN58" s="9"/>
      <c r="CO58" s="10"/>
      <c r="CP58" s="11"/>
      <c r="CQ58" s="9"/>
      <c r="CR58" s="13"/>
      <c r="CS58" s="10"/>
      <c r="CT58" s="11"/>
      <c r="CY58" s="16"/>
      <c r="CZ58" s="84"/>
      <c r="DA58" s="84"/>
      <c r="DB58" s="84"/>
      <c r="DC58" s="84"/>
      <c r="DD58" s="84"/>
      <c r="DE58" s="84"/>
      <c r="DF58" s="84"/>
      <c r="DG58" s="84"/>
      <c r="DH58" s="84"/>
      <c r="DI58" s="84"/>
      <c r="DJ58" s="84"/>
      <c r="DK58" s="84"/>
      <c r="DN58" s="84"/>
      <c r="DO58" s="84"/>
      <c r="DP58" s="84"/>
      <c r="DQ58" s="84"/>
      <c r="DR58" s="84"/>
      <c r="DS58" s="84"/>
      <c r="DT58" s="84"/>
      <c r="DU58" s="84"/>
      <c r="DV58" s="84"/>
      <c r="DW58" s="84"/>
      <c r="DX58" s="84"/>
      <c r="DY58" s="84"/>
      <c r="DZ58"/>
    </row>
    <row r="59" spans="1:130" s="12" customFormat="1" ht="15" customHeight="1">
      <c r="A59" s="99"/>
      <c r="B59" s="31" t="s">
        <v>6</v>
      </c>
      <c r="C59" s="87">
        <f>+CZ59</f>
        <v>19709</v>
      </c>
      <c r="D59" s="87">
        <f ca="1">OFFSET(CZ59,0,14,1,1)</f>
        <v>22918</v>
      </c>
      <c r="E59" s="87">
        <f ca="1">SUM(D59-C59)</f>
        <v>3209</v>
      </c>
      <c r="F59" s="22">
        <f ca="1">IF(E59=0,0,IF(C59=0,1,E59/C59))</f>
        <v>0.16281901669288143</v>
      </c>
      <c r="G59" s="87">
        <f>SUMIF($C$6:F$6,G$5,$C59:F59)</f>
        <v>19709</v>
      </c>
      <c r="H59" s="87">
        <f ca="1">SUMIF($C$6:G$6,H$5,$C59:G59)</f>
        <v>22918</v>
      </c>
      <c r="I59" s="87">
        <f ca="1">SUM(H59-G59)</f>
        <v>3209</v>
      </c>
      <c r="J59" s="22">
        <f ca="1">IF(I59=0,0,IF(G59=0,1,I59/G59))</f>
        <v>0.16281901669288143</v>
      </c>
      <c r="K59" s="87">
        <f>+DA59</f>
        <v>19870</v>
      </c>
      <c r="L59" s="87">
        <f ca="1">OFFSET(DA59,0,14,1,1)</f>
        <v>22017</v>
      </c>
      <c r="M59" s="87">
        <f ca="1">SUM(L59-K59)</f>
        <v>2147</v>
      </c>
      <c r="N59" s="22">
        <f ca="1">IF(M59=0,0,IF(K59=0,1,M59/K59))</f>
        <v>0.10805234021137393</v>
      </c>
      <c r="O59" s="87">
        <f>SUMIF($C$6:N$6,O$5,$C59:N59)</f>
        <v>39579</v>
      </c>
      <c r="P59" s="87">
        <f ca="1">SUMIF($C$6:O$6,P$5,$C59:O59)</f>
        <v>44935</v>
      </c>
      <c r="Q59" s="87">
        <f ca="1">SUM(P59-O59)</f>
        <v>5356</v>
      </c>
      <c r="R59" s="22">
        <f ca="1">IF(Q59=0,0,IF(O59=0,1,Q59/O59))</f>
        <v>0.13532428813259556</v>
      </c>
      <c r="S59" s="87">
        <f>+DB59</f>
        <v>22257</v>
      </c>
      <c r="T59" s="87">
        <f ca="1">OFFSET(DB59,0,14,1,1)</f>
        <v>26865</v>
      </c>
      <c r="U59" s="87">
        <f ca="1">SUM(T59-S59)</f>
        <v>4608</v>
      </c>
      <c r="V59" s="22">
        <f ca="1">IF(U59=0,0,IF(S59=0,1,U59/S59))</f>
        <v>0.20703598867771936</v>
      </c>
      <c r="W59" s="87">
        <f>SUMIF($C$6:V$6,W$5,$C59:V59)</f>
        <v>61836</v>
      </c>
      <c r="X59" s="87">
        <f ca="1">SUMIF($C$6:W$6,X$5,$C59:W59)</f>
        <v>71800</v>
      </c>
      <c r="Y59" s="87">
        <f ca="1">SUM(X59-W59)</f>
        <v>9964</v>
      </c>
      <c r="Z59" s="22">
        <f ca="1">IF(Y59=0,0,IF(W59=0,1,Y59/W59))</f>
        <v>0.16113590788537421</v>
      </c>
      <c r="AA59" s="87">
        <f>+DC59</f>
        <v>24087</v>
      </c>
      <c r="AB59" s="87">
        <f ca="1">OFFSET(DC59,0,14,1,1)</f>
        <v>29396</v>
      </c>
      <c r="AC59" s="87">
        <f ca="1">SUM(AB59-AA59)</f>
        <v>5309</v>
      </c>
      <c r="AD59" s="22">
        <f ca="1">IF(AC59=0,0,IF(AA59=0,1,AC59/AA59))</f>
        <v>0.2204093494416075</v>
      </c>
      <c r="AE59" s="87">
        <f>SUMIF($C$6:AD$6,AE$5,$C59:AD59)</f>
        <v>85923</v>
      </c>
      <c r="AF59" s="87">
        <f ca="1">SUMIF($C$6:AE$6,AF$5,$C59:AE59)</f>
        <v>101196</v>
      </c>
      <c r="AG59" s="87">
        <f ca="1">SUM(AF59-AE59)</f>
        <v>15273</v>
      </c>
      <c r="AH59" s="22">
        <f ca="1">IF(AG59=0,0,IF(AE59=0,1,AG59/AE59))</f>
        <v>0.17775217345763067</v>
      </c>
      <c r="AI59" s="87">
        <f>+DD59</f>
        <v>27464</v>
      </c>
      <c r="AJ59" s="87">
        <f ca="1">OFFSET(DD59,0,14,1,1)</f>
        <v>32044</v>
      </c>
      <c r="AK59" s="87">
        <f ca="1">SUM(AJ59-AI59)</f>
        <v>4580</v>
      </c>
      <c r="AL59" s="22">
        <f ca="1">IF(AK59=0,0,IF(AI59=0,1,AK59/AI59))</f>
        <v>0.16676376347218178</v>
      </c>
      <c r="AM59" s="87">
        <f>SUMIF($C$6:AL$6,AM$5,$C59:AL59)</f>
        <v>113387</v>
      </c>
      <c r="AN59" s="87">
        <f ca="1">SUMIF($C$6:AM$6,AN$5,$C59:AM59)</f>
        <v>133240</v>
      </c>
      <c r="AO59" s="87">
        <f ca="1">SUM(AN59-AM59)</f>
        <v>19853</v>
      </c>
      <c r="AP59" s="22">
        <f ca="1">IF(AO59=0,0,IF(AM59=0,1,AO59/AM59))</f>
        <v>0.17509061885401325</v>
      </c>
      <c r="AQ59" s="87">
        <f>+DE59</f>
        <v>26075</v>
      </c>
      <c r="AR59" s="87">
        <f ca="1">OFFSET(DE59,0,14,1,1)</f>
        <v>30716</v>
      </c>
      <c r="AS59" s="87">
        <f ca="1">SUM(AR59-AQ59)</f>
        <v>4641</v>
      </c>
      <c r="AT59" s="22">
        <f ca="1">IF(AS59=0,0,IF(AQ59=0,1,AS59/AQ59))</f>
        <v>0.17798657718120806</v>
      </c>
      <c r="AU59" s="87">
        <f>SUMIF($C$6:AT$6,AU$5,$C59:AT59)</f>
        <v>139462</v>
      </c>
      <c r="AV59" s="87">
        <f ca="1">SUMIF($C$6:AU$6,AV$5,$C59:AU59)</f>
        <v>163956</v>
      </c>
      <c r="AW59" s="87">
        <f ca="1">SUM(AV59-AU59)</f>
        <v>24494</v>
      </c>
      <c r="AX59" s="22">
        <f ca="1">IF(AW59=0,0,IF(AU59=0,1,AW59/AU59))</f>
        <v>0.17563207181884671</v>
      </c>
      <c r="AY59" s="87">
        <f>+DF59</f>
        <v>30343</v>
      </c>
      <c r="AZ59" s="87">
        <f ca="1">OFFSET(DF59,0,14,1,1)</f>
        <v>38849</v>
      </c>
      <c r="BA59" s="87">
        <f ca="1">SUM(AZ59-AY59)</f>
        <v>8506</v>
      </c>
      <c r="BB59" s="22">
        <f ca="1">IF(BA59=0,0,IF(AY59=0,1,BA59/AY59))</f>
        <v>0.28032824704215142</v>
      </c>
      <c r="BC59" s="87">
        <f>SUMIF($C$6:BB$6,BC$5,$C59:BB59)</f>
        <v>169805</v>
      </c>
      <c r="BD59" s="87">
        <f ca="1">SUMIF($C$6:BC$6,BD$5,$C59:BC59)</f>
        <v>202805</v>
      </c>
      <c r="BE59" s="87">
        <f ca="1">SUM(BD59-BC59)</f>
        <v>33000</v>
      </c>
      <c r="BF59" s="22">
        <f ca="1">IF(BE59=0,0,IF(BC59=0,1,BE59/BC59))</f>
        <v>0.1943405671211095</v>
      </c>
      <c r="BG59" s="87">
        <f>+DG59</f>
        <v>33233</v>
      </c>
      <c r="BH59" s="87">
        <f ca="1">OFFSET(DG59,0,14,1,1)</f>
        <v>39439</v>
      </c>
      <c r="BI59" s="87">
        <f ca="1">SUM(BH59-BG59)</f>
        <v>6206</v>
      </c>
      <c r="BJ59" s="22">
        <f ca="1">IF(BI59=0,0,IF(BG59=0,1,BI59/BG59))</f>
        <v>0.18674209370204314</v>
      </c>
      <c r="BK59" s="87">
        <f>SUMIF($C$6:BJ$6,BK$5,$C59:BJ59)</f>
        <v>203038</v>
      </c>
      <c r="BL59" s="87">
        <f ca="1">SUMIF($C$6:BK$6,BL$5,$C59:BK59)</f>
        <v>242244</v>
      </c>
      <c r="BM59" s="87">
        <f ca="1">SUM(BL59-BK59)</f>
        <v>39206</v>
      </c>
      <c r="BN59" s="22">
        <f ca="1">IF(BM59=0,0,IF(BK59=0,1,BM59/BK59))</f>
        <v>0.19309685871610241</v>
      </c>
      <c r="BO59" s="87">
        <f>+DH59</f>
        <v>31048</v>
      </c>
      <c r="BP59" s="87">
        <f ca="1">OFFSET(DH59,0,14,1,1)</f>
        <v>33801</v>
      </c>
      <c r="BQ59" s="87">
        <f ca="1">SUM(BP59-BO59)</f>
        <v>2753</v>
      </c>
      <c r="BR59" s="22">
        <f ca="1">IF(BQ59=0,0,IF(BO59=0,1,BQ59/BO59))</f>
        <v>8.8669157433651127E-2</v>
      </c>
      <c r="BS59" s="87">
        <f>SUMIF($C$6:BR$6,BS$5,$C59:BR59)</f>
        <v>234086</v>
      </c>
      <c r="BT59" s="87">
        <f ca="1">SUMIF($C$6:BS$6,BT$5,$C59:BS59)</f>
        <v>276045</v>
      </c>
      <c r="BU59" s="87">
        <f ca="1">SUM(BT59-BS59)</f>
        <v>41959</v>
      </c>
      <c r="BV59" s="22">
        <f ca="1">IF(BU59=0,0,IF(BS59=0,1,BU59/BS59))</f>
        <v>0.17924608904419742</v>
      </c>
      <c r="BW59" s="87">
        <f>+DI59</f>
        <v>30354</v>
      </c>
      <c r="BX59" s="87">
        <f ca="1">OFFSET(DI59,0,14,1,1)</f>
        <v>33755</v>
      </c>
      <c r="BY59" s="87">
        <f ca="1">SUM(BX59-BW59)</f>
        <v>3401</v>
      </c>
      <c r="BZ59" s="22">
        <f ca="1">IF(BY59=0,0,IF(BW59=0,1,BY59/BW59))</f>
        <v>0.11204454108190025</v>
      </c>
      <c r="CA59" s="87">
        <f>SUMIF($C$6:BZ$6,CA$5,$C59:BZ59)</f>
        <v>264440</v>
      </c>
      <c r="CB59" s="87">
        <f ca="1">SUMIF($C$6:CA$6,CB$5,$C59:CA59)</f>
        <v>309800</v>
      </c>
      <c r="CC59" s="87">
        <f ca="1">SUM(CB59-CA59)</f>
        <v>45360</v>
      </c>
      <c r="CD59" s="22">
        <f ca="1">IF(CC59=0,0,IF(CA59=0,1,CC59/CA59))</f>
        <v>0.17153229466041445</v>
      </c>
      <c r="CE59" s="87">
        <f>+DJ59</f>
        <v>28395</v>
      </c>
      <c r="CF59" s="87">
        <f ca="1">OFFSET(DJ59,0,14,1,1)</f>
        <v>32639</v>
      </c>
      <c r="CG59" s="87">
        <f ca="1">SUM(CF59-CE59)</f>
        <v>4244</v>
      </c>
      <c r="CH59" s="22">
        <f ca="1">IF(CG59=0,0,IF(CE59=0,1,CG59/CE59))</f>
        <v>0.14946293361507307</v>
      </c>
      <c r="CI59" s="87">
        <f>SUMIF($C$6:CH$6,CI$5,$C59:CH59)</f>
        <v>292835</v>
      </c>
      <c r="CJ59" s="87">
        <f ca="1">SUMIF($C$6:CI$6,CJ$5,$C59:CI59)</f>
        <v>342439</v>
      </c>
      <c r="CK59" s="87">
        <f ca="1">SUM(CJ59-CI59)</f>
        <v>49604</v>
      </c>
      <c r="CL59" s="22">
        <f ca="1">IF(CK59=0,0,IF(CI59=0,1,CK59/CI59))</f>
        <v>0.16939231990711492</v>
      </c>
      <c r="CM59" s="87">
        <f>+DK59</f>
        <v>27127</v>
      </c>
      <c r="CN59" s="87">
        <f ca="1">OFFSET(DK59,0,14,1,1)</f>
        <v>32586</v>
      </c>
      <c r="CO59" s="87">
        <f ca="1">SUM(CN59-CM59)</f>
        <v>5459</v>
      </c>
      <c r="CP59" s="22">
        <f ca="1">IF(CO59=0,0,IF(CM59=0,1,CO59/CM59))</f>
        <v>0.20123861835072068</v>
      </c>
      <c r="CQ59" s="87">
        <f>SUMIF($C$6:CP$6,CQ$5,$C59:CP59)</f>
        <v>319962</v>
      </c>
      <c r="CR59" s="87">
        <f ca="1">SUMIF($C$6:CQ$6,CR$5,$C59:CQ59)</f>
        <v>375025</v>
      </c>
      <c r="CS59" s="87">
        <f ca="1">SUM(CR59-CQ59)</f>
        <v>55063</v>
      </c>
      <c r="CT59" s="22">
        <f ca="1">IF(CS59=0,0,IF(CQ59=0,1,CS59/CQ59))</f>
        <v>0.17209231096192673</v>
      </c>
      <c r="CW59" s="12" t="s">
        <v>18</v>
      </c>
      <c r="CX59" s="81" t="s">
        <v>6</v>
      </c>
      <c r="CZ59" s="83">
        <f>SUMIF(WPB!$A$73:$A$78,'2009-2010'!CZ$7,WPB!D$73:D$78)</f>
        <v>19709</v>
      </c>
      <c r="DA59" s="83">
        <f>SUMIF(WPB!$A$73:$A$78,'2009-2010'!DA$7,WPB!E$73:E$78)</f>
        <v>19870</v>
      </c>
      <c r="DB59" s="83">
        <f>SUMIF(WPB!$A$73:$A$78,'2009-2010'!DB$7,WPB!F$73:F$78)</f>
        <v>22257</v>
      </c>
      <c r="DC59" s="83">
        <f>SUMIF(WPB!$A$73:$A$78,'2009-2010'!DC$7,WPB!G$73:G$78)</f>
        <v>24087</v>
      </c>
      <c r="DD59" s="83">
        <f>SUMIF(WPB!$A$73:$A$78,'2009-2010'!DD$7,WPB!H$73:H$78)</f>
        <v>27464</v>
      </c>
      <c r="DE59" s="83">
        <f>SUMIF(WPB!$A$73:$A$78,'2009-2010'!DE$7,WPB!I$73:I$78)</f>
        <v>26075</v>
      </c>
      <c r="DF59" s="83">
        <f>SUMIF(WPB!$A$73:$A$78,'2009-2010'!DF$7,WPB!J$73:J$78)</f>
        <v>30343</v>
      </c>
      <c r="DG59" s="83">
        <f>SUMIF(WPB!$A$73:$A$78,'2009-2010'!DG$7,WPB!K$73:K$78)</f>
        <v>33233</v>
      </c>
      <c r="DH59" s="83">
        <f>SUMIF(WPB!$A$73:$A$78,'2009-2010'!DH$7,WPB!L$73:L$78)</f>
        <v>31048</v>
      </c>
      <c r="DI59" s="83">
        <f>SUMIF(WPB!$A$73:$A$78,'2009-2010'!DI$7,WPB!M$73:M$78)</f>
        <v>30354</v>
      </c>
      <c r="DJ59" s="83">
        <f>SUMIF(WPB!$A$73:$A$78,'2009-2010'!DJ$7,WPB!N$73:N$78)</f>
        <v>28395</v>
      </c>
      <c r="DK59" s="83">
        <f>SUMIF(WPB!$A$73:$A$78,'2009-2010'!DK$7,WPB!O$73:O$78)</f>
        <v>27127</v>
      </c>
      <c r="DN59" s="83">
        <f>SUMIF(WPB!$A$73:$A$78,'2009-2010'!DN$7,WPB!D$73:D$78)</f>
        <v>22918</v>
      </c>
      <c r="DO59" s="83">
        <f>SUMIF(WPB!$A$73:$A$78,'2009-2010'!DO$7,WPB!E$73:E$78)</f>
        <v>22017</v>
      </c>
      <c r="DP59" s="83">
        <f>SUMIF(WPB!$A$73:$A$78,'2009-2010'!DP$7,WPB!F$73:F$78)</f>
        <v>26865</v>
      </c>
      <c r="DQ59" s="83">
        <f>SUMIF(WPB!$A$73:$A$78,'2009-2010'!DQ$7,WPB!G$73:G$78)</f>
        <v>29396</v>
      </c>
      <c r="DR59" s="83">
        <f>SUMIF(WPB!$A$73:$A$78,'2009-2010'!DR$7,WPB!H$73:H$78)</f>
        <v>32044</v>
      </c>
      <c r="DS59" s="83">
        <f>SUMIF(WPB!$A$73:$A$78,'2009-2010'!DS$7,WPB!I$73:I$78)</f>
        <v>30716</v>
      </c>
      <c r="DT59" s="83">
        <f>SUMIF(WPB!$A$73:$A$78,'2009-2010'!DT$7,WPB!J$73:J$78)</f>
        <v>38849</v>
      </c>
      <c r="DU59" s="83">
        <f>SUMIF(WPB!$A$73:$A$78,'2009-2010'!DU$7,WPB!K$73:K$78)</f>
        <v>39439</v>
      </c>
      <c r="DV59" s="83">
        <f>SUMIF(WPB!$A$73:$A$78,'2009-2010'!DV$7,WPB!L$73:L$78)</f>
        <v>33801</v>
      </c>
      <c r="DW59" s="83">
        <f>SUMIF(WPB!$A$73:$A$78,'2009-2010'!DW$7,WPB!M$73:M$78)</f>
        <v>33755</v>
      </c>
      <c r="DX59" s="83">
        <f>SUMIF(WPB!$A$73:$A$78,'2009-2010'!DX$7,WPB!N$73:N$78)</f>
        <v>32639</v>
      </c>
      <c r="DY59" s="83">
        <f>SUMIF(WPB!$A$73:$A$78,'2009-2010'!DY$7,WPB!O$73:O$78)</f>
        <v>32586</v>
      </c>
      <c r="DZ59"/>
    </row>
    <row r="60" spans="1:130" s="12" customFormat="1" ht="15.6">
      <c r="A60" s="101" t="str">
        <f>+CW61</f>
        <v>Whirlpool Rapids Bridge</v>
      </c>
      <c r="B60" s="29" t="s">
        <v>7</v>
      </c>
      <c r="C60" s="87">
        <f>+CZ60</f>
        <v>0</v>
      </c>
      <c r="D60" s="87">
        <f ca="1">OFFSET(CZ60,0,14,1,1)</f>
        <v>0</v>
      </c>
      <c r="E60" s="87">
        <f ca="1">SUM(D60-C60)</f>
        <v>0</v>
      </c>
      <c r="F60" s="22">
        <f ca="1">IF(E60=0,0,IF(C60=0,1,E60/C60))</f>
        <v>0</v>
      </c>
      <c r="G60" s="87">
        <f>SUMIF($C$6:F$6,G$5,$C60:F60)</f>
        <v>0</v>
      </c>
      <c r="H60" s="87">
        <f ca="1">SUMIF($C$6:G$6,H$5,$C60:G60)</f>
        <v>0</v>
      </c>
      <c r="I60" s="87">
        <f ca="1">SUM(H60-G60)</f>
        <v>0</v>
      </c>
      <c r="J60" s="22">
        <f ca="1">IF(I60=0,0,IF(G60=0,1,I60/G60))</f>
        <v>0</v>
      </c>
      <c r="K60" s="87">
        <f>+DA60</f>
        <v>0</v>
      </c>
      <c r="L60" s="87">
        <f ca="1">OFFSET(DA60,0,14,1,1)</f>
        <v>0</v>
      </c>
      <c r="M60" s="87">
        <f ca="1">SUM(L60-K60)</f>
        <v>0</v>
      </c>
      <c r="N60" s="22">
        <f ca="1">IF(M60=0,0,IF(K60=0,1,M60/K60))</f>
        <v>0</v>
      </c>
      <c r="O60" s="87">
        <f>SUMIF($C$6:N$6,O$5,$C60:N60)</f>
        <v>0</v>
      </c>
      <c r="P60" s="87">
        <f ca="1">SUMIF($C$6:O$6,P$5,$C60:O60)</f>
        <v>0</v>
      </c>
      <c r="Q60" s="87">
        <f ca="1">SUM(P60-O60)</f>
        <v>0</v>
      </c>
      <c r="R60" s="22">
        <f ca="1">IF(Q60=0,0,IF(O60=0,1,Q60/O60))</f>
        <v>0</v>
      </c>
      <c r="S60" s="87">
        <f>+DB60</f>
        <v>0</v>
      </c>
      <c r="T60" s="87">
        <f ca="1">OFFSET(DB60,0,14,1,1)</f>
        <v>0</v>
      </c>
      <c r="U60" s="87">
        <f ca="1">SUM(T60-S60)</f>
        <v>0</v>
      </c>
      <c r="V60" s="22">
        <f ca="1">IF(U60=0,0,IF(S60=0,1,U60/S60))</f>
        <v>0</v>
      </c>
      <c r="W60" s="87">
        <f>SUMIF($C$6:V$6,W$5,$C60:V60)</f>
        <v>0</v>
      </c>
      <c r="X60" s="87">
        <f ca="1">SUMIF($C$6:W$6,X$5,$C60:W60)</f>
        <v>0</v>
      </c>
      <c r="Y60" s="87">
        <f ca="1">SUM(X60-W60)</f>
        <v>0</v>
      </c>
      <c r="Z60" s="22">
        <f ca="1">IF(Y60=0,0,IF(W60=0,1,Y60/W60))</f>
        <v>0</v>
      </c>
      <c r="AA60" s="87">
        <f>+DC60</f>
        <v>0</v>
      </c>
      <c r="AB60" s="87">
        <f ca="1">OFFSET(DC60,0,14,1,1)</f>
        <v>0</v>
      </c>
      <c r="AC60" s="87">
        <f ca="1">SUM(AB60-AA60)</f>
        <v>0</v>
      </c>
      <c r="AD60" s="22">
        <f ca="1">IF(AC60=0,0,IF(AA60=0,1,AC60/AA60))</f>
        <v>0</v>
      </c>
      <c r="AE60" s="87">
        <f>SUMIF($C$6:AD$6,AE$5,$C60:AD60)</f>
        <v>0</v>
      </c>
      <c r="AF60" s="87">
        <f ca="1">SUMIF($C$6:AE$6,AF$5,$C60:AE60)</f>
        <v>0</v>
      </c>
      <c r="AG60" s="87">
        <f ca="1">SUM(AF60-AE60)</f>
        <v>0</v>
      </c>
      <c r="AH60" s="22">
        <f ca="1">IF(AG60=0,0,IF(AE60=0,1,AG60/AE60))</f>
        <v>0</v>
      </c>
      <c r="AI60" s="87">
        <f>+DD60</f>
        <v>0</v>
      </c>
      <c r="AJ60" s="87">
        <f ca="1">OFFSET(DD60,0,14,1,1)</f>
        <v>0</v>
      </c>
      <c r="AK60" s="87">
        <f ca="1">SUM(AJ60-AI60)</f>
        <v>0</v>
      </c>
      <c r="AL60" s="22">
        <f ca="1">IF(AK60=0,0,IF(AI60=0,1,AK60/AI60))</f>
        <v>0</v>
      </c>
      <c r="AM60" s="87">
        <f>SUMIF($C$6:AL$6,AM$5,$C60:AL60)</f>
        <v>0</v>
      </c>
      <c r="AN60" s="87">
        <f ca="1">SUMIF($C$6:AM$6,AN$5,$C60:AM60)</f>
        <v>0</v>
      </c>
      <c r="AO60" s="87">
        <f ca="1">SUM(AN60-AM60)</f>
        <v>0</v>
      </c>
      <c r="AP60" s="22">
        <f ca="1">IF(AO60=0,0,IF(AM60=0,1,AO60/AM60))</f>
        <v>0</v>
      </c>
      <c r="AQ60" s="87">
        <f>+DE60</f>
        <v>0</v>
      </c>
      <c r="AR60" s="87">
        <f ca="1">OFFSET(DE60,0,14,1,1)</f>
        <v>0</v>
      </c>
      <c r="AS60" s="87">
        <f ca="1">SUM(AR60-AQ60)</f>
        <v>0</v>
      </c>
      <c r="AT60" s="22">
        <f ca="1">IF(AS60=0,0,IF(AQ60=0,1,AS60/AQ60))</f>
        <v>0</v>
      </c>
      <c r="AU60" s="87">
        <f>SUMIF($C$6:AT$6,AU$5,$C60:AT60)</f>
        <v>0</v>
      </c>
      <c r="AV60" s="87">
        <f ca="1">SUMIF($C$6:AU$6,AV$5,$C60:AU60)</f>
        <v>0</v>
      </c>
      <c r="AW60" s="87">
        <f ca="1">SUM(AV60-AU60)</f>
        <v>0</v>
      </c>
      <c r="AX60" s="22">
        <f ca="1">IF(AW60=0,0,IF(AU60=0,1,AW60/AU60))</f>
        <v>0</v>
      </c>
      <c r="AY60" s="87">
        <f>+DF60</f>
        <v>0</v>
      </c>
      <c r="AZ60" s="87">
        <f ca="1">OFFSET(DF60,0,14,1,1)</f>
        <v>0</v>
      </c>
      <c r="BA60" s="87">
        <f ca="1">SUM(AZ60-AY60)</f>
        <v>0</v>
      </c>
      <c r="BB60" s="22">
        <f ca="1">IF(BA60=0,0,IF(AY60=0,1,BA60/AY60))</f>
        <v>0</v>
      </c>
      <c r="BC60" s="87">
        <f>SUMIF($C$6:BB$6,BC$5,$C60:BB60)</f>
        <v>0</v>
      </c>
      <c r="BD60" s="87">
        <f ca="1">SUMIF($C$6:BC$6,BD$5,$C60:BC60)</f>
        <v>0</v>
      </c>
      <c r="BE60" s="87">
        <f ca="1">SUM(BD60-BC60)</f>
        <v>0</v>
      </c>
      <c r="BF60" s="22">
        <f ca="1">IF(BE60=0,0,IF(BC60=0,1,BE60/BC60))</f>
        <v>0</v>
      </c>
      <c r="BG60" s="87">
        <f>+DG60</f>
        <v>0</v>
      </c>
      <c r="BH60" s="87">
        <f ca="1">OFFSET(DG60,0,14,1,1)</f>
        <v>0</v>
      </c>
      <c r="BI60" s="87">
        <f ca="1">SUM(BH60-BG60)</f>
        <v>0</v>
      </c>
      <c r="BJ60" s="22">
        <f ca="1">IF(BI60=0,0,IF(BG60=0,1,BI60/BG60))</f>
        <v>0</v>
      </c>
      <c r="BK60" s="87">
        <f>SUMIF($C$6:BJ$6,BK$5,$C60:BJ60)</f>
        <v>0</v>
      </c>
      <c r="BL60" s="87">
        <f ca="1">SUMIF($C$6:BK$6,BL$5,$C60:BK60)</f>
        <v>0</v>
      </c>
      <c r="BM60" s="87">
        <f ca="1">SUM(BL60-BK60)</f>
        <v>0</v>
      </c>
      <c r="BN60" s="22">
        <f ca="1">IF(BM60=0,0,IF(BK60=0,1,BM60/BK60))</f>
        <v>0</v>
      </c>
      <c r="BO60" s="87">
        <f>+DH60</f>
        <v>0</v>
      </c>
      <c r="BP60" s="87">
        <f ca="1">OFFSET(DH60,0,14,1,1)</f>
        <v>0</v>
      </c>
      <c r="BQ60" s="87">
        <f ca="1">SUM(BP60-BO60)</f>
        <v>0</v>
      </c>
      <c r="BR60" s="22">
        <f ca="1">IF(BQ60=0,0,IF(BO60=0,1,BQ60/BO60))</f>
        <v>0</v>
      </c>
      <c r="BS60" s="87">
        <f>SUMIF($C$6:BR$6,BS$5,$C60:BR60)</f>
        <v>0</v>
      </c>
      <c r="BT60" s="87">
        <f ca="1">SUMIF($C$6:BS$6,BT$5,$C60:BS60)</f>
        <v>0</v>
      </c>
      <c r="BU60" s="87">
        <f ca="1">SUM(BT60-BS60)</f>
        <v>0</v>
      </c>
      <c r="BV60" s="22">
        <f ca="1">IF(BU60=0,0,IF(BS60=0,1,BU60/BS60))</f>
        <v>0</v>
      </c>
      <c r="BW60" s="87">
        <f>+DI60</f>
        <v>0</v>
      </c>
      <c r="BX60" s="87">
        <f ca="1">OFFSET(DI60,0,14,1,1)</f>
        <v>0</v>
      </c>
      <c r="BY60" s="87">
        <f ca="1">SUM(BX60-BW60)</f>
        <v>0</v>
      </c>
      <c r="BZ60" s="22">
        <f ca="1">IF(BY60=0,0,IF(BW60=0,1,BY60/BW60))</f>
        <v>0</v>
      </c>
      <c r="CA60" s="87">
        <f>SUMIF($C$6:BZ$6,CA$5,$C60:BZ60)</f>
        <v>0</v>
      </c>
      <c r="CB60" s="87">
        <f ca="1">SUMIF($C$6:CA$6,CB$5,$C60:CA60)</f>
        <v>0</v>
      </c>
      <c r="CC60" s="87">
        <f ca="1">SUM(CB60-CA60)</f>
        <v>0</v>
      </c>
      <c r="CD60" s="22">
        <f ca="1">IF(CC60=0,0,IF(CA60=0,1,CC60/CA60))</f>
        <v>0</v>
      </c>
      <c r="CE60" s="87">
        <f>+DJ60</f>
        <v>0</v>
      </c>
      <c r="CF60" s="87">
        <f ca="1">OFFSET(DJ60,0,14,1,1)</f>
        <v>0</v>
      </c>
      <c r="CG60" s="87">
        <f ca="1">SUM(CF60-CE60)</f>
        <v>0</v>
      </c>
      <c r="CH60" s="22">
        <f ca="1">IF(CG60=0,0,IF(CE60=0,1,CG60/CE60))</f>
        <v>0</v>
      </c>
      <c r="CI60" s="87">
        <f>SUMIF($C$6:CH$6,CI$5,$C60:CH60)</f>
        <v>0</v>
      </c>
      <c r="CJ60" s="87">
        <f ca="1">SUMIF($C$6:CI$6,CJ$5,$C60:CI60)</f>
        <v>0</v>
      </c>
      <c r="CK60" s="87">
        <f ca="1">SUM(CJ60-CI60)</f>
        <v>0</v>
      </c>
      <c r="CL60" s="22">
        <f ca="1">IF(CK60=0,0,IF(CI60=0,1,CK60/CI60))</f>
        <v>0</v>
      </c>
      <c r="CM60" s="87">
        <f>+DK60</f>
        <v>0</v>
      </c>
      <c r="CN60" s="87">
        <f ca="1">OFFSET(DK60,0,14,1,1)</f>
        <v>0</v>
      </c>
      <c r="CO60" s="87">
        <f ca="1">SUM(CN60-CM60)</f>
        <v>0</v>
      </c>
      <c r="CP60" s="22">
        <f ca="1">IF(CO60=0,0,IF(CM60=0,1,CO60/CM60))</f>
        <v>0</v>
      </c>
      <c r="CQ60" s="87">
        <f>SUMIF($C$6:CP$6,CQ$5,$C60:CP60)</f>
        <v>0</v>
      </c>
      <c r="CR60" s="87">
        <f ca="1">SUMIF($C$6:CQ$6,CR$5,$C60:CQ60)</f>
        <v>0</v>
      </c>
      <c r="CS60" s="87">
        <f ca="1">SUM(CR60-CQ60)</f>
        <v>0</v>
      </c>
      <c r="CT60" s="22">
        <f ca="1">IF(CS60=0,0,IF(CQ60=0,1,CS60/CQ60))</f>
        <v>0</v>
      </c>
      <c r="CW60" s="12" t="s">
        <v>18</v>
      </c>
      <c r="CX60" s="81" t="s">
        <v>7</v>
      </c>
      <c r="CY60" s="16"/>
      <c r="CZ60" s="83">
        <f>SUMIF(WPB!$A$87:$A$92,'2009-2010'!CZ$7,WPB!D$87:D$92)</f>
        <v>0</v>
      </c>
      <c r="DA60" s="83">
        <f>SUMIF(WPB!$A$87:$A$92,'2009-2010'!DA$7,WPB!E$87:E$92)</f>
        <v>0</v>
      </c>
      <c r="DB60" s="83">
        <f>SUMIF(WPB!$A$87:$A$92,'2009-2010'!DB$7,WPB!F$87:F$92)</f>
        <v>0</v>
      </c>
      <c r="DC60" s="83">
        <f>SUMIF(WPB!$A$87:$A$92,'2009-2010'!DC$7,WPB!G$87:G$92)</f>
        <v>0</v>
      </c>
      <c r="DD60" s="83">
        <f>SUMIF(WPB!$A$87:$A$92,'2009-2010'!DD$7,WPB!H$87:H$92)</f>
        <v>0</v>
      </c>
      <c r="DE60" s="83">
        <f>SUMIF(WPB!$A$87:$A$92,'2009-2010'!DE$7,WPB!I$87:I$92)</f>
        <v>0</v>
      </c>
      <c r="DF60" s="83">
        <f>SUMIF(WPB!$A$87:$A$92,'2009-2010'!DF$7,WPB!J$87:J$92)</f>
        <v>0</v>
      </c>
      <c r="DG60" s="83">
        <f>SUMIF(WPB!$A$87:$A$92,'2009-2010'!DG$7,WPB!K$87:K$92)</f>
        <v>0</v>
      </c>
      <c r="DH60" s="83">
        <f>SUMIF(WPB!$A$87:$A$92,'2009-2010'!DH$7,WPB!L$87:L$92)</f>
        <v>0</v>
      </c>
      <c r="DI60" s="83">
        <f>SUMIF(WPB!$A$87:$A$92,'2009-2010'!DI$7,WPB!M$87:M$92)</f>
        <v>0</v>
      </c>
      <c r="DJ60" s="83">
        <f>SUMIF(WPB!$A$87:$A$92,'2009-2010'!DJ$7,WPB!N$87:N$92)</f>
        <v>0</v>
      </c>
      <c r="DK60" s="83">
        <f>SUMIF(WPB!$A$87:$A$92,'2009-2010'!DK$7,WPB!O$87:O$92)</f>
        <v>0</v>
      </c>
      <c r="DN60" s="83">
        <f>SUMIF(WPB!$A$87:$A$92,'2009-2010'!DN$7,WPB!D$87:D$92)</f>
        <v>0</v>
      </c>
      <c r="DO60" s="83">
        <f>SUMIF(WPB!$A$87:$A$92,'2009-2010'!DO$7,WPB!E$87:E$92)</f>
        <v>0</v>
      </c>
      <c r="DP60" s="83">
        <f>SUMIF(WPB!$A$87:$A$92,'2009-2010'!DP$7,WPB!F$87:F$92)</f>
        <v>0</v>
      </c>
      <c r="DQ60" s="83">
        <f>SUMIF(WPB!$A$87:$A$92,'2009-2010'!DQ$7,WPB!G$87:G$92)</f>
        <v>0</v>
      </c>
      <c r="DR60" s="83">
        <f>SUMIF(WPB!$A$87:$A$92,'2009-2010'!DR$7,WPB!H$87:H$92)</f>
        <v>0</v>
      </c>
      <c r="DS60" s="83">
        <f>SUMIF(WPB!$A$87:$A$92,'2009-2010'!DS$7,WPB!I$87:I$92)</f>
        <v>0</v>
      </c>
      <c r="DT60" s="83">
        <f>SUMIF(WPB!$A$87:$A$92,'2009-2010'!DT$7,WPB!J$87:J$92)</f>
        <v>0</v>
      </c>
      <c r="DU60" s="83">
        <f>SUMIF(WPB!$A$87:$A$92,'2009-2010'!DU$7,WPB!K$87:K$92)</f>
        <v>0</v>
      </c>
      <c r="DV60" s="83">
        <f>SUMIF(WPB!$A$87:$A$92,'2009-2010'!DV$7,WPB!L$87:L$92)</f>
        <v>0</v>
      </c>
      <c r="DW60" s="83">
        <f>SUMIF(WPB!$A$87:$A$92,'2009-2010'!DW$7,WPB!M$87:M$92)</f>
        <v>0</v>
      </c>
      <c r="DX60" s="83">
        <f>SUMIF(WPB!$A$87:$A$92,'2009-2010'!DX$7,WPB!N$87:N$92)</f>
        <v>0</v>
      </c>
      <c r="DY60" s="83">
        <f>SUMIF(WPB!$A$87:$A$92,'2009-2010'!DY$7,WPB!O$87:O$92)</f>
        <v>0</v>
      </c>
      <c r="DZ60"/>
    </row>
    <row r="61" spans="1:130" s="12" customFormat="1" ht="15.6">
      <c r="A61" s="100"/>
      <c r="B61" s="29" t="s">
        <v>8</v>
      </c>
      <c r="C61" s="87">
        <f>+CZ61</f>
        <v>0</v>
      </c>
      <c r="D61" s="87">
        <f ca="1">OFFSET(CZ61,0,14,1,1)</f>
        <v>0</v>
      </c>
      <c r="E61" s="87">
        <f ca="1">SUM(D61-C61)</f>
        <v>0</v>
      </c>
      <c r="F61" s="22">
        <f ca="1">IF(E61=0,0,IF(C61=0,1,E61/C61))</f>
        <v>0</v>
      </c>
      <c r="G61" s="87">
        <f>SUMIF($C$6:F$6,G$5,$C61:F61)</f>
        <v>0</v>
      </c>
      <c r="H61" s="87">
        <f ca="1">SUMIF($C$6:G$6,H$5,$C61:G61)</f>
        <v>0</v>
      </c>
      <c r="I61" s="87">
        <f ca="1">SUM(H61-G61)</f>
        <v>0</v>
      </c>
      <c r="J61" s="22">
        <f ca="1">IF(I61=0,0,IF(G61=0,1,I61/G61))</f>
        <v>0</v>
      </c>
      <c r="K61" s="87">
        <f>+DA61</f>
        <v>0</v>
      </c>
      <c r="L61" s="87">
        <f ca="1">OFFSET(DA61,0,14,1,1)</f>
        <v>0</v>
      </c>
      <c r="M61" s="87">
        <f ca="1">SUM(L61-K61)</f>
        <v>0</v>
      </c>
      <c r="N61" s="22">
        <f ca="1">IF(M61=0,0,IF(K61=0,1,M61/K61))</f>
        <v>0</v>
      </c>
      <c r="O61" s="87">
        <f>SUMIF($C$6:N$6,O$5,$C61:N61)</f>
        <v>0</v>
      </c>
      <c r="P61" s="87">
        <f ca="1">SUMIF($C$6:O$6,P$5,$C61:O61)</f>
        <v>0</v>
      </c>
      <c r="Q61" s="87">
        <f ca="1">SUM(P61-O61)</f>
        <v>0</v>
      </c>
      <c r="R61" s="22">
        <f ca="1">IF(Q61=0,0,IF(O61=0,1,Q61/O61))</f>
        <v>0</v>
      </c>
      <c r="S61" s="87">
        <f>+DB61</f>
        <v>0</v>
      </c>
      <c r="T61" s="87">
        <f ca="1">OFFSET(DB61,0,14,1,1)</f>
        <v>0</v>
      </c>
      <c r="U61" s="87">
        <f ca="1">SUM(T61-S61)</f>
        <v>0</v>
      </c>
      <c r="V61" s="22">
        <f ca="1">IF(U61=0,0,IF(S61=0,1,U61/S61))</f>
        <v>0</v>
      </c>
      <c r="W61" s="87">
        <f>SUMIF($C$6:V$6,W$5,$C61:V61)</f>
        <v>0</v>
      </c>
      <c r="X61" s="87">
        <f ca="1">SUMIF($C$6:W$6,X$5,$C61:W61)</f>
        <v>0</v>
      </c>
      <c r="Y61" s="87">
        <f ca="1">SUM(X61-W61)</f>
        <v>0</v>
      </c>
      <c r="Z61" s="22">
        <f ca="1">IF(Y61=0,0,IF(W61=0,1,Y61/W61))</f>
        <v>0</v>
      </c>
      <c r="AA61" s="87">
        <f>+DC61</f>
        <v>0</v>
      </c>
      <c r="AB61" s="87">
        <f ca="1">OFFSET(DC61,0,14,1,1)</f>
        <v>0</v>
      </c>
      <c r="AC61" s="87">
        <f ca="1">SUM(AB61-AA61)</f>
        <v>0</v>
      </c>
      <c r="AD61" s="22">
        <f ca="1">IF(AC61=0,0,IF(AA61=0,1,AC61/AA61))</f>
        <v>0</v>
      </c>
      <c r="AE61" s="87">
        <f>SUMIF($C$6:AD$6,AE$5,$C61:AD61)</f>
        <v>0</v>
      </c>
      <c r="AF61" s="87">
        <f ca="1">SUMIF($C$6:AE$6,AF$5,$C61:AE61)</f>
        <v>0</v>
      </c>
      <c r="AG61" s="87">
        <f ca="1">SUM(AF61-AE61)</f>
        <v>0</v>
      </c>
      <c r="AH61" s="22">
        <f ca="1">IF(AG61=0,0,IF(AE61=0,1,AG61/AE61))</f>
        <v>0</v>
      </c>
      <c r="AI61" s="87">
        <f>+DD61</f>
        <v>0</v>
      </c>
      <c r="AJ61" s="87">
        <f ca="1">OFFSET(DD61,0,14,1,1)</f>
        <v>0</v>
      </c>
      <c r="AK61" s="87">
        <f ca="1">SUM(AJ61-AI61)</f>
        <v>0</v>
      </c>
      <c r="AL61" s="22">
        <f ca="1">IF(AK61=0,0,IF(AI61=0,1,AK61/AI61))</f>
        <v>0</v>
      </c>
      <c r="AM61" s="87">
        <f>SUMIF($C$6:AL$6,AM$5,$C61:AL61)</f>
        <v>0</v>
      </c>
      <c r="AN61" s="87">
        <f ca="1">SUMIF($C$6:AM$6,AN$5,$C61:AM61)</f>
        <v>0</v>
      </c>
      <c r="AO61" s="87">
        <f ca="1">SUM(AN61-AM61)</f>
        <v>0</v>
      </c>
      <c r="AP61" s="22">
        <f ca="1">IF(AO61=0,0,IF(AM61=0,1,AO61/AM61))</f>
        <v>0</v>
      </c>
      <c r="AQ61" s="87">
        <f>+DE61</f>
        <v>0</v>
      </c>
      <c r="AR61" s="87">
        <f ca="1">OFFSET(DE61,0,14,1,1)</f>
        <v>0</v>
      </c>
      <c r="AS61" s="87">
        <f ca="1">SUM(AR61-AQ61)</f>
        <v>0</v>
      </c>
      <c r="AT61" s="22">
        <f ca="1">IF(AS61=0,0,IF(AQ61=0,1,AS61/AQ61))</f>
        <v>0</v>
      </c>
      <c r="AU61" s="87">
        <f>SUMIF($C$6:AT$6,AU$5,$C61:AT61)</f>
        <v>0</v>
      </c>
      <c r="AV61" s="87">
        <f ca="1">SUMIF($C$6:AU$6,AV$5,$C61:AU61)</f>
        <v>0</v>
      </c>
      <c r="AW61" s="87">
        <f ca="1">SUM(AV61-AU61)</f>
        <v>0</v>
      </c>
      <c r="AX61" s="22">
        <f ca="1">IF(AW61=0,0,IF(AU61=0,1,AW61/AU61))</f>
        <v>0</v>
      </c>
      <c r="AY61" s="87">
        <f>+DF61</f>
        <v>0</v>
      </c>
      <c r="AZ61" s="87">
        <f ca="1">OFFSET(DF61,0,14,1,1)</f>
        <v>0</v>
      </c>
      <c r="BA61" s="87">
        <f ca="1">SUM(AZ61-AY61)</f>
        <v>0</v>
      </c>
      <c r="BB61" s="22">
        <f ca="1">IF(BA61=0,0,IF(AY61=0,1,BA61/AY61))</f>
        <v>0</v>
      </c>
      <c r="BC61" s="87">
        <f>SUMIF($C$6:BB$6,BC$5,$C61:BB61)</f>
        <v>0</v>
      </c>
      <c r="BD61" s="87">
        <f ca="1">SUMIF($C$6:BC$6,BD$5,$C61:BC61)</f>
        <v>0</v>
      </c>
      <c r="BE61" s="87">
        <f ca="1">SUM(BD61-BC61)</f>
        <v>0</v>
      </c>
      <c r="BF61" s="22">
        <f ca="1">IF(BE61=0,0,IF(BC61=0,1,BE61/BC61))</f>
        <v>0</v>
      </c>
      <c r="BG61" s="87">
        <f>+DG61</f>
        <v>0</v>
      </c>
      <c r="BH61" s="87">
        <f ca="1">OFFSET(DG61,0,14,1,1)</f>
        <v>0</v>
      </c>
      <c r="BI61" s="87">
        <f ca="1">SUM(BH61-BG61)</f>
        <v>0</v>
      </c>
      <c r="BJ61" s="22">
        <f ca="1">IF(BI61=0,0,IF(BG61=0,1,BI61/BG61))</f>
        <v>0</v>
      </c>
      <c r="BK61" s="87">
        <f>SUMIF($C$6:BJ$6,BK$5,$C61:BJ61)</f>
        <v>0</v>
      </c>
      <c r="BL61" s="87">
        <f ca="1">SUMIF($C$6:BK$6,BL$5,$C61:BK61)</f>
        <v>0</v>
      </c>
      <c r="BM61" s="87">
        <f ca="1">SUM(BL61-BK61)</f>
        <v>0</v>
      </c>
      <c r="BN61" s="22">
        <f ca="1">IF(BM61=0,0,IF(BK61=0,1,BM61/BK61))</f>
        <v>0</v>
      </c>
      <c r="BO61" s="87">
        <f>+DH61</f>
        <v>0</v>
      </c>
      <c r="BP61" s="87">
        <f ca="1">OFFSET(DH61,0,14,1,1)</f>
        <v>0</v>
      </c>
      <c r="BQ61" s="87">
        <f ca="1">SUM(BP61-BO61)</f>
        <v>0</v>
      </c>
      <c r="BR61" s="22">
        <f ca="1">IF(BQ61=0,0,IF(BO61=0,1,BQ61/BO61))</f>
        <v>0</v>
      </c>
      <c r="BS61" s="87">
        <f>SUMIF($C$6:BR$6,BS$5,$C61:BR61)</f>
        <v>0</v>
      </c>
      <c r="BT61" s="87">
        <f ca="1">SUMIF($C$6:BS$6,BT$5,$C61:BS61)</f>
        <v>0</v>
      </c>
      <c r="BU61" s="87">
        <f ca="1">SUM(BT61-BS61)</f>
        <v>0</v>
      </c>
      <c r="BV61" s="22">
        <f ca="1">IF(BU61=0,0,IF(BS61=0,1,BU61/BS61))</f>
        <v>0</v>
      </c>
      <c r="BW61" s="87">
        <f>+DI61</f>
        <v>0</v>
      </c>
      <c r="BX61" s="87">
        <f ca="1">OFFSET(DI61,0,14,1,1)</f>
        <v>0</v>
      </c>
      <c r="BY61" s="87">
        <f ca="1">SUM(BX61-BW61)</f>
        <v>0</v>
      </c>
      <c r="BZ61" s="22">
        <f ca="1">IF(BY61=0,0,IF(BW61=0,1,BY61/BW61))</f>
        <v>0</v>
      </c>
      <c r="CA61" s="87">
        <f>SUMIF($C$6:BZ$6,CA$5,$C61:BZ61)</f>
        <v>0</v>
      </c>
      <c r="CB61" s="87">
        <f ca="1">SUMIF($C$6:CA$6,CB$5,$C61:CA61)</f>
        <v>0</v>
      </c>
      <c r="CC61" s="87">
        <f ca="1">SUM(CB61-CA61)</f>
        <v>0</v>
      </c>
      <c r="CD61" s="22">
        <f ca="1">IF(CC61=0,0,IF(CA61=0,1,CC61/CA61))</f>
        <v>0</v>
      </c>
      <c r="CE61" s="87">
        <f>+DJ61</f>
        <v>0</v>
      </c>
      <c r="CF61" s="87">
        <f ca="1">OFFSET(DJ61,0,14,1,1)</f>
        <v>0</v>
      </c>
      <c r="CG61" s="87">
        <f ca="1">SUM(CF61-CE61)</f>
        <v>0</v>
      </c>
      <c r="CH61" s="22">
        <f ca="1">IF(CG61=0,0,IF(CE61=0,1,CG61/CE61))</f>
        <v>0</v>
      </c>
      <c r="CI61" s="87">
        <f>SUMIF($C$6:CH$6,CI$5,$C61:CH61)</f>
        <v>0</v>
      </c>
      <c r="CJ61" s="87">
        <f ca="1">SUMIF($C$6:CI$6,CJ$5,$C61:CI61)</f>
        <v>0</v>
      </c>
      <c r="CK61" s="87">
        <f ca="1">SUM(CJ61-CI61)</f>
        <v>0</v>
      </c>
      <c r="CL61" s="22">
        <f ca="1">IF(CK61=0,0,IF(CI61=0,1,CK61/CI61))</f>
        <v>0</v>
      </c>
      <c r="CM61" s="87">
        <f>+DK61</f>
        <v>0</v>
      </c>
      <c r="CN61" s="87">
        <f ca="1">OFFSET(DK61,0,14,1,1)</f>
        <v>0</v>
      </c>
      <c r="CO61" s="87">
        <f ca="1">SUM(CN61-CM61)</f>
        <v>0</v>
      </c>
      <c r="CP61" s="22">
        <f ca="1">IF(CO61=0,0,IF(CM61=0,1,CO61/CM61))</f>
        <v>0</v>
      </c>
      <c r="CQ61" s="87">
        <f>SUMIF($C$6:CP$6,CQ$5,$C61:CP61)</f>
        <v>0</v>
      </c>
      <c r="CR61" s="87">
        <f ca="1">SUMIF($C$6:CQ$6,CR$5,$C61:CQ61)</f>
        <v>0</v>
      </c>
      <c r="CS61" s="87">
        <f ca="1">SUM(CR61-CQ61)</f>
        <v>0</v>
      </c>
      <c r="CT61" s="22">
        <f ca="1">IF(CS61=0,0,IF(CQ61=0,1,CS61/CQ61))</f>
        <v>0</v>
      </c>
      <c r="CW61" s="12" t="s">
        <v>18</v>
      </c>
      <c r="CX61" s="81" t="s">
        <v>8</v>
      </c>
      <c r="CY61" s="16"/>
      <c r="CZ61" s="83">
        <f>SUMIF(WPB!$A$101:$A$106,'2009-2010'!CZ$7,WPB!D$101:D$106)</f>
        <v>0</v>
      </c>
      <c r="DA61" s="83">
        <f>SUMIF(WPB!$A$101:$A$106,'2009-2010'!DA$7,WPB!E$101:E$106)</f>
        <v>0</v>
      </c>
      <c r="DB61" s="83">
        <f>SUMIF(WPB!$A$101:$A$106,'2009-2010'!DB$7,WPB!F$101:F$106)</f>
        <v>0</v>
      </c>
      <c r="DC61" s="83">
        <f>SUMIF(WPB!$A$101:$A$106,'2009-2010'!DC$7,WPB!G$101:G$106)</f>
        <v>0</v>
      </c>
      <c r="DD61" s="83">
        <f>SUMIF(WPB!$A$101:$A$106,'2009-2010'!DD$7,WPB!H$101:H$106)</f>
        <v>0</v>
      </c>
      <c r="DE61" s="83">
        <f>SUMIF(WPB!$A$101:$A$106,'2009-2010'!DE$7,WPB!I$101:I$106)</f>
        <v>0</v>
      </c>
      <c r="DF61" s="83">
        <f>SUMIF(WPB!$A$101:$A$106,'2009-2010'!DF$7,WPB!J$101:J$106)</f>
        <v>0</v>
      </c>
      <c r="DG61" s="83">
        <f>SUMIF(WPB!$A$101:$A$106,'2009-2010'!DG$7,WPB!K$101:K$106)</f>
        <v>0</v>
      </c>
      <c r="DH61" s="83">
        <f>SUMIF(WPB!$A$101:$A$106,'2009-2010'!DH$7,WPB!L$101:L$106)</f>
        <v>0</v>
      </c>
      <c r="DI61" s="83">
        <f>SUMIF(WPB!$A$101:$A$106,'2009-2010'!DI$7,WPB!M$101:M$106)</f>
        <v>0</v>
      </c>
      <c r="DJ61" s="83">
        <f>SUMIF(WPB!$A$101:$A$106,'2009-2010'!DJ$7,WPB!N$101:N$106)</f>
        <v>0</v>
      </c>
      <c r="DK61" s="83">
        <f>SUMIF(WPB!$A$101:$A$106,'2009-2010'!DK$7,WPB!O$101:O$106)</f>
        <v>0</v>
      </c>
      <c r="DN61" s="83">
        <f>SUMIF(WPB!$A$101:$A$106,'2009-2010'!DN$7,WPB!D$101:D$106)</f>
        <v>0</v>
      </c>
      <c r="DO61" s="83">
        <f>SUMIF(WPB!$A$101:$A$106,'2009-2010'!DO$7,WPB!E$101:E$106)</f>
        <v>0</v>
      </c>
      <c r="DP61" s="83">
        <f>SUMIF(WPB!$A$101:$A$106,'2009-2010'!DP$7,WPB!F$101:F$106)</f>
        <v>0</v>
      </c>
      <c r="DQ61" s="83">
        <f>SUMIF(WPB!$A$101:$A$106,'2009-2010'!DQ$7,WPB!G$101:G$106)</f>
        <v>0</v>
      </c>
      <c r="DR61" s="83">
        <f>SUMIF(WPB!$A$101:$A$106,'2009-2010'!DR$7,WPB!H$101:H$106)</f>
        <v>0</v>
      </c>
      <c r="DS61" s="83">
        <f>SUMIF(WPB!$A$101:$A$106,'2009-2010'!DS$7,WPB!I$101:I$106)</f>
        <v>0</v>
      </c>
      <c r="DT61" s="83">
        <f>SUMIF(WPB!$A$101:$A$106,'2009-2010'!DT$7,WPB!J$101:J$106)</f>
        <v>0</v>
      </c>
      <c r="DU61" s="83">
        <f>SUMIF(WPB!$A$101:$A$106,'2009-2010'!DU$7,WPB!K$101:K$106)</f>
        <v>0</v>
      </c>
      <c r="DV61" s="83">
        <f>SUMIF(WPB!$A$101:$A$106,'2009-2010'!DV$7,WPB!L$101:L$106)</f>
        <v>0</v>
      </c>
      <c r="DW61" s="83">
        <f>SUMIF(WPB!$A$101:$A$106,'2009-2010'!DW$7,WPB!M$101:M$106)</f>
        <v>0</v>
      </c>
      <c r="DX61" s="83">
        <f>SUMIF(WPB!$A$101:$A$106,'2009-2010'!DX$7,WPB!N$101:N$106)</f>
        <v>0</v>
      </c>
      <c r="DY61" s="83">
        <f>SUMIF(WPB!$A$101:$A$106,'2009-2010'!DY$7,WPB!O$101:O$106)</f>
        <v>0</v>
      </c>
      <c r="DZ61"/>
    </row>
    <row r="62" spans="1:130" s="16" customFormat="1" ht="15.6">
      <c r="A62" s="90"/>
      <c r="B62" s="27" t="s">
        <v>9</v>
      </c>
      <c r="C62" s="14">
        <f>+SUM(C59:C61)</f>
        <v>19709</v>
      </c>
      <c r="D62" s="14">
        <f ca="1">+SUM(D59:D61)</f>
        <v>22918</v>
      </c>
      <c r="E62" s="14">
        <f ca="1">SUM(E59:E61)</f>
        <v>3209</v>
      </c>
      <c r="F62" s="15">
        <f ca="1">IF(E62=0,0,IF(C62=0,1,E62/C62))</f>
        <v>0.16281901669288143</v>
      </c>
      <c r="G62" s="14">
        <f>SUM(G59:G61)</f>
        <v>19709</v>
      </c>
      <c r="H62" s="14">
        <f ca="1">SUM(H59:H61)</f>
        <v>22918</v>
      </c>
      <c r="I62" s="14">
        <f ca="1">SUM(I59:I61)</f>
        <v>3209</v>
      </c>
      <c r="J62" s="15">
        <f ca="1">IF(I62=0,0,IF(G62=0,1,I62/G62))</f>
        <v>0.16281901669288143</v>
      </c>
      <c r="K62" s="14">
        <f>+SUM(K59:K61)</f>
        <v>19870</v>
      </c>
      <c r="L62" s="14">
        <f ca="1">+SUM(L59:L61)</f>
        <v>22017</v>
      </c>
      <c r="M62" s="14">
        <f ca="1">SUM(M59:M61)</f>
        <v>2147</v>
      </c>
      <c r="N62" s="15">
        <f ca="1">IF(M62=0,0,IF(K62=0,1,M62/K62))</f>
        <v>0.10805234021137393</v>
      </c>
      <c r="O62" s="14">
        <f>SUM(O59:O61)</f>
        <v>39579</v>
      </c>
      <c r="P62" s="14">
        <f ca="1">SUM(P59:P61)</f>
        <v>44935</v>
      </c>
      <c r="Q62" s="14">
        <f ca="1">SUM(Q59:Q61)</f>
        <v>5356</v>
      </c>
      <c r="R62" s="15">
        <f ca="1">IF(Q62=0,0,IF(O62=0,1,Q62/O62))</f>
        <v>0.13532428813259556</v>
      </c>
      <c r="S62" s="14">
        <f>+SUM(S59:S61)</f>
        <v>22257</v>
      </c>
      <c r="T62" s="14">
        <f ca="1">+SUM(T59:T61)</f>
        <v>26865</v>
      </c>
      <c r="U62" s="14">
        <f ca="1">SUM(U59:U61)</f>
        <v>4608</v>
      </c>
      <c r="V62" s="15">
        <f ca="1">IF(U62=0,0,IF(S62=0,1,U62/S62))</f>
        <v>0.20703598867771936</v>
      </c>
      <c r="W62" s="14">
        <f>SUM(W59:W61)</f>
        <v>61836</v>
      </c>
      <c r="X62" s="14">
        <f ca="1">SUM(X59:X61)</f>
        <v>71800</v>
      </c>
      <c r="Y62" s="14">
        <f ca="1">SUM(Y59:Y61)</f>
        <v>9964</v>
      </c>
      <c r="Z62" s="15">
        <f ca="1">IF(Y62=0,0,IF(W62=0,1,Y62/W62))</f>
        <v>0.16113590788537421</v>
      </c>
      <c r="AA62" s="14">
        <f>+SUM(AA59:AA61)</f>
        <v>24087</v>
      </c>
      <c r="AB62" s="14">
        <f ca="1">+SUM(AB59:AB61)</f>
        <v>29396</v>
      </c>
      <c r="AC62" s="14">
        <f ca="1">SUM(AC59:AC61)</f>
        <v>5309</v>
      </c>
      <c r="AD62" s="15">
        <f ca="1">IF(AC62=0,0,IF(AA62=0,1,AC62/AA62))</f>
        <v>0.2204093494416075</v>
      </c>
      <c r="AE62" s="14">
        <f>SUM(AE59:AE61)</f>
        <v>85923</v>
      </c>
      <c r="AF62" s="14">
        <f ca="1">SUM(AF59:AF61)</f>
        <v>101196</v>
      </c>
      <c r="AG62" s="14">
        <f ca="1">SUM(AG59:AG61)</f>
        <v>15273</v>
      </c>
      <c r="AH62" s="15">
        <f ca="1">IF(AG62=0,0,IF(AE62=0,1,AG62/AE62))</f>
        <v>0.17775217345763067</v>
      </c>
      <c r="AI62" s="14">
        <f>+SUM(AI59:AI61)</f>
        <v>27464</v>
      </c>
      <c r="AJ62" s="14">
        <f ca="1">+SUM(AJ59:AJ61)</f>
        <v>32044</v>
      </c>
      <c r="AK62" s="14">
        <f ca="1">SUM(AK59:AK61)</f>
        <v>4580</v>
      </c>
      <c r="AL62" s="15">
        <f ca="1">IF(AK62=0,0,IF(AI62=0,1,AK62/AI62))</f>
        <v>0.16676376347218178</v>
      </c>
      <c r="AM62" s="14">
        <f>SUM(AM59:AM61)</f>
        <v>113387</v>
      </c>
      <c r="AN62" s="14">
        <f ca="1">SUM(AN59:AN61)</f>
        <v>133240</v>
      </c>
      <c r="AO62" s="14">
        <f ca="1">SUM(AO59:AO61)</f>
        <v>19853</v>
      </c>
      <c r="AP62" s="15">
        <f ca="1">IF(AO62=0,0,IF(AM62=0,1,AO62/AM62))</f>
        <v>0.17509061885401325</v>
      </c>
      <c r="AQ62" s="14">
        <f>+SUM(AQ59:AQ61)</f>
        <v>26075</v>
      </c>
      <c r="AR62" s="14">
        <f ca="1">+SUM(AR59:AR61)</f>
        <v>30716</v>
      </c>
      <c r="AS62" s="14">
        <f ca="1">SUM(AS59:AS61)</f>
        <v>4641</v>
      </c>
      <c r="AT62" s="15">
        <f ca="1">IF(AS62=0,0,IF(AQ62=0,1,AS62/AQ62))</f>
        <v>0.17798657718120806</v>
      </c>
      <c r="AU62" s="14">
        <f>SUM(AU59:AU61)</f>
        <v>139462</v>
      </c>
      <c r="AV62" s="14">
        <f ca="1">SUM(AV59:AV61)</f>
        <v>163956</v>
      </c>
      <c r="AW62" s="14">
        <f ca="1">SUM(AW59:AW61)</f>
        <v>24494</v>
      </c>
      <c r="AX62" s="15">
        <f ca="1">IF(AW62=0,0,IF(AU62=0,1,AW62/AU62))</f>
        <v>0.17563207181884671</v>
      </c>
      <c r="AY62" s="14">
        <f>+SUM(AY59:AY61)</f>
        <v>30343</v>
      </c>
      <c r="AZ62" s="14">
        <f ca="1">+SUM(AZ59:AZ61)</f>
        <v>38849</v>
      </c>
      <c r="BA62" s="14">
        <f ca="1">SUM(BA59:BA61)</f>
        <v>8506</v>
      </c>
      <c r="BB62" s="15">
        <f ca="1">IF(BA62=0,0,IF(AY62=0,1,BA62/AY62))</f>
        <v>0.28032824704215142</v>
      </c>
      <c r="BC62" s="14">
        <f>SUM(BC59:BC61)</f>
        <v>169805</v>
      </c>
      <c r="BD62" s="14">
        <f ca="1">SUM(BD59:BD61)</f>
        <v>202805</v>
      </c>
      <c r="BE62" s="14">
        <f ca="1">SUM(BE59:BE61)</f>
        <v>33000</v>
      </c>
      <c r="BF62" s="15">
        <f ca="1">IF(BE62=0,0,IF(BC62=0,1,BE62/BC62))</f>
        <v>0.1943405671211095</v>
      </c>
      <c r="BG62" s="14">
        <f>+SUM(BG59:BG61)</f>
        <v>33233</v>
      </c>
      <c r="BH62" s="14">
        <f ca="1">+SUM(BH59:BH61)</f>
        <v>39439</v>
      </c>
      <c r="BI62" s="14">
        <f ca="1">SUM(BI59:BI61)</f>
        <v>6206</v>
      </c>
      <c r="BJ62" s="15">
        <f ca="1">IF(BI62=0,0,IF(BG62=0,1,BI62/BG62))</f>
        <v>0.18674209370204314</v>
      </c>
      <c r="BK62" s="14">
        <f>SUM(BK59:BK61)</f>
        <v>203038</v>
      </c>
      <c r="BL62" s="14">
        <f ca="1">SUM(BL59:BL61)</f>
        <v>242244</v>
      </c>
      <c r="BM62" s="14">
        <f ca="1">SUM(BM59:BM61)</f>
        <v>39206</v>
      </c>
      <c r="BN62" s="15">
        <f ca="1">IF(BM62=0,0,IF(BK62=0,1,BM62/BK62))</f>
        <v>0.19309685871610241</v>
      </c>
      <c r="BO62" s="14">
        <f>+SUM(BO59:BO61)</f>
        <v>31048</v>
      </c>
      <c r="BP62" s="14">
        <f ca="1">+SUM(BP59:BP61)</f>
        <v>33801</v>
      </c>
      <c r="BQ62" s="14">
        <f ca="1">SUM(BQ59:BQ61)</f>
        <v>2753</v>
      </c>
      <c r="BR62" s="15">
        <f ca="1">IF(BQ62=0,0,IF(BO62=0,1,BQ62/BO62))</f>
        <v>8.8669157433651127E-2</v>
      </c>
      <c r="BS62" s="14">
        <f>SUM(BS59:BS61)</f>
        <v>234086</v>
      </c>
      <c r="BT62" s="14">
        <f ca="1">SUM(BT59:BT61)</f>
        <v>276045</v>
      </c>
      <c r="BU62" s="14">
        <f ca="1">SUM(BU59:BU61)</f>
        <v>41959</v>
      </c>
      <c r="BV62" s="15">
        <f ca="1">IF(BU62=0,0,IF(BS62=0,1,BU62/BS62))</f>
        <v>0.17924608904419742</v>
      </c>
      <c r="BW62" s="14">
        <f>+SUM(BW59:BW61)</f>
        <v>30354</v>
      </c>
      <c r="BX62" s="14">
        <f ca="1">+SUM(BX59:BX61)</f>
        <v>33755</v>
      </c>
      <c r="BY62" s="14">
        <f ca="1">SUM(BY59:BY61)</f>
        <v>3401</v>
      </c>
      <c r="BZ62" s="15">
        <f ca="1">IF(BY62=0,0,IF(BW62=0,1,BY62/BW62))</f>
        <v>0.11204454108190025</v>
      </c>
      <c r="CA62" s="14">
        <f>SUM(CA59:CA61)</f>
        <v>264440</v>
      </c>
      <c r="CB62" s="14">
        <f ca="1">SUM(CB59:CB61)</f>
        <v>309800</v>
      </c>
      <c r="CC62" s="14">
        <f ca="1">SUM(CC59:CC61)</f>
        <v>45360</v>
      </c>
      <c r="CD62" s="15">
        <f ca="1">IF(CC62=0,0,IF(CA62=0,1,CC62/CA62))</f>
        <v>0.17153229466041445</v>
      </c>
      <c r="CE62" s="14">
        <f>+SUM(CE59:CE61)</f>
        <v>28395</v>
      </c>
      <c r="CF62" s="14">
        <f ca="1">+SUM(CF59:CF61)</f>
        <v>32639</v>
      </c>
      <c r="CG62" s="14">
        <f ca="1">SUM(CG59:CG61)</f>
        <v>4244</v>
      </c>
      <c r="CH62" s="15">
        <f ca="1">IF(CG62=0,0,IF(CE62=0,1,CG62/CE62))</f>
        <v>0.14946293361507307</v>
      </c>
      <c r="CI62" s="14">
        <f>SUM(CI59:CI61)</f>
        <v>292835</v>
      </c>
      <c r="CJ62" s="14">
        <f ca="1">SUM(CJ59:CJ61)</f>
        <v>342439</v>
      </c>
      <c r="CK62" s="14">
        <f ca="1">SUM(CK59:CK61)</f>
        <v>49604</v>
      </c>
      <c r="CL62" s="15">
        <f ca="1">IF(CK62=0,0,IF(CI62=0,1,CK62/CI62))</f>
        <v>0.16939231990711492</v>
      </c>
      <c r="CM62" s="14">
        <f>+SUM(CM59:CM61)</f>
        <v>27127</v>
      </c>
      <c r="CN62" s="14">
        <f ca="1">+SUM(CN59:CN61)</f>
        <v>32586</v>
      </c>
      <c r="CO62" s="14">
        <f ca="1">SUM(CO59:CO61)</f>
        <v>5459</v>
      </c>
      <c r="CP62" s="15">
        <f ca="1">IF(CO62=0,0,IF(CM62=0,1,CO62/CM62))</f>
        <v>0.20123861835072068</v>
      </c>
      <c r="CQ62" s="14">
        <f>SUM(CQ59:CQ61)</f>
        <v>319962</v>
      </c>
      <c r="CR62" s="14">
        <f ca="1">SUM(CR59:CR61)</f>
        <v>375025</v>
      </c>
      <c r="CS62" s="14">
        <f ca="1">SUM(CS59:CS61)</f>
        <v>55063</v>
      </c>
      <c r="CT62" s="15">
        <f ca="1">IF(CS62=0,0,IF(CQ62=0,1,CS62/CQ62))</f>
        <v>0.17209231096192673</v>
      </c>
    </row>
    <row r="63" spans="1:130" s="12" customFormat="1">
      <c r="A63" s="91"/>
      <c r="B63" s="28"/>
      <c r="C63" s="9"/>
      <c r="D63" s="9"/>
      <c r="E63" s="10"/>
      <c r="F63" s="11"/>
      <c r="G63" s="9"/>
      <c r="H63" s="13"/>
      <c r="I63" s="10"/>
      <c r="J63" s="11"/>
      <c r="K63" s="9"/>
      <c r="L63" s="9"/>
      <c r="M63" s="10"/>
      <c r="N63" s="11"/>
      <c r="O63" s="9"/>
      <c r="P63" s="13"/>
      <c r="Q63" s="10"/>
      <c r="R63" s="11"/>
      <c r="S63" s="9"/>
      <c r="T63" s="9"/>
      <c r="U63" s="10"/>
      <c r="V63" s="11"/>
      <c r="W63" s="9"/>
      <c r="X63" s="13"/>
      <c r="Y63" s="10"/>
      <c r="Z63" s="11"/>
      <c r="AA63" s="9"/>
      <c r="AB63" s="9"/>
      <c r="AC63" s="10"/>
      <c r="AD63" s="11"/>
      <c r="AE63" s="9"/>
      <c r="AF63" s="13"/>
      <c r="AG63" s="10"/>
      <c r="AH63" s="11"/>
      <c r="AI63" s="9"/>
      <c r="AJ63" s="9"/>
      <c r="AK63" s="10"/>
      <c r="AL63" s="11"/>
      <c r="AM63" s="9"/>
      <c r="AN63" s="13"/>
      <c r="AO63" s="10"/>
      <c r="AP63" s="11"/>
      <c r="AQ63" s="9"/>
      <c r="AR63" s="9"/>
      <c r="AS63" s="10"/>
      <c r="AT63" s="11"/>
      <c r="AU63" s="9"/>
      <c r="AV63" s="13"/>
      <c r="AW63" s="10"/>
      <c r="AX63" s="11"/>
      <c r="AY63" s="9"/>
      <c r="AZ63" s="9"/>
      <c r="BA63" s="10"/>
      <c r="BB63" s="11"/>
      <c r="BC63" s="9"/>
      <c r="BD63" s="13"/>
      <c r="BE63" s="10"/>
      <c r="BF63" s="11"/>
      <c r="BG63" s="9"/>
      <c r="BH63" s="9"/>
      <c r="BI63" s="10"/>
      <c r="BJ63" s="11"/>
      <c r="BK63" s="9"/>
      <c r="BL63" s="13"/>
      <c r="BM63" s="10"/>
      <c r="BN63" s="11"/>
      <c r="BO63" s="9"/>
      <c r="BP63" s="9"/>
      <c r="BQ63" s="10"/>
      <c r="BR63" s="11"/>
      <c r="BS63" s="9"/>
      <c r="BT63" s="13"/>
      <c r="BU63" s="10"/>
      <c r="BV63" s="11"/>
      <c r="BW63" s="9"/>
      <c r="BX63" s="9"/>
      <c r="BY63" s="10"/>
      <c r="BZ63" s="11"/>
      <c r="CA63" s="9"/>
      <c r="CB63" s="13"/>
      <c r="CC63" s="10"/>
      <c r="CD63" s="11"/>
      <c r="CE63" s="9"/>
      <c r="CF63" s="9"/>
      <c r="CG63" s="10"/>
      <c r="CH63" s="11"/>
      <c r="CI63" s="9"/>
      <c r="CJ63" s="13"/>
      <c r="CK63" s="10"/>
      <c r="CL63" s="11"/>
      <c r="CM63" s="9"/>
      <c r="CN63" s="9"/>
      <c r="CO63" s="10"/>
      <c r="CP63" s="11"/>
      <c r="CQ63" s="9"/>
      <c r="CR63" s="13"/>
      <c r="CS63" s="10"/>
      <c r="CT63" s="11"/>
    </row>
    <row r="64" spans="1:130" s="12" customFormat="1">
      <c r="A64" s="93" t="s">
        <v>19</v>
      </c>
      <c r="B64" s="31" t="s">
        <v>6</v>
      </c>
      <c r="C64" s="21">
        <f t="shared" ref="C64:E66" si="2">SUMIF($B$9:$B$63,$B64,C$9:C$63)</f>
        <v>1860213</v>
      </c>
      <c r="D64" s="21">
        <f t="shared" ca="1" si="2"/>
        <v>1851928</v>
      </c>
      <c r="E64" s="21">
        <f t="shared" ca="1" si="2"/>
        <v>-8285</v>
      </c>
      <c r="F64" s="22">
        <f ca="1">IF(E64=0,0,IF(C64=0,1,E64/C64))</f>
        <v>-4.4537910443588988E-3</v>
      </c>
      <c r="G64" s="21">
        <f t="shared" ref="G64:I66" si="3">SUMIF($B$9:$B$63,$B64,G$9:G$63)</f>
        <v>1860213</v>
      </c>
      <c r="H64" s="21">
        <f t="shared" ca="1" si="3"/>
        <v>1851928</v>
      </c>
      <c r="I64" s="21">
        <f t="shared" ca="1" si="3"/>
        <v>-8285</v>
      </c>
      <c r="J64" s="22">
        <f ca="1">IF(I64=0,0,IF(G64=0,1,I64/G64))</f>
        <v>-4.4537910443588988E-3</v>
      </c>
      <c r="K64" s="21">
        <f t="shared" ref="K64:M66" si="4">SUMIF($B$9:$B$63,$B64,K$9:K$63)</f>
        <v>1834756</v>
      </c>
      <c r="L64" s="21">
        <f t="shared" ca="1" si="4"/>
        <v>1725076</v>
      </c>
      <c r="M64" s="21">
        <f t="shared" ca="1" si="4"/>
        <v>-109680</v>
      </c>
      <c r="N64" s="22">
        <f ca="1">IF(M64=0,0,IF(K64=0,1,M64/K64))</f>
        <v>-5.9779065990246114E-2</v>
      </c>
      <c r="O64" s="21">
        <f t="shared" ref="O64:Q66" si="5">SUMIF($B$9:$B$63,$B64,O$9:O$63)</f>
        <v>3694969</v>
      </c>
      <c r="P64" s="21">
        <f t="shared" ca="1" si="5"/>
        <v>3577004</v>
      </c>
      <c r="Q64" s="21">
        <f t="shared" ca="1" si="5"/>
        <v>-117965</v>
      </c>
      <c r="R64" s="22">
        <f ca="1">IF(Q64=0,0,IF(O64=0,1,Q64/O64))</f>
        <v>-3.1925842950238557E-2</v>
      </c>
      <c r="S64" s="21">
        <f t="shared" ref="S64:U66" si="6">SUMIF($B$9:$B$63,$B64,S$9:S$63)</f>
        <v>2202772</v>
      </c>
      <c r="T64" s="21">
        <f t="shared" ca="1" si="6"/>
        <v>2215739</v>
      </c>
      <c r="U64" s="21">
        <f t="shared" ca="1" si="6"/>
        <v>12967</v>
      </c>
      <c r="V64" s="22">
        <f ca="1">IF(U64=0,0,IF(S64=0,1,U64/S64))</f>
        <v>5.886673700228621E-3</v>
      </c>
      <c r="W64" s="21">
        <f t="shared" ref="W64:Y66" si="7">SUMIF($B$9:$B$63,$B64,W$9:W$63)</f>
        <v>5897741</v>
      </c>
      <c r="X64" s="21">
        <f t="shared" ca="1" si="7"/>
        <v>5792743</v>
      </c>
      <c r="Y64" s="21">
        <f t="shared" ca="1" si="7"/>
        <v>-104998</v>
      </c>
      <c r="Z64" s="22">
        <f ca="1">IF(Y64=0,0,IF(W64=0,1,Y64/W64))</f>
        <v>-1.7803087656782488E-2</v>
      </c>
      <c r="AA64" s="21">
        <f t="shared" ref="AA64:AC66" si="8">SUMIF($B$9:$B$63,$B64,AA$9:AA$63)</f>
        <v>2209924</v>
      </c>
      <c r="AB64" s="21">
        <f t="shared" ca="1" si="8"/>
        <v>2238365</v>
      </c>
      <c r="AC64" s="21">
        <f t="shared" ca="1" si="8"/>
        <v>28441</v>
      </c>
      <c r="AD64" s="22">
        <f ca="1">IF(AC64=0,0,IF(AA64=0,1,AC64/AA64))</f>
        <v>1.2869673346232721E-2</v>
      </c>
      <c r="AE64" s="21">
        <f t="shared" ref="AE64:AG66" si="9">SUMIF($B$9:$B$63,$B64,AE$9:AE$63)</f>
        <v>8107665</v>
      </c>
      <c r="AF64" s="21">
        <f t="shared" ca="1" si="9"/>
        <v>8031108</v>
      </c>
      <c r="AG64" s="21">
        <f t="shared" ca="1" si="9"/>
        <v>-76557</v>
      </c>
      <c r="AH64" s="22">
        <f ca="1">IF(AG64=0,0,IF(AE64=0,1,AG64/AE64))</f>
        <v>-9.4425460351408204E-3</v>
      </c>
      <c r="AI64" s="21">
        <f t="shared" ref="AI64:AK66" si="10">SUMIF($B$9:$B$63,$B64,AI$9:AI$63)</f>
        <v>2488530</v>
      </c>
      <c r="AJ64" s="21">
        <f t="shared" ca="1" si="10"/>
        <v>2400819</v>
      </c>
      <c r="AK64" s="21">
        <f t="shared" ca="1" si="10"/>
        <v>-87711</v>
      </c>
      <c r="AL64" s="22">
        <f ca="1">IF(AK64=0,0,IF(AI64=0,1,AK64/AI64))</f>
        <v>-3.5246109148774581E-2</v>
      </c>
      <c r="AM64" s="21">
        <f t="shared" ref="AM64:AO66" si="11">SUMIF($B$9:$B$63,$B64,AM$9:AM$63)</f>
        <v>10596195</v>
      </c>
      <c r="AN64" s="21">
        <f t="shared" ca="1" si="11"/>
        <v>10431927</v>
      </c>
      <c r="AO64" s="21">
        <f t="shared" ca="1" si="11"/>
        <v>-164268</v>
      </c>
      <c r="AP64" s="22">
        <f ca="1">IF(AO64=0,0,IF(AM64=0,1,AO64/AM64))</f>
        <v>-1.5502545961073763E-2</v>
      </c>
      <c r="AQ64" s="21">
        <f t="shared" ref="AQ64:AS66" si="12">SUMIF($B$9:$B$63,$B64,AQ$9:AQ$63)</f>
        <v>2112080</v>
      </c>
      <c r="AR64" s="21">
        <f t="shared" ca="1" si="12"/>
        <v>2423479</v>
      </c>
      <c r="AS64" s="21">
        <f t="shared" ca="1" si="12"/>
        <v>311399</v>
      </c>
      <c r="AT64" s="22">
        <f ca="1">IF(AS64=0,0,IF(AQ64=0,1,AS64/AQ64))</f>
        <v>0.14743712359380326</v>
      </c>
      <c r="AU64" s="21">
        <f t="shared" ref="AU64:AW66" si="13">SUMIF($B$9:$B$63,$B64,AU$9:AU$63)</f>
        <v>12708275</v>
      </c>
      <c r="AV64" s="21">
        <f t="shared" ca="1" si="13"/>
        <v>12855406</v>
      </c>
      <c r="AW64" s="21">
        <f t="shared" ca="1" si="13"/>
        <v>147131</v>
      </c>
      <c r="AX64" s="22">
        <f ca="1">IF(AW64=0,0,IF(AU64=0,1,AW64/AU64))</f>
        <v>1.1577574454440119E-2</v>
      </c>
      <c r="AY64" s="21">
        <f t="shared" ref="AY64:BA66" si="14">SUMIF($B$9:$B$63,$B64,AY$9:AY$63)</f>
        <v>2606240</v>
      </c>
      <c r="AZ64" s="21">
        <f t="shared" ca="1" si="14"/>
        <v>2979686</v>
      </c>
      <c r="BA64" s="21">
        <f t="shared" ca="1" si="14"/>
        <v>373446</v>
      </c>
      <c r="BB64" s="22">
        <f ca="1">IF(BA64=0,0,IF(AY64=0,1,BA64/AY64))</f>
        <v>0.14328918288415496</v>
      </c>
      <c r="BC64" s="21">
        <f t="shared" ref="BC64:BE66" si="15">SUMIF($B$9:$B$63,$B64,BC$9:BC$63)</f>
        <v>15314515</v>
      </c>
      <c r="BD64" s="21">
        <f t="shared" ca="1" si="15"/>
        <v>15835092</v>
      </c>
      <c r="BE64" s="21">
        <f t="shared" ca="1" si="15"/>
        <v>520577</v>
      </c>
      <c r="BF64" s="22">
        <f ca="1">IF(BE64=0,0,IF(BC64=0,1,BE64/BC64))</f>
        <v>3.3992392184799845E-2</v>
      </c>
      <c r="BG64" s="21">
        <f t="shared" ref="BG64:BI66" si="16">SUMIF($B$9:$B$63,$B64,BG$9:BG$63)</f>
        <v>2893264</v>
      </c>
      <c r="BH64" s="21">
        <f t="shared" ca="1" si="16"/>
        <v>3042056</v>
      </c>
      <c r="BI64" s="21">
        <f t="shared" ca="1" si="16"/>
        <v>148792</v>
      </c>
      <c r="BJ64" s="22">
        <f ca="1">IF(BI64=0,0,IF(BG64=0,1,BI64/BG64))</f>
        <v>5.1427038804616514E-2</v>
      </c>
      <c r="BK64" s="21">
        <f t="shared" ref="BK64:BM66" si="17">SUMIF($B$9:$B$63,$B64,BK$9:BK$63)</f>
        <v>18207779</v>
      </c>
      <c r="BL64" s="21">
        <f t="shared" ca="1" si="17"/>
        <v>18877148</v>
      </c>
      <c r="BM64" s="21">
        <f t="shared" ca="1" si="17"/>
        <v>669369</v>
      </c>
      <c r="BN64" s="22">
        <f ca="1">IF(BM64=0,0,IF(BK64=0,1,BM64/BK64))</f>
        <v>3.6762803414957967E-2</v>
      </c>
      <c r="BO64" s="21">
        <f t="shared" ref="BO64:BQ66" si="18">SUMIF($B$9:$B$63,$B64,BO$9:BO$63)</f>
        <v>2363716</v>
      </c>
      <c r="BP64" s="21">
        <f t="shared" ca="1" si="18"/>
        <v>2477669</v>
      </c>
      <c r="BQ64" s="21">
        <f t="shared" ca="1" si="18"/>
        <v>113953</v>
      </c>
      <c r="BR64" s="22">
        <f ca="1">IF(BQ64=0,0,IF(BO64=0,1,BQ64/BO64))</f>
        <v>4.8209260334151821E-2</v>
      </c>
      <c r="BS64" s="21">
        <f t="shared" ref="BS64:BU66" si="19">SUMIF($B$9:$B$63,$B64,BS$9:BS$63)</f>
        <v>20571495</v>
      </c>
      <c r="BT64" s="21">
        <f t="shared" ca="1" si="19"/>
        <v>21354817</v>
      </c>
      <c r="BU64" s="21">
        <f t="shared" ca="1" si="19"/>
        <v>783322</v>
      </c>
      <c r="BV64" s="22">
        <f ca="1">IF(BU64=0,0,IF(BS64=0,1,BU64/BS64))</f>
        <v>3.8078029817473158E-2</v>
      </c>
      <c r="BW64" s="21">
        <f t="shared" ref="BW64:BY66" si="20">SUMIF($B$9:$B$63,$B64,BW$9:BW$63)</f>
        <v>2309712</v>
      </c>
      <c r="BX64" s="21">
        <f t="shared" ca="1" si="20"/>
        <v>2479290</v>
      </c>
      <c r="BY64" s="21">
        <f t="shared" ca="1" si="20"/>
        <v>169578</v>
      </c>
      <c r="BZ64" s="22">
        <f ca="1">IF(BY64=0,0,IF(BW64=0,1,BY64/BW64))</f>
        <v>7.3419543215777552E-2</v>
      </c>
      <c r="CA64" s="21">
        <f t="shared" ref="CA64:CC66" si="21">SUMIF($B$9:$B$63,$B64,CA$9:CA$63)</f>
        <v>22881207</v>
      </c>
      <c r="CB64" s="21">
        <f t="shared" ca="1" si="21"/>
        <v>23834107</v>
      </c>
      <c r="CC64" s="21">
        <f t="shared" ca="1" si="21"/>
        <v>952900</v>
      </c>
      <c r="CD64" s="22">
        <f ca="1">IF(CC64=0,0,IF(CA64=0,1,CC64/CA64))</f>
        <v>4.1645530325388869E-2</v>
      </c>
      <c r="CE64" s="21">
        <f t="shared" ref="CE64:CG66" si="22">SUMIF($B$9:$B$63,$B64,CE$9:CE$63)</f>
        <v>2169476</v>
      </c>
      <c r="CF64" s="21">
        <f t="shared" ca="1" si="22"/>
        <v>2326375</v>
      </c>
      <c r="CG64" s="21">
        <f t="shared" ca="1" si="22"/>
        <v>156899</v>
      </c>
      <c r="CH64" s="22">
        <f ca="1">IF(CG64=0,0,IF(CE64=0,1,CG64/CE64))</f>
        <v>7.2321150360732264E-2</v>
      </c>
      <c r="CI64" s="21">
        <f t="shared" ref="CI64:CK66" si="23">SUMIF($B$9:$B$63,$B64,CI$9:CI$63)</f>
        <v>25050683</v>
      </c>
      <c r="CJ64" s="21">
        <f t="shared" ca="1" si="23"/>
        <v>26160482</v>
      </c>
      <c r="CK64" s="21">
        <f t="shared" ca="1" si="23"/>
        <v>1109799</v>
      </c>
      <c r="CL64" s="22">
        <f ca="1">IF(CK64=0,0,IF(CI64=0,1,CK64/CI64))</f>
        <v>4.4302145374639085E-2</v>
      </c>
      <c r="CM64" s="21">
        <f t="shared" ref="CM64:CO66" si="24">SUMIF($B$9:$B$63,$B64,CM$9:CM$63)</f>
        <v>2095384</v>
      </c>
      <c r="CN64" s="21">
        <f t="shared" ca="1" si="24"/>
        <v>2250758</v>
      </c>
      <c r="CO64" s="21">
        <f t="shared" ca="1" si="24"/>
        <v>155374</v>
      </c>
      <c r="CP64" s="22">
        <f ca="1">IF(CO64=0,0,IF(CM64=0,1,CO64/CM64))</f>
        <v>7.4150609148490199E-2</v>
      </c>
      <c r="CQ64" s="21">
        <f t="shared" ref="CQ64:CS66" si="25">SUMIF($B$9:$B$63,$B64,CQ$9:CQ$63)</f>
        <v>27146067</v>
      </c>
      <c r="CR64" s="21">
        <f t="shared" ca="1" si="25"/>
        <v>28411240</v>
      </c>
      <c r="CS64" s="21">
        <f t="shared" ca="1" si="25"/>
        <v>1265173</v>
      </c>
      <c r="CT64" s="22">
        <f ca="1">IF(CS64=0,0,IF(CQ64=0,1,CS64/CQ64))</f>
        <v>4.6606125299845459E-2</v>
      </c>
    </row>
    <row r="65" spans="1:98" s="12" customFormat="1">
      <c r="A65" s="94"/>
      <c r="B65" s="29" t="s">
        <v>7</v>
      </c>
      <c r="C65" s="21">
        <f t="shared" si="2"/>
        <v>442809</v>
      </c>
      <c r="D65" s="21">
        <f t="shared" ca="1" si="2"/>
        <v>502650</v>
      </c>
      <c r="E65" s="21">
        <f t="shared" ca="1" si="2"/>
        <v>59841</v>
      </c>
      <c r="F65" s="22">
        <f ca="1">IF(E65=0,0,IF(C65=0,1,E65/C65))</f>
        <v>0.135139529684356</v>
      </c>
      <c r="G65" s="21">
        <f t="shared" si="3"/>
        <v>442809</v>
      </c>
      <c r="H65" s="21">
        <f t="shared" ca="1" si="3"/>
        <v>502650</v>
      </c>
      <c r="I65" s="21">
        <f t="shared" ca="1" si="3"/>
        <v>59841</v>
      </c>
      <c r="J65" s="22">
        <f ca="1">IF(I65=0,0,IF(G65=0,1,I65/G65))</f>
        <v>0.135139529684356</v>
      </c>
      <c r="K65" s="21">
        <f t="shared" si="4"/>
        <v>464366</v>
      </c>
      <c r="L65" s="21">
        <f t="shared" ca="1" si="4"/>
        <v>512891</v>
      </c>
      <c r="M65" s="21">
        <f t="shared" ca="1" si="4"/>
        <v>48525</v>
      </c>
      <c r="N65" s="22">
        <f ca="1">IF(M65=0,0,IF(K65=0,1,M65/K65))</f>
        <v>0.10449731461821063</v>
      </c>
      <c r="O65" s="21">
        <f t="shared" si="5"/>
        <v>907175</v>
      </c>
      <c r="P65" s="21">
        <f t="shared" ca="1" si="5"/>
        <v>1015541</v>
      </c>
      <c r="Q65" s="21">
        <f t="shared" ca="1" si="5"/>
        <v>108366</v>
      </c>
      <c r="R65" s="22">
        <f ca="1">IF(Q65=0,0,IF(O65=0,1,Q65/O65))</f>
        <v>0.11945435004271503</v>
      </c>
      <c r="S65" s="21">
        <f t="shared" si="6"/>
        <v>509906</v>
      </c>
      <c r="T65" s="21">
        <f t="shared" ca="1" si="6"/>
        <v>607743</v>
      </c>
      <c r="U65" s="21">
        <f t="shared" ca="1" si="6"/>
        <v>97837</v>
      </c>
      <c r="V65" s="22">
        <f ca="1">IF(U65=0,0,IF(S65=0,1,U65/S65))</f>
        <v>0.19187261965930977</v>
      </c>
      <c r="W65" s="21">
        <f t="shared" si="7"/>
        <v>1417081</v>
      </c>
      <c r="X65" s="21">
        <f t="shared" ca="1" si="7"/>
        <v>1623284</v>
      </c>
      <c r="Y65" s="21">
        <f t="shared" ca="1" si="7"/>
        <v>206203</v>
      </c>
      <c r="Z65" s="22">
        <f ca="1">IF(Y65=0,0,IF(W65=0,1,Y65/W65))</f>
        <v>0.14551250069685501</v>
      </c>
      <c r="AA65" s="21">
        <f t="shared" si="8"/>
        <v>497614</v>
      </c>
      <c r="AB65" s="21">
        <f t="shared" ca="1" si="8"/>
        <v>570986</v>
      </c>
      <c r="AC65" s="21">
        <f t="shared" ca="1" si="8"/>
        <v>73372</v>
      </c>
      <c r="AD65" s="22">
        <f ca="1">IF(AC65=0,0,IF(AA65=0,1,AC65/AA65))</f>
        <v>0.14744762004284445</v>
      </c>
      <c r="AE65" s="21">
        <f t="shared" si="9"/>
        <v>1914695</v>
      </c>
      <c r="AF65" s="21">
        <f t="shared" ca="1" si="9"/>
        <v>2194270</v>
      </c>
      <c r="AG65" s="21">
        <f t="shared" ca="1" si="9"/>
        <v>279575</v>
      </c>
      <c r="AH65" s="22">
        <f ca="1">IF(AG65=0,0,IF(AE65=0,1,AG65/AE65))</f>
        <v>0.14601542282191157</v>
      </c>
      <c r="AI65" s="21">
        <f t="shared" si="10"/>
        <v>479672</v>
      </c>
      <c r="AJ65" s="21">
        <f t="shared" ca="1" si="10"/>
        <v>573785</v>
      </c>
      <c r="AK65" s="21">
        <f t="shared" ca="1" si="10"/>
        <v>94113</v>
      </c>
      <c r="AL65" s="22">
        <f ca="1">IF(AK65=0,0,IF(AI65=0,1,AK65/AI65))</f>
        <v>0.19620282192831767</v>
      </c>
      <c r="AM65" s="21">
        <f t="shared" si="11"/>
        <v>2394367</v>
      </c>
      <c r="AN65" s="21">
        <f t="shared" ca="1" si="11"/>
        <v>2768055</v>
      </c>
      <c r="AO65" s="21">
        <f t="shared" ca="1" si="11"/>
        <v>373688</v>
      </c>
      <c r="AP65" s="22">
        <f ca="1">IF(AO65=0,0,IF(AM65=0,1,AO65/AM65))</f>
        <v>0.15606964178841423</v>
      </c>
      <c r="AQ65" s="21">
        <f t="shared" si="12"/>
        <v>483452</v>
      </c>
      <c r="AR65" s="21">
        <f t="shared" ca="1" si="12"/>
        <v>608619</v>
      </c>
      <c r="AS65" s="21">
        <f t="shared" ca="1" si="12"/>
        <v>125167</v>
      </c>
      <c r="AT65" s="22">
        <f ca="1">IF(AS65=0,0,IF(AQ65=0,1,AS65/AQ65))</f>
        <v>0.2589026418341428</v>
      </c>
      <c r="AU65" s="21">
        <f t="shared" si="13"/>
        <v>2877819</v>
      </c>
      <c r="AV65" s="21">
        <f t="shared" ca="1" si="13"/>
        <v>3376674</v>
      </c>
      <c r="AW65" s="21">
        <f t="shared" ca="1" si="13"/>
        <v>498855</v>
      </c>
      <c r="AX65" s="22">
        <f ca="1">IF(AW65=0,0,IF(AU65=0,1,AW65/AU65))</f>
        <v>0.17334481424995804</v>
      </c>
      <c r="AY65" s="21">
        <f t="shared" si="14"/>
        <v>482520</v>
      </c>
      <c r="AZ65" s="21">
        <f t="shared" ca="1" si="14"/>
        <v>522434</v>
      </c>
      <c r="BA65" s="21">
        <f t="shared" ca="1" si="14"/>
        <v>39914</v>
      </c>
      <c r="BB65" s="22">
        <f ca="1">IF(BA65=0,0,IF(AY65=0,1,BA65/AY65))</f>
        <v>8.2719887258559235E-2</v>
      </c>
      <c r="BC65" s="21">
        <f t="shared" si="15"/>
        <v>3360339</v>
      </c>
      <c r="BD65" s="21">
        <f t="shared" ca="1" si="15"/>
        <v>3899108</v>
      </c>
      <c r="BE65" s="21">
        <f t="shared" ca="1" si="15"/>
        <v>538769</v>
      </c>
      <c r="BF65" s="22">
        <f ca="1">IF(BE65=0,0,IF(BC65=0,1,BE65/BC65))</f>
        <v>0.16033174033929315</v>
      </c>
      <c r="BG65" s="21">
        <f t="shared" si="16"/>
        <v>522725</v>
      </c>
      <c r="BH65" s="21">
        <f t="shared" ca="1" si="16"/>
        <v>580051</v>
      </c>
      <c r="BI65" s="21">
        <f t="shared" ca="1" si="16"/>
        <v>57326</v>
      </c>
      <c r="BJ65" s="22">
        <f ca="1">IF(BI65=0,0,IF(BG65=0,1,BI65/BG65))</f>
        <v>0.1096676072504663</v>
      </c>
      <c r="BK65" s="21">
        <f t="shared" si="17"/>
        <v>3883064</v>
      </c>
      <c r="BL65" s="21">
        <f t="shared" ca="1" si="17"/>
        <v>4479159</v>
      </c>
      <c r="BM65" s="21">
        <f t="shared" ca="1" si="17"/>
        <v>596095</v>
      </c>
      <c r="BN65" s="22">
        <f ca="1">IF(BM65=0,0,IF(BK65=0,1,BM65/BK65))</f>
        <v>0.15351150534732366</v>
      </c>
      <c r="BO65" s="21">
        <f t="shared" si="18"/>
        <v>565109</v>
      </c>
      <c r="BP65" s="21">
        <f t="shared" ca="1" si="18"/>
        <v>580713</v>
      </c>
      <c r="BQ65" s="21">
        <f t="shared" ca="1" si="18"/>
        <v>15604</v>
      </c>
      <c r="BR65" s="22">
        <f ca="1">IF(BQ65=0,0,IF(BO65=0,1,BQ65/BO65))</f>
        <v>2.7612372126439324E-2</v>
      </c>
      <c r="BS65" s="21">
        <f t="shared" si="19"/>
        <v>4448173</v>
      </c>
      <c r="BT65" s="21">
        <f t="shared" ca="1" si="19"/>
        <v>5059872</v>
      </c>
      <c r="BU65" s="21">
        <f t="shared" ca="1" si="19"/>
        <v>611699</v>
      </c>
      <c r="BV65" s="22">
        <f ca="1">IF(BU65=0,0,IF(BS65=0,1,BU65/BS65))</f>
        <v>0.13751690862742974</v>
      </c>
      <c r="BW65" s="21">
        <f t="shared" si="20"/>
        <v>577317</v>
      </c>
      <c r="BX65" s="21">
        <f t="shared" ca="1" si="20"/>
        <v>573990</v>
      </c>
      <c r="BY65" s="21">
        <f t="shared" ca="1" si="20"/>
        <v>-3327</v>
      </c>
      <c r="BZ65" s="22">
        <f ca="1">IF(BY65=0,0,IF(BW65=0,1,BY65/BW65))</f>
        <v>-5.7628651156990006E-3</v>
      </c>
      <c r="CA65" s="21">
        <f t="shared" si="21"/>
        <v>5025490</v>
      </c>
      <c r="CB65" s="21">
        <f t="shared" ca="1" si="21"/>
        <v>5633862</v>
      </c>
      <c r="CC65" s="21">
        <f t="shared" ca="1" si="21"/>
        <v>608372</v>
      </c>
      <c r="CD65" s="22">
        <f ca="1">IF(CC65=0,0,IF(CA65=0,1,CC65/CA65))</f>
        <v>0.12105725013879244</v>
      </c>
      <c r="CE65" s="21">
        <f t="shared" si="22"/>
        <v>535482</v>
      </c>
      <c r="CF65" s="21">
        <f t="shared" ca="1" si="22"/>
        <v>548367</v>
      </c>
      <c r="CG65" s="21">
        <f t="shared" ca="1" si="22"/>
        <v>12885</v>
      </c>
      <c r="CH65" s="22">
        <f ca="1">IF(CG65=0,0,IF(CE65=0,1,CG65/CE65))</f>
        <v>2.4062433471153093E-2</v>
      </c>
      <c r="CI65" s="21">
        <f t="shared" si="23"/>
        <v>5560972</v>
      </c>
      <c r="CJ65" s="21">
        <f t="shared" ca="1" si="23"/>
        <v>6182229</v>
      </c>
      <c r="CK65" s="21">
        <f t="shared" ca="1" si="23"/>
        <v>621257</v>
      </c>
      <c r="CL65" s="22">
        <f ca="1">IF(CK65=0,0,IF(CI65=0,1,CK65/CI65))</f>
        <v>0.11171734006213302</v>
      </c>
      <c r="CM65" s="21">
        <f t="shared" si="24"/>
        <v>506128</v>
      </c>
      <c r="CN65" s="21">
        <f t="shared" ca="1" si="24"/>
        <v>491704</v>
      </c>
      <c r="CO65" s="21">
        <f t="shared" ca="1" si="24"/>
        <v>-14424</v>
      </c>
      <c r="CP65" s="22">
        <f ca="1">IF(CO65=0,0,IF(CM65=0,1,CO65/CM65))</f>
        <v>-2.8498719691461449E-2</v>
      </c>
      <c r="CQ65" s="21">
        <f t="shared" si="25"/>
        <v>6067100</v>
      </c>
      <c r="CR65" s="21">
        <f t="shared" ca="1" si="25"/>
        <v>6673933</v>
      </c>
      <c r="CS65" s="21">
        <f t="shared" ca="1" si="25"/>
        <v>606833</v>
      </c>
      <c r="CT65" s="22">
        <f ca="1">IF(CS65=0,0,IF(CQ65=0,1,CS65/CQ65))</f>
        <v>0.10002027327718349</v>
      </c>
    </row>
    <row r="66" spans="1:98" s="12" customFormat="1">
      <c r="A66" s="95"/>
      <c r="B66" s="29" t="s">
        <v>8</v>
      </c>
      <c r="C66" s="87">
        <f t="shared" si="2"/>
        <v>10740</v>
      </c>
      <c r="D66" s="87">
        <f t="shared" ca="1" si="2"/>
        <v>10103</v>
      </c>
      <c r="E66" s="87">
        <f t="shared" ca="1" si="2"/>
        <v>-637</v>
      </c>
      <c r="F66" s="22">
        <f ca="1">IF(E66=0,0,IF(C66=0,1,E66/C66))</f>
        <v>-5.9310986964618249E-2</v>
      </c>
      <c r="G66" s="87">
        <f t="shared" si="3"/>
        <v>10740</v>
      </c>
      <c r="H66" s="87">
        <f t="shared" ca="1" si="3"/>
        <v>10103</v>
      </c>
      <c r="I66" s="87">
        <f t="shared" ca="1" si="3"/>
        <v>-637</v>
      </c>
      <c r="J66" s="22">
        <f ca="1">IF(I66=0,0,IF(G66=0,1,I66/G66))</f>
        <v>-5.9310986964618249E-2</v>
      </c>
      <c r="K66" s="87">
        <f t="shared" si="4"/>
        <v>10059</v>
      </c>
      <c r="L66" s="87">
        <f t="shared" ca="1" si="4"/>
        <v>9033</v>
      </c>
      <c r="M66" s="87">
        <f t="shared" ca="1" si="4"/>
        <v>-1026</v>
      </c>
      <c r="N66" s="22">
        <f ca="1">IF(M66=0,0,IF(K66=0,1,M66/K66))</f>
        <v>-0.10199821055770951</v>
      </c>
      <c r="O66" s="87">
        <f t="shared" si="5"/>
        <v>20799</v>
      </c>
      <c r="P66" s="87">
        <f t="shared" ca="1" si="5"/>
        <v>19136</v>
      </c>
      <c r="Q66" s="87">
        <f t="shared" ca="1" si="5"/>
        <v>-1663</v>
      </c>
      <c r="R66" s="22">
        <f ca="1">IF(Q66=0,0,IF(O66=0,1,Q66/O66))</f>
        <v>-7.9955767104187697E-2</v>
      </c>
      <c r="S66" s="87">
        <f t="shared" si="6"/>
        <v>11214</v>
      </c>
      <c r="T66" s="87">
        <f t="shared" ca="1" si="6"/>
        <v>10332</v>
      </c>
      <c r="U66" s="87">
        <f t="shared" ca="1" si="6"/>
        <v>-882</v>
      </c>
      <c r="V66" s="22">
        <f ca="1">IF(U66=0,0,IF(S66=0,1,U66/S66))</f>
        <v>-7.8651685393258425E-2</v>
      </c>
      <c r="W66" s="87">
        <f t="shared" si="7"/>
        <v>32013</v>
      </c>
      <c r="X66" s="87">
        <f t="shared" ca="1" si="7"/>
        <v>29468</v>
      </c>
      <c r="Y66" s="87">
        <f t="shared" ca="1" si="7"/>
        <v>-2545</v>
      </c>
      <c r="Z66" s="22">
        <f ca="1">IF(Y66=0,0,IF(W66=0,1,Y66/W66))</f>
        <v>-7.9498953550120266E-2</v>
      </c>
      <c r="AA66" s="87">
        <f t="shared" si="8"/>
        <v>12482</v>
      </c>
      <c r="AB66" s="87">
        <f t="shared" ca="1" si="8"/>
        <v>11676</v>
      </c>
      <c r="AC66" s="87">
        <f t="shared" ca="1" si="8"/>
        <v>-806</v>
      </c>
      <c r="AD66" s="22">
        <f ca="1">IF(AC66=0,0,IF(AA66=0,1,AC66/AA66))</f>
        <v>-6.4572985098541896E-2</v>
      </c>
      <c r="AE66" s="87">
        <f t="shared" si="9"/>
        <v>44495</v>
      </c>
      <c r="AF66" s="87">
        <f t="shared" ca="1" si="9"/>
        <v>41144</v>
      </c>
      <c r="AG66" s="87">
        <f t="shared" ca="1" si="9"/>
        <v>-3351</v>
      </c>
      <c r="AH66" s="22">
        <f ca="1">IF(AG66=0,0,IF(AE66=0,1,AG66/AE66))</f>
        <v>-7.531183279020115E-2</v>
      </c>
      <c r="AI66" s="87">
        <f t="shared" si="10"/>
        <v>16792</v>
      </c>
      <c r="AJ66" s="87">
        <f t="shared" ca="1" si="10"/>
        <v>16741</v>
      </c>
      <c r="AK66" s="87">
        <f t="shared" ca="1" si="10"/>
        <v>-51</v>
      </c>
      <c r="AL66" s="22">
        <f ca="1">IF(AK66=0,0,IF(AI66=0,1,AK66/AI66))</f>
        <v>-3.0371605526441164E-3</v>
      </c>
      <c r="AM66" s="87">
        <f t="shared" si="11"/>
        <v>61287</v>
      </c>
      <c r="AN66" s="87">
        <f t="shared" ca="1" si="11"/>
        <v>57885</v>
      </c>
      <c r="AO66" s="87">
        <f t="shared" ca="1" si="11"/>
        <v>-3402</v>
      </c>
      <c r="AP66" s="22">
        <f ca="1">IF(AO66=0,0,IF(AM66=0,1,AO66/AM66))</f>
        <v>-5.5509324979196244E-2</v>
      </c>
      <c r="AQ66" s="87">
        <f t="shared" si="12"/>
        <v>17008</v>
      </c>
      <c r="AR66" s="87">
        <f t="shared" ca="1" si="12"/>
        <v>18512</v>
      </c>
      <c r="AS66" s="87">
        <f t="shared" ca="1" si="12"/>
        <v>1504</v>
      </c>
      <c r="AT66" s="22">
        <f ca="1">IF(AS66=0,0,IF(AQ66=0,1,AS66/AQ66))</f>
        <v>8.8428974600188143E-2</v>
      </c>
      <c r="AU66" s="87">
        <f t="shared" si="13"/>
        <v>78295</v>
      </c>
      <c r="AV66" s="87">
        <f t="shared" ca="1" si="13"/>
        <v>76397</v>
      </c>
      <c r="AW66" s="87">
        <f t="shared" ca="1" si="13"/>
        <v>-1898</v>
      </c>
      <c r="AX66" s="22">
        <f ca="1">IF(AW66=0,0,IF(AU66=0,1,AW66/AU66))</f>
        <v>-2.424165016923175E-2</v>
      </c>
      <c r="AY66" s="87">
        <f t="shared" si="14"/>
        <v>20221</v>
      </c>
      <c r="AZ66" s="87">
        <f t="shared" ca="1" si="14"/>
        <v>22776</v>
      </c>
      <c r="BA66" s="87">
        <f t="shared" ca="1" si="14"/>
        <v>2555</v>
      </c>
      <c r="BB66" s="22">
        <f ca="1">IF(BA66=0,0,IF(AY66=0,1,BA66/AY66))</f>
        <v>0.1263537906137184</v>
      </c>
      <c r="BC66" s="87">
        <f t="shared" si="15"/>
        <v>98516</v>
      </c>
      <c r="BD66" s="87">
        <f t="shared" ca="1" si="15"/>
        <v>99173</v>
      </c>
      <c r="BE66" s="87">
        <f t="shared" ca="1" si="15"/>
        <v>657</v>
      </c>
      <c r="BF66" s="22">
        <f ca="1">IF(BE66=0,0,IF(BC66=0,1,BE66/BC66))</f>
        <v>6.6689674773640828E-3</v>
      </c>
      <c r="BG66" s="87">
        <f t="shared" si="16"/>
        <v>19723</v>
      </c>
      <c r="BH66" s="87">
        <f t="shared" ca="1" si="16"/>
        <v>22569</v>
      </c>
      <c r="BI66" s="87">
        <f t="shared" ca="1" si="16"/>
        <v>2846</v>
      </c>
      <c r="BJ66" s="22">
        <f ca="1">IF(BI66=0,0,IF(BG66=0,1,BI66/BG66))</f>
        <v>0.14429853470567358</v>
      </c>
      <c r="BK66" s="87">
        <f t="shared" si="17"/>
        <v>118239</v>
      </c>
      <c r="BL66" s="87">
        <f t="shared" ca="1" si="17"/>
        <v>121742</v>
      </c>
      <c r="BM66" s="87">
        <f t="shared" ca="1" si="17"/>
        <v>3503</v>
      </c>
      <c r="BN66" s="22">
        <f ca="1">IF(BM66=0,0,IF(BK66=0,1,BM66/BK66))</f>
        <v>2.9626434594338585E-2</v>
      </c>
      <c r="BO66" s="87">
        <f t="shared" si="18"/>
        <v>18286</v>
      </c>
      <c r="BP66" s="87">
        <f t="shared" ca="1" si="18"/>
        <v>18724</v>
      </c>
      <c r="BQ66" s="87">
        <f t="shared" ca="1" si="18"/>
        <v>438</v>
      </c>
      <c r="BR66" s="22">
        <f ca="1">IF(BQ66=0,0,IF(BO66=0,1,BQ66/BO66))</f>
        <v>2.3952750738269715E-2</v>
      </c>
      <c r="BS66" s="87">
        <f t="shared" si="19"/>
        <v>136525</v>
      </c>
      <c r="BT66" s="87">
        <f t="shared" ca="1" si="19"/>
        <v>140466</v>
      </c>
      <c r="BU66" s="87">
        <f t="shared" ca="1" si="19"/>
        <v>3941</v>
      </c>
      <c r="BV66" s="22">
        <f ca="1">IF(BU66=0,0,IF(BS66=0,1,BU66/BS66))</f>
        <v>2.8866507965574072E-2</v>
      </c>
      <c r="BW66" s="87">
        <f t="shared" si="20"/>
        <v>14552</v>
      </c>
      <c r="BX66" s="87">
        <f t="shared" ca="1" si="20"/>
        <v>15404</v>
      </c>
      <c r="BY66" s="87">
        <f t="shared" ca="1" si="20"/>
        <v>852</v>
      </c>
      <c r="BZ66" s="22">
        <f ca="1">IF(BY66=0,0,IF(BW66=0,1,BY66/BW66))</f>
        <v>5.8548653106102251E-2</v>
      </c>
      <c r="CA66" s="87">
        <f t="shared" si="21"/>
        <v>151077</v>
      </c>
      <c r="CB66" s="87">
        <f t="shared" ca="1" si="21"/>
        <v>155870</v>
      </c>
      <c r="CC66" s="87">
        <f t="shared" ca="1" si="21"/>
        <v>4793</v>
      </c>
      <c r="CD66" s="22">
        <f ca="1">IF(CC66=0,0,IF(CA66=0,1,CC66/CA66))</f>
        <v>3.172554392793079E-2</v>
      </c>
      <c r="CE66" s="87">
        <f t="shared" si="22"/>
        <v>11450</v>
      </c>
      <c r="CF66" s="87">
        <f t="shared" ca="1" si="22"/>
        <v>11834</v>
      </c>
      <c r="CG66" s="87">
        <f t="shared" ca="1" si="22"/>
        <v>384</v>
      </c>
      <c r="CH66" s="22">
        <f ca="1">IF(CG66=0,0,IF(CE66=0,1,CG66/CE66))</f>
        <v>3.353711790393013E-2</v>
      </c>
      <c r="CI66" s="87">
        <f t="shared" si="23"/>
        <v>162527</v>
      </c>
      <c r="CJ66" s="87">
        <f t="shared" ca="1" si="23"/>
        <v>167704</v>
      </c>
      <c r="CK66" s="87">
        <f t="shared" ca="1" si="23"/>
        <v>5177</v>
      </c>
      <c r="CL66" s="22">
        <f ca="1">IF(CK66=0,0,IF(CI66=0,1,CK66/CI66))</f>
        <v>3.1853169011918023E-2</v>
      </c>
      <c r="CM66" s="87">
        <f t="shared" si="24"/>
        <v>9650</v>
      </c>
      <c r="CN66" s="87">
        <f t="shared" ca="1" si="24"/>
        <v>9918</v>
      </c>
      <c r="CO66" s="87">
        <f t="shared" ca="1" si="24"/>
        <v>268</v>
      </c>
      <c r="CP66" s="22">
        <f ca="1">IF(CO66=0,0,IF(CM66=0,1,CO66/CM66))</f>
        <v>2.7772020725388601E-2</v>
      </c>
      <c r="CQ66" s="87">
        <f t="shared" si="25"/>
        <v>172177</v>
      </c>
      <c r="CR66" s="87">
        <f t="shared" ca="1" si="25"/>
        <v>177622</v>
      </c>
      <c r="CS66" s="87">
        <f t="shared" ca="1" si="25"/>
        <v>5445</v>
      </c>
      <c r="CT66" s="22">
        <f ca="1">IF(CS66=0,0,IF(CQ66=0,1,CS66/CQ66))</f>
        <v>3.162443299627709E-2</v>
      </c>
    </row>
    <row r="67" spans="1:98" s="16" customFormat="1" ht="15.6">
      <c r="A67" s="7"/>
      <c r="B67" s="30" t="s">
        <v>20</v>
      </c>
      <c r="C67" s="14">
        <f>SUM(C64:C66)</f>
        <v>2313762</v>
      </c>
      <c r="D67" s="14">
        <f ca="1">SUM(D64:D66)</f>
        <v>2364681</v>
      </c>
      <c r="E67" s="14">
        <f ca="1">SUM(E64:E66)</f>
        <v>50919</v>
      </c>
      <c r="F67" s="15">
        <f ca="1">IF(E67=0,0,IF(C67=0,1,E67/C67))</f>
        <v>2.2007017143509142E-2</v>
      </c>
      <c r="G67" s="14">
        <f>SUM(G64:G66)</f>
        <v>2313762</v>
      </c>
      <c r="H67" s="14">
        <f ca="1">SUM(H64:H66)</f>
        <v>2364681</v>
      </c>
      <c r="I67" s="14">
        <f ca="1">SUM(I64:I66)</f>
        <v>50919</v>
      </c>
      <c r="J67" s="15">
        <f ca="1">IF(I67=0,0,IF(G67=0,1,I67/G67))</f>
        <v>2.2007017143509142E-2</v>
      </c>
      <c r="K67" s="14">
        <f>SUM(K64:K66)</f>
        <v>2309181</v>
      </c>
      <c r="L67" s="14">
        <f ca="1">SUM(L64:L66)</f>
        <v>2247000</v>
      </c>
      <c r="M67" s="14">
        <f ca="1">SUM(M64:M66)</f>
        <v>-62181</v>
      </c>
      <c r="N67" s="15">
        <f ca="1">IF(M67=0,0,IF(K67=0,1,M67/K67))</f>
        <v>-2.6927728922072371E-2</v>
      </c>
      <c r="O67" s="14">
        <f>SUM(O64:O66)</f>
        <v>4622943</v>
      </c>
      <c r="P67" s="14">
        <f ca="1">SUM(P64:P66)</f>
        <v>4611681</v>
      </c>
      <c r="Q67" s="14">
        <f ca="1">SUM(Q64:Q66)</f>
        <v>-11262</v>
      </c>
      <c r="R67" s="15">
        <f ca="1">IF(Q67=0,0,IF(O67=0,1,Q67/O67))</f>
        <v>-2.4361105036337241E-3</v>
      </c>
      <c r="S67" s="14">
        <f>SUM(S64:S66)</f>
        <v>2723892</v>
      </c>
      <c r="T67" s="14">
        <f ca="1">SUM(T64:T66)</f>
        <v>2833814</v>
      </c>
      <c r="U67" s="14">
        <f ca="1">SUM(U64:U66)</f>
        <v>109922</v>
      </c>
      <c r="V67" s="15">
        <f ca="1">IF(U67=0,0,IF(S67=0,1,U67/S67))</f>
        <v>4.0354757090222376E-2</v>
      </c>
      <c r="W67" s="14">
        <f>SUM(W64:W66)</f>
        <v>7346835</v>
      </c>
      <c r="X67" s="14">
        <f ca="1">SUM(X64:X66)</f>
        <v>7445495</v>
      </c>
      <c r="Y67" s="14">
        <f ca="1">SUM(Y64:Y66)</f>
        <v>98660</v>
      </c>
      <c r="Z67" s="15">
        <f ca="1">IF(Y67=0,0,IF(W67=0,1,Y67/W67))</f>
        <v>1.342891190560289E-2</v>
      </c>
      <c r="AA67" s="14">
        <f>SUM(AA64:AA66)</f>
        <v>2720020</v>
      </c>
      <c r="AB67" s="14">
        <f ca="1">SUM(AB64:AB66)</f>
        <v>2821027</v>
      </c>
      <c r="AC67" s="14">
        <f ca="1">SUM(AC64:AC66)</f>
        <v>101007</v>
      </c>
      <c r="AD67" s="15">
        <f ca="1">IF(AC67=0,0,IF(AA67=0,1,AC67/AA67))</f>
        <v>3.7134653421666018E-2</v>
      </c>
      <c r="AE67" s="14">
        <f>SUM(AE64:AE66)</f>
        <v>10066855</v>
      </c>
      <c r="AF67" s="14">
        <f ca="1">SUM(AF64:AF66)</f>
        <v>10266522</v>
      </c>
      <c r="AG67" s="14">
        <f ca="1">SUM(AG64:AG66)</f>
        <v>199667</v>
      </c>
      <c r="AH67" s="15">
        <f ca="1">IF(AG67=0,0,IF(AE67=0,1,AG67/AE67))</f>
        <v>1.9834099130264616E-2</v>
      </c>
      <c r="AI67" s="14">
        <f>SUM(AI64:AI66)</f>
        <v>2984994</v>
      </c>
      <c r="AJ67" s="14">
        <f ca="1">SUM(AJ64:AJ66)</f>
        <v>2991345</v>
      </c>
      <c r="AK67" s="14">
        <f ca="1">SUM(AK64:AK66)</f>
        <v>6351</v>
      </c>
      <c r="AL67" s="15">
        <f ca="1">IF(AK67=0,0,IF(AI67=0,1,AK67/AI67))</f>
        <v>2.1276424676230504E-3</v>
      </c>
      <c r="AM67" s="14">
        <f>SUM(AM64:AM66)</f>
        <v>13051849</v>
      </c>
      <c r="AN67" s="14">
        <f ca="1">SUM(AN64:AN66)</f>
        <v>13257867</v>
      </c>
      <c r="AO67" s="14">
        <f ca="1">SUM(AO64:AO66)</f>
        <v>206018</v>
      </c>
      <c r="AP67" s="15">
        <f ca="1">IF(AO67=0,0,IF(AM67=0,1,AO67/AM67))</f>
        <v>1.5784583471659838E-2</v>
      </c>
      <c r="AQ67" s="14">
        <f>SUM(AQ64:AQ66)</f>
        <v>2612540</v>
      </c>
      <c r="AR67" s="14">
        <f ca="1">SUM(AR64:AR66)</f>
        <v>3050610</v>
      </c>
      <c r="AS67" s="14">
        <f ca="1">SUM(AS64:AS66)</f>
        <v>438070</v>
      </c>
      <c r="AT67" s="15">
        <f ca="1">IF(AS67=0,0,IF(AQ67=0,1,AS67/AQ67))</f>
        <v>0.16767972930558001</v>
      </c>
      <c r="AU67" s="14">
        <f>SUM(AU64:AU66)</f>
        <v>15664389</v>
      </c>
      <c r="AV67" s="14">
        <f ca="1">SUM(AV64:AV66)</f>
        <v>16308477</v>
      </c>
      <c r="AW67" s="14">
        <f ca="1">SUM(AW64:AW66)</f>
        <v>644088</v>
      </c>
      <c r="AX67" s="15">
        <f ca="1">IF(AW67=0,0,IF(AU67=0,1,AW67/AU67))</f>
        <v>4.1117977854099513E-2</v>
      </c>
      <c r="AY67" s="14">
        <f>SUM(AY64:AY66)</f>
        <v>3108981</v>
      </c>
      <c r="AZ67" s="14">
        <f ca="1">SUM(AZ64:AZ66)</f>
        <v>3524896</v>
      </c>
      <c r="BA67" s="14">
        <f ca="1">SUM(BA64:BA66)</f>
        <v>415915</v>
      </c>
      <c r="BB67" s="15">
        <f ca="1">IF(BA67=0,0,IF(AY67=0,1,BA67/AY67))</f>
        <v>0.13377855959878815</v>
      </c>
      <c r="BC67" s="14">
        <f>SUM(BC64:BC66)</f>
        <v>18773370</v>
      </c>
      <c r="BD67" s="14">
        <f ca="1">SUM(BD64:BD66)</f>
        <v>19833373</v>
      </c>
      <c r="BE67" s="14">
        <f ca="1">SUM(BE64:BE66)</f>
        <v>1060003</v>
      </c>
      <c r="BF67" s="15">
        <f ca="1">IF(BE67=0,0,IF(BC67=0,1,BE67/BC67))</f>
        <v>5.6463117703427781E-2</v>
      </c>
      <c r="BG67" s="14">
        <f>SUM(BG64:BG66)</f>
        <v>3435712</v>
      </c>
      <c r="BH67" s="14">
        <f ca="1">SUM(BH64:BH66)</f>
        <v>3644676</v>
      </c>
      <c r="BI67" s="14">
        <f ca="1">SUM(BI64:BI66)</f>
        <v>208964</v>
      </c>
      <c r="BJ67" s="15">
        <f ca="1">IF(BI67=0,0,IF(BG67=0,1,BI67/BG67))</f>
        <v>6.0821163124266525E-2</v>
      </c>
      <c r="BK67" s="14">
        <f>SUM(BK64:BK66)</f>
        <v>22209082</v>
      </c>
      <c r="BL67" s="14">
        <f ca="1">SUM(BL64:BL66)</f>
        <v>23478049</v>
      </c>
      <c r="BM67" s="14">
        <f ca="1">SUM(BM64:BM66)</f>
        <v>1268967</v>
      </c>
      <c r="BN67" s="15">
        <f ca="1">IF(BM67=0,0,IF(BK67=0,1,BM67/BK67))</f>
        <v>5.7137300857369969E-2</v>
      </c>
      <c r="BO67" s="14">
        <f>SUM(BO64:BO66)</f>
        <v>2947111</v>
      </c>
      <c r="BP67" s="14">
        <f ca="1">SUM(BP64:BP66)</f>
        <v>3077106</v>
      </c>
      <c r="BQ67" s="14">
        <f ca="1">SUM(BQ64:BQ66)</f>
        <v>129995</v>
      </c>
      <c r="BR67" s="15">
        <f ca="1">IF(BQ67=0,0,IF(BO67=0,1,BQ67/BO67))</f>
        <v>4.4109298903230995E-2</v>
      </c>
      <c r="BS67" s="14">
        <f>SUM(BS64:BS66)</f>
        <v>25156193</v>
      </c>
      <c r="BT67" s="14">
        <f ca="1">SUM(BT64:BT66)</f>
        <v>26555155</v>
      </c>
      <c r="BU67" s="14">
        <f ca="1">SUM(BU64:BU66)</f>
        <v>1398962</v>
      </c>
      <c r="BV67" s="15">
        <f ca="1">IF(BU67=0,0,IF(BS67=0,1,BU67/BS67))</f>
        <v>5.5611037806873244E-2</v>
      </c>
      <c r="BW67" s="14">
        <f>SUM(BW64:BW66)</f>
        <v>2901581</v>
      </c>
      <c r="BX67" s="14">
        <f ca="1">SUM(BX64:BX66)</f>
        <v>3068684</v>
      </c>
      <c r="BY67" s="14">
        <f ca="1">SUM(BY64:BY66)</f>
        <v>167103</v>
      </c>
      <c r="BZ67" s="15">
        <f ca="1">IF(BY67=0,0,IF(BW67=0,1,BY67/BW67))</f>
        <v>5.7590327480087578E-2</v>
      </c>
      <c r="CA67" s="14">
        <f>SUM(CA64:CA66)</f>
        <v>28057774</v>
      </c>
      <c r="CB67" s="14">
        <f ca="1">SUM(CB64:CB66)</f>
        <v>29623839</v>
      </c>
      <c r="CC67" s="14">
        <f ca="1">SUM(CC64:CC66)</f>
        <v>1566065</v>
      </c>
      <c r="CD67" s="15">
        <f ca="1">IF(CC67=0,0,IF(CA67=0,1,CC67/CA67))</f>
        <v>5.5815725082110933E-2</v>
      </c>
      <c r="CE67" s="14">
        <f>SUM(CE64:CE66)</f>
        <v>2716408</v>
      </c>
      <c r="CF67" s="14">
        <f ca="1">SUM(CF64:CF66)</f>
        <v>2886576</v>
      </c>
      <c r="CG67" s="14">
        <f ca="1">SUM(CG64:CG66)</f>
        <v>170168</v>
      </c>
      <c r="CH67" s="15">
        <f ca="1">IF(CG67=0,0,IF(CE67=0,1,CG67/CE67))</f>
        <v>6.2644492285400422E-2</v>
      </c>
      <c r="CI67" s="14">
        <f>SUM(CI64:CI66)</f>
        <v>30774182</v>
      </c>
      <c r="CJ67" s="14">
        <f ca="1">SUM(CJ64:CJ66)</f>
        <v>32510415</v>
      </c>
      <c r="CK67" s="14">
        <f ca="1">SUM(CK64:CK66)</f>
        <v>1736233</v>
      </c>
      <c r="CL67" s="15">
        <f ca="1">IF(CK67=0,0,IF(CI67=0,1,CK67/CI67))</f>
        <v>5.6418493918051177E-2</v>
      </c>
      <c r="CM67" s="14">
        <f>SUM(CM64:CM66)</f>
        <v>2611162</v>
      </c>
      <c r="CN67" s="14">
        <f ca="1">SUM(CN64:CN66)</f>
        <v>2752380</v>
      </c>
      <c r="CO67" s="14">
        <f ca="1">SUM(CO64:CO66)</f>
        <v>141218</v>
      </c>
      <c r="CP67" s="15">
        <f ca="1">IF(CO67=0,0,IF(CM67=0,1,CO67/CM67))</f>
        <v>5.4082435329558261E-2</v>
      </c>
      <c r="CQ67" s="14">
        <f>SUM(CQ64:CQ66)</f>
        <v>33385344</v>
      </c>
      <c r="CR67" s="14">
        <f ca="1">SUM(CR64:CR66)</f>
        <v>35262795</v>
      </c>
      <c r="CS67" s="14">
        <f ca="1">SUM(CS64:CS66)</f>
        <v>1877451</v>
      </c>
      <c r="CT67" s="15">
        <f ca="1">IF(CS67=0,0,IF(CQ67=0,1,CS67/CQ67))</f>
        <v>5.623578418122635E-2</v>
      </c>
    </row>
    <row r="121" spans="101:129">
      <c r="CW121" s="12"/>
      <c r="CX121" s="12"/>
      <c r="CY121" s="12"/>
      <c r="CZ121" s="12"/>
      <c r="DA121" s="12"/>
      <c r="DB121" s="12"/>
      <c r="DC121" s="12"/>
      <c r="DD121" s="12"/>
      <c r="DE121" s="12"/>
      <c r="DF121" s="12"/>
      <c r="DG121" s="12"/>
      <c r="DH121" s="12"/>
      <c r="DI121" s="12"/>
      <c r="DJ121" s="12"/>
      <c r="DK121" s="12"/>
      <c r="DL121" s="12"/>
      <c r="DM121" s="12"/>
      <c r="DN121" s="12"/>
      <c r="DO121" s="12"/>
      <c r="DP121" s="12"/>
      <c r="DQ121" s="12"/>
      <c r="DR121" s="12"/>
      <c r="DS121" s="12"/>
      <c r="DT121" s="12"/>
      <c r="DU121" s="12"/>
      <c r="DV121" s="12"/>
      <c r="DW121" s="12"/>
      <c r="DX121" s="12"/>
      <c r="DY121" s="12"/>
    </row>
    <row r="122" spans="101:129">
      <c r="CW122" s="12"/>
      <c r="CX122" s="12"/>
      <c r="CY122" s="12"/>
      <c r="CZ122" s="12"/>
      <c r="DA122" s="12"/>
      <c r="DB122" s="12"/>
      <c r="DC122" s="12"/>
      <c r="DD122" s="12"/>
      <c r="DE122" s="12"/>
      <c r="DF122" s="12"/>
      <c r="DG122" s="12"/>
      <c r="DH122" s="12"/>
      <c r="DI122" s="12"/>
      <c r="DJ122" s="12"/>
      <c r="DK122" s="12"/>
      <c r="DL122" s="12"/>
      <c r="DM122" s="12"/>
      <c r="DN122" s="12"/>
      <c r="DO122" s="12"/>
      <c r="DP122" s="12"/>
      <c r="DQ122" s="12"/>
      <c r="DR122" s="12"/>
      <c r="DS122" s="12"/>
      <c r="DT122" s="12"/>
      <c r="DU122" s="12"/>
      <c r="DV122" s="12"/>
      <c r="DW122" s="12"/>
      <c r="DX122" s="12"/>
      <c r="DY122" s="12"/>
    </row>
    <row r="123" spans="101:129" ht="15.6">
      <c r="CW123" s="12"/>
      <c r="CX123" s="12"/>
      <c r="CY123" s="16"/>
      <c r="CZ123" s="12"/>
      <c r="DA123" s="12"/>
      <c r="DB123" s="12"/>
      <c r="DC123" s="12"/>
      <c r="DD123" s="12"/>
      <c r="DE123" s="12"/>
      <c r="DF123" s="12"/>
      <c r="DG123" s="12"/>
      <c r="DH123" s="12"/>
      <c r="DI123" s="12"/>
      <c r="DJ123" s="12"/>
      <c r="DK123" s="12"/>
      <c r="DL123" s="12"/>
      <c r="DM123" s="12"/>
      <c r="DN123" s="12"/>
      <c r="DO123" s="12"/>
      <c r="DP123" s="12"/>
      <c r="DQ123" s="12"/>
      <c r="DR123" s="12"/>
      <c r="DS123" s="12"/>
      <c r="DT123" s="12"/>
      <c r="DU123" s="12"/>
      <c r="DV123" s="12"/>
      <c r="DW123" s="12"/>
      <c r="DX123" s="12"/>
      <c r="DY123" s="12"/>
    </row>
    <row r="124" spans="101:129" ht="15.6">
      <c r="CW124" s="12"/>
      <c r="CX124" s="12"/>
      <c r="CY124" s="16"/>
      <c r="CZ124" s="12"/>
      <c r="DA124" s="12"/>
      <c r="DB124" s="12"/>
      <c r="DC124" s="12"/>
      <c r="DD124" s="12"/>
      <c r="DE124" s="12"/>
      <c r="DF124" s="12"/>
      <c r="DG124" s="12"/>
      <c r="DH124" s="12"/>
      <c r="DI124" s="12"/>
      <c r="DJ124" s="12"/>
      <c r="DK124" s="12"/>
      <c r="DL124" s="12"/>
      <c r="DM124" s="12"/>
      <c r="DN124" s="12"/>
      <c r="DO124" s="12"/>
      <c r="DP124" s="12"/>
      <c r="DQ124" s="12"/>
      <c r="DR124" s="12"/>
      <c r="DS124" s="12"/>
      <c r="DT124" s="12"/>
      <c r="DU124" s="12"/>
      <c r="DV124" s="12"/>
      <c r="DW124" s="12"/>
      <c r="DX124" s="12"/>
      <c r="DY124" s="12"/>
    </row>
  </sheetData>
  <sheetProtection sheet="1" objects="1" scenarios="1"/>
  <phoneticPr fontId="8" type="noConversion"/>
  <pageMargins left="0.75" right="0.75" top="1" bottom="1" header="0.5" footer="0.5"/>
  <pageSetup scale="78" fitToHeight="2" orientation="landscape" r:id="rId1"/>
  <headerFooter alignWithMargins="0"/>
  <rowBreaks count="1" manualBreakCount="1">
    <brk id="38" min="90" max="97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indexed="57"/>
  </sheetPr>
  <dimension ref="A1:DZ124"/>
  <sheetViews>
    <sheetView zoomScale="85" zoomScaleNormal="85" workbookViewId="0">
      <pane xSplit="2" ySplit="8" topLeftCell="C9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5"/>
  <cols>
    <col min="1" max="1" width="29.08984375" customWidth="1"/>
    <col min="2" max="2" width="15.6328125" customWidth="1"/>
    <col min="3" max="3" width="11.08984375" bestFit="1" customWidth="1"/>
    <col min="4" max="4" width="10.453125" customWidth="1"/>
    <col min="5" max="5" width="10" customWidth="1"/>
    <col min="6" max="6" width="8.81640625" customWidth="1"/>
    <col min="7" max="7" width="9.90625" bestFit="1" customWidth="1"/>
    <col min="8" max="8" width="9.6328125" customWidth="1"/>
    <col min="9" max="9" width="10" customWidth="1"/>
    <col min="10" max="10" width="8.81640625" customWidth="1"/>
    <col min="11" max="11" width="9.90625" bestFit="1" customWidth="1"/>
    <col min="12" max="12" width="9.90625" customWidth="1"/>
    <col min="13" max="13" width="10" customWidth="1"/>
    <col min="14" max="14" width="8.81640625" customWidth="1"/>
    <col min="15" max="15" width="9.90625" bestFit="1" customWidth="1"/>
    <col min="16" max="16" width="10.08984375" customWidth="1"/>
    <col min="17" max="17" width="10" customWidth="1"/>
    <col min="18" max="18" width="8.81640625" customWidth="1"/>
    <col min="19" max="20" width="9.90625" bestFit="1" customWidth="1"/>
    <col min="21" max="21" width="10" customWidth="1"/>
    <col min="22" max="22" width="11.6328125" customWidth="1"/>
    <col min="23" max="23" width="9.90625" bestFit="1" customWidth="1"/>
    <col min="24" max="24" width="10.453125" customWidth="1"/>
    <col min="25" max="25" width="10" customWidth="1"/>
    <col min="26" max="26" width="8.81640625" customWidth="1"/>
    <col min="27" max="27" width="9.90625" bestFit="1" customWidth="1"/>
    <col min="28" max="28" width="11.90625" customWidth="1"/>
    <col min="29" max="29" width="10" customWidth="1"/>
    <col min="30" max="30" width="8.81640625" customWidth="1"/>
    <col min="31" max="31" width="11" bestFit="1" customWidth="1"/>
    <col min="32" max="32" width="11.453125" customWidth="1"/>
    <col min="33" max="33" width="11" customWidth="1"/>
    <col min="34" max="34" width="8.81640625" customWidth="1"/>
    <col min="35" max="35" width="9.90625" bestFit="1" customWidth="1"/>
    <col min="36" max="36" width="9.6328125" customWidth="1"/>
    <col min="37" max="37" width="10" customWidth="1"/>
    <col min="38" max="38" width="8.81640625" customWidth="1"/>
    <col min="39" max="39" width="11" bestFit="1" customWidth="1"/>
    <col min="40" max="40" width="11.1796875" customWidth="1"/>
    <col min="41" max="41" width="11" customWidth="1"/>
    <col min="42" max="42" width="8.81640625" customWidth="1"/>
    <col min="43" max="43" width="9.90625" bestFit="1" customWidth="1"/>
    <col min="44" max="44" width="9.81640625" customWidth="1"/>
    <col min="45" max="45" width="10" customWidth="1"/>
    <col min="46" max="46" width="8.81640625" customWidth="1"/>
    <col min="47" max="47" width="12" bestFit="1" customWidth="1"/>
    <col min="48" max="48" width="10.81640625" customWidth="1"/>
    <col min="49" max="49" width="11" customWidth="1"/>
    <col min="50" max="50" width="8.81640625" customWidth="1"/>
    <col min="51" max="51" width="10.453125" bestFit="1" customWidth="1"/>
    <col min="52" max="52" width="11.1796875" bestFit="1" customWidth="1"/>
    <col min="53" max="53" width="10" customWidth="1"/>
    <col min="54" max="54" width="8.81640625" customWidth="1"/>
    <col min="55" max="56" width="12" bestFit="1" customWidth="1"/>
    <col min="57" max="57" width="11" customWidth="1"/>
    <col min="58" max="58" width="8.81640625" customWidth="1"/>
    <col min="59" max="59" width="9.90625" bestFit="1" customWidth="1"/>
    <col min="60" max="60" width="9.81640625" customWidth="1"/>
    <col min="61" max="61" width="10.54296875" bestFit="1" customWidth="1"/>
    <col min="62" max="62" width="8.81640625" customWidth="1"/>
    <col min="63" max="63" width="11" bestFit="1" customWidth="1"/>
    <col min="64" max="64" width="11.08984375" customWidth="1"/>
    <col min="65" max="65" width="11" customWidth="1"/>
    <col min="66" max="66" width="8.81640625" customWidth="1"/>
    <col min="67" max="67" width="10" bestFit="1" customWidth="1"/>
    <col min="68" max="68" width="9.453125" customWidth="1"/>
    <col min="69" max="69" width="10.54296875" bestFit="1" customWidth="1"/>
    <col min="70" max="70" width="8.81640625" customWidth="1"/>
    <col min="71" max="72" width="11" bestFit="1" customWidth="1"/>
    <col min="73" max="73" width="11" customWidth="1"/>
    <col min="74" max="74" width="8.81640625" customWidth="1"/>
    <col min="75" max="75" width="9.90625" bestFit="1" customWidth="1"/>
    <col min="76" max="76" width="9.6328125" customWidth="1"/>
    <col min="77" max="77" width="10.54296875" bestFit="1" customWidth="1"/>
    <col min="78" max="78" width="8.81640625" customWidth="1"/>
    <col min="79" max="79" width="11" bestFit="1" customWidth="1"/>
    <col min="80" max="80" width="10.81640625" bestFit="1" customWidth="1"/>
    <col min="81" max="81" width="11" customWidth="1"/>
    <col min="82" max="82" width="8.81640625" customWidth="1"/>
    <col min="83" max="84" width="9.90625" bestFit="1" customWidth="1"/>
    <col min="85" max="85" width="10.54296875" bestFit="1" customWidth="1"/>
    <col min="86" max="86" width="8.81640625" customWidth="1"/>
    <col min="87" max="87" width="11.453125" customWidth="1"/>
    <col min="88" max="89" width="11.54296875" customWidth="1"/>
    <col min="90" max="90" width="8.81640625" customWidth="1"/>
    <col min="91" max="91" width="9.90625" bestFit="1" customWidth="1"/>
    <col min="92" max="92" width="9.6328125" customWidth="1"/>
    <col min="93" max="93" width="10.54296875" bestFit="1" customWidth="1"/>
    <col min="94" max="94" width="8.81640625" customWidth="1"/>
    <col min="95" max="95" width="12.6328125" bestFit="1" customWidth="1"/>
    <col min="96" max="96" width="13.54296875" customWidth="1"/>
    <col min="97" max="97" width="11.453125" customWidth="1"/>
    <col min="98" max="98" width="8.81640625" customWidth="1"/>
    <col min="100" max="100" width="0" hidden="1" customWidth="1"/>
    <col min="101" max="101" width="36.1796875" hidden="1" customWidth="1"/>
    <col min="102" max="102" width="14.36328125" hidden="1" customWidth="1"/>
    <col min="103" max="103" width="0" hidden="1" customWidth="1"/>
    <col min="104" max="104" width="9" hidden="1" customWidth="1"/>
    <col min="105" max="105" width="10.54296875" hidden="1" customWidth="1"/>
    <col min="106" max="111" width="9" hidden="1" customWidth="1"/>
    <col min="112" max="112" width="12" hidden="1" customWidth="1"/>
    <col min="113" max="113" width="9.90625" hidden="1" customWidth="1"/>
    <col min="114" max="114" width="11.08984375" hidden="1" customWidth="1"/>
    <col min="115" max="115" width="11.1796875" hidden="1" customWidth="1"/>
    <col min="116" max="117" width="1.453125" hidden="1" customWidth="1"/>
    <col min="118" max="118" width="9" hidden="1" customWidth="1"/>
    <col min="119" max="119" width="10.54296875" hidden="1" customWidth="1"/>
    <col min="120" max="125" width="9" hidden="1" customWidth="1"/>
    <col min="126" max="126" width="12" hidden="1" customWidth="1"/>
    <col min="127" max="127" width="9.90625" hidden="1" customWidth="1"/>
    <col min="128" max="128" width="11.08984375" hidden="1" customWidth="1"/>
    <col min="129" max="129" width="11.1796875" hidden="1" customWidth="1"/>
  </cols>
  <sheetData>
    <row r="1" spans="1:130" ht="15.6">
      <c r="A1" s="6" t="s">
        <v>79</v>
      </c>
      <c r="AF1" s="2"/>
    </row>
    <row r="2" spans="1:130" ht="15.6">
      <c r="A2" s="6" t="s">
        <v>80</v>
      </c>
    </row>
    <row r="3" spans="1:130" ht="15.6">
      <c r="A3" s="6" t="s">
        <v>0</v>
      </c>
      <c r="AB3" s="2"/>
    </row>
    <row r="4" spans="1:130" ht="15.6">
      <c r="A4" s="6" t="str">
        <f>CONCATENATE(C8," - ",D8)</f>
        <v>2008 - 2009</v>
      </c>
      <c r="C4" s="3" t="s">
        <v>43</v>
      </c>
      <c r="D4" s="85"/>
      <c r="K4" s="3" t="s">
        <v>42</v>
      </c>
      <c r="S4" s="3" t="s">
        <v>23</v>
      </c>
      <c r="AA4" s="3" t="s">
        <v>24</v>
      </c>
      <c r="AI4" s="3" t="s">
        <v>41</v>
      </c>
      <c r="AQ4" s="3" t="s">
        <v>40</v>
      </c>
      <c r="AY4" s="3" t="s">
        <v>39</v>
      </c>
      <c r="BG4" s="3" t="s">
        <v>38</v>
      </c>
      <c r="BO4" s="3" t="s">
        <v>35</v>
      </c>
      <c r="BW4" s="3" t="s">
        <v>34</v>
      </c>
      <c r="CE4" s="3" t="s">
        <v>36</v>
      </c>
      <c r="CM4" s="3" t="s">
        <v>37</v>
      </c>
    </row>
    <row r="5" spans="1:130" ht="15.6" hidden="1">
      <c r="A5" s="6"/>
      <c r="C5" s="3"/>
      <c r="D5" s="85"/>
      <c r="G5" s="86" t="s">
        <v>75</v>
      </c>
      <c r="H5" s="86" t="s">
        <v>76</v>
      </c>
      <c r="K5" s="3"/>
      <c r="O5" s="86" t="s">
        <v>75</v>
      </c>
      <c r="P5" s="86" t="s">
        <v>76</v>
      </c>
      <c r="S5" s="3"/>
      <c r="W5" s="86" t="s">
        <v>75</v>
      </c>
      <c r="X5" s="86" t="s">
        <v>76</v>
      </c>
      <c r="AA5" s="3"/>
      <c r="AE5" s="86" t="s">
        <v>75</v>
      </c>
      <c r="AF5" s="86" t="s">
        <v>76</v>
      </c>
      <c r="AI5" s="3"/>
      <c r="AM5" s="86" t="s">
        <v>75</v>
      </c>
      <c r="AN5" s="86" t="s">
        <v>76</v>
      </c>
      <c r="AQ5" s="3"/>
      <c r="AU5" s="86" t="s">
        <v>75</v>
      </c>
      <c r="AV5" s="86" t="s">
        <v>76</v>
      </c>
      <c r="AY5" s="3"/>
      <c r="BC5" s="86" t="s">
        <v>75</v>
      </c>
      <c r="BD5" s="86" t="s">
        <v>76</v>
      </c>
      <c r="BG5" s="3"/>
      <c r="BK5" s="86" t="s">
        <v>75</v>
      </c>
      <c r="BL5" s="86" t="s">
        <v>76</v>
      </c>
      <c r="BO5" s="3"/>
      <c r="BS5" s="86" t="s">
        <v>75</v>
      </c>
      <c r="BT5" s="86" t="s">
        <v>76</v>
      </c>
      <c r="BW5" s="3"/>
      <c r="CA5" s="86" t="s">
        <v>75</v>
      </c>
      <c r="CB5" s="86" t="s">
        <v>76</v>
      </c>
      <c r="CE5" s="3"/>
      <c r="CI5" s="86" t="s">
        <v>75</v>
      </c>
      <c r="CJ5" s="86" t="s">
        <v>76</v>
      </c>
      <c r="CM5" s="3"/>
      <c r="CQ5" s="86" t="s">
        <v>75</v>
      </c>
      <c r="CR5" s="86" t="s">
        <v>76</v>
      </c>
    </row>
    <row r="6" spans="1:130" ht="15.6" hidden="1">
      <c r="A6" s="6"/>
      <c r="C6" s="86" t="s">
        <v>75</v>
      </c>
      <c r="D6" s="86" t="s">
        <v>76</v>
      </c>
      <c r="K6" s="86" t="s">
        <v>75</v>
      </c>
      <c r="L6" s="86" t="s">
        <v>76</v>
      </c>
      <c r="S6" s="86" t="s">
        <v>75</v>
      </c>
      <c r="T6" s="86" t="s">
        <v>76</v>
      </c>
      <c r="AA6" s="86" t="s">
        <v>75</v>
      </c>
      <c r="AB6" s="86" t="s">
        <v>76</v>
      </c>
      <c r="AI6" s="86" t="s">
        <v>75</v>
      </c>
      <c r="AJ6" s="86" t="s">
        <v>76</v>
      </c>
      <c r="AQ6" s="86" t="s">
        <v>75</v>
      </c>
      <c r="AR6" s="86" t="s">
        <v>76</v>
      </c>
      <c r="AY6" s="86" t="s">
        <v>75</v>
      </c>
      <c r="AZ6" s="86" t="s">
        <v>76</v>
      </c>
      <c r="BG6" s="86" t="s">
        <v>75</v>
      </c>
      <c r="BH6" s="86" t="s">
        <v>76</v>
      </c>
      <c r="BO6" s="86" t="s">
        <v>75</v>
      </c>
      <c r="BP6" s="86" t="s">
        <v>76</v>
      </c>
      <c r="BW6" s="86" t="s">
        <v>75</v>
      </c>
      <c r="BX6" s="86" t="s">
        <v>76</v>
      </c>
      <c r="CE6" s="86" t="s">
        <v>75</v>
      </c>
      <c r="CF6" s="86" t="s">
        <v>76</v>
      </c>
      <c r="CM6" s="86" t="s">
        <v>75</v>
      </c>
      <c r="CN6" s="86" t="s">
        <v>76</v>
      </c>
    </row>
    <row r="7" spans="1:130" ht="18">
      <c r="C7" s="4" t="s">
        <v>1</v>
      </c>
      <c r="D7" s="5"/>
      <c r="E7" s="1"/>
      <c r="F7" s="1"/>
      <c r="G7" s="17" t="s">
        <v>2</v>
      </c>
      <c r="H7" s="18"/>
      <c r="I7" s="1"/>
      <c r="J7" s="1"/>
      <c r="K7" s="4" t="s">
        <v>22</v>
      </c>
      <c r="L7" s="5"/>
      <c r="M7" s="1"/>
      <c r="N7" s="1"/>
      <c r="O7" s="17" t="s">
        <v>2</v>
      </c>
      <c r="P7" s="18"/>
      <c r="Q7" s="1"/>
      <c r="R7" s="1"/>
      <c r="S7" s="4" t="s">
        <v>23</v>
      </c>
      <c r="T7" s="5"/>
      <c r="U7" s="1"/>
      <c r="V7" s="1"/>
      <c r="W7" s="17" t="s">
        <v>2</v>
      </c>
      <c r="X7" s="18"/>
      <c r="Y7" s="1"/>
      <c r="Z7" s="1"/>
      <c r="AA7" s="4" t="s">
        <v>24</v>
      </c>
      <c r="AB7" s="5"/>
      <c r="AC7" s="1"/>
      <c r="AD7" s="1"/>
      <c r="AE7" s="17" t="s">
        <v>2</v>
      </c>
      <c r="AF7" s="18"/>
      <c r="AG7" s="1"/>
      <c r="AH7" s="1"/>
      <c r="AI7" s="4" t="s">
        <v>25</v>
      </c>
      <c r="AJ7" s="5"/>
      <c r="AK7" s="1"/>
      <c r="AL7" s="1"/>
      <c r="AM7" s="17" t="s">
        <v>2</v>
      </c>
      <c r="AN7" s="18"/>
      <c r="AO7" s="1"/>
      <c r="AP7" s="1"/>
      <c r="AQ7" s="4" t="s">
        <v>26</v>
      </c>
      <c r="AR7" s="5"/>
      <c r="AS7" s="1"/>
      <c r="AT7" s="1"/>
      <c r="AU7" s="17" t="s">
        <v>2</v>
      </c>
      <c r="AV7" s="18"/>
      <c r="AW7" s="1"/>
      <c r="AX7" s="1"/>
      <c r="AY7" s="4" t="s">
        <v>27</v>
      </c>
      <c r="AZ7" s="5"/>
      <c r="BA7" s="1"/>
      <c r="BB7" s="1"/>
      <c r="BC7" s="17" t="s">
        <v>2</v>
      </c>
      <c r="BD7" s="18"/>
      <c r="BE7" s="1"/>
      <c r="BF7" s="1"/>
      <c r="BG7" s="4" t="s">
        <v>28</v>
      </c>
      <c r="BH7" s="5"/>
      <c r="BI7" s="1"/>
      <c r="BJ7" s="1"/>
      <c r="BK7" s="17" t="s">
        <v>2</v>
      </c>
      <c r="BL7" s="18"/>
      <c r="BM7" s="1"/>
      <c r="BN7" s="1"/>
      <c r="BO7" s="4" t="s">
        <v>29</v>
      </c>
      <c r="BP7" s="5"/>
      <c r="BQ7" s="1"/>
      <c r="BR7" s="1"/>
      <c r="BS7" s="17" t="s">
        <v>2</v>
      </c>
      <c r="BT7" s="18"/>
      <c r="BU7" s="1"/>
      <c r="BV7" s="1"/>
      <c r="BW7" s="4" t="s">
        <v>30</v>
      </c>
      <c r="BX7" s="5"/>
      <c r="BY7" s="1"/>
      <c r="BZ7" s="1"/>
      <c r="CA7" s="17" t="s">
        <v>2</v>
      </c>
      <c r="CB7" s="18"/>
      <c r="CC7" s="1"/>
      <c r="CD7" s="1"/>
      <c r="CE7" s="4" t="s">
        <v>31</v>
      </c>
      <c r="CF7" s="5"/>
      <c r="CG7" s="1"/>
      <c r="CH7" s="1"/>
      <c r="CI7" s="17" t="s">
        <v>2</v>
      </c>
      <c r="CJ7" s="18"/>
      <c r="CK7" s="1"/>
      <c r="CL7" s="1"/>
      <c r="CM7" s="4" t="s">
        <v>32</v>
      </c>
      <c r="CN7" s="5"/>
      <c r="CO7" s="1"/>
      <c r="CP7" s="1"/>
      <c r="CQ7" s="17" t="s">
        <v>2</v>
      </c>
      <c r="CR7" s="18"/>
      <c r="CS7" s="1"/>
      <c r="CT7" s="1"/>
      <c r="CZ7" s="80">
        <f>+$C$8</f>
        <v>2008</v>
      </c>
      <c r="DA7" s="80">
        <f t="shared" ref="DA7:DK7" si="0">+CZ7</f>
        <v>2008</v>
      </c>
      <c r="DB7" s="80">
        <f t="shared" si="0"/>
        <v>2008</v>
      </c>
      <c r="DC7" s="80">
        <f t="shared" si="0"/>
        <v>2008</v>
      </c>
      <c r="DD7" s="80">
        <f t="shared" si="0"/>
        <v>2008</v>
      </c>
      <c r="DE7" s="80">
        <f t="shared" si="0"/>
        <v>2008</v>
      </c>
      <c r="DF7" s="80">
        <f t="shared" si="0"/>
        <v>2008</v>
      </c>
      <c r="DG7" s="80">
        <f t="shared" si="0"/>
        <v>2008</v>
      </c>
      <c r="DH7" s="80">
        <f t="shared" si="0"/>
        <v>2008</v>
      </c>
      <c r="DI7" s="80">
        <f t="shared" si="0"/>
        <v>2008</v>
      </c>
      <c r="DJ7" s="80">
        <f t="shared" si="0"/>
        <v>2008</v>
      </c>
      <c r="DK7" s="80">
        <f t="shared" si="0"/>
        <v>2008</v>
      </c>
      <c r="DL7" s="80"/>
      <c r="DM7" s="80"/>
      <c r="DN7" s="80">
        <f>+$D$8</f>
        <v>2009</v>
      </c>
      <c r="DO7" s="80">
        <f t="shared" ref="DO7:DY7" si="1">+DN7</f>
        <v>2009</v>
      </c>
      <c r="DP7" s="80">
        <f t="shared" si="1"/>
        <v>2009</v>
      </c>
      <c r="DQ7" s="80">
        <f t="shared" si="1"/>
        <v>2009</v>
      </c>
      <c r="DR7" s="80">
        <f t="shared" si="1"/>
        <v>2009</v>
      </c>
      <c r="DS7" s="80">
        <f t="shared" si="1"/>
        <v>2009</v>
      </c>
      <c r="DT7" s="80">
        <f t="shared" si="1"/>
        <v>2009</v>
      </c>
      <c r="DU7" s="80">
        <f t="shared" si="1"/>
        <v>2009</v>
      </c>
      <c r="DV7" s="80">
        <f t="shared" si="1"/>
        <v>2009</v>
      </c>
      <c r="DW7" s="80">
        <f t="shared" si="1"/>
        <v>2009</v>
      </c>
      <c r="DX7" s="80">
        <f t="shared" si="1"/>
        <v>2009</v>
      </c>
      <c r="DY7" s="80">
        <f t="shared" si="1"/>
        <v>2009</v>
      </c>
      <c r="DZ7" s="12"/>
    </row>
    <row r="8" spans="1:130" s="12" customFormat="1" ht="18.600000000000001" thickBot="1">
      <c r="A8" s="19" t="s">
        <v>21</v>
      </c>
      <c r="B8" s="20" t="s">
        <v>33</v>
      </c>
      <c r="C8" s="23">
        <v>2008</v>
      </c>
      <c r="D8" s="24">
        <v>2009</v>
      </c>
      <c r="E8" s="25" t="s">
        <v>3</v>
      </c>
      <c r="F8" s="26" t="s">
        <v>4</v>
      </c>
      <c r="G8" s="23">
        <f>+$C$8</f>
        <v>2008</v>
      </c>
      <c r="H8" s="24">
        <f>+$D$8</f>
        <v>2009</v>
      </c>
      <c r="I8" s="25" t="s">
        <v>3</v>
      </c>
      <c r="J8" s="26" t="s">
        <v>4</v>
      </c>
      <c r="K8" s="23">
        <f>+$C$8</f>
        <v>2008</v>
      </c>
      <c r="L8" s="24">
        <f>+$D$8</f>
        <v>2009</v>
      </c>
      <c r="M8" s="25" t="s">
        <v>3</v>
      </c>
      <c r="N8" s="26" t="s">
        <v>4</v>
      </c>
      <c r="O8" s="23">
        <f>+$C$8</f>
        <v>2008</v>
      </c>
      <c r="P8" s="24">
        <f>+$D$8</f>
        <v>2009</v>
      </c>
      <c r="Q8" s="25" t="s">
        <v>3</v>
      </c>
      <c r="R8" s="26" t="s">
        <v>4</v>
      </c>
      <c r="S8" s="23">
        <f>+$C$8</f>
        <v>2008</v>
      </c>
      <c r="T8" s="24">
        <f>+$D$8</f>
        <v>2009</v>
      </c>
      <c r="U8" s="25" t="s">
        <v>3</v>
      </c>
      <c r="V8" s="26" t="s">
        <v>4</v>
      </c>
      <c r="W8" s="23">
        <f>+$C$8</f>
        <v>2008</v>
      </c>
      <c r="X8" s="24">
        <f>+$D$8</f>
        <v>2009</v>
      </c>
      <c r="Y8" s="25" t="s">
        <v>3</v>
      </c>
      <c r="Z8" s="26" t="s">
        <v>4</v>
      </c>
      <c r="AA8" s="23">
        <f>+$C$8</f>
        <v>2008</v>
      </c>
      <c r="AB8" s="24">
        <f>+$D$8</f>
        <v>2009</v>
      </c>
      <c r="AC8" s="25" t="s">
        <v>3</v>
      </c>
      <c r="AD8" s="26" t="s">
        <v>4</v>
      </c>
      <c r="AE8" s="23">
        <f>+$C$8</f>
        <v>2008</v>
      </c>
      <c r="AF8" s="24">
        <f>+$D$8</f>
        <v>2009</v>
      </c>
      <c r="AG8" s="25" t="s">
        <v>3</v>
      </c>
      <c r="AH8" s="26" t="s">
        <v>4</v>
      </c>
      <c r="AI8" s="23">
        <f>+$C$8</f>
        <v>2008</v>
      </c>
      <c r="AJ8" s="24">
        <f>+$D$8</f>
        <v>2009</v>
      </c>
      <c r="AK8" s="25" t="s">
        <v>3</v>
      </c>
      <c r="AL8" s="26" t="s">
        <v>4</v>
      </c>
      <c r="AM8" s="23">
        <f>+$C$8</f>
        <v>2008</v>
      </c>
      <c r="AN8" s="24">
        <f>+$D$8</f>
        <v>2009</v>
      </c>
      <c r="AO8" s="25" t="s">
        <v>3</v>
      </c>
      <c r="AP8" s="26" t="s">
        <v>4</v>
      </c>
      <c r="AQ8" s="23">
        <f>+$C$8</f>
        <v>2008</v>
      </c>
      <c r="AR8" s="24">
        <f>+$D$8</f>
        <v>2009</v>
      </c>
      <c r="AS8" s="25" t="s">
        <v>3</v>
      </c>
      <c r="AT8" s="26" t="s">
        <v>4</v>
      </c>
      <c r="AU8" s="23">
        <f>+$C$8</f>
        <v>2008</v>
      </c>
      <c r="AV8" s="24">
        <f>+$D$8</f>
        <v>2009</v>
      </c>
      <c r="AW8" s="25" t="s">
        <v>3</v>
      </c>
      <c r="AX8" s="26" t="s">
        <v>4</v>
      </c>
      <c r="AY8" s="23">
        <f>+$C$8</f>
        <v>2008</v>
      </c>
      <c r="AZ8" s="24">
        <f>+$D$8</f>
        <v>2009</v>
      </c>
      <c r="BA8" s="25" t="s">
        <v>3</v>
      </c>
      <c r="BB8" s="26" t="s">
        <v>4</v>
      </c>
      <c r="BC8" s="23">
        <f>+$C$8</f>
        <v>2008</v>
      </c>
      <c r="BD8" s="24">
        <f>+$D$8</f>
        <v>2009</v>
      </c>
      <c r="BE8" s="25" t="s">
        <v>3</v>
      </c>
      <c r="BF8" s="26" t="s">
        <v>4</v>
      </c>
      <c r="BG8" s="23">
        <f>+$C$8</f>
        <v>2008</v>
      </c>
      <c r="BH8" s="24">
        <f>+$D$8</f>
        <v>2009</v>
      </c>
      <c r="BI8" s="25" t="s">
        <v>3</v>
      </c>
      <c r="BJ8" s="26" t="s">
        <v>4</v>
      </c>
      <c r="BK8" s="23">
        <f>+$C$8</f>
        <v>2008</v>
      </c>
      <c r="BL8" s="24">
        <f>+$D$8</f>
        <v>2009</v>
      </c>
      <c r="BM8" s="25" t="s">
        <v>3</v>
      </c>
      <c r="BN8" s="26" t="s">
        <v>4</v>
      </c>
      <c r="BO8" s="23">
        <f>+$C$8</f>
        <v>2008</v>
      </c>
      <c r="BP8" s="24">
        <f>+$D$8</f>
        <v>2009</v>
      </c>
      <c r="BQ8" s="25" t="s">
        <v>3</v>
      </c>
      <c r="BR8" s="26" t="s">
        <v>4</v>
      </c>
      <c r="BS8" s="23">
        <f>+$C$8</f>
        <v>2008</v>
      </c>
      <c r="BT8" s="24">
        <f>+$D$8</f>
        <v>2009</v>
      </c>
      <c r="BU8" s="25" t="s">
        <v>3</v>
      </c>
      <c r="BV8" s="26" t="s">
        <v>4</v>
      </c>
      <c r="BW8" s="23">
        <f>+$C$8</f>
        <v>2008</v>
      </c>
      <c r="BX8" s="24">
        <f>+$D$8</f>
        <v>2009</v>
      </c>
      <c r="BY8" s="25" t="s">
        <v>3</v>
      </c>
      <c r="BZ8" s="26" t="s">
        <v>4</v>
      </c>
      <c r="CA8" s="23">
        <f>+$C$8</f>
        <v>2008</v>
      </c>
      <c r="CB8" s="24">
        <f>+$D$8</f>
        <v>2009</v>
      </c>
      <c r="CC8" s="25" t="s">
        <v>3</v>
      </c>
      <c r="CD8" s="26" t="s">
        <v>4</v>
      </c>
      <c r="CE8" s="23">
        <f>+$C$8</f>
        <v>2008</v>
      </c>
      <c r="CF8" s="24">
        <f>+$D$8</f>
        <v>2009</v>
      </c>
      <c r="CG8" s="25" t="s">
        <v>3</v>
      </c>
      <c r="CH8" s="26" t="s">
        <v>4</v>
      </c>
      <c r="CI8" s="23">
        <f>+$C$8</f>
        <v>2008</v>
      </c>
      <c r="CJ8" s="24">
        <f>+$D$8</f>
        <v>2009</v>
      </c>
      <c r="CK8" s="25" t="s">
        <v>3</v>
      </c>
      <c r="CL8" s="26" t="s">
        <v>4</v>
      </c>
      <c r="CM8" s="23">
        <f>+$C$8</f>
        <v>2008</v>
      </c>
      <c r="CN8" s="24">
        <f>+$D$8</f>
        <v>2009</v>
      </c>
      <c r="CO8" s="25" t="s">
        <v>3</v>
      </c>
      <c r="CP8" s="26" t="s">
        <v>4</v>
      </c>
      <c r="CQ8" s="23">
        <f>+$C$8</f>
        <v>2008</v>
      </c>
      <c r="CR8" s="24">
        <f>+$D$8</f>
        <v>2009</v>
      </c>
      <c r="CS8" s="25" t="s">
        <v>3</v>
      </c>
      <c r="CT8" s="26" t="s">
        <v>4</v>
      </c>
      <c r="CZ8" s="12" t="s">
        <v>47</v>
      </c>
      <c r="DA8" s="12" t="s">
        <v>48</v>
      </c>
      <c r="DB8" s="12" t="s">
        <v>49</v>
      </c>
      <c r="DC8" s="12" t="s">
        <v>50</v>
      </c>
      <c r="DD8" s="12" t="s">
        <v>51</v>
      </c>
      <c r="DE8" s="12" t="s">
        <v>52</v>
      </c>
      <c r="DF8" s="12" t="s">
        <v>53</v>
      </c>
      <c r="DG8" s="12" t="s">
        <v>54</v>
      </c>
      <c r="DH8" s="12" t="s">
        <v>55</v>
      </c>
      <c r="DI8" s="12" t="s">
        <v>56</v>
      </c>
      <c r="DJ8" s="12" t="s">
        <v>57</v>
      </c>
      <c r="DK8" s="12" t="s">
        <v>58</v>
      </c>
      <c r="DL8" s="12" t="s">
        <v>33</v>
      </c>
      <c r="DM8" s="12" t="s">
        <v>33</v>
      </c>
      <c r="DN8" s="12" t="s">
        <v>47</v>
      </c>
      <c r="DO8" s="12" t="s">
        <v>48</v>
      </c>
      <c r="DP8" s="12" t="s">
        <v>49</v>
      </c>
      <c r="DQ8" s="12" t="s">
        <v>50</v>
      </c>
      <c r="DR8" s="12" t="s">
        <v>51</v>
      </c>
      <c r="DS8" s="12" t="s">
        <v>52</v>
      </c>
      <c r="DT8" s="12" t="s">
        <v>53</v>
      </c>
      <c r="DU8" s="12" t="s">
        <v>54</v>
      </c>
      <c r="DV8" s="12" t="s">
        <v>55</v>
      </c>
      <c r="DW8" s="12" t="s">
        <v>56</v>
      </c>
      <c r="DX8" s="12" t="s">
        <v>57</v>
      </c>
      <c r="DY8" s="12" t="s">
        <v>58</v>
      </c>
      <c r="DZ8" s="8"/>
    </row>
    <row r="9" spans="1:130" s="12" customFormat="1" ht="15" customHeight="1">
      <c r="A9" s="99"/>
      <c r="B9" s="31" t="s">
        <v>6</v>
      </c>
      <c r="C9" s="21">
        <f>+CZ9</f>
        <v>389814</v>
      </c>
      <c r="D9" s="21">
        <f ca="1">OFFSET(CZ9,0,14,1,1)</f>
        <v>302612</v>
      </c>
      <c r="E9" s="21">
        <f ca="1">SUM(D9-C9)</f>
        <v>-87202</v>
      </c>
      <c r="F9" s="22">
        <f ca="1">IF(E9=0,0,IF(C9=0,1,E9/C9))</f>
        <v>-0.22370156023128979</v>
      </c>
      <c r="G9" s="21">
        <f>SUMIF($C$6:F$6,G$5,$C9:F9)</f>
        <v>389814</v>
      </c>
      <c r="H9" s="21">
        <f ca="1">SUMIF($C$6:G$6,H$5,$C9:G9)</f>
        <v>302612</v>
      </c>
      <c r="I9" s="21">
        <f ca="1">SUM(H9-G9)</f>
        <v>-87202</v>
      </c>
      <c r="J9" s="22">
        <f ca="1">IF(I9=0,0,IF(G9=0,1,I9/G9))</f>
        <v>-0.22370156023128979</v>
      </c>
      <c r="K9" s="21">
        <f>+DA9</f>
        <v>346146</v>
      </c>
      <c r="L9" s="21">
        <f ca="1">OFFSET(DA9,0,14,1,1)</f>
        <v>293269</v>
      </c>
      <c r="M9" s="21">
        <f ca="1">SUM(L9-K9)</f>
        <v>-52877</v>
      </c>
      <c r="N9" s="22">
        <f ca="1">IF(M9=0,0,IF(K9=0,1,M9/K9))</f>
        <v>-0.15275924032055838</v>
      </c>
      <c r="O9" s="21">
        <f>SUMIF($C$6:N$6,O$5,$C9:N9)</f>
        <v>735960</v>
      </c>
      <c r="P9" s="21">
        <f ca="1">SUMIF($C$6:O$6,P$5,$C9:O9)</f>
        <v>595881</v>
      </c>
      <c r="Q9" s="21">
        <f ca="1">SUM(P9-O9)</f>
        <v>-140079</v>
      </c>
      <c r="R9" s="22">
        <f ca="1">IF(Q9=0,0,IF(O9=0,1,Q9/O9))</f>
        <v>-0.19033507255829121</v>
      </c>
      <c r="S9" s="21">
        <f>+DB9</f>
        <v>377009</v>
      </c>
      <c r="T9" s="21">
        <f ca="1">OFFSET(DB9,0,14,1,1)</f>
        <v>364590</v>
      </c>
      <c r="U9" s="21">
        <f ca="1">SUM(T9-S9)</f>
        <v>-12419</v>
      </c>
      <c r="V9" s="22">
        <f ca="1">IF(U9=0,0,IF(S9=0,1,U9/S9))</f>
        <v>-3.2940858175799517E-2</v>
      </c>
      <c r="W9" s="21">
        <f>SUMIF($C$6:V$6,W$5,$C9:V9)</f>
        <v>1112969</v>
      </c>
      <c r="X9" s="21">
        <f ca="1">SUMIF($C$6:W$6,X$5,$C9:W9)</f>
        <v>960471</v>
      </c>
      <c r="Y9" s="21">
        <f ca="1">SUM(X9-W9)</f>
        <v>-152498</v>
      </c>
      <c r="Z9" s="22">
        <f ca="1">IF(Y9=0,0,IF(W9=0,1,Y9/W9))</f>
        <v>-0.1370190903789773</v>
      </c>
      <c r="AA9" s="21">
        <f>+DC9</f>
        <v>370631</v>
      </c>
      <c r="AB9" s="21">
        <f ca="1">OFFSET(DC9,0,14,1,1)</f>
        <v>350487</v>
      </c>
      <c r="AC9" s="21">
        <f ca="1">SUM(AB9-AA9)</f>
        <v>-20144</v>
      </c>
      <c r="AD9" s="22">
        <f ca="1">IF(AC9=0,0,IF(AA9=0,1,AC9/AA9))</f>
        <v>-5.4350553515491146E-2</v>
      </c>
      <c r="AE9" s="21">
        <f>SUMIF($C$6:AD$6,AE$5,$C9:AD9)</f>
        <v>1483600</v>
      </c>
      <c r="AF9" s="21">
        <f ca="1">SUMIF($C$6:AE$6,AF$5,$C9:AE9)</f>
        <v>1310958</v>
      </c>
      <c r="AG9" s="21">
        <f ca="1">SUM(AF9-AE9)</f>
        <v>-172642</v>
      </c>
      <c r="AH9" s="22">
        <f ca="1">IF(AG9=0,0,IF(AE9=0,1,AG9/AE9))</f>
        <v>-0.11636694526826638</v>
      </c>
      <c r="AI9" s="21">
        <f>+DD9</f>
        <v>387409</v>
      </c>
      <c r="AJ9" s="21">
        <f ca="1">OFFSET(DD9,0,14,1,1)</f>
        <v>363856</v>
      </c>
      <c r="AK9" s="21">
        <f ca="1">SUM(AJ9-AI9)</f>
        <v>-23553</v>
      </c>
      <c r="AL9" s="22">
        <f ca="1">IF(AK9=0,0,IF(AI9=0,1,AK9/AI9))</f>
        <v>-6.0796212788035382E-2</v>
      </c>
      <c r="AM9" s="21">
        <f>SUMIF($C$6:AL$6,AM$5,$C9:AL9)</f>
        <v>1871009</v>
      </c>
      <c r="AN9" s="21">
        <f ca="1">SUMIF($C$6:AM$6,AN$5,$C9:AM9)</f>
        <v>1674814</v>
      </c>
      <c r="AO9" s="21">
        <f ca="1">SUM(AN9-AM9)</f>
        <v>-196195</v>
      </c>
      <c r="AP9" s="22">
        <f ca="1">IF(AO9=0,0,IF(AM9=0,1,AO9/AM9))</f>
        <v>-0.10486053247205118</v>
      </c>
      <c r="AQ9" s="21">
        <f>+DE9</f>
        <v>379067</v>
      </c>
      <c r="AR9" s="21">
        <f ca="1">OFFSET(DE9,0,14,1,1)</f>
        <v>332030</v>
      </c>
      <c r="AS9" s="21">
        <f ca="1">SUM(AR9-AQ9)</f>
        <v>-47037</v>
      </c>
      <c r="AT9" s="22">
        <f ca="1">IF(AS9=0,0,IF(AQ9=0,1,AS9/AQ9))</f>
        <v>-0.12408624332901572</v>
      </c>
      <c r="AU9" s="21">
        <f>SUMIF($C$6:AT$6,AU$5,$C9:AT9)</f>
        <v>2250076</v>
      </c>
      <c r="AV9" s="21">
        <f ca="1">SUMIF($C$6:AU$6,AV$5,$C9:AU9)</f>
        <v>2006844</v>
      </c>
      <c r="AW9" s="21">
        <f ca="1">SUM(AV9-AU9)</f>
        <v>-243232</v>
      </c>
      <c r="AX9" s="22">
        <f ca="1">IF(AW9=0,0,IF(AU9=0,1,AW9/AU9))</f>
        <v>-0.10809945975158172</v>
      </c>
      <c r="AY9" s="21">
        <f>+DF9</f>
        <v>401361</v>
      </c>
      <c r="AZ9" s="21">
        <f ca="1">OFFSET(DF9,0,14,1,1)</f>
        <v>370837</v>
      </c>
      <c r="BA9" s="21">
        <f ca="1">SUM(AZ9-AY9)</f>
        <v>-30524</v>
      </c>
      <c r="BB9" s="22">
        <f ca="1">IF(BA9=0,0,IF(AY9=0,1,BA9/AY9))</f>
        <v>-7.6051235670630685E-2</v>
      </c>
      <c r="BC9" s="21">
        <f>SUMIF($C$6:BB$6,BC$5,$C9:BB9)</f>
        <v>2651437</v>
      </c>
      <c r="BD9" s="21">
        <f ca="1">SUMIF($C$6:BC$6,BD$5,$C9:BC9)</f>
        <v>2377681</v>
      </c>
      <c r="BE9" s="21">
        <f ca="1">SUM(BD9-BC9)</f>
        <v>-273756</v>
      </c>
      <c r="BF9" s="22">
        <f ca="1">IF(BE9=0,0,IF(BC9=0,1,BE9/BC9))</f>
        <v>-0.10324816316586062</v>
      </c>
      <c r="BG9" s="21">
        <f>+DG9</f>
        <v>435828</v>
      </c>
      <c r="BH9" s="21">
        <f ca="1">OFFSET(DG9,0,14,1,1)</f>
        <v>398248</v>
      </c>
      <c r="BI9" s="21">
        <f ca="1">SUM(BH9-BG9)</f>
        <v>-37580</v>
      </c>
      <c r="BJ9" s="22">
        <f ca="1">IF(BI9=0,0,IF(BG9=0,1,BI9/BG9))</f>
        <v>-8.6226676578833858E-2</v>
      </c>
      <c r="BK9" s="21">
        <f>SUMIF($C$6:BJ$6,BK$5,$C9:BJ9)</f>
        <v>3087265</v>
      </c>
      <c r="BL9" s="21">
        <f ca="1">SUMIF($C$6:BK$6,BL$5,$C9:BK9)</f>
        <v>2775929</v>
      </c>
      <c r="BM9" s="21">
        <f ca="1">SUM(BL9-BK9)</f>
        <v>-311336</v>
      </c>
      <c r="BN9" s="22">
        <f ca="1">IF(BM9=0,0,IF(BK9=0,1,BM9/BK9))</f>
        <v>-0.10084524652078782</v>
      </c>
      <c r="BO9" s="21">
        <f>+DH9</f>
        <v>347802</v>
      </c>
      <c r="BP9" s="21">
        <f ca="1">OFFSET(DH9,0,14,1,1)</f>
        <v>361071</v>
      </c>
      <c r="BQ9" s="21">
        <f ca="1">SUM(BP9-BO9)</f>
        <v>13269</v>
      </c>
      <c r="BR9" s="22">
        <f ca="1">IF(BQ9=0,0,IF(BO9=0,1,BQ9/BO9))</f>
        <v>3.8151016957924333E-2</v>
      </c>
      <c r="BS9" s="21">
        <f>SUMIF($C$6:BR$6,BS$5,$C9:BR9)</f>
        <v>3435067</v>
      </c>
      <c r="BT9" s="21">
        <f ca="1">SUMIF($C$6:BS$6,BT$5,$C9:BS9)</f>
        <v>3137000</v>
      </c>
      <c r="BU9" s="21">
        <f ca="1">SUM(BT9-BS9)</f>
        <v>-298067</v>
      </c>
      <c r="BV9" s="22">
        <f ca="1">IF(BU9=0,0,IF(BS9=0,1,BU9/BS9))</f>
        <v>-8.6771815513350975E-2</v>
      </c>
      <c r="BW9" s="21">
        <f>+DI9</f>
        <v>359596</v>
      </c>
      <c r="BX9" s="21">
        <f ca="1">OFFSET(DI9,0,14,1,1)</f>
        <v>367404</v>
      </c>
      <c r="BY9" s="21">
        <f ca="1">SUM(BX9-BW9)</f>
        <v>7808</v>
      </c>
      <c r="BZ9" s="22">
        <f ca="1">IF(BY9=0,0,IF(BW9=0,1,BY9/BW9))</f>
        <v>2.1713255987274607E-2</v>
      </c>
      <c r="CA9" s="21">
        <f>SUMIF($C$6:BZ$6,CA$5,$C9:BZ9)</f>
        <v>3794663</v>
      </c>
      <c r="CB9" s="21">
        <f ca="1">SUMIF($C$6:CA$6,CB$5,$C9:CA9)</f>
        <v>3504404</v>
      </c>
      <c r="CC9" s="21">
        <f ca="1">SUM(CB9-CA9)</f>
        <v>-290259</v>
      </c>
      <c r="CD9" s="22">
        <f ca="1">IF(CC9=0,0,IF(CA9=0,1,CC9/CA9))</f>
        <v>-7.6491377495182047E-2</v>
      </c>
      <c r="CE9" s="21">
        <f>+DJ9</f>
        <v>334805</v>
      </c>
      <c r="CF9" s="21">
        <f ca="1">OFFSET(DJ9,0,14,1,1)</f>
        <v>338646</v>
      </c>
      <c r="CG9" s="21">
        <f ca="1">SUM(CF9-CE9)</f>
        <v>3841</v>
      </c>
      <c r="CH9" s="22">
        <f ca="1">IF(CG9=0,0,IF(CE9=0,1,CG9/CE9))</f>
        <v>1.1472349576619226E-2</v>
      </c>
      <c r="CI9" s="21">
        <f>SUMIF($C$6:CH$6,CI$5,$C9:CH9)</f>
        <v>4129468</v>
      </c>
      <c r="CJ9" s="21">
        <f ca="1">SUMIF($C$6:CI$6,CJ$5,$C9:CI9)</f>
        <v>3843050</v>
      </c>
      <c r="CK9" s="21">
        <f ca="1">SUM(CJ9-CI9)</f>
        <v>-286418</v>
      </c>
      <c r="CL9" s="22">
        <f ca="1">IF(CK9=0,0,IF(CI9=0,1,CK9/CI9))</f>
        <v>-6.9359539776068013E-2</v>
      </c>
      <c r="CM9" s="21">
        <f>+DK9</f>
        <v>318325</v>
      </c>
      <c r="CN9" s="21">
        <f ca="1">OFFSET(DK9,0,14,1,1)</f>
        <v>344518</v>
      </c>
      <c r="CO9" s="21">
        <f ca="1">SUM(CN9-CM9)</f>
        <v>26193</v>
      </c>
      <c r="CP9" s="22">
        <f ca="1">IF(CO9=0,0,IF(CM9=0,1,CO9/CM9))</f>
        <v>8.2283829419618315E-2</v>
      </c>
      <c r="CQ9" s="21">
        <f>SUMIF($C$6:CP$6,CQ$5,$C9:CP9)</f>
        <v>4447793</v>
      </c>
      <c r="CR9" s="21">
        <f ca="1">SUMIF($C$6:CQ$6,CR$5,$C9:CQ9)</f>
        <v>4187568</v>
      </c>
      <c r="CS9" s="21">
        <f ca="1">SUM(CR9-CQ9)</f>
        <v>-260225</v>
      </c>
      <c r="CT9" s="22">
        <f ca="1">IF(CS9=0,0,IF(CQ9=0,1,CS9/CQ9))</f>
        <v>-5.8506544706554461E-2</v>
      </c>
      <c r="CW9" s="12" t="s">
        <v>5</v>
      </c>
      <c r="CX9" s="82" t="s">
        <v>6</v>
      </c>
      <c r="CZ9" s="88">
        <f>SUMIF(AMB!$A$73:$A$78,'2008-2009'!CZ$7,AMB!D$73:D$78)</f>
        <v>389814</v>
      </c>
      <c r="DA9" s="88">
        <f>SUMIF(AMB!$A$73:$A$78,'2008-2009'!DA$7,AMB!E$73:E$78)</f>
        <v>346146</v>
      </c>
      <c r="DB9" s="88">
        <f>SUMIF(AMB!$A$73:$A$78,'2008-2009'!DB$7,AMB!F$73:F$78)</f>
        <v>377009</v>
      </c>
      <c r="DC9" s="88">
        <f>SUMIF(AMB!$A$73:$A$78,'2008-2009'!DC$7,AMB!G$73:G$78)</f>
        <v>370631</v>
      </c>
      <c r="DD9" s="88">
        <f>SUMIF(AMB!$A$73:$A$78,'2008-2009'!DD$7,AMB!H$73:H$78)</f>
        <v>387409</v>
      </c>
      <c r="DE9" s="88">
        <f>SUMIF(AMB!$A$73:$A$78,'2008-2009'!DE$7,AMB!I$73:I$78)</f>
        <v>379067</v>
      </c>
      <c r="DF9" s="88">
        <f>SUMIF(AMB!$A$73:$A$78,'2008-2009'!DF$7,AMB!J$73:J$78)</f>
        <v>401361</v>
      </c>
      <c r="DG9" s="88">
        <f>SUMIF(AMB!$A$73:$A$78,'2008-2009'!DG$7,AMB!K$73:K$78)</f>
        <v>435828</v>
      </c>
      <c r="DH9" s="88">
        <f>SUMIF(AMB!$A$73:$A$78,'2008-2009'!DH$7,AMB!L$73:L$78)</f>
        <v>347802</v>
      </c>
      <c r="DI9" s="88">
        <f>SUMIF(AMB!$A$73:$A$78,'2008-2009'!DI$7,AMB!M$73:M$78)</f>
        <v>359596</v>
      </c>
      <c r="DJ9" s="88">
        <f>SUMIF(AMB!$A$73:$A$78,'2008-2009'!DJ$7,AMB!N$73:N$78)</f>
        <v>334805</v>
      </c>
      <c r="DK9" s="88">
        <f>SUMIF(AMB!$A$73:$A$78,'2008-2009'!DK$7,AMB!O$73:O$78)</f>
        <v>318325</v>
      </c>
      <c r="DN9" s="88">
        <f>SUMIF(AMB!$A$73:$A$78,'2008-2009'!DN$7,AMB!D$73:D$78)</f>
        <v>302612</v>
      </c>
      <c r="DO9" s="88">
        <f>SUMIF(AMB!$A$73:$A$78,'2008-2009'!DO$7,AMB!E$73:E$78)</f>
        <v>293269</v>
      </c>
      <c r="DP9" s="88">
        <f>SUMIF(AMB!$A$73:$A$78,'2008-2009'!DP$7,AMB!F$73:F$78)</f>
        <v>364590</v>
      </c>
      <c r="DQ9" s="88">
        <f>SUMIF(AMB!$A$73:$A$78,'2008-2009'!DQ$7,AMB!G$73:G$78)</f>
        <v>350487</v>
      </c>
      <c r="DR9" s="88">
        <f>SUMIF(AMB!$A$73:$A$78,'2008-2009'!DR$7,AMB!H$73:H$78)</f>
        <v>363856</v>
      </c>
      <c r="DS9" s="88">
        <f>SUMIF(AMB!$A$73:$A$78,'2008-2009'!DS$7,AMB!I$73:I$78)</f>
        <v>332030</v>
      </c>
      <c r="DT9" s="88">
        <f>SUMIF(AMB!$A$73:$A$78,'2008-2009'!DT$7,AMB!J$73:J$78)</f>
        <v>370837</v>
      </c>
      <c r="DU9" s="88">
        <f>SUMIF(AMB!$A$73:$A$78,'2008-2009'!DU$7,AMB!K$73:K$78)</f>
        <v>398248</v>
      </c>
      <c r="DV9" s="88">
        <f>SUMIF(AMB!$A$73:$A$78,'2008-2009'!DV$7,AMB!L$73:L$78)</f>
        <v>361071</v>
      </c>
      <c r="DW9" s="88">
        <f>SUMIF(AMB!$A$73:$A$78,'2008-2009'!DW$7,AMB!M$73:M$78)</f>
        <v>367404</v>
      </c>
      <c r="DX9" s="88">
        <f>SUMIF(AMB!$A$73:$A$78,'2008-2009'!DX$7,AMB!N$73:N$78)</f>
        <v>338646</v>
      </c>
      <c r="DY9" s="88">
        <f>SUMIF(AMB!$A$73:$A$78,'2008-2009'!DY$7,AMB!O$73:O$78)</f>
        <v>344518</v>
      </c>
      <c r="DZ9"/>
    </row>
    <row r="10" spans="1:130" s="12" customFormat="1" ht="15.6">
      <c r="A10" s="101" t="str">
        <f>+CW11</f>
        <v>Ambassador Bridge</v>
      </c>
      <c r="B10" s="29" t="s">
        <v>7</v>
      </c>
      <c r="C10" s="21">
        <f>+CZ10</f>
        <v>257507</v>
      </c>
      <c r="D10" s="21">
        <f ca="1">OFFSET(CZ10,0,14,1,1)</f>
        <v>157731</v>
      </c>
      <c r="E10" s="21">
        <f ca="1">SUM(D10-C10)</f>
        <v>-99776</v>
      </c>
      <c r="F10" s="22">
        <f ca="1">IF(E10=0,0,IF(C10=0,1,E10/C10))</f>
        <v>-0.38746907851048712</v>
      </c>
      <c r="G10" s="21">
        <f>SUMIF($C$6:F$6,G$5,$C10:F10)</f>
        <v>257507</v>
      </c>
      <c r="H10" s="21">
        <f ca="1">SUMIF($C$6:G$6,H$5,$C10:G10)</f>
        <v>157731</v>
      </c>
      <c r="I10" s="21">
        <f ca="1">SUM(H10-G10)</f>
        <v>-99776</v>
      </c>
      <c r="J10" s="22">
        <f ca="1">IF(I10=0,0,IF(G10=0,1,I10/G10))</f>
        <v>-0.38746907851048712</v>
      </c>
      <c r="K10" s="21">
        <f>+DA10</f>
        <v>261089</v>
      </c>
      <c r="L10" s="21">
        <f ca="1">OFFSET(DA10,0,14,1,1)</f>
        <v>180063</v>
      </c>
      <c r="M10" s="21">
        <f ca="1">SUM(L10-K10)</f>
        <v>-81026</v>
      </c>
      <c r="N10" s="22">
        <f ca="1">IF(M10=0,0,IF(K10=0,1,M10/K10))</f>
        <v>-0.31033862016400537</v>
      </c>
      <c r="O10" s="21">
        <f>SUMIF($C$6:N$6,O$5,$C10:N10)</f>
        <v>518596</v>
      </c>
      <c r="P10" s="21">
        <f ca="1">SUMIF($C$6:O$6,P$5,$C10:O10)</f>
        <v>337794</v>
      </c>
      <c r="Q10" s="21">
        <f ca="1">SUM(P10-O10)</f>
        <v>-180802</v>
      </c>
      <c r="R10" s="22">
        <f ca="1">IF(Q10=0,0,IF(O10=0,1,Q10/O10))</f>
        <v>-0.34863747502873144</v>
      </c>
      <c r="S10" s="21">
        <f>+DB10</f>
        <v>248660</v>
      </c>
      <c r="T10" s="21">
        <f ca="1">OFFSET(DB10,0,14,1,1)</f>
        <v>195434</v>
      </c>
      <c r="U10" s="21">
        <f ca="1">SUM(T10-S10)</f>
        <v>-53226</v>
      </c>
      <c r="V10" s="22">
        <f ca="1">IF(U10=0,0,IF(S10=0,1,U10/S10))</f>
        <v>-0.21405131504866082</v>
      </c>
      <c r="W10" s="21">
        <f>SUMIF($C$6:V$6,W$5,$C10:V10)</f>
        <v>767256</v>
      </c>
      <c r="X10" s="21">
        <f ca="1">SUMIF($C$6:W$6,X$5,$C10:W10)</f>
        <v>533228</v>
      </c>
      <c r="Y10" s="21">
        <f ca="1">SUM(X10-W10)</f>
        <v>-234028</v>
      </c>
      <c r="Z10" s="22">
        <f ca="1">IF(Y10=0,0,IF(W10=0,1,Y10/W10))</f>
        <v>-0.30501944592156988</v>
      </c>
      <c r="AA10" s="21">
        <f>+DC10</f>
        <v>265791</v>
      </c>
      <c r="AB10" s="21">
        <f ca="1">OFFSET(DC10,0,14,1,1)</f>
        <v>187634</v>
      </c>
      <c r="AC10" s="21">
        <f ca="1">SUM(AB10-AA10)</f>
        <v>-78157</v>
      </c>
      <c r="AD10" s="22">
        <f ca="1">IF(AC10=0,0,IF(AA10=0,1,AC10/AA10))</f>
        <v>-0.2940543509750142</v>
      </c>
      <c r="AE10" s="21">
        <f>SUMIF($C$6:AD$6,AE$5,$C10:AD10)</f>
        <v>1033047</v>
      </c>
      <c r="AF10" s="21">
        <f ca="1">SUMIF($C$6:AE$6,AF$5,$C10:AE10)</f>
        <v>720862</v>
      </c>
      <c r="AG10" s="21">
        <f ca="1">SUM(AF10-AE10)</f>
        <v>-312185</v>
      </c>
      <c r="AH10" s="22">
        <f ca="1">IF(AG10=0,0,IF(AE10=0,1,AG10/AE10))</f>
        <v>-0.30219825429046304</v>
      </c>
      <c r="AI10" s="21">
        <f>+DD10</f>
        <v>259750</v>
      </c>
      <c r="AJ10" s="21">
        <f ca="1">OFFSET(DD10,0,14,1,1)</f>
        <v>173805</v>
      </c>
      <c r="AK10" s="21">
        <f ca="1">SUM(AJ10-AI10)</f>
        <v>-85945</v>
      </c>
      <c r="AL10" s="22">
        <f ca="1">IF(AK10=0,0,IF(AI10=0,1,AK10/AI10))</f>
        <v>-0.33087584215591914</v>
      </c>
      <c r="AM10" s="21">
        <f>SUMIF($C$6:AL$6,AM$5,$C10:AL10)</f>
        <v>1292797</v>
      </c>
      <c r="AN10" s="21">
        <f ca="1">SUMIF($C$6:AM$6,AN$5,$C10:AM10)</f>
        <v>894667</v>
      </c>
      <c r="AO10" s="21">
        <f ca="1">SUM(AN10-AM10)</f>
        <v>-398130</v>
      </c>
      <c r="AP10" s="22">
        <f ca="1">IF(AO10=0,0,IF(AM10=0,1,AO10/AM10))</f>
        <v>-0.30796018245710655</v>
      </c>
      <c r="AQ10" s="21">
        <f>+DE10</f>
        <v>257276</v>
      </c>
      <c r="AR10" s="21">
        <f ca="1">OFFSET(DE10,0,14,1,1)</f>
        <v>173202</v>
      </c>
      <c r="AS10" s="21">
        <f ca="1">SUM(AR10-AQ10)</f>
        <v>-84074</v>
      </c>
      <c r="AT10" s="22">
        <f ca="1">IF(AS10=0,0,IF(AQ10=0,1,AS10/AQ10))</f>
        <v>-0.3267852423078717</v>
      </c>
      <c r="AU10" s="21">
        <f>SUMIF($C$6:AT$6,AU$5,$C10:AT10)</f>
        <v>1550073</v>
      </c>
      <c r="AV10" s="21">
        <f ca="1">SUMIF($C$6:AU$6,AV$5,$C10:AU10)</f>
        <v>1067869</v>
      </c>
      <c r="AW10" s="21">
        <f ca="1">SUM(AV10-AU10)</f>
        <v>-482204</v>
      </c>
      <c r="AX10" s="22">
        <f ca="1">IF(AW10=0,0,IF(AU10=0,1,AW10/AU10))</f>
        <v>-0.31108470375266195</v>
      </c>
      <c r="AY10" s="21">
        <f>+DF10</f>
        <v>212837</v>
      </c>
      <c r="AZ10" s="21">
        <f ca="1">OFFSET(DF10,0,14,1,1)</f>
        <v>174430</v>
      </c>
      <c r="BA10" s="21">
        <f ca="1">SUM(AZ10-AY10)</f>
        <v>-38407</v>
      </c>
      <c r="BB10" s="22">
        <f ca="1">IF(BA10=0,0,IF(AY10=0,1,BA10/AY10))</f>
        <v>-0.18045264686121304</v>
      </c>
      <c r="BC10" s="21">
        <f>SUMIF($C$6:BB$6,BC$5,$C10:BB10)</f>
        <v>1762910</v>
      </c>
      <c r="BD10" s="21">
        <f ca="1">SUMIF($C$6:BC$6,BD$5,$C10:BC10)</f>
        <v>1242299</v>
      </c>
      <c r="BE10" s="21">
        <f ca="1">SUM(BD10-BC10)</f>
        <v>-520611</v>
      </c>
      <c r="BF10" s="22">
        <f ca="1">IF(BE10=0,0,IF(BC10=0,1,BE10/BC10))</f>
        <v>-0.29531343063457577</v>
      </c>
      <c r="BG10" s="21">
        <f>+DG10</f>
        <v>232008</v>
      </c>
      <c r="BH10" s="21">
        <f ca="1">OFFSET(DG10,0,14,1,1)</f>
        <v>203638</v>
      </c>
      <c r="BI10" s="21">
        <f ca="1">SUM(BH10-BG10)</f>
        <v>-28370</v>
      </c>
      <c r="BJ10" s="22">
        <f ca="1">IF(BI10=0,0,IF(BG10=0,1,BI10/BG10))</f>
        <v>-0.12228026619771731</v>
      </c>
      <c r="BK10" s="21">
        <f>SUMIF($C$6:BJ$6,BK$5,$C10:BJ10)</f>
        <v>1994918</v>
      </c>
      <c r="BL10" s="21">
        <f ca="1">SUMIF($C$6:BK$6,BL$5,$C10:BK10)</f>
        <v>1445937</v>
      </c>
      <c r="BM10" s="21">
        <f ca="1">SUM(BL10-BK10)</f>
        <v>-548981</v>
      </c>
      <c r="BN10" s="22">
        <f ca="1">IF(BM10=0,0,IF(BK10=0,1,BM10/BK10))</f>
        <v>-0.27518975717297656</v>
      </c>
      <c r="BO10" s="21">
        <f>+DH10</f>
        <v>246868</v>
      </c>
      <c r="BP10" s="21">
        <f ca="1">OFFSET(DH10,0,14,1,1)</f>
        <v>221277</v>
      </c>
      <c r="BQ10" s="21">
        <f ca="1">SUM(BP10-BO10)</f>
        <v>-25591</v>
      </c>
      <c r="BR10" s="22">
        <f ca="1">IF(BQ10=0,0,IF(BO10=0,1,BQ10/BO10))</f>
        <v>-0.10366268613185994</v>
      </c>
      <c r="BS10" s="21">
        <f>SUMIF($C$6:BR$6,BS$5,$C10:BR10)</f>
        <v>2241786</v>
      </c>
      <c r="BT10" s="21">
        <f ca="1">SUMIF($C$6:BS$6,BT$5,$C10:BS10)</f>
        <v>1667214</v>
      </c>
      <c r="BU10" s="21">
        <f ca="1">SUM(BT10-BS10)</f>
        <v>-574572</v>
      </c>
      <c r="BV10" s="22">
        <f ca="1">IF(BU10=0,0,IF(BS10=0,1,BU10/BS10))</f>
        <v>-0.25630100286111163</v>
      </c>
      <c r="BW10" s="21">
        <f>+DI10</f>
        <v>244119</v>
      </c>
      <c r="BX10" s="21">
        <f ca="1">OFFSET(DI10,0,14,1,1)</f>
        <v>224553</v>
      </c>
      <c r="BY10" s="21">
        <f ca="1">SUM(BX10-BW10)</f>
        <v>-19566</v>
      </c>
      <c r="BZ10" s="22">
        <f ca="1">IF(BY10=0,0,IF(BW10=0,1,BY10/BW10))</f>
        <v>-8.0149435316382578E-2</v>
      </c>
      <c r="CA10" s="21">
        <f>SUMIF($C$6:BZ$6,CA$5,$C10:BZ10)</f>
        <v>2485905</v>
      </c>
      <c r="CB10" s="21">
        <f ca="1">SUMIF($C$6:CA$6,CB$5,$C10:CA10)</f>
        <v>1891767</v>
      </c>
      <c r="CC10" s="21">
        <f ca="1">SUM(CB10-CA10)</f>
        <v>-594138</v>
      </c>
      <c r="CD10" s="22">
        <f ca="1">IF(CC10=0,0,IF(CA10=0,1,CC10/CA10))</f>
        <v>-0.23900269720685224</v>
      </c>
      <c r="CE10" s="21">
        <f>+DJ10</f>
        <v>217204</v>
      </c>
      <c r="CF10" s="21">
        <f ca="1">OFFSET(DJ10,0,14,1,1)</f>
        <v>208869</v>
      </c>
      <c r="CG10" s="21">
        <f ca="1">SUM(CF10-CE10)</f>
        <v>-8335</v>
      </c>
      <c r="CH10" s="22">
        <f ca="1">IF(CG10=0,0,IF(CE10=0,1,CG10/CE10))</f>
        <v>-3.8374063092760723E-2</v>
      </c>
      <c r="CI10" s="21">
        <f>SUMIF($C$6:CH$6,CI$5,$C10:CH10)</f>
        <v>2703109</v>
      </c>
      <c r="CJ10" s="21">
        <f ca="1">SUMIF($C$6:CI$6,CJ$5,$C10:CI10)</f>
        <v>2100636</v>
      </c>
      <c r="CK10" s="21">
        <f ca="1">SUM(CJ10-CI10)</f>
        <v>-602473</v>
      </c>
      <c r="CL10" s="22">
        <f ca="1">IF(CK10=0,0,IF(CI10=0,1,CK10/CI10))</f>
        <v>-0.22288150422347008</v>
      </c>
      <c r="CM10" s="21">
        <f>+DK10</f>
        <v>181938</v>
      </c>
      <c r="CN10" s="21">
        <f ca="1">OFFSET(DK10,0,14,1,1)</f>
        <v>193805</v>
      </c>
      <c r="CO10" s="21">
        <f ca="1">SUM(CN10-CM10)</f>
        <v>11867</v>
      </c>
      <c r="CP10" s="22">
        <f ca="1">IF(CO10=0,0,IF(CM10=0,1,CO10/CM10))</f>
        <v>6.5225516384702475E-2</v>
      </c>
      <c r="CQ10" s="21">
        <f>SUMIF($C$6:CP$6,CQ$5,$C10:CP10)</f>
        <v>2885047</v>
      </c>
      <c r="CR10" s="21">
        <f ca="1">SUMIF($C$6:CQ$6,CR$5,$C10:CQ10)</f>
        <v>2294441</v>
      </c>
      <c r="CS10" s="21">
        <f ca="1">SUM(CR10-CQ10)</f>
        <v>-590606</v>
      </c>
      <c r="CT10" s="22">
        <f ca="1">IF(CS10=0,0,IF(CQ10=0,1,CS10/CQ10))</f>
        <v>-0.20471278284201264</v>
      </c>
      <c r="CW10" s="12" t="s">
        <v>5</v>
      </c>
      <c r="CX10" s="81" t="s">
        <v>7</v>
      </c>
      <c r="CY10" s="16"/>
      <c r="CZ10" s="88">
        <f>SUMIF(AMB!$A$87:$A$92,'2008-2009'!CZ$7,AMB!D$87:D$92)</f>
        <v>257507</v>
      </c>
      <c r="DA10" s="88">
        <f>SUMIF(AMB!$A$87:$A$92,'2008-2009'!DA$7,AMB!E$87:E$92)</f>
        <v>261089</v>
      </c>
      <c r="DB10" s="88">
        <f>SUMIF(AMB!$A$87:$A$92,'2008-2009'!DB$7,AMB!F$87:F$92)</f>
        <v>248660</v>
      </c>
      <c r="DC10" s="88">
        <f>SUMIF(AMB!$A$87:$A$92,'2008-2009'!DC$7,AMB!G$87:G$92)</f>
        <v>265791</v>
      </c>
      <c r="DD10" s="88">
        <f>SUMIF(AMB!$A$87:$A$92,'2008-2009'!DD$7,AMB!H$87:H$92)</f>
        <v>259750</v>
      </c>
      <c r="DE10" s="88">
        <f>SUMIF(AMB!$A$87:$A$92,'2008-2009'!DE$7,AMB!I$87:I$92)</f>
        <v>257276</v>
      </c>
      <c r="DF10" s="88">
        <f>SUMIF(AMB!$A$87:$A$92,'2008-2009'!DF$7,AMB!J$87:J$92)</f>
        <v>212837</v>
      </c>
      <c r="DG10" s="88">
        <f>SUMIF(AMB!$A$87:$A$92,'2008-2009'!DG$7,AMB!K$87:K$92)</f>
        <v>232008</v>
      </c>
      <c r="DH10" s="88">
        <f>SUMIF(AMB!$A$87:$A$92,'2008-2009'!DH$7,AMB!L$87:L$92)</f>
        <v>246868</v>
      </c>
      <c r="DI10" s="88">
        <f>SUMIF(AMB!$A$87:$A$92,'2008-2009'!DI$7,AMB!M$87:M$92)</f>
        <v>244119</v>
      </c>
      <c r="DJ10" s="88">
        <f>SUMIF(AMB!$A$87:$A$92,'2008-2009'!DJ$7,AMB!N$87:N$92)</f>
        <v>217204</v>
      </c>
      <c r="DK10" s="88">
        <f>SUMIF(AMB!$A$87:$A$92,'2008-2009'!DK$7,AMB!O$87:O$92)</f>
        <v>181938</v>
      </c>
      <c r="DN10" s="88">
        <f>SUMIF(AMB!$A$87:$A$92,'2008-2009'!DN$7,AMB!D$87:D$92)</f>
        <v>157731</v>
      </c>
      <c r="DO10" s="88">
        <f>SUMIF(AMB!$A$87:$A$92,'2008-2009'!DO$7,AMB!E$87:E$92)</f>
        <v>180063</v>
      </c>
      <c r="DP10" s="88">
        <f>SUMIF(AMB!$A$87:$A$92,'2008-2009'!DP$7,AMB!F$87:F$92)</f>
        <v>195434</v>
      </c>
      <c r="DQ10" s="88">
        <f>SUMIF(AMB!$A$87:$A$92,'2008-2009'!DQ$7,AMB!G$87:G$92)</f>
        <v>187634</v>
      </c>
      <c r="DR10" s="88">
        <f>SUMIF(AMB!$A$87:$A$92,'2008-2009'!DR$7,AMB!H$87:H$92)</f>
        <v>173805</v>
      </c>
      <c r="DS10" s="88">
        <f>SUMIF(AMB!$A$87:$A$92,'2008-2009'!DS$7,AMB!I$87:I$92)</f>
        <v>173202</v>
      </c>
      <c r="DT10" s="88">
        <f>SUMIF(AMB!$A$87:$A$92,'2008-2009'!DT$7,AMB!J$87:J$92)</f>
        <v>174430</v>
      </c>
      <c r="DU10" s="88">
        <f>SUMIF(AMB!$A$87:$A$92,'2008-2009'!DU$7,AMB!K$87:K$92)</f>
        <v>203638</v>
      </c>
      <c r="DV10" s="88">
        <f>SUMIF(AMB!$A$87:$A$92,'2008-2009'!DV$7,AMB!L$87:L$92)</f>
        <v>221277</v>
      </c>
      <c r="DW10" s="88">
        <f>SUMIF(AMB!$A$87:$A$92,'2008-2009'!DW$7,AMB!M$87:M$92)</f>
        <v>224553</v>
      </c>
      <c r="DX10" s="88">
        <f>SUMIF(AMB!$A$87:$A$92,'2008-2009'!DX$7,AMB!N$87:N$92)</f>
        <v>208869</v>
      </c>
      <c r="DY10" s="88">
        <f>SUMIF(AMB!$A$87:$A$92,'2008-2009'!DY$7,AMB!O$87:O$92)</f>
        <v>193805</v>
      </c>
      <c r="DZ10"/>
    </row>
    <row r="11" spans="1:130" s="12" customFormat="1" ht="15.6">
      <c r="A11" s="100"/>
      <c r="B11" s="29" t="s">
        <v>8</v>
      </c>
      <c r="C11" s="87">
        <f>+CZ11</f>
        <v>1599</v>
      </c>
      <c r="D11" s="87">
        <f ca="1">OFFSET(CZ11,0,14,1,1)</f>
        <v>855</v>
      </c>
      <c r="E11" s="87">
        <f ca="1">SUM(D11-C11)</f>
        <v>-744</v>
      </c>
      <c r="F11" s="22">
        <f ca="1">IF(E11=0,0,IF(C11=0,1,E11/C11))</f>
        <v>-0.46529080675422141</v>
      </c>
      <c r="G11" s="87">
        <f>SUMIF($C$6:F$6,G$5,$C11:F11)</f>
        <v>1599</v>
      </c>
      <c r="H11" s="87">
        <f ca="1">SUMIF($C$6:G$6,H$5,$C11:G11)</f>
        <v>855</v>
      </c>
      <c r="I11" s="87">
        <f ca="1">SUM(H11-G11)</f>
        <v>-744</v>
      </c>
      <c r="J11" s="22">
        <f ca="1">IF(I11=0,0,IF(G11=0,1,I11/G11))</f>
        <v>-0.46529080675422141</v>
      </c>
      <c r="K11" s="87">
        <f>+DA11</f>
        <v>1794</v>
      </c>
      <c r="L11" s="87">
        <f ca="1">OFFSET(DA11,0,14,1,1)</f>
        <v>956</v>
      </c>
      <c r="M11" s="87">
        <f ca="1">SUM(L11-K11)</f>
        <v>-838</v>
      </c>
      <c r="N11" s="22">
        <f ca="1">IF(M11=0,0,IF(K11=0,1,M11/K11))</f>
        <v>-0.46711259754738016</v>
      </c>
      <c r="O11" s="87">
        <f>SUMIF($C$6:N$6,O$5,$C11:N11)</f>
        <v>3393</v>
      </c>
      <c r="P11" s="87">
        <f ca="1">SUMIF($C$6:O$6,P$5,$C11:O11)</f>
        <v>1811</v>
      </c>
      <c r="Q11" s="87">
        <f ca="1">SUM(P11-O11)</f>
        <v>-1582</v>
      </c>
      <c r="R11" s="22">
        <f ca="1">IF(Q11=0,0,IF(O11=0,1,Q11/O11))</f>
        <v>-0.46625405246094903</v>
      </c>
      <c r="S11" s="87">
        <f>+DB11</f>
        <v>1737</v>
      </c>
      <c r="T11" s="87">
        <f ca="1">OFFSET(DB11,0,14,1,1)</f>
        <v>1263</v>
      </c>
      <c r="U11" s="87">
        <f ca="1">SUM(T11-S11)</f>
        <v>-474</v>
      </c>
      <c r="V11" s="22">
        <f ca="1">IF(U11=0,0,IF(S11=0,1,U11/S11))</f>
        <v>-0.27288428324697755</v>
      </c>
      <c r="W11" s="87">
        <f>SUMIF($C$6:V$6,W$5,$C11:V11)</f>
        <v>5130</v>
      </c>
      <c r="X11" s="87">
        <f ca="1">SUMIF($C$6:W$6,X$5,$C11:W11)</f>
        <v>3074</v>
      </c>
      <c r="Y11" s="87">
        <f ca="1">SUM(X11-W11)</f>
        <v>-2056</v>
      </c>
      <c r="Z11" s="22">
        <f ca="1">IF(Y11=0,0,IF(W11=0,1,Y11/W11))</f>
        <v>-0.40077972709551657</v>
      </c>
      <c r="AA11" s="87">
        <f>+DC11</f>
        <v>1186</v>
      </c>
      <c r="AB11" s="87">
        <f ca="1">OFFSET(DC11,0,14,1,1)</f>
        <v>1223</v>
      </c>
      <c r="AC11" s="87">
        <f ca="1">SUM(AB11-AA11)</f>
        <v>37</v>
      </c>
      <c r="AD11" s="22">
        <f ca="1">IF(AC11=0,0,IF(AA11=0,1,AC11/AA11))</f>
        <v>3.1197301854974706E-2</v>
      </c>
      <c r="AE11" s="87">
        <f>SUMIF($C$6:AD$6,AE$5,$C11:AD11)</f>
        <v>6316</v>
      </c>
      <c r="AF11" s="87">
        <f ca="1">SUMIF($C$6:AE$6,AF$5,$C11:AE11)</f>
        <v>4297</v>
      </c>
      <c r="AG11" s="87">
        <f ca="1">SUM(AF11-AE11)</f>
        <v>-2019</v>
      </c>
      <c r="AH11" s="22">
        <f ca="1">IF(AG11=0,0,IF(AE11=0,1,AG11/AE11))</f>
        <v>-0.31966434452184928</v>
      </c>
      <c r="AI11" s="87">
        <f>+DD11</f>
        <v>3132</v>
      </c>
      <c r="AJ11" s="87">
        <f ca="1">OFFSET(DD11,0,14,1,1)</f>
        <v>1186</v>
      </c>
      <c r="AK11" s="87">
        <f ca="1">SUM(AJ11-AI11)</f>
        <v>-1946</v>
      </c>
      <c r="AL11" s="22">
        <f ca="1">IF(AK11=0,0,IF(AI11=0,1,AK11/AI11))</f>
        <v>-0.62132822477650063</v>
      </c>
      <c r="AM11" s="87">
        <f>SUMIF($C$6:AL$6,AM$5,$C11:AL11)</f>
        <v>9448</v>
      </c>
      <c r="AN11" s="87">
        <f ca="1">SUMIF($C$6:AM$6,AN$5,$C11:AM11)</f>
        <v>5483</v>
      </c>
      <c r="AO11" s="87">
        <f ca="1">SUM(AN11-AM11)</f>
        <v>-3965</v>
      </c>
      <c r="AP11" s="22">
        <f ca="1">IF(AO11=0,0,IF(AM11=0,1,AO11/AM11))</f>
        <v>-0.41966553767993225</v>
      </c>
      <c r="AQ11" s="87">
        <f>+DE11</f>
        <v>1210</v>
      </c>
      <c r="AR11" s="87">
        <f ca="1">OFFSET(DE11,0,14,1,1)</f>
        <v>944</v>
      </c>
      <c r="AS11" s="87">
        <f ca="1">SUM(AR11-AQ11)</f>
        <v>-266</v>
      </c>
      <c r="AT11" s="22">
        <f ca="1">IF(AS11=0,0,IF(AQ11=0,1,AS11/AQ11))</f>
        <v>-0.21983471074380165</v>
      </c>
      <c r="AU11" s="87">
        <f>SUMIF($C$6:AT$6,AU$5,$C11:AT11)</f>
        <v>10658</v>
      </c>
      <c r="AV11" s="87">
        <f ca="1">SUMIF($C$6:AU$6,AV$5,$C11:AU11)</f>
        <v>6427</v>
      </c>
      <c r="AW11" s="87">
        <f ca="1">SUM(AV11-AU11)</f>
        <v>-4231</v>
      </c>
      <c r="AX11" s="22">
        <f ca="1">IF(AW11=0,0,IF(AU11=0,1,AW11/AU11))</f>
        <v>-0.39697879527115781</v>
      </c>
      <c r="AY11" s="87">
        <f>+DF11</f>
        <v>1040</v>
      </c>
      <c r="AZ11" s="87">
        <f ca="1">OFFSET(DF11,0,14,1,1)</f>
        <v>968</v>
      </c>
      <c r="BA11" s="87">
        <f ca="1">SUM(AZ11-AY11)</f>
        <v>-72</v>
      </c>
      <c r="BB11" s="22">
        <f ca="1">IF(BA11=0,0,IF(AY11=0,1,BA11/AY11))</f>
        <v>-6.9230769230769235E-2</v>
      </c>
      <c r="BC11" s="87">
        <f>SUMIF($C$6:BB$6,BC$5,$C11:BB11)</f>
        <v>11698</v>
      </c>
      <c r="BD11" s="87">
        <f ca="1">SUMIF($C$6:BC$6,BD$5,$C11:BC11)</f>
        <v>7395</v>
      </c>
      <c r="BE11" s="87">
        <f ca="1">SUM(BD11-BC11)</f>
        <v>-4303</v>
      </c>
      <c r="BF11" s="22">
        <f ca="1">IF(BE11=0,0,IF(BC11=0,1,BE11/BC11))</f>
        <v>-0.36784065652248249</v>
      </c>
      <c r="BG11" s="87">
        <f>+DG11</f>
        <v>1017</v>
      </c>
      <c r="BH11" s="87">
        <f ca="1">OFFSET(DG11,0,14,1,1)</f>
        <v>1115</v>
      </c>
      <c r="BI11" s="87">
        <f ca="1">SUM(BH11-BG11)</f>
        <v>98</v>
      </c>
      <c r="BJ11" s="22">
        <f ca="1">IF(BI11=0,0,IF(BG11=0,1,BI11/BG11))</f>
        <v>9.6361848574237949E-2</v>
      </c>
      <c r="BK11" s="87">
        <f>SUMIF($C$6:BJ$6,BK$5,$C11:BJ11)</f>
        <v>12715</v>
      </c>
      <c r="BL11" s="87">
        <f ca="1">SUMIF($C$6:BK$6,BL$5,$C11:BK11)</f>
        <v>8510</v>
      </c>
      <c r="BM11" s="87">
        <f ca="1">SUM(BL11-BK11)</f>
        <v>-4205</v>
      </c>
      <c r="BN11" s="22">
        <f ca="1">IF(BM11=0,0,IF(BK11=0,1,BM11/BK11))</f>
        <v>-0.33071175776641759</v>
      </c>
      <c r="BO11" s="87">
        <f>+DH11</f>
        <v>831</v>
      </c>
      <c r="BP11" s="87">
        <f ca="1">OFFSET(DH11,0,14,1,1)</f>
        <v>995</v>
      </c>
      <c r="BQ11" s="87">
        <f ca="1">SUM(BP11-BO11)</f>
        <v>164</v>
      </c>
      <c r="BR11" s="22">
        <f ca="1">IF(BQ11=0,0,IF(BO11=0,1,BQ11/BO11))</f>
        <v>0.19735258724428401</v>
      </c>
      <c r="BS11" s="87">
        <f>SUMIF($C$6:BR$6,BS$5,$C11:BR11)</f>
        <v>13546</v>
      </c>
      <c r="BT11" s="87">
        <f ca="1">SUMIF($C$6:BS$6,BT$5,$C11:BS11)</f>
        <v>9505</v>
      </c>
      <c r="BU11" s="87">
        <f ca="1">SUM(BT11-BS11)</f>
        <v>-4041</v>
      </c>
      <c r="BV11" s="22">
        <f ca="1">IF(BU11=0,0,IF(BS11=0,1,BU11/BS11))</f>
        <v>-0.29831684630149119</v>
      </c>
      <c r="BW11" s="87">
        <f>+DI11</f>
        <v>1112</v>
      </c>
      <c r="BX11" s="87">
        <f ca="1">OFFSET(DI11,0,14,1,1)</f>
        <v>1028</v>
      </c>
      <c r="BY11" s="87">
        <f ca="1">SUM(BX11-BW11)</f>
        <v>-84</v>
      </c>
      <c r="BZ11" s="22">
        <f ca="1">IF(BY11=0,0,IF(BW11=0,1,BY11/BW11))</f>
        <v>-7.5539568345323743E-2</v>
      </c>
      <c r="CA11" s="87">
        <f>SUMIF($C$6:BZ$6,CA$5,$C11:BZ11)</f>
        <v>14658</v>
      </c>
      <c r="CB11" s="87">
        <f ca="1">SUMIF($C$6:CA$6,CB$5,$C11:CA11)</f>
        <v>10533</v>
      </c>
      <c r="CC11" s="87">
        <f ca="1">SUM(CB11-CA11)</f>
        <v>-4125</v>
      </c>
      <c r="CD11" s="22">
        <f ca="1">IF(CC11=0,0,IF(CA11=0,1,CC11/CA11))</f>
        <v>-0.28141629144494473</v>
      </c>
      <c r="CE11" s="87">
        <f>+DJ11</f>
        <v>990</v>
      </c>
      <c r="CF11" s="87">
        <f ca="1">OFFSET(DJ11,0,14,1,1)</f>
        <v>1078</v>
      </c>
      <c r="CG11" s="87">
        <f ca="1">SUM(CF11-CE11)</f>
        <v>88</v>
      </c>
      <c r="CH11" s="22">
        <f ca="1">IF(CG11=0,0,IF(CE11=0,1,CG11/CE11))</f>
        <v>8.8888888888888892E-2</v>
      </c>
      <c r="CI11" s="87">
        <f>SUMIF($C$6:CH$6,CI$5,$C11:CH11)</f>
        <v>15648</v>
      </c>
      <c r="CJ11" s="87">
        <f ca="1">SUMIF($C$6:CI$6,CJ$5,$C11:CI11)</f>
        <v>11611</v>
      </c>
      <c r="CK11" s="87">
        <f ca="1">SUM(CJ11-CI11)</f>
        <v>-4037</v>
      </c>
      <c r="CL11" s="22">
        <f ca="1">IF(CK11=0,0,IF(CI11=0,1,CK11/CI11))</f>
        <v>-0.25798824130879344</v>
      </c>
      <c r="CM11" s="87">
        <f>+DK11</f>
        <v>817</v>
      </c>
      <c r="CN11" s="87">
        <f ca="1">OFFSET(DK11,0,14,1,1)</f>
        <v>1000</v>
      </c>
      <c r="CO11" s="87">
        <f ca="1">SUM(CN11-CM11)</f>
        <v>183</v>
      </c>
      <c r="CP11" s="22">
        <f ca="1">IF(CO11=0,0,IF(CM11=0,1,CO11/CM11))</f>
        <v>0.22399020807833536</v>
      </c>
      <c r="CQ11" s="87">
        <f>SUMIF($C$6:CP$6,CQ$5,$C11:CP11)</f>
        <v>16465</v>
      </c>
      <c r="CR11" s="87">
        <f ca="1">SUMIF($C$6:CQ$6,CR$5,$C11:CQ11)</f>
        <v>12611</v>
      </c>
      <c r="CS11" s="87">
        <f ca="1">SUM(CR11-CQ11)</f>
        <v>-3854</v>
      </c>
      <c r="CT11" s="22">
        <f ca="1">IF(CS11=0,0,IF(CQ11=0,1,CS11/CQ11))</f>
        <v>-0.23407227452171273</v>
      </c>
      <c r="CW11" s="12" t="s">
        <v>5</v>
      </c>
      <c r="CX11" s="81" t="s">
        <v>8</v>
      </c>
      <c r="CY11" s="16"/>
      <c r="CZ11" s="88">
        <f>SUMIF(AMB!$A$101:$A$106,'2008-2009'!CZ$7,AMB!D$101:D$106)</f>
        <v>1599</v>
      </c>
      <c r="DA11" s="88">
        <f>SUMIF(AMB!$A$101:$A$106,'2008-2009'!DA$7,AMB!E$101:E$106)</f>
        <v>1794</v>
      </c>
      <c r="DB11" s="88">
        <f>SUMIF(AMB!$A$101:$A$106,'2008-2009'!DB$7,AMB!F$101:F$106)</f>
        <v>1737</v>
      </c>
      <c r="DC11" s="88">
        <f>SUMIF(AMB!$A$101:$A$106,'2008-2009'!DC$7,AMB!G$101:G$106)</f>
        <v>1186</v>
      </c>
      <c r="DD11" s="88">
        <f>SUMIF(AMB!$A$101:$A$106,'2008-2009'!DD$7,AMB!H$101:H$106)</f>
        <v>3132</v>
      </c>
      <c r="DE11" s="88">
        <f>SUMIF(AMB!$A$101:$A$106,'2008-2009'!DE$7,AMB!I$101:I$106)</f>
        <v>1210</v>
      </c>
      <c r="DF11" s="88">
        <f>SUMIF(AMB!$A$101:$A$106,'2008-2009'!DF$7,AMB!J$101:J$106)</f>
        <v>1040</v>
      </c>
      <c r="DG11" s="88">
        <f>SUMIF(AMB!$A$101:$A$106,'2008-2009'!DG$7,AMB!K$101:K$106)</f>
        <v>1017</v>
      </c>
      <c r="DH11" s="88">
        <f>SUMIF(AMB!$A$101:$A$106,'2008-2009'!DH$7,AMB!L$101:L$106)</f>
        <v>831</v>
      </c>
      <c r="DI11" s="88">
        <f>SUMIF(AMB!$A$101:$A$106,'2008-2009'!DI$7,AMB!M$101:M$106)</f>
        <v>1112</v>
      </c>
      <c r="DJ11" s="88">
        <f>SUMIF(AMB!$A$101:$A$106,'2008-2009'!DJ$7,AMB!N$101:N$106)</f>
        <v>990</v>
      </c>
      <c r="DK11" s="88">
        <f>SUMIF(AMB!$A$101:$A$106,'2008-2009'!DK$7,AMB!O$101:O$106)</f>
        <v>817</v>
      </c>
      <c r="DN11" s="88">
        <f>SUMIF(AMB!$A$101:$A$106,'2008-2009'!DN$7,AMB!D$101:D$106)</f>
        <v>855</v>
      </c>
      <c r="DO11" s="88">
        <f>SUMIF(AMB!$A$101:$A$106,'2008-2009'!DO$7,AMB!E$101:E$106)</f>
        <v>956</v>
      </c>
      <c r="DP11" s="88">
        <f>SUMIF(AMB!$A$101:$A$106,'2008-2009'!DP$7,AMB!F$101:F$106)</f>
        <v>1263</v>
      </c>
      <c r="DQ11" s="88">
        <f>SUMIF(AMB!$A$101:$A$106,'2008-2009'!DQ$7,AMB!G$101:G$106)</f>
        <v>1223</v>
      </c>
      <c r="DR11" s="88">
        <f>SUMIF(AMB!$A$101:$A$106,'2008-2009'!DR$7,AMB!H$101:H$106)</f>
        <v>1186</v>
      </c>
      <c r="DS11" s="88">
        <f>SUMIF(AMB!$A$101:$A$106,'2008-2009'!DS$7,AMB!I$101:I$106)</f>
        <v>944</v>
      </c>
      <c r="DT11" s="88">
        <f>SUMIF(AMB!$A$101:$A$106,'2008-2009'!DT$7,AMB!J$101:J$106)</f>
        <v>968</v>
      </c>
      <c r="DU11" s="88">
        <f>SUMIF(AMB!$A$101:$A$106,'2008-2009'!DU$7,AMB!K$101:K$106)</f>
        <v>1115</v>
      </c>
      <c r="DV11" s="88">
        <f>SUMIF(AMB!$A$101:$A$106,'2008-2009'!DV$7,AMB!L$101:L$106)</f>
        <v>995</v>
      </c>
      <c r="DW11" s="88">
        <f>SUMIF(AMB!$A$101:$A$106,'2008-2009'!DW$7,AMB!M$101:M$106)</f>
        <v>1028</v>
      </c>
      <c r="DX11" s="88">
        <f>SUMIF(AMB!$A$101:$A$106,'2008-2009'!DX$7,AMB!N$101:N$106)</f>
        <v>1078</v>
      </c>
      <c r="DY11" s="88">
        <f>SUMIF(AMB!$A$101:$A$106,'2008-2009'!DY$7,AMB!O$101:O$106)</f>
        <v>1000</v>
      </c>
      <c r="DZ11"/>
    </row>
    <row r="12" spans="1:130" s="16" customFormat="1" ht="15.6">
      <c r="A12" s="90"/>
      <c r="B12" s="27" t="s">
        <v>9</v>
      </c>
      <c r="C12" s="14">
        <f>+SUM(C9:C11)</f>
        <v>648920</v>
      </c>
      <c r="D12" s="14">
        <f ca="1">+SUM(D9:D11)</f>
        <v>461198</v>
      </c>
      <c r="E12" s="14">
        <f ca="1">SUM(E9:E11)</f>
        <v>-187722</v>
      </c>
      <c r="F12" s="15">
        <f ca="1">IF(E12=0,0,IF(C12=0,1,E12/C12))</f>
        <v>-0.28928373297170684</v>
      </c>
      <c r="G12" s="14">
        <f>SUM(G9:G11)</f>
        <v>648920</v>
      </c>
      <c r="H12" s="14">
        <f ca="1">SUM(H9:H11)</f>
        <v>461198</v>
      </c>
      <c r="I12" s="14">
        <f ca="1">SUM(I9:I11)</f>
        <v>-187722</v>
      </c>
      <c r="J12" s="15">
        <f ca="1">IF(I12=0,0,IF(G12=0,1,I12/G12))</f>
        <v>-0.28928373297170684</v>
      </c>
      <c r="K12" s="14">
        <f>+SUM(K9:K11)</f>
        <v>609029</v>
      </c>
      <c r="L12" s="14">
        <f ca="1">+SUM(L9:L11)</f>
        <v>474288</v>
      </c>
      <c r="M12" s="14">
        <f ca="1">SUM(M9:M11)</f>
        <v>-134741</v>
      </c>
      <c r="N12" s="15">
        <f ca="1">IF(M12=0,0,IF(K12=0,1,M12/K12))</f>
        <v>-0.221239054297907</v>
      </c>
      <c r="O12" s="14">
        <f>SUM(O9:O11)</f>
        <v>1257949</v>
      </c>
      <c r="P12" s="14">
        <f ca="1">SUM(P9:P11)</f>
        <v>935486</v>
      </c>
      <c r="Q12" s="14">
        <f ca="1">SUM(Q9:Q11)</f>
        <v>-322463</v>
      </c>
      <c r="R12" s="15">
        <f ca="1">IF(Q12=0,0,IF(O12=0,1,Q12/O12))</f>
        <v>-0.25634028088579108</v>
      </c>
      <c r="S12" s="14">
        <f>+SUM(S9:S11)</f>
        <v>627406</v>
      </c>
      <c r="T12" s="14">
        <f ca="1">+SUM(T9:T11)</f>
        <v>561287</v>
      </c>
      <c r="U12" s="14">
        <f ca="1">SUM(U9:U11)</f>
        <v>-66119</v>
      </c>
      <c r="V12" s="15">
        <f ca="1">IF(U12=0,0,IF(S12=0,1,U12/S12))</f>
        <v>-0.105384711016471</v>
      </c>
      <c r="W12" s="14">
        <f>SUM(W9:W11)</f>
        <v>1885355</v>
      </c>
      <c r="X12" s="14">
        <f ca="1">SUM(X9:X11)</f>
        <v>1496773</v>
      </c>
      <c r="Y12" s="14">
        <f ca="1">SUM(Y9:Y11)</f>
        <v>-388582</v>
      </c>
      <c r="Z12" s="15">
        <f ca="1">IF(Y12=0,0,IF(W12=0,1,Y12/W12))</f>
        <v>-0.20610548146105109</v>
      </c>
      <c r="AA12" s="14">
        <f>+SUM(AA9:AA11)</f>
        <v>637608</v>
      </c>
      <c r="AB12" s="14">
        <f ca="1">+SUM(AB9:AB11)</f>
        <v>539344</v>
      </c>
      <c r="AC12" s="14">
        <f ca="1">SUM(AC9:AC11)</f>
        <v>-98264</v>
      </c>
      <c r="AD12" s="15">
        <f ca="1">IF(AC12=0,0,IF(AA12=0,1,AC12/AA12))</f>
        <v>-0.15411349920327222</v>
      </c>
      <c r="AE12" s="14">
        <f>SUM(AE9:AE11)</f>
        <v>2522963</v>
      </c>
      <c r="AF12" s="14">
        <f ca="1">SUM(AF9:AF11)</f>
        <v>2036117</v>
      </c>
      <c r="AG12" s="14">
        <f ca="1">SUM(AG9:AG11)</f>
        <v>-486846</v>
      </c>
      <c r="AH12" s="15">
        <f ca="1">IF(AG12=0,0,IF(AE12=0,1,AG12/AE12))</f>
        <v>-0.1929659689817092</v>
      </c>
      <c r="AI12" s="14">
        <f>+SUM(AI9:AI11)</f>
        <v>650291</v>
      </c>
      <c r="AJ12" s="14">
        <f ca="1">+SUM(AJ9:AJ11)</f>
        <v>538847</v>
      </c>
      <c r="AK12" s="14">
        <f ca="1">SUM(AK9:AK11)</f>
        <v>-111444</v>
      </c>
      <c r="AL12" s="15">
        <f ca="1">IF(AK12=0,0,IF(AI12=0,1,AK12/AI12))</f>
        <v>-0.1713755841615523</v>
      </c>
      <c r="AM12" s="14">
        <f>SUM(AM9:AM11)</f>
        <v>3173254</v>
      </c>
      <c r="AN12" s="14">
        <f ca="1">SUM(AN9:AN11)</f>
        <v>2574964</v>
      </c>
      <c r="AO12" s="14">
        <f ca="1">SUM(AO9:AO11)</f>
        <v>-598290</v>
      </c>
      <c r="AP12" s="15">
        <f ca="1">IF(AO12=0,0,IF(AM12=0,1,AO12/AM12))</f>
        <v>-0.18854147824283843</v>
      </c>
      <c r="AQ12" s="14">
        <f>+SUM(AQ9:AQ11)</f>
        <v>637553</v>
      </c>
      <c r="AR12" s="14">
        <f ca="1">+SUM(AR9:AR11)</f>
        <v>506176</v>
      </c>
      <c r="AS12" s="14">
        <f ca="1">SUM(AS9:AS11)</f>
        <v>-131377</v>
      </c>
      <c r="AT12" s="15">
        <f ca="1">IF(AS12=0,0,IF(AQ12=0,1,AS12/AQ12))</f>
        <v>-0.20606443699582622</v>
      </c>
      <c r="AU12" s="14">
        <f>SUM(AU9:AU11)</f>
        <v>3810807</v>
      </c>
      <c r="AV12" s="14">
        <f ca="1">SUM(AV9:AV11)</f>
        <v>3081140</v>
      </c>
      <c r="AW12" s="14">
        <f ca="1">SUM(AW9:AW11)</f>
        <v>-729667</v>
      </c>
      <c r="AX12" s="15">
        <f ca="1">IF(AW12=0,0,IF(AU12=0,1,AW12/AU12))</f>
        <v>-0.19147309218231204</v>
      </c>
      <c r="AY12" s="14">
        <f>+SUM(AY9:AY11)</f>
        <v>615238</v>
      </c>
      <c r="AZ12" s="14">
        <f ca="1">+SUM(AZ9:AZ11)</f>
        <v>546235</v>
      </c>
      <c r="BA12" s="14">
        <f ca="1">SUM(BA9:BA11)</f>
        <v>-69003</v>
      </c>
      <c r="BB12" s="15">
        <f ca="1">IF(BA12=0,0,IF(AY12=0,1,BA12/AY12))</f>
        <v>-0.11215659630907064</v>
      </c>
      <c r="BC12" s="14">
        <f>SUM(BC9:BC11)</f>
        <v>4426045</v>
      </c>
      <c r="BD12" s="14">
        <f ca="1">SUM(BD9:BD11)</f>
        <v>3627375</v>
      </c>
      <c r="BE12" s="14">
        <f ca="1">SUM(BE9:BE11)</f>
        <v>-798670</v>
      </c>
      <c r="BF12" s="15">
        <f ca="1">IF(BE12=0,0,IF(BC12=0,1,BE12/BC12))</f>
        <v>-0.18044778125843727</v>
      </c>
      <c r="BG12" s="14">
        <f>+SUM(BG9:BG11)</f>
        <v>668853</v>
      </c>
      <c r="BH12" s="14">
        <f ca="1">+SUM(BH9:BH11)</f>
        <v>603001</v>
      </c>
      <c r="BI12" s="14">
        <f ca="1">SUM(BI9:BI11)</f>
        <v>-65852</v>
      </c>
      <c r="BJ12" s="15">
        <f ca="1">IF(BI12=0,0,IF(BG12=0,1,BI12/BG12))</f>
        <v>-9.8455116445616594E-2</v>
      </c>
      <c r="BK12" s="14">
        <f>SUM(BK9:BK11)</f>
        <v>5094898</v>
      </c>
      <c r="BL12" s="14">
        <f ca="1">SUM(BL9:BL11)</f>
        <v>4230376</v>
      </c>
      <c r="BM12" s="14">
        <f ca="1">SUM(BM9:BM11)</f>
        <v>-864522</v>
      </c>
      <c r="BN12" s="15">
        <f ca="1">IF(BM12=0,0,IF(BK12=0,1,BM12/BK12))</f>
        <v>-0.16968386805780999</v>
      </c>
      <c r="BO12" s="14">
        <f>+SUM(BO9:BO11)</f>
        <v>595501</v>
      </c>
      <c r="BP12" s="14">
        <f ca="1">+SUM(BP9:BP11)</f>
        <v>583343</v>
      </c>
      <c r="BQ12" s="14">
        <f ca="1">SUM(BQ9:BQ11)</f>
        <v>-12158</v>
      </c>
      <c r="BR12" s="15">
        <f ca="1">IF(BQ12=0,0,IF(BO12=0,1,BQ12/BO12))</f>
        <v>-2.0416422474521453E-2</v>
      </c>
      <c r="BS12" s="14">
        <f>SUM(BS9:BS11)</f>
        <v>5690399</v>
      </c>
      <c r="BT12" s="14">
        <f ca="1">SUM(BT9:BT11)</f>
        <v>4813719</v>
      </c>
      <c r="BU12" s="14">
        <f ca="1">SUM(BU9:BU11)</f>
        <v>-876680</v>
      </c>
      <c r="BV12" s="15">
        <f ca="1">IF(BU12=0,0,IF(BS12=0,1,BU12/BS12))</f>
        <v>-0.15406301034426584</v>
      </c>
      <c r="BW12" s="14">
        <f>+SUM(BW9:BW11)</f>
        <v>604827</v>
      </c>
      <c r="BX12" s="14">
        <f ca="1">+SUM(BX9:BX11)</f>
        <v>592985</v>
      </c>
      <c r="BY12" s="14">
        <f ca="1">SUM(BY9:BY11)</f>
        <v>-11842</v>
      </c>
      <c r="BZ12" s="15">
        <f ca="1">IF(BY12=0,0,IF(BW12=0,1,BY12/BW12))</f>
        <v>-1.9579152385723522E-2</v>
      </c>
      <c r="CA12" s="14">
        <f>SUM(CA9:CA11)</f>
        <v>6295226</v>
      </c>
      <c r="CB12" s="14">
        <f ca="1">SUM(CB9:CB11)</f>
        <v>5406704</v>
      </c>
      <c r="CC12" s="14">
        <f ca="1">SUM(CC9:CC11)</f>
        <v>-888522</v>
      </c>
      <c r="CD12" s="15">
        <f ca="1">IF(CC12=0,0,IF(CA12=0,1,CC12/CA12))</f>
        <v>-0.1411421925122307</v>
      </c>
      <c r="CE12" s="14">
        <f>+SUM(CE9:CE11)</f>
        <v>552999</v>
      </c>
      <c r="CF12" s="14">
        <f ca="1">+SUM(CF9:CF11)</f>
        <v>548593</v>
      </c>
      <c r="CG12" s="14">
        <f ca="1">SUM(CG9:CG11)</f>
        <v>-4406</v>
      </c>
      <c r="CH12" s="15">
        <f ca="1">IF(CG12=0,0,IF(CE12=0,1,CG12/CE12))</f>
        <v>-7.9674646789596373E-3</v>
      </c>
      <c r="CI12" s="14">
        <f>SUM(CI9:CI11)</f>
        <v>6848225</v>
      </c>
      <c r="CJ12" s="14">
        <f ca="1">SUM(CJ9:CJ11)</f>
        <v>5955297</v>
      </c>
      <c r="CK12" s="14">
        <f ca="1">SUM(CK9:CK11)</f>
        <v>-892928</v>
      </c>
      <c r="CL12" s="15">
        <f ca="1">IF(CK12=0,0,IF(CI12=0,1,CK12/CI12))</f>
        <v>-0.13038823928828272</v>
      </c>
      <c r="CM12" s="14">
        <f>+SUM(CM9:CM11)</f>
        <v>501080</v>
      </c>
      <c r="CN12" s="14">
        <f ca="1">+SUM(CN9:CN11)</f>
        <v>539323</v>
      </c>
      <c r="CO12" s="14">
        <f ca="1">SUM(CO9:CO11)</f>
        <v>38243</v>
      </c>
      <c r="CP12" s="15">
        <f ca="1">IF(CO12=0,0,IF(CM12=0,1,CO12/CM12))</f>
        <v>7.6321146323940284E-2</v>
      </c>
      <c r="CQ12" s="14">
        <f>SUM(CQ9:CQ11)</f>
        <v>7349305</v>
      </c>
      <c r="CR12" s="14">
        <f ca="1">SUM(CR9:CR11)</f>
        <v>6494620</v>
      </c>
      <c r="CS12" s="14">
        <f ca="1">SUM(CS9:CS11)</f>
        <v>-854685</v>
      </c>
      <c r="CT12" s="15">
        <f ca="1">IF(CS12=0,0,IF(CQ12=0,1,CS12/CQ12))</f>
        <v>-0.1162946700402283</v>
      </c>
      <c r="CW12" s="12"/>
      <c r="CX12" s="12"/>
      <c r="CZ12" s="89"/>
      <c r="DA12" s="89"/>
      <c r="DB12" s="89"/>
      <c r="DC12" s="89"/>
      <c r="DD12" s="89"/>
      <c r="DE12" s="89"/>
      <c r="DF12" s="89"/>
      <c r="DG12" s="89"/>
      <c r="DH12" s="89"/>
      <c r="DI12" s="89"/>
      <c r="DJ12" s="89"/>
      <c r="DK12" s="89"/>
      <c r="DL12" s="12"/>
      <c r="DM12" s="12"/>
      <c r="DN12" s="89"/>
      <c r="DO12" s="89"/>
      <c r="DP12" s="89"/>
      <c r="DQ12" s="89"/>
      <c r="DR12" s="89"/>
      <c r="DS12" s="89"/>
      <c r="DT12" s="89"/>
      <c r="DU12" s="89"/>
      <c r="DV12" s="89"/>
      <c r="DW12" s="89"/>
      <c r="DX12" s="89"/>
      <c r="DY12" s="89"/>
      <c r="DZ12"/>
    </row>
    <row r="13" spans="1:130" s="12" customFormat="1" ht="15.6">
      <c r="A13" s="91"/>
      <c r="B13" s="28"/>
      <c r="C13" s="9"/>
      <c r="D13" s="9"/>
      <c r="E13" s="10"/>
      <c r="F13" s="11"/>
      <c r="G13" s="9"/>
      <c r="H13" s="13"/>
      <c r="I13" s="10"/>
      <c r="J13" s="11"/>
      <c r="K13" s="9"/>
      <c r="L13" s="9"/>
      <c r="M13" s="10"/>
      <c r="N13" s="11"/>
      <c r="O13" s="9"/>
      <c r="P13" s="13"/>
      <c r="Q13" s="10"/>
      <c r="R13" s="11"/>
      <c r="S13" s="9"/>
      <c r="T13" s="9"/>
      <c r="U13" s="10"/>
      <c r="V13" s="11"/>
      <c r="W13" s="9"/>
      <c r="X13" s="13"/>
      <c r="Y13" s="10"/>
      <c r="Z13" s="11"/>
      <c r="AA13" s="9"/>
      <c r="AB13" s="9"/>
      <c r="AC13" s="10"/>
      <c r="AD13" s="11"/>
      <c r="AE13" s="9"/>
      <c r="AF13" s="13"/>
      <c r="AG13" s="10"/>
      <c r="AH13" s="11"/>
      <c r="AI13" s="9"/>
      <c r="AJ13" s="9"/>
      <c r="AK13" s="10"/>
      <c r="AL13" s="11"/>
      <c r="AM13" s="9"/>
      <c r="AN13" s="13"/>
      <c r="AO13" s="10"/>
      <c r="AP13" s="11"/>
      <c r="AQ13" s="9"/>
      <c r="AR13" s="9"/>
      <c r="AS13" s="10"/>
      <c r="AT13" s="11"/>
      <c r="AU13" s="9"/>
      <c r="AV13" s="13"/>
      <c r="AW13" s="10"/>
      <c r="AX13" s="11"/>
      <c r="AY13" s="9"/>
      <c r="AZ13" s="9"/>
      <c r="BA13" s="10"/>
      <c r="BB13" s="11"/>
      <c r="BC13" s="9"/>
      <c r="BD13" s="13"/>
      <c r="BE13" s="10"/>
      <c r="BF13" s="11"/>
      <c r="BG13" s="9"/>
      <c r="BH13" s="9"/>
      <c r="BI13" s="10"/>
      <c r="BJ13" s="11"/>
      <c r="BK13" s="9"/>
      <c r="BL13" s="13"/>
      <c r="BM13" s="10"/>
      <c r="BN13" s="11"/>
      <c r="BO13" s="9"/>
      <c r="BP13" s="9"/>
      <c r="BQ13" s="10"/>
      <c r="BR13" s="11"/>
      <c r="BS13" s="9"/>
      <c r="BT13" s="13"/>
      <c r="BU13" s="10"/>
      <c r="BV13" s="11"/>
      <c r="BW13" s="9"/>
      <c r="BX13" s="9"/>
      <c r="BY13" s="10"/>
      <c r="BZ13" s="11"/>
      <c r="CA13" s="9"/>
      <c r="CB13" s="13"/>
      <c r="CC13" s="10"/>
      <c r="CD13" s="11"/>
      <c r="CE13" s="9"/>
      <c r="CF13" s="9"/>
      <c r="CG13" s="10"/>
      <c r="CH13" s="11"/>
      <c r="CI13" s="9"/>
      <c r="CJ13" s="13"/>
      <c r="CK13" s="10"/>
      <c r="CL13" s="11"/>
      <c r="CM13" s="9"/>
      <c r="CN13" s="9"/>
      <c r="CO13" s="10"/>
      <c r="CP13" s="11"/>
      <c r="CQ13" s="9"/>
      <c r="CR13" s="13"/>
      <c r="CS13" s="10"/>
      <c r="CT13" s="11"/>
      <c r="CY13" s="16"/>
      <c r="CZ13" s="89"/>
      <c r="DA13" s="89"/>
      <c r="DB13" s="89"/>
      <c r="DC13" s="89"/>
      <c r="DD13" s="89"/>
      <c r="DE13" s="89"/>
      <c r="DF13" s="89"/>
      <c r="DG13" s="89"/>
      <c r="DH13" s="89"/>
      <c r="DI13" s="89"/>
      <c r="DJ13" s="89"/>
      <c r="DK13" s="89"/>
      <c r="DN13" s="89"/>
      <c r="DO13" s="89"/>
      <c r="DP13" s="89"/>
      <c r="DQ13" s="89"/>
      <c r="DR13" s="89"/>
      <c r="DS13" s="89"/>
      <c r="DT13" s="89"/>
      <c r="DU13" s="89"/>
      <c r="DV13" s="89"/>
      <c r="DW13" s="89"/>
      <c r="DX13" s="89"/>
      <c r="DY13" s="89"/>
      <c r="DZ13"/>
    </row>
    <row r="14" spans="1:130" s="12" customFormat="1" ht="15" customHeight="1">
      <c r="A14" s="99"/>
      <c r="B14" s="31" t="s">
        <v>6</v>
      </c>
      <c r="C14" s="21">
        <f>+CZ14</f>
        <v>223608</v>
      </c>
      <c r="D14" s="21">
        <f ca="1">OFFSET(CZ14,0,14,1,1)</f>
        <v>194505</v>
      </c>
      <c r="E14" s="21">
        <f ca="1">SUM(D14-C14)</f>
        <v>-29103</v>
      </c>
      <c r="F14" s="22">
        <f ca="1">IF(E14=0,0,IF(C14=0,1,E14/C14))</f>
        <v>-0.13015187292046795</v>
      </c>
      <c r="G14" s="21">
        <f>SUMIF($C$6:F$6,G$5,$C14:F14)</f>
        <v>223608</v>
      </c>
      <c r="H14" s="21">
        <f ca="1">SUMIF($C$6:G$6,H$5,$C14:G14)</f>
        <v>194505</v>
      </c>
      <c r="I14" s="21">
        <f ca="1">SUM(H14-G14)</f>
        <v>-29103</v>
      </c>
      <c r="J14" s="22">
        <f ca="1">IF(I14=0,0,IF(G14=0,1,I14/G14))</f>
        <v>-0.13015187292046795</v>
      </c>
      <c r="K14" s="21">
        <f>+DA14</f>
        <v>204616</v>
      </c>
      <c r="L14" s="21">
        <f ca="1">OFFSET(DA14,0,14,1,1)</f>
        <v>187035</v>
      </c>
      <c r="M14" s="21">
        <f ca="1">SUM(L14-K14)</f>
        <v>-17581</v>
      </c>
      <c r="N14" s="22">
        <f ca="1">IF(M14=0,0,IF(K14=0,1,M14/K14))</f>
        <v>-8.5921922039332216E-2</v>
      </c>
      <c r="O14" s="21">
        <f>SUMIF($C$6:N$6,O$5,$C14:N14)</f>
        <v>428224</v>
      </c>
      <c r="P14" s="21">
        <f ca="1">SUMIF($C$6:O$6,P$5,$C14:O14)</f>
        <v>381540</v>
      </c>
      <c r="Q14" s="21">
        <f ca="1">SUM(P14-O14)</f>
        <v>-46684</v>
      </c>
      <c r="R14" s="22">
        <f ca="1">IF(Q14=0,0,IF(O14=0,1,Q14/O14))</f>
        <v>-0.10901771035719623</v>
      </c>
      <c r="S14" s="21">
        <f>+DB14</f>
        <v>263921</v>
      </c>
      <c r="T14" s="21">
        <f ca="1">OFFSET(DB14,0,14,1,1)</f>
        <v>233018</v>
      </c>
      <c r="U14" s="21">
        <f ca="1">SUM(T14-S14)</f>
        <v>-30903</v>
      </c>
      <c r="V14" s="22">
        <f ca="1">IF(U14=0,0,IF(S14=0,1,U14/S14))</f>
        <v>-0.11709185703297578</v>
      </c>
      <c r="W14" s="21">
        <f>SUMIF($C$6:V$6,W$5,$C14:V14)</f>
        <v>692145</v>
      </c>
      <c r="X14" s="21">
        <f ca="1">SUMIF($C$6:W$6,X$5,$C14:W14)</f>
        <v>614558</v>
      </c>
      <c r="Y14" s="21">
        <f ca="1">SUM(X14-W14)</f>
        <v>-77587</v>
      </c>
      <c r="Z14" s="22">
        <f ca="1">IF(Y14=0,0,IF(W14=0,1,Y14/W14))</f>
        <v>-0.11209645377774888</v>
      </c>
      <c r="AA14" s="21">
        <f>+DC14</f>
        <v>263086</v>
      </c>
      <c r="AB14" s="21">
        <f ca="1">OFFSET(DC14,0,14,1,1)</f>
        <v>239234</v>
      </c>
      <c r="AC14" s="21">
        <f ca="1">SUM(AB14-AA14)</f>
        <v>-23852</v>
      </c>
      <c r="AD14" s="22">
        <f ca="1">IF(AC14=0,0,IF(AA14=0,1,AC14/AA14))</f>
        <v>-9.0662368959199657E-2</v>
      </c>
      <c r="AE14" s="21">
        <f>SUMIF($C$6:AD$6,AE$5,$C14:AD14)</f>
        <v>955231</v>
      </c>
      <c r="AF14" s="21">
        <f ca="1">SUMIF($C$6:AE$6,AF$5,$C14:AE14)</f>
        <v>853792</v>
      </c>
      <c r="AG14" s="21">
        <f ca="1">SUM(AF14-AE14)</f>
        <v>-101439</v>
      </c>
      <c r="AH14" s="22">
        <f ca="1">IF(AG14=0,0,IF(AE14=0,1,AG14/AE14))</f>
        <v>-0.10619316165409205</v>
      </c>
      <c r="AI14" s="21">
        <f>+DD14</f>
        <v>306467</v>
      </c>
      <c r="AJ14" s="21">
        <f ca="1">OFFSET(DD14,0,14,1,1)</f>
        <v>283931</v>
      </c>
      <c r="AK14" s="21">
        <f ca="1">SUM(AJ14-AI14)</f>
        <v>-22536</v>
      </c>
      <c r="AL14" s="22">
        <f ca="1">IF(AK14=0,0,IF(AI14=0,1,AK14/AI14))</f>
        <v>-7.3534834093067117E-2</v>
      </c>
      <c r="AM14" s="21">
        <f>SUMIF($C$6:AL$6,AM$5,$C14:AL14)</f>
        <v>1261698</v>
      </c>
      <c r="AN14" s="21">
        <f ca="1">SUMIF($C$6:AM$6,AN$5,$C14:AM14)</f>
        <v>1137723</v>
      </c>
      <c r="AO14" s="21">
        <f ca="1">SUM(AN14-AM14)</f>
        <v>-123975</v>
      </c>
      <c r="AP14" s="22">
        <f ca="1">IF(AO14=0,0,IF(AM14=0,1,AO14/AM14))</f>
        <v>-9.8260439502955543E-2</v>
      </c>
      <c r="AQ14" s="21">
        <f>+DE14</f>
        <v>308000</v>
      </c>
      <c r="AR14" s="21">
        <f ca="1">OFFSET(DE14,0,14,1,1)</f>
        <v>268791</v>
      </c>
      <c r="AS14" s="21">
        <f ca="1">SUM(AR14-AQ14)</f>
        <v>-39209</v>
      </c>
      <c r="AT14" s="22">
        <f ca="1">IF(AS14=0,0,IF(AQ14=0,1,AS14/AQ14))</f>
        <v>-0.12730194805194806</v>
      </c>
      <c r="AU14" s="21">
        <f>SUMIF($C$6:AT$6,AU$5,$C14:AT14)</f>
        <v>1569698</v>
      </c>
      <c r="AV14" s="21">
        <f ca="1">SUMIF($C$6:AU$6,AV$5,$C14:AU14)</f>
        <v>1406514</v>
      </c>
      <c r="AW14" s="21">
        <f ca="1">SUM(AV14-AU14)</f>
        <v>-163184</v>
      </c>
      <c r="AX14" s="22">
        <f ca="1">IF(AW14=0,0,IF(AU14=0,1,AW14/AU14))</f>
        <v>-0.10395885068337986</v>
      </c>
      <c r="AY14" s="21">
        <f>+DF14</f>
        <v>355859</v>
      </c>
      <c r="AZ14" s="21">
        <f ca="1">OFFSET(DF14,0,14,1,1)</f>
        <v>331405</v>
      </c>
      <c r="BA14" s="21">
        <f ca="1">SUM(AZ14-AY14)</f>
        <v>-24454</v>
      </c>
      <c r="BB14" s="22">
        <f ca="1">IF(BA14=0,0,IF(AY14=0,1,BA14/AY14))</f>
        <v>-6.8718228287046268E-2</v>
      </c>
      <c r="BC14" s="21">
        <f>SUMIF($C$6:BB$6,BC$5,$C14:BB14)</f>
        <v>1925557</v>
      </c>
      <c r="BD14" s="21">
        <f ca="1">SUMIF($C$6:BC$6,BD$5,$C14:BC14)</f>
        <v>1737919</v>
      </c>
      <c r="BE14" s="21">
        <f ca="1">SUM(BD14-BC14)</f>
        <v>-187638</v>
      </c>
      <c r="BF14" s="22">
        <f ca="1">IF(BE14=0,0,IF(BC14=0,1,BE14/BC14))</f>
        <v>-9.7446089624976043E-2</v>
      </c>
      <c r="BG14" s="21">
        <f>+DG14</f>
        <v>385329</v>
      </c>
      <c r="BH14" s="21">
        <f ca="1">OFFSET(DG14,0,14,1,1)</f>
        <v>346918</v>
      </c>
      <c r="BI14" s="21">
        <f ca="1">SUM(BH14-BG14)</f>
        <v>-38411</v>
      </c>
      <c r="BJ14" s="22">
        <f ca="1">IF(BI14=0,0,IF(BG14=0,1,BI14/BG14))</f>
        <v>-9.9683646961427771E-2</v>
      </c>
      <c r="BK14" s="21">
        <f>SUMIF($C$6:BJ$6,BK$5,$C14:BJ14)</f>
        <v>2310886</v>
      </c>
      <c r="BL14" s="21">
        <f ca="1">SUMIF($C$6:BK$6,BL$5,$C14:BK14)</f>
        <v>2084837</v>
      </c>
      <c r="BM14" s="21">
        <f ca="1">SUM(BL14-BK14)</f>
        <v>-226049</v>
      </c>
      <c r="BN14" s="22">
        <f ca="1">IF(BM14=0,0,IF(BK14=0,1,BM14/BK14))</f>
        <v>-9.7819191427011107E-2</v>
      </c>
      <c r="BO14" s="21">
        <f>+DH14</f>
        <v>280283</v>
      </c>
      <c r="BP14" s="21">
        <f ca="1">OFFSET(DH14,0,14,1,1)</f>
        <v>273357</v>
      </c>
      <c r="BQ14" s="21">
        <f ca="1">SUM(BP14-BO14)</f>
        <v>-6926</v>
      </c>
      <c r="BR14" s="22">
        <f ca="1">IF(BQ14=0,0,IF(BO14=0,1,BQ14/BO14))</f>
        <v>-2.471073878900968E-2</v>
      </c>
      <c r="BS14" s="21">
        <f>SUMIF($C$6:BR$6,BS$5,$C14:BR14)</f>
        <v>2591169</v>
      </c>
      <c r="BT14" s="21">
        <f ca="1">SUMIF($C$6:BS$6,BT$5,$C14:BS14)</f>
        <v>2358194</v>
      </c>
      <c r="BU14" s="21">
        <f ca="1">SUM(BT14-BS14)</f>
        <v>-232975</v>
      </c>
      <c r="BV14" s="22">
        <f ca="1">IF(BU14=0,0,IF(BS14=0,1,BU14/BS14))</f>
        <v>-8.9911155930006884E-2</v>
      </c>
      <c r="BW14" s="21">
        <f>+DI14</f>
        <v>277422</v>
      </c>
      <c r="BX14" s="21">
        <f ca="1">OFFSET(DI14,0,14,1,1)</f>
        <v>271890</v>
      </c>
      <c r="BY14" s="21">
        <f ca="1">SUM(BX14-BW14)</f>
        <v>-5532</v>
      </c>
      <c r="BZ14" s="22">
        <f ca="1">IF(BY14=0,0,IF(BW14=0,1,BY14/BW14))</f>
        <v>-1.9940740099919977E-2</v>
      </c>
      <c r="CA14" s="21">
        <f>SUMIF($C$6:BZ$6,CA$5,$C14:BZ14)</f>
        <v>2868591</v>
      </c>
      <c r="CB14" s="21">
        <f ca="1">SUMIF($C$6:CA$6,CB$5,$C14:CA14)</f>
        <v>2630084</v>
      </c>
      <c r="CC14" s="21">
        <f ca="1">SUM(CB14-CA14)</f>
        <v>-238507</v>
      </c>
      <c r="CD14" s="22">
        <f ca="1">IF(CC14=0,0,IF(CA14=0,1,CC14/CA14))</f>
        <v>-8.3144303248528631E-2</v>
      </c>
      <c r="CE14" s="21">
        <f>+DJ14</f>
        <v>245768</v>
      </c>
      <c r="CF14" s="21">
        <f ca="1">OFFSET(DJ14,0,14,1,1)</f>
        <v>255345</v>
      </c>
      <c r="CG14" s="21">
        <f ca="1">SUM(CF14-CE14)</f>
        <v>9577</v>
      </c>
      <c r="CH14" s="22">
        <f ca="1">IF(CG14=0,0,IF(CE14=0,1,CG14/CE14))</f>
        <v>3.8967644282412679E-2</v>
      </c>
      <c r="CI14" s="21">
        <f>SUMIF($C$6:CH$6,CI$5,$C14:CH14)</f>
        <v>3114359</v>
      </c>
      <c r="CJ14" s="21">
        <f ca="1">SUMIF($C$6:CI$6,CJ$5,$C14:CI14)</f>
        <v>2885429</v>
      </c>
      <c r="CK14" s="21">
        <f ca="1">SUM(CJ14-CI14)</f>
        <v>-228930</v>
      </c>
      <c r="CL14" s="22">
        <f ca="1">IF(CK14=0,0,IF(CI14=0,1,CK14/CI14))</f>
        <v>-7.3507903231451482E-2</v>
      </c>
      <c r="CM14" s="21">
        <f>+DK14</f>
        <v>225285</v>
      </c>
      <c r="CN14" s="21">
        <f ca="1">OFFSET(DK14,0,14,1,1)</f>
        <v>244955</v>
      </c>
      <c r="CO14" s="21">
        <f ca="1">SUM(CN14-CM14)</f>
        <v>19670</v>
      </c>
      <c r="CP14" s="22">
        <f ca="1">IF(CO14=0,0,IF(CM14=0,1,CO14/CM14))</f>
        <v>8.7311627494063071E-2</v>
      </c>
      <c r="CQ14" s="21">
        <f>SUMIF($C$6:CP$6,CQ$5,$C14:CP14)</f>
        <v>3339644</v>
      </c>
      <c r="CR14" s="21">
        <f ca="1">SUMIF($C$6:CQ$6,CR$5,$C14:CQ14)</f>
        <v>3130384</v>
      </c>
      <c r="CS14" s="21">
        <f ca="1">SUM(CR14-CQ14)</f>
        <v>-209260</v>
      </c>
      <c r="CT14" s="22">
        <f ca="1">IF(CS14=0,0,IF(CQ14=0,1,CS14/CQ14))</f>
        <v>-6.2659373274516691E-2</v>
      </c>
      <c r="CW14" s="12" t="s">
        <v>10</v>
      </c>
      <c r="CX14" s="81" t="s">
        <v>6</v>
      </c>
      <c r="CZ14" s="88">
        <f>SUMIF(BWB!$A$73:$A$78,'2008-2009'!CZ$7,BWB!D$73:D$78)</f>
        <v>223608</v>
      </c>
      <c r="DA14" s="88">
        <f>SUMIF(BWB!$A$73:$A$78,'2008-2009'!DA$7,BWB!E$73:E$78)</f>
        <v>204616</v>
      </c>
      <c r="DB14" s="88">
        <f>SUMIF(BWB!$A$73:$A$78,'2008-2009'!DB$7,BWB!F$73:F$78)</f>
        <v>263921</v>
      </c>
      <c r="DC14" s="88">
        <f>SUMIF(BWB!$A$73:$A$78,'2008-2009'!DC$7,BWB!G$73:G$78)</f>
        <v>263086</v>
      </c>
      <c r="DD14" s="88">
        <f>SUMIF(BWB!$A$73:$A$78,'2008-2009'!DD$7,BWB!H$73:H$78)</f>
        <v>306467</v>
      </c>
      <c r="DE14" s="88">
        <f>SUMIF(BWB!$A$73:$A$78,'2008-2009'!DE$7,BWB!I$73:I$78)</f>
        <v>308000</v>
      </c>
      <c r="DF14" s="88">
        <f>SUMIF(BWB!$A$73:$A$78,'2008-2009'!DF$7,BWB!J$73:J$78)</f>
        <v>355859</v>
      </c>
      <c r="DG14" s="88">
        <f>SUMIF(BWB!$A$73:$A$78,'2008-2009'!DG$7,BWB!K$73:K$78)</f>
        <v>385329</v>
      </c>
      <c r="DH14" s="88">
        <f>SUMIF(BWB!$A$73:$A$78,'2008-2009'!DH$7,BWB!L$73:L$78)</f>
        <v>280283</v>
      </c>
      <c r="DI14" s="88">
        <f>SUMIF(BWB!$A$73:$A$78,'2008-2009'!DI$7,BWB!M$73:M$78)</f>
        <v>277422</v>
      </c>
      <c r="DJ14" s="88">
        <f>SUMIF(BWB!$A$73:$A$78,'2008-2009'!DJ$7,BWB!N$73:N$78)</f>
        <v>245768</v>
      </c>
      <c r="DK14" s="88">
        <f>SUMIF(BWB!$A$73:$A$78,'2008-2009'!DK$7,BWB!O$73:O$78)</f>
        <v>225285</v>
      </c>
      <c r="DN14" s="88">
        <f>SUMIF(BWB!$A$73:$A$78,'2008-2009'!DN$7,BWB!D$73:D$78)</f>
        <v>194505</v>
      </c>
      <c r="DO14" s="88">
        <f>SUMIF(BWB!$A$73:$A$78,'2008-2009'!DO$7,BWB!E$73:E$78)</f>
        <v>187035</v>
      </c>
      <c r="DP14" s="88">
        <f>SUMIF(BWB!$A$73:$A$78,'2008-2009'!DP$7,BWB!F$73:F$78)</f>
        <v>233018</v>
      </c>
      <c r="DQ14" s="88">
        <f>SUMIF(BWB!$A$73:$A$78,'2008-2009'!DQ$7,BWB!G$73:G$78)</f>
        <v>239234</v>
      </c>
      <c r="DR14" s="88">
        <f>SUMIF(BWB!$A$73:$A$78,'2008-2009'!DR$7,BWB!H$73:H$78)</f>
        <v>283931</v>
      </c>
      <c r="DS14" s="88">
        <f>SUMIF(BWB!$A$73:$A$78,'2008-2009'!DS$7,BWB!I$73:I$78)</f>
        <v>268791</v>
      </c>
      <c r="DT14" s="88">
        <f>SUMIF(BWB!$A$73:$A$78,'2008-2009'!DT$7,BWB!J$73:J$78)</f>
        <v>331405</v>
      </c>
      <c r="DU14" s="88">
        <f>SUMIF(BWB!$A$73:$A$78,'2008-2009'!DU$7,BWB!K$73:K$78)</f>
        <v>346918</v>
      </c>
      <c r="DV14" s="88">
        <f>SUMIF(BWB!$A$73:$A$78,'2008-2009'!DV$7,BWB!L$73:L$78)</f>
        <v>273357</v>
      </c>
      <c r="DW14" s="88">
        <f>SUMIF(BWB!$A$73:$A$78,'2008-2009'!DW$7,BWB!M$73:M$78)</f>
        <v>271890</v>
      </c>
      <c r="DX14" s="88">
        <f>SUMIF(BWB!$A$73:$A$78,'2008-2009'!DX$7,BWB!N$73:N$78)</f>
        <v>255345</v>
      </c>
      <c r="DY14" s="88">
        <f>SUMIF(BWB!$A$73:$A$78,'2008-2009'!DY$7,BWB!O$73:O$78)</f>
        <v>244955</v>
      </c>
      <c r="DZ14"/>
    </row>
    <row r="15" spans="1:130" s="12" customFormat="1" ht="15.6">
      <c r="A15" s="101" t="str">
        <f>+CW16</f>
        <v>Blue Water Bridge</v>
      </c>
      <c r="B15" s="29" t="s">
        <v>7</v>
      </c>
      <c r="C15" s="21">
        <f>+CZ15</f>
        <v>132664</v>
      </c>
      <c r="D15" s="21">
        <f ca="1">OFFSET(CZ15,0,14,1,1)</f>
        <v>92677</v>
      </c>
      <c r="E15" s="21">
        <f ca="1">SUM(D15-C15)</f>
        <v>-39987</v>
      </c>
      <c r="F15" s="22">
        <f ca="1">IF(E15=0,0,IF(C15=0,1,E15/C15))</f>
        <v>-0.30141560634384612</v>
      </c>
      <c r="G15" s="21">
        <f>SUMIF($C$6:F$6,G$5,$C15:F15)</f>
        <v>132664</v>
      </c>
      <c r="H15" s="21">
        <f ca="1">SUMIF($C$6:G$6,H$5,$C15:G15)</f>
        <v>92677</v>
      </c>
      <c r="I15" s="21">
        <f ca="1">SUM(H15-G15)</f>
        <v>-39987</v>
      </c>
      <c r="J15" s="22">
        <f ca="1">IF(I15=0,0,IF(G15=0,1,I15/G15))</f>
        <v>-0.30141560634384612</v>
      </c>
      <c r="K15" s="21">
        <f>+DA15</f>
        <v>131212</v>
      </c>
      <c r="L15" s="21">
        <f ca="1">OFFSET(DA15,0,14,1,1)</f>
        <v>97001</v>
      </c>
      <c r="M15" s="21">
        <f ca="1">SUM(L15-K15)</f>
        <v>-34211</v>
      </c>
      <c r="N15" s="22">
        <f ca="1">IF(M15=0,0,IF(K15=0,1,M15/K15))</f>
        <v>-0.26073072584824558</v>
      </c>
      <c r="O15" s="21">
        <f>SUMIF($C$6:N$6,O$5,$C15:N15)</f>
        <v>263876</v>
      </c>
      <c r="P15" s="21">
        <f ca="1">SUMIF($C$6:O$6,P$5,$C15:O15)</f>
        <v>189678</v>
      </c>
      <c r="Q15" s="21">
        <f ca="1">SUM(P15-O15)</f>
        <v>-74198</v>
      </c>
      <c r="R15" s="22">
        <f ca="1">IF(Q15=0,0,IF(O15=0,1,Q15/O15))</f>
        <v>-0.28118510209340752</v>
      </c>
      <c r="S15" s="21">
        <f>+DB15</f>
        <v>130542</v>
      </c>
      <c r="T15" s="21">
        <f ca="1">OFFSET(DB15,0,14,1,1)</f>
        <v>108740</v>
      </c>
      <c r="U15" s="21">
        <f ca="1">SUM(T15-S15)</f>
        <v>-21802</v>
      </c>
      <c r="V15" s="22">
        <f ca="1">IF(U15=0,0,IF(S15=0,1,U15/S15))</f>
        <v>-0.16701138330958618</v>
      </c>
      <c r="W15" s="21">
        <f>SUMIF($C$6:V$6,W$5,$C15:V15)</f>
        <v>394418</v>
      </c>
      <c r="X15" s="21">
        <f ca="1">SUMIF($C$6:W$6,X$5,$C15:W15)</f>
        <v>298418</v>
      </c>
      <c r="Y15" s="21">
        <f ca="1">SUM(X15-W15)</f>
        <v>-96000</v>
      </c>
      <c r="Z15" s="22">
        <f ca="1">IF(Y15=0,0,IF(W15=0,1,Y15/W15))</f>
        <v>-0.24339659954667384</v>
      </c>
      <c r="AA15" s="21">
        <f>+DC15</f>
        <v>140611</v>
      </c>
      <c r="AB15" s="21">
        <f ca="1">OFFSET(DC15,0,14,1,1)</f>
        <v>107384</v>
      </c>
      <c r="AC15" s="21">
        <f ca="1">SUM(AB15-AA15)</f>
        <v>-33227</v>
      </c>
      <c r="AD15" s="22">
        <f ca="1">IF(AC15=0,0,IF(AA15=0,1,AC15/AA15))</f>
        <v>-0.23630441430613536</v>
      </c>
      <c r="AE15" s="21">
        <f>SUMIF($C$6:AD$6,AE$5,$C15:AD15)</f>
        <v>535029</v>
      </c>
      <c r="AF15" s="21">
        <f ca="1">SUMIF($C$6:AE$6,AF$5,$C15:AE15)</f>
        <v>405802</v>
      </c>
      <c r="AG15" s="21">
        <f ca="1">SUM(AF15-AE15)</f>
        <v>-129227</v>
      </c>
      <c r="AH15" s="22">
        <f ca="1">IF(AG15=0,0,IF(AE15=0,1,AG15/AE15))</f>
        <v>-0.24153270196568785</v>
      </c>
      <c r="AI15" s="21">
        <f>+DD15</f>
        <v>142123</v>
      </c>
      <c r="AJ15" s="21">
        <f ca="1">OFFSET(DD15,0,14,1,1)</f>
        <v>105757</v>
      </c>
      <c r="AK15" s="21">
        <f ca="1">SUM(AJ15-AI15)</f>
        <v>-36366</v>
      </c>
      <c r="AL15" s="22">
        <f ca="1">IF(AK15=0,0,IF(AI15=0,1,AK15/AI15))</f>
        <v>-0.25587695165455276</v>
      </c>
      <c r="AM15" s="21">
        <f>SUMIF($C$6:AL$6,AM$5,$C15:AL15)</f>
        <v>677152</v>
      </c>
      <c r="AN15" s="21">
        <f ca="1">SUMIF($C$6:AM$6,AN$5,$C15:AM15)</f>
        <v>511559</v>
      </c>
      <c r="AO15" s="21">
        <f ca="1">SUM(AN15-AM15)</f>
        <v>-165593</v>
      </c>
      <c r="AP15" s="22">
        <f ca="1">IF(AO15=0,0,IF(AM15=0,1,AO15/AM15))</f>
        <v>-0.24454332262180425</v>
      </c>
      <c r="AQ15" s="21">
        <f>+DE15</f>
        <v>144898</v>
      </c>
      <c r="AR15" s="21">
        <f ca="1">OFFSET(DE15,0,14,1,1)</f>
        <v>110065</v>
      </c>
      <c r="AS15" s="21">
        <f ca="1">SUM(AR15-AQ15)</f>
        <v>-34833</v>
      </c>
      <c r="AT15" s="22">
        <f ca="1">IF(AS15=0,0,IF(AQ15=0,1,AS15/AQ15))</f>
        <v>-0.24039669284600201</v>
      </c>
      <c r="AU15" s="21">
        <f>SUMIF($C$6:AT$6,AU$5,$C15:AT15)</f>
        <v>822050</v>
      </c>
      <c r="AV15" s="21">
        <f ca="1">SUMIF($C$6:AU$6,AV$5,$C15:AU15)</f>
        <v>621624</v>
      </c>
      <c r="AW15" s="21">
        <f ca="1">SUM(AV15-AU15)</f>
        <v>-200426</v>
      </c>
      <c r="AX15" s="22">
        <f ca="1">IF(AW15=0,0,IF(AU15=0,1,AW15/AU15))</f>
        <v>-0.24381242016908947</v>
      </c>
      <c r="AY15" s="21">
        <f>+DF15</f>
        <v>131232</v>
      </c>
      <c r="AZ15" s="21">
        <f ca="1">OFFSET(DF15,0,14,1,1)</f>
        <v>109157</v>
      </c>
      <c r="BA15" s="21">
        <f ca="1">SUM(AZ15-AY15)</f>
        <v>-22075</v>
      </c>
      <c r="BB15" s="22">
        <f ca="1">IF(BA15=0,0,IF(AY15=0,1,BA15/AY15))</f>
        <v>-0.16821354547671299</v>
      </c>
      <c r="BC15" s="21">
        <f>SUMIF($C$6:BB$6,BC$5,$C15:BB15)</f>
        <v>953282</v>
      </c>
      <c r="BD15" s="21">
        <f ca="1">SUMIF($C$6:BC$6,BD$5,$C15:BC15)</f>
        <v>730781</v>
      </c>
      <c r="BE15" s="21">
        <f ca="1">SUM(BD15-BC15)</f>
        <v>-222501</v>
      </c>
      <c r="BF15" s="22">
        <f ca="1">IF(BE15=0,0,IF(BC15=0,1,BE15/BC15))</f>
        <v>-0.23340522531632824</v>
      </c>
      <c r="BG15" s="21">
        <f>+DG15</f>
        <v>133945</v>
      </c>
      <c r="BH15" s="21">
        <f ca="1">OFFSET(DG15,0,14,1,1)</f>
        <v>115795</v>
      </c>
      <c r="BI15" s="21">
        <f ca="1">SUM(BH15-BG15)</f>
        <v>-18150</v>
      </c>
      <c r="BJ15" s="22">
        <f ca="1">IF(BI15=0,0,IF(BG15=0,1,BI15/BG15))</f>
        <v>-0.13550337825226771</v>
      </c>
      <c r="BK15" s="21">
        <f>SUMIF($C$6:BJ$6,BK$5,$C15:BJ15)</f>
        <v>1087227</v>
      </c>
      <c r="BL15" s="21">
        <f ca="1">SUMIF($C$6:BK$6,BL$5,$C15:BK15)</f>
        <v>846576</v>
      </c>
      <c r="BM15" s="21">
        <f ca="1">SUM(BL15-BK15)</f>
        <v>-240651</v>
      </c>
      <c r="BN15" s="22">
        <f ca="1">IF(BM15=0,0,IF(BK15=0,1,BM15/BK15))</f>
        <v>-0.22134384079865566</v>
      </c>
      <c r="BO15" s="21">
        <f>+DH15</f>
        <v>136845</v>
      </c>
      <c r="BP15" s="21">
        <f ca="1">OFFSET(DH15,0,14,1,1)</f>
        <v>127406</v>
      </c>
      <c r="BQ15" s="21">
        <f ca="1">SUM(BP15-BO15)</f>
        <v>-9439</v>
      </c>
      <c r="BR15" s="22">
        <f ca="1">IF(BQ15=0,0,IF(BO15=0,1,BQ15/BO15))</f>
        <v>-6.8975848587818328E-2</v>
      </c>
      <c r="BS15" s="21">
        <f>SUMIF($C$6:BR$6,BS$5,$C15:BR15)</f>
        <v>1224072</v>
      </c>
      <c r="BT15" s="21">
        <f ca="1">SUMIF($C$6:BS$6,BT$5,$C15:BS15)</f>
        <v>973982</v>
      </c>
      <c r="BU15" s="21">
        <f ca="1">SUM(BT15-BS15)</f>
        <v>-250090</v>
      </c>
      <c r="BV15" s="22">
        <f ca="1">IF(BU15=0,0,IF(BS15=0,1,BU15/BS15))</f>
        <v>-0.20430987719676622</v>
      </c>
      <c r="BW15" s="21">
        <f>+DI15</f>
        <v>138402</v>
      </c>
      <c r="BX15" s="21">
        <f ca="1">OFFSET(DI15,0,14,1,1)</f>
        <v>131091</v>
      </c>
      <c r="BY15" s="21">
        <f ca="1">SUM(BX15-BW15)</f>
        <v>-7311</v>
      </c>
      <c r="BZ15" s="22">
        <f ca="1">IF(BY15=0,0,IF(BW15=0,1,BY15/BW15))</f>
        <v>-5.2824381150561407E-2</v>
      </c>
      <c r="CA15" s="21">
        <f>SUMIF($C$6:BZ$6,CA$5,$C15:BZ15)</f>
        <v>1362474</v>
      </c>
      <c r="CB15" s="21">
        <f ca="1">SUMIF($C$6:CA$6,CB$5,$C15:CA15)</f>
        <v>1105073</v>
      </c>
      <c r="CC15" s="21">
        <f ca="1">SUM(CB15-CA15)</f>
        <v>-257401</v>
      </c>
      <c r="CD15" s="22">
        <f ca="1">IF(CC15=0,0,IF(CA15=0,1,CC15/CA15))</f>
        <v>-0.18892177025029469</v>
      </c>
      <c r="CE15" s="21">
        <f>+DJ15</f>
        <v>113505</v>
      </c>
      <c r="CF15" s="21">
        <f ca="1">OFFSET(DJ15,0,14,1,1)</f>
        <v>123422</v>
      </c>
      <c r="CG15" s="21">
        <f ca="1">SUM(CF15-CE15)</f>
        <v>9917</v>
      </c>
      <c r="CH15" s="22">
        <f ca="1">IF(CG15=0,0,IF(CE15=0,1,CG15/CE15))</f>
        <v>8.7370600414078681E-2</v>
      </c>
      <c r="CI15" s="21">
        <f>SUMIF($C$6:CH$6,CI$5,$C15:CH15)</f>
        <v>1475979</v>
      </c>
      <c r="CJ15" s="21">
        <f ca="1">SUMIF($C$6:CI$6,CJ$5,$C15:CI15)</f>
        <v>1228495</v>
      </c>
      <c r="CK15" s="21">
        <f ca="1">SUM(CJ15-CI15)</f>
        <v>-247484</v>
      </c>
      <c r="CL15" s="22">
        <f ca="1">IF(CK15=0,0,IF(CI15=0,1,CK15/CI15))</f>
        <v>-0.16767447233327845</v>
      </c>
      <c r="CM15" s="21">
        <f>+DK15</f>
        <v>98449</v>
      </c>
      <c r="CN15" s="21">
        <f ca="1">OFFSET(DK15,0,14,1,1)</f>
        <v>115687</v>
      </c>
      <c r="CO15" s="21">
        <f ca="1">SUM(CN15-CM15)</f>
        <v>17238</v>
      </c>
      <c r="CP15" s="22">
        <f ca="1">IF(CO15=0,0,IF(CM15=0,1,CO15/CM15))</f>
        <v>0.17509573484748447</v>
      </c>
      <c r="CQ15" s="21">
        <f>SUMIF($C$6:CP$6,CQ$5,$C15:CP15)</f>
        <v>1574428</v>
      </c>
      <c r="CR15" s="21">
        <f ca="1">SUMIF($C$6:CQ$6,CR$5,$C15:CQ15)</f>
        <v>1344182</v>
      </c>
      <c r="CS15" s="21">
        <f ca="1">SUM(CR15-CQ15)</f>
        <v>-230246</v>
      </c>
      <c r="CT15" s="22">
        <f ca="1">IF(CS15=0,0,IF(CQ15=0,1,CS15/CQ15))</f>
        <v>-0.14624104754234554</v>
      </c>
      <c r="CW15" s="12" t="s">
        <v>10</v>
      </c>
      <c r="CX15" s="81" t="s">
        <v>7</v>
      </c>
      <c r="CY15" s="16"/>
      <c r="CZ15" s="88">
        <f>SUMIF(BWB!$A$87:$A$92,'2008-2009'!CZ$7,BWB!D$87:D$92)</f>
        <v>132664</v>
      </c>
      <c r="DA15" s="88">
        <f>SUMIF(BWB!$A$87:$A$92,'2008-2009'!DA$7,BWB!E$87:E$92)</f>
        <v>131212</v>
      </c>
      <c r="DB15" s="88">
        <f>SUMIF(BWB!$A$87:$A$92,'2008-2009'!DB$7,BWB!F$87:F$92)</f>
        <v>130542</v>
      </c>
      <c r="DC15" s="88">
        <f>SUMIF(BWB!$A$87:$A$92,'2008-2009'!DC$7,BWB!G$87:G$92)</f>
        <v>140611</v>
      </c>
      <c r="DD15" s="88">
        <f>SUMIF(BWB!$A$87:$A$92,'2008-2009'!DD$7,BWB!H$87:H$92)</f>
        <v>142123</v>
      </c>
      <c r="DE15" s="88">
        <f>SUMIF(BWB!$A$87:$A$92,'2008-2009'!DE$7,BWB!I$87:I$92)</f>
        <v>144898</v>
      </c>
      <c r="DF15" s="88">
        <f>SUMIF(BWB!$A$87:$A$92,'2008-2009'!DF$7,BWB!J$87:J$92)</f>
        <v>131232</v>
      </c>
      <c r="DG15" s="88">
        <f>SUMIF(BWB!$A$87:$A$92,'2008-2009'!DG$7,BWB!K$87:K$92)</f>
        <v>133945</v>
      </c>
      <c r="DH15" s="88">
        <f>SUMIF(BWB!$A$87:$A$92,'2008-2009'!DH$7,BWB!L$87:L$92)</f>
        <v>136845</v>
      </c>
      <c r="DI15" s="88">
        <f>SUMIF(BWB!$A$87:$A$92,'2008-2009'!DI$7,BWB!M$87:M$92)</f>
        <v>138402</v>
      </c>
      <c r="DJ15" s="88">
        <f>SUMIF(BWB!$A$87:$A$92,'2008-2009'!DJ$7,BWB!N$87:N$92)</f>
        <v>113505</v>
      </c>
      <c r="DK15" s="88">
        <f>SUMIF(BWB!$A$87:$A$92,'2008-2009'!DK$7,BWB!O$87:O$92)</f>
        <v>98449</v>
      </c>
      <c r="DN15" s="88">
        <f>SUMIF(BWB!$A$87:$A$92,'2008-2009'!DN$7,BWB!D$87:D$92)</f>
        <v>92677</v>
      </c>
      <c r="DO15" s="88">
        <f>SUMIF(BWB!$A$87:$A$92,'2008-2009'!DO$7,BWB!E$87:E$92)</f>
        <v>97001</v>
      </c>
      <c r="DP15" s="88">
        <f>SUMIF(BWB!$A$87:$A$92,'2008-2009'!DP$7,BWB!F$87:F$92)</f>
        <v>108740</v>
      </c>
      <c r="DQ15" s="88">
        <f>SUMIF(BWB!$A$87:$A$92,'2008-2009'!DQ$7,BWB!G$87:G$92)</f>
        <v>107384</v>
      </c>
      <c r="DR15" s="88">
        <f>SUMIF(BWB!$A$87:$A$92,'2008-2009'!DR$7,BWB!H$87:H$92)</f>
        <v>105757</v>
      </c>
      <c r="DS15" s="88">
        <f>SUMIF(BWB!$A$87:$A$92,'2008-2009'!DS$7,BWB!I$87:I$92)</f>
        <v>110065</v>
      </c>
      <c r="DT15" s="88">
        <f>SUMIF(BWB!$A$87:$A$92,'2008-2009'!DT$7,BWB!J$87:J$92)</f>
        <v>109157</v>
      </c>
      <c r="DU15" s="88">
        <f>SUMIF(BWB!$A$87:$A$92,'2008-2009'!DU$7,BWB!K$87:K$92)</f>
        <v>115795</v>
      </c>
      <c r="DV15" s="88">
        <f>SUMIF(BWB!$A$87:$A$92,'2008-2009'!DV$7,BWB!L$87:L$92)</f>
        <v>127406</v>
      </c>
      <c r="DW15" s="88">
        <f>SUMIF(BWB!$A$87:$A$92,'2008-2009'!DW$7,BWB!M$87:M$92)</f>
        <v>131091</v>
      </c>
      <c r="DX15" s="88">
        <f>SUMIF(BWB!$A$87:$A$92,'2008-2009'!DX$7,BWB!N$87:N$92)</f>
        <v>123422</v>
      </c>
      <c r="DY15" s="88">
        <f>SUMIF(BWB!$A$87:$A$92,'2008-2009'!DY$7,BWB!O$87:O$92)</f>
        <v>115687</v>
      </c>
      <c r="DZ15"/>
    </row>
    <row r="16" spans="1:130" s="12" customFormat="1" ht="15.6">
      <c r="A16" s="100"/>
      <c r="B16" s="29" t="s">
        <v>8</v>
      </c>
      <c r="C16" s="87">
        <f>+CZ16</f>
        <v>426</v>
      </c>
      <c r="D16" s="87">
        <f ca="1">OFFSET(CZ16,0,14,1,1)</f>
        <v>364</v>
      </c>
      <c r="E16" s="87">
        <f ca="1">SUM(D16-C16)</f>
        <v>-62</v>
      </c>
      <c r="F16" s="22">
        <f ca="1">IF(E16=0,0,IF(C16=0,1,E16/C16))</f>
        <v>-0.14553990610328638</v>
      </c>
      <c r="G16" s="87">
        <f>SUMIF($C$6:F$6,G$5,$C16:F16)</f>
        <v>426</v>
      </c>
      <c r="H16" s="87">
        <f ca="1">SUMIF($C$6:G$6,H$5,$C16:G16)</f>
        <v>364</v>
      </c>
      <c r="I16" s="87">
        <f ca="1">SUM(H16-G16)</f>
        <v>-62</v>
      </c>
      <c r="J16" s="22">
        <f ca="1">IF(I16=0,0,IF(G16=0,1,I16/G16))</f>
        <v>-0.14553990610328638</v>
      </c>
      <c r="K16" s="87">
        <f>+DA16</f>
        <v>347</v>
      </c>
      <c r="L16" s="87">
        <f ca="1">OFFSET(DA16,0,14,1,1)</f>
        <v>387</v>
      </c>
      <c r="M16" s="87">
        <f ca="1">SUM(L16-K16)</f>
        <v>40</v>
      </c>
      <c r="N16" s="22">
        <f ca="1">IF(M16=0,0,IF(K16=0,1,M16/K16))</f>
        <v>0.11527377521613832</v>
      </c>
      <c r="O16" s="87">
        <f>SUMIF($C$6:N$6,O$5,$C16:N16)</f>
        <v>773</v>
      </c>
      <c r="P16" s="87">
        <f ca="1">SUMIF($C$6:O$6,P$5,$C16:O16)</f>
        <v>751</v>
      </c>
      <c r="Q16" s="87">
        <f ca="1">SUM(P16-O16)</f>
        <v>-22</v>
      </c>
      <c r="R16" s="22">
        <f ca="1">IF(Q16=0,0,IF(O16=0,1,Q16/O16))</f>
        <v>-2.8460543337645538E-2</v>
      </c>
      <c r="S16" s="87">
        <f>+DB16</f>
        <v>524</v>
      </c>
      <c r="T16" s="87">
        <f ca="1">OFFSET(DB16,0,14,1,1)</f>
        <v>400</v>
      </c>
      <c r="U16" s="87">
        <f ca="1">SUM(T16-S16)</f>
        <v>-124</v>
      </c>
      <c r="V16" s="22">
        <f ca="1">IF(U16=0,0,IF(S16=0,1,U16/S16))</f>
        <v>-0.23664122137404581</v>
      </c>
      <c r="W16" s="87">
        <f>SUMIF($C$6:V$6,W$5,$C16:V16)</f>
        <v>1297</v>
      </c>
      <c r="X16" s="87">
        <f ca="1">SUMIF($C$6:W$6,X$5,$C16:W16)</f>
        <v>1151</v>
      </c>
      <c r="Y16" s="87">
        <f ca="1">SUM(X16-W16)</f>
        <v>-146</v>
      </c>
      <c r="Z16" s="22">
        <f ca="1">IF(Y16=0,0,IF(W16=0,1,Y16/W16))</f>
        <v>-0.1125674633770239</v>
      </c>
      <c r="AA16" s="87">
        <f>+DC16</f>
        <v>628</v>
      </c>
      <c r="AB16" s="87">
        <f ca="1">OFFSET(DC16,0,14,1,1)</f>
        <v>523</v>
      </c>
      <c r="AC16" s="87">
        <f ca="1">SUM(AB16-AA16)</f>
        <v>-105</v>
      </c>
      <c r="AD16" s="22">
        <f ca="1">IF(AC16=0,0,IF(AA16=0,1,AC16/AA16))</f>
        <v>-0.16719745222929935</v>
      </c>
      <c r="AE16" s="87">
        <f>SUMIF($C$6:AD$6,AE$5,$C16:AD16)</f>
        <v>1925</v>
      </c>
      <c r="AF16" s="87">
        <f ca="1">SUMIF($C$6:AE$6,AF$5,$C16:AE16)</f>
        <v>1674</v>
      </c>
      <c r="AG16" s="87">
        <f ca="1">SUM(AF16-AE16)</f>
        <v>-251</v>
      </c>
      <c r="AH16" s="22">
        <f ca="1">IF(AG16=0,0,IF(AE16=0,1,AG16/AE16))</f>
        <v>-0.13038961038961039</v>
      </c>
      <c r="AI16" s="87">
        <f>+DD16</f>
        <v>733</v>
      </c>
      <c r="AJ16" s="87">
        <f ca="1">OFFSET(DD16,0,14,1,1)</f>
        <v>675</v>
      </c>
      <c r="AK16" s="87">
        <f ca="1">SUM(AJ16-AI16)</f>
        <v>-58</v>
      </c>
      <c r="AL16" s="22">
        <f ca="1">IF(AK16=0,0,IF(AI16=0,1,AK16/AI16))</f>
        <v>-7.9126875852660303E-2</v>
      </c>
      <c r="AM16" s="87">
        <f>SUMIF($C$6:AL$6,AM$5,$C16:AL16)</f>
        <v>2658</v>
      </c>
      <c r="AN16" s="87">
        <f ca="1">SUMIF($C$6:AM$6,AN$5,$C16:AM16)</f>
        <v>2349</v>
      </c>
      <c r="AO16" s="87">
        <f ca="1">SUM(AN16-AM16)</f>
        <v>-309</v>
      </c>
      <c r="AP16" s="22">
        <f ca="1">IF(AO16=0,0,IF(AM16=0,1,AO16/AM16))</f>
        <v>-0.1162528216704289</v>
      </c>
      <c r="AQ16" s="87">
        <f>+DE16</f>
        <v>713</v>
      </c>
      <c r="AR16" s="87">
        <f ca="1">OFFSET(DE16,0,14,1,1)</f>
        <v>593</v>
      </c>
      <c r="AS16" s="87">
        <f ca="1">SUM(AR16-AQ16)</f>
        <v>-120</v>
      </c>
      <c r="AT16" s="22">
        <f ca="1">IF(AS16=0,0,IF(AQ16=0,1,AS16/AQ16))</f>
        <v>-0.16830294530154277</v>
      </c>
      <c r="AU16" s="87">
        <f>SUMIF($C$6:AT$6,AU$5,$C16:AT16)</f>
        <v>3371</v>
      </c>
      <c r="AV16" s="87">
        <f ca="1">SUMIF($C$6:AU$6,AV$5,$C16:AU16)</f>
        <v>2942</v>
      </c>
      <c r="AW16" s="87">
        <f ca="1">SUM(AV16-AU16)</f>
        <v>-429</v>
      </c>
      <c r="AX16" s="22">
        <f ca="1">IF(AW16=0,0,IF(AU16=0,1,AW16/AU16))</f>
        <v>-0.12726194007712846</v>
      </c>
      <c r="AY16" s="87">
        <f>+DF16</f>
        <v>708</v>
      </c>
      <c r="AZ16" s="87">
        <f ca="1">OFFSET(DF16,0,14,1,1)</f>
        <v>557</v>
      </c>
      <c r="BA16" s="87">
        <f ca="1">SUM(AZ16-AY16)</f>
        <v>-151</v>
      </c>
      <c r="BB16" s="22">
        <f ca="1">IF(BA16=0,0,IF(AY16=0,1,BA16/AY16))</f>
        <v>-0.2132768361581921</v>
      </c>
      <c r="BC16" s="87">
        <f>SUMIF($C$6:BB$6,BC$5,$C16:BB16)</f>
        <v>4079</v>
      </c>
      <c r="BD16" s="87">
        <f ca="1">SUMIF($C$6:BC$6,BD$5,$C16:BC16)</f>
        <v>3499</v>
      </c>
      <c r="BE16" s="87">
        <f ca="1">SUM(BD16-BC16)</f>
        <v>-580</v>
      </c>
      <c r="BF16" s="22">
        <f ca="1">IF(BE16=0,0,IF(BC16=0,1,BE16/BC16))</f>
        <v>-0.14219171365530767</v>
      </c>
      <c r="BG16" s="87">
        <f>+DG16</f>
        <v>915</v>
      </c>
      <c r="BH16" s="87">
        <f ca="1">OFFSET(DG16,0,14,1,1)</f>
        <v>603</v>
      </c>
      <c r="BI16" s="87">
        <f ca="1">SUM(BH16-BG16)</f>
        <v>-312</v>
      </c>
      <c r="BJ16" s="22">
        <f ca="1">IF(BI16=0,0,IF(BG16=0,1,BI16/BG16))</f>
        <v>-0.34098360655737703</v>
      </c>
      <c r="BK16" s="87">
        <f>SUMIF($C$6:BJ$6,BK$5,$C16:BJ16)</f>
        <v>4994</v>
      </c>
      <c r="BL16" s="87">
        <f ca="1">SUMIF($C$6:BK$6,BL$5,$C16:BK16)</f>
        <v>4102</v>
      </c>
      <c r="BM16" s="87">
        <f ca="1">SUM(BL16-BK16)</f>
        <v>-892</v>
      </c>
      <c r="BN16" s="22">
        <f ca="1">IF(BM16=0,0,IF(BK16=0,1,BM16/BK16))</f>
        <v>-0.17861433720464556</v>
      </c>
      <c r="BO16" s="87">
        <f>+DH16</f>
        <v>931</v>
      </c>
      <c r="BP16" s="87">
        <f ca="1">OFFSET(DH16,0,14,1,1)</f>
        <v>560</v>
      </c>
      <c r="BQ16" s="87">
        <f ca="1">SUM(BP16-BO16)</f>
        <v>-371</v>
      </c>
      <c r="BR16" s="22">
        <f ca="1">IF(BQ16=0,0,IF(BO16=0,1,BQ16/BO16))</f>
        <v>-0.39849624060150374</v>
      </c>
      <c r="BS16" s="87">
        <f>SUMIF($C$6:BR$6,BS$5,$C16:BR16)</f>
        <v>5925</v>
      </c>
      <c r="BT16" s="87">
        <f ca="1">SUMIF($C$6:BS$6,BT$5,$C16:BS16)</f>
        <v>4662</v>
      </c>
      <c r="BU16" s="87">
        <f ca="1">SUM(BT16-BS16)</f>
        <v>-1263</v>
      </c>
      <c r="BV16" s="22">
        <f ca="1">IF(BU16=0,0,IF(BS16=0,1,BU16/BS16))</f>
        <v>-0.21316455696202533</v>
      </c>
      <c r="BW16" s="87">
        <f>+DI16</f>
        <v>971</v>
      </c>
      <c r="BX16" s="87">
        <f ca="1">OFFSET(DI16,0,14,1,1)</f>
        <v>689</v>
      </c>
      <c r="BY16" s="87">
        <f ca="1">SUM(BX16-BW16)</f>
        <v>-282</v>
      </c>
      <c r="BZ16" s="22">
        <f ca="1">IF(BY16=0,0,IF(BW16=0,1,BY16/BW16))</f>
        <v>-0.29042224510813597</v>
      </c>
      <c r="CA16" s="87">
        <f>SUMIF($C$6:BZ$6,CA$5,$C16:BZ16)</f>
        <v>6896</v>
      </c>
      <c r="CB16" s="87">
        <f ca="1">SUMIF($C$6:CA$6,CB$5,$C16:CA16)</f>
        <v>5351</v>
      </c>
      <c r="CC16" s="87">
        <f ca="1">SUM(CB16-CA16)</f>
        <v>-1545</v>
      </c>
      <c r="CD16" s="22">
        <f ca="1">IF(CC16=0,0,IF(CA16=0,1,CC16/CA16))</f>
        <v>-0.22404292343387472</v>
      </c>
      <c r="CE16" s="87">
        <f>+DJ16</f>
        <v>630</v>
      </c>
      <c r="CF16" s="87">
        <f ca="1">OFFSET(DJ16,0,14,1,1)</f>
        <v>575</v>
      </c>
      <c r="CG16" s="87">
        <f ca="1">SUM(CF16-CE16)</f>
        <v>-55</v>
      </c>
      <c r="CH16" s="22">
        <f ca="1">IF(CG16=0,0,IF(CE16=0,1,CG16/CE16))</f>
        <v>-8.7301587301587297E-2</v>
      </c>
      <c r="CI16" s="87">
        <f>SUMIF($C$6:CH$6,CI$5,$C16:CH16)</f>
        <v>7526</v>
      </c>
      <c r="CJ16" s="87">
        <f ca="1">SUMIF($C$6:CI$6,CJ$5,$C16:CI16)</f>
        <v>5926</v>
      </c>
      <c r="CK16" s="87">
        <f ca="1">SUM(CJ16-CI16)</f>
        <v>-1600</v>
      </c>
      <c r="CL16" s="22">
        <f ca="1">IF(CK16=0,0,IF(CI16=0,1,CK16/CI16))</f>
        <v>-0.2125963327132607</v>
      </c>
      <c r="CM16" s="87">
        <f>+DK16</f>
        <v>356</v>
      </c>
      <c r="CN16" s="87">
        <f ca="1">OFFSET(DK16,0,14,1,1)</f>
        <v>381</v>
      </c>
      <c r="CO16" s="87">
        <f ca="1">SUM(CN16-CM16)</f>
        <v>25</v>
      </c>
      <c r="CP16" s="22">
        <f ca="1">IF(CO16=0,0,IF(CM16=0,1,CO16/CM16))</f>
        <v>7.02247191011236E-2</v>
      </c>
      <c r="CQ16" s="87">
        <f>SUMIF($C$6:CP$6,CQ$5,$C16:CP16)</f>
        <v>7882</v>
      </c>
      <c r="CR16" s="87">
        <f ca="1">SUMIF($C$6:CQ$6,CR$5,$C16:CQ16)</f>
        <v>6307</v>
      </c>
      <c r="CS16" s="87">
        <f ca="1">SUM(CR16-CQ16)</f>
        <v>-1575</v>
      </c>
      <c r="CT16" s="22">
        <f ca="1">IF(CS16=0,0,IF(CQ16=0,1,CS16/CQ16))</f>
        <v>-0.19982238010657194</v>
      </c>
      <c r="CW16" s="12" t="s">
        <v>10</v>
      </c>
      <c r="CX16" s="81" t="s">
        <v>8</v>
      </c>
      <c r="CY16" s="16"/>
      <c r="CZ16" s="88">
        <f>SUMIF(BWB!$A$100:$A$105,'2008-2009'!CZ$7,BWB!D$100:D$105)</f>
        <v>426</v>
      </c>
      <c r="DA16" s="88">
        <f>SUMIF(BWB!$A$100:$A$105,'2008-2009'!DA$7,BWB!E$100:E$105)</f>
        <v>347</v>
      </c>
      <c r="DB16" s="88">
        <f>SUMIF(BWB!$A$100:$A$105,'2008-2009'!DB$7,BWB!F$100:F$105)</f>
        <v>524</v>
      </c>
      <c r="DC16" s="88">
        <f>SUMIF(BWB!$A$100:$A$105,'2008-2009'!DC$7,BWB!G$100:G$105)</f>
        <v>628</v>
      </c>
      <c r="DD16" s="88">
        <f>SUMIF(BWB!$A$100:$A$105,'2008-2009'!DD$7,BWB!H$100:H$105)</f>
        <v>733</v>
      </c>
      <c r="DE16" s="88">
        <f>SUMIF(BWB!$A$100:$A$105,'2008-2009'!DE$7,BWB!I$100:I$105)</f>
        <v>713</v>
      </c>
      <c r="DF16" s="88">
        <f>SUMIF(BWB!$A$100:$A$105,'2008-2009'!DF$7,BWB!J$100:J$105)</f>
        <v>708</v>
      </c>
      <c r="DG16" s="88">
        <f>SUMIF(BWB!$A$100:$A$105,'2008-2009'!DG$7,BWB!K$100:K$105)</f>
        <v>915</v>
      </c>
      <c r="DH16" s="88">
        <f>SUMIF(BWB!$A$100:$A$105,'2008-2009'!DH$7,BWB!L$100:L$105)</f>
        <v>931</v>
      </c>
      <c r="DI16" s="88">
        <f>SUMIF(BWB!$A$100:$A$105,'2008-2009'!DI$7,BWB!M$100:M$105)</f>
        <v>971</v>
      </c>
      <c r="DJ16" s="88">
        <f>SUMIF(BWB!$A$100:$A$105,'2008-2009'!DJ$7,BWB!N$100:N$105)</f>
        <v>630</v>
      </c>
      <c r="DK16" s="88">
        <f>SUMIF(BWB!$A$100:$A$105,'2008-2009'!DK$7,BWB!O$100:O$105)</f>
        <v>356</v>
      </c>
      <c r="DN16" s="88">
        <f>SUMIF(BWB!$A$100:$A$105,'2008-2009'!DN$7,BWB!D$100:D$105)</f>
        <v>364</v>
      </c>
      <c r="DO16" s="88">
        <f>SUMIF(BWB!$A$100:$A$105,'2008-2009'!DO$7,BWB!E$100:E$105)</f>
        <v>387</v>
      </c>
      <c r="DP16" s="88">
        <f>SUMIF(BWB!$A$100:$A$105,'2008-2009'!DP$7,BWB!F$100:F$105)</f>
        <v>400</v>
      </c>
      <c r="DQ16" s="88">
        <f>SUMIF(BWB!$A$100:$A$105,'2008-2009'!DQ$7,BWB!G$100:G$105)</f>
        <v>523</v>
      </c>
      <c r="DR16" s="88">
        <f>SUMIF(BWB!$A$100:$A$105,'2008-2009'!DR$7,BWB!H$100:H$105)</f>
        <v>675</v>
      </c>
      <c r="DS16" s="88">
        <f>SUMIF(BWB!$A$100:$A$105,'2008-2009'!DS$7,BWB!I$100:I$105)</f>
        <v>593</v>
      </c>
      <c r="DT16" s="88">
        <f>SUMIF(BWB!$A$100:$A$105,'2008-2009'!DT$7,BWB!J$100:J$105)</f>
        <v>557</v>
      </c>
      <c r="DU16" s="88">
        <f>SUMIF(BWB!$A$100:$A$105,'2008-2009'!DU$7,BWB!K$100:K$105)</f>
        <v>603</v>
      </c>
      <c r="DV16" s="88">
        <f>SUMIF(BWB!$A$100:$A$105,'2008-2009'!DV$7,BWB!L$100:L$105)</f>
        <v>560</v>
      </c>
      <c r="DW16" s="88">
        <f>SUMIF(BWB!$A$100:$A$105,'2008-2009'!DW$7,BWB!M$100:M$105)</f>
        <v>689</v>
      </c>
      <c r="DX16" s="88">
        <f>SUMIF(BWB!$A$100:$A$105,'2008-2009'!DX$7,BWB!N$100:N$105)</f>
        <v>575</v>
      </c>
      <c r="DY16" s="88">
        <f>SUMIF(BWB!$A$100:$A$105,'2008-2009'!DY$7,BWB!O$100:O$105)</f>
        <v>381</v>
      </c>
      <c r="DZ16"/>
    </row>
    <row r="17" spans="1:130" s="16" customFormat="1" ht="15.6">
      <c r="A17" s="90"/>
      <c r="B17" s="27" t="s">
        <v>9</v>
      </c>
      <c r="C17" s="14">
        <f>+SUM(C14:C16)</f>
        <v>356698</v>
      </c>
      <c r="D17" s="14">
        <f ca="1">+SUM(D14:D16)</f>
        <v>287546</v>
      </c>
      <c r="E17" s="14">
        <f ca="1">SUM(E14:E16)</f>
        <v>-69152</v>
      </c>
      <c r="F17" s="15">
        <f ca="1">IF(E17=0,0,IF(C17=0,1,E17/C17))</f>
        <v>-0.19386708083588919</v>
      </c>
      <c r="G17" s="14">
        <f>SUM(G14:G16)</f>
        <v>356698</v>
      </c>
      <c r="H17" s="14">
        <f ca="1">SUM(H14:H16)</f>
        <v>287546</v>
      </c>
      <c r="I17" s="14">
        <f ca="1">SUM(I14:I16)</f>
        <v>-69152</v>
      </c>
      <c r="J17" s="15">
        <f ca="1">IF(I17=0,0,IF(G17=0,1,I17/G17))</f>
        <v>-0.19386708083588919</v>
      </c>
      <c r="K17" s="14">
        <f>+SUM(K14:K16)</f>
        <v>336175</v>
      </c>
      <c r="L17" s="14">
        <f ca="1">+SUM(L14:L16)</f>
        <v>284423</v>
      </c>
      <c r="M17" s="14">
        <f ca="1">SUM(M14:M16)</f>
        <v>-51752</v>
      </c>
      <c r="N17" s="15">
        <f ca="1">IF(M17=0,0,IF(K17=0,1,M17/K17))</f>
        <v>-0.15394363054956495</v>
      </c>
      <c r="O17" s="14">
        <f>SUM(O14:O16)</f>
        <v>692873</v>
      </c>
      <c r="P17" s="14">
        <f ca="1">SUM(P14:P16)</f>
        <v>571969</v>
      </c>
      <c r="Q17" s="14">
        <f ca="1">SUM(Q14:Q16)</f>
        <v>-120904</v>
      </c>
      <c r="R17" s="15">
        <f ca="1">IF(Q17=0,0,IF(O17=0,1,Q17/O17))</f>
        <v>-0.17449662492260487</v>
      </c>
      <c r="S17" s="14">
        <f>+SUM(S14:S16)</f>
        <v>394987</v>
      </c>
      <c r="T17" s="14">
        <f ca="1">+SUM(T14:T16)</f>
        <v>342158</v>
      </c>
      <c r="U17" s="14">
        <f ca="1">SUM(U14:U16)</f>
        <v>-52829</v>
      </c>
      <c r="V17" s="15">
        <f ca="1">IF(U17=0,0,IF(S17=0,1,U17/S17))</f>
        <v>-0.13374870565360378</v>
      </c>
      <c r="W17" s="14">
        <f>SUM(W14:W16)</f>
        <v>1087860</v>
      </c>
      <c r="X17" s="14">
        <f ca="1">SUM(X14:X16)</f>
        <v>914127</v>
      </c>
      <c r="Y17" s="14">
        <f ca="1">SUM(Y14:Y16)</f>
        <v>-173733</v>
      </c>
      <c r="Z17" s="15">
        <f ca="1">IF(Y17=0,0,IF(W17=0,1,Y17/W17))</f>
        <v>-0.15970161601676686</v>
      </c>
      <c r="AA17" s="14">
        <f>+SUM(AA14:AA16)</f>
        <v>404325</v>
      </c>
      <c r="AB17" s="14">
        <f ca="1">+SUM(AB14:AB16)</f>
        <v>347141</v>
      </c>
      <c r="AC17" s="14">
        <f ca="1">SUM(AC14:AC16)</f>
        <v>-57184</v>
      </c>
      <c r="AD17" s="15">
        <f ca="1">IF(AC17=0,0,IF(AA17=0,1,AC17/AA17))</f>
        <v>-0.14143077969455264</v>
      </c>
      <c r="AE17" s="14">
        <f>SUM(AE14:AE16)</f>
        <v>1492185</v>
      </c>
      <c r="AF17" s="14">
        <f ca="1">SUM(AF14:AF16)</f>
        <v>1261268</v>
      </c>
      <c r="AG17" s="14">
        <f ca="1">SUM(AG14:AG16)</f>
        <v>-230917</v>
      </c>
      <c r="AH17" s="15">
        <f ca="1">IF(AG17=0,0,IF(AE17=0,1,AG17/AE17))</f>
        <v>-0.1547509189544192</v>
      </c>
      <c r="AI17" s="14">
        <f>+SUM(AI14:AI16)</f>
        <v>449323</v>
      </c>
      <c r="AJ17" s="14">
        <f ca="1">+SUM(AJ14:AJ16)</f>
        <v>390363</v>
      </c>
      <c r="AK17" s="14">
        <f ca="1">SUM(AK14:AK16)</f>
        <v>-58960</v>
      </c>
      <c r="AL17" s="15">
        <f ca="1">IF(AK17=0,0,IF(AI17=0,1,AK17/AI17))</f>
        <v>-0.1312196348729088</v>
      </c>
      <c r="AM17" s="14">
        <f>SUM(AM14:AM16)</f>
        <v>1941508</v>
      </c>
      <c r="AN17" s="14">
        <f ca="1">SUM(AN14:AN16)</f>
        <v>1651631</v>
      </c>
      <c r="AO17" s="14">
        <f ca="1">SUM(AO14:AO16)</f>
        <v>-289877</v>
      </c>
      <c r="AP17" s="15">
        <f ca="1">IF(AO17=0,0,IF(AM17=0,1,AO17/AM17))</f>
        <v>-0.14930507626030901</v>
      </c>
      <c r="AQ17" s="14">
        <f>+SUM(AQ14:AQ16)</f>
        <v>453611</v>
      </c>
      <c r="AR17" s="14">
        <f ca="1">+SUM(AR14:AR16)</f>
        <v>379449</v>
      </c>
      <c r="AS17" s="14">
        <f ca="1">SUM(AS14:AS16)</f>
        <v>-74162</v>
      </c>
      <c r="AT17" s="15">
        <f ca="1">IF(AS17=0,0,IF(AQ17=0,1,AS17/AQ17))</f>
        <v>-0.16349250789773617</v>
      </c>
      <c r="AU17" s="14">
        <f>SUM(AU14:AU16)</f>
        <v>2395119</v>
      </c>
      <c r="AV17" s="14">
        <f ca="1">SUM(AV14:AV16)</f>
        <v>2031080</v>
      </c>
      <c r="AW17" s="14">
        <f ca="1">SUM(AW14:AW16)</f>
        <v>-364039</v>
      </c>
      <c r="AX17" s="15">
        <f ca="1">IF(AW17=0,0,IF(AU17=0,1,AW17/AU17))</f>
        <v>-0.15199203045861187</v>
      </c>
      <c r="AY17" s="14">
        <f>+SUM(AY14:AY16)</f>
        <v>487799</v>
      </c>
      <c r="AZ17" s="14">
        <f ca="1">+SUM(AZ14:AZ16)</f>
        <v>441119</v>
      </c>
      <c r="BA17" s="14">
        <f ca="1">SUM(BA14:BA16)</f>
        <v>-46680</v>
      </c>
      <c r="BB17" s="15">
        <f ca="1">IF(BA17=0,0,IF(AY17=0,1,BA17/AY17))</f>
        <v>-9.569515312659517E-2</v>
      </c>
      <c r="BC17" s="14">
        <f>SUM(BC14:BC16)</f>
        <v>2882918</v>
      </c>
      <c r="BD17" s="14">
        <f ca="1">SUM(BD14:BD16)</f>
        <v>2472199</v>
      </c>
      <c r="BE17" s="14">
        <f ca="1">SUM(BE14:BE16)</f>
        <v>-410719</v>
      </c>
      <c r="BF17" s="15">
        <f ca="1">IF(BE17=0,0,IF(BC17=0,1,BE17/BC17))</f>
        <v>-0.14246641770594931</v>
      </c>
      <c r="BG17" s="14">
        <f>+SUM(BG14:BG16)</f>
        <v>520189</v>
      </c>
      <c r="BH17" s="14">
        <f ca="1">+SUM(BH14:BH16)</f>
        <v>463316</v>
      </c>
      <c r="BI17" s="14">
        <f ca="1">SUM(BI14:BI16)</f>
        <v>-56873</v>
      </c>
      <c r="BJ17" s="15">
        <f ca="1">IF(BI17=0,0,IF(BG17=0,1,BI17/BG17))</f>
        <v>-0.1093314160814627</v>
      </c>
      <c r="BK17" s="14">
        <f>SUM(BK14:BK16)</f>
        <v>3403107</v>
      </c>
      <c r="BL17" s="14">
        <f ca="1">SUM(BL14:BL16)</f>
        <v>2935515</v>
      </c>
      <c r="BM17" s="14">
        <f ca="1">SUM(BM14:BM16)</f>
        <v>-467592</v>
      </c>
      <c r="BN17" s="15">
        <f ca="1">IF(BM17=0,0,IF(BK17=0,1,BM17/BK17))</f>
        <v>-0.13740149810158775</v>
      </c>
      <c r="BO17" s="14">
        <f>+SUM(BO14:BO16)</f>
        <v>418059</v>
      </c>
      <c r="BP17" s="14">
        <f ca="1">+SUM(BP14:BP16)</f>
        <v>401323</v>
      </c>
      <c r="BQ17" s="14">
        <f ca="1">SUM(BQ14:BQ16)</f>
        <v>-16736</v>
      </c>
      <c r="BR17" s="15">
        <f ca="1">IF(BQ17=0,0,IF(BO17=0,1,BQ17/BO17))</f>
        <v>-4.0032626973704667E-2</v>
      </c>
      <c r="BS17" s="14">
        <f>SUM(BS14:BS16)</f>
        <v>3821166</v>
      </c>
      <c r="BT17" s="14">
        <f ca="1">SUM(BT14:BT16)</f>
        <v>3336838</v>
      </c>
      <c r="BU17" s="14">
        <f ca="1">SUM(BU14:BU16)</f>
        <v>-484328</v>
      </c>
      <c r="BV17" s="15">
        <f ca="1">IF(BU17=0,0,IF(BS17=0,1,BU17/BS17))</f>
        <v>-0.1267487463250746</v>
      </c>
      <c r="BW17" s="14">
        <f>+SUM(BW14:BW16)</f>
        <v>416795</v>
      </c>
      <c r="BX17" s="14">
        <f ca="1">+SUM(BX14:BX16)</f>
        <v>403670</v>
      </c>
      <c r="BY17" s="14">
        <f ca="1">SUM(BY14:BY16)</f>
        <v>-13125</v>
      </c>
      <c r="BZ17" s="15">
        <f ca="1">IF(BY17=0,0,IF(BW17=0,1,BY17/BW17))</f>
        <v>-3.1490300987295911E-2</v>
      </c>
      <c r="CA17" s="14">
        <f>SUM(CA14:CA16)</f>
        <v>4237961</v>
      </c>
      <c r="CB17" s="14">
        <f ca="1">SUM(CB14:CB16)</f>
        <v>3740508</v>
      </c>
      <c r="CC17" s="14">
        <f ca="1">SUM(CC14:CC16)</f>
        <v>-497453</v>
      </c>
      <c r="CD17" s="15">
        <f ca="1">IF(CC17=0,0,IF(CA17=0,1,CC17/CA17))</f>
        <v>-0.11738026848288599</v>
      </c>
      <c r="CE17" s="14">
        <f>+SUM(CE14:CE16)</f>
        <v>359903</v>
      </c>
      <c r="CF17" s="14">
        <f ca="1">+SUM(CF14:CF16)</f>
        <v>379342</v>
      </c>
      <c r="CG17" s="14">
        <f ca="1">SUM(CG14:CG16)</f>
        <v>19439</v>
      </c>
      <c r="CH17" s="15">
        <f ca="1">IF(CG17=0,0,IF(CE17=0,1,CG17/CE17))</f>
        <v>5.4011775395036994E-2</v>
      </c>
      <c r="CI17" s="14">
        <f>SUM(CI14:CI16)</f>
        <v>4597864</v>
      </c>
      <c r="CJ17" s="14">
        <f ca="1">SUM(CJ14:CJ16)</f>
        <v>4119850</v>
      </c>
      <c r="CK17" s="14">
        <f ca="1">SUM(CK14:CK16)</f>
        <v>-478014</v>
      </c>
      <c r="CL17" s="15">
        <f ca="1">IF(CK17=0,0,IF(CI17=0,1,CK17/CI17))</f>
        <v>-0.10396436258227734</v>
      </c>
      <c r="CM17" s="14">
        <f>+SUM(CM14:CM16)</f>
        <v>324090</v>
      </c>
      <c r="CN17" s="14">
        <f ca="1">+SUM(CN14:CN16)</f>
        <v>361023</v>
      </c>
      <c r="CO17" s="14">
        <f ca="1">SUM(CO14:CO16)</f>
        <v>36933</v>
      </c>
      <c r="CP17" s="15">
        <f ca="1">IF(CO17=0,0,IF(CM17=0,1,CO17/CM17))</f>
        <v>0.11395908543922985</v>
      </c>
      <c r="CQ17" s="14">
        <f>SUM(CQ14:CQ16)</f>
        <v>4921954</v>
      </c>
      <c r="CR17" s="14">
        <f ca="1">SUM(CR14:CR16)</f>
        <v>4480873</v>
      </c>
      <c r="CS17" s="14">
        <f ca="1">SUM(CS14:CS16)</f>
        <v>-441081</v>
      </c>
      <c r="CT17" s="15">
        <f ca="1">IF(CS17=0,0,IF(CQ17=0,1,CS17/CQ17))</f>
        <v>-8.9615018750683159E-2</v>
      </c>
      <c r="CW17" s="12"/>
      <c r="CX17" s="12"/>
      <c r="CZ17" s="89"/>
      <c r="DA17" s="89"/>
      <c r="DB17" s="89"/>
      <c r="DC17" s="89"/>
      <c r="DD17" s="89"/>
      <c r="DE17" s="89"/>
      <c r="DF17" s="89"/>
      <c r="DG17" s="89"/>
      <c r="DH17" s="89"/>
      <c r="DI17" s="89"/>
      <c r="DJ17" s="89"/>
      <c r="DK17" s="89"/>
      <c r="DL17" s="12"/>
      <c r="DM17" s="12"/>
      <c r="DN17" s="89"/>
      <c r="DO17" s="89"/>
      <c r="DP17" s="89"/>
      <c r="DQ17" s="89"/>
      <c r="DR17" s="89"/>
      <c r="DS17" s="89"/>
      <c r="DT17" s="89"/>
      <c r="DU17" s="89"/>
      <c r="DV17" s="89"/>
      <c r="DW17" s="89"/>
      <c r="DX17" s="89"/>
      <c r="DY17" s="89"/>
      <c r="DZ17"/>
    </row>
    <row r="18" spans="1:130" s="12" customFormat="1" ht="15.6">
      <c r="A18" s="91"/>
      <c r="B18" s="28"/>
      <c r="C18" s="9"/>
      <c r="D18" s="9"/>
      <c r="E18" s="10"/>
      <c r="F18" s="11"/>
      <c r="G18" s="9"/>
      <c r="H18" s="13"/>
      <c r="I18" s="10"/>
      <c r="J18" s="11"/>
      <c r="K18" s="9"/>
      <c r="L18" s="9"/>
      <c r="M18" s="10"/>
      <c r="N18" s="11"/>
      <c r="O18" s="9"/>
      <c r="P18" s="13"/>
      <c r="Q18" s="10"/>
      <c r="R18" s="11"/>
      <c r="S18" s="9"/>
      <c r="T18" s="9"/>
      <c r="U18" s="10"/>
      <c r="V18" s="11"/>
      <c r="W18" s="9"/>
      <c r="X18" s="13"/>
      <c r="Y18" s="10"/>
      <c r="Z18" s="11"/>
      <c r="AA18" s="9"/>
      <c r="AB18" s="9"/>
      <c r="AC18" s="10"/>
      <c r="AD18" s="11"/>
      <c r="AE18" s="9"/>
      <c r="AF18" s="13"/>
      <c r="AG18" s="10"/>
      <c r="AH18" s="11"/>
      <c r="AI18" s="9"/>
      <c r="AJ18" s="9"/>
      <c r="AK18" s="10"/>
      <c r="AL18" s="11"/>
      <c r="AM18" s="9"/>
      <c r="AN18" s="13"/>
      <c r="AO18" s="10"/>
      <c r="AP18" s="11"/>
      <c r="AQ18" s="9"/>
      <c r="AR18" s="9"/>
      <c r="AS18" s="10"/>
      <c r="AT18" s="11"/>
      <c r="AU18" s="9"/>
      <c r="AV18" s="13"/>
      <c r="AW18" s="10"/>
      <c r="AX18" s="11"/>
      <c r="AY18" s="9"/>
      <c r="AZ18" s="9"/>
      <c r="BA18" s="10"/>
      <c r="BB18" s="11"/>
      <c r="BC18" s="9"/>
      <c r="BD18" s="13"/>
      <c r="BE18" s="10"/>
      <c r="BF18" s="11"/>
      <c r="BG18" s="9"/>
      <c r="BH18" s="9"/>
      <c r="BI18" s="10"/>
      <c r="BJ18" s="11"/>
      <c r="BK18" s="9"/>
      <c r="BL18" s="13"/>
      <c r="BM18" s="10"/>
      <c r="BN18" s="11"/>
      <c r="BO18" s="9"/>
      <c r="BP18" s="9"/>
      <c r="BQ18" s="10"/>
      <c r="BR18" s="11"/>
      <c r="BS18" s="9"/>
      <c r="BT18" s="13"/>
      <c r="BU18" s="10"/>
      <c r="BV18" s="11"/>
      <c r="BW18" s="9"/>
      <c r="BX18" s="9"/>
      <c r="BY18" s="10"/>
      <c r="BZ18" s="11"/>
      <c r="CA18" s="9"/>
      <c r="CB18" s="13"/>
      <c r="CC18" s="10"/>
      <c r="CD18" s="11"/>
      <c r="CE18" s="9"/>
      <c r="CF18" s="9"/>
      <c r="CG18" s="10"/>
      <c r="CH18" s="11"/>
      <c r="CI18" s="9"/>
      <c r="CJ18" s="13"/>
      <c r="CK18" s="10"/>
      <c r="CL18" s="11"/>
      <c r="CM18" s="9"/>
      <c r="CN18" s="9"/>
      <c r="CO18" s="10"/>
      <c r="CP18" s="11"/>
      <c r="CQ18" s="9"/>
      <c r="CR18" s="13"/>
      <c r="CS18" s="10"/>
      <c r="CT18" s="11"/>
      <c r="CY18" s="16"/>
      <c r="CZ18" s="89"/>
      <c r="DA18" s="89"/>
      <c r="DB18" s="89"/>
      <c r="DC18" s="89"/>
      <c r="DD18" s="89"/>
      <c r="DE18" s="89"/>
      <c r="DF18" s="89"/>
      <c r="DG18" s="89"/>
      <c r="DH18" s="89"/>
      <c r="DI18" s="89"/>
      <c r="DJ18" s="89"/>
      <c r="DK18" s="89"/>
      <c r="DN18" s="89"/>
      <c r="DO18" s="89"/>
      <c r="DP18" s="89"/>
      <c r="DQ18" s="89"/>
      <c r="DR18" s="89"/>
      <c r="DS18" s="89"/>
      <c r="DT18" s="89"/>
      <c r="DU18" s="89"/>
      <c r="DV18" s="89"/>
      <c r="DW18" s="89"/>
      <c r="DX18" s="89"/>
      <c r="DY18" s="89"/>
      <c r="DZ18"/>
    </row>
    <row r="19" spans="1:130" s="12" customFormat="1" ht="15" customHeight="1">
      <c r="A19" s="99"/>
      <c r="B19" s="31" t="s">
        <v>6</v>
      </c>
      <c r="C19" s="21">
        <f>+CZ19</f>
        <v>349366</v>
      </c>
      <c r="D19" s="21">
        <f ca="1">OFFSET(CZ19,0,14,1,1)</f>
        <v>339431</v>
      </c>
      <c r="E19" s="21">
        <f ca="1">SUM(D19-C19)</f>
        <v>-9935</v>
      </c>
      <c r="F19" s="22">
        <f ca="1">IF(E19=0,0,IF(C19=0,1,E19/C19))</f>
        <v>-2.8437226289908003E-2</v>
      </c>
      <c r="G19" s="21">
        <f>SUMIF($C$6:F$6,G$5,$C19:F19)</f>
        <v>349366</v>
      </c>
      <c r="H19" s="21">
        <f ca="1">SUMIF($C$6:G$6,H$5,$C19:G19)</f>
        <v>339431</v>
      </c>
      <c r="I19" s="21">
        <f ca="1">SUM(H19-G19)</f>
        <v>-9935</v>
      </c>
      <c r="J19" s="22">
        <f ca="1">IF(I19=0,0,IF(G19=0,1,I19/G19))</f>
        <v>-2.8437226289908003E-2</v>
      </c>
      <c r="K19" s="21">
        <f>+DA19</f>
        <v>351144</v>
      </c>
      <c r="L19" s="21">
        <f ca="1">OFFSET(DA19,0,14,1,1)</f>
        <v>323410</v>
      </c>
      <c r="M19" s="21">
        <f ca="1">SUM(L19-K19)</f>
        <v>-27734</v>
      </c>
      <c r="N19" s="22">
        <f ca="1">IF(M19=0,0,IF(K19=0,1,M19/K19))</f>
        <v>-7.8981842207185654E-2</v>
      </c>
      <c r="O19" s="21">
        <f>SUMIF($C$6:N$6,O$5,$C19:N19)</f>
        <v>700510</v>
      </c>
      <c r="P19" s="21">
        <f ca="1">SUMIF($C$6:O$6,P$5,$C19:O19)</f>
        <v>662841</v>
      </c>
      <c r="Q19" s="21">
        <f ca="1">SUM(P19-O19)</f>
        <v>-37669</v>
      </c>
      <c r="R19" s="22">
        <f ca="1">IF(Q19=0,0,IF(O19=0,1,Q19/O19))</f>
        <v>-5.3773679176599906E-2</v>
      </c>
      <c r="S19" s="21">
        <f>+DB19</f>
        <v>397494</v>
      </c>
      <c r="T19" s="21">
        <f ca="1">OFFSET(DB19,0,14,1,1)</f>
        <v>358180</v>
      </c>
      <c r="U19" s="21">
        <f ca="1">SUM(T19-S19)</f>
        <v>-39314</v>
      </c>
      <c r="V19" s="22">
        <f ca="1">IF(U19=0,0,IF(S19=0,1,U19/S19))</f>
        <v>-9.8904637554277544E-2</v>
      </c>
      <c r="W19" s="21">
        <f>SUMIF($C$6:V$6,W$5,$C19:V19)</f>
        <v>1098004</v>
      </c>
      <c r="X19" s="21">
        <f ca="1">SUMIF($C$6:W$6,X$5,$C19:W19)</f>
        <v>1021021</v>
      </c>
      <c r="Y19" s="21">
        <f ca="1">SUM(X19-W19)</f>
        <v>-76983</v>
      </c>
      <c r="Z19" s="22">
        <f ca="1">IF(Y19=0,0,IF(W19=0,1,Y19/W19))</f>
        <v>-7.0111766441652304E-2</v>
      </c>
      <c r="AA19" s="21">
        <f>+DC19</f>
        <v>402935</v>
      </c>
      <c r="AB19" s="21">
        <f ca="1">OFFSET(DC19,0,14,1,1)</f>
        <v>352225</v>
      </c>
      <c r="AC19" s="21">
        <f ca="1">SUM(AB19-AA19)</f>
        <v>-50710</v>
      </c>
      <c r="AD19" s="22">
        <f ca="1">IF(AC19=0,0,IF(AA19=0,1,AC19/AA19))</f>
        <v>-0.12585156414806359</v>
      </c>
      <c r="AE19" s="21">
        <f>SUMIF($C$6:AD$6,AE$5,$C19:AD19)</f>
        <v>1500939</v>
      </c>
      <c r="AF19" s="21">
        <f ca="1">SUMIF($C$6:AE$6,AF$5,$C19:AE19)</f>
        <v>1373246</v>
      </c>
      <c r="AG19" s="21">
        <f ca="1">SUM(AF19-AE19)</f>
        <v>-127693</v>
      </c>
      <c r="AH19" s="22">
        <f ca="1">IF(AG19=0,0,IF(AE19=0,1,AG19/AE19))</f>
        <v>-8.5075409460344489E-2</v>
      </c>
      <c r="AI19" s="21">
        <f>+DD19</f>
        <v>409282</v>
      </c>
      <c r="AJ19" s="21">
        <f ca="1">OFFSET(DD19,0,14,1,1)</f>
        <v>354979</v>
      </c>
      <c r="AK19" s="21">
        <f ca="1">SUM(AJ19-AI19)</f>
        <v>-54303</v>
      </c>
      <c r="AL19" s="22">
        <f ca="1">IF(AK19=0,0,IF(AI19=0,1,AK19/AI19))</f>
        <v>-0.13267869097590415</v>
      </c>
      <c r="AM19" s="21">
        <f>SUMIF($C$6:AL$6,AM$5,$C19:AL19)</f>
        <v>1910221</v>
      </c>
      <c r="AN19" s="21">
        <f ca="1">SUMIF($C$6:AM$6,AN$5,$C19:AM19)</f>
        <v>1728225</v>
      </c>
      <c r="AO19" s="21">
        <f ca="1">SUM(AN19-AM19)</f>
        <v>-181996</v>
      </c>
      <c r="AP19" s="22">
        <f ca="1">IF(AO19=0,0,IF(AM19=0,1,AO19/AM19))</f>
        <v>-9.5274839926898516E-2</v>
      </c>
      <c r="AQ19" s="21">
        <f>+DE19</f>
        <v>399223</v>
      </c>
      <c r="AR19" s="21">
        <f ca="1">OFFSET(DE19,0,14,1,1)</f>
        <v>306865</v>
      </c>
      <c r="AS19" s="21">
        <f ca="1">SUM(AR19-AQ19)</f>
        <v>-92358</v>
      </c>
      <c r="AT19" s="22">
        <f ca="1">IF(AS19=0,0,IF(AQ19=0,1,AS19/AQ19))</f>
        <v>-0.23134438647071937</v>
      </c>
      <c r="AU19" s="21">
        <f>SUMIF($C$6:AT$6,AU$5,$C19:AT19)</f>
        <v>2309444</v>
      </c>
      <c r="AV19" s="21">
        <f ca="1">SUMIF($C$6:AU$6,AV$5,$C19:AU19)</f>
        <v>2035090</v>
      </c>
      <c r="AW19" s="21">
        <f ca="1">SUM(AV19-AU19)</f>
        <v>-274354</v>
      </c>
      <c r="AX19" s="22">
        <f ca="1">IF(AW19=0,0,IF(AU19=0,1,AW19/AU19))</f>
        <v>-0.11879655882541426</v>
      </c>
      <c r="AY19" s="21">
        <f>+DF19</f>
        <v>401931</v>
      </c>
      <c r="AZ19" s="21">
        <f ca="1">OFFSET(DF19,0,14,1,1)</f>
        <v>318243</v>
      </c>
      <c r="BA19" s="21">
        <f ca="1">SUM(AZ19-AY19)</f>
        <v>-83688</v>
      </c>
      <c r="BB19" s="22">
        <f ca="1">IF(BA19=0,0,IF(AY19=0,1,BA19/AY19))</f>
        <v>-0.20821484284616015</v>
      </c>
      <c r="BC19" s="21">
        <f>SUMIF($C$6:BB$6,BC$5,$C19:BB19)</f>
        <v>2711375</v>
      </c>
      <c r="BD19" s="21">
        <f ca="1">SUMIF($C$6:BC$6,BD$5,$C19:BC19)</f>
        <v>2353333</v>
      </c>
      <c r="BE19" s="21">
        <f ca="1">SUM(BD19-BC19)</f>
        <v>-358042</v>
      </c>
      <c r="BF19" s="22">
        <f ca="1">IF(BE19=0,0,IF(BC19=0,1,BE19/BC19))</f>
        <v>-0.13205181872666083</v>
      </c>
      <c r="BG19" s="21">
        <f>+DG19</f>
        <v>415935</v>
      </c>
      <c r="BH19" s="21">
        <f ca="1">OFFSET(DG19,0,14,1,1)</f>
        <v>323389</v>
      </c>
      <c r="BI19" s="21">
        <f ca="1">SUM(BH19-BG19)</f>
        <v>-92546</v>
      </c>
      <c r="BJ19" s="22">
        <f ca="1">IF(BI19=0,0,IF(BG19=0,1,BI19/BG19))</f>
        <v>-0.22250111195258876</v>
      </c>
      <c r="BK19" s="21">
        <f>SUMIF($C$6:BJ$6,BK$5,$C19:BJ19)</f>
        <v>3127310</v>
      </c>
      <c r="BL19" s="21">
        <f ca="1">SUMIF($C$6:BK$6,BL$5,$C19:BK19)</f>
        <v>2676722</v>
      </c>
      <c r="BM19" s="21">
        <f ca="1">SUM(BL19-BK19)</f>
        <v>-450588</v>
      </c>
      <c r="BN19" s="22">
        <f ca="1">IF(BM19=0,0,IF(BK19=0,1,BM19/BK19))</f>
        <v>-0.14408165484074173</v>
      </c>
      <c r="BO19" s="21">
        <f>+DH19</f>
        <v>379380</v>
      </c>
      <c r="BP19" s="21">
        <f ca="1">OFFSET(DH19,0,14,1,1)</f>
        <v>306258</v>
      </c>
      <c r="BQ19" s="21">
        <f ca="1">SUM(BP19-BO19)</f>
        <v>-73122</v>
      </c>
      <c r="BR19" s="22">
        <f ca="1">IF(BQ19=0,0,IF(BO19=0,1,BQ19/BO19))</f>
        <v>-0.19274078760082239</v>
      </c>
      <c r="BS19" s="21">
        <f>SUMIF($C$6:BR$6,BS$5,$C19:BR19)</f>
        <v>3506690</v>
      </c>
      <c r="BT19" s="21">
        <f ca="1">SUMIF($C$6:BS$6,BT$5,$C19:BS19)</f>
        <v>2982980</v>
      </c>
      <c r="BU19" s="21">
        <f ca="1">SUM(BT19-BS19)</f>
        <v>-523710</v>
      </c>
      <c r="BV19" s="22">
        <f ca="1">IF(BU19=0,0,IF(BS19=0,1,BU19/BS19))</f>
        <v>-0.14934596442799336</v>
      </c>
      <c r="BW19" s="21">
        <f>+DI19</f>
        <v>395057</v>
      </c>
      <c r="BX19" s="21">
        <f ca="1">OFFSET(DI19,0,14,1,1)</f>
        <v>307649</v>
      </c>
      <c r="BY19" s="21">
        <f ca="1">SUM(BX19-BW19)</f>
        <v>-87408</v>
      </c>
      <c r="BZ19" s="22">
        <f ca="1">IF(BY19=0,0,IF(BW19=0,1,BY19/BW19))</f>
        <v>-0.2212541481355855</v>
      </c>
      <c r="CA19" s="21">
        <f>SUMIF($C$6:BZ$6,CA$5,$C19:BZ19)</f>
        <v>3901747</v>
      </c>
      <c r="CB19" s="21">
        <f ca="1">SUMIF($C$6:CA$6,CB$5,$C19:CA19)</f>
        <v>3290629</v>
      </c>
      <c r="CC19" s="21">
        <f ca="1">SUM(CB19-CA19)</f>
        <v>-611118</v>
      </c>
      <c r="CD19" s="22">
        <f ca="1">IF(CC19=0,0,IF(CA19=0,1,CC19/CA19))</f>
        <v>-0.15662676231954559</v>
      </c>
      <c r="CE19" s="21">
        <f>+DJ19</f>
        <v>368999</v>
      </c>
      <c r="CF19" s="21">
        <f ca="1">OFFSET(DJ19,0,14,1,1)</f>
        <v>298454</v>
      </c>
      <c r="CG19" s="21">
        <f ca="1">SUM(CF19-CE19)</f>
        <v>-70545</v>
      </c>
      <c r="CH19" s="22">
        <f ca="1">IF(CG19=0,0,IF(CE19=0,1,CG19/CE19))</f>
        <v>-0.1911793798899184</v>
      </c>
      <c r="CI19" s="21">
        <f>SUMIF($C$6:CH$6,CI$5,$C19:CH19)</f>
        <v>4270746</v>
      </c>
      <c r="CJ19" s="21">
        <f ca="1">SUMIF($C$6:CI$6,CJ$5,$C19:CI19)</f>
        <v>3589083</v>
      </c>
      <c r="CK19" s="21">
        <f ca="1">SUM(CJ19-CI19)</f>
        <v>-681663</v>
      </c>
      <c r="CL19" s="22">
        <f ca="1">IF(CK19=0,0,IF(CI19=0,1,CK19/CI19))</f>
        <v>-0.15961216143502799</v>
      </c>
      <c r="CM19" s="21">
        <f>+DK19</f>
        <v>345984</v>
      </c>
      <c r="CN19" s="21">
        <f ca="1">OFFSET(DK19,0,14,1,1)</f>
        <v>302396</v>
      </c>
      <c r="CO19" s="21">
        <f ca="1">SUM(CN19-CM19)</f>
        <v>-43588</v>
      </c>
      <c r="CP19" s="22">
        <f ca="1">IF(CO19=0,0,IF(CM19=0,1,CO19/CM19))</f>
        <v>-0.12598270440251572</v>
      </c>
      <c r="CQ19" s="21">
        <f>SUMIF($C$6:CP$6,CQ$5,$C19:CP19)</f>
        <v>4616730</v>
      </c>
      <c r="CR19" s="21">
        <f ca="1">SUMIF($C$6:CQ$6,CR$5,$C19:CQ19)</f>
        <v>3891479</v>
      </c>
      <c r="CS19" s="21">
        <f ca="1">SUM(CR19-CQ19)</f>
        <v>-725251</v>
      </c>
      <c r="CT19" s="22">
        <f ca="1">IF(CS19=0,0,IF(CQ19=0,1,CS19/CQ19))</f>
        <v>-0.15709192437071259</v>
      </c>
      <c r="CW19" s="12" t="s">
        <v>11</v>
      </c>
      <c r="CX19" s="81" t="s">
        <v>6</v>
      </c>
      <c r="CZ19" s="88">
        <f>SUMIF(DWT!$A$73:$A$78,'2008-2009'!CZ$7,DWT!D$73:D$78)</f>
        <v>349366</v>
      </c>
      <c r="DA19" s="88">
        <f>SUMIF(DWT!$A$73:$A$78,'2008-2009'!DA$7,DWT!E$73:E$78)</f>
        <v>351144</v>
      </c>
      <c r="DB19" s="88">
        <f>SUMIF(DWT!$A$73:$A$78,'2008-2009'!DB$7,DWT!F$73:F$78)</f>
        <v>397494</v>
      </c>
      <c r="DC19" s="88">
        <f>SUMIF(DWT!$A$73:$A$78,'2008-2009'!DC$7,DWT!G$73:G$78)</f>
        <v>402935</v>
      </c>
      <c r="DD19" s="88">
        <f>SUMIF(DWT!$A$73:$A$78,'2008-2009'!DD$7,DWT!H$73:H$78)</f>
        <v>409282</v>
      </c>
      <c r="DE19" s="88">
        <f>SUMIF(DWT!$A$73:$A$78,'2008-2009'!DE$7,DWT!I$73:I$78)</f>
        <v>399223</v>
      </c>
      <c r="DF19" s="88">
        <f>SUMIF(DWT!$A$73:$A$78,'2008-2009'!DF$7,DWT!J$73:J$78)</f>
        <v>401931</v>
      </c>
      <c r="DG19" s="88">
        <f>SUMIF(DWT!$A$73:$A$78,'2008-2009'!DG$7,DWT!K$73:K$78)</f>
        <v>415935</v>
      </c>
      <c r="DH19" s="88">
        <f>SUMIF(DWT!$A$73:$A$78,'2008-2009'!DH$7,DWT!L$73:L$78)</f>
        <v>379380</v>
      </c>
      <c r="DI19" s="88">
        <f>SUMIF(DWT!$A$73:$A$78,'2008-2009'!DI$7,DWT!M$73:M$78)</f>
        <v>395057</v>
      </c>
      <c r="DJ19" s="88">
        <f>SUMIF(DWT!$A$73:$A$78,'2008-2009'!DJ$7,DWT!N$73:N$78)</f>
        <v>368999</v>
      </c>
      <c r="DK19" s="88">
        <f>SUMIF(DWT!$A$73:$A$78,'2008-2009'!DK$7,DWT!O$73:O$78)</f>
        <v>345984</v>
      </c>
      <c r="DN19" s="88">
        <f>SUMIF(DWT!$A$73:$A$78,'2008-2009'!DN$7,DWT!D$73:D$78)</f>
        <v>339431</v>
      </c>
      <c r="DO19" s="88">
        <f>SUMIF(DWT!$A$73:$A$78,'2008-2009'!DO$7,DWT!E$73:E$78)</f>
        <v>323410</v>
      </c>
      <c r="DP19" s="88">
        <f>SUMIF(DWT!$A$73:$A$78,'2008-2009'!DP$7,DWT!F$73:F$78)</f>
        <v>358180</v>
      </c>
      <c r="DQ19" s="88">
        <f>SUMIF(DWT!$A$73:$A$78,'2008-2009'!DQ$7,DWT!G$73:G$78)</f>
        <v>352225</v>
      </c>
      <c r="DR19" s="88">
        <f>SUMIF(DWT!$A$73:$A$78,'2008-2009'!DR$7,DWT!H$73:H$78)</f>
        <v>354979</v>
      </c>
      <c r="DS19" s="88">
        <f>SUMIF(DWT!$A$73:$A$78,'2008-2009'!DS$7,DWT!I$73:I$78)</f>
        <v>306865</v>
      </c>
      <c r="DT19" s="88">
        <f>SUMIF(DWT!$A$73:$A$78,'2008-2009'!DT$7,DWT!J$73:J$78)</f>
        <v>318243</v>
      </c>
      <c r="DU19" s="88">
        <f>SUMIF(DWT!$A$73:$A$78,'2008-2009'!DU$7,DWT!K$73:K$78)</f>
        <v>323389</v>
      </c>
      <c r="DV19" s="88">
        <f>SUMIF(DWT!$A$73:$A$78,'2008-2009'!DV$7,DWT!L$73:L$78)</f>
        <v>306258</v>
      </c>
      <c r="DW19" s="88">
        <f>SUMIF(DWT!$A$73:$A$78,'2008-2009'!DW$7,DWT!M$73:M$78)</f>
        <v>307649</v>
      </c>
      <c r="DX19" s="88">
        <f>SUMIF(DWT!$A$73:$A$78,'2008-2009'!DX$7,DWT!N$73:N$78)</f>
        <v>298454</v>
      </c>
      <c r="DY19" s="88">
        <f>SUMIF(DWT!$A$73:$A$78,'2008-2009'!DY$7,DWT!O$73:O$78)</f>
        <v>302396</v>
      </c>
      <c r="DZ19"/>
    </row>
    <row r="20" spans="1:130" s="12" customFormat="1" ht="15.6">
      <c r="A20" s="101" t="str">
        <f>+CW21</f>
        <v>Detroit-Windsor Tunnel</v>
      </c>
      <c r="B20" s="29" t="s">
        <v>7</v>
      </c>
      <c r="C20" s="21">
        <f>+CZ20</f>
        <v>9022</v>
      </c>
      <c r="D20" s="21">
        <f ca="1">OFFSET(CZ20,0,14,1,1)</f>
        <v>4566</v>
      </c>
      <c r="E20" s="21">
        <f ca="1">SUM(D20-C20)</f>
        <v>-4456</v>
      </c>
      <c r="F20" s="22">
        <f ca="1">IF(E20=0,0,IF(C20=0,1,E20/C20))</f>
        <v>-0.49390379073376189</v>
      </c>
      <c r="G20" s="21">
        <f>SUMIF($C$6:F$6,G$5,$C20:F20)</f>
        <v>9022</v>
      </c>
      <c r="H20" s="21">
        <f ca="1">SUMIF($C$6:G$6,H$5,$C20:G20)</f>
        <v>4566</v>
      </c>
      <c r="I20" s="21">
        <f ca="1">SUM(H20-G20)</f>
        <v>-4456</v>
      </c>
      <c r="J20" s="22">
        <f ca="1">IF(I20=0,0,IF(G20=0,1,I20/G20))</f>
        <v>-0.49390379073376189</v>
      </c>
      <c r="K20" s="21">
        <f>+DA20</f>
        <v>10695</v>
      </c>
      <c r="L20" s="21">
        <f ca="1">OFFSET(DA20,0,14,1,1)</f>
        <v>4759</v>
      </c>
      <c r="M20" s="21">
        <f ca="1">SUM(L20-K20)</f>
        <v>-5936</v>
      </c>
      <c r="N20" s="22">
        <f ca="1">IF(M20=0,0,IF(K20=0,1,M20/K20))</f>
        <v>-0.5550257129499766</v>
      </c>
      <c r="O20" s="21">
        <f>SUMIF($C$6:N$6,O$5,$C20:N20)</f>
        <v>19717</v>
      </c>
      <c r="P20" s="21">
        <f ca="1">SUMIF($C$6:O$6,P$5,$C20:O20)</f>
        <v>9325</v>
      </c>
      <c r="Q20" s="21">
        <f ca="1">SUM(P20-O20)</f>
        <v>-10392</v>
      </c>
      <c r="R20" s="22">
        <f ca="1">IF(Q20=0,0,IF(O20=0,1,Q20/O20))</f>
        <v>-0.52705786884414463</v>
      </c>
      <c r="S20" s="21">
        <f>+DB20</f>
        <v>9388</v>
      </c>
      <c r="T20" s="21">
        <f ca="1">OFFSET(DB20,0,14,1,1)</f>
        <v>6157</v>
      </c>
      <c r="U20" s="21">
        <f ca="1">SUM(T20-S20)</f>
        <v>-3231</v>
      </c>
      <c r="V20" s="22">
        <f ca="1">IF(U20=0,0,IF(S20=0,1,U20/S20))</f>
        <v>-0.34416276097145293</v>
      </c>
      <c r="W20" s="21">
        <f>SUMIF($C$6:V$6,W$5,$C20:V20)</f>
        <v>29105</v>
      </c>
      <c r="X20" s="21">
        <f ca="1">SUMIF($C$6:W$6,X$5,$C20:W20)</f>
        <v>15482</v>
      </c>
      <c r="Y20" s="21">
        <f ca="1">SUM(X20-W20)</f>
        <v>-13623</v>
      </c>
      <c r="Z20" s="22">
        <f ca="1">IF(Y20=0,0,IF(W20=0,1,Y20/W20))</f>
        <v>-0.46806390654526714</v>
      </c>
      <c r="AA20" s="21">
        <f>+DC20</f>
        <v>8800</v>
      </c>
      <c r="AB20" s="21">
        <f ca="1">OFFSET(DC20,0,14,1,1)</f>
        <v>4695</v>
      </c>
      <c r="AC20" s="21">
        <f ca="1">SUM(AB20-AA20)</f>
        <v>-4105</v>
      </c>
      <c r="AD20" s="22">
        <f ca="1">IF(AC20=0,0,IF(AA20=0,1,AC20/AA20))</f>
        <v>-0.46647727272727274</v>
      </c>
      <c r="AE20" s="21">
        <f>SUMIF($C$6:AD$6,AE$5,$C20:AD20)</f>
        <v>37905</v>
      </c>
      <c r="AF20" s="21">
        <f ca="1">SUMIF($C$6:AE$6,AF$5,$C20:AE20)</f>
        <v>20177</v>
      </c>
      <c r="AG20" s="21">
        <f ca="1">SUM(AF20-AE20)</f>
        <v>-17728</v>
      </c>
      <c r="AH20" s="22">
        <f ca="1">IF(AG20=0,0,IF(AE20=0,1,AG20/AE20))</f>
        <v>-0.46769555467616408</v>
      </c>
      <c r="AI20" s="21">
        <f>+DD20</f>
        <v>7747</v>
      </c>
      <c r="AJ20" s="21">
        <f ca="1">OFFSET(DD20,0,14,1,1)</f>
        <v>3534</v>
      </c>
      <c r="AK20" s="21">
        <f ca="1">SUM(AJ20-AI20)</f>
        <v>-4213</v>
      </c>
      <c r="AL20" s="22">
        <f ca="1">IF(AK20=0,0,IF(AI20=0,1,AK20/AI20))</f>
        <v>-0.54382341551568347</v>
      </c>
      <c r="AM20" s="21">
        <f>SUMIF($C$6:AL$6,AM$5,$C20:AL20)</f>
        <v>45652</v>
      </c>
      <c r="AN20" s="21">
        <f ca="1">SUMIF($C$6:AM$6,AN$5,$C20:AM20)</f>
        <v>23711</v>
      </c>
      <c r="AO20" s="21">
        <f ca="1">SUM(AN20-AM20)</f>
        <v>-21941</v>
      </c>
      <c r="AP20" s="22">
        <f ca="1">IF(AO20=0,0,IF(AM20=0,1,AO20/AM20))</f>
        <v>-0.48061421186366426</v>
      </c>
      <c r="AQ20" s="21">
        <f>+DE20</f>
        <v>7075</v>
      </c>
      <c r="AR20" s="21">
        <f ca="1">OFFSET(DE20,0,14,1,1)</f>
        <v>4040</v>
      </c>
      <c r="AS20" s="21">
        <f ca="1">SUM(AR20-AQ20)</f>
        <v>-3035</v>
      </c>
      <c r="AT20" s="22">
        <f ca="1">IF(AS20=0,0,IF(AQ20=0,1,AS20/AQ20))</f>
        <v>-0.42897526501766786</v>
      </c>
      <c r="AU20" s="21">
        <f>SUMIF($C$6:AT$6,AU$5,$C20:AT20)</f>
        <v>52727</v>
      </c>
      <c r="AV20" s="21">
        <f ca="1">SUMIF($C$6:AU$6,AV$5,$C20:AU20)</f>
        <v>27751</v>
      </c>
      <c r="AW20" s="21">
        <f ca="1">SUM(AV20-AU20)</f>
        <v>-24976</v>
      </c>
      <c r="AX20" s="22">
        <f ca="1">IF(AW20=0,0,IF(AU20=0,1,AW20/AU20))</f>
        <v>-0.47368520871659681</v>
      </c>
      <c r="AY20" s="21">
        <f>+DF20</f>
        <v>5314</v>
      </c>
      <c r="AZ20" s="21">
        <f ca="1">OFFSET(DF20,0,14,1,1)</f>
        <v>4055</v>
      </c>
      <c r="BA20" s="21">
        <f ca="1">SUM(AZ20-AY20)</f>
        <v>-1259</v>
      </c>
      <c r="BB20" s="22">
        <f ca="1">IF(BA20=0,0,IF(AY20=0,1,BA20/AY20))</f>
        <v>-0.23692133985698155</v>
      </c>
      <c r="BC20" s="21">
        <f>SUMIF($C$6:BB$6,BC$5,$C20:BB20)</f>
        <v>58041</v>
      </c>
      <c r="BD20" s="21">
        <f ca="1">SUMIF($C$6:BC$6,BD$5,$C20:BC20)</f>
        <v>31806</v>
      </c>
      <c r="BE20" s="21">
        <f ca="1">SUM(BD20-BC20)</f>
        <v>-26235</v>
      </c>
      <c r="BF20" s="22">
        <f ca="1">IF(BE20=0,0,IF(BC20=0,1,BE20/BC20))</f>
        <v>-0.45200806326562259</v>
      </c>
      <c r="BG20" s="21">
        <f>+DG20</f>
        <v>5810</v>
      </c>
      <c r="BH20" s="21">
        <f ca="1">OFFSET(DG20,0,14,1,1)</f>
        <v>4689</v>
      </c>
      <c r="BI20" s="21">
        <f ca="1">SUM(BH20-BG20)</f>
        <v>-1121</v>
      </c>
      <c r="BJ20" s="22">
        <f ca="1">IF(BI20=0,0,IF(BG20=0,1,BI20/BG20))</f>
        <v>-0.19294320137693632</v>
      </c>
      <c r="BK20" s="21">
        <f>SUMIF($C$6:BJ$6,BK$5,$C20:BJ20)</f>
        <v>63851</v>
      </c>
      <c r="BL20" s="21">
        <f ca="1">SUMIF($C$6:BK$6,BL$5,$C20:BK20)</f>
        <v>36495</v>
      </c>
      <c r="BM20" s="21">
        <f ca="1">SUM(BL20-BK20)</f>
        <v>-27356</v>
      </c>
      <c r="BN20" s="22">
        <f ca="1">IF(BM20=0,0,IF(BK20=0,1,BM20/BK20))</f>
        <v>-0.42843495011824406</v>
      </c>
      <c r="BO20" s="21">
        <f>+DH20</f>
        <v>7071</v>
      </c>
      <c r="BP20" s="21">
        <f ca="1">OFFSET(DH20,0,14,1,1)</f>
        <v>5518</v>
      </c>
      <c r="BQ20" s="21">
        <f ca="1">SUM(BP20-BO20)</f>
        <v>-1553</v>
      </c>
      <c r="BR20" s="22">
        <f ca="1">IF(BQ20=0,0,IF(BO20=0,1,BQ20/BO20))</f>
        <v>-0.21962947249328243</v>
      </c>
      <c r="BS20" s="21">
        <f>SUMIF($C$6:BR$6,BS$5,$C20:BR20)</f>
        <v>70922</v>
      </c>
      <c r="BT20" s="21">
        <f ca="1">SUMIF($C$6:BS$6,BT$5,$C20:BS20)</f>
        <v>42013</v>
      </c>
      <c r="BU20" s="21">
        <f ca="1">SUM(BT20-BS20)</f>
        <v>-28909</v>
      </c>
      <c r="BV20" s="22">
        <f ca="1">IF(BU20=0,0,IF(BS20=0,1,BU20/BS20))</f>
        <v>-0.40761681847663628</v>
      </c>
      <c r="BW20" s="21">
        <f>+DI20</f>
        <v>6732</v>
      </c>
      <c r="BX20" s="21">
        <f ca="1">OFFSET(DI20,0,14,1,1)</f>
        <v>6080</v>
      </c>
      <c r="BY20" s="21">
        <f ca="1">SUM(BX20-BW20)</f>
        <v>-652</v>
      </c>
      <c r="BZ20" s="22">
        <f ca="1">IF(BY20=0,0,IF(BW20=0,1,BY20/BW20))</f>
        <v>-9.6850861556743911E-2</v>
      </c>
      <c r="CA20" s="21">
        <f>SUMIF($C$6:BZ$6,CA$5,$C20:BZ20)</f>
        <v>77654</v>
      </c>
      <c r="CB20" s="21">
        <f ca="1">SUMIF($C$6:CA$6,CB$5,$C20:CA20)</f>
        <v>48093</v>
      </c>
      <c r="CC20" s="21">
        <f ca="1">SUM(CB20-CA20)</f>
        <v>-29561</v>
      </c>
      <c r="CD20" s="22">
        <f ca="1">IF(CC20=0,0,IF(CA20=0,1,CC20/CA20))</f>
        <v>-0.38067581837381204</v>
      </c>
      <c r="CE20" s="21">
        <f>+DJ20</f>
        <v>5989</v>
      </c>
      <c r="CF20" s="21">
        <f ca="1">OFFSET(DJ20,0,14,1,1)</f>
        <v>4841</v>
      </c>
      <c r="CG20" s="21">
        <f ca="1">SUM(CF20-CE20)</f>
        <v>-1148</v>
      </c>
      <c r="CH20" s="22">
        <f ca="1">IF(CG20=0,0,IF(CE20=0,1,CG20/CE20))</f>
        <v>-0.19168475538487226</v>
      </c>
      <c r="CI20" s="21">
        <f>SUMIF($C$6:CH$6,CI$5,$C20:CH20)</f>
        <v>83643</v>
      </c>
      <c r="CJ20" s="21">
        <f ca="1">SUMIF($C$6:CI$6,CJ$5,$C20:CI20)</f>
        <v>52934</v>
      </c>
      <c r="CK20" s="21">
        <f ca="1">SUM(CJ20-CI20)</f>
        <v>-30709</v>
      </c>
      <c r="CL20" s="22">
        <f ca="1">IF(CK20=0,0,IF(CI20=0,1,CK20/CI20))</f>
        <v>-0.36714369403297348</v>
      </c>
      <c r="CM20" s="21">
        <f>+DK20</f>
        <v>6598</v>
      </c>
      <c r="CN20" s="21">
        <f ca="1">OFFSET(DK20,0,14,1,1)</f>
        <v>4569</v>
      </c>
      <c r="CO20" s="21">
        <f ca="1">SUM(CN20-CM20)</f>
        <v>-2029</v>
      </c>
      <c r="CP20" s="22">
        <f ca="1">IF(CO20=0,0,IF(CM20=0,1,CO20/CM20))</f>
        <v>-0.30751742952409822</v>
      </c>
      <c r="CQ20" s="21">
        <f>SUMIF($C$6:CP$6,CQ$5,$C20:CP20)</f>
        <v>90241</v>
      </c>
      <c r="CR20" s="21">
        <f ca="1">SUMIF($C$6:CQ$6,CR$5,$C20:CQ20)</f>
        <v>57503</v>
      </c>
      <c r="CS20" s="21">
        <f ca="1">SUM(CR20-CQ20)</f>
        <v>-32738</v>
      </c>
      <c r="CT20" s="22">
        <f ca="1">IF(CS20=0,0,IF(CQ20=0,1,CS20/CQ20))</f>
        <v>-0.36278410035349784</v>
      </c>
      <c r="CW20" s="12" t="s">
        <v>11</v>
      </c>
      <c r="CX20" s="81" t="s">
        <v>7</v>
      </c>
      <c r="CY20" s="16"/>
      <c r="CZ20" s="88">
        <f>SUMIF(DWT!$A$87:$A$92,'2008-2009'!CZ$7,DWT!D$87:D$92)</f>
        <v>9022</v>
      </c>
      <c r="DA20" s="88">
        <f>SUMIF(DWT!$A$87:$A$92,'2008-2009'!DA$7,DWT!E$87:E$92)</f>
        <v>10695</v>
      </c>
      <c r="DB20" s="88">
        <f>SUMIF(DWT!$A$87:$A$92,'2008-2009'!DB$7,DWT!F$87:F$92)</f>
        <v>9388</v>
      </c>
      <c r="DC20" s="88">
        <f>SUMIF(DWT!$A$87:$A$92,'2008-2009'!DC$7,DWT!G$87:G$92)</f>
        <v>8800</v>
      </c>
      <c r="DD20" s="88">
        <f>SUMIF(DWT!$A$87:$A$92,'2008-2009'!DD$7,DWT!H$87:H$92)</f>
        <v>7747</v>
      </c>
      <c r="DE20" s="88">
        <f>SUMIF(DWT!$A$87:$A$92,'2008-2009'!DE$7,DWT!I$87:I$92)</f>
        <v>7075</v>
      </c>
      <c r="DF20" s="88">
        <f>SUMIF(DWT!$A$87:$A$92,'2008-2009'!DF$7,DWT!J$87:J$92)</f>
        <v>5314</v>
      </c>
      <c r="DG20" s="88">
        <f>SUMIF(DWT!$A$87:$A$92,'2008-2009'!DG$7,DWT!K$87:K$92)</f>
        <v>5810</v>
      </c>
      <c r="DH20" s="88">
        <f>SUMIF(DWT!$A$87:$A$92,'2008-2009'!DH$7,DWT!L$87:L$92)</f>
        <v>7071</v>
      </c>
      <c r="DI20" s="88">
        <f>SUMIF(DWT!$A$87:$A$92,'2008-2009'!DI$7,DWT!M$87:M$92)</f>
        <v>6732</v>
      </c>
      <c r="DJ20" s="88">
        <f>SUMIF(DWT!$A$87:$A$92,'2008-2009'!DJ$7,DWT!N$87:N$92)</f>
        <v>5989</v>
      </c>
      <c r="DK20" s="88">
        <f>SUMIF(DWT!$A$87:$A$92,'2008-2009'!DK$7,DWT!O$87:O$92)</f>
        <v>6598</v>
      </c>
      <c r="DN20" s="88">
        <f>SUMIF(DWT!$A$87:$A$92,'2008-2009'!DN$7,DWT!D$87:D$92)</f>
        <v>4566</v>
      </c>
      <c r="DO20" s="88">
        <f>SUMIF(DWT!$A$87:$A$92,'2008-2009'!DO$7,DWT!E$87:E$92)</f>
        <v>4759</v>
      </c>
      <c r="DP20" s="88">
        <f>SUMIF(DWT!$A$87:$A$92,'2008-2009'!DP$7,DWT!F$87:F$92)</f>
        <v>6157</v>
      </c>
      <c r="DQ20" s="88">
        <f>SUMIF(DWT!$A$87:$A$92,'2008-2009'!DQ$7,DWT!G$87:G$92)</f>
        <v>4695</v>
      </c>
      <c r="DR20" s="88">
        <f>SUMIF(DWT!$A$87:$A$92,'2008-2009'!DR$7,DWT!H$87:H$92)</f>
        <v>3534</v>
      </c>
      <c r="DS20" s="88">
        <f>SUMIF(DWT!$A$87:$A$92,'2008-2009'!DS$7,DWT!I$87:I$92)</f>
        <v>4040</v>
      </c>
      <c r="DT20" s="88">
        <f>SUMIF(DWT!$A$87:$A$92,'2008-2009'!DT$7,DWT!J$87:J$92)</f>
        <v>4055</v>
      </c>
      <c r="DU20" s="88">
        <f>SUMIF(DWT!$A$87:$A$92,'2008-2009'!DU$7,DWT!K$87:K$92)</f>
        <v>4689</v>
      </c>
      <c r="DV20" s="88">
        <f>SUMIF(DWT!$A$87:$A$92,'2008-2009'!DV$7,DWT!L$87:L$92)</f>
        <v>5518</v>
      </c>
      <c r="DW20" s="88">
        <f>SUMIF(DWT!$A$87:$A$92,'2008-2009'!DW$7,DWT!M$87:M$92)</f>
        <v>6080</v>
      </c>
      <c r="DX20" s="88">
        <f>SUMIF(DWT!$A$87:$A$92,'2008-2009'!DX$7,DWT!N$87:N$92)</f>
        <v>4841</v>
      </c>
      <c r="DY20" s="88">
        <f>SUMIF(DWT!$A$87:$A$92,'2008-2009'!DY$7,DWT!O$87:O$92)</f>
        <v>4569</v>
      </c>
      <c r="DZ20"/>
    </row>
    <row r="21" spans="1:130" s="12" customFormat="1" ht="15.6">
      <c r="A21" s="100"/>
      <c r="B21" s="29" t="s">
        <v>8</v>
      </c>
      <c r="C21" s="87">
        <f>+CZ21</f>
        <v>4831</v>
      </c>
      <c r="D21" s="87">
        <f ca="1">OFFSET(CZ21,0,14,1,1)</f>
        <v>4812</v>
      </c>
      <c r="E21" s="87">
        <f ca="1">SUM(D21-C21)</f>
        <v>-19</v>
      </c>
      <c r="F21" s="22">
        <f ca="1">IF(E21=0,0,IF(C21=0,1,E21/C21))</f>
        <v>-3.932933140136618E-3</v>
      </c>
      <c r="G21" s="87">
        <f>SUMIF($C$6:F$6,G$5,$C21:F21)</f>
        <v>4831</v>
      </c>
      <c r="H21" s="87">
        <f ca="1">SUMIF($C$6:G$6,H$5,$C21:G21)</f>
        <v>4812</v>
      </c>
      <c r="I21" s="87">
        <f ca="1">SUM(H21-G21)</f>
        <v>-19</v>
      </c>
      <c r="J21" s="22">
        <f ca="1">IF(I21=0,0,IF(G21=0,1,I21/G21))</f>
        <v>-3.932933140136618E-3</v>
      </c>
      <c r="K21" s="87">
        <f>+DA21</f>
        <v>4111</v>
      </c>
      <c r="L21" s="87">
        <f ca="1">OFFSET(DA21,0,14,1,1)</f>
        <v>4189</v>
      </c>
      <c r="M21" s="87">
        <f ca="1">SUM(L21-K21)</f>
        <v>78</v>
      </c>
      <c r="N21" s="22">
        <f ca="1">IF(M21=0,0,IF(K21=0,1,M21/K21))</f>
        <v>1.8973485769885674E-2</v>
      </c>
      <c r="O21" s="87">
        <f>SUMIF($C$6:N$6,O$5,$C21:N21)</f>
        <v>8942</v>
      </c>
      <c r="P21" s="87">
        <f ca="1">SUMIF($C$6:O$6,P$5,$C21:O21)</f>
        <v>9001</v>
      </c>
      <c r="Q21" s="87">
        <f ca="1">SUM(P21-O21)</f>
        <v>59</v>
      </c>
      <c r="R21" s="22">
        <f ca="1">IF(Q21=0,0,IF(O21=0,1,Q21/O21))</f>
        <v>6.598076492954596E-3</v>
      </c>
      <c r="S21" s="87">
        <f>+DB21</f>
        <v>4314</v>
      </c>
      <c r="T21" s="87">
        <f ca="1">OFFSET(DB21,0,14,1,1)</f>
        <v>4361</v>
      </c>
      <c r="U21" s="87">
        <f ca="1">SUM(T21-S21)</f>
        <v>47</v>
      </c>
      <c r="V21" s="22">
        <f ca="1">IF(U21=0,0,IF(S21=0,1,U21/S21))</f>
        <v>1.0894761242466388E-2</v>
      </c>
      <c r="W21" s="87">
        <f>SUMIF($C$6:V$6,W$5,$C21:V21)</f>
        <v>13256</v>
      </c>
      <c r="X21" s="87">
        <f ca="1">SUMIF($C$6:W$6,X$5,$C21:W21)</f>
        <v>13362</v>
      </c>
      <c r="Y21" s="87">
        <f ca="1">SUM(X21-W21)</f>
        <v>106</v>
      </c>
      <c r="Z21" s="22">
        <f ca="1">IF(Y21=0,0,IF(W21=0,1,Y21/W21))</f>
        <v>7.9963789981894982E-3</v>
      </c>
      <c r="AA21" s="87">
        <f>+DC21</f>
        <v>4767</v>
      </c>
      <c r="AB21" s="87">
        <f ca="1">OFFSET(DC21,0,14,1,1)</f>
        <v>5161</v>
      </c>
      <c r="AC21" s="87">
        <f ca="1">SUM(AB21-AA21)</f>
        <v>394</v>
      </c>
      <c r="AD21" s="22">
        <f ca="1">IF(AC21=0,0,IF(AA21=0,1,AC21/AA21))</f>
        <v>8.2651562827774278E-2</v>
      </c>
      <c r="AE21" s="87">
        <f>SUMIF($C$6:AD$6,AE$5,$C21:AD21)</f>
        <v>18023</v>
      </c>
      <c r="AF21" s="87">
        <f ca="1">SUMIF($C$6:AE$6,AF$5,$C21:AE21)</f>
        <v>18523</v>
      </c>
      <c r="AG21" s="87">
        <f ca="1">SUM(AF21-AE21)</f>
        <v>500</v>
      </c>
      <c r="AH21" s="22">
        <f ca="1">IF(AG21=0,0,IF(AE21=0,1,AG21/AE21))</f>
        <v>2.7742329245963492E-2</v>
      </c>
      <c r="AI21" s="87">
        <f>+DD21</f>
        <v>4772</v>
      </c>
      <c r="AJ21" s="87">
        <f ca="1">OFFSET(DD21,0,14,1,1)</f>
        <v>4696</v>
      </c>
      <c r="AK21" s="87">
        <f ca="1">SUM(AJ21-AI21)</f>
        <v>-76</v>
      </c>
      <c r="AL21" s="22">
        <f ca="1">IF(AK21=0,0,IF(AI21=0,1,AK21/AI21))</f>
        <v>-1.5926236378876781E-2</v>
      </c>
      <c r="AM21" s="87">
        <f>SUMIF($C$6:AL$6,AM$5,$C21:AL21)</f>
        <v>22795</v>
      </c>
      <c r="AN21" s="87">
        <f ca="1">SUMIF($C$6:AM$6,AN$5,$C21:AM21)</f>
        <v>23219</v>
      </c>
      <c r="AO21" s="87">
        <f ca="1">SUM(AN21-AM21)</f>
        <v>424</v>
      </c>
      <c r="AP21" s="22">
        <f ca="1">IF(AO21=0,0,IF(AM21=0,1,AO21/AM21))</f>
        <v>1.8600570300504497E-2</v>
      </c>
      <c r="AQ21" s="87">
        <f>+DE21</f>
        <v>4612</v>
      </c>
      <c r="AR21" s="87">
        <f ca="1">OFFSET(DE21,0,14,1,1)</f>
        <v>4272</v>
      </c>
      <c r="AS21" s="87">
        <f ca="1">SUM(AR21-AQ21)</f>
        <v>-340</v>
      </c>
      <c r="AT21" s="22">
        <f ca="1">IF(AS21=0,0,IF(AQ21=0,1,AS21/AQ21))</f>
        <v>-7.3720728534258456E-2</v>
      </c>
      <c r="AU21" s="87">
        <f>SUMIF($C$6:AT$6,AU$5,$C21:AT21)</f>
        <v>27407</v>
      </c>
      <c r="AV21" s="87">
        <f ca="1">SUMIF($C$6:AU$6,AV$5,$C21:AU21)</f>
        <v>27491</v>
      </c>
      <c r="AW21" s="87">
        <f ca="1">SUM(AV21-AU21)</f>
        <v>84</v>
      </c>
      <c r="AX21" s="22">
        <f ca="1">IF(AW21=0,0,IF(AU21=0,1,AW21/AU21))</f>
        <v>3.0649104243441454E-3</v>
      </c>
      <c r="AY21" s="87">
        <f>+DF21</f>
        <v>4730</v>
      </c>
      <c r="AZ21" s="87">
        <f ca="1">OFFSET(DF21,0,14,1,1)</f>
        <v>4516</v>
      </c>
      <c r="BA21" s="87">
        <f ca="1">SUM(AZ21-AY21)</f>
        <v>-214</v>
      </c>
      <c r="BB21" s="22">
        <f ca="1">IF(BA21=0,0,IF(AY21=0,1,BA21/AY21))</f>
        <v>-4.5243128964059194E-2</v>
      </c>
      <c r="BC21" s="87">
        <f>SUMIF($C$6:BB$6,BC$5,$C21:BB21)</f>
        <v>32137</v>
      </c>
      <c r="BD21" s="87">
        <f ca="1">SUMIF($C$6:BC$6,BD$5,$C21:BC21)</f>
        <v>32007</v>
      </c>
      <c r="BE21" s="87">
        <f ca="1">SUM(BD21-BC21)</f>
        <v>-130</v>
      </c>
      <c r="BF21" s="22">
        <f ca="1">IF(BE21=0,0,IF(BC21=0,1,BE21/BC21))</f>
        <v>-4.0451815664187697E-3</v>
      </c>
      <c r="BG21" s="87">
        <f>+DG21</f>
        <v>5157</v>
      </c>
      <c r="BH21" s="87">
        <f ca="1">OFFSET(DG21,0,14,1,1)</f>
        <v>4329</v>
      </c>
      <c r="BI21" s="87">
        <f ca="1">SUM(BH21-BG21)</f>
        <v>-828</v>
      </c>
      <c r="BJ21" s="22">
        <f ca="1">IF(BI21=0,0,IF(BG21=0,1,BI21/BG21))</f>
        <v>-0.16055846422338568</v>
      </c>
      <c r="BK21" s="87">
        <f>SUMIF($C$6:BJ$6,BK$5,$C21:BJ21)</f>
        <v>37294</v>
      </c>
      <c r="BL21" s="87">
        <f ca="1">SUMIF($C$6:BK$6,BL$5,$C21:BK21)</f>
        <v>36336</v>
      </c>
      <c r="BM21" s="87">
        <f ca="1">SUM(BL21-BK21)</f>
        <v>-958</v>
      </c>
      <c r="BN21" s="22">
        <f ca="1">IF(BM21=0,0,IF(BK21=0,1,BM21/BK21))</f>
        <v>-2.5687778194883895E-2</v>
      </c>
      <c r="BO21" s="87">
        <f>+DH21</f>
        <v>4560</v>
      </c>
      <c r="BP21" s="87">
        <f ca="1">OFFSET(DH21,0,14,1,1)</f>
        <v>4220</v>
      </c>
      <c r="BQ21" s="87">
        <f ca="1">SUM(BP21-BO21)</f>
        <v>-340</v>
      </c>
      <c r="BR21" s="22">
        <f ca="1">IF(BQ21=0,0,IF(BO21=0,1,BQ21/BO21))</f>
        <v>-7.4561403508771926E-2</v>
      </c>
      <c r="BS21" s="87">
        <f>SUMIF($C$6:BR$6,BS$5,$C21:BR21)</f>
        <v>41854</v>
      </c>
      <c r="BT21" s="87">
        <f ca="1">SUMIF($C$6:BS$6,BT$5,$C21:BS21)</f>
        <v>40556</v>
      </c>
      <c r="BU21" s="87">
        <f ca="1">SUM(BT21-BS21)</f>
        <v>-1298</v>
      </c>
      <c r="BV21" s="22">
        <f ca="1">IF(BU21=0,0,IF(BS21=0,1,BU21/BS21))</f>
        <v>-3.1012567496535574E-2</v>
      </c>
      <c r="BW21" s="87">
        <f>+DI21</f>
        <v>5015</v>
      </c>
      <c r="BX21" s="87">
        <f ca="1">OFFSET(DI21,0,14,1,1)</f>
        <v>4422</v>
      </c>
      <c r="BY21" s="87">
        <f ca="1">SUM(BX21-BW21)</f>
        <v>-593</v>
      </c>
      <c r="BZ21" s="22">
        <f ca="1">IF(BY21=0,0,IF(BW21=0,1,BY21/BW21))</f>
        <v>-0.11824526420737787</v>
      </c>
      <c r="CA21" s="87">
        <f>SUMIF($C$6:BZ$6,CA$5,$C21:BZ21)</f>
        <v>46869</v>
      </c>
      <c r="CB21" s="87">
        <f ca="1">SUMIF($C$6:CA$6,CB$5,$C21:CA21)</f>
        <v>44978</v>
      </c>
      <c r="CC21" s="87">
        <f ca="1">SUM(CB21-CA21)</f>
        <v>-1891</v>
      </c>
      <c r="CD21" s="22">
        <f ca="1">IF(CC21=0,0,IF(CA21=0,1,CC21/CA21))</f>
        <v>-4.0346497685037015E-2</v>
      </c>
      <c r="CE21" s="87">
        <f>+DJ21</f>
        <v>4554</v>
      </c>
      <c r="CF21" s="87">
        <f ca="1">OFFSET(DJ21,0,14,1,1)</f>
        <v>4166</v>
      </c>
      <c r="CG21" s="87">
        <f ca="1">SUM(CF21-CE21)</f>
        <v>-388</v>
      </c>
      <c r="CH21" s="22">
        <f ca="1">IF(CG21=0,0,IF(CE21=0,1,CG21/CE21))</f>
        <v>-8.5199824330259119E-2</v>
      </c>
      <c r="CI21" s="87">
        <f>SUMIF($C$6:CH$6,CI$5,$C21:CH21)</f>
        <v>51423</v>
      </c>
      <c r="CJ21" s="87">
        <f ca="1">SUMIF($C$6:CI$6,CJ$5,$C21:CI21)</f>
        <v>49144</v>
      </c>
      <c r="CK21" s="87">
        <f ca="1">SUM(CJ21-CI21)</f>
        <v>-2279</v>
      </c>
      <c r="CL21" s="22">
        <f ca="1">IF(CK21=0,0,IF(CI21=0,1,CK21/CI21))</f>
        <v>-4.4318690080314256E-2</v>
      </c>
      <c r="CM21" s="87">
        <f>+DK21</f>
        <v>4328</v>
      </c>
      <c r="CN21" s="87">
        <f ca="1">OFFSET(DK21,0,14,1,1)</f>
        <v>3984</v>
      </c>
      <c r="CO21" s="87">
        <f ca="1">SUM(CN21-CM21)</f>
        <v>-344</v>
      </c>
      <c r="CP21" s="22">
        <f ca="1">IF(CO21=0,0,IF(CM21=0,1,CO21/CM21))</f>
        <v>-7.9482439926062853E-2</v>
      </c>
      <c r="CQ21" s="87">
        <f>SUMIF($C$6:CP$6,CQ$5,$C21:CP21)</f>
        <v>55751</v>
      </c>
      <c r="CR21" s="87">
        <f ca="1">SUMIF($C$6:CQ$6,CR$5,$C21:CQ21)</f>
        <v>53128</v>
      </c>
      <c r="CS21" s="87">
        <f ca="1">SUM(CR21-CQ21)</f>
        <v>-2623</v>
      </c>
      <c r="CT21" s="22">
        <f ca="1">IF(CS21=0,0,IF(CQ21=0,1,CS21/CQ21))</f>
        <v>-4.70484834352747E-2</v>
      </c>
      <c r="CW21" s="12" t="s">
        <v>11</v>
      </c>
      <c r="CX21" s="81" t="s">
        <v>8</v>
      </c>
      <c r="CY21" s="16"/>
      <c r="CZ21" s="88">
        <f>SUMIF(DWT!$A$101:$A$106,'2008-2009'!CZ$7,DWT!D$101:D$106)</f>
        <v>4831</v>
      </c>
      <c r="DA21" s="88">
        <f>SUMIF(DWT!$A$101:$A$106,'2008-2009'!DA$7,DWT!E$101:E$106)</f>
        <v>4111</v>
      </c>
      <c r="DB21" s="88">
        <f>SUMIF(DWT!$A$101:$A$106,'2008-2009'!DB$7,DWT!F$101:F$106)</f>
        <v>4314</v>
      </c>
      <c r="DC21" s="88">
        <f>SUMIF(DWT!$A$101:$A$106,'2008-2009'!DC$7,DWT!G$101:G$106)</f>
        <v>4767</v>
      </c>
      <c r="DD21" s="88">
        <f>SUMIF(DWT!$A$101:$A$106,'2008-2009'!DD$7,DWT!H$101:H$106)</f>
        <v>4772</v>
      </c>
      <c r="DE21" s="88">
        <f>SUMIF(DWT!$A$101:$A$106,'2008-2009'!DE$7,DWT!I$101:I$106)</f>
        <v>4612</v>
      </c>
      <c r="DF21" s="88">
        <f>SUMIF(DWT!$A$101:$A$106,'2008-2009'!DF$7,DWT!J$101:J$106)</f>
        <v>4730</v>
      </c>
      <c r="DG21" s="88">
        <f>SUMIF(DWT!$A$101:$A$106,'2008-2009'!DG$7,DWT!K$101:K$106)</f>
        <v>5157</v>
      </c>
      <c r="DH21" s="88">
        <f>SUMIF(DWT!$A$101:$A$106,'2008-2009'!DH$7,DWT!L$101:L$106)</f>
        <v>4560</v>
      </c>
      <c r="DI21" s="88">
        <f>SUMIF(DWT!$A$101:$A$106,'2008-2009'!DI$7,DWT!M$101:M$106)</f>
        <v>5015</v>
      </c>
      <c r="DJ21" s="88">
        <f>SUMIF(DWT!$A$101:$A$106,'2008-2009'!DJ$7,DWT!N$101:N$106)</f>
        <v>4554</v>
      </c>
      <c r="DK21" s="88">
        <f>SUMIF(DWT!$A$101:$A$106,'2008-2009'!DK$7,DWT!O$101:O$106)</f>
        <v>4328</v>
      </c>
      <c r="DN21" s="88">
        <f>SUMIF(DWT!$A$101:$A$106,'2008-2009'!DN$7,DWT!D$101:D$106)</f>
        <v>4812</v>
      </c>
      <c r="DO21" s="88">
        <f>SUMIF(DWT!$A$101:$A$106,'2008-2009'!DO$7,DWT!E$101:E$106)</f>
        <v>4189</v>
      </c>
      <c r="DP21" s="88">
        <f>SUMIF(DWT!$A$101:$A$106,'2008-2009'!DP$7,DWT!F$101:F$106)</f>
        <v>4361</v>
      </c>
      <c r="DQ21" s="88">
        <f>SUMIF(DWT!$A$101:$A$106,'2008-2009'!DQ$7,DWT!G$101:G$106)</f>
        <v>5161</v>
      </c>
      <c r="DR21" s="88">
        <f>SUMIF(DWT!$A$101:$A$106,'2008-2009'!DR$7,DWT!H$101:H$106)</f>
        <v>4696</v>
      </c>
      <c r="DS21" s="88">
        <f>SUMIF(DWT!$A$101:$A$106,'2008-2009'!DS$7,DWT!I$101:I$106)</f>
        <v>4272</v>
      </c>
      <c r="DT21" s="88">
        <f>SUMIF(DWT!$A$101:$A$106,'2008-2009'!DT$7,DWT!J$101:J$106)</f>
        <v>4516</v>
      </c>
      <c r="DU21" s="88">
        <f>SUMIF(DWT!$A$101:$A$106,'2008-2009'!DU$7,DWT!K$101:K$106)</f>
        <v>4329</v>
      </c>
      <c r="DV21" s="88">
        <f>SUMIF(DWT!$A$101:$A$106,'2008-2009'!DV$7,DWT!L$101:L$106)</f>
        <v>4220</v>
      </c>
      <c r="DW21" s="88">
        <f>SUMIF(DWT!$A$101:$A$106,'2008-2009'!DW$7,DWT!M$101:M$106)</f>
        <v>4422</v>
      </c>
      <c r="DX21" s="88">
        <f>SUMIF(DWT!$A$101:$A$106,'2008-2009'!DX$7,DWT!N$101:N$106)</f>
        <v>4166</v>
      </c>
      <c r="DY21" s="88">
        <f>SUMIF(DWT!$A$101:$A$106,'2008-2009'!DY$7,DWT!O$101:O$106)</f>
        <v>3984</v>
      </c>
      <c r="DZ21"/>
    </row>
    <row r="22" spans="1:130" s="16" customFormat="1" ht="15.6">
      <c r="A22" s="90"/>
      <c r="B22" s="27" t="s">
        <v>9</v>
      </c>
      <c r="C22" s="14">
        <f>+SUM(C19:C21)</f>
        <v>363219</v>
      </c>
      <c r="D22" s="14">
        <f ca="1">+SUM(D19:D21)</f>
        <v>348809</v>
      </c>
      <c r="E22" s="14">
        <f ca="1">SUM(E19:E21)</f>
        <v>-14410</v>
      </c>
      <c r="F22" s="15">
        <f ca="1">IF(E22=0,0,IF(C22=0,1,E22/C22))</f>
        <v>-3.9673034725606314E-2</v>
      </c>
      <c r="G22" s="14">
        <f>SUM(G19:G21)</f>
        <v>363219</v>
      </c>
      <c r="H22" s="14">
        <f ca="1">SUM(H19:H21)</f>
        <v>348809</v>
      </c>
      <c r="I22" s="14">
        <f ca="1">SUM(I19:I21)</f>
        <v>-14410</v>
      </c>
      <c r="J22" s="15">
        <f ca="1">IF(I22=0,0,IF(G22=0,1,I22/G22))</f>
        <v>-3.9673034725606314E-2</v>
      </c>
      <c r="K22" s="14">
        <f>+SUM(K19:K21)</f>
        <v>365950</v>
      </c>
      <c r="L22" s="14">
        <f ca="1">+SUM(L19:L21)</f>
        <v>332358</v>
      </c>
      <c r="M22" s="14">
        <f ca="1">SUM(M19:M21)</f>
        <v>-33592</v>
      </c>
      <c r="N22" s="15">
        <f ca="1">IF(M22=0,0,IF(K22=0,1,M22/K22))</f>
        <v>-9.1793960923623449E-2</v>
      </c>
      <c r="O22" s="14">
        <f>SUM(O19:O21)</f>
        <v>729169</v>
      </c>
      <c r="P22" s="14">
        <f ca="1">SUM(P19:P21)</f>
        <v>681167</v>
      </c>
      <c r="Q22" s="14">
        <f ca="1">SUM(Q19:Q21)</f>
        <v>-48002</v>
      </c>
      <c r="R22" s="15">
        <f ca="1">IF(Q22=0,0,IF(O22=0,1,Q22/O22))</f>
        <v>-6.5831103626182677E-2</v>
      </c>
      <c r="S22" s="14">
        <f>+SUM(S19:S21)</f>
        <v>411196</v>
      </c>
      <c r="T22" s="14">
        <f ca="1">+SUM(T19:T21)</f>
        <v>368698</v>
      </c>
      <c r="U22" s="14">
        <f ca="1">SUM(U19:U21)</f>
        <v>-42498</v>
      </c>
      <c r="V22" s="15">
        <f ca="1">IF(U22=0,0,IF(S22=0,1,U22/S22))</f>
        <v>-0.10335217268650473</v>
      </c>
      <c r="W22" s="14">
        <f>SUM(W19:W21)</f>
        <v>1140365</v>
      </c>
      <c r="X22" s="14">
        <f ca="1">SUM(X19:X21)</f>
        <v>1049865</v>
      </c>
      <c r="Y22" s="14">
        <f ca="1">SUM(Y19:Y21)</f>
        <v>-90500</v>
      </c>
      <c r="Z22" s="15">
        <f ca="1">IF(Y22=0,0,IF(W22=0,1,Y22/W22))</f>
        <v>-7.9360555611580508E-2</v>
      </c>
      <c r="AA22" s="14">
        <f>+SUM(AA19:AA21)</f>
        <v>416502</v>
      </c>
      <c r="AB22" s="14">
        <f ca="1">+SUM(AB19:AB21)</f>
        <v>362081</v>
      </c>
      <c r="AC22" s="14">
        <f ca="1">SUM(AC19:AC21)</f>
        <v>-54421</v>
      </c>
      <c r="AD22" s="15">
        <f ca="1">IF(AC22=0,0,IF(AA22=0,1,AC22/AA22))</f>
        <v>-0.13066203763727424</v>
      </c>
      <c r="AE22" s="14">
        <f>SUM(AE19:AE21)</f>
        <v>1556867</v>
      </c>
      <c r="AF22" s="14">
        <f ca="1">SUM(AF19:AF21)</f>
        <v>1411946</v>
      </c>
      <c r="AG22" s="14">
        <f ca="1">SUM(AG19:AG21)</f>
        <v>-144921</v>
      </c>
      <c r="AH22" s="15">
        <f ca="1">IF(AG22=0,0,IF(AE22=0,1,AG22/AE22))</f>
        <v>-9.3085022676953136E-2</v>
      </c>
      <c r="AI22" s="14">
        <f>+SUM(AI19:AI21)</f>
        <v>421801</v>
      </c>
      <c r="AJ22" s="14">
        <f ca="1">+SUM(AJ19:AJ21)</f>
        <v>363209</v>
      </c>
      <c r="AK22" s="14">
        <f ca="1">SUM(AK19:AK21)</f>
        <v>-58592</v>
      </c>
      <c r="AL22" s="15">
        <f ca="1">IF(AK22=0,0,IF(AI22=0,1,AK22/AI22))</f>
        <v>-0.13890910642696438</v>
      </c>
      <c r="AM22" s="14">
        <f>SUM(AM19:AM21)</f>
        <v>1978668</v>
      </c>
      <c r="AN22" s="14">
        <f ca="1">SUM(AN19:AN21)</f>
        <v>1775155</v>
      </c>
      <c r="AO22" s="14">
        <f ca="1">SUM(AO19:AO21)</f>
        <v>-203513</v>
      </c>
      <c r="AP22" s="15">
        <f ca="1">IF(AO22=0,0,IF(AM22=0,1,AO22/AM22))</f>
        <v>-0.10285353581298126</v>
      </c>
      <c r="AQ22" s="14">
        <f>+SUM(AQ19:AQ21)</f>
        <v>410910</v>
      </c>
      <c r="AR22" s="14">
        <f ca="1">+SUM(AR19:AR21)</f>
        <v>315177</v>
      </c>
      <c r="AS22" s="14">
        <f ca="1">SUM(AS19:AS21)</f>
        <v>-95733</v>
      </c>
      <c r="AT22" s="15">
        <f ca="1">IF(AS22=0,0,IF(AQ22=0,1,AS22/AQ22))</f>
        <v>-0.23297802438490181</v>
      </c>
      <c r="AU22" s="14">
        <f>SUM(AU19:AU21)</f>
        <v>2389578</v>
      </c>
      <c r="AV22" s="14">
        <f ca="1">SUM(AV19:AV21)</f>
        <v>2090332</v>
      </c>
      <c r="AW22" s="14">
        <f ca="1">SUM(AW19:AW21)</f>
        <v>-299246</v>
      </c>
      <c r="AX22" s="15">
        <f ca="1">IF(AW22=0,0,IF(AU22=0,1,AW22/AU22))</f>
        <v>-0.12522964305831405</v>
      </c>
      <c r="AY22" s="14">
        <f>+SUM(AY19:AY21)</f>
        <v>411975</v>
      </c>
      <c r="AZ22" s="14">
        <f ca="1">+SUM(AZ19:AZ21)</f>
        <v>326814</v>
      </c>
      <c r="BA22" s="14">
        <f ca="1">SUM(BA19:BA21)</f>
        <v>-85161</v>
      </c>
      <c r="BB22" s="15">
        <f ca="1">IF(BA22=0,0,IF(AY22=0,1,BA22/AY22))</f>
        <v>-0.20671399963590023</v>
      </c>
      <c r="BC22" s="14">
        <f>SUM(BC19:BC21)</f>
        <v>2801553</v>
      </c>
      <c r="BD22" s="14">
        <f ca="1">SUM(BD19:BD21)</f>
        <v>2417146</v>
      </c>
      <c r="BE22" s="14">
        <f ca="1">SUM(BE19:BE21)</f>
        <v>-384407</v>
      </c>
      <c r="BF22" s="15">
        <f ca="1">IF(BE22=0,0,IF(BC22=0,1,BE22/BC22))</f>
        <v>-0.13721211056867388</v>
      </c>
      <c r="BG22" s="14">
        <f>+SUM(BG19:BG21)</f>
        <v>426902</v>
      </c>
      <c r="BH22" s="14">
        <f ca="1">+SUM(BH19:BH21)</f>
        <v>332407</v>
      </c>
      <c r="BI22" s="14">
        <f ca="1">SUM(BI19:BI21)</f>
        <v>-94495</v>
      </c>
      <c r="BJ22" s="15">
        <f ca="1">IF(BI22=0,0,IF(BG22=0,1,BI22/BG22))</f>
        <v>-0.22135056757757049</v>
      </c>
      <c r="BK22" s="14">
        <f>SUM(BK19:BK21)</f>
        <v>3228455</v>
      </c>
      <c r="BL22" s="14">
        <f ca="1">SUM(BL19:BL21)</f>
        <v>2749553</v>
      </c>
      <c r="BM22" s="14">
        <f ca="1">SUM(BM19:BM21)</f>
        <v>-478902</v>
      </c>
      <c r="BN22" s="15">
        <f ca="1">IF(BM22=0,0,IF(BK22=0,1,BM22/BK22))</f>
        <v>-0.14833782722695532</v>
      </c>
      <c r="BO22" s="14">
        <f>+SUM(BO19:BO21)</f>
        <v>391011</v>
      </c>
      <c r="BP22" s="14">
        <f ca="1">+SUM(BP19:BP21)</f>
        <v>315996</v>
      </c>
      <c r="BQ22" s="14">
        <f ca="1">SUM(BQ19:BQ21)</f>
        <v>-75015</v>
      </c>
      <c r="BR22" s="15">
        <f ca="1">IF(BQ22=0,0,IF(BO22=0,1,BQ22/BO22))</f>
        <v>-0.19184882266739298</v>
      </c>
      <c r="BS22" s="14">
        <f>SUM(BS19:BS21)</f>
        <v>3619466</v>
      </c>
      <c r="BT22" s="14">
        <f ca="1">SUM(BT19:BT21)</f>
        <v>3065549</v>
      </c>
      <c r="BU22" s="14">
        <f ca="1">SUM(BU19:BU21)</f>
        <v>-553917</v>
      </c>
      <c r="BV22" s="15">
        <f ca="1">IF(BU22=0,0,IF(BS22=0,1,BU22/BS22))</f>
        <v>-0.15303832112250812</v>
      </c>
      <c r="BW22" s="14">
        <f>+SUM(BW19:BW21)</f>
        <v>406804</v>
      </c>
      <c r="BX22" s="14">
        <f ca="1">+SUM(BX19:BX21)</f>
        <v>318151</v>
      </c>
      <c r="BY22" s="14">
        <f ca="1">SUM(BY19:BY21)</f>
        <v>-88653</v>
      </c>
      <c r="BZ22" s="15">
        <f ca="1">IF(BY22=0,0,IF(BW22=0,1,BY22/BW22))</f>
        <v>-0.2179255857857838</v>
      </c>
      <c r="CA22" s="14">
        <f>SUM(CA19:CA21)</f>
        <v>4026270</v>
      </c>
      <c r="CB22" s="14">
        <f ca="1">SUM(CB19:CB21)</f>
        <v>3383700</v>
      </c>
      <c r="CC22" s="14">
        <f ca="1">SUM(CC19:CC21)</f>
        <v>-642570</v>
      </c>
      <c r="CD22" s="15">
        <f ca="1">IF(CC22=0,0,IF(CA22=0,1,CC22/CA22))</f>
        <v>-0.15959436401433585</v>
      </c>
      <c r="CE22" s="14">
        <f>+SUM(CE19:CE21)</f>
        <v>379542</v>
      </c>
      <c r="CF22" s="14">
        <f ca="1">+SUM(CF19:CF21)</f>
        <v>307461</v>
      </c>
      <c r="CG22" s="14">
        <f ca="1">SUM(CG19:CG21)</f>
        <v>-72081</v>
      </c>
      <c r="CH22" s="15">
        <f ca="1">IF(CG22=0,0,IF(CE22=0,1,CG22/CE22))</f>
        <v>-0.18991574055045291</v>
      </c>
      <c r="CI22" s="14">
        <f>SUM(CI19:CI21)</f>
        <v>4405812</v>
      </c>
      <c r="CJ22" s="14">
        <f ca="1">SUM(CJ19:CJ21)</f>
        <v>3691161</v>
      </c>
      <c r="CK22" s="14">
        <f ca="1">SUM(CK19:CK21)</f>
        <v>-714651</v>
      </c>
      <c r="CL22" s="15">
        <f ca="1">IF(CK22=0,0,IF(CI22=0,1,CK22/CI22))</f>
        <v>-0.16220642188091547</v>
      </c>
      <c r="CM22" s="14">
        <f>+SUM(CM19:CM21)</f>
        <v>356910</v>
      </c>
      <c r="CN22" s="14">
        <f ca="1">+SUM(CN19:CN21)</f>
        <v>310949</v>
      </c>
      <c r="CO22" s="14">
        <f ca="1">SUM(CO19:CO21)</f>
        <v>-45961</v>
      </c>
      <c r="CP22" s="15">
        <f ca="1">IF(CO22=0,0,IF(CM22=0,1,CO22/CM22))</f>
        <v>-0.12877476114426606</v>
      </c>
      <c r="CQ22" s="14">
        <f>SUM(CQ19:CQ21)</f>
        <v>4762722</v>
      </c>
      <c r="CR22" s="14">
        <f ca="1">SUM(CR19:CR21)</f>
        <v>4002110</v>
      </c>
      <c r="CS22" s="14">
        <f ca="1">SUM(CS19:CS21)</f>
        <v>-760612</v>
      </c>
      <c r="CT22" s="15">
        <f ca="1">IF(CS22=0,0,IF(CQ22=0,1,CS22/CQ22))</f>
        <v>-0.15970111209514223</v>
      </c>
      <c r="CW22" s="12"/>
      <c r="CX22" s="12"/>
      <c r="CZ22" s="89"/>
      <c r="DA22" s="89"/>
      <c r="DB22" s="89"/>
      <c r="DC22" s="89"/>
      <c r="DD22" s="89"/>
      <c r="DE22" s="89"/>
      <c r="DF22" s="89"/>
      <c r="DG22" s="89"/>
      <c r="DH22" s="89"/>
      <c r="DI22" s="89"/>
      <c r="DJ22" s="89"/>
      <c r="DK22" s="89"/>
      <c r="DL22" s="12"/>
      <c r="DM22" s="12"/>
      <c r="DN22" s="89"/>
      <c r="DO22" s="89"/>
      <c r="DP22" s="89"/>
      <c r="DQ22" s="89"/>
      <c r="DR22" s="89"/>
      <c r="DS22" s="89"/>
      <c r="DT22" s="89"/>
      <c r="DU22" s="89"/>
      <c r="DV22" s="89"/>
      <c r="DW22" s="89"/>
      <c r="DX22" s="89"/>
      <c r="DY22" s="89"/>
      <c r="DZ22"/>
    </row>
    <row r="23" spans="1:130" s="12" customFormat="1" ht="15.6">
      <c r="A23" s="91"/>
      <c r="B23" s="28"/>
      <c r="C23" s="9"/>
      <c r="D23" s="9"/>
      <c r="E23" s="10"/>
      <c r="F23" s="11"/>
      <c r="G23" s="9"/>
      <c r="H23" s="13"/>
      <c r="I23" s="10"/>
      <c r="J23" s="11"/>
      <c r="K23" s="9"/>
      <c r="L23" s="9"/>
      <c r="M23" s="10"/>
      <c r="N23" s="11"/>
      <c r="O23" s="9"/>
      <c r="P23" s="13"/>
      <c r="Q23" s="10"/>
      <c r="R23" s="11"/>
      <c r="S23" s="9"/>
      <c r="T23" s="9"/>
      <c r="U23" s="10"/>
      <c r="V23" s="11"/>
      <c r="W23" s="9"/>
      <c r="X23" s="13"/>
      <c r="Y23" s="10"/>
      <c r="Z23" s="11"/>
      <c r="AA23" s="9"/>
      <c r="AB23" s="9"/>
      <c r="AC23" s="10"/>
      <c r="AD23" s="11"/>
      <c r="AE23" s="9"/>
      <c r="AF23" s="13"/>
      <c r="AG23" s="10"/>
      <c r="AH23" s="11"/>
      <c r="AI23" s="9"/>
      <c r="AJ23" s="9"/>
      <c r="AK23" s="10"/>
      <c r="AL23" s="11"/>
      <c r="AM23" s="9"/>
      <c r="AN23" s="13"/>
      <c r="AO23" s="10"/>
      <c r="AP23" s="11"/>
      <c r="AQ23" s="9"/>
      <c r="AR23" s="9"/>
      <c r="AS23" s="10"/>
      <c r="AT23" s="11"/>
      <c r="AU23" s="9"/>
      <c r="AV23" s="13"/>
      <c r="AW23" s="10"/>
      <c r="AX23" s="11"/>
      <c r="AY23" s="9"/>
      <c r="AZ23" s="9"/>
      <c r="BA23" s="10"/>
      <c r="BB23" s="11"/>
      <c r="BC23" s="9"/>
      <c r="BD23" s="13"/>
      <c r="BE23" s="10"/>
      <c r="BF23" s="11"/>
      <c r="BG23" s="9"/>
      <c r="BH23" s="9"/>
      <c r="BI23" s="10"/>
      <c r="BJ23" s="11"/>
      <c r="BK23" s="9"/>
      <c r="BL23" s="13"/>
      <c r="BM23" s="10"/>
      <c r="BN23" s="11"/>
      <c r="BO23" s="9"/>
      <c r="BP23" s="9"/>
      <c r="BQ23" s="10"/>
      <c r="BR23" s="11"/>
      <c r="BS23" s="9"/>
      <c r="BT23" s="13"/>
      <c r="BU23" s="10"/>
      <c r="BV23" s="11"/>
      <c r="BW23" s="9"/>
      <c r="BX23" s="9"/>
      <c r="BY23" s="10"/>
      <c r="BZ23" s="11"/>
      <c r="CA23" s="9"/>
      <c r="CB23" s="13"/>
      <c r="CC23" s="10"/>
      <c r="CD23" s="11"/>
      <c r="CE23" s="9"/>
      <c r="CF23" s="9"/>
      <c r="CG23" s="10"/>
      <c r="CH23" s="11"/>
      <c r="CI23" s="9"/>
      <c r="CJ23" s="13"/>
      <c r="CK23" s="10"/>
      <c r="CL23" s="11"/>
      <c r="CM23" s="9"/>
      <c r="CN23" s="9"/>
      <c r="CO23" s="10"/>
      <c r="CP23" s="11"/>
      <c r="CQ23" s="9"/>
      <c r="CR23" s="13"/>
      <c r="CS23" s="10"/>
      <c r="CT23" s="11"/>
      <c r="CY23" s="16"/>
      <c r="CZ23" s="89"/>
      <c r="DA23" s="89"/>
      <c r="DB23" s="89"/>
      <c r="DC23" s="89"/>
      <c r="DD23" s="89"/>
      <c r="DE23" s="89"/>
      <c r="DF23" s="89"/>
      <c r="DG23" s="89"/>
      <c r="DH23" s="89"/>
      <c r="DI23" s="89"/>
      <c r="DJ23" s="89"/>
      <c r="DK23" s="89"/>
      <c r="DN23" s="89"/>
      <c r="DO23" s="89"/>
      <c r="DP23" s="89"/>
      <c r="DQ23" s="89"/>
      <c r="DR23" s="89"/>
      <c r="DS23" s="89"/>
      <c r="DT23" s="89"/>
      <c r="DU23" s="89"/>
      <c r="DV23" s="89"/>
      <c r="DW23" s="89"/>
      <c r="DX23" s="89"/>
      <c r="DY23" s="89"/>
      <c r="DZ23"/>
    </row>
    <row r="24" spans="1:130" s="12" customFormat="1" ht="15" customHeight="1">
      <c r="A24" s="99"/>
      <c r="B24" s="31" t="s">
        <v>6</v>
      </c>
      <c r="C24" s="21">
        <f>+CZ24</f>
        <v>30092</v>
      </c>
      <c r="D24" s="21">
        <f ca="1">OFFSET(CZ24,0,14,1,1)</f>
        <v>25162</v>
      </c>
      <c r="E24" s="21">
        <f ca="1">SUM(D24-C24)</f>
        <v>-4930</v>
      </c>
      <c r="F24" s="22">
        <f ca="1">IF(E24=0,0,IF(C24=0,1,E24/C24))</f>
        <v>-0.16383091851654924</v>
      </c>
      <c r="G24" s="21">
        <f>SUMIF($C$6:F$6,G$5,$C24:F24)</f>
        <v>30092</v>
      </c>
      <c r="H24" s="21">
        <f ca="1">SUMIF($C$6:G$6,H$5,$C24:G24)</f>
        <v>25162</v>
      </c>
      <c r="I24" s="21">
        <f ca="1">SUM(H24-G24)</f>
        <v>-4930</v>
      </c>
      <c r="J24" s="22">
        <f ca="1">IF(I24=0,0,IF(G24=0,1,I24/G24))</f>
        <v>-0.16383091851654924</v>
      </c>
      <c r="K24" s="21">
        <f>+DA24</f>
        <v>29841</v>
      </c>
      <c r="L24" s="21">
        <f ca="1">OFFSET(DA24,0,14,1,1)</f>
        <v>26312</v>
      </c>
      <c r="M24" s="21">
        <f ca="1">SUM(L24-K24)</f>
        <v>-3529</v>
      </c>
      <c r="N24" s="22">
        <f ca="1">IF(M24=0,0,IF(K24=0,1,M24/K24))</f>
        <v>-0.11826011192654402</v>
      </c>
      <c r="O24" s="21">
        <f>SUMIF($C$6:N$6,O$5,$C24:N24)</f>
        <v>59933</v>
      </c>
      <c r="P24" s="21">
        <f ca="1">SUMIF($C$6:O$6,P$5,$C24:O24)</f>
        <v>51474</v>
      </c>
      <c r="Q24" s="21">
        <f ca="1">SUM(P24-O24)</f>
        <v>-8459</v>
      </c>
      <c r="R24" s="22">
        <f ca="1">IF(Q24=0,0,IF(O24=0,1,Q24/O24))</f>
        <v>-0.14114094071713412</v>
      </c>
      <c r="S24" s="21">
        <f>+DB24</f>
        <v>34166</v>
      </c>
      <c r="T24" s="21">
        <f ca="1">OFFSET(DB24,0,14,1,1)</f>
        <v>29731</v>
      </c>
      <c r="U24" s="21">
        <f ca="1">SUM(T24-S24)</f>
        <v>-4435</v>
      </c>
      <c r="V24" s="22">
        <f ca="1">IF(U24=0,0,IF(S24=0,1,U24/S24))</f>
        <v>-0.12980741087630979</v>
      </c>
      <c r="W24" s="21">
        <f>SUMIF($C$6:V$6,W$5,$C24:V24)</f>
        <v>94099</v>
      </c>
      <c r="X24" s="21">
        <f ca="1">SUMIF($C$6:W$6,X$5,$C24:W24)</f>
        <v>81205</v>
      </c>
      <c r="Y24" s="21">
        <f ca="1">SUM(X24-W24)</f>
        <v>-12894</v>
      </c>
      <c r="Z24" s="22">
        <f ca="1">IF(Y24=0,0,IF(W24=0,1,Y24/W24))</f>
        <v>-0.13702589825609199</v>
      </c>
      <c r="AA24" s="21">
        <f>+DC24</f>
        <v>37413</v>
      </c>
      <c r="AB24" s="21">
        <f ca="1">OFFSET(DC24,0,14,1,1)</f>
        <v>32506</v>
      </c>
      <c r="AC24" s="21">
        <f ca="1">SUM(AB24-AA24)</f>
        <v>-4907</v>
      </c>
      <c r="AD24" s="22">
        <f ca="1">IF(AC24=0,0,IF(AA24=0,1,AC24/AA24))</f>
        <v>-0.13115761900943523</v>
      </c>
      <c r="AE24" s="21">
        <f>SUMIF($C$6:AD$6,AE$5,$C24:AD24)</f>
        <v>131512</v>
      </c>
      <c r="AF24" s="21">
        <f ca="1">SUMIF($C$6:AE$6,AF$5,$C24:AE24)</f>
        <v>113711</v>
      </c>
      <c r="AG24" s="21">
        <f ca="1">SUM(AF24-AE24)</f>
        <v>-17801</v>
      </c>
      <c r="AH24" s="22">
        <f ca="1">IF(AG24=0,0,IF(AE24=0,1,AG24/AE24))</f>
        <v>-0.13535646937161627</v>
      </c>
      <c r="AI24" s="21">
        <f>+DD24</f>
        <v>45019</v>
      </c>
      <c r="AJ24" s="21">
        <f ca="1">OFFSET(DD24,0,14,1,1)</f>
        <v>39902</v>
      </c>
      <c r="AK24" s="21">
        <f ca="1">SUM(AJ24-AI24)</f>
        <v>-5117</v>
      </c>
      <c r="AL24" s="22">
        <f ca="1">IF(AK24=0,0,IF(AI24=0,1,AK24/AI24))</f>
        <v>-0.11366312001599324</v>
      </c>
      <c r="AM24" s="21">
        <f>SUMIF($C$6:AL$6,AM$5,$C24:AL24)</f>
        <v>176531</v>
      </c>
      <c r="AN24" s="21">
        <f ca="1">SUMIF($C$6:AM$6,AN$5,$C24:AM24)</f>
        <v>153613</v>
      </c>
      <c r="AO24" s="21">
        <f ca="1">SUM(AN24-AM24)</f>
        <v>-22918</v>
      </c>
      <c r="AP24" s="22">
        <f ca="1">IF(AO24=0,0,IF(AM24=0,1,AO24/AM24))</f>
        <v>-0.12982422350748593</v>
      </c>
      <c r="AQ24" s="21">
        <f>+DE24</f>
        <v>43579</v>
      </c>
      <c r="AR24" s="21">
        <f ca="1">OFFSET(DE24,0,14,1,1)</f>
        <v>58360</v>
      </c>
      <c r="AS24" s="21">
        <f ca="1">SUM(AR24-AQ24)</f>
        <v>14781</v>
      </c>
      <c r="AT24" s="22">
        <f ca="1">IF(AS24=0,0,IF(AQ24=0,1,AS24/AQ24))</f>
        <v>0.33917712659767318</v>
      </c>
      <c r="AU24" s="21">
        <f>SUMIF($C$6:AT$6,AU$5,$C24:AT24)</f>
        <v>220110</v>
      </c>
      <c r="AV24" s="21">
        <f ca="1">SUMIF($C$6:AU$6,AV$5,$C24:AU24)</f>
        <v>211973</v>
      </c>
      <c r="AW24" s="21">
        <f ca="1">SUM(AV24-AU24)</f>
        <v>-8137</v>
      </c>
      <c r="AX24" s="22">
        <f ca="1">IF(AW24=0,0,IF(AU24=0,1,AW24/AU24))</f>
        <v>-3.6967879696515375E-2</v>
      </c>
      <c r="AY24" s="21">
        <f>+DF24</f>
        <v>52211</v>
      </c>
      <c r="AZ24" s="21">
        <f ca="1">OFFSET(DF24,0,14,1,1)</f>
        <v>59653</v>
      </c>
      <c r="BA24" s="21">
        <f ca="1">SUM(AZ24-AY24)</f>
        <v>7442</v>
      </c>
      <c r="BB24" s="22">
        <f ca="1">IF(BA24=0,0,IF(AY24=0,1,BA24/AY24))</f>
        <v>0.14253701327306506</v>
      </c>
      <c r="BC24" s="21">
        <f>SUMIF($C$6:BB$6,BC$5,$C24:BB24)</f>
        <v>272321</v>
      </c>
      <c r="BD24" s="21">
        <f ca="1">SUMIF($C$6:BC$6,BD$5,$C24:BC24)</f>
        <v>271626</v>
      </c>
      <c r="BE24" s="21">
        <f ca="1">SUM(BD24-BC24)</f>
        <v>-695</v>
      </c>
      <c r="BF24" s="22">
        <f ca="1">IF(BE24=0,0,IF(BC24=0,1,BE24/BC24))</f>
        <v>-2.5521351640159957E-3</v>
      </c>
      <c r="BG24" s="21">
        <f>+DG24</f>
        <v>56333</v>
      </c>
      <c r="BH24" s="21">
        <f ca="1">OFFSET(DG24,0,14,1,1)</f>
        <v>51330</v>
      </c>
      <c r="BI24" s="21">
        <f ca="1">SUM(BH24-BG24)</f>
        <v>-5003</v>
      </c>
      <c r="BJ24" s="22">
        <f ca="1">IF(BI24=0,0,IF(BG24=0,1,BI24/BG24))</f>
        <v>-8.8811176397493474E-2</v>
      </c>
      <c r="BK24" s="21">
        <f>SUMIF($C$6:BJ$6,BK$5,$C24:BJ24)</f>
        <v>328654</v>
      </c>
      <c r="BL24" s="21">
        <f ca="1">SUMIF($C$6:BK$6,BL$5,$C24:BK24)</f>
        <v>322956</v>
      </c>
      <c r="BM24" s="21">
        <f ca="1">SUM(BL24-BK24)</f>
        <v>-5698</v>
      </c>
      <c r="BN24" s="22">
        <f ca="1">IF(BM24=0,0,IF(BK24=0,1,BM24/BK24))</f>
        <v>-1.7337382170915308E-2</v>
      </c>
      <c r="BO24" s="21">
        <f>+DH24</f>
        <v>42261</v>
      </c>
      <c r="BP24" s="21">
        <f ca="1">OFFSET(DH24,0,14,1,1)</f>
        <v>42616</v>
      </c>
      <c r="BQ24" s="21">
        <f ca="1">SUM(BP24-BO24)</f>
        <v>355</v>
      </c>
      <c r="BR24" s="22">
        <f ca="1">IF(BQ24=0,0,IF(BO24=0,1,BQ24/BO24))</f>
        <v>8.4001798348359007E-3</v>
      </c>
      <c r="BS24" s="21">
        <f>SUMIF($C$6:BR$6,BS$5,$C24:BR24)</f>
        <v>370915</v>
      </c>
      <c r="BT24" s="21">
        <f ca="1">SUMIF($C$6:BS$6,BT$5,$C24:BS24)</f>
        <v>365572</v>
      </c>
      <c r="BU24" s="21">
        <f ca="1">SUM(BT24-BS24)</f>
        <v>-5343</v>
      </c>
      <c r="BV24" s="22">
        <f ca="1">IF(BU24=0,0,IF(BS24=0,1,BU24/BS24))</f>
        <v>-1.4404917568715205E-2</v>
      </c>
      <c r="BW24" s="21">
        <f>+DI24</f>
        <v>40580</v>
      </c>
      <c r="BX24" s="21">
        <f ca="1">OFFSET(DI24,0,14,1,1)</f>
        <v>42103</v>
      </c>
      <c r="BY24" s="21">
        <f ca="1">SUM(BX24-BW24)</f>
        <v>1523</v>
      </c>
      <c r="BZ24" s="22">
        <f ca="1">IF(BY24=0,0,IF(BW24=0,1,BY24/BW24))</f>
        <v>3.7530803351404636E-2</v>
      </c>
      <c r="CA24" s="21">
        <f>SUMIF($C$6:BZ$6,CA$5,$C24:BZ24)</f>
        <v>411495</v>
      </c>
      <c r="CB24" s="21">
        <f ca="1">SUMIF($C$6:CA$6,CB$5,$C24:CA24)</f>
        <v>407675</v>
      </c>
      <c r="CC24" s="21">
        <f ca="1">SUM(CB24-CA24)</f>
        <v>-3820</v>
      </c>
      <c r="CD24" s="22">
        <f ca="1">IF(CC24=0,0,IF(CA24=0,1,CC24/CA24))</f>
        <v>-9.2832233684491915E-3</v>
      </c>
      <c r="CE24" s="21">
        <f>+DJ24</f>
        <v>35989</v>
      </c>
      <c r="CF24" s="21">
        <f ca="1">OFFSET(DJ24,0,14,1,1)</f>
        <v>40595</v>
      </c>
      <c r="CG24" s="21">
        <f ca="1">SUM(CF24-CE24)</f>
        <v>4606</v>
      </c>
      <c r="CH24" s="22">
        <f ca="1">IF(CG24=0,0,IF(CE24=0,1,CG24/CE24))</f>
        <v>0.12798355052932842</v>
      </c>
      <c r="CI24" s="21">
        <f>SUMIF($C$6:CH$6,CI$5,$C24:CH24)</f>
        <v>447484</v>
      </c>
      <c r="CJ24" s="21">
        <f ca="1">SUMIF($C$6:CI$6,CJ$5,$C24:CI24)</f>
        <v>448270</v>
      </c>
      <c r="CK24" s="21">
        <f ca="1">SUM(CJ24-CI24)</f>
        <v>786</v>
      </c>
      <c r="CL24" s="22">
        <f ca="1">IF(CK24=0,0,IF(CI24=0,1,CK24/CI24))</f>
        <v>1.7564873827891053E-3</v>
      </c>
      <c r="CM24" s="21">
        <f>+DK24</f>
        <v>30093</v>
      </c>
      <c r="CN24" s="21">
        <f ca="1">OFFSET(DK24,0,14,1,1)</f>
        <v>35404</v>
      </c>
      <c r="CO24" s="21">
        <f ca="1">SUM(CN24-CM24)</f>
        <v>5311</v>
      </c>
      <c r="CP24" s="22">
        <f ca="1">IF(CO24=0,0,IF(CM24=0,1,CO24/CM24))</f>
        <v>0.17648622603263217</v>
      </c>
      <c r="CQ24" s="21">
        <f>SUMIF($C$6:CP$6,CQ$5,$C24:CP24)</f>
        <v>477577</v>
      </c>
      <c r="CR24" s="21">
        <f ca="1">SUMIF($C$6:CQ$6,CR$5,$C24:CQ24)</f>
        <v>483674</v>
      </c>
      <c r="CS24" s="21">
        <f ca="1">SUM(CR24-CQ24)</f>
        <v>6097</v>
      </c>
      <c r="CT24" s="22">
        <f ca="1">IF(CS24=0,0,IF(CQ24=0,1,CS24/CQ24))</f>
        <v>1.2766527701292147E-2</v>
      </c>
      <c r="CW24" s="12" t="s">
        <v>13</v>
      </c>
      <c r="CX24" s="81" t="s">
        <v>6</v>
      </c>
      <c r="CZ24" s="88">
        <f>SUMIF(OGB!$A$73:$A$78,'2008-2009'!CZ$7,OGB!D$73:D$78)</f>
        <v>30092</v>
      </c>
      <c r="DA24" s="88">
        <f>SUMIF(OGB!$A$73:$A$78,'2008-2009'!DA$7,OGB!E$73:E$78)</f>
        <v>29841</v>
      </c>
      <c r="DB24" s="88">
        <f>SUMIF(OGB!$A$73:$A$78,'2008-2009'!DB$7,OGB!F$73:F$78)</f>
        <v>34166</v>
      </c>
      <c r="DC24" s="88">
        <f>SUMIF(OGB!$A$73:$A$78,'2008-2009'!DC$7,OGB!G$73:G$78)</f>
        <v>37413</v>
      </c>
      <c r="DD24" s="88">
        <f>SUMIF(OGB!$A$73:$A$78,'2008-2009'!DD$7,OGB!H$73:H$78)</f>
        <v>45019</v>
      </c>
      <c r="DE24" s="88">
        <f>SUMIF(OGB!$A$73:$A$78,'2008-2009'!DE$7,OGB!I$73:I$78)</f>
        <v>43579</v>
      </c>
      <c r="DF24" s="88">
        <f>SUMIF(OGB!$A$73:$A$78,'2008-2009'!DF$7,OGB!J$73:J$78)</f>
        <v>52211</v>
      </c>
      <c r="DG24" s="88">
        <f>SUMIF(OGB!$A$73:$A$78,'2008-2009'!DG$7,OGB!K$73:K$78)</f>
        <v>56333</v>
      </c>
      <c r="DH24" s="88">
        <f>SUMIF(OGB!$A$73:$A$78,'2008-2009'!DH$7,OGB!L$73:L$78)</f>
        <v>42261</v>
      </c>
      <c r="DI24" s="88">
        <f>SUMIF(OGB!$A$73:$A$78,'2008-2009'!DI$7,OGB!M$73:M$78)</f>
        <v>40580</v>
      </c>
      <c r="DJ24" s="88">
        <f>SUMIF(OGB!$A$73:$A$78,'2008-2009'!DJ$7,OGB!N$73:N$78)</f>
        <v>35989</v>
      </c>
      <c r="DK24" s="88">
        <f>SUMIF(OGB!$A$73:$A$78,'2008-2009'!DK$7,OGB!O$73:O$78)</f>
        <v>30093</v>
      </c>
      <c r="DN24" s="88">
        <f>SUMIF(OGB!$A$73:$A$78,'2008-2009'!DN$7,OGB!D$73:D$78)</f>
        <v>25162</v>
      </c>
      <c r="DO24" s="88">
        <f>SUMIF(OGB!$A$73:$A$78,'2008-2009'!DO$7,OGB!E$73:E$78)</f>
        <v>26312</v>
      </c>
      <c r="DP24" s="88">
        <f>SUMIF(OGB!$A$73:$A$78,'2008-2009'!DP$7,OGB!F$73:F$78)</f>
        <v>29731</v>
      </c>
      <c r="DQ24" s="88">
        <f>SUMIF(OGB!$A$73:$A$78,'2008-2009'!DQ$7,OGB!G$73:G$78)</f>
        <v>32506</v>
      </c>
      <c r="DR24" s="88">
        <f>SUMIF(OGB!$A$73:$A$78,'2008-2009'!DR$7,OGB!H$73:H$78)</f>
        <v>39902</v>
      </c>
      <c r="DS24" s="88">
        <f>SUMIF(OGB!$A$73:$A$78,'2008-2009'!DS$7,OGB!I$73:I$78)</f>
        <v>58360</v>
      </c>
      <c r="DT24" s="88">
        <f>SUMIF(OGB!$A$73:$A$78,'2008-2009'!DT$7,OGB!J$73:J$78)</f>
        <v>59653</v>
      </c>
      <c r="DU24" s="88">
        <f>SUMIF(OGB!$A$73:$A$78,'2008-2009'!DU$7,OGB!K$73:K$78)</f>
        <v>51330</v>
      </c>
      <c r="DV24" s="88">
        <f>SUMIF(OGB!$A$73:$A$78,'2008-2009'!DV$7,OGB!L$73:L$78)</f>
        <v>42616</v>
      </c>
      <c r="DW24" s="88">
        <f>SUMIF(OGB!$A$73:$A$78,'2008-2009'!DW$7,OGB!M$73:M$78)</f>
        <v>42103</v>
      </c>
      <c r="DX24" s="88">
        <f>SUMIF(OGB!$A$73:$A$78,'2008-2009'!DX$7,OGB!N$73:N$78)</f>
        <v>40595</v>
      </c>
      <c r="DY24" s="88">
        <f>SUMIF(OGB!$A$73:$A$78,'2008-2009'!DY$7,OGB!O$73:O$78)</f>
        <v>35404</v>
      </c>
      <c r="DZ24"/>
    </row>
    <row r="25" spans="1:130" s="12" customFormat="1" ht="15.6">
      <c r="A25" s="101" t="str">
        <f>+CW26</f>
        <v>Ogdensburg Bridge</v>
      </c>
      <c r="B25" s="29" t="s">
        <v>7</v>
      </c>
      <c r="C25" s="21">
        <f>+CZ25</f>
        <v>6474</v>
      </c>
      <c r="D25" s="21">
        <f ca="1">OFFSET(CZ25,0,14,1,1)</f>
        <v>5556</v>
      </c>
      <c r="E25" s="21">
        <f ca="1">SUM(D25-C25)</f>
        <v>-918</v>
      </c>
      <c r="F25" s="22">
        <f ca="1">IF(E25=0,0,IF(C25=0,1,E25/C25))</f>
        <v>-0.14179796107506951</v>
      </c>
      <c r="G25" s="21">
        <f>SUMIF($C$6:F$6,G$5,$C25:F25)</f>
        <v>6474</v>
      </c>
      <c r="H25" s="21">
        <f ca="1">SUMIF($C$6:G$6,H$5,$C25:G25)</f>
        <v>5556</v>
      </c>
      <c r="I25" s="21">
        <f ca="1">SUM(H25-G25)</f>
        <v>-918</v>
      </c>
      <c r="J25" s="22">
        <f ca="1">IF(I25=0,0,IF(G25=0,1,I25/G25))</f>
        <v>-0.14179796107506951</v>
      </c>
      <c r="K25" s="21">
        <f>+DA25</f>
        <v>6125</v>
      </c>
      <c r="L25" s="21">
        <f ca="1">OFFSET(DA25,0,14,1,1)</f>
        <v>4987</v>
      </c>
      <c r="M25" s="21">
        <f ca="1">SUM(L25-K25)</f>
        <v>-1138</v>
      </c>
      <c r="N25" s="22">
        <f ca="1">IF(M25=0,0,IF(K25=0,1,M25/K25))</f>
        <v>-0.18579591836734693</v>
      </c>
      <c r="O25" s="21">
        <f>SUMIF($C$6:N$6,O$5,$C25:N25)</f>
        <v>12599</v>
      </c>
      <c r="P25" s="21">
        <f ca="1">SUMIF($C$6:O$6,P$5,$C25:O25)</f>
        <v>10543</v>
      </c>
      <c r="Q25" s="21">
        <f ca="1">SUM(P25-O25)</f>
        <v>-2056</v>
      </c>
      <c r="R25" s="22">
        <f ca="1">IF(Q25=0,0,IF(O25=0,1,Q25/O25))</f>
        <v>-0.16318755456782286</v>
      </c>
      <c r="S25" s="21">
        <f>+DB25</f>
        <v>6245</v>
      </c>
      <c r="T25" s="21">
        <f ca="1">OFFSET(DB25,0,14,1,1)</f>
        <v>5729</v>
      </c>
      <c r="U25" s="21">
        <f ca="1">SUM(T25-S25)</f>
        <v>-516</v>
      </c>
      <c r="V25" s="22">
        <f ca="1">IF(U25=0,0,IF(S25=0,1,U25/S25))</f>
        <v>-8.2626100880704559E-2</v>
      </c>
      <c r="W25" s="21">
        <f>SUMIF($C$6:V$6,W$5,$C25:V25)</f>
        <v>18844</v>
      </c>
      <c r="X25" s="21">
        <f ca="1">SUMIF($C$6:W$6,X$5,$C25:W25)</f>
        <v>16272</v>
      </c>
      <c r="Y25" s="21">
        <f ca="1">SUM(X25-W25)</f>
        <v>-2572</v>
      </c>
      <c r="Z25" s="22">
        <f ca="1">IF(Y25=0,0,IF(W25=0,1,Y25/W25))</f>
        <v>-0.13648906813839948</v>
      </c>
      <c r="AA25" s="21">
        <f>+DC25</f>
        <v>6631</v>
      </c>
      <c r="AB25" s="21">
        <f ca="1">OFFSET(DC25,0,14,1,1)</f>
        <v>5546</v>
      </c>
      <c r="AC25" s="21">
        <f ca="1">SUM(AB25-AA25)</f>
        <v>-1085</v>
      </c>
      <c r="AD25" s="22">
        <f ca="1">IF(AC25=0,0,IF(AA25=0,1,AC25/AA25))</f>
        <v>-0.16362539586789324</v>
      </c>
      <c r="AE25" s="21">
        <f>SUMIF($C$6:AD$6,AE$5,$C25:AD25)</f>
        <v>25475</v>
      </c>
      <c r="AF25" s="21">
        <f ca="1">SUMIF($C$6:AE$6,AF$5,$C25:AE25)</f>
        <v>21818</v>
      </c>
      <c r="AG25" s="21">
        <f ca="1">SUM(AF25-AE25)</f>
        <v>-3657</v>
      </c>
      <c r="AH25" s="22">
        <f ca="1">IF(AG25=0,0,IF(AE25=0,1,AG25/AE25))</f>
        <v>-0.14355250245338566</v>
      </c>
      <c r="AI25" s="21">
        <f>+DD25</f>
        <v>6774</v>
      </c>
      <c r="AJ25" s="21">
        <f ca="1">OFFSET(DD25,0,14,1,1)</f>
        <v>5545</v>
      </c>
      <c r="AK25" s="21">
        <f ca="1">SUM(AJ25-AI25)</f>
        <v>-1229</v>
      </c>
      <c r="AL25" s="22">
        <f ca="1">IF(AK25=0,0,IF(AI25=0,1,AK25/AI25))</f>
        <v>-0.18142899320932979</v>
      </c>
      <c r="AM25" s="21">
        <f>SUMIF($C$6:AL$6,AM$5,$C25:AL25)</f>
        <v>32249</v>
      </c>
      <c r="AN25" s="21">
        <f ca="1">SUMIF($C$6:AM$6,AN$5,$C25:AM25)</f>
        <v>27363</v>
      </c>
      <c r="AO25" s="21">
        <f ca="1">SUM(AN25-AM25)</f>
        <v>-4886</v>
      </c>
      <c r="AP25" s="22">
        <f ca="1">IF(AO25=0,0,IF(AM25=0,1,AO25/AM25))</f>
        <v>-0.1515085739092685</v>
      </c>
      <c r="AQ25" s="21">
        <f>+DE25</f>
        <v>6604</v>
      </c>
      <c r="AR25" s="21">
        <f ca="1">OFFSET(DE25,0,14,1,1)</f>
        <v>7819</v>
      </c>
      <c r="AS25" s="21">
        <f ca="1">SUM(AR25-AQ25)</f>
        <v>1215</v>
      </c>
      <c r="AT25" s="22">
        <f ca="1">IF(AS25=0,0,IF(AQ25=0,1,AS25/AQ25))</f>
        <v>0.18397940642035129</v>
      </c>
      <c r="AU25" s="21">
        <f>SUMIF($C$6:AT$6,AU$5,$C25:AT25)</f>
        <v>38853</v>
      </c>
      <c r="AV25" s="21">
        <f ca="1">SUMIF($C$6:AU$6,AV$5,$C25:AU25)</f>
        <v>35182</v>
      </c>
      <c r="AW25" s="21">
        <f ca="1">SUM(AV25-AU25)</f>
        <v>-3671</v>
      </c>
      <c r="AX25" s="22">
        <f ca="1">IF(AW25=0,0,IF(AU25=0,1,AW25/AU25))</f>
        <v>-9.4484338403726872E-2</v>
      </c>
      <c r="AY25" s="21">
        <f>+DF25</f>
        <v>6997</v>
      </c>
      <c r="AZ25" s="21">
        <f ca="1">OFFSET(DF25,0,14,1,1)</f>
        <v>7314</v>
      </c>
      <c r="BA25" s="21">
        <f ca="1">SUM(AZ25-AY25)</f>
        <v>317</v>
      </c>
      <c r="BB25" s="22">
        <f ca="1">IF(BA25=0,0,IF(AY25=0,1,BA25/AY25))</f>
        <v>4.5305130770330139E-2</v>
      </c>
      <c r="BC25" s="21">
        <f>SUMIF($C$6:BB$6,BC$5,$C25:BB25)</f>
        <v>45850</v>
      </c>
      <c r="BD25" s="21">
        <f ca="1">SUMIF($C$6:BC$6,BD$5,$C25:BC25)</f>
        <v>42496</v>
      </c>
      <c r="BE25" s="21">
        <f ca="1">SUM(BD25-BC25)</f>
        <v>-3354</v>
      </c>
      <c r="BF25" s="22">
        <f ca="1">IF(BE25=0,0,IF(BC25=0,1,BE25/BC25))</f>
        <v>-7.3151581243184299E-2</v>
      </c>
      <c r="BG25" s="21">
        <f>+DG25</f>
        <v>6441</v>
      </c>
      <c r="BH25" s="21">
        <f ca="1">OFFSET(DG25,0,14,1,1)</f>
        <v>6025</v>
      </c>
      <c r="BI25" s="21">
        <f ca="1">SUM(BH25-BG25)</f>
        <v>-416</v>
      </c>
      <c r="BJ25" s="22">
        <f ca="1">IF(BI25=0,0,IF(BG25=0,1,BI25/BG25))</f>
        <v>-6.4586244371991924E-2</v>
      </c>
      <c r="BK25" s="21">
        <f>SUMIF($C$6:BJ$6,BK$5,$C25:BJ25)</f>
        <v>52291</v>
      </c>
      <c r="BL25" s="21">
        <f ca="1">SUMIF($C$6:BK$6,BL$5,$C25:BK25)</f>
        <v>48521</v>
      </c>
      <c r="BM25" s="21">
        <f ca="1">SUM(BL25-BK25)</f>
        <v>-3770</v>
      </c>
      <c r="BN25" s="22">
        <f ca="1">IF(BM25=0,0,IF(BK25=0,1,BM25/BK25))</f>
        <v>-7.2096536688913956E-2</v>
      </c>
      <c r="BO25" s="21">
        <f>+DH25</f>
        <v>6782</v>
      </c>
      <c r="BP25" s="21">
        <f ca="1">OFFSET(DH25,0,14,1,1)</f>
        <v>5902</v>
      </c>
      <c r="BQ25" s="21">
        <f ca="1">SUM(BP25-BO25)</f>
        <v>-880</v>
      </c>
      <c r="BR25" s="22">
        <f ca="1">IF(BQ25=0,0,IF(BO25=0,1,BQ25/BO25))</f>
        <v>-0.12975523444411677</v>
      </c>
      <c r="BS25" s="21">
        <f>SUMIF($C$6:BR$6,BS$5,$C25:BR25)</f>
        <v>59073</v>
      </c>
      <c r="BT25" s="21">
        <f ca="1">SUMIF($C$6:BS$6,BT$5,$C25:BS25)</f>
        <v>54423</v>
      </c>
      <c r="BU25" s="21">
        <f ca="1">SUM(BT25-BS25)</f>
        <v>-4650</v>
      </c>
      <c r="BV25" s="22">
        <f ca="1">IF(BU25=0,0,IF(BS25=0,1,BU25/BS25))</f>
        <v>-7.871616474531512E-2</v>
      </c>
      <c r="BW25" s="21">
        <f>+DI25</f>
        <v>6625</v>
      </c>
      <c r="BX25" s="21">
        <f ca="1">OFFSET(DI25,0,14,1,1)</f>
        <v>6066</v>
      </c>
      <c r="BY25" s="21">
        <f ca="1">SUM(BX25-BW25)</f>
        <v>-559</v>
      </c>
      <c r="BZ25" s="22">
        <f ca="1">IF(BY25=0,0,IF(BW25=0,1,BY25/BW25))</f>
        <v>-8.4377358490566032E-2</v>
      </c>
      <c r="CA25" s="21">
        <f>SUMIF($C$6:BZ$6,CA$5,$C25:BZ25)</f>
        <v>65698</v>
      </c>
      <c r="CB25" s="21">
        <f ca="1">SUMIF($C$6:CA$6,CB$5,$C25:CA25)</f>
        <v>60489</v>
      </c>
      <c r="CC25" s="21">
        <f ca="1">SUM(CB25-CA25)</f>
        <v>-5209</v>
      </c>
      <c r="CD25" s="22">
        <f ca="1">IF(CC25=0,0,IF(CA25=0,1,CC25/CA25))</f>
        <v>-7.9287040701391212E-2</v>
      </c>
      <c r="CE25" s="21">
        <f>+DJ25</f>
        <v>4897</v>
      </c>
      <c r="CF25" s="21">
        <f ca="1">OFFSET(DJ25,0,14,1,1)</f>
        <v>5666</v>
      </c>
      <c r="CG25" s="21">
        <f ca="1">SUM(CF25-CE25)</f>
        <v>769</v>
      </c>
      <c r="CH25" s="22">
        <f ca="1">IF(CG25=0,0,IF(CE25=0,1,CG25/CE25))</f>
        <v>0.15703491933837044</v>
      </c>
      <c r="CI25" s="21">
        <f>SUMIF($C$6:CH$6,CI$5,$C25:CH25)</f>
        <v>70595</v>
      </c>
      <c r="CJ25" s="21">
        <f ca="1">SUMIF($C$6:CI$6,CJ$5,$C25:CI25)</f>
        <v>66155</v>
      </c>
      <c r="CK25" s="21">
        <f ca="1">SUM(CJ25-CI25)</f>
        <v>-4440</v>
      </c>
      <c r="CL25" s="22">
        <f ca="1">IF(CK25=0,0,IF(CI25=0,1,CK25/CI25))</f>
        <v>-6.2893972660953326E-2</v>
      </c>
      <c r="CM25" s="21">
        <f>+DK25</f>
        <v>5583</v>
      </c>
      <c r="CN25" s="21">
        <f ca="1">OFFSET(DK25,0,14,1,1)</f>
        <v>5349</v>
      </c>
      <c r="CO25" s="21">
        <f ca="1">SUM(CN25-CM25)</f>
        <v>-234</v>
      </c>
      <c r="CP25" s="22">
        <f ca="1">IF(CO25=0,0,IF(CM25=0,1,CO25/CM25))</f>
        <v>-4.1912950026867277E-2</v>
      </c>
      <c r="CQ25" s="21">
        <f>SUMIF($C$6:CP$6,CQ$5,$C25:CP25)</f>
        <v>76178</v>
      </c>
      <c r="CR25" s="21">
        <f ca="1">SUMIF($C$6:CQ$6,CR$5,$C25:CQ25)</f>
        <v>71504</v>
      </c>
      <c r="CS25" s="21">
        <f ca="1">SUM(CR25-CQ25)</f>
        <v>-4674</v>
      </c>
      <c r="CT25" s="22">
        <f ca="1">IF(CS25=0,0,IF(CQ25=0,1,CS25/CQ25))</f>
        <v>-6.1356297093649086E-2</v>
      </c>
      <c r="CW25" s="12" t="s">
        <v>13</v>
      </c>
      <c r="CX25" s="81" t="s">
        <v>7</v>
      </c>
      <c r="CY25" s="16"/>
      <c r="CZ25" s="88">
        <f>SUMIF(OGB!$A$87:$A$92,'2008-2009'!CZ$7,OGB!D$87:D$92)</f>
        <v>6474</v>
      </c>
      <c r="DA25" s="88">
        <f>SUMIF(OGB!$A$87:$A$92,'2008-2009'!DA$7,OGB!E$87:E$92)</f>
        <v>6125</v>
      </c>
      <c r="DB25" s="88">
        <f>SUMIF(OGB!$A$87:$A$92,'2008-2009'!DB$7,OGB!F$87:F$92)</f>
        <v>6245</v>
      </c>
      <c r="DC25" s="88">
        <f>SUMIF(OGB!$A$87:$A$92,'2008-2009'!DC$7,OGB!G$87:G$92)</f>
        <v>6631</v>
      </c>
      <c r="DD25" s="88">
        <f>SUMIF(OGB!$A$87:$A$92,'2008-2009'!DD$7,OGB!H$87:H$92)</f>
        <v>6774</v>
      </c>
      <c r="DE25" s="88">
        <f>SUMIF(OGB!$A$87:$A$92,'2008-2009'!DE$7,OGB!I$87:I$92)</f>
        <v>6604</v>
      </c>
      <c r="DF25" s="88">
        <f>SUMIF(OGB!$A$87:$A$92,'2008-2009'!DF$7,OGB!J$87:J$92)</f>
        <v>6997</v>
      </c>
      <c r="DG25" s="88">
        <f>SUMIF(OGB!$A$87:$A$92,'2008-2009'!DG$7,OGB!K$87:K$92)</f>
        <v>6441</v>
      </c>
      <c r="DH25" s="88">
        <f>SUMIF(OGB!$A$87:$A$92,'2008-2009'!DH$7,OGB!L$87:L$92)</f>
        <v>6782</v>
      </c>
      <c r="DI25" s="88">
        <f>SUMIF(OGB!$A$87:$A$92,'2008-2009'!DI$7,OGB!M$87:M$92)</f>
        <v>6625</v>
      </c>
      <c r="DJ25" s="88">
        <f>SUMIF(OGB!$A$87:$A$92,'2008-2009'!DJ$7,OGB!N$87:N$92)</f>
        <v>4897</v>
      </c>
      <c r="DK25" s="88">
        <f>SUMIF(OGB!$A$87:$A$92,'2008-2009'!DK$7,OGB!O$87:O$92)</f>
        <v>5583</v>
      </c>
      <c r="DN25" s="88">
        <f>SUMIF(OGB!$A$87:$A$92,'2008-2009'!DN$7,OGB!D$87:D$92)</f>
        <v>5556</v>
      </c>
      <c r="DO25" s="88">
        <f>SUMIF(OGB!$A$87:$A$92,'2008-2009'!DO$7,OGB!E$87:E$92)</f>
        <v>4987</v>
      </c>
      <c r="DP25" s="88">
        <f>SUMIF(OGB!$A$87:$A$92,'2008-2009'!DP$7,OGB!F$87:F$92)</f>
        <v>5729</v>
      </c>
      <c r="DQ25" s="88">
        <f>SUMIF(OGB!$A$87:$A$92,'2008-2009'!DQ$7,OGB!G$87:G$92)</f>
        <v>5546</v>
      </c>
      <c r="DR25" s="88">
        <f>SUMIF(OGB!$A$87:$A$92,'2008-2009'!DR$7,OGB!H$87:H$92)</f>
        <v>5545</v>
      </c>
      <c r="DS25" s="88">
        <f>SUMIF(OGB!$A$87:$A$92,'2008-2009'!DS$7,OGB!I$87:I$92)</f>
        <v>7819</v>
      </c>
      <c r="DT25" s="88">
        <f>SUMIF(OGB!$A$87:$A$92,'2008-2009'!DT$7,OGB!J$87:J$92)</f>
        <v>7314</v>
      </c>
      <c r="DU25" s="88">
        <f>SUMIF(OGB!$A$87:$A$92,'2008-2009'!DU$7,OGB!K$87:K$92)</f>
        <v>6025</v>
      </c>
      <c r="DV25" s="88">
        <f>SUMIF(OGB!$A$87:$A$92,'2008-2009'!DV$7,OGB!L$87:L$92)</f>
        <v>5902</v>
      </c>
      <c r="DW25" s="88">
        <f>SUMIF(OGB!$A$87:$A$92,'2008-2009'!DW$7,OGB!M$87:M$92)</f>
        <v>6066</v>
      </c>
      <c r="DX25" s="88">
        <f>SUMIF(OGB!$A$87:$A$92,'2008-2009'!DX$7,OGB!N$87:N$92)</f>
        <v>5666</v>
      </c>
      <c r="DY25" s="88">
        <f>SUMIF(OGB!$A$87:$A$92,'2008-2009'!DY$7,OGB!O$87:O$92)</f>
        <v>5349</v>
      </c>
      <c r="DZ25"/>
    </row>
    <row r="26" spans="1:130" s="12" customFormat="1" ht="15.6">
      <c r="A26" s="100"/>
      <c r="B26" s="29" t="s">
        <v>8</v>
      </c>
      <c r="C26" s="87">
        <f>+CZ26</f>
        <v>18</v>
      </c>
      <c r="D26" s="87">
        <f ca="1">OFFSET(CZ26,0,14,1,1)</f>
        <v>19</v>
      </c>
      <c r="E26" s="87">
        <f ca="1">SUM(D26-C26)</f>
        <v>1</v>
      </c>
      <c r="F26" s="22">
        <f ca="1">IF(E26=0,0,IF(C26=0,1,E26/C26))</f>
        <v>5.5555555555555552E-2</v>
      </c>
      <c r="G26" s="87">
        <f>SUMIF($C$6:F$6,G$5,$C26:F26)</f>
        <v>18</v>
      </c>
      <c r="H26" s="87">
        <f ca="1">SUMIF($C$6:G$6,H$5,$C26:G26)</f>
        <v>19</v>
      </c>
      <c r="I26" s="87">
        <f ca="1">SUM(H26-G26)</f>
        <v>1</v>
      </c>
      <c r="J26" s="22">
        <f ca="1">IF(I26=0,0,IF(G26=0,1,I26/G26))</f>
        <v>5.5555555555555552E-2</v>
      </c>
      <c r="K26" s="87">
        <f>+DA26</f>
        <v>31</v>
      </c>
      <c r="L26" s="87">
        <f ca="1">OFFSET(DA26,0,14,1,1)</f>
        <v>13</v>
      </c>
      <c r="M26" s="87">
        <f ca="1">SUM(L26-K26)</f>
        <v>-18</v>
      </c>
      <c r="N26" s="22">
        <f ca="1">IF(M26=0,0,IF(K26=0,1,M26/K26))</f>
        <v>-0.58064516129032262</v>
      </c>
      <c r="O26" s="87">
        <f>SUMIF($C$6:N$6,O$5,$C26:N26)</f>
        <v>49</v>
      </c>
      <c r="P26" s="87">
        <f ca="1">SUMIF($C$6:O$6,P$5,$C26:O26)</f>
        <v>32</v>
      </c>
      <c r="Q26" s="87">
        <f ca="1">SUM(P26-O26)</f>
        <v>-17</v>
      </c>
      <c r="R26" s="22">
        <f ca="1">IF(Q26=0,0,IF(O26=0,1,Q26/O26))</f>
        <v>-0.34693877551020408</v>
      </c>
      <c r="S26" s="87">
        <f>+DB26</f>
        <v>14</v>
      </c>
      <c r="T26" s="87">
        <f ca="1">OFFSET(DB26,0,14,1,1)</f>
        <v>19</v>
      </c>
      <c r="U26" s="87">
        <f ca="1">SUM(T26-S26)</f>
        <v>5</v>
      </c>
      <c r="V26" s="22">
        <f ca="1">IF(U26=0,0,IF(S26=0,1,U26/S26))</f>
        <v>0.35714285714285715</v>
      </c>
      <c r="W26" s="87">
        <f>SUMIF($C$6:V$6,W$5,$C26:V26)</f>
        <v>63</v>
      </c>
      <c r="X26" s="87">
        <f ca="1">SUMIF($C$6:W$6,X$5,$C26:W26)</f>
        <v>51</v>
      </c>
      <c r="Y26" s="87">
        <f ca="1">SUM(X26-W26)</f>
        <v>-12</v>
      </c>
      <c r="Z26" s="22">
        <f ca="1">IF(Y26=0,0,IF(W26=0,1,Y26/W26))</f>
        <v>-0.19047619047619047</v>
      </c>
      <c r="AA26" s="87">
        <f>+DC26</f>
        <v>43</v>
      </c>
      <c r="AB26" s="87">
        <f ca="1">OFFSET(DC26,0,14,1,1)</f>
        <v>30</v>
      </c>
      <c r="AC26" s="87">
        <f ca="1">SUM(AB26-AA26)</f>
        <v>-13</v>
      </c>
      <c r="AD26" s="22">
        <f ca="1">IF(AC26=0,0,IF(AA26=0,1,AC26/AA26))</f>
        <v>-0.30232558139534882</v>
      </c>
      <c r="AE26" s="87">
        <f>SUMIF($C$6:AD$6,AE$5,$C26:AD26)</f>
        <v>106</v>
      </c>
      <c r="AF26" s="87">
        <f ca="1">SUMIF($C$6:AE$6,AF$5,$C26:AE26)</f>
        <v>81</v>
      </c>
      <c r="AG26" s="87">
        <f ca="1">SUM(AF26-AE26)</f>
        <v>-25</v>
      </c>
      <c r="AH26" s="22">
        <f ca="1">IF(AG26=0,0,IF(AE26=0,1,AG26/AE26))</f>
        <v>-0.23584905660377359</v>
      </c>
      <c r="AI26" s="87">
        <f>+DD26</f>
        <v>78</v>
      </c>
      <c r="AJ26" s="87">
        <f ca="1">OFFSET(DD26,0,14,1,1)</f>
        <v>80</v>
      </c>
      <c r="AK26" s="87">
        <f ca="1">SUM(AJ26-AI26)</f>
        <v>2</v>
      </c>
      <c r="AL26" s="22">
        <f ca="1">IF(AK26=0,0,IF(AI26=0,1,AK26/AI26))</f>
        <v>2.564102564102564E-2</v>
      </c>
      <c r="AM26" s="87">
        <f>SUMIF($C$6:AL$6,AM$5,$C26:AL26)</f>
        <v>184</v>
      </c>
      <c r="AN26" s="87">
        <f ca="1">SUMIF($C$6:AM$6,AN$5,$C26:AM26)</f>
        <v>161</v>
      </c>
      <c r="AO26" s="87">
        <f ca="1">SUM(AN26-AM26)</f>
        <v>-23</v>
      </c>
      <c r="AP26" s="22">
        <f ca="1">IF(AO26=0,0,IF(AM26=0,1,AO26/AM26))</f>
        <v>-0.125</v>
      </c>
      <c r="AQ26" s="87">
        <f>+DE26</f>
        <v>85</v>
      </c>
      <c r="AR26" s="87">
        <f ca="1">OFFSET(DE26,0,14,1,1)</f>
        <v>89</v>
      </c>
      <c r="AS26" s="87">
        <f ca="1">SUM(AR26-AQ26)</f>
        <v>4</v>
      </c>
      <c r="AT26" s="22">
        <f ca="1">IF(AS26=0,0,IF(AQ26=0,1,AS26/AQ26))</f>
        <v>4.7058823529411764E-2</v>
      </c>
      <c r="AU26" s="87">
        <f>SUMIF($C$6:AT$6,AU$5,$C26:AT26)</f>
        <v>269</v>
      </c>
      <c r="AV26" s="87">
        <f ca="1">SUMIF($C$6:AU$6,AV$5,$C26:AU26)</f>
        <v>250</v>
      </c>
      <c r="AW26" s="87">
        <f ca="1">SUM(AV26-AU26)</f>
        <v>-19</v>
      </c>
      <c r="AX26" s="22">
        <f ca="1">IF(AW26=0,0,IF(AU26=0,1,AW26/AU26))</f>
        <v>-7.0631970260223054E-2</v>
      </c>
      <c r="AY26" s="87">
        <f>+DF26</f>
        <v>35</v>
      </c>
      <c r="AZ26" s="87">
        <f ca="1">OFFSET(DF26,0,14,1,1)</f>
        <v>38</v>
      </c>
      <c r="BA26" s="87">
        <f ca="1">SUM(AZ26-AY26)</f>
        <v>3</v>
      </c>
      <c r="BB26" s="22">
        <f ca="1">IF(BA26=0,0,IF(AY26=0,1,BA26/AY26))</f>
        <v>8.5714285714285715E-2</v>
      </c>
      <c r="BC26" s="87">
        <f>SUMIF($C$6:BB$6,BC$5,$C26:BB26)</f>
        <v>304</v>
      </c>
      <c r="BD26" s="87">
        <f ca="1">SUMIF($C$6:BC$6,BD$5,$C26:BC26)</f>
        <v>288</v>
      </c>
      <c r="BE26" s="87">
        <f ca="1">SUM(BD26-BC26)</f>
        <v>-16</v>
      </c>
      <c r="BF26" s="22">
        <f ca="1">IF(BE26=0,0,IF(BC26=0,1,BE26/BC26))</f>
        <v>-5.2631578947368418E-2</v>
      </c>
      <c r="BG26" s="87">
        <f>+DG26</f>
        <v>51</v>
      </c>
      <c r="BH26" s="87">
        <f ca="1">OFFSET(DG26,0,14,1,1)</f>
        <v>22</v>
      </c>
      <c r="BI26" s="87">
        <f ca="1">SUM(BH26-BG26)</f>
        <v>-29</v>
      </c>
      <c r="BJ26" s="22">
        <f ca="1">IF(BI26=0,0,IF(BG26=0,1,BI26/BG26))</f>
        <v>-0.56862745098039214</v>
      </c>
      <c r="BK26" s="87">
        <f>SUMIF($C$6:BJ$6,BK$5,$C26:BJ26)</f>
        <v>355</v>
      </c>
      <c r="BL26" s="87">
        <f ca="1">SUMIF($C$6:BK$6,BL$5,$C26:BK26)</f>
        <v>310</v>
      </c>
      <c r="BM26" s="87">
        <f ca="1">SUM(BL26-BK26)</f>
        <v>-45</v>
      </c>
      <c r="BN26" s="22">
        <f ca="1">IF(BM26=0,0,IF(BK26=0,1,BM26/BK26))</f>
        <v>-0.12676056338028169</v>
      </c>
      <c r="BO26" s="87">
        <f>+DH26</f>
        <v>34</v>
      </c>
      <c r="BP26" s="87">
        <f ca="1">OFFSET(DH26,0,14,1,1)</f>
        <v>26</v>
      </c>
      <c r="BQ26" s="87">
        <f ca="1">SUM(BP26-BO26)</f>
        <v>-8</v>
      </c>
      <c r="BR26" s="22">
        <f ca="1">IF(BQ26=0,0,IF(BO26=0,1,BQ26/BO26))</f>
        <v>-0.23529411764705882</v>
      </c>
      <c r="BS26" s="87">
        <f>SUMIF($C$6:BR$6,BS$5,$C26:BR26)</f>
        <v>389</v>
      </c>
      <c r="BT26" s="87">
        <f ca="1">SUMIF($C$6:BS$6,BT$5,$C26:BS26)</f>
        <v>336</v>
      </c>
      <c r="BU26" s="87">
        <f ca="1">SUM(BT26-BS26)</f>
        <v>-53</v>
      </c>
      <c r="BV26" s="22">
        <f ca="1">IF(BU26=0,0,IF(BS26=0,1,BU26/BS26))</f>
        <v>-0.13624678663239073</v>
      </c>
      <c r="BW26" s="87">
        <f>+DI26</f>
        <v>38</v>
      </c>
      <c r="BX26" s="87">
        <f ca="1">OFFSET(DI26,0,14,1,1)</f>
        <v>20</v>
      </c>
      <c r="BY26" s="87">
        <f ca="1">SUM(BX26-BW26)</f>
        <v>-18</v>
      </c>
      <c r="BZ26" s="22">
        <f ca="1">IF(BY26=0,0,IF(BW26=0,1,BY26/BW26))</f>
        <v>-0.47368421052631576</v>
      </c>
      <c r="CA26" s="87">
        <f>SUMIF($C$6:BZ$6,CA$5,$C26:BZ26)</f>
        <v>427</v>
      </c>
      <c r="CB26" s="87">
        <f ca="1">SUMIF($C$6:CA$6,CB$5,$C26:CA26)</f>
        <v>356</v>
      </c>
      <c r="CC26" s="87">
        <f ca="1">SUM(CB26-CA26)</f>
        <v>-71</v>
      </c>
      <c r="CD26" s="22">
        <f ca="1">IF(CC26=0,0,IF(CA26=0,1,CC26/CA26))</f>
        <v>-0.16627634660421545</v>
      </c>
      <c r="CE26" s="87">
        <f>+DJ26</f>
        <v>32</v>
      </c>
      <c r="CF26" s="87">
        <f ca="1">OFFSET(DJ26,0,14,1,1)</f>
        <v>36</v>
      </c>
      <c r="CG26" s="87">
        <f ca="1">SUM(CF26-CE26)</f>
        <v>4</v>
      </c>
      <c r="CH26" s="22">
        <f ca="1">IF(CG26=0,0,IF(CE26=0,1,CG26/CE26))</f>
        <v>0.125</v>
      </c>
      <c r="CI26" s="87">
        <f>SUMIF($C$6:CH$6,CI$5,$C26:CH26)</f>
        <v>459</v>
      </c>
      <c r="CJ26" s="87">
        <f ca="1">SUMIF($C$6:CI$6,CJ$5,$C26:CI26)</f>
        <v>392</v>
      </c>
      <c r="CK26" s="87">
        <f ca="1">SUM(CJ26-CI26)</f>
        <v>-67</v>
      </c>
      <c r="CL26" s="22">
        <f ca="1">IF(CK26=0,0,IF(CI26=0,1,CK26/CI26))</f>
        <v>-0.14596949891067537</v>
      </c>
      <c r="CM26" s="87">
        <f>+DK26</f>
        <v>25</v>
      </c>
      <c r="CN26" s="87">
        <f ca="1">OFFSET(DK26,0,14,1,1)</f>
        <v>16</v>
      </c>
      <c r="CO26" s="87">
        <f ca="1">SUM(CN26-CM26)</f>
        <v>-9</v>
      </c>
      <c r="CP26" s="22">
        <f ca="1">IF(CO26=0,0,IF(CM26=0,1,CO26/CM26))</f>
        <v>-0.36</v>
      </c>
      <c r="CQ26" s="87">
        <f>SUMIF($C$6:CP$6,CQ$5,$C26:CP26)</f>
        <v>484</v>
      </c>
      <c r="CR26" s="87">
        <f ca="1">SUMIF($C$6:CQ$6,CR$5,$C26:CQ26)</f>
        <v>408</v>
      </c>
      <c r="CS26" s="87">
        <f ca="1">SUM(CR26-CQ26)</f>
        <v>-76</v>
      </c>
      <c r="CT26" s="22">
        <f ca="1">IF(CS26=0,0,IF(CQ26=0,1,CS26/CQ26))</f>
        <v>-0.15702479338842976</v>
      </c>
      <c r="CW26" s="12" t="s">
        <v>13</v>
      </c>
      <c r="CX26" s="81" t="s">
        <v>8</v>
      </c>
      <c r="CY26" s="16"/>
      <c r="CZ26" s="88">
        <f>SUMIF(OGB!$A$101:$A$111,'2008-2009'!CZ$7,OGB!D$101:D$111)</f>
        <v>18</v>
      </c>
      <c r="DA26" s="88">
        <f>SUMIF(OGB!$A$101:$A$111,'2008-2009'!DA$7,OGB!E$101:E$111)</f>
        <v>31</v>
      </c>
      <c r="DB26" s="88">
        <f>SUMIF(OGB!$A$101:$A$111,'2008-2009'!DB$7,OGB!F$101:F$111)</f>
        <v>14</v>
      </c>
      <c r="DC26" s="88">
        <f>SUMIF(OGB!$A$101:$A$111,'2008-2009'!DC$7,OGB!G$101:G$111)</f>
        <v>43</v>
      </c>
      <c r="DD26" s="88">
        <f>SUMIF(OGB!$A$101:$A$111,'2008-2009'!DD$7,OGB!H$101:H$111)</f>
        <v>78</v>
      </c>
      <c r="DE26" s="88">
        <f>SUMIF(OGB!$A$101:$A$111,'2008-2009'!DE$7,OGB!I$101:I$111)</f>
        <v>85</v>
      </c>
      <c r="DF26" s="88">
        <f>SUMIF(OGB!$A$101:$A$111,'2008-2009'!DF$7,OGB!J$101:J$111)</f>
        <v>35</v>
      </c>
      <c r="DG26" s="88">
        <f>SUMIF(OGB!$A$101:$A$111,'2008-2009'!DG$7,OGB!K$101:K$111)</f>
        <v>51</v>
      </c>
      <c r="DH26" s="88">
        <f>SUMIF(OGB!$A$101:$A$111,'2008-2009'!DH$7,OGB!L$101:L$111)</f>
        <v>34</v>
      </c>
      <c r="DI26" s="88">
        <f>SUMIF(OGB!$A$101:$A$111,'2008-2009'!DI$7,OGB!M$101:M$111)</f>
        <v>38</v>
      </c>
      <c r="DJ26" s="88">
        <f>SUMIF(OGB!$A$101:$A$111,'2008-2009'!DJ$7,OGB!N$101:N$111)</f>
        <v>32</v>
      </c>
      <c r="DK26" s="88">
        <f>SUMIF(OGB!$A$101:$A$111,'2008-2009'!DK$7,OGB!O$101:O$111)</f>
        <v>25</v>
      </c>
      <c r="DN26" s="88">
        <f>SUMIF(OGB!$A$101:$A$111,'2008-2009'!DN$7,OGB!D$101:D$111)</f>
        <v>19</v>
      </c>
      <c r="DO26" s="88">
        <f>SUMIF(OGB!$A$101:$A$111,'2008-2009'!DO$7,OGB!E$101:E$111)</f>
        <v>13</v>
      </c>
      <c r="DP26" s="88">
        <f>SUMIF(OGB!$A$101:$A$111,'2008-2009'!DP$7,OGB!F$101:F$111)</f>
        <v>19</v>
      </c>
      <c r="DQ26" s="88">
        <f>SUMIF(OGB!$A$101:$A$111,'2008-2009'!DQ$7,OGB!G$101:G$111)</f>
        <v>30</v>
      </c>
      <c r="DR26" s="88">
        <f>SUMIF(OGB!$A$101:$A$111,'2008-2009'!DR$7,OGB!H$101:H$111)</f>
        <v>80</v>
      </c>
      <c r="DS26" s="88">
        <f>SUMIF(OGB!$A$101:$A$111,'2008-2009'!DS$7,OGB!I$101:I$111)</f>
        <v>89</v>
      </c>
      <c r="DT26" s="88">
        <f>SUMIF(OGB!$A$101:$A$111,'2008-2009'!DT$7,OGB!J$101:J$111)</f>
        <v>38</v>
      </c>
      <c r="DU26" s="88">
        <f>SUMIF(OGB!$A$101:$A$111,'2008-2009'!DU$7,OGB!K$101:K$111)</f>
        <v>22</v>
      </c>
      <c r="DV26" s="88">
        <f>SUMIF(OGB!$A$101:$A$111,'2008-2009'!DV$7,OGB!L$101:L$111)</f>
        <v>26</v>
      </c>
      <c r="DW26" s="88">
        <f>SUMIF(OGB!$A$101:$A$111,'2008-2009'!DW$7,OGB!M$101:M$111)</f>
        <v>20</v>
      </c>
      <c r="DX26" s="88">
        <f>SUMIF(OGB!$A$101:$A$111,'2008-2009'!DX$7,OGB!N$101:N$111)</f>
        <v>36</v>
      </c>
      <c r="DY26" s="88">
        <f>SUMIF(OGB!$A$101:$A$111,'2008-2009'!DY$7,OGB!O$101:O$111)</f>
        <v>16</v>
      </c>
      <c r="DZ26"/>
    </row>
    <row r="27" spans="1:130" s="16" customFormat="1" ht="15.6">
      <c r="A27" s="90"/>
      <c r="B27" s="27" t="s">
        <v>9</v>
      </c>
      <c r="C27" s="14">
        <f>+SUM(C24:C26)</f>
        <v>36584</v>
      </c>
      <c r="D27" s="14">
        <f ca="1">+SUM(D24:D26)</f>
        <v>30737</v>
      </c>
      <c r="E27" s="14">
        <f ca="1">SUM(E24:E26)</f>
        <v>-5847</v>
      </c>
      <c r="F27" s="15">
        <f ca="1">IF(E27=0,0,IF(C27=0,1,E27/C27))</f>
        <v>-0.15982396676142577</v>
      </c>
      <c r="G27" s="14">
        <f>SUM(G24:G26)</f>
        <v>36584</v>
      </c>
      <c r="H27" s="14">
        <f ca="1">SUM(H24:H26)</f>
        <v>30737</v>
      </c>
      <c r="I27" s="14">
        <f ca="1">SUM(I24:I26)</f>
        <v>-5847</v>
      </c>
      <c r="J27" s="15">
        <f ca="1">IF(I27=0,0,IF(G27=0,1,I27/G27))</f>
        <v>-0.15982396676142577</v>
      </c>
      <c r="K27" s="14">
        <f>+SUM(K24:K26)</f>
        <v>35997</v>
      </c>
      <c r="L27" s="14">
        <f ca="1">+SUM(L24:L26)</f>
        <v>31312</v>
      </c>
      <c r="M27" s="14">
        <f ca="1">SUM(M24:M26)</f>
        <v>-4685</v>
      </c>
      <c r="N27" s="15">
        <f ca="1">IF(M27=0,0,IF(K27=0,1,M27/K27))</f>
        <v>-0.1301497347001139</v>
      </c>
      <c r="O27" s="14">
        <f>SUM(O24:O26)</f>
        <v>72581</v>
      </c>
      <c r="P27" s="14">
        <f ca="1">SUM(P24:P26)</f>
        <v>62049</v>
      </c>
      <c r="Q27" s="14">
        <f ca="1">SUM(Q24:Q26)</f>
        <v>-10532</v>
      </c>
      <c r="R27" s="15">
        <f ca="1">IF(Q27=0,0,IF(O27=0,1,Q27/O27))</f>
        <v>-0.14510684614430774</v>
      </c>
      <c r="S27" s="14">
        <f>+SUM(S24:S26)</f>
        <v>40425</v>
      </c>
      <c r="T27" s="14">
        <f ca="1">+SUM(T24:T26)</f>
        <v>35479</v>
      </c>
      <c r="U27" s="14">
        <f ca="1">SUM(U24:U26)</f>
        <v>-4946</v>
      </c>
      <c r="V27" s="15">
        <f ca="1">IF(U27=0,0,IF(S27=0,1,U27/S27))</f>
        <v>-0.12235003092145949</v>
      </c>
      <c r="W27" s="14">
        <f>SUM(W24:W26)</f>
        <v>113006</v>
      </c>
      <c r="X27" s="14">
        <f ca="1">SUM(X24:X26)</f>
        <v>97528</v>
      </c>
      <c r="Y27" s="14">
        <f ca="1">SUM(Y24:Y26)</f>
        <v>-15478</v>
      </c>
      <c r="Z27" s="15">
        <f ca="1">IF(Y27=0,0,IF(W27=0,1,Y27/W27))</f>
        <v>-0.13696617878696707</v>
      </c>
      <c r="AA27" s="14">
        <f>+SUM(AA24:AA26)</f>
        <v>44087</v>
      </c>
      <c r="AB27" s="14">
        <f ca="1">+SUM(AB24:AB26)</f>
        <v>38082</v>
      </c>
      <c r="AC27" s="14">
        <f ca="1">SUM(AC24:AC26)</f>
        <v>-6005</v>
      </c>
      <c r="AD27" s="15">
        <f ca="1">IF(AC27=0,0,IF(AA27=0,1,AC27/AA27))</f>
        <v>-0.13620795245764059</v>
      </c>
      <c r="AE27" s="14">
        <f>SUM(AE24:AE26)</f>
        <v>157093</v>
      </c>
      <c r="AF27" s="14">
        <f ca="1">SUM(AF24:AF26)</f>
        <v>135610</v>
      </c>
      <c r="AG27" s="14">
        <f ca="1">SUM(AG24:AG26)</f>
        <v>-21483</v>
      </c>
      <c r="AH27" s="15">
        <f ca="1">IF(AG27=0,0,IF(AE27=0,1,AG27/AE27))</f>
        <v>-0.13675338812041274</v>
      </c>
      <c r="AI27" s="14">
        <f>+SUM(AI24:AI26)</f>
        <v>51871</v>
      </c>
      <c r="AJ27" s="14">
        <f ca="1">+SUM(AJ24:AJ26)</f>
        <v>45527</v>
      </c>
      <c r="AK27" s="14">
        <f ca="1">SUM(AK24:AK26)</f>
        <v>-6344</v>
      </c>
      <c r="AL27" s="15">
        <f ca="1">IF(AK27=0,0,IF(AI27=0,1,AK27/AI27))</f>
        <v>-0.12230340652773226</v>
      </c>
      <c r="AM27" s="14">
        <f>SUM(AM24:AM26)</f>
        <v>208964</v>
      </c>
      <c r="AN27" s="14">
        <f ca="1">SUM(AN24:AN26)</f>
        <v>181137</v>
      </c>
      <c r="AO27" s="14">
        <f ca="1">SUM(AO24:AO26)</f>
        <v>-27827</v>
      </c>
      <c r="AP27" s="15">
        <f ca="1">IF(AO27=0,0,IF(AM27=0,1,AO27/AM27))</f>
        <v>-0.13316647843647711</v>
      </c>
      <c r="AQ27" s="14">
        <f>+SUM(AQ24:AQ26)</f>
        <v>50268</v>
      </c>
      <c r="AR27" s="14">
        <f ca="1">+SUM(AR24:AR26)</f>
        <v>66268</v>
      </c>
      <c r="AS27" s="14">
        <f ca="1">SUM(AS24:AS26)</f>
        <v>16000</v>
      </c>
      <c r="AT27" s="15">
        <f ca="1">IF(AS27=0,0,IF(AQ27=0,1,AS27/AQ27))</f>
        <v>0.3182939444577067</v>
      </c>
      <c r="AU27" s="14">
        <f>SUM(AU24:AU26)</f>
        <v>259232</v>
      </c>
      <c r="AV27" s="14">
        <f ca="1">SUM(AV24:AV26)</f>
        <v>247405</v>
      </c>
      <c r="AW27" s="14">
        <f ca="1">SUM(AW24:AW26)</f>
        <v>-11827</v>
      </c>
      <c r="AX27" s="15">
        <f ca="1">IF(AW27=0,0,IF(AU27=0,1,AW27/AU27))</f>
        <v>-4.5623225527712627E-2</v>
      </c>
      <c r="AY27" s="14">
        <f>+SUM(AY24:AY26)</f>
        <v>59243</v>
      </c>
      <c r="AZ27" s="14">
        <f ca="1">+SUM(AZ24:AZ26)</f>
        <v>67005</v>
      </c>
      <c r="BA27" s="14">
        <f ca="1">SUM(BA24:BA26)</f>
        <v>7762</v>
      </c>
      <c r="BB27" s="15">
        <f ca="1">IF(BA27=0,0,IF(AY27=0,1,BA27/AY27))</f>
        <v>0.13101969852978412</v>
      </c>
      <c r="BC27" s="14">
        <f>SUM(BC24:BC26)</f>
        <v>318475</v>
      </c>
      <c r="BD27" s="14">
        <f ca="1">SUM(BD24:BD26)</f>
        <v>314410</v>
      </c>
      <c r="BE27" s="14">
        <f ca="1">SUM(BE24:BE26)</f>
        <v>-4065</v>
      </c>
      <c r="BF27" s="15">
        <f ca="1">IF(BE27=0,0,IF(BC27=0,1,BE27/BC27))</f>
        <v>-1.2763953214538033E-2</v>
      </c>
      <c r="BG27" s="14">
        <f>+SUM(BG24:BG26)</f>
        <v>62825</v>
      </c>
      <c r="BH27" s="14">
        <f ca="1">+SUM(BH24:BH26)</f>
        <v>57377</v>
      </c>
      <c r="BI27" s="14">
        <f ca="1">SUM(BI24:BI26)</f>
        <v>-5448</v>
      </c>
      <c r="BJ27" s="15">
        <f ca="1">IF(BI27=0,0,IF(BG27=0,1,BI27/BG27))</f>
        <v>-8.6717071229606049E-2</v>
      </c>
      <c r="BK27" s="14">
        <f>SUM(BK24:BK26)</f>
        <v>381300</v>
      </c>
      <c r="BL27" s="14">
        <f ca="1">SUM(BL24:BL26)</f>
        <v>371787</v>
      </c>
      <c r="BM27" s="14">
        <f ca="1">SUM(BM24:BM26)</f>
        <v>-9513</v>
      </c>
      <c r="BN27" s="15">
        <f ca="1">IF(BM27=0,0,IF(BK27=0,1,BM27/BK27))</f>
        <v>-2.4948859166011014E-2</v>
      </c>
      <c r="BO27" s="14">
        <f>+SUM(BO24:BO26)</f>
        <v>49077</v>
      </c>
      <c r="BP27" s="14">
        <f ca="1">+SUM(BP24:BP26)</f>
        <v>48544</v>
      </c>
      <c r="BQ27" s="14">
        <f ca="1">SUM(BQ24:BQ26)</f>
        <v>-533</v>
      </c>
      <c r="BR27" s="15">
        <f ca="1">IF(BQ27=0,0,IF(BO27=0,1,BQ27/BO27))</f>
        <v>-1.086048454469507E-2</v>
      </c>
      <c r="BS27" s="14">
        <f>SUM(BS24:BS26)</f>
        <v>430377</v>
      </c>
      <c r="BT27" s="14">
        <f ca="1">SUM(BT24:BT26)</f>
        <v>420331</v>
      </c>
      <c r="BU27" s="14">
        <f ca="1">SUM(BU24:BU26)</f>
        <v>-10046</v>
      </c>
      <c r="BV27" s="15">
        <f ca="1">IF(BU27=0,0,IF(BS27=0,1,BU27/BS27))</f>
        <v>-2.3342325449547723E-2</v>
      </c>
      <c r="BW27" s="14">
        <f>+SUM(BW24:BW26)</f>
        <v>47243</v>
      </c>
      <c r="BX27" s="14">
        <f ca="1">+SUM(BX24:BX26)</f>
        <v>48189</v>
      </c>
      <c r="BY27" s="14">
        <f ca="1">SUM(BY24:BY26)</f>
        <v>946</v>
      </c>
      <c r="BZ27" s="15">
        <f ca="1">IF(BY27=0,0,IF(BW27=0,1,BY27/BW27))</f>
        <v>2.0024130559024616E-2</v>
      </c>
      <c r="CA27" s="14">
        <f>SUM(CA24:CA26)</f>
        <v>477620</v>
      </c>
      <c r="CB27" s="14">
        <f ca="1">SUM(CB24:CB26)</f>
        <v>468520</v>
      </c>
      <c r="CC27" s="14">
        <f ca="1">SUM(CC24:CC26)</f>
        <v>-9100</v>
      </c>
      <c r="CD27" s="15">
        <f ca="1">IF(CC27=0,0,IF(CA27=0,1,CC27/CA27))</f>
        <v>-1.905280348394121E-2</v>
      </c>
      <c r="CE27" s="14">
        <f>+SUM(CE24:CE26)</f>
        <v>40918</v>
      </c>
      <c r="CF27" s="14">
        <f ca="1">+SUM(CF24:CF26)</f>
        <v>46297</v>
      </c>
      <c r="CG27" s="14">
        <f ca="1">SUM(CG24:CG26)</f>
        <v>5379</v>
      </c>
      <c r="CH27" s="15">
        <f ca="1">IF(CG27=0,0,IF(CE27=0,1,CG27/CE27))</f>
        <v>0.13145803802727407</v>
      </c>
      <c r="CI27" s="14">
        <f>SUM(CI24:CI26)</f>
        <v>518538</v>
      </c>
      <c r="CJ27" s="14">
        <f ca="1">SUM(CJ24:CJ26)</f>
        <v>514817</v>
      </c>
      <c r="CK27" s="14">
        <f ca="1">SUM(CK24:CK26)</f>
        <v>-3721</v>
      </c>
      <c r="CL27" s="15">
        <f ca="1">IF(CK27=0,0,IF(CI27=0,1,CK27/CI27))</f>
        <v>-7.1759446752214882E-3</v>
      </c>
      <c r="CM27" s="14">
        <f>+SUM(CM24:CM26)</f>
        <v>35701</v>
      </c>
      <c r="CN27" s="14">
        <f ca="1">+SUM(CN24:CN26)</f>
        <v>40769</v>
      </c>
      <c r="CO27" s="14">
        <f ca="1">SUM(CO24:CO26)</f>
        <v>5068</v>
      </c>
      <c r="CP27" s="15">
        <f ca="1">IF(CO27=0,0,IF(CM27=0,1,CO27/CM27))</f>
        <v>0.14195680793255092</v>
      </c>
      <c r="CQ27" s="14">
        <f>SUM(CQ24:CQ26)</f>
        <v>554239</v>
      </c>
      <c r="CR27" s="14">
        <f ca="1">SUM(CR24:CR26)</f>
        <v>555586</v>
      </c>
      <c r="CS27" s="14">
        <f ca="1">SUM(CS24:CS26)</f>
        <v>1347</v>
      </c>
      <c r="CT27" s="15">
        <f ca="1">IF(CS27=0,0,IF(CQ27=0,1,CS27/CQ27))</f>
        <v>2.4303594658622004E-3</v>
      </c>
      <c r="CW27" s="12"/>
      <c r="CX27" s="12"/>
      <c r="CZ27" s="89"/>
      <c r="DA27" s="89"/>
      <c r="DB27" s="89"/>
      <c r="DC27" s="89"/>
      <c r="DD27" s="89"/>
      <c r="DE27" s="89"/>
      <c r="DF27" s="89"/>
      <c r="DG27" s="89"/>
      <c r="DH27" s="89"/>
      <c r="DI27" s="89"/>
      <c r="DJ27" s="89"/>
      <c r="DK27" s="89"/>
      <c r="DL27" s="12"/>
      <c r="DM27" s="12"/>
      <c r="DN27" s="89"/>
      <c r="DO27" s="89"/>
      <c r="DP27" s="89"/>
      <c r="DQ27" s="89"/>
      <c r="DR27" s="89"/>
      <c r="DS27" s="89"/>
      <c r="DT27" s="89"/>
      <c r="DU27" s="89"/>
      <c r="DV27" s="89"/>
      <c r="DW27" s="89"/>
      <c r="DX27" s="89"/>
      <c r="DY27" s="89"/>
      <c r="DZ27"/>
    </row>
    <row r="28" spans="1:130" s="12" customFormat="1" ht="15.6">
      <c r="A28" s="91"/>
      <c r="B28" s="28"/>
      <c r="C28" s="9"/>
      <c r="D28" s="9"/>
      <c r="E28" s="10"/>
      <c r="F28" s="11"/>
      <c r="G28" s="9"/>
      <c r="H28" s="13"/>
      <c r="I28" s="10"/>
      <c r="J28" s="11"/>
      <c r="K28" s="9"/>
      <c r="L28" s="9"/>
      <c r="M28" s="10"/>
      <c r="N28" s="11"/>
      <c r="O28" s="9"/>
      <c r="P28" s="13"/>
      <c r="Q28" s="10"/>
      <c r="R28" s="11"/>
      <c r="S28" s="9"/>
      <c r="T28" s="9"/>
      <c r="U28" s="10"/>
      <c r="V28" s="11"/>
      <c r="W28" s="9"/>
      <c r="X28" s="13"/>
      <c r="Y28" s="10"/>
      <c r="Z28" s="11"/>
      <c r="AA28" s="9"/>
      <c r="AB28" s="9"/>
      <c r="AC28" s="10"/>
      <c r="AD28" s="11"/>
      <c r="AE28" s="9"/>
      <c r="AF28" s="13"/>
      <c r="AG28" s="10"/>
      <c r="AH28" s="11"/>
      <c r="AI28" s="9"/>
      <c r="AJ28" s="9"/>
      <c r="AK28" s="10"/>
      <c r="AL28" s="11"/>
      <c r="AM28" s="9"/>
      <c r="AN28" s="13"/>
      <c r="AO28" s="10"/>
      <c r="AP28" s="11"/>
      <c r="AQ28" s="9"/>
      <c r="AR28" s="9"/>
      <c r="AS28" s="10"/>
      <c r="AT28" s="11"/>
      <c r="AU28" s="9"/>
      <c r="AV28" s="13"/>
      <c r="AW28" s="10"/>
      <c r="AX28" s="11"/>
      <c r="AY28" s="9"/>
      <c r="AZ28" s="9"/>
      <c r="BA28" s="10"/>
      <c r="BB28" s="11"/>
      <c r="BC28" s="9"/>
      <c r="BD28" s="13"/>
      <c r="BE28" s="10"/>
      <c r="BF28" s="11"/>
      <c r="BG28" s="9"/>
      <c r="BH28" s="9"/>
      <c r="BI28" s="10"/>
      <c r="BJ28" s="11"/>
      <c r="BK28" s="9"/>
      <c r="BL28" s="13"/>
      <c r="BM28" s="10"/>
      <c r="BN28" s="11"/>
      <c r="BO28" s="9"/>
      <c r="BP28" s="9"/>
      <c r="BQ28" s="10"/>
      <c r="BR28" s="11"/>
      <c r="BS28" s="9"/>
      <c r="BT28" s="13"/>
      <c r="BU28" s="10"/>
      <c r="BV28" s="11"/>
      <c r="BW28" s="9"/>
      <c r="BX28" s="9"/>
      <c r="BY28" s="10"/>
      <c r="BZ28" s="11"/>
      <c r="CA28" s="9"/>
      <c r="CB28" s="13"/>
      <c r="CC28" s="10"/>
      <c r="CD28" s="11"/>
      <c r="CE28" s="9"/>
      <c r="CF28" s="9"/>
      <c r="CG28" s="10"/>
      <c r="CH28" s="11"/>
      <c r="CI28" s="9"/>
      <c r="CJ28" s="13"/>
      <c r="CK28" s="10"/>
      <c r="CL28" s="11"/>
      <c r="CM28" s="9"/>
      <c r="CN28" s="9"/>
      <c r="CO28" s="10"/>
      <c r="CP28" s="11"/>
      <c r="CQ28" s="9"/>
      <c r="CR28" s="13"/>
      <c r="CS28" s="10"/>
      <c r="CT28" s="11"/>
      <c r="CY28" s="16"/>
      <c r="CZ28" s="89"/>
      <c r="DA28" s="89"/>
      <c r="DB28" s="89"/>
      <c r="DC28" s="89"/>
      <c r="DD28" s="89"/>
      <c r="DE28" s="89"/>
      <c r="DF28" s="89"/>
      <c r="DG28" s="89"/>
      <c r="DH28" s="89"/>
      <c r="DI28" s="89"/>
      <c r="DJ28" s="89"/>
      <c r="DK28" s="89"/>
      <c r="DN28" s="89"/>
      <c r="DO28" s="89"/>
      <c r="DP28" s="89"/>
      <c r="DQ28" s="89"/>
      <c r="DR28" s="89"/>
      <c r="DS28" s="89"/>
      <c r="DT28" s="89"/>
      <c r="DU28" s="89"/>
      <c r="DV28" s="89"/>
      <c r="DW28" s="89"/>
      <c r="DX28" s="89"/>
      <c r="DY28" s="89"/>
      <c r="DZ28"/>
    </row>
    <row r="29" spans="1:130" s="12" customFormat="1" ht="15" customHeight="1">
      <c r="A29" s="99"/>
      <c r="B29" s="31" t="s">
        <v>6</v>
      </c>
      <c r="C29" s="21">
        <f>+CZ29</f>
        <v>325280</v>
      </c>
      <c r="D29" s="21">
        <f ca="1">OFFSET(CZ29,0,14,1,1)</f>
        <v>291967</v>
      </c>
      <c r="E29" s="21">
        <f ca="1">SUM(D29-C29)</f>
        <v>-33313</v>
      </c>
      <c r="F29" s="22">
        <f ca="1">IF(E29=0,0,IF(C29=0,1,E29/C29))</f>
        <v>-0.10241330545991147</v>
      </c>
      <c r="G29" s="21">
        <f>SUMIF($C$6:F$6,G$5,$C29:F29)</f>
        <v>325280</v>
      </c>
      <c r="H29" s="21">
        <f ca="1">SUMIF($C$6:G$6,H$5,$C29:G29)</f>
        <v>291967</v>
      </c>
      <c r="I29" s="21">
        <f ca="1">SUM(H29-G29)</f>
        <v>-33313</v>
      </c>
      <c r="J29" s="22">
        <f ca="1">IF(I29=0,0,IF(G29=0,1,I29/G29))</f>
        <v>-0.10241330545991147</v>
      </c>
      <c r="K29" s="21">
        <f>+DA29</f>
        <v>317806</v>
      </c>
      <c r="L29" s="21">
        <f ca="1">OFFSET(DA29,0,14,1,1)</f>
        <v>300735</v>
      </c>
      <c r="M29" s="21">
        <f ca="1">SUM(L29-K29)</f>
        <v>-17071</v>
      </c>
      <c r="N29" s="22">
        <f ca="1">IF(M29=0,0,IF(K29=0,1,M29/K29))</f>
        <v>-5.3715159562752121E-2</v>
      </c>
      <c r="O29" s="21">
        <f>SUMIF($C$6:N$6,O$5,$C29:N29)</f>
        <v>643086</v>
      </c>
      <c r="P29" s="21">
        <f ca="1">SUMIF($C$6:O$6,P$5,$C29:O29)</f>
        <v>592702</v>
      </c>
      <c r="Q29" s="21">
        <f ca="1">SUM(P29-O29)</f>
        <v>-50384</v>
      </c>
      <c r="R29" s="22">
        <f ca="1">IF(Q29=0,0,IF(O29=0,1,Q29/O29))</f>
        <v>-7.8347219500968762E-2</v>
      </c>
      <c r="S29" s="21">
        <f>+DB29</f>
        <v>403307</v>
      </c>
      <c r="T29" s="21">
        <f ca="1">OFFSET(DB29,0,14,1,1)</f>
        <v>374947</v>
      </c>
      <c r="U29" s="21">
        <f ca="1">SUM(T29-S29)</f>
        <v>-28360</v>
      </c>
      <c r="V29" s="22">
        <f ca="1">IF(U29=0,0,IF(S29=0,1,U29/S29))</f>
        <v>-7.0318640638521029E-2</v>
      </c>
      <c r="W29" s="21">
        <f>SUMIF($C$6:V$6,W$5,$C29:V29)</f>
        <v>1046393</v>
      </c>
      <c r="X29" s="21">
        <f ca="1">SUMIF($C$6:W$6,X$5,$C29:W29)</f>
        <v>967649</v>
      </c>
      <c r="Y29" s="21">
        <f ca="1">SUM(X29-W29)</f>
        <v>-78744</v>
      </c>
      <c r="Z29" s="22">
        <f ca="1">IF(Y29=0,0,IF(W29=0,1,Y29/W29))</f>
        <v>-7.5252796989276491E-2</v>
      </c>
      <c r="AA29" s="21">
        <f>+DC29</f>
        <v>362254</v>
      </c>
      <c r="AB29" s="21">
        <f ca="1">OFFSET(DC29,0,14,1,1)</f>
        <v>357849</v>
      </c>
      <c r="AC29" s="21">
        <f ca="1">SUM(AB29-AA29)</f>
        <v>-4405</v>
      </c>
      <c r="AD29" s="22">
        <f ca="1">IF(AC29=0,0,IF(AA29=0,1,AC29/AA29))</f>
        <v>-1.2159976149331684E-2</v>
      </c>
      <c r="AE29" s="21">
        <f>SUMIF($C$6:AD$6,AE$5,$C29:AD29)</f>
        <v>1408647</v>
      </c>
      <c r="AF29" s="21">
        <f ca="1">SUMIF($C$6:AE$6,AF$5,$C29:AE29)</f>
        <v>1325498</v>
      </c>
      <c r="AG29" s="21">
        <f ca="1">SUM(AF29-AE29)</f>
        <v>-83149</v>
      </c>
      <c r="AH29" s="22">
        <f ca="1">IF(AG29=0,0,IF(AE29=0,1,AG29/AE29))</f>
        <v>-5.9027563328498907E-2</v>
      </c>
      <c r="AI29" s="21">
        <f>+DD29</f>
        <v>433605</v>
      </c>
      <c r="AJ29" s="21">
        <f ca="1">OFFSET(DD29,0,14,1,1)</f>
        <v>420370</v>
      </c>
      <c r="AK29" s="21">
        <f ca="1">SUM(AJ29-AI29)</f>
        <v>-13235</v>
      </c>
      <c r="AL29" s="22">
        <f ca="1">IF(AK29=0,0,IF(AI29=0,1,AK29/AI29))</f>
        <v>-3.0523172011392857E-2</v>
      </c>
      <c r="AM29" s="21">
        <f>SUMIF($C$6:AL$6,AM$5,$C29:AL29)</f>
        <v>1842252</v>
      </c>
      <c r="AN29" s="21">
        <f ca="1">SUMIF($C$6:AM$6,AN$5,$C29:AM29)</f>
        <v>1745868</v>
      </c>
      <c r="AO29" s="21">
        <f ca="1">SUM(AN29-AM29)</f>
        <v>-96384</v>
      </c>
      <c r="AP29" s="22">
        <f ca="1">IF(AO29=0,0,IF(AM29=0,1,AO29/AM29))</f>
        <v>-5.2318575308915392E-2</v>
      </c>
      <c r="AQ29" s="21">
        <f>+DE29</f>
        <v>453427</v>
      </c>
      <c r="AR29" s="21">
        <f ca="1">OFFSET(DE29,0,14,1,1)</f>
        <v>396387</v>
      </c>
      <c r="AS29" s="21">
        <f ca="1">SUM(AR29-AQ29)</f>
        <v>-57040</v>
      </c>
      <c r="AT29" s="22">
        <f ca="1">IF(AS29=0,0,IF(AQ29=0,1,AS29/AQ29))</f>
        <v>-0.12579753742057706</v>
      </c>
      <c r="AU29" s="21">
        <f>SUMIF($C$6:AT$6,AU$5,$C29:AT29)</f>
        <v>2295679</v>
      </c>
      <c r="AV29" s="21">
        <f ca="1">SUMIF($C$6:AU$6,AV$5,$C29:AU29)</f>
        <v>2142255</v>
      </c>
      <c r="AW29" s="21">
        <f ca="1">SUM(AV29-AU29)</f>
        <v>-153424</v>
      </c>
      <c r="AX29" s="22">
        <f ca="1">IF(AW29=0,0,IF(AU29=0,1,AW29/AU29))</f>
        <v>-6.6831643274168559E-2</v>
      </c>
      <c r="AY29" s="21">
        <f>+DF29</f>
        <v>578006</v>
      </c>
      <c r="AZ29" s="21">
        <f ca="1">OFFSET(DF29,0,14,1,1)</f>
        <v>525288</v>
      </c>
      <c r="BA29" s="21">
        <f ca="1">SUM(AZ29-AY29)</f>
        <v>-52718</v>
      </c>
      <c r="BB29" s="22">
        <f ca="1">IF(BA29=0,0,IF(AY29=0,1,BA29/AY29))</f>
        <v>-9.1206665674750775E-2</v>
      </c>
      <c r="BC29" s="21">
        <f>SUMIF($C$6:BB$6,BC$5,$C29:BB29)</f>
        <v>2873685</v>
      </c>
      <c r="BD29" s="21">
        <f ca="1">SUMIF($C$6:BC$6,BD$5,$C29:BC29)</f>
        <v>2667543</v>
      </c>
      <c r="BE29" s="21">
        <f ca="1">SUM(BD29-BC29)</f>
        <v>-206142</v>
      </c>
      <c r="BF29" s="22">
        <f ca="1">IF(BE29=0,0,IF(BC29=0,1,BE29/BC29))</f>
        <v>-7.1734375897149483E-2</v>
      </c>
      <c r="BG29" s="21">
        <f>+DG29</f>
        <v>629517</v>
      </c>
      <c r="BH29" s="21">
        <f ca="1">OFFSET(DG29,0,14,1,1)</f>
        <v>569406</v>
      </c>
      <c r="BI29" s="21">
        <f ca="1">SUM(BH29-BG29)</f>
        <v>-60111</v>
      </c>
      <c r="BJ29" s="22">
        <f ca="1">IF(BI29=0,0,IF(BG29=0,1,BI29/BG29))</f>
        <v>-9.5487492792092982E-2</v>
      </c>
      <c r="BK29" s="21">
        <f>SUMIF($C$6:BJ$6,BK$5,$C29:BJ29)</f>
        <v>3503202</v>
      </c>
      <c r="BL29" s="21">
        <f ca="1">SUMIF($C$6:BK$6,BL$5,$C29:BK29)</f>
        <v>3236949</v>
      </c>
      <c r="BM29" s="21">
        <f ca="1">SUM(BL29-BK29)</f>
        <v>-266253</v>
      </c>
      <c r="BN29" s="22">
        <f ca="1">IF(BM29=0,0,IF(BK29=0,1,BM29/BK29))</f>
        <v>-7.6002754051864546E-2</v>
      </c>
      <c r="BO29" s="21">
        <f>+DH29</f>
        <v>419873</v>
      </c>
      <c r="BP29" s="21">
        <f ca="1">OFFSET(DH29,0,14,1,1)</f>
        <v>422961</v>
      </c>
      <c r="BQ29" s="21">
        <f ca="1">SUM(BP29-BO29)</f>
        <v>3088</v>
      </c>
      <c r="BR29" s="22">
        <f ca="1">IF(BQ29=0,0,IF(BO29=0,1,BQ29/BO29))</f>
        <v>7.3546048447983084E-3</v>
      </c>
      <c r="BS29" s="21">
        <f>SUMIF($C$6:BR$6,BS$5,$C29:BR29)</f>
        <v>3923075</v>
      </c>
      <c r="BT29" s="21">
        <f ca="1">SUMIF($C$6:BS$6,BT$5,$C29:BS29)</f>
        <v>3659910</v>
      </c>
      <c r="BU29" s="21">
        <f ca="1">SUM(BT29-BS29)</f>
        <v>-263165</v>
      </c>
      <c r="BV29" s="22">
        <f ca="1">IF(BU29=0,0,IF(BS29=0,1,BU29/BS29))</f>
        <v>-6.7081307392797745E-2</v>
      </c>
      <c r="BW29" s="21">
        <f>+DI29</f>
        <v>415397</v>
      </c>
      <c r="BX29" s="21">
        <f ca="1">OFFSET(DI29,0,14,1,1)</f>
        <v>392568</v>
      </c>
      <c r="BY29" s="21">
        <f ca="1">SUM(BX29-BW29)</f>
        <v>-22829</v>
      </c>
      <c r="BZ29" s="22">
        <f ca="1">IF(BY29=0,0,IF(BW29=0,1,BY29/BW29))</f>
        <v>-5.4957065168982924E-2</v>
      </c>
      <c r="CA29" s="21">
        <f>SUMIF($C$6:BZ$6,CA$5,$C29:BZ29)</f>
        <v>4338472</v>
      </c>
      <c r="CB29" s="21">
        <f ca="1">SUMIF($C$6:CA$6,CB$5,$C29:CA29)</f>
        <v>4052478</v>
      </c>
      <c r="CC29" s="21">
        <f ca="1">SUM(CB29-CA29)</f>
        <v>-285994</v>
      </c>
      <c r="CD29" s="22">
        <f ca="1">IF(CC29=0,0,IF(CA29=0,1,CC29/CA29))</f>
        <v>-6.5920443879780716E-2</v>
      </c>
      <c r="CE29" s="21">
        <f>+DJ29</f>
        <v>367019</v>
      </c>
      <c r="CF29" s="21">
        <f ca="1">OFFSET(DJ29,0,14,1,1)</f>
        <v>364145</v>
      </c>
      <c r="CG29" s="21">
        <f ca="1">SUM(CF29-CE29)</f>
        <v>-2874</v>
      </c>
      <c r="CH29" s="22">
        <f ca="1">IF(CG29=0,0,IF(CE29=0,1,CG29/CE29))</f>
        <v>-7.8306572684247958E-3</v>
      </c>
      <c r="CI29" s="21">
        <f>SUMIF($C$6:CH$6,CI$5,$C29:CH29)</f>
        <v>4705491</v>
      </c>
      <c r="CJ29" s="21">
        <f ca="1">SUMIF($C$6:CI$6,CJ$5,$C29:CI29)</f>
        <v>4416623</v>
      </c>
      <c r="CK29" s="21">
        <f ca="1">SUM(CJ29-CI29)</f>
        <v>-288868</v>
      </c>
      <c r="CL29" s="22">
        <f ca="1">IF(CK29=0,0,IF(CI29=0,1,CK29/CI29))</f>
        <v>-6.1389555308893375E-2</v>
      </c>
      <c r="CM29" s="21">
        <f>+DK29</f>
        <v>330320</v>
      </c>
      <c r="CN29" s="21">
        <f ca="1">OFFSET(DK29,0,14,1,1)</f>
        <v>346158</v>
      </c>
      <c r="CO29" s="21">
        <f ca="1">SUM(CN29-CM29)</f>
        <v>15838</v>
      </c>
      <c r="CP29" s="22">
        <f ca="1">IF(CO29=0,0,IF(CM29=0,1,CO29/CM29))</f>
        <v>4.7947444901913293E-2</v>
      </c>
      <c r="CQ29" s="21">
        <f>SUMIF($C$6:CP$6,CQ$5,$C29:CP29)</f>
        <v>5035811</v>
      </c>
      <c r="CR29" s="21">
        <f ca="1">SUMIF($C$6:CQ$6,CR$5,$C29:CQ29)</f>
        <v>4762781</v>
      </c>
      <c r="CS29" s="21">
        <f ca="1">SUM(CR29-CQ29)</f>
        <v>-273030</v>
      </c>
      <c r="CT29" s="22">
        <f ca="1">IF(CS29=0,0,IF(CQ29=0,1,CS29/CQ29))</f>
        <v>-5.4217682117140613E-2</v>
      </c>
      <c r="CW29" s="12" t="s">
        <v>14</v>
      </c>
      <c r="CX29" s="81" t="s">
        <v>6</v>
      </c>
      <c r="CZ29" s="88">
        <f>SUMIF(PB!$A$73:$A$78,'2008-2009'!CZ$7,PB!D$73:D$78)</f>
        <v>325280</v>
      </c>
      <c r="DA29" s="88">
        <f>SUMIF(PB!$A$73:$A$78,'2008-2009'!DA$7,PB!E$73:E$78)</f>
        <v>317806</v>
      </c>
      <c r="DB29" s="88">
        <f>SUMIF(PB!$A$73:$A$78,'2008-2009'!DB$7,PB!F$73:F$78)</f>
        <v>403307</v>
      </c>
      <c r="DC29" s="88">
        <f>SUMIF(PB!$A$73:$A$78,'2008-2009'!DC$7,PB!G$73:G$78)</f>
        <v>362254</v>
      </c>
      <c r="DD29" s="88">
        <f>SUMIF(PB!$A$73:$A$78,'2008-2009'!DD$7,PB!H$73:H$78)</f>
        <v>433605</v>
      </c>
      <c r="DE29" s="88">
        <f>SUMIF(PB!$A$73:$A$78,'2008-2009'!DE$7,PB!I$73:I$78)</f>
        <v>453427</v>
      </c>
      <c r="DF29" s="88">
        <f>SUMIF(PB!$A$73:$A$78,'2008-2009'!DF$7,PB!J$73:J$78)</f>
        <v>578006</v>
      </c>
      <c r="DG29" s="88">
        <f>SUMIF(PB!$A$73:$A$78,'2008-2009'!DG$7,PB!K$73:K$78)</f>
        <v>629517</v>
      </c>
      <c r="DH29" s="88">
        <f>SUMIF(PB!$A$73:$A$78,'2008-2009'!DH$7,PB!L$73:L$78)</f>
        <v>419873</v>
      </c>
      <c r="DI29" s="88">
        <f>SUMIF(PB!$A$73:$A$78,'2008-2009'!DI$7,PB!M$73:M$78)</f>
        <v>415397</v>
      </c>
      <c r="DJ29" s="88">
        <f>SUMIF(PB!$A$73:$A$78,'2008-2009'!DJ$7,PB!N$73:N$78)</f>
        <v>367019</v>
      </c>
      <c r="DK29" s="88">
        <f>SUMIF(PB!$A$73:$A$78,'2008-2009'!DK$7,PB!O$73:O$78)</f>
        <v>330320</v>
      </c>
      <c r="DN29" s="88">
        <f>SUMIF(PB!$A$73:$A$78,'2008-2009'!DN$7,PB!D$73:D$78)</f>
        <v>291967</v>
      </c>
      <c r="DO29" s="88">
        <f>SUMIF(PB!$A$73:$A$78,'2008-2009'!DO$7,PB!E$73:E$78)</f>
        <v>300735</v>
      </c>
      <c r="DP29" s="88">
        <f>SUMIF(PB!$A$73:$A$78,'2008-2009'!DP$7,PB!F$73:F$78)</f>
        <v>374947</v>
      </c>
      <c r="DQ29" s="88">
        <f>SUMIF(PB!$A$73:$A$78,'2008-2009'!DQ$7,PB!G$73:G$78)</f>
        <v>357849</v>
      </c>
      <c r="DR29" s="88">
        <f>SUMIF(PB!$A$73:$A$78,'2008-2009'!DR$7,PB!H$73:H$78)</f>
        <v>420370</v>
      </c>
      <c r="DS29" s="88">
        <f>SUMIF(PB!$A$73:$A$78,'2008-2009'!DS$7,PB!I$73:I$78)</f>
        <v>396387</v>
      </c>
      <c r="DT29" s="88">
        <f>SUMIF(PB!$A$73:$A$78,'2008-2009'!DT$7,PB!J$73:J$78)</f>
        <v>525288</v>
      </c>
      <c r="DU29" s="88">
        <f>SUMIF(PB!$A$73:$A$78,'2008-2009'!DU$7,PB!K$73:K$78)</f>
        <v>569406</v>
      </c>
      <c r="DV29" s="88">
        <f>SUMIF(PB!$A$73:$A$78,'2008-2009'!DV$7,PB!L$73:L$78)</f>
        <v>422961</v>
      </c>
      <c r="DW29" s="88">
        <f>SUMIF(PB!$A$73:$A$78,'2008-2009'!DW$7,PB!M$73:M$78)</f>
        <v>392568</v>
      </c>
      <c r="DX29" s="88">
        <f>SUMIF(PB!$A$73:$A$78,'2008-2009'!DX$7,PB!N$73:N$78)</f>
        <v>364145</v>
      </c>
      <c r="DY29" s="88">
        <f>SUMIF(PB!$A$73:$A$78,'2008-2009'!DY$7,PB!O$73:O$78)</f>
        <v>346158</v>
      </c>
      <c r="DZ29"/>
    </row>
    <row r="30" spans="1:130" s="12" customFormat="1" ht="15.6">
      <c r="A30" s="101" t="str">
        <f>+CW31</f>
        <v>Peace Bridge</v>
      </c>
      <c r="B30" s="29" t="s">
        <v>7</v>
      </c>
      <c r="C30" s="21">
        <f>+CZ30</f>
        <v>109940</v>
      </c>
      <c r="D30" s="21">
        <f ca="1">OFFSET(CZ30,0,14,1,1)</f>
        <v>88200</v>
      </c>
      <c r="E30" s="21">
        <f ca="1">SUM(D30-C30)</f>
        <v>-21740</v>
      </c>
      <c r="F30" s="22">
        <f ca="1">IF(E30=0,0,IF(C30=0,1,E30/C30))</f>
        <v>-0.19774422412224849</v>
      </c>
      <c r="G30" s="21">
        <f>SUMIF($C$6:F$6,G$5,$C30:F30)</f>
        <v>109940</v>
      </c>
      <c r="H30" s="21">
        <f ca="1">SUMIF($C$6:G$6,H$5,$C30:G30)</f>
        <v>88200</v>
      </c>
      <c r="I30" s="21">
        <f ca="1">SUM(H30-G30)</f>
        <v>-21740</v>
      </c>
      <c r="J30" s="22">
        <f ca="1">IF(I30=0,0,IF(G30=0,1,I30/G30))</f>
        <v>-0.19774422412224849</v>
      </c>
      <c r="K30" s="21">
        <f>+DA30</f>
        <v>104182</v>
      </c>
      <c r="L30" s="21">
        <f ca="1">OFFSET(DA30,0,14,1,1)</f>
        <v>86318</v>
      </c>
      <c r="M30" s="21">
        <f ca="1">SUM(L30-K30)</f>
        <v>-17864</v>
      </c>
      <c r="N30" s="22">
        <f ca="1">IF(M30=0,0,IF(K30=0,1,M30/K30))</f>
        <v>-0.17146915973968632</v>
      </c>
      <c r="O30" s="21">
        <f>SUMIF($C$6:N$6,O$5,$C30:N30)</f>
        <v>214122</v>
      </c>
      <c r="P30" s="21">
        <f ca="1">SUMIF($C$6:O$6,P$5,$C30:O30)</f>
        <v>174518</v>
      </c>
      <c r="Q30" s="21">
        <f ca="1">SUM(P30-O30)</f>
        <v>-39604</v>
      </c>
      <c r="R30" s="22">
        <f ca="1">IF(Q30=0,0,IF(O30=0,1,Q30/O30))</f>
        <v>-0.1849599760883982</v>
      </c>
      <c r="S30" s="21">
        <f>+DB30</f>
        <v>109476</v>
      </c>
      <c r="T30" s="21">
        <f ca="1">OFFSET(DB30,0,14,1,1)</f>
        <v>93623</v>
      </c>
      <c r="U30" s="21">
        <f ca="1">SUM(T30-S30)</f>
        <v>-15853</v>
      </c>
      <c r="V30" s="22">
        <f ca="1">IF(U30=0,0,IF(S30=0,1,U30/S30))</f>
        <v>-0.14480799444627132</v>
      </c>
      <c r="W30" s="21">
        <f>SUMIF($C$6:V$6,W$5,$C30:V30)</f>
        <v>323598</v>
      </c>
      <c r="X30" s="21">
        <f ca="1">SUMIF($C$6:W$6,X$5,$C30:W30)</f>
        <v>268141</v>
      </c>
      <c r="Y30" s="21">
        <f ca="1">SUM(X30-W30)</f>
        <v>-55457</v>
      </c>
      <c r="Z30" s="22">
        <f ca="1">IF(Y30=0,0,IF(W30=0,1,Y30/W30))</f>
        <v>-0.17137621369724165</v>
      </c>
      <c r="AA30" s="21">
        <f>+DC30</f>
        <v>113405</v>
      </c>
      <c r="AB30" s="21">
        <f ca="1">OFFSET(DC30,0,14,1,1)</f>
        <v>92718</v>
      </c>
      <c r="AC30" s="21">
        <f ca="1">SUM(AB30-AA30)</f>
        <v>-20687</v>
      </c>
      <c r="AD30" s="22">
        <f ca="1">IF(AC30=0,0,IF(AA30=0,1,AC30/AA30))</f>
        <v>-0.18241700101406463</v>
      </c>
      <c r="AE30" s="21">
        <f>SUMIF($C$6:AD$6,AE$5,$C30:AD30)</f>
        <v>437003</v>
      </c>
      <c r="AF30" s="21">
        <f ca="1">SUMIF($C$6:AE$6,AF$5,$C30:AE30)</f>
        <v>360859</v>
      </c>
      <c r="AG30" s="21">
        <f ca="1">SUM(AF30-AE30)</f>
        <v>-76144</v>
      </c>
      <c r="AH30" s="22">
        <f ca="1">IF(AG30=0,0,IF(AE30=0,1,AG30/AE30))</f>
        <v>-0.17424136676407256</v>
      </c>
      <c r="AI30" s="21">
        <f>+DD30</f>
        <v>111519</v>
      </c>
      <c r="AJ30" s="21">
        <f ca="1">OFFSET(DD30,0,14,1,1)</f>
        <v>91495</v>
      </c>
      <c r="AK30" s="21">
        <f ca="1">SUM(AJ30-AI30)</f>
        <v>-20024</v>
      </c>
      <c r="AL30" s="22">
        <f ca="1">IF(AK30=0,0,IF(AI30=0,1,AK30/AI30))</f>
        <v>-0.17955684681534087</v>
      </c>
      <c r="AM30" s="21">
        <f>SUMIF($C$6:AL$6,AM$5,$C30:AL30)</f>
        <v>548522</v>
      </c>
      <c r="AN30" s="21">
        <f ca="1">SUMIF($C$6:AM$6,AN$5,$C30:AM30)</f>
        <v>452354</v>
      </c>
      <c r="AO30" s="21">
        <f ca="1">SUM(AN30-AM30)</f>
        <v>-96168</v>
      </c>
      <c r="AP30" s="22">
        <f ca="1">IF(AO30=0,0,IF(AM30=0,1,AO30/AM30))</f>
        <v>-0.17532204724696548</v>
      </c>
      <c r="AQ30" s="21">
        <f>+DE30</f>
        <v>112855</v>
      </c>
      <c r="AR30" s="21">
        <f ca="1">OFFSET(DE30,0,14,1,1)</f>
        <v>93107</v>
      </c>
      <c r="AS30" s="21">
        <f ca="1">SUM(AR30-AQ30)</f>
        <v>-19748</v>
      </c>
      <c r="AT30" s="22">
        <f ca="1">IF(AS30=0,0,IF(AQ30=0,1,AS30/AQ30))</f>
        <v>-0.17498560099242391</v>
      </c>
      <c r="AU30" s="21">
        <f>SUMIF($C$6:AT$6,AU$5,$C30:AT30)</f>
        <v>661377</v>
      </c>
      <c r="AV30" s="21">
        <f ca="1">SUMIF($C$6:AU$6,AV$5,$C30:AU30)</f>
        <v>545461</v>
      </c>
      <c r="AW30" s="21">
        <f ca="1">SUM(AV30-AU30)</f>
        <v>-115916</v>
      </c>
      <c r="AX30" s="22">
        <f ca="1">IF(AW30=0,0,IF(AU30=0,1,AW30/AU30))</f>
        <v>-0.17526463726437419</v>
      </c>
      <c r="AY30" s="21">
        <f>+DF30</f>
        <v>108034</v>
      </c>
      <c r="AZ30" s="21">
        <f ca="1">OFFSET(DF30,0,14,1,1)</f>
        <v>92955</v>
      </c>
      <c r="BA30" s="21">
        <f ca="1">SUM(AZ30-AY30)</f>
        <v>-15079</v>
      </c>
      <c r="BB30" s="22">
        <f ca="1">IF(BA30=0,0,IF(AY30=0,1,BA30/AY30))</f>
        <v>-0.13957642964251996</v>
      </c>
      <c r="BC30" s="21">
        <f>SUMIF($C$6:BB$6,BC$5,$C30:BB30)</f>
        <v>769411</v>
      </c>
      <c r="BD30" s="21">
        <f ca="1">SUMIF($C$6:BC$6,BD$5,$C30:BC30)</f>
        <v>638416</v>
      </c>
      <c r="BE30" s="21">
        <f ca="1">SUM(BD30-BC30)</f>
        <v>-130995</v>
      </c>
      <c r="BF30" s="22">
        <f ca="1">IF(BE30=0,0,IF(BC30=0,1,BE30/BC30))</f>
        <v>-0.17025360957927557</v>
      </c>
      <c r="BG30" s="21">
        <f>+DG30</f>
        <v>105937</v>
      </c>
      <c r="BH30" s="21">
        <f ca="1">OFFSET(DG30,0,14,1,1)</f>
        <v>91699</v>
      </c>
      <c r="BI30" s="21">
        <f ca="1">SUM(BH30-BG30)</f>
        <v>-14238</v>
      </c>
      <c r="BJ30" s="22">
        <f ca="1">IF(BI30=0,0,IF(BG30=0,1,BI30/BG30))</f>
        <v>-0.13440063433927713</v>
      </c>
      <c r="BK30" s="21">
        <f>SUMIF($C$6:BJ$6,BK$5,$C30:BJ30)</f>
        <v>875348</v>
      </c>
      <c r="BL30" s="21">
        <f ca="1">SUMIF($C$6:BK$6,BL$5,$C30:BK30)</f>
        <v>730115</v>
      </c>
      <c r="BM30" s="21">
        <f ca="1">SUM(BL30-BK30)</f>
        <v>-145233</v>
      </c>
      <c r="BN30" s="22">
        <f ca="1">IF(BM30=0,0,IF(BK30=0,1,BM30/BK30))</f>
        <v>-0.165914584827977</v>
      </c>
      <c r="BO30" s="21">
        <f>+DH30</f>
        <v>113783</v>
      </c>
      <c r="BP30" s="21">
        <f ca="1">OFFSET(DH30,0,14,1,1)</f>
        <v>99259</v>
      </c>
      <c r="BQ30" s="21">
        <f ca="1">SUM(BP30-BO30)</f>
        <v>-14524</v>
      </c>
      <c r="BR30" s="22">
        <f ca="1">IF(BQ30=0,0,IF(BO30=0,1,BQ30/BO30))</f>
        <v>-0.12764648497578723</v>
      </c>
      <c r="BS30" s="21">
        <f>SUMIF($C$6:BR$6,BS$5,$C30:BR30)</f>
        <v>989131</v>
      </c>
      <c r="BT30" s="21">
        <f ca="1">SUMIF($C$6:BS$6,BT$5,$C30:BS30)</f>
        <v>829374</v>
      </c>
      <c r="BU30" s="21">
        <f ca="1">SUM(BT30-BS30)</f>
        <v>-159757</v>
      </c>
      <c r="BV30" s="22">
        <f ca="1">IF(BU30=0,0,IF(BS30=0,1,BU30/BS30))</f>
        <v>-0.16151247913572619</v>
      </c>
      <c r="BW30" s="21">
        <f>+DI30</f>
        <v>112774</v>
      </c>
      <c r="BX30" s="21">
        <f ca="1">OFFSET(DI30,0,14,1,1)</f>
        <v>101681</v>
      </c>
      <c r="BY30" s="21">
        <f ca="1">SUM(BX30-BW30)</f>
        <v>-11093</v>
      </c>
      <c r="BZ30" s="22">
        <f ca="1">IF(BY30=0,0,IF(BW30=0,1,BY30/BW30))</f>
        <v>-9.8364871335591533E-2</v>
      </c>
      <c r="CA30" s="21">
        <f>SUMIF($C$6:BZ$6,CA$5,$C30:BZ30)</f>
        <v>1101905</v>
      </c>
      <c r="CB30" s="21">
        <f ca="1">SUMIF($C$6:CA$6,CB$5,$C30:CA30)</f>
        <v>931055</v>
      </c>
      <c r="CC30" s="21">
        <f ca="1">SUM(CB30-CA30)</f>
        <v>-170850</v>
      </c>
      <c r="CD30" s="22">
        <f ca="1">IF(CC30=0,0,IF(CA30=0,1,CC30/CA30))</f>
        <v>-0.1550496639909974</v>
      </c>
      <c r="CE30" s="21">
        <f>+DJ30</f>
        <v>93168</v>
      </c>
      <c r="CF30" s="21">
        <f ca="1">OFFSET(DJ30,0,14,1,1)</f>
        <v>93478</v>
      </c>
      <c r="CG30" s="21">
        <f ca="1">SUM(CF30-CE30)</f>
        <v>310</v>
      </c>
      <c r="CH30" s="22">
        <f ca="1">IF(CG30=0,0,IF(CE30=0,1,CG30/CE30))</f>
        <v>3.3273226859007383E-3</v>
      </c>
      <c r="CI30" s="21">
        <f>SUMIF($C$6:CH$6,CI$5,$C30:CH30)</f>
        <v>1195073</v>
      </c>
      <c r="CJ30" s="21">
        <f ca="1">SUMIF($C$6:CI$6,CJ$5,$C30:CI30)</f>
        <v>1024533</v>
      </c>
      <c r="CK30" s="21">
        <f ca="1">SUM(CJ30-CI30)</f>
        <v>-170540</v>
      </c>
      <c r="CL30" s="22">
        <f ca="1">IF(CK30=0,0,IF(CI30=0,1,CK30/CI30))</f>
        <v>-0.14270257967504915</v>
      </c>
      <c r="CM30" s="21">
        <f>+DK30</f>
        <v>88756</v>
      </c>
      <c r="CN30" s="21">
        <f ca="1">OFFSET(DK30,0,14,1,1)</f>
        <v>92779</v>
      </c>
      <c r="CO30" s="21">
        <f ca="1">SUM(CN30-CM30)</f>
        <v>4023</v>
      </c>
      <c r="CP30" s="22">
        <f ca="1">IF(CO30=0,0,IF(CM30=0,1,CO30/CM30))</f>
        <v>4.5326513137140027E-2</v>
      </c>
      <c r="CQ30" s="21">
        <f>SUMIF($C$6:CP$6,CQ$5,$C30:CP30)</f>
        <v>1283829</v>
      </c>
      <c r="CR30" s="21">
        <f ca="1">SUMIF($C$6:CQ$6,CR$5,$C30:CQ30)</f>
        <v>1117312</v>
      </c>
      <c r="CS30" s="21">
        <f ca="1">SUM(CR30-CQ30)</f>
        <v>-166517</v>
      </c>
      <c r="CT30" s="22">
        <f ca="1">IF(CS30=0,0,IF(CQ30=0,1,CS30/CQ30))</f>
        <v>-0.12970341065671517</v>
      </c>
      <c r="CW30" s="12" t="s">
        <v>14</v>
      </c>
      <c r="CX30" s="81" t="s">
        <v>7</v>
      </c>
      <c r="CY30" s="16"/>
      <c r="CZ30" s="88">
        <f>SUMIF(PB!$A$87:$A$92,'2008-2009'!CZ$7,PB!D$87:D$92)</f>
        <v>109940</v>
      </c>
      <c r="DA30" s="88">
        <f>SUMIF(PB!$A$87:$A$92,'2008-2009'!DA$7,PB!E$87:E$92)</f>
        <v>104182</v>
      </c>
      <c r="DB30" s="88">
        <f>SUMIF(PB!$A$87:$A$92,'2008-2009'!DB$7,PB!F$87:F$92)</f>
        <v>109476</v>
      </c>
      <c r="DC30" s="88">
        <f>SUMIF(PB!$A$87:$A$92,'2008-2009'!DC$7,PB!G$87:G$92)</f>
        <v>113405</v>
      </c>
      <c r="DD30" s="88">
        <f>SUMIF(PB!$A$87:$A$92,'2008-2009'!DD$7,PB!H$87:H$92)</f>
        <v>111519</v>
      </c>
      <c r="DE30" s="88">
        <f>SUMIF(PB!$A$87:$A$92,'2008-2009'!DE$7,PB!I$87:I$92)</f>
        <v>112855</v>
      </c>
      <c r="DF30" s="88">
        <f>SUMIF(PB!$A$87:$A$92,'2008-2009'!DF$7,PB!J$87:J$92)</f>
        <v>108034</v>
      </c>
      <c r="DG30" s="88">
        <f>SUMIF(PB!$A$87:$A$92,'2008-2009'!DG$7,PB!K$87:K$92)</f>
        <v>105937</v>
      </c>
      <c r="DH30" s="88">
        <f>SUMIF(PB!$A$87:$A$92,'2008-2009'!DH$7,PB!L$87:L$92)</f>
        <v>113783</v>
      </c>
      <c r="DI30" s="88">
        <f>SUMIF(PB!$A$87:$A$92,'2008-2009'!DI$7,PB!M$87:M$92)</f>
        <v>112774</v>
      </c>
      <c r="DJ30" s="88">
        <f>SUMIF(PB!$A$87:$A$92,'2008-2009'!DJ$7,PB!N$87:N$92)</f>
        <v>93168</v>
      </c>
      <c r="DK30" s="88">
        <f>SUMIF(PB!$A$87:$A$92,'2008-2009'!DK$7,PB!O$87:O$92)</f>
        <v>88756</v>
      </c>
      <c r="DN30" s="88">
        <f>SUMIF(PB!$A$87:$A$92,'2008-2009'!DN$7,PB!D$87:D$92)</f>
        <v>88200</v>
      </c>
      <c r="DO30" s="88">
        <f>SUMIF(PB!$A$87:$A$92,'2008-2009'!DO$7,PB!E$87:E$92)</f>
        <v>86318</v>
      </c>
      <c r="DP30" s="88">
        <f>SUMIF(PB!$A$87:$A$92,'2008-2009'!DP$7,PB!F$87:F$92)</f>
        <v>93623</v>
      </c>
      <c r="DQ30" s="88">
        <f>SUMIF(PB!$A$87:$A$92,'2008-2009'!DQ$7,PB!G$87:G$92)</f>
        <v>92718</v>
      </c>
      <c r="DR30" s="88">
        <f>SUMIF(PB!$A$87:$A$92,'2008-2009'!DR$7,PB!H$87:H$92)</f>
        <v>91495</v>
      </c>
      <c r="DS30" s="88">
        <f>SUMIF(PB!$A$87:$A$92,'2008-2009'!DS$7,PB!I$87:I$92)</f>
        <v>93107</v>
      </c>
      <c r="DT30" s="88">
        <f>SUMIF(PB!$A$87:$A$92,'2008-2009'!DT$7,PB!J$87:J$92)</f>
        <v>92955</v>
      </c>
      <c r="DU30" s="88">
        <f>SUMIF(PB!$A$87:$A$92,'2008-2009'!DU$7,PB!K$87:K$92)</f>
        <v>91699</v>
      </c>
      <c r="DV30" s="88">
        <f>SUMIF(PB!$A$87:$A$92,'2008-2009'!DV$7,PB!L$87:L$92)</f>
        <v>99259</v>
      </c>
      <c r="DW30" s="88">
        <f>SUMIF(PB!$A$87:$A$92,'2008-2009'!DW$7,PB!M$87:M$92)</f>
        <v>101681</v>
      </c>
      <c r="DX30" s="88">
        <f>SUMIF(PB!$A$87:$A$92,'2008-2009'!DX$7,PB!N$87:N$92)</f>
        <v>93478</v>
      </c>
      <c r="DY30" s="88">
        <f>SUMIF(PB!$A$87:$A$92,'2008-2009'!DY$7,PB!O$87:O$92)</f>
        <v>92779</v>
      </c>
      <c r="DZ30"/>
    </row>
    <row r="31" spans="1:130" s="12" customFormat="1" ht="15.6">
      <c r="A31" s="100"/>
      <c r="B31" s="29" t="s">
        <v>8</v>
      </c>
      <c r="C31" s="87">
        <f>+CZ31</f>
        <v>2248</v>
      </c>
      <c r="D31" s="87">
        <f ca="1">OFFSET(CZ31,0,14,1,1)</f>
        <v>2396</v>
      </c>
      <c r="E31" s="87">
        <f ca="1">SUM(D31-C31)</f>
        <v>148</v>
      </c>
      <c r="F31" s="22">
        <f ca="1">IF(E31=0,0,IF(C31=0,1,E31/C31))</f>
        <v>6.5836298932384338E-2</v>
      </c>
      <c r="G31" s="87">
        <f>SUMIF($C$6:F$6,G$5,$C31:F31)</f>
        <v>2248</v>
      </c>
      <c r="H31" s="87">
        <f ca="1">SUMIF($C$6:G$6,H$5,$C31:G31)</f>
        <v>2396</v>
      </c>
      <c r="I31" s="87">
        <f ca="1">SUM(H31-G31)</f>
        <v>148</v>
      </c>
      <c r="J31" s="22">
        <f ca="1">IF(I31=0,0,IF(G31=0,1,I31/G31))</f>
        <v>6.5836298932384338E-2</v>
      </c>
      <c r="K31" s="87">
        <f>+DA31</f>
        <v>2284</v>
      </c>
      <c r="L31" s="87">
        <f ca="1">OFFSET(DA31,0,14,1,1)</f>
        <v>2166</v>
      </c>
      <c r="M31" s="87">
        <f ca="1">SUM(L31-K31)</f>
        <v>-118</v>
      </c>
      <c r="N31" s="22">
        <f ca="1">IF(M31=0,0,IF(K31=0,1,M31/K31))</f>
        <v>-5.166374781085814E-2</v>
      </c>
      <c r="O31" s="87">
        <f>SUMIF($C$6:N$6,O$5,$C31:N31)</f>
        <v>4532</v>
      </c>
      <c r="P31" s="87">
        <f ca="1">SUMIF($C$6:O$6,P$5,$C31:O31)</f>
        <v>4562</v>
      </c>
      <c r="Q31" s="87">
        <f ca="1">SUM(P31-O31)</f>
        <v>30</v>
      </c>
      <c r="R31" s="22">
        <f ca="1">IF(Q31=0,0,IF(O31=0,1,Q31/O31))</f>
        <v>6.6195939982347752E-3</v>
      </c>
      <c r="S31" s="87">
        <f>+DB31</f>
        <v>2440</v>
      </c>
      <c r="T31" s="87">
        <f ca="1">OFFSET(DB31,0,14,1,1)</f>
        <v>2368</v>
      </c>
      <c r="U31" s="87">
        <f ca="1">SUM(T31-S31)</f>
        <v>-72</v>
      </c>
      <c r="V31" s="22">
        <f ca="1">IF(U31=0,0,IF(S31=0,1,U31/S31))</f>
        <v>-2.9508196721311476E-2</v>
      </c>
      <c r="W31" s="87">
        <f>SUMIF($C$6:V$6,W$5,$C31:V31)</f>
        <v>6972</v>
      </c>
      <c r="X31" s="87">
        <f ca="1">SUMIF($C$6:W$6,X$5,$C31:W31)</f>
        <v>6930</v>
      </c>
      <c r="Y31" s="87">
        <f ca="1">SUM(X31-W31)</f>
        <v>-42</v>
      </c>
      <c r="Z31" s="22">
        <f ca="1">IF(Y31=0,0,IF(W31=0,1,Y31/W31))</f>
        <v>-6.024096385542169E-3</v>
      </c>
      <c r="AA31" s="87">
        <f>+DC31</f>
        <v>2144</v>
      </c>
      <c r="AB31" s="87">
        <f ca="1">OFFSET(DC31,0,14,1,1)</f>
        <v>2264</v>
      </c>
      <c r="AC31" s="87">
        <f ca="1">SUM(AB31-AA31)</f>
        <v>120</v>
      </c>
      <c r="AD31" s="22">
        <f ca="1">IF(AC31=0,0,IF(AA31=0,1,AC31/AA31))</f>
        <v>5.5970149253731345E-2</v>
      </c>
      <c r="AE31" s="87">
        <f>SUMIF($C$6:AD$6,AE$5,$C31:AD31)</f>
        <v>9116</v>
      </c>
      <c r="AF31" s="87">
        <f ca="1">SUMIF($C$6:AE$6,AF$5,$C31:AE31)</f>
        <v>9194</v>
      </c>
      <c r="AG31" s="87">
        <f ca="1">SUM(AF31-AE31)</f>
        <v>78</v>
      </c>
      <c r="AH31" s="22">
        <f ca="1">IF(AG31=0,0,IF(AE31=0,1,AG31/AE31))</f>
        <v>8.5563843791136469E-3</v>
      </c>
      <c r="AI31" s="87">
        <f>+DD31</f>
        <v>2784</v>
      </c>
      <c r="AJ31" s="87">
        <f ca="1">OFFSET(DD31,0,14,1,1)</f>
        <v>2472</v>
      </c>
      <c r="AK31" s="87">
        <f ca="1">SUM(AJ31-AI31)</f>
        <v>-312</v>
      </c>
      <c r="AL31" s="22">
        <f ca="1">IF(AK31=0,0,IF(AI31=0,1,AK31/AI31))</f>
        <v>-0.11206896551724138</v>
      </c>
      <c r="AM31" s="87">
        <f>SUMIF($C$6:AL$6,AM$5,$C31:AL31)</f>
        <v>11900</v>
      </c>
      <c r="AN31" s="87">
        <f ca="1">SUMIF($C$6:AM$6,AN$5,$C31:AM31)</f>
        <v>11666</v>
      </c>
      <c r="AO31" s="87">
        <f ca="1">SUM(AN31-AM31)</f>
        <v>-234</v>
      </c>
      <c r="AP31" s="22">
        <f ca="1">IF(AO31=0,0,IF(AM31=0,1,AO31/AM31))</f>
        <v>-1.9663865546218486E-2</v>
      </c>
      <c r="AQ31" s="87">
        <f>+DE31</f>
        <v>2916</v>
      </c>
      <c r="AR31" s="87">
        <f ca="1">OFFSET(DE31,0,14,1,1)</f>
        <v>1862</v>
      </c>
      <c r="AS31" s="87">
        <f ca="1">SUM(AR31-AQ31)</f>
        <v>-1054</v>
      </c>
      <c r="AT31" s="22">
        <f ca="1">IF(AS31=0,0,IF(AQ31=0,1,AS31/AQ31))</f>
        <v>-0.36145404663923181</v>
      </c>
      <c r="AU31" s="87">
        <f>SUMIF($C$6:AT$6,AU$5,$C31:AT31)</f>
        <v>14816</v>
      </c>
      <c r="AV31" s="87">
        <f ca="1">SUMIF($C$6:AU$6,AV$5,$C31:AU31)</f>
        <v>13528</v>
      </c>
      <c r="AW31" s="87">
        <f ca="1">SUM(AV31-AU31)</f>
        <v>-1288</v>
      </c>
      <c r="AX31" s="22">
        <f ca="1">IF(AW31=0,0,IF(AU31=0,1,AW31/AU31))</f>
        <v>-8.6933045356371488E-2</v>
      </c>
      <c r="AY31" s="87">
        <f>+DF31</f>
        <v>3098</v>
      </c>
      <c r="AZ31" s="87">
        <f ca="1">OFFSET(DF31,0,14,1,1)</f>
        <v>2426</v>
      </c>
      <c r="BA31" s="87">
        <f ca="1">SUM(AZ31-AY31)</f>
        <v>-672</v>
      </c>
      <c r="BB31" s="22">
        <f ca="1">IF(BA31=0,0,IF(AY31=0,1,BA31/AY31))</f>
        <v>-0.21691413815364752</v>
      </c>
      <c r="BC31" s="87">
        <f>SUMIF($C$6:BB$6,BC$5,$C31:BB31)</f>
        <v>17914</v>
      </c>
      <c r="BD31" s="87">
        <f ca="1">SUMIF($C$6:BC$6,BD$5,$C31:BC31)</f>
        <v>15954</v>
      </c>
      <c r="BE31" s="87">
        <f ca="1">SUM(BD31-BC31)</f>
        <v>-1960</v>
      </c>
      <c r="BF31" s="22">
        <f ca="1">IF(BE31=0,0,IF(BC31=0,1,BE31/BC31))</f>
        <v>-0.10941163335938373</v>
      </c>
      <c r="BG31" s="87">
        <f>+DG31</f>
        <v>3312</v>
      </c>
      <c r="BH31" s="87">
        <f ca="1">OFFSET(DG31,0,14,1,1)</f>
        <v>2654</v>
      </c>
      <c r="BI31" s="87">
        <f ca="1">SUM(BH31-BG31)</f>
        <v>-658</v>
      </c>
      <c r="BJ31" s="22">
        <f ca="1">IF(BI31=0,0,IF(BG31=0,1,BI31/BG31))</f>
        <v>-0.19867149758454106</v>
      </c>
      <c r="BK31" s="87">
        <f>SUMIF($C$6:BJ$6,BK$5,$C31:BJ31)</f>
        <v>21226</v>
      </c>
      <c r="BL31" s="87">
        <f ca="1">SUMIF($C$6:BK$6,BL$5,$C31:BK31)</f>
        <v>18608</v>
      </c>
      <c r="BM31" s="87">
        <f ca="1">SUM(BL31-BK31)</f>
        <v>-2618</v>
      </c>
      <c r="BN31" s="22">
        <f ca="1">IF(BM31=0,0,IF(BK31=0,1,BM31/BK31))</f>
        <v>-0.12333930085743899</v>
      </c>
      <c r="BO31" s="87">
        <f>+DH31</f>
        <v>2914</v>
      </c>
      <c r="BP31" s="87">
        <f ca="1">OFFSET(DH31,0,14,1,1)</f>
        <v>2504</v>
      </c>
      <c r="BQ31" s="87">
        <f ca="1">SUM(BP31-BO31)</f>
        <v>-410</v>
      </c>
      <c r="BR31" s="22">
        <f ca="1">IF(BQ31=0,0,IF(BO31=0,1,BQ31/BO31))</f>
        <v>-0.14070006863417983</v>
      </c>
      <c r="BS31" s="87">
        <f>SUMIF($C$6:BR$6,BS$5,$C31:BR31)</f>
        <v>24140</v>
      </c>
      <c r="BT31" s="87">
        <f ca="1">SUMIF($C$6:BS$6,BT$5,$C31:BS31)</f>
        <v>21112</v>
      </c>
      <c r="BU31" s="87">
        <f ca="1">SUM(BT31-BS31)</f>
        <v>-3028</v>
      </c>
      <c r="BV31" s="22">
        <f ca="1">IF(BU31=0,0,IF(BS31=0,1,BU31/BS31))</f>
        <v>-0.12543496271748136</v>
      </c>
      <c r="BW31" s="87">
        <f>+DI31</f>
        <v>2926</v>
      </c>
      <c r="BX31" s="87">
        <f ca="1">OFFSET(DI31,0,14,1,1)</f>
        <v>2370</v>
      </c>
      <c r="BY31" s="87">
        <f ca="1">SUM(BX31-BW31)</f>
        <v>-556</v>
      </c>
      <c r="BZ31" s="22">
        <f ca="1">IF(BY31=0,0,IF(BW31=0,1,BY31/BW31))</f>
        <v>-0.19002050580997951</v>
      </c>
      <c r="CA31" s="87">
        <f>SUMIF($C$6:BZ$6,CA$5,$C31:BZ31)</f>
        <v>27066</v>
      </c>
      <c r="CB31" s="87">
        <f ca="1">SUMIF($C$6:CA$6,CB$5,$C31:CA31)</f>
        <v>23482</v>
      </c>
      <c r="CC31" s="87">
        <f ca="1">SUM(CB31-CA31)</f>
        <v>-3584</v>
      </c>
      <c r="CD31" s="22">
        <f ca="1">IF(CC31=0,0,IF(CA31=0,1,CC31/CA31))</f>
        <v>-0.13241705460725633</v>
      </c>
      <c r="CE31" s="87">
        <f>+DJ31</f>
        <v>2800</v>
      </c>
      <c r="CF31" s="87">
        <f ca="1">OFFSET(DJ31,0,14,1,1)</f>
        <v>2598</v>
      </c>
      <c r="CG31" s="87">
        <f ca="1">SUM(CF31-CE31)</f>
        <v>-202</v>
      </c>
      <c r="CH31" s="22">
        <f ca="1">IF(CG31=0,0,IF(CE31=0,1,CG31/CE31))</f>
        <v>-7.2142857142857147E-2</v>
      </c>
      <c r="CI31" s="87">
        <f>SUMIF($C$6:CH$6,CI$5,$C31:CH31)</f>
        <v>29866</v>
      </c>
      <c r="CJ31" s="87">
        <f ca="1">SUMIF($C$6:CI$6,CJ$5,$C31:CI31)</f>
        <v>26080</v>
      </c>
      <c r="CK31" s="87">
        <f ca="1">SUM(CJ31-CI31)</f>
        <v>-3786</v>
      </c>
      <c r="CL31" s="22">
        <f ca="1">IF(CK31=0,0,IF(CI31=0,1,CK31/CI31))</f>
        <v>-0.12676622246032276</v>
      </c>
      <c r="CM31" s="87">
        <f>+DK31</f>
        <v>2312</v>
      </c>
      <c r="CN31" s="87">
        <f ca="1">OFFSET(DK31,0,14,1,1)</f>
        <v>2062</v>
      </c>
      <c r="CO31" s="87">
        <f ca="1">SUM(CN31-CM31)</f>
        <v>-250</v>
      </c>
      <c r="CP31" s="22">
        <f ca="1">IF(CO31=0,0,IF(CM31=0,1,CO31/CM31))</f>
        <v>-0.10813148788927336</v>
      </c>
      <c r="CQ31" s="87">
        <f>SUMIF($C$6:CP$6,CQ$5,$C31:CP31)</f>
        <v>32178</v>
      </c>
      <c r="CR31" s="87">
        <f ca="1">SUMIF($C$6:CQ$6,CR$5,$C31:CQ31)</f>
        <v>28142</v>
      </c>
      <c r="CS31" s="87">
        <f ca="1">SUM(CR31-CQ31)</f>
        <v>-4036</v>
      </c>
      <c r="CT31" s="22">
        <f ca="1">IF(CS31=0,0,IF(CQ31=0,1,CS31/CQ31))</f>
        <v>-0.12542731058487167</v>
      </c>
      <c r="CW31" s="12" t="s">
        <v>14</v>
      </c>
      <c r="CX31" s="81" t="s">
        <v>8</v>
      </c>
      <c r="CY31" s="16"/>
      <c r="CZ31" s="88">
        <f>SUMIF(PB!$A$101:$A$106,'2008-2009'!CZ$7,PB!D$101:D$106)</f>
        <v>2248</v>
      </c>
      <c r="DA31" s="88">
        <f>SUMIF(PB!$A$101:$A$106,'2008-2009'!DA$7,PB!E$101:E$106)</f>
        <v>2284</v>
      </c>
      <c r="DB31" s="88">
        <f>SUMIF(PB!$A$101:$A$106,'2008-2009'!DB$7,PB!F$101:F$106)</f>
        <v>2440</v>
      </c>
      <c r="DC31" s="88">
        <f>SUMIF(PB!$A$101:$A$106,'2008-2009'!DC$7,PB!G$101:G$106)</f>
        <v>2144</v>
      </c>
      <c r="DD31" s="88">
        <f>SUMIF(PB!$A$101:$A$106,'2008-2009'!DD$7,PB!H$101:H$106)</f>
        <v>2784</v>
      </c>
      <c r="DE31" s="88">
        <f>SUMIF(PB!$A$101:$A$106,'2008-2009'!DE$7,PB!I$101:I$106)</f>
        <v>2916</v>
      </c>
      <c r="DF31" s="88">
        <f>SUMIF(PB!$A$101:$A$106,'2008-2009'!DF$7,PB!J$101:J$106)</f>
        <v>3098</v>
      </c>
      <c r="DG31" s="88">
        <f>SUMIF(PB!$A$101:$A$106,'2008-2009'!DG$7,PB!K$101:K$106)</f>
        <v>3312</v>
      </c>
      <c r="DH31" s="88">
        <f>SUMIF(PB!$A$101:$A$106,'2008-2009'!DH$7,PB!L$101:L$106)</f>
        <v>2914</v>
      </c>
      <c r="DI31" s="88">
        <f>SUMIF(PB!$A$101:$A$106,'2008-2009'!DI$7,PB!M$101:M$106)</f>
        <v>2926</v>
      </c>
      <c r="DJ31" s="88">
        <f>SUMIF(PB!$A$101:$A$106,'2008-2009'!DJ$7,PB!N$101:N$106)</f>
        <v>2800</v>
      </c>
      <c r="DK31" s="88">
        <f>SUMIF(PB!$A$101:$A$106,'2008-2009'!DK$7,PB!O$101:O$106)</f>
        <v>2312</v>
      </c>
      <c r="DN31" s="88">
        <f>SUMIF(PB!$A$101:$A$106,'2008-2009'!DN$7,PB!D$101:D$106)</f>
        <v>2396</v>
      </c>
      <c r="DO31" s="88">
        <f>SUMIF(PB!$A$101:$A$106,'2008-2009'!DO$7,PB!E$101:E$106)</f>
        <v>2166</v>
      </c>
      <c r="DP31" s="88">
        <f>SUMIF(PB!$A$101:$A$106,'2008-2009'!DP$7,PB!F$101:F$106)</f>
        <v>2368</v>
      </c>
      <c r="DQ31" s="88">
        <f>SUMIF(PB!$A$101:$A$106,'2008-2009'!DQ$7,PB!G$101:G$106)</f>
        <v>2264</v>
      </c>
      <c r="DR31" s="88">
        <f>SUMIF(PB!$A$101:$A$106,'2008-2009'!DR$7,PB!H$101:H$106)</f>
        <v>2472</v>
      </c>
      <c r="DS31" s="88">
        <f>SUMIF(PB!$A$101:$A$106,'2008-2009'!DS$7,PB!I$101:I$106)</f>
        <v>1862</v>
      </c>
      <c r="DT31" s="88">
        <f>SUMIF(PB!$A$101:$A$106,'2008-2009'!DT$7,PB!J$101:J$106)</f>
        <v>2426</v>
      </c>
      <c r="DU31" s="88">
        <f>SUMIF(PB!$A$101:$A$106,'2008-2009'!DU$7,PB!K$101:K$106)</f>
        <v>2654</v>
      </c>
      <c r="DV31" s="88">
        <f>SUMIF(PB!$A$101:$A$106,'2008-2009'!DV$7,PB!L$101:L$106)</f>
        <v>2504</v>
      </c>
      <c r="DW31" s="88">
        <f>SUMIF(PB!$A$101:$A$106,'2008-2009'!DW$7,PB!M$101:M$106)</f>
        <v>2370</v>
      </c>
      <c r="DX31" s="88">
        <f>SUMIF(PB!$A$101:$A$106,'2008-2009'!DX$7,PB!N$101:N$106)</f>
        <v>2598</v>
      </c>
      <c r="DY31" s="88">
        <f>SUMIF(PB!$A$101:$A$106,'2008-2009'!DY$7,PB!O$101:O$106)</f>
        <v>2062</v>
      </c>
      <c r="DZ31"/>
    </row>
    <row r="32" spans="1:130" s="16" customFormat="1" ht="15.6">
      <c r="A32" s="90"/>
      <c r="B32" s="27" t="s">
        <v>9</v>
      </c>
      <c r="C32" s="14">
        <f>+SUM(C29:C31)</f>
        <v>437468</v>
      </c>
      <c r="D32" s="14">
        <f ca="1">+SUM(D29:D31)</f>
        <v>382563</v>
      </c>
      <c r="E32" s="14">
        <f ca="1">SUM(E29:E31)</f>
        <v>-54905</v>
      </c>
      <c r="F32" s="15">
        <f ca="1">IF(E32=0,0,IF(C32=0,1,E32/C32))</f>
        <v>-0.12550632274817816</v>
      </c>
      <c r="G32" s="14">
        <f>SUM(G29:G31)</f>
        <v>437468</v>
      </c>
      <c r="H32" s="14">
        <f ca="1">SUM(H29:H31)</f>
        <v>382563</v>
      </c>
      <c r="I32" s="14">
        <f ca="1">SUM(I29:I31)</f>
        <v>-54905</v>
      </c>
      <c r="J32" s="15">
        <f ca="1">IF(I32=0,0,IF(G32=0,1,I32/G32))</f>
        <v>-0.12550632274817816</v>
      </c>
      <c r="K32" s="14">
        <f>+SUM(K29:K31)</f>
        <v>424272</v>
      </c>
      <c r="L32" s="14">
        <f ca="1">+SUM(L29:L31)</f>
        <v>389219</v>
      </c>
      <c r="M32" s="14">
        <f ca="1">SUM(M29:M31)</f>
        <v>-35053</v>
      </c>
      <c r="N32" s="15">
        <f ca="1">IF(M32=0,0,IF(K32=0,1,M32/K32))</f>
        <v>-8.2619168835086923E-2</v>
      </c>
      <c r="O32" s="14">
        <f>SUM(O29:O31)</f>
        <v>861740</v>
      </c>
      <c r="P32" s="14">
        <f ca="1">SUM(P29:P31)</f>
        <v>771782</v>
      </c>
      <c r="Q32" s="14">
        <f ca="1">SUM(Q29:Q31)</f>
        <v>-89958</v>
      </c>
      <c r="R32" s="15">
        <f ca="1">IF(Q32=0,0,IF(O32=0,1,Q32/O32))</f>
        <v>-0.10439111564973194</v>
      </c>
      <c r="S32" s="14">
        <f>+SUM(S29:S31)</f>
        <v>515223</v>
      </c>
      <c r="T32" s="14">
        <f ca="1">+SUM(T29:T31)</f>
        <v>470938</v>
      </c>
      <c r="U32" s="14">
        <f ca="1">SUM(U29:U31)</f>
        <v>-44285</v>
      </c>
      <c r="V32" s="15">
        <f ca="1">IF(U32=0,0,IF(S32=0,1,U32/S32))</f>
        <v>-8.5953072747140563E-2</v>
      </c>
      <c r="W32" s="14">
        <f>SUM(W29:W31)</f>
        <v>1376963</v>
      </c>
      <c r="X32" s="14">
        <f ca="1">SUM(X29:X31)</f>
        <v>1242720</v>
      </c>
      <c r="Y32" s="14">
        <f ca="1">SUM(Y29:Y31)</f>
        <v>-134243</v>
      </c>
      <c r="Z32" s="15">
        <f ca="1">IF(Y32=0,0,IF(W32=0,1,Y32/W32))</f>
        <v>-9.7492089475171087E-2</v>
      </c>
      <c r="AA32" s="14">
        <f>+SUM(AA29:AA31)</f>
        <v>477803</v>
      </c>
      <c r="AB32" s="14">
        <f ca="1">+SUM(AB29:AB31)</f>
        <v>452831</v>
      </c>
      <c r="AC32" s="14">
        <f ca="1">SUM(AC29:AC31)</f>
        <v>-24972</v>
      </c>
      <c r="AD32" s="15">
        <f ca="1">IF(AC32=0,0,IF(AA32=0,1,AC32/AA32))</f>
        <v>-5.2264217679671328E-2</v>
      </c>
      <c r="AE32" s="14">
        <f>SUM(AE29:AE31)</f>
        <v>1854766</v>
      </c>
      <c r="AF32" s="14">
        <f ca="1">SUM(AF29:AF31)</f>
        <v>1695551</v>
      </c>
      <c r="AG32" s="14">
        <f ca="1">SUM(AG29:AG31)</f>
        <v>-159215</v>
      </c>
      <c r="AH32" s="15">
        <f ca="1">IF(AG32=0,0,IF(AE32=0,1,AG32/AE32))</f>
        <v>-8.5841017141785006E-2</v>
      </c>
      <c r="AI32" s="14">
        <f>+SUM(AI29:AI31)</f>
        <v>547908</v>
      </c>
      <c r="AJ32" s="14">
        <f ca="1">+SUM(AJ29:AJ31)</f>
        <v>514337</v>
      </c>
      <c r="AK32" s="14">
        <f ca="1">SUM(AK29:AK31)</f>
        <v>-33571</v>
      </c>
      <c r="AL32" s="15">
        <f ca="1">IF(AK32=0,0,IF(AI32=0,1,AK32/AI32))</f>
        <v>-6.1271235316878017E-2</v>
      </c>
      <c r="AM32" s="14">
        <f>SUM(AM29:AM31)</f>
        <v>2402674</v>
      </c>
      <c r="AN32" s="14">
        <f ca="1">SUM(AN29:AN31)</f>
        <v>2209888</v>
      </c>
      <c r="AO32" s="14">
        <f ca="1">SUM(AO29:AO31)</f>
        <v>-192786</v>
      </c>
      <c r="AP32" s="15">
        <f ca="1">IF(AO32=0,0,IF(AM32=0,1,AO32/AM32))</f>
        <v>-8.02381013820435E-2</v>
      </c>
      <c r="AQ32" s="14">
        <f>+SUM(AQ29:AQ31)</f>
        <v>569198</v>
      </c>
      <c r="AR32" s="14">
        <f ca="1">+SUM(AR29:AR31)</f>
        <v>491356</v>
      </c>
      <c r="AS32" s="14">
        <f ca="1">SUM(AS29:AS31)</f>
        <v>-77842</v>
      </c>
      <c r="AT32" s="15">
        <f ca="1">IF(AS32=0,0,IF(AQ32=0,1,AS32/AQ32))</f>
        <v>-0.13675733224642392</v>
      </c>
      <c r="AU32" s="14">
        <f>SUM(AU29:AU31)</f>
        <v>2971872</v>
      </c>
      <c r="AV32" s="14">
        <f ca="1">SUM(AV29:AV31)</f>
        <v>2701244</v>
      </c>
      <c r="AW32" s="14">
        <f ca="1">SUM(AW29:AW31)</f>
        <v>-270628</v>
      </c>
      <c r="AX32" s="15">
        <f ca="1">IF(AW32=0,0,IF(AU32=0,1,AW32/AU32))</f>
        <v>-9.1063141346599041E-2</v>
      </c>
      <c r="AY32" s="14">
        <f>+SUM(AY29:AY31)</f>
        <v>689138</v>
      </c>
      <c r="AZ32" s="14">
        <f ca="1">+SUM(AZ29:AZ31)</f>
        <v>620669</v>
      </c>
      <c r="BA32" s="14">
        <f ca="1">SUM(BA29:BA31)</f>
        <v>-68469</v>
      </c>
      <c r="BB32" s="15">
        <f ca="1">IF(BA32=0,0,IF(AY32=0,1,BA32/AY32))</f>
        <v>-9.9354555981530548E-2</v>
      </c>
      <c r="BC32" s="14">
        <f>SUM(BC29:BC31)</f>
        <v>3661010</v>
      </c>
      <c r="BD32" s="14">
        <f ca="1">SUM(BD29:BD31)</f>
        <v>3321913</v>
      </c>
      <c r="BE32" s="14">
        <f ca="1">SUM(BE29:BE31)</f>
        <v>-339097</v>
      </c>
      <c r="BF32" s="15">
        <f ca="1">IF(BE32=0,0,IF(BC32=0,1,BE32/BC32))</f>
        <v>-9.2623893406464333E-2</v>
      </c>
      <c r="BG32" s="14">
        <f>+SUM(BG29:BG31)</f>
        <v>738766</v>
      </c>
      <c r="BH32" s="14">
        <f ca="1">+SUM(BH29:BH31)</f>
        <v>663759</v>
      </c>
      <c r="BI32" s="14">
        <f ca="1">SUM(BI29:BI31)</f>
        <v>-75007</v>
      </c>
      <c r="BJ32" s="15">
        <f ca="1">IF(BI32=0,0,IF(BG32=0,1,BI32/BG32))</f>
        <v>-0.10153011914462766</v>
      </c>
      <c r="BK32" s="14">
        <f>SUM(BK29:BK31)</f>
        <v>4399776</v>
      </c>
      <c r="BL32" s="14">
        <f ca="1">SUM(BL29:BL31)</f>
        <v>3985672</v>
      </c>
      <c r="BM32" s="14">
        <f ca="1">SUM(BM29:BM31)</f>
        <v>-414104</v>
      </c>
      <c r="BN32" s="15">
        <f ca="1">IF(BM32=0,0,IF(BK32=0,1,BM32/BK32))</f>
        <v>-9.4119336984428301E-2</v>
      </c>
      <c r="BO32" s="14">
        <f>+SUM(BO29:BO31)</f>
        <v>536570</v>
      </c>
      <c r="BP32" s="14">
        <f ca="1">+SUM(BP29:BP31)</f>
        <v>524724</v>
      </c>
      <c r="BQ32" s="14">
        <f ca="1">SUM(BQ29:BQ31)</f>
        <v>-11846</v>
      </c>
      <c r="BR32" s="15">
        <f ca="1">IF(BQ32=0,0,IF(BO32=0,1,BQ32/BO32))</f>
        <v>-2.2077268576327413E-2</v>
      </c>
      <c r="BS32" s="14">
        <f>SUM(BS29:BS31)</f>
        <v>4936346</v>
      </c>
      <c r="BT32" s="14">
        <f ca="1">SUM(BT29:BT31)</f>
        <v>4510396</v>
      </c>
      <c r="BU32" s="14">
        <f ca="1">SUM(BU29:BU31)</f>
        <v>-425950</v>
      </c>
      <c r="BV32" s="15">
        <f ca="1">IF(BU32=0,0,IF(BS32=0,1,BU32/BS32))</f>
        <v>-8.6288521914792846E-2</v>
      </c>
      <c r="BW32" s="14">
        <f>+SUM(BW29:BW31)</f>
        <v>531097</v>
      </c>
      <c r="BX32" s="14">
        <f ca="1">+SUM(BX29:BX31)</f>
        <v>496619</v>
      </c>
      <c r="BY32" s="14">
        <f ca="1">SUM(BY29:BY31)</f>
        <v>-34478</v>
      </c>
      <c r="BZ32" s="15">
        <f ca="1">IF(BY32=0,0,IF(BW32=0,1,BY32/BW32))</f>
        <v>-6.4918461222714496E-2</v>
      </c>
      <c r="CA32" s="14">
        <f>SUM(CA29:CA31)</f>
        <v>5467443</v>
      </c>
      <c r="CB32" s="14">
        <f ca="1">SUM(CB29:CB31)</f>
        <v>5007015</v>
      </c>
      <c r="CC32" s="14">
        <f ca="1">SUM(CC29:CC31)</f>
        <v>-460428</v>
      </c>
      <c r="CD32" s="15">
        <f ca="1">IF(CC32=0,0,IF(CA32=0,1,CC32/CA32))</f>
        <v>-8.4212674919519045E-2</v>
      </c>
      <c r="CE32" s="14">
        <f>+SUM(CE29:CE31)</f>
        <v>462987</v>
      </c>
      <c r="CF32" s="14">
        <f ca="1">+SUM(CF29:CF31)</f>
        <v>460221</v>
      </c>
      <c r="CG32" s="14">
        <f ca="1">SUM(CG29:CG31)</f>
        <v>-2766</v>
      </c>
      <c r="CH32" s="15">
        <f ca="1">IF(CG32=0,0,IF(CE32=0,1,CG32/CE32))</f>
        <v>-5.9742498169495038E-3</v>
      </c>
      <c r="CI32" s="14">
        <f>SUM(CI29:CI31)</f>
        <v>5930430</v>
      </c>
      <c r="CJ32" s="14">
        <f ca="1">SUM(CJ29:CJ31)</f>
        <v>5467236</v>
      </c>
      <c r="CK32" s="14">
        <f ca="1">SUM(CK29:CK31)</f>
        <v>-463194</v>
      </c>
      <c r="CL32" s="15">
        <f ca="1">IF(CK32=0,0,IF(CI32=0,1,CK32/CI32))</f>
        <v>-7.8104623104901336E-2</v>
      </c>
      <c r="CM32" s="14">
        <f>+SUM(CM29:CM31)</f>
        <v>421388</v>
      </c>
      <c r="CN32" s="14">
        <f ca="1">+SUM(CN29:CN31)</f>
        <v>440999</v>
      </c>
      <c r="CO32" s="14">
        <f ca="1">SUM(CO29:CO31)</f>
        <v>19611</v>
      </c>
      <c r="CP32" s="15">
        <f ca="1">IF(CO32=0,0,IF(CM32=0,1,CO32/CM32))</f>
        <v>4.6539056641385135E-2</v>
      </c>
      <c r="CQ32" s="14">
        <f>SUM(CQ29:CQ31)</f>
        <v>6351818</v>
      </c>
      <c r="CR32" s="14">
        <f ca="1">SUM(CR29:CR31)</f>
        <v>5908235</v>
      </c>
      <c r="CS32" s="14">
        <f ca="1">SUM(CS29:CS31)</f>
        <v>-443583</v>
      </c>
      <c r="CT32" s="15">
        <f ca="1">IF(CS32=0,0,IF(CQ32=0,1,CS32/CQ32))</f>
        <v>-6.9835596674841752E-2</v>
      </c>
      <c r="CW32" s="12"/>
      <c r="CX32" s="12"/>
      <c r="CZ32" s="89"/>
      <c r="DA32" s="89"/>
      <c r="DB32" s="89"/>
      <c r="DC32" s="89"/>
      <c r="DD32" s="89"/>
      <c r="DE32" s="89"/>
      <c r="DF32" s="89"/>
      <c r="DG32" s="89"/>
      <c r="DH32" s="89"/>
      <c r="DI32" s="89"/>
      <c r="DJ32" s="89"/>
      <c r="DK32" s="89"/>
      <c r="DL32" s="12"/>
      <c r="DM32" s="12"/>
      <c r="DN32" s="89"/>
      <c r="DO32" s="89"/>
      <c r="DP32" s="89"/>
      <c r="DQ32" s="89"/>
      <c r="DR32" s="89"/>
      <c r="DS32" s="89"/>
      <c r="DT32" s="89"/>
      <c r="DU32" s="89"/>
      <c r="DV32" s="89"/>
      <c r="DW32" s="89"/>
      <c r="DX32" s="89"/>
      <c r="DY32" s="89"/>
      <c r="DZ32"/>
    </row>
    <row r="33" spans="1:130" s="12" customFormat="1" ht="15.6">
      <c r="A33" s="91"/>
      <c r="B33" s="28"/>
      <c r="C33" s="9"/>
      <c r="D33" s="9"/>
      <c r="E33" s="10"/>
      <c r="F33" s="11"/>
      <c r="G33" s="9"/>
      <c r="H33" s="13"/>
      <c r="I33" s="10"/>
      <c r="J33" s="11"/>
      <c r="K33" s="9"/>
      <c r="L33" s="9"/>
      <c r="M33" s="10"/>
      <c r="N33" s="11"/>
      <c r="O33" s="9"/>
      <c r="P33" s="13"/>
      <c r="Q33" s="10"/>
      <c r="R33" s="11"/>
      <c r="S33" s="9"/>
      <c r="T33" s="9"/>
      <c r="U33" s="10"/>
      <c r="V33" s="11"/>
      <c r="W33" s="9"/>
      <c r="X33" s="13"/>
      <c r="Y33" s="10"/>
      <c r="Z33" s="11"/>
      <c r="AA33" s="9"/>
      <c r="AB33" s="9"/>
      <c r="AC33" s="10"/>
      <c r="AD33" s="11"/>
      <c r="AE33" s="9"/>
      <c r="AF33" s="13"/>
      <c r="AG33" s="10"/>
      <c r="AH33" s="11"/>
      <c r="AI33" s="9"/>
      <c r="AJ33" s="9"/>
      <c r="AK33" s="10"/>
      <c r="AL33" s="11"/>
      <c r="AM33" s="9"/>
      <c r="AN33" s="13"/>
      <c r="AO33" s="10"/>
      <c r="AP33" s="11"/>
      <c r="AQ33" s="9"/>
      <c r="AR33" s="9"/>
      <c r="AS33" s="10"/>
      <c r="AT33" s="11"/>
      <c r="AU33" s="9"/>
      <c r="AV33" s="13"/>
      <c r="AW33" s="10"/>
      <c r="AX33" s="11"/>
      <c r="AY33" s="9"/>
      <c r="AZ33" s="9"/>
      <c r="BA33" s="10"/>
      <c r="BB33" s="11"/>
      <c r="BC33" s="9"/>
      <c r="BD33" s="13"/>
      <c r="BE33" s="10"/>
      <c r="BF33" s="11"/>
      <c r="BG33" s="9"/>
      <c r="BH33" s="9"/>
      <c r="BI33" s="10"/>
      <c r="BJ33" s="11"/>
      <c r="BK33" s="9"/>
      <c r="BL33" s="13"/>
      <c r="BM33" s="10"/>
      <c r="BN33" s="11"/>
      <c r="BO33" s="9"/>
      <c r="BP33" s="9"/>
      <c r="BQ33" s="10"/>
      <c r="BR33" s="11"/>
      <c r="BS33" s="9"/>
      <c r="BT33" s="13"/>
      <c r="BU33" s="10"/>
      <c r="BV33" s="11"/>
      <c r="BW33" s="9"/>
      <c r="BX33" s="9"/>
      <c r="BY33" s="10"/>
      <c r="BZ33" s="11"/>
      <c r="CA33" s="9"/>
      <c r="CB33" s="13"/>
      <c r="CC33" s="10"/>
      <c r="CD33" s="11"/>
      <c r="CE33" s="9"/>
      <c r="CF33" s="9"/>
      <c r="CG33" s="10"/>
      <c r="CH33" s="11"/>
      <c r="CI33" s="9"/>
      <c r="CJ33" s="13"/>
      <c r="CK33" s="10"/>
      <c r="CL33" s="11"/>
      <c r="CM33" s="9"/>
      <c r="CN33" s="9"/>
      <c r="CO33" s="10"/>
      <c r="CP33" s="11"/>
      <c r="CQ33" s="9"/>
      <c r="CR33" s="13"/>
      <c r="CS33" s="10"/>
      <c r="CT33" s="11"/>
      <c r="CY33" s="16"/>
      <c r="CZ33" s="89"/>
      <c r="DA33" s="89"/>
      <c r="DB33" s="89"/>
      <c r="DC33" s="89"/>
      <c r="DD33" s="89"/>
      <c r="DE33" s="89"/>
      <c r="DF33" s="89"/>
      <c r="DG33" s="89"/>
      <c r="DH33" s="89"/>
      <c r="DI33" s="89"/>
      <c r="DJ33" s="89"/>
      <c r="DK33" s="89"/>
      <c r="DN33" s="89"/>
      <c r="DO33" s="89"/>
      <c r="DP33" s="89"/>
      <c r="DQ33" s="89"/>
      <c r="DR33" s="89"/>
      <c r="DS33" s="89"/>
      <c r="DT33" s="89"/>
      <c r="DU33" s="89"/>
      <c r="DV33" s="89"/>
      <c r="DW33" s="89"/>
      <c r="DX33" s="89"/>
      <c r="DY33" s="89"/>
      <c r="DZ33"/>
    </row>
    <row r="34" spans="1:130" s="12" customFormat="1">
      <c r="A34" s="99"/>
      <c r="B34" s="31" t="s">
        <v>6</v>
      </c>
      <c r="C34" s="21">
        <f>+CZ34</f>
        <v>126810</v>
      </c>
      <c r="D34" s="21">
        <f ca="1">OFFSET(CZ34,0,14,1,1)</f>
        <v>109126</v>
      </c>
      <c r="E34" s="21">
        <f ca="1">SUM(D34-C34)</f>
        <v>-17684</v>
      </c>
      <c r="F34" s="22">
        <f ca="1">IF(E34=0,0,IF(C34=0,1,E34/C34))</f>
        <v>-0.13945272454853719</v>
      </c>
      <c r="G34" s="21">
        <f>SUMIF($C$6:F$6,G$5,$C34:F34)</f>
        <v>126810</v>
      </c>
      <c r="H34" s="21">
        <f ca="1">SUMIF($C$6:G$6,H$5,$C34:G34)</f>
        <v>109126</v>
      </c>
      <c r="I34" s="21">
        <f ca="1">SUM(H34-G34)</f>
        <v>-17684</v>
      </c>
      <c r="J34" s="22">
        <f ca="1">IF(I34=0,0,IF(G34=0,1,I34/G34))</f>
        <v>-0.13945272454853719</v>
      </c>
      <c r="K34" s="21">
        <f>+DA34</f>
        <v>123216</v>
      </c>
      <c r="L34" s="21">
        <f ca="1">OFFSET(DA34,0,14,1,1)</f>
        <v>104215</v>
      </c>
      <c r="M34" s="21">
        <f ca="1">SUM(L34-K34)</f>
        <v>-19001</v>
      </c>
      <c r="N34" s="22">
        <f ca="1">IF(M34=0,0,IF(K34=0,1,M34/K34))</f>
        <v>-0.1542088689780548</v>
      </c>
      <c r="O34" s="21">
        <f>SUMIF($C$6:N$6,O$5,$C34:N34)</f>
        <v>250026</v>
      </c>
      <c r="P34" s="21">
        <f ca="1">SUMIF($C$6:O$6,P$5,$C34:O34)</f>
        <v>213341</v>
      </c>
      <c r="Q34" s="21">
        <f ca="1">SUM(P34-O34)</f>
        <v>-36685</v>
      </c>
      <c r="R34" s="22">
        <f ca="1">IF(Q34=0,0,IF(O34=0,1,Q34/O34))</f>
        <v>-0.1467247406269748</v>
      </c>
      <c r="S34" s="21">
        <f>+DB34</f>
        <v>140815</v>
      </c>
      <c r="T34" s="21">
        <f ca="1">OFFSET(DB34,0,14,1,1)</f>
        <v>114942</v>
      </c>
      <c r="U34" s="21">
        <f ca="1">SUM(T34-S34)</f>
        <v>-25873</v>
      </c>
      <c r="V34" s="22">
        <f ca="1">IF(U34=0,0,IF(S34=0,1,U34/S34))</f>
        <v>-0.18373752796221993</v>
      </c>
      <c r="W34" s="21">
        <f>SUMIF($C$6:V$6,W$5,$C34:V34)</f>
        <v>390841</v>
      </c>
      <c r="X34" s="21">
        <f ca="1">SUMIF($C$6:W$6,X$5,$C34:W34)</f>
        <v>328283</v>
      </c>
      <c r="Y34" s="21">
        <f ca="1">SUM(X34-W34)</f>
        <v>-62558</v>
      </c>
      <c r="Z34" s="22">
        <f ca="1">IF(Y34=0,0,IF(W34=0,1,Y34/W34))</f>
        <v>-0.16005997323719875</v>
      </c>
      <c r="AA34" s="21">
        <f>+DC34</f>
        <v>138333</v>
      </c>
      <c r="AB34" s="21">
        <f ca="1">OFFSET(DC34,0,14,1,1)</f>
        <v>115487</v>
      </c>
      <c r="AC34" s="21">
        <f ca="1">SUM(AB34-AA34)</f>
        <v>-22846</v>
      </c>
      <c r="AD34" s="22">
        <f ca="1">IF(AC34=0,0,IF(AA34=0,1,AC34/AA34))</f>
        <v>-0.1651522051860366</v>
      </c>
      <c r="AE34" s="21">
        <f>SUMIF($C$6:AD$6,AE$5,$C34:AD34)</f>
        <v>529174</v>
      </c>
      <c r="AF34" s="21">
        <f ca="1">SUMIF($C$6:AE$6,AF$5,$C34:AE34)</f>
        <v>443770</v>
      </c>
      <c r="AG34" s="21">
        <f ca="1">SUM(AF34-AE34)</f>
        <v>-85404</v>
      </c>
      <c r="AH34" s="22">
        <f ca="1">IF(AG34=0,0,IF(AE34=0,1,AG34/AE34))</f>
        <v>-0.16139114922501863</v>
      </c>
      <c r="AI34" s="21">
        <f>+DD34</f>
        <v>157985</v>
      </c>
      <c r="AJ34" s="21">
        <f ca="1">OFFSET(DD34,0,14,1,1)</f>
        <v>128609</v>
      </c>
      <c r="AK34" s="21">
        <f ca="1">SUM(AJ34-AI34)</f>
        <v>-29376</v>
      </c>
      <c r="AL34" s="22">
        <f ca="1">IF(AK34=0,0,IF(AI34=0,1,AK34/AI34))</f>
        <v>-0.18594170332626514</v>
      </c>
      <c r="AM34" s="21">
        <f>SUMIF($C$6:AL$6,AM$5,$C34:AL34)</f>
        <v>687159</v>
      </c>
      <c r="AN34" s="21">
        <f ca="1">SUMIF($C$6:AM$6,AN$5,$C34:AM34)</f>
        <v>572379</v>
      </c>
      <c r="AO34" s="21">
        <f ca="1">SUM(AN34-AM34)</f>
        <v>-114780</v>
      </c>
      <c r="AP34" s="22">
        <f ca="1">IF(AO34=0,0,IF(AM34=0,1,AO34/AM34))</f>
        <v>-0.16703557691887905</v>
      </c>
      <c r="AQ34" s="21">
        <f>+DE34</f>
        <v>159659</v>
      </c>
      <c r="AR34" s="21">
        <f ca="1">OFFSET(DE34,0,14,1,1)</f>
        <v>124579</v>
      </c>
      <c r="AS34" s="21">
        <f ca="1">SUM(AR34-AQ34)</f>
        <v>-35080</v>
      </c>
      <c r="AT34" s="22">
        <f ca="1">IF(AS34=0,0,IF(AQ34=0,1,AS34/AQ34))</f>
        <v>-0.21971827457268303</v>
      </c>
      <c r="AU34" s="21">
        <f>SUMIF($C$6:AT$6,AU$5,$C34:AT34)</f>
        <v>846818</v>
      </c>
      <c r="AV34" s="21">
        <f ca="1">SUMIF($C$6:AU$6,AV$5,$C34:AU34)</f>
        <v>696958</v>
      </c>
      <c r="AW34" s="21">
        <f ca="1">SUM(AV34-AU34)</f>
        <v>-149860</v>
      </c>
      <c r="AX34" s="22">
        <f ca="1">IF(AW34=0,0,IF(AU34=0,1,AW34/AU34))</f>
        <v>-0.17696836864591919</v>
      </c>
      <c r="AY34" s="21">
        <f>+DF34</f>
        <v>180188</v>
      </c>
      <c r="AZ34" s="21">
        <f ca="1">OFFSET(DF34,0,14,1,1)</f>
        <v>152128</v>
      </c>
      <c r="BA34" s="21">
        <f ca="1">SUM(AZ34-AY34)</f>
        <v>-28060</v>
      </c>
      <c r="BB34" s="22">
        <f ca="1">IF(BA34=0,0,IF(AY34=0,1,BA34/AY34))</f>
        <v>-0.15572624148111971</v>
      </c>
      <c r="BC34" s="21">
        <f>SUMIF($C$6:BB$6,BC$5,$C34:BB34)</f>
        <v>1027006</v>
      </c>
      <c r="BD34" s="21">
        <f ca="1">SUMIF($C$6:BC$6,BD$5,$C34:BC34)</f>
        <v>849086</v>
      </c>
      <c r="BE34" s="21">
        <f ca="1">SUM(BD34-BC34)</f>
        <v>-177920</v>
      </c>
      <c r="BF34" s="22">
        <f ca="1">IF(BE34=0,0,IF(BC34=0,1,BE34/BC34))</f>
        <v>-0.17324144162741015</v>
      </c>
      <c r="BG34" s="21">
        <f>+DG34</f>
        <v>186300</v>
      </c>
      <c r="BH34" s="21">
        <f ca="1">OFFSET(DG34,0,14,1,1)</f>
        <v>157869</v>
      </c>
      <c r="BI34" s="21">
        <f ca="1">SUM(BH34-BG34)</f>
        <v>-28431</v>
      </c>
      <c r="BJ34" s="22">
        <f ca="1">IF(BI34=0,0,IF(BG34=0,1,BI34/BG34))</f>
        <v>-0.15260869565217391</v>
      </c>
      <c r="BK34" s="21">
        <f>SUMIF($C$6:BJ$6,BK$5,$C34:BJ34)</f>
        <v>1213306</v>
      </c>
      <c r="BL34" s="21">
        <f ca="1">SUMIF($C$6:BK$6,BL$5,$C34:BK34)</f>
        <v>1006955</v>
      </c>
      <c r="BM34" s="21">
        <f ca="1">SUM(BL34-BK34)</f>
        <v>-206351</v>
      </c>
      <c r="BN34" s="22">
        <f ca="1">IF(BM34=0,0,IF(BK34=0,1,BM34/BK34))</f>
        <v>-0.17007333681692829</v>
      </c>
      <c r="BO34" s="21">
        <f>+DH34</f>
        <v>156538</v>
      </c>
      <c r="BP34" s="21">
        <f ca="1">OFFSET(DH34,0,14,1,1)</f>
        <v>140202</v>
      </c>
      <c r="BQ34" s="21">
        <f ca="1">SUM(BP34-BO34)</f>
        <v>-16336</v>
      </c>
      <c r="BR34" s="22">
        <f ca="1">IF(BQ34=0,0,IF(BO34=0,1,BQ34/BO34))</f>
        <v>-0.10435804724731375</v>
      </c>
      <c r="BS34" s="21">
        <f>SUMIF($C$6:BR$6,BS$5,$C34:BR34)</f>
        <v>1369844</v>
      </c>
      <c r="BT34" s="21">
        <f ca="1">SUMIF($C$6:BS$6,BT$5,$C34:BS34)</f>
        <v>1147157</v>
      </c>
      <c r="BU34" s="21">
        <f ca="1">SUM(BT34-BS34)</f>
        <v>-222687</v>
      </c>
      <c r="BV34" s="22">
        <f ca="1">IF(BU34=0,0,IF(BS34=0,1,BU34/BS34))</f>
        <v>-0.16256376638507741</v>
      </c>
      <c r="BW34" s="21">
        <f>+DI34</f>
        <v>142809</v>
      </c>
      <c r="BX34" s="21">
        <f ca="1">OFFSET(DI34,0,14,1,1)</f>
        <v>137500</v>
      </c>
      <c r="BY34" s="21">
        <f ca="1">SUM(BX34-BW34)</f>
        <v>-5309</v>
      </c>
      <c r="BZ34" s="22">
        <f ca="1">IF(BY34=0,0,IF(BW34=0,1,BY34/BW34))</f>
        <v>-3.7175528152987559E-2</v>
      </c>
      <c r="CA34" s="21">
        <f>SUMIF($C$6:BZ$6,CA$5,$C34:BZ34)</f>
        <v>1512653</v>
      </c>
      <c r="CB34" s="21">
        <f ca="1">SUMIF($C$6:CA$6,CB$5,$C34:CA34)</f>
        <v>1284657</v>
      </c>
      <c r="CC34" s="21">
        <f ca="1">SUM(CB34-CA34)</f>
        <v>-227996</v>
      </c>
      <c r="CD34" s="22">
        <f ca="1">IF(CC34=0,0,IF(CA34=0,1,CC34/CA34))</f>
        <v>-0.15072591004017444</v>
      </c>
      <c r="CE34" s="21">
        <f>+DJ34</f>
        <v>117791</v>
      </c>
      <c r="CF34" s="21">
        <f ca="1">OFFSET(DJ34,0,14,1,1)</f>
        <v>126865</v>
      </c>
      <c r="CG34" s="21">
        <f ca="1">SUM(CF34-CE34)</f>
        <v>9074</v>
      </c>
      <c r="CH34" s="22">
        <f ca="1">IF(CG34=0,0,IF(CE34=0,1,CG34/CE34))</f>
        <v>7.7034747985839327E-2</v>
      </c>
      <c r="CI34" s="21">
        <f>SUMIF($C$6:CH$6,CI$5,$C34:CH34)</f>
        <v>1630444</v>
      </c>
      <c r="CJ34" s="21">
        <f ca="1">SUMIF($C$6:CI$6,CJ$5,$C34:CI34)</f>
        <v>1411522</v>
      </c>
      <c r="CK34" s="21">
        <f ca="1">SUM(CJ34-CI34)</f>
        <v>-218922</v>
      </c>
      <c r="CL34" s="22">
        <f ca="1">IF(CK34=0,0,IF(CI34=0,1,CK34/CI34))</f>
        <v>-0.13427140091901346</v>
      </c>
      <c r="CM34" s="21">
        <f>+DK34</f>
        <v>115854</v>
      </c>
      <c r="CN34" s="21">
        <f ca="1">OFFSET(DK34,0,14,1,1)</f>
        <v>123263</v>
      </c>
      <c r="CO34" s="21">
        <f ca="1">SUM(CN34-CM34)</f>
        <v>7409</v>
      </c>
      <c r="CP34" s="22">
        <f ca="1">IF(CO34=0,0,IF(CM34=0,1,CO34/CM34))</f>
        <v>6.395117993336441E-2</v>
      </c>
      <c r="CQ34" s="21">
        <f>SUMIF($C$6:CP$6,CQ$5,$C34:CP34)</f>
        <v>1746298</v>
      </c>
      <c r="CR34" s="21">
        <f ca="1">SUMIF($C$6:CQ$6,CR$5,$C34:CQ34)</f>
        <v>1534785</v>
      </c>
      <c r="CS34" s="21">
        <f ca="1">SUM(CR34-CQ34)</f>
        <v>-211513</v>
      </c>
      <c r="CT34" s="22">
        <f ca="1">IF(CS34=0,0,IF(CQ34=0,1,CS34/CQ34))</f>
        <v>-0.12112079381640475</v>
      </c>
      <c r="CW34" s="12" t="s">
        <v>77</v>
      </c>
      <c r="CX34" s="81" t="s">
        <v>6</v>
      </c>
      <c r="CZ34" s="88">
        <f>SUMIF(IBA!$A$73:$A$78,'2008-2009'!CZ$7,IBA!D$73:D$78)</f>
        <v>126810</v>
      </c>
      <c r="DA34" s="88">
        <f>SUMIF(IBA!$A$73:$A$78,'2008-2009'!DA$7,IBA!E$73:E$78)</f>
        <v>123216</v>
      </c>
      <c r="DB34" s="88">
        <f>SUMIF(IBA!$A$73:$A$78,'2008-2009'!DB$7,IBA!F$73:F$78)</f>
        <v>140815</v>
      </c>
      <c r="DC34" s="88">
        <f>SUMIF(IBA!$A$73:$A$78,'2008-2009'!DC$7,IBA!G$73:G$78)</f>
        <v>138333</v>
      </c>
      <c r="DD34" s="88">
        <f>SUMIF(IBA!$A$73:$A$78,'2008-2009'!DD$7,IBA!H$73:H$78)</f>
        <v>157985</v>
      </c>
      <c r="DE34" s="88">
        <f>SUMIF(IBA!$A$73:$A$78,'2008-2009'!DE$7,IBA!I$73:I$78)</f>
        <v>159659</v>
      </c>
      <c r="DF34" s="88">
        <f>SUMIF(IBA!$A$73:$A$78,'2008-2009'!DF$7,IBA!J$73:J$78)</f>
        <v>180188</v>
      </c>
      <c r="DG34" s="88">
        <f>SUMIF(IBA!$A$73:$A$78,'2008-2009'!DG$7,IBA!K$73:K$78)</f>
        <v>186300</v>
      </c>
      <c r="DH34" s="88">
        <f>SUMIF(IBA!$A$73:$A$78,'2008-2009'!DH$7,IBA!L$73:L$78)</f>
        <v>156538</v>
      </c>
      <c r="DI34" s="88">
        <f>SUMIF(IBA!$A$73:$A$78,'2008-2009'!DI$7,IBA!M$73:M$78)</f>
        <v>142809</v>
      </c>
      <c r="DJ34" s="88">
        <f>SUMIF(IBA!$A$73:$A$78,'2008-2009'!DJ$7,IBA!N$73:N$78)</f>
        <v>117791</v>
      </c>
      <c r="DK34" s="88">
        <f>SUMIF(IBA!$A$73:$A$78,'2008-2009'!DK$7,IBA!O$73:O$78)</f>
        <v>115854</v>
      </c>
      <c r="DN34" s="88">
        <f>SUMIF(IBA!$A$73:$A$78,'2008-2009'!DN$7,IBA!D$73:D$78)</f>
        <v>109126</v>
      </c>
      <c r="DO34" s="88">
        <f>SUMIF(IBA!$A$73:$A$78,'2008-2009'!DO$7,IBA!E$73:E$78)</f>
        <v>104215</v>
      </c>
      <c r="DP34" s="88">
        <f>SUMIF(IBA!$A$73:$A$78,'2008-2009'!DP$7,IBA!F$73:F$78)</f>
        <v>114942</v>
      </c>
      <c r="DQ34" s="88">
        <f>SUMIF(IBA!$A$73:$A$78,'2008-2009'!DQ$7,IBA!G$73:G$78)</f>
        <v>115487</v>
      </c>
      <c r="DR34" s="88">
        <f>SUMIF(IBA!$A$73:$A$78,'2008-2009'!DR$7,IBA!H$73:H$78)</f>
        <v>128609</v>
      </c>
      <c r="DS34" s="88">
        <f>SUMIF(IBA!$A$73:$A$78,'2008-2009'!DS$7,IBA!I$73:I$78)</f>
        <v>124579</v>
      </c>
      <c r="DT34" s="88">
        <f>SUMIF(IBA!$A$73:$A$78,'2008-2009'!DT$7,IBA!J$73:J$78)</f>
        <v>152128</v>
      </c>
      <c r="DU34" s="88">
        <f>SUMIF(IBA!$A$73:$A$78,'2008-2009'!DU$7,IBA!K$73:K$78)</f>
        <v>157869</v>
      </c>
      <c r="DV34" s="88">
        <f>SUMIF(IBA!$A$73:$A$78,'2008-2009'!DV$7,IBA!L$73:L$78)</f>
        <v>140202</v>
      </c>
      <c r="DW34" s="88">
        <f>SUMIF(IBA!$A$73:$A$78,'2008-2009'!DW$7,IBA!M$73:M$78)</f>
        <v>137500</v>
      </c>
      <c r="DX34" s="88">
        <f>SUMIF(IBA!$A$73:$A$78,'2008-2009'!DX$7,IBA!N$73:N$78)</f>
        <v>126865</v>
      </c>
      <c r="DY34" s="88">
        <f>SUMIF(IBA!$A$73:$A$78,'2008-2009'!DY$7,IBA!O$73:O$78)</f>
        <v>123263</v>
      </c>
      <c r="DZ34"/>
    </row>
    <row r="35" spans="1:130" s="12" customFormat="1" ht="15.6">
      <c r="A35" s="101" t="str">
        <f>+CW36</f>
        <v>Sault Ste. Marie Bridge Bridge Authority</v>
      </c>
      <c r="B35" s="29" t="s">
        <v>7</v>
      </c>
      <c r="C35" s="21">
        <f>+CZ35</f>
        <v>9329</v>
      </c>
      <c r="D35" s="21">
        <f ca="1">OFFSET(CZ35,0,14,1,1)</f>
        <v>7679</v>
      </c>
      <c r="E35" s="21">
        <f ca="1">SUM(D35-C35)</f>
        <v>-1650</v>
      </c>
      <c r="F35" s="22">
        <f ca="1">IF(E35=0,0,IF(C35=0,1,E35/C35))</f>
        <v>-0.17686783149319327</v>
      </c>
      <c r="G35" s="21">
        <f>SUMIF($C$6:F$6,G$5,$C35:F35)</f>
        <v>9329</v>
      </c>
      <c r="H35" s="21">
        <f ca="1">SUMIF($C$6:G$6,H$5,$C35:G35)</f>
        <v>7679</v>
      </c>
      <c r="I35" s="21">
        <f ca="1">SUM(H35-G35)</f>
        <v>-1650</v>
      </c>
      <c r="J35" s="22">
        <f ca="1">IF(I35=0,0,IF(G35=0,1,I35/G35))</f>
        <v>-0.17686783149319327</v>
      </c>
      <c r="K35" s="21">
        <f>+DA35</f>
        <v>9219</v>
      </c>
      <c r="L35" s="21">
        <f ca="1">OFFSET(DA35,0,14,1,1)</f>
        <v>7837</v>
      </c>
      <c r="M35" s="21">
        <f ca="1">SUM(L35-K35)</f>
        <v>-1382</v>
      </c>
      <c r="N35" s="22">
        <f ca="1">IF(M35=0,0,IF(K35=0,1,M35/K35))</f>
        <v>-0.14990779911053259</v>
      </c>
      <c r="O35" s="21">
        <f>SUMIF($C$6:N$6,O$5,$C35:N35)</f>
        <v>18548</v>
      </c>
      <c r="P35" s="21">
        <f ca="1">SUMIF($C$6:O$6,P$5,$C35:O35)</f>
        <v>15516</v>
      </c>
      <c r="Q35" s="21">
        <f ca="1">SUM(P35-O35)</f>
        <v>-3032</v>
      </c>
      <c r="R35" s="22">
        <f ca="1">IF(Q35=0,0,IF(O35=0,1,Q35/O35))</f>
        <v>-0.16346775932715119</v>
      </c>
      <c r="S35" s="21">
        <f>+DB35</f>
        <v>9873</v>
      </c>
      <c r="T35" s="21">
        <f ca="1">OFFSET(DB35,0,14,1,1)</f>
        <v>8598</v>
      </c>
      <c r="U35" s="21">
        <f ca="1">SUM(T35-S35)</f>
        <v>-1275</v>
      </c>
      <c r="V35" s="22">
        <f ca="1">IF(U35=0,0,IF(S35=0,1,U35/S35))</f>
        <v>-0.12914007900334246</v>
      </c>
      <c r="W35" s="21">
        <f>SUMIF($C$6:V$6,W$5,$C35:V35)</f>
        <v>28421</v>
      </c>
      <c r="X35" s="21">
        <f ca="1">SUMIF($C$6:W$6,X$5,$C35:W35)</f>
        <v>24114</v>
      </c>
      <c r="Y35" s="21">
        <f ca="1">SUM(X35-W35)</f>
        <v>-4307</v>
      </c>
      <c r="Z35" s="22">
        <f ca="1">IF(Y35=0,0,IF(W35=0,1,Y35/W35))</f>
        <v>-0.15154287322754301</v>
      </c>
      <c r="AA35" s="21">
        <f>+DC35</f>
        <v>11107</v>
      </c>
      <c r="AB35" s="21">
        <f ca="1">OFFSET(DC35,0,14,1,1)</f>
        <v>7355</v>
      </c>
      <c r="AC35" s="21">
        <f ca="1">SUM(AB35-AA35)</f>
        <v>-3752</v>
      </c>
      <c r="AD35" s="22">
        <f ca="1">IF(AC35=0,0,IF(AA35=0,1,AC35/AA35))</f>
        <v>-0.33780498784550284</v>
      </c>
      <c r="AE35" s="21">
        <f>SUMIF($C$6:AD$6,AE$5,$C35:AD35)</f>
        <v>39528</v>
      </c>
      <c r="AF35" s="21">
        <f ca="1">SUMIF($C$6:AE$6,AF$5,$C35:AE35)</f>
        <v>31469</v>
      </c>
      <c r="AG35" s="21">
        <f ca="1">SUM(AF35-AE35)</f>
        <v>-8059</v>
      </c>
      <c r="AH35" s="22">
        <f ca="1">IF(AG35=0,0,IF(AE35=0,1,AG35/AE35))</f>
        <v>-0.20388079336166767</v>
      </c>
      <c r="AI35" s="21">
        <f>+DD35</f>
        <v>10884</v>
      </c>
      <c r="AJ35" s="21">
        <f ca="1">OFFSET(DD35,0,14,1,1)</f>
        <v>7629</v>
      </c>
      <c r="AK35" s="21">
        <f ca="1">SUM(AJ35-AI35)</f>
        <v>-3255</v>
      </c>
      <c r="AL35" s="22">
        <f ca="1">IF(AK35=0,0,IF(AI35=0,1,AK35/AI35))</f>
        <v>-0.29906284454244764</v>
      </c>
      <c r="AM35" s="21">
        <f>SUMIF($C$6:AL$6,AM$5,$C35:AL35)</f>
        <v>50412</v>
      </c>
      <c r="AN35" s="21">
        <f ca="1">SUMIF($C$6:AM$6,AN$5,$C35:AM35)</f>
        <v>39098</v>
      </c>
      <c r="AO35" s="21">
        <f ca="1">SUM(AN35-AM35)</f>
        <v>-11314</v>
      </c>
      <c r="AP35" s="22">
        <f ca="1">IF(AO35=0,0,IF(AM35=0,1,AO35/AM35))</f>
        <v>-0.2244306911052924</v>
      </c>
      <c r="AQ35" s="21">
        <f>+DE35</f>
        <v>10569</v>
      </c>
      <c r="AR35" s="21">
        <f ca="1">OFFSET(DE35,0,14,1,1)</f>
        <v>7718</v>
      </c>
      <c r="AS35" s="21">
        <f ca="1">SUM(AR35-AQ35)</f>
        <v>-2851</v>
      </c>
      <c r="AT35" s="22">
        <f ca="1">IF(AS35=0,0,IF(AQ35=0,1,AS35/AQ35))</f>
        <v>-0.26975115905005204</v>
      </c>
      <c r="AU35" s="21">
        <f>SUMIF($C$6:AT$6,AU$5,$C35:AT35)</f>
        <v>60981</v>
      </c>
      <c r="AV35" s="21">
        <f ca="1">SUMIF($C$6:AU$6,AV$5,$C35:AU35)</f>
        <v>46816</v>
      </c>
      <c r="AW35" s="21">
        <f ca="1">SUM(AV35-AU35)</f>
        <v>-14165</v>
      </c>
      <c r="AX35" s="22">
        <f ca="1">IF(AW35=0,0,IF(AU35=0,1,AW35/AU35))</f>
        <v>-0.2322854659648087</v>
      </c>
      <c r="AY35" s="21">
        <f>+DF35</f>
        <v>10820</v>
      </c>
      <c r="AZ35" s="21">
        <f ca="1">OFFSET(DF35,0,14,1,1)</f>
        <v>7648</v>
      </c>
      <c r="BA35" s="21">
        <f ca="1">SUM(AZ35-AY35)</f>
        <v>-3172</v>
      </c>
      <c r="BB35" s="22">
        <f ca="1">IF(BA35=0,0,IF(AY35=0,1,BA35/AY35))</f>
        <v>-0.2931608133086876</v>
      </c>
      <c r="BC35" s="21">
        <f>SUMIF($C$6:BB$6,BC$5,$C35:BB35)</f>
        <v>71801</v>
      </c>
      <c r="BD35" s="21">
        <f ca="1">SUMIF($C$6:BC$6,BD$5,$C35:BC35)</f>
        <v>54464</v>
      </c>
      <c r="BE35" s="21">
        <f ca="1">SUM(BD35-BC35)</f>
        <v>-17337</v>
      </c>
      <c r="BF35" s="22">
        <f ca="1">IF(BE35=0,0,IF(BC35=0,1,BE35/BC35))</f>
        <v>-0.24145903260400273</v>
      </c>
      <c r="BG35" s="21">
        <f>+DG35</f>
        <v>9698</v>
      </c>
      <c r="BH35" s="21">
        <f ca="1">OFFSET(DG35,0,14,1,1)</f>
        <v>8142</v>
      </c>
      <c r="BI35" s="21">
        <f ca="1">SUM(BH35-BG35)</f>
        <v>-1556</v>
      </c>
      <c r="BJ35" s="22">
        <f ca="1">IF(BI35=0,0,IF(BG35=0,1,BI35/BG35))</f>
        <v>-0.16044545267065374</v>
      </c>
      <c r="BK35" s="21">
        <f>SUMIF($C$6:BJ$6,BK$5,$C35:BJ35)</f>
        <v>81499</v>
      </c>
      <c r="BL35" s="21">
        <f ca="1">SUMIF($C$6:BK$6,BL$5,$C35:BK35)</f>
        <v>62606</v>
      </c>
      <c r="BM35" s="21">
        <f ca="1">SUM(BL35-BK35)</f>
        <v>-18893</v>
      </c>
      <c r="BN35" s="22">
        <f ca="1">IF(BM35=0,0,IF(BK35=0,1,BM35/BK35))</f>
        <v>-0.23181879532264199</v>
      </c>
      <c r="BO35" s="21">
        <f>+DH35</f>
        <v>9976</v>
      </c>
      <c r="BP35" s="21">
        <f ca="1">OFFSET(DH35,0,14,1,1)</f>
        <v>8709</v>
      </c>
      <c r="BQ35" s="21">
        <f ca="1">SUM(BP35-BO35)</f>
        <v>-1267</v>
      </c>
      <c r="BR35" s="22">
        <f ca="1">IF(BQ35=0,0,IF(BO35=0,1,BQ35/BO35))</f>
        <v>-0.12700481154771451</v>
      </c>
      <c r="BS35" s="21">
        <f>SUMIF($C$6:BR$6,BS$5,$C35:BR35)</f>
        <v>91475</v>
      </c>
      <c r="BT35" s="21">
        <f ca="1">SUMIF($C$6:BS$6,BT$5,$C35:BS35)</f>
        <v>71315</v>
      </c>
      <c r="BU35" s="21">
        <f ca="1">SUM(BT35-BS35)</f>
        <v>-20160</v>
      </c>
      <c r="BV35" s="22">
        <f ca="1">IF(BU35=0,0,IF(BS35=0,1,BU35/BS35))</f>
        <v>-0.22038808417600436</v>
      </c>
      <c r="BW35" s="21">
        <f>+DI35</f>
        <v>9803</v>
      </c>
      <c r="BX35" s="21">
        <f ca="1">OFFSET(DI35,0,14,1,1)</f>
        <v>8488</v>
      </c>
      <c r="BY35" s="21">
        <f ca="1">SUM(BX35-BW35)</f>
        <v>-1315</v>
      </c>
      <c r="BZ35" s="22">
        <f ca="1">IF(BY35=0,0,IF(BW35=0,1,BY35/BW35))</f>
        <v>-0.13414260940528411</v>
      </c>
      <c r="CA35" s="21">
        <f>SUMIF($C$6:BZ$6,CA$5,$C35:BZ35)</f>
        <v>101278</v>
      </c>
      <c r="CB35" s="21">
        <f ca="1">SUMIF($C$6:CA$6,CB$5,$C35:CA35)</f>
        <v>79803</v>
      </c>
      <c r="CC35" s="21">
        <f ca="1">SUM(CB35-CA35)</f>
        <v>-21475</v>
      </c>
      <c r="CD35" s="22">
        <f ca="1">IF(CC35=0,0,IF(CA35=0,1,CC35/CA35))</f>
        <v>-0.21204012717470724</v>
      </c>
      <c r="CE35" s="21">
        <f>+DJ35</f>
        <v>7190</v>
      </c>
      <c r="CF35" s="21">
        <f ca="1">OFFSET(DJ35,0,14,1,1)</f>
        <v>8551</v>
      </c>
      <c r="CG35" s="21">
        <f ca="1">SUM(CF35-CE35)</f>
        <v>1361</v>
      </c>
      <c r="CH35" s="22">
        <f ca="1">IF(CG35=0,0,IF(CE35=0,1,CG35/CE35))</f>
        <v>0.18929068150208622</v>
      </c>
      <c r="CI35" s="21">
        <f>SUMIF($C$6:CH$6,CI$5,$C35:CH35)</f>
        <v>108468</v>
      </c>
      <c r="CJ35" s="21">
        <f ca="1">SUMIF($C$6:CI$6,CJ$5,$C35:CI35)</f>
        <v>88354</v>
      </c>
      <c r="CK35" s="21">
        <f ca="1">SUM(CJ35-CI35)</f>
        <v>-20114</v>
      </c>
      <c r="CL35" s="22">
        <f ca="1">IF(CK35=0,0,IF(CI35=0,1,CK35/CI35))</f>
        <v>-0.18543717962901501</v>
      </c>
      <c r="CM35" s="21">
        <f>+DK35</f>
        <v>6967</v>
      </c>
      <c r="CN35" s="21">
        <f ca="1">OFFSET(DK35,0,14,1,1)</f>
        <v>8023</v>
      </c>
      <c r="CO35" s="21">
        <f ca="1">SUM(CN35-CM35)</f>
        <v>1056</v>
      </c>
      <c r="CP35" s="22">
        <f ca="1">IF(CO35=0,0,IF(CM35=0,1,CO35/CM35))</f>
        <v>0.1515716951342041</v>
      </c>
      <c r="CQ35" s="21">
        <f>SUMIF($C$6:CP$6,CQ$5,$C35:CP35)</f>
        <v>115435</v>
      </c>
      <c r="CR35" s="21">
        <f ca="1">SUMIF($C$6:CQ$6,CR$5,$C35:CQ35)</f>
        <v>96377</v>
      </c>
      <c r="CS35" s="21">
        <f ca="1">SUM(CR35-CQ35)</f>
        <v>-19058</v>
      </c>
      <c r="CT35" s="22">
        <f ca="1">IF(CS35=0,0,IF(CQ35=0,1,CS35/CQ35))</f>
        <v>-0.16509724087148611</v>
      </c>
      <c r="CW35" s="12" t="s">
        <v>77</v>
      </c>
      <c r="CX35" s="81" t="s">
        <v>7</v>
      </c>
      <c r="CY35" s="16"/>
      <c r="CZ35" s="88">
        <f>SUMIF(IBA!$A$87:$A$92,'2008-2009'!CZ$7,IBA!D$87:D$92)</f>
        <v>9329</v>
      </c>
      <c r="DA35" s="88">
        <f>SUMIF(IBA!$A$87:$A$92,'2008-2009'!DA$7,IBA!E$87:E$92)</f>
        <v>9219</v>
      </c>
      <c r="DB35" s="88">
        <f>SUMIF(IBA!$A$87:$A$92,'2008-2009'!DB$7,IBA!F$87:F$92)</f>
        <v>9873</v>
      </c>
      <c r="DC35" s="88">
        <f>SUMIF(IBA!$A$87:$A$92,'2008-2009'!DC$7,IBA!G$87:G$92)</f>
        <v>11107</v>
      </c>
      <c r="DD35" s="88">
        <f>SUMIF(IBA!$A$87:$A$92,'2008-2009'!DD$7,IBA!H$87:H$92)</f>
        <v>10884</v>
      </c>
      <c r="DE35" s="88">
        <f>SUMIF(IBA!$A$87:$A$92,'2008-2009'!DE$7,IBA!I$87:I$92)</f>
        <v>10569</v>
      </c>
      <c r="DF35" s="88">
        <f>SUMIF(IBA!$A$87:$A$92,'2008-2009'!DF$7,IBA!J$87:J$92)</f>
        <v>10820</v>
      </c>
      <c r="DG35" s="88">
        <f>SUMIF(IBA!$A$87:$A$92,'2008-2009'!DG$7,IBA!K$87:K$92)</f>
        <v>9698</v>
      </c>
      <c r="DH35" s="88">
        <f>SUMIF(IBA!$A$87:$A$92,'2008-2009'!DH$7,IBA!L$87:L$92)</f>
        <v>9976</v>
      </c>
      <c r="DI35" s="88">
        <f>SUMIF(IBA!$A$87:$A$92,'2008-2009'!DI$7,IBA!M$87:M$92)</f>
        <v>9803</v>
      </c>
      <c r="DJ35" s="88">
        <f>SUMIF(IBA!$A$87:$A$92,'2008-2009'!DJ$7,IBA!N$87:N$92)</f>
        <v>7190</v>
      </c>
      <c r="DK35" s="88">
        <f>SUMIF(IBA!$A$87:$A$92,'2008-2009'!DK$7,IBA!O$87:O$92)</f>
        <v>6967</v>
      </c>
      <c r="DN35" s="88">
        <f>SUMIF(IBA!$A$87:$A$92,'2008-2009'!DN$7,IBA!D$87:D$92)</f>
        <v>7679</v>
      </c>
      <c r="DO35" s="88">
        <f>SUMIF(IBA!$A$87:$A$92,'2008-2009'!DO$7,IBA!E$87:E$92)</f>
        <v>7837</v>
      </c>
      <c r="DP35" s="88">
        <f>SUMIF(IBA!$A$87:$A$92,'2008-2009'!DP$7,IBA!F$87:F$92)</f>
        <v>8598</v>
      </c>
      <c r="DQ35" s="88">
        <f>SUMIF(IBA!$A$87:$A$92,'2008-2009'!DQ$7,IBA!G$87:G$92)</f>
        <v>7355</v>
      </c>
      <c r="DR35" s="88">
        <f>SUMIF(IBA!$A$87:$A$92,'2008-2009'!DR$7,IBA!H$87:H$92)</f>
        <v>7629</v>
      </c>
      <c r="DS35" s="88">
        <f>SUMIF(IBA!$A$87:$A$92,'2008-2009'!DS$7,IBA!I$87:I$92)</f>
        <v>7718</v>
      </c>
      <c r="DT35" s="88">
        <f>SUMIF(IBA!$A$87:$A$92,'2008-2009'!DT$7,IBA!J$87:J$92)</f>
        <v>7648</v>
      </c>
      <c r="DU35" s="88">
        <f>SUMIF(IBA!$A$87:$A$92,'2008-2009'!DU$7,IBA!K$87:K$92)</f>
        <v>8142</v>
      </c>
      <c r="DV35" s="88">
        <f>SUMIF(IBA!$A$87:$A$92,'2008-2009'!DV$7,IBA!L$87:L$92)</f>
        <v>8709</v>
      </c>
      <c r="DW35" s="88">
        <f>SUMIF(IBA!$A$87:$A$92,'2008-2009'!DW$7,IBA!M$87:M$92)</f>
        <v>8488</v>
      </c>
      <c r="DX35" s="88">
        <f>SUMIF(IBA!$A$87:$A$92,'2008-2009'!DX$7,IBA!N$87:N$92)</f>
        <v>8551</v>
      </c>
      <c r="DY35" s="88">
        <f>SUMIF(IBA!$A$87:$A$92,'2008-2009'!DY$7,IBA!O$87:O$92)</f>
        <v>8023</v>
      </c>
      <c r="DZ35"/>
    </row>
    <row r="36" spans="1:130" s="12" customFormat="1" ht="15.6">
      <c r="A36" s="100"/>
      <c r="B36" s="29" t="s">
        <v>8</v>
      </c>
      <c r="C36" s="87">
        <f>+CZ36</f>
        <v>1162</v>
      </c>
      <c r="D36" s="87">
        <f ca="1">OFFSET(CZ36,0,14,1,1)</f>
        <v>1142</v>
      </c>
      <c r="E36" s="87">
        <f ca="1">SUM(D36-C36)</f>
        <v>-20</v>
      </c>
      <c r="F36" s="22">
        <f ca="1">IF(E36=0,0,IF(C36=0,1,E36/C36))</f>
        <v>-1.7211703958691909E-2</v>
      </c>
      <c r="G36" s="87">
        <f>SUMIF($C$6:F$6,G$5,$C36:F36)</f>
        <v>1162</v>
      </c>
      <c r="H36" s="87">
        <f ca="1">SUMIF($C$6:G$6,H$5,$C36:G36)</f>
        <v>1142</v>
      </c>
      <c r="I36" s="87">
        <f ca="1">SUM(H36-G36)</f>
        <v>-20</v>
      </c>
      <c r="J36" s="22">
        <f ca="1">IF(I36=0,0,IF(G36=0,1,I36/G36))</f>
        <v>-1.7211703958691909E-2</v>
      </c>
      <c r="K36" s="87">
        <f>+DA36</f>
        <v>1720</v>
      </c>
      <c r="L36" s="87">
        <f ca="1">OFFSET(DA36,0,14,1,1)</f>
        <v>1290</v>
      </c>
      <c r="M36" s="87">
        <f ca="1">SUM(L36-K36)</f>
        <v>-430</v>
      </c>
      <c r="N36" s="22">
        <f ca="1">IF(M36=0,0,IF(K36=0,1,M36/K36))</f>
        <v>-0.25</v>
      </c>
      <c r="O36" s="87">
        <f>SUMIF($C$6:N$6,O$5,$C36:N36)</f>
        <v>2882</v>
      </c>
      <c r="P36" s="87">
        <f ca="1">SUMIF($C$6:O$6,P$5,$C36:O36)</f>
        <v>2432</v>
      </c>
      <c r="Q36" s="87">
        <f ca="1">SUM(P36-O36)</f>
        <v>-450</v>
      </c>
      <c r="R36" s="22">
        <f ca="1">IF(Q36=0,0,IF(O36=0,1,Q36/O36))</f>
        <v>-0.15614156835530882</v>
      </c>
      <c r="S36" s="87">
        <f>+DB36</f>
        <v>1674</v>
      </c>
      <c r="T36" s="87">
        <f ca="1">OFFSET(DB36,0,14,1,1)</f>
        <v>1389</v>
      </c>
      <c r="U36" s="87">
        <f ca="1">SUM(T36-S36)</f>
        <v>-285</v>
      </c>
      <c r="V36" s="22">
        <f ca="1">IF(U36=0,0,IF(S36=0,1,U36/S36))</f>
        <v>-0.17025089605734767</v>
      </c>
      <c r="W36" s="87">
        <f>SUMIF($C$6:V$6,W$5,$C36:V36)</f>
        <v>4556</v>
      </c>
      <c r="X36" s="87">
        <f ca="1">SUMIF($C$6:W$6,X$5,$C36:W36)</f>
        <v>3821</v>
      </c>
      <c r="Y36" s="87">
        <f ca="1">SUM(X36-W36)</f>
        <v>-735</v>
      </c>
      <c r="Z36" s="22">
        <f ca="1">IF(Y36=0,0,IF(W36=0,1,Y36/W36))</f>
        <v>-0.16132572431957859</v>
      </c>
      <c r="AA36" s="87">
        <f>+DC36</f>
        <v>1457</v>
      </c>
      <c r="AB36" s="87">
        <f ca="1">OFFSET(DC36,0,14,1,1)</f>
        <v>1035</v>
      </c>
      <c r="AC36" s="87">
        <f ca="1">SUM(AB36-AA36)</f>
        <v>-422</v>
      </c>
      <c r="AD36" s="22">
        <f ca="1">IF(AC36=0,0,IF(AA36=0,1,AC36/AA36))</f>
        <v>-0.28963623884694578</v>
      </c>
      <c r="AE36" s="87">
        <f>SUMIF($C$6:AD$6,AE$5,$C36:AD36)</f>
        <v>6013</v>
      </c>
      <c r="AF36" s="87">
        <f ca="1">SUMIF($C$6:AE$6,AF$5,$C36:AE36)</f>
        <v>4856</v>
      </c>
      <c r="AG36" s="87">
        <f ca="1">SUM(AF36-AE36)</f>
        <v>-1157</v>
      </c>
      <c r="AH36" s="22">
        <f ca="1">IF(AG36=0,0,IF(AE36=0,1,AG36/AE36))</f>
        <v>-0.1924164310660236</v>
      </c>
      <c r="AI36" s="87">
        <f>+DD36</f>
        <v>4782</v>
      </c>
      <c r="AJ36" s="87">
        <f ca="1">OFFSET(DD36,0,14,1,1)</f>
        <v>4165</v>
      </c>
      <c r="AK36" s="87">
        <f ca="1">SUM(AJ36-AI36)</f>
        <v>-617</v>
      </c>
      <c r="AL36" s="22">
        <f ca="1">IF(AK36=0,0,IF(AI36=0,1,AK36/AI36))</f>
        <v>-0.12902551233793391</v>
      </c>
      <c r="AM36" s="87">
        <f>SUMIF($C$6:AL$6,AM$5,$C36:AL36)</f>
        <v>10795</v>
      </c>
      <c r="AN36" s="87">
        <f ca="1">SUMIF($C$6:AM$6,AN$5,$C36:AM36)</f>
        <v>9021</v>
      </c>
      <c r="AO36" s="87">
        <f ca="1">SUM(AN36-AM36)</f>
        <v>-1774</v>
      </c>
      <c r="AP36" s="22">
        <f ca="1">IF(AO36=0,0,IF(AM36=0,1,AO36/AM36))</f>
        <v>-0.16433534043538675</v>
      </c>
      <c r="AQ36" s="87">
        <f>+DE36</f>
        <v>6636</v>
      </c>
      <c r="AR36" s="87">
        <f ca="1">OFFSET(DE36,0,14,1,1)</f>
        <v>5980</v>
      </c>
      <c r="AS36" s="87">
        <f ca="1">SUM(AR36-AQ36)</f>
        <v>-656</v>
      </c>
      <c r="AT36" s="22">
        <f ca="1">IF(AS36=0,0,IF(AQ36=0,1,AS36/AQ36))</f>
        <v>-9.8854731766124165E-2</v>
      </c>
      <c r="AU36" s="87">
        <f>SUMIF($C$6:AT$6,AU$5,$C36:AT36)</f>
        <v>17431</v>
      </c>
      <c r="AV36" s="87">
        <f ca="1">SUMIF($C$6:AU$6,AV$5,$C36:AU36)</f>
        <v>15001</v>
      </c>
      <c r="AW36" s="87">
        <f ca="1">SUM(AV36-AU36)</f>
        <v>-2430</v>
      </c>
      <c r="AX36" s="22">
        <f ca="1">IF(AW36=0,0,IF(AU36=0,1,AW36/AU36))</f>
        <v>-0.13940680396993863</v>
      </c>
      <c r="AY36" s="87">
        <f>+DF36</f>
        <v>7731</v>
      </c>
      <c r="AZ36" s="87">
        <f ca="1">OFFSET(DF36,0,14,1,1)</f>
        <v>7732</v>
      </c>
      <c r="BA36" s="87">
        <f ca="1">SUM(AZ36-AY36)</f>
        <v>1</v>
      </c>
      <c r="BB36" s="22">
        <f ca="1">IF(BA36=0,0,IF(AY36=0,1,BA36/AY36))</f>
        <v>1.2934937265554261E-4</v>
      </c>
      <c r="BC36" s="87">
        <f>SUMIF($C$6:BB$6,BC$5,$C36:BB36)</f>
        <v>25162</v>
      </c>
      <c r="BD36" s="87">
        <f ca="1">SUMIF($C$6:BC$6,BD$5,$C36:BC36)</f>
        <v>22733</v>
      </c>
      <c r="BE36" s="87">
        <f ca="1">SUM(BD36-BC36)</f>
        <v>-2429</v>
      </c>
      <c r="BF36" s="22">
        <f ca="1">IF(BE36=0,0,IF(BC36=0,1,BE36/BC36))</f>
        <v>-9.6534456720451481E-2</v>
      </c>
      <c r="BG36" s="87">
        <f>+DG36</f>
        <v>9903</v>
      </c>
      <c r="BH36" s="87">
        <f ca="1">OFFSET(DG36,0,14,1,1)</f>
        <v>9100</v>
      </c>
      <c r="BI36" s="87">
        <f ca="1">SUM(BH36-BG36)</f>
        <v>-803</v>
      </c>
      <c r="BJ36" s="22">
        <f ca="1">IF(BI36=0,0,IF(BG36=0,1,BI36/BG36))</f>
        <v>-8.1086539432495205E-2</v>
      </c>
      <c r="BK36" s="87">
        <f>SUMIF($C$6:BJ$6,BK$5,$C36:BJ36)</f>
        <v>35065</v>
      </c>
      <c r="BL36" s="87">
        <f ca="1">SUMIF($C$6:BK$6,BL$5,$C36:BK36)</f>
        <v>31833</v>
      </c>
      <c r="BM36" s="87">
        <f ca="1">SUM(BL36-BK36)</f>
        <v>-3232</v>
      </c>
      <c r="BN36" s="22">
        <f ca="1">IF(BM36=0,0,IF(BK36=0,1,BM36/BK36))</f>
        <v>-9.2171681163553398E-2</v>
      </c>
      <c r="BO36" s="87">
        <f>+DH36</f>
        <v>5395</v>
      </c>
      <c r="BP36" s="87">
        <f ca="1">OFFSET(DH36,0,14,1,1)</f>
        <v>5939</v>
      </c>
      <c r="BQ36" s="87">
        <f ca="1">SUM(BP36-BO36)</f>
        <v>544</v>
      </c>
      <c r="BR36" s="22">
        <f ca="1">IF(BQ36=0,0,IF(BO36=0,1,BQ36/BO36))</f>
        <v>0.10083410565338276</v>
      </c>
      <c r="BS36" s="87">
        <f>SUMIF($C$6:BR$6,BS$5,$C36:BR36)</f>
        <v>40460</v>
      </c>
      <c r="BT36" s="87">
        <f ca="1">SUMIF($C$6:BS$6,BT$5,$C36:BS36)</f>
        <v>37772</v>
      </c>
      <c r="BU36" s="87">
        <f ca="1">SUM(BT36-BS36)</f>
        <v>-2688</v>
      </c>
      <c r="BV36" s="22">
        <f ca="1">IF(BU36=0,0,IF(BS36=0,1,BU36/BS36))</f>
        <v>-6.6435986159169555E-2</v>
      </c>
      <c r="BW36" s="87">
        <f>+DI36</f>
        <v>2688</v>
      </c>
      <c r="BX36" s="87">
        <f ca="1">OFFSET(DI36,0,14,1,1)</f>
        <v>2839</v>
      </c>
      <c r="BY36" s="87">
        <f ca="1">SUM(BX36-BW36)</f>
        <v>151</v>
      </c>
      <c r="BZ36" s="22">
        <f ca="1">IF(BY36=0,0,IF(BW36=0,1,BY36/BW36))</f>
        <v>5.617559523809524E-2</v>
      </c>
      <c r="CA36" s="87">
        <f>SUMIF($C$6:BZ$6,CA$5,$C36:BZ36)</f>
        <v>43148</v>
      </c>
      <c r="CB36" s="87">
        <f ca="1">SUMIF($C$6:CA$6,CB$5,$C36:CA36)</f>
        <v>40611</v>
      </c>
      <c r="CC36" s="87">
        <f ca="1">SUM(CB36-CA36)</f>
        <v>-2537</v>
      </c>
      <c r="CD36" s="22">
        <f ca="1">IF(CC36=0,0,IF(CA36=0,1,CC36/CA36))</f>
        <v>-5.879762677296746E-2</v>
      </c>
      <c r="CE36" s="87">
        <f>+DJ36</f>
        <v>1120</v>
      </c>
      <c r="CF36" s="87">
        <f ca="1">OFFSET(DJ36,0,14,1,1)</f>
        <v>1165</v>
      </c>
      <c r="CG36" s="87">
        <f ca="1">SUM(CF36-CE36)</f>
        <v>45</v>
      </c>
      <c r="CH36" s="22">
        <f ca="1">IF(CG36=0,0,IF(CE36=0,1,CG36/CE36))</f>
        <v>4.0178571428571432E-2</v>
      </c>
      <c r="CI36" s="87">
        <f>SUMIF($C$6:CH$6,CI$5,$C36:CH36)</f>
        <v>44268</v>
      </c>
      <c r="CJ36" s="87">
        <f ca="1">SUMIF($C$6:CI$6,CJ$5,$C36:CI36)</f>
        <v>41776</v>
      </c>
      <c r="CK36" s="87">
        <f ca="1">SUM(CJ36-CI36)</f>
        <v>-2492</v>
      </c>
      <c r="CL36" s="22">
        <f ca="1">IF(CK36=0,0,IF(CI36=0,1,CK36/CI36))</f>
        <v>-5.6293485135989876E-2</v>
      </c>
      <c r="CM36" s="87">
        <f>+DK36</f>
        <v>734</v>
      </c>
      <c r="CN36" s="87">
        <f ca="1">OFFSET(DK36,0,14,1,1)</f>
        <v>847</v>
      </c>
      <c r="CO36" s="87">
        <f ca="1">SUM(CN36-CM36)</f>
        <v>113</v>
      </c>
      <c r="CP36" s="22">
        <f ca="1">IF(CO36=0,0,IF(CM36=0,1,CO36/CM36))</f>
        <v>0.15395095367847411</v>
      </c>
      <c r="CQ36" s="87">
        <f>SUMIF($C$6:CP$6,CQ$5,$C36:CP36)</f>
        <v>45002</v>
      </c>
      <c r="CR36" s="87">
        <f ca="1">SUMIF($C$6:CQ$6,CR$5,$C36:CQ36)</f>
        <v>42623</v>
      </c>
      <c r="CS36" s="87">
        <f ca="1">SUM(CR36-CQ36)</f>
        <v>-2379</v>
      </c>
      <c r="CT36" s="22">
        <f ca="1">IF(CS36=0,0,IF(CQ36=0,1,CS36/CQ36))</f>
        <v>-5.2864317141460379E-2</v>
      </c>
      <c r="CW36" s="12" t="s">
        <v>77</v>
      </c>
      <c r="CX36" s="81" t="s">
        <v>8</v>
      </c>
      <c r="CY36" s="16"/>
      <c r="CZ36" s="88">
        <f>SUMIF(IBA!$A$101:$A$111,'2008-2009'!CZ$7,IBA!D$101:D$111)</f>
        <v>1162</v>
      </c>
      <c r="DA36" s="88">
        <f>SUMIF(IBA!$A$101:$A$111,'2008-2009'!DA$7,IBA!E$101:E$111)</f>
        <v>1720</v>
      </c>
      <c r="DB36" s="88">
        <f>SUMIF(IBA!$A$101:$A$111,'2008-2009'!DB$7,IBA!F$101:F$111)</f>
        <v>1674</v>
      </c>
      <c r="DC36" s="88">
        <f>SUMIF(IBA!$A$101:$A$111,'2008-2009'!DC$7,IBA!G$101:G$111)</f>
        <v>1457</v>
      </c>
      <c r="DD36" s="88">
        <f>SUMIF(IBA!$A$101:$A$111,'2008-2009'!DD$7,IBA!H$101:H$111)</f>
        <v>4782</v>
      </c>
      <c r="DE36" s="88">
        <f>SUMIF(IBA!$A$101:$A$111,'2008-2009'!DE$7,IBA!I$101:I$111)</f>
        <v>6636</v>
      </c>
      <c r="DF36" s="88">
        <f>SUMIF(IBA!$A$101:$A$111,'2008-2009'!DF$7,IBA!J$101:J$111)</f>
        <v>7731</v>
      </c>
      <c r="DG36" s="88">
        <f>SUMIF(IBA!$A$101:$A$111,'2008-2009'!DG$7,IBA!K$101:K$111)</f>
        <v>9903</v>
      </c>
      <c r="DH36" s="88">
        <f>SUMIF(IBA!$A$101:$A$111,'2008-2009'!DH$7,IBA!L$101:L$111)</f>
        <v>5395</v>
      </c>
      <c r="DI36" s="88">
        <f>SUMIF(IBA!$A$101:$A$111,'2008-2009'!DI$7,IBA!M$101:M$111)</f>
        <v>2688</v>
      </c>
      <c r="DJ36" s="88">
        <f>SUMIF(IBA!$A$101:$A$111,'2008-2009'!DJ$7,IBA!N$101:N$111)</f>
        <v>1120</v>
      </c>
      <c r="DK36" s="88">
        <f>SUMIF(IBA!$A$101:$A$111,'2008-2009'!DK$7,IBA!O$101:O$111)</f>
        <v>734</v>
      </c>
      <c r="DN36" s="88">
        <f>SUMIF(IBA!$A$101:$A$111,'2008-2009'!DN$7,IBA!D$101:D$111)</f>
        <v>1142</v>
      </c>
      <c r="DO36" s="88">
        <f>SUMIF(IBA!$A$101:$A$111,'2008-2009'!DO$7,IBA!E$101:E$111)</f>
        <v>1290</v>
      </c>
      <c r="DP36" s="88">
        <f>SUMIF(IBA!$A$101:$A$111,'2008-2009'!DP$7,IBA!F$101:F$111)</f>
        <v>1389</v>
      </c>
      <c r="DQ36" s="88">
        <f>SUMIF(IBA!$A$101:$A$111,'2008-2009'!DQ$7,IBA!G$101:G$111)</f>
        <v>1035</v>
      </c>
      <c r="DR36" s="88">
        <f>SUMIF(IBA!$A$101:$A$111,'2008-2009'!DR$7,IBA!H$101:H$111)</f>
        <v>4165</v>
      </c>
      <c r="DS36" s="88">
        <f>SUMIF(IBA!$A$101:$A$111,'2008-2009'!DS$7,IBA!I$101:I$111)</f>
        <v>5980</v>
      </c>
      <c r="DT36" s="88">
        <f>SUMIF(IBA!$A$101:$A$111,'2008-2009'!DT$7,IBA!J$101:J$111)</f>
        <v>7732</v>
      </c>
      <c r="DU36" s="88">
        <f>SUMIF(IBA!$A$101:$A$111,'2008-2009'!DU$7,IBA!K$101:K$111)</f>
        <v>9100</v>
      </c>
      <c r="DV36" s="88">
        <f>SUMIF(IBA!$A$101:$A$111,'2008-2009'!DV$7,IBA!L$101:L$111)</f>
        <v>5939</v>
      </c>
      <c r="DW36" s="88">
        <f>SUMIF(IBA!$A$101:$A$111,'2008-2009'!DW$7,IBA!M$101:M$111)</f>
        <v>2839</v>
      </c>
      <c r="DX36" s="88">
        <f>SUMIF(IBA!$A$101:$A$111,'2008-2009'!DX$7,IBA!N$101:N$111)</f>
        <v>1165</v>
      </c>
      <c r="DY36" s="88">
        <f>SUMIF(IBA!$A$101:$A$111,'2008-2009'!DY$7,IBA!O$101:O$111)</f>
        <v>847</v>
      </c>
      <c r="DZ36"/>
    </row>
    <row r="37" spans="1:130" s="16" customFormat="1" ht="15.6">
      <c r="A37" s="90"/>
      <c r="B37" s="27" t="s">
        <v>9</v>
      </c>
      <c r="C37" s="14">
        <f>+SUM(C34:C36)</f>
        <v>137301</v>
      </c>
      <c r="D37" s="14">
        <f ca="1">+SUM(D34:D36)</f>
        <v>117947</v>
      </c>
      <c r="E37" s="14">
        <f ca="1">SUM(E34:E36)</f>
        <v>-19354</v>
      </c>
      <c r="F37" s="15">
        <f ca="1">IF(E37=0,0,IF(C37=0,1,E37/C37))</f>
        <v>-0.14096037173800627</v>
      </c>
      <c r="G37" s="14">
        <f>SUM(G34:G36)</f>
        <v>137301</v>
      </c>
      <c r="H37" s="14">
        <f ca="1">SUM(H34:H36)</f>
        <v>117947</v>
      </c>
      <c r="I37" s="14">
        <f ca="1">SUM(I34:I36)</f>
        <v>-19354</v>
      </c>
      <c r="J37" s="15">
        <f ca="1">IF(I37=0,0,IF(G37=0,1,I37/G37))</f>
        <v>-0.14096037173800627</v>
      </c>
      <c r="K37" s="14">
        <f>+SUM(K34:K36)</f>
        <v>134155</v>
      </c>
      <c r="L37" s="14">
        <f ca="1">+SUM(L34:L36)</f>
        <v>113342</v>
      </c>
      <c r="M37" s="14">
        <f ca="1">SUM(M34:M36)</f>
        <v>-20813</v>
      </c>
      <c r="N37" s="15">
        <f ca="1">IF(M37=0,0,IF(K37=0,1,M37/K37))</f>
        <v>-0.15514144087063472</v>
      </c>
      <c r="O37" s="14">
        <f>SUM(O34:O36)</f>
        <v>271456</v>
      </c>
      <c r="P37" s="14">
        <f ca="1">SUM(P34:P36)</f>
        <v>231289</v>
      </c>
      <c r="Q37" s="14">
        <f ca="1">SUM(Q34:Q36)</f>
        <v>-40167</v>
      </c>
      <c r="R37" s="15">
        <f ca="1">IF(Q37=0,0,IF(O37=0,1,Q37/O37))</f>
        <v>-0.14796873158080867</v>
      </c>
      <c r="S37" s="14">
        <f>+SUM(S34:S36)</f>
        <v>152362</v>
      </c>
      <c r="T37" s="14">
        <f ca="1">+SUM(T34:T36)</f>
        <v>124929</v>
      </c>
      <c r="U37" s="14">
        <f ca="1">SUM(U34:U36)</f>
        <v>-27433</v>
      </c>
      <c r="V37" s="15">
        <f ca="1">IF(U37=0,0,IF(S37=0,1,U37/S37))</f>
        <v>-0.18005145639988973</v>
      </c>
      <c r="W37" s="14">
        <f>SUM(W34:W36)</f>
        <v>423818</v>
      </c>
      <c r="X37" s="14">
        <f ca="1">SUM(X34:X36)</f>
        <v>356218</v>
      </c>
      <c r="Y37" s="14">
        <f ca="1">SUM(Y34:Y36)</f>
        <v>-67600</v>
      </c>
      <c r="Z37" s="15">
        <f ca="1">IF(Y37=0,0,IF(W37=0,1,Y37/W37))</f>
        <v>-0.15950242792896951</v>
      </c>
      <c r="AA37" s="14">
        <f>+SUM(AA34:AA36)</f>
        <v>150897</v>
      </c>
      <c r="AB37" s="14">
        <f ca="1">+SUM(AB34:AB36)</f>
        <v>123877</v>
      </c>
      <c r="AC37" s="14">
        <f ca="1">SUM(AC34:AC36)</f>
        <v>-27020</v>
      </c>
      <c r="AD37" s="15">
        <f ca="1">IF(AC37=0,0,IF(AA37=0,1,AC37/AA37))</f>
        <v>-0.1790625393480321</v>
      </c>
      <c r="AE37" s="14">
        <f>SUM(AE34:AE36)</f>
        <v>574715</v>
      </c>
      <c r="AF37" s="14">
        <f ca="1">SUM(AF34:AF36)</f>
        <v>480095</v>
      </c>
      <c r="AG37" s="14">
        <f ca="1">SUM(AG34:AG36)</f>
        <v>-94620</v>
      </c>
      <c r="AH37" s="15">
        <f ca="1">IF(AG37=0,0,IF(AE37=0,1,AG37/AE37))</f>
        <v>-0.16463812498368757</v>
      </c>
      <c r="AI37" s="14">
        <f>+SUM(AI34:AI36)</f>
        <v>173651</v>
      </c>
      <c r="AJ37" s="14">
        <f ca="1">+SUM(AJ34:AJ36)</f>
        <v>140403</v>
      </c>
      <c r="AK37" s="14">
        <f ca="1">SUM(AK34:AK36)</f>
        <v>-33248</v>
      </c>
      <c r="AL37" s="15">
        <f ca="1">IF(AK37=0,0,IF(AI37=0,1,AK37/AI37))</f>
        <v>-0.19146448911898004</v>
      </c>
      <c r="AM37" s="14">
        <f>SUM(AM34:AM36)</f>
        <v>748366</v>
      </c>
      <c r="AN37" s="14">
        <f ca="1">SUM(AN34:AN36)</f>
        <v>620498</v>
      </c>
      <c r="AO37" s="14">
        <f ca="1">SUM(AO34:AO36)</f>
        <v>-127868</v>
      </c>
      <c r="AP37" s="15">
        <f ca="1">IF(AO37=0,0,IF(AM37=0,1,AO37/AM37))</f>
        <v>-0.17086292001507283</v>
      </c>
      <c r="AQ37" s="14">
        <f>+SUM(AQ34:AQ36)</f>
        <v>176864</v>
      </c>
      <c r="AR37" s="14">
        <f ca="1">+SUM(AR34:AR36)</f>
        <v>138277</v>
      </c>
      <c r="AS37" s="14">
        <f ca="1">SUM(AS34:AS36)</f>
        <v>-38587</v>
      </c>
      <c r="AT37" s="15">
        <f ca="1">IF(AS37=0,0,IF(AQ37=0,1,AS37/AQ37))</f>
        <v>-0.21817328568843858</v>
      </c>
      <c r="AU37" s="14">
        <f>SUM(AU34:AU36)</f>
        <v>925230</v>
      </c>
      <c r="AV37" s="14">
        <f ca="1">SUM(AV34:AV36)</f>
        <v>758775</v>
      </c>
      <c r="AW37" s="14">
        <f ca="1">SUM(AW34:AW36)</f>
        <v>-166455</v>
      </c>
      <c r="AX37" s="15">
        <f ca="1">IF(AW37=0,0,IF(AU37=0,1,AW37/AU37))</f>
        <v>-0.17990661781394895</v>
      </c>
      <c r="AY37" s="14">
        <f>+SUM(AY34:AY36)</f>
        <v>198739</v>
      </c>
      <c r="AZ37" s="14">
        <f ca="1">+SUM(AZ34:AZ36)</f>
        <v>167508</v>
      </c>
      <c r="BA37" s="14">
        <f ca="1">SUM(BA34:BA36)</f>
        <v>-31231</v>
      </c>
      <c r="BB37" s="15">
        <f ca="1">IF(BA37=0,0,IF(AY37=0,1,BA37/AY37))</f>
        <v>-0.15714580429608682</v>
      </c>
      <c r="BC37" s="14">
        <f>SUM(BC34:BC36)</f>
        <v>1123969</v>
      </c>
      <c r="BD37" s="14">
        <f ca="1">SUM(BD34:BD36)</f>
        <v>926283</v>
      </c>
      <c r="BE37" s="14">
        <f ca="1">SUM(BE34:BE36)</f>
        <v>-197686</v>
      </c>
      <c r="BF37" s="15">
        <f ca="1">IF(BE37=0,0,IF(BC37=0,1,BE37/BC37))</f>
        <v>-0.17588207503943615</v>
      </c>
      <c r="BG37" s="14">
        <f>+SUM(BG34:BG36)</f>
        <v>205901</v>
      </c>
      <c r="BH37" s="14">
        <f ca="1">+SUM(BH34:BH36)</f>
        <v>175111</v>
      </c>
      <c r="BI37" s="14">
        <f ca="1">SUM(BI34:BI36)</f>
        <v>-30790</v>
      </c>
      <c r="BJ37" s="15">
        <f ca="1">IF(BI37=0,0,IF(BG37=0,1,BI37/BG37))</f>
        <v>-0.14953788471158469</v>
      </c>
      <c r="BK37" s="14">
        <f>SUM(BK34:BK36)</f>
        <v>1329870</v>
      </c>
      <c r="BL37" s="14">
        <f ca="1">SUM(BL34:BL36)</f>
        <v>1101394</v>
      </c>
      <c r="BM37" s="14">
        <f ca="1">SUM(BM34:BM36)</f>
        <v>-228476</v>
      </c>
      <c r="BN37" s="15">
        <f ca="1">IF(BM37=0,0,IF(BK37=0,1,BM37/BK37))</f>
        <v>-0.17180325896516202</v>
      </c>
      <c r="BO37" s="14">
        <f>+SUM(BO34:BO36)</f>
        <v>171909</v>
      </c>
      <c r="BP37" s="14">
        <f ca="1">+SUM(BP34:BP36)</f>
        <v>154850</v>
      </c>
      <c r="BQ37" s="14">
        <f ca="1">SUM(BQ34:BQ36)</f>
        <v>-17059</v>
      </c>
      <c r="BR37" s="15">
        <f ca="1">IF(BQ37=0,0,IF(BO37=0,1,BQ37/BO37))</f>
        <v>-9.9232733597426542E-2</v>
      </c>
      <c r="BS37" s="14">
        <f>SUM(BS34:BS36)</f>
        <v>1501779</v>
      </c>
      <c r="BT37" s="14">
        <f ca="1">SUM(BT34:BT36)</f>
        <v>1256244</v>
      </c>
      <c r="BU37" s="14">
        <f ca="1">SUM(BU34:BU36)</f>
        <v>-245535</v>
      </c>
      <c r="BV37" s="15">
        <f ca="1">IF(BU37=0,0,IF(BS37=0,1,BU37/BS37))</f>
        <v>-0.16349609363295131</v>
      </c>
      <c r="BW37" s="14">
        <f>+SUM(BW34:BW36)</f>
        <v>155300</v>
      </c>
      <c r="BX37" s="14">
        <f ca="1">+SUM(BX34:BX36)</f>
        <v>148827</v>
      </c>
      <c r="BY37" s="14">
        <f ca="1">SUM(BY34:BY36)</f>
        <v>-6473</v>
      </c>
      <c r="BZ37" s="15">
        <f ca="1">IF(BY37=0,0,IF(BW37=0,1,BY37/BW37))</f>
        <v>-4.1680618158403092E-2</v>
      </c>
      <c r="CA37" s="14">
        <f>SUM(CA34:CA36)</f>
        <v>1657079</v>
      </c>
      <c r="CB37" s="14">
        <f ca="1">SUM(CB34:CB36)</f>
        <v>1405071</v>
      </c>
      <c r="CC37" s="14">
        <f ca="1">SUM(CC34:CC36)</f>
        <v>-252008</v>
      </c>
      <c r="CD37" s="15">
        <f ca="1">IF(CC37=0,0,IF(CA37=0,1,CC37/CA37))</f>
        <v>-0.15207965341423071</v>
      </c>
      <c r="CE37" s="14">
        <f>+SUM(CE34:CE36)</f>
        <v>126101</v>
      </c>
      <c r="CF37" s="14">
        <f ca="1">+SUM(CF34:CF36)</f>
        <v>136581</v>
      </c>
      <c r="CG37" s="14">
        <f ca="1">SUM(CG34:CG36)</f>
        <v>10480</v>
      </c>
      <c r="CH37" s="15">
        <f ca="1">IF(CG37=0,0,IF(CE37=0,1,CG37/CE37))</f>
        <v>8.3107984869271456E-2</v>
      </c>
      <c r="CI37" s="14">
        <f>SUM(CI34:CI36)</f>
        <v>1783180</v>
      </c>
      <c r="CJ37" s="14">
        <f ca="1">SUM(CJ34:CJ36)</f>
        <v>1541652</v>
      </c>
      <c r="CK37" s="14">
        <f ca="1">SUM(CK34:CK36)</f>
        <v>-241528</v>
      </c>
      <c r="CL37" s="15">
        <f ca="1">IF(CK37=0,0,IF(CI37=0,1,CK37/CI37))</f>
        <v>-0.13544790767056608</v>
      </c>
      <c r="CM37" s="14">
        <f>+SUM(CM34:CM36)</f>
        <v>123555</v>
      </c>
      <c r="CN37" s="14">
        <f ca="1">+SUM(CN34:CN36)</f>
        <v>132133</v>
      </c>
      <c r="CO37" s="14">
        <f ca="1">SUM(CO34:CO36)</f>
        <v>8578</v>
      </c>
      <c r="CP37" s="15">
        <f ca="1">IF(CO37=0,0,IF(CM37=0,1,CO37/CM37))</f>
        <v>6.9426571162640116E-2</v>
      </c>
      <c r="CQ37" s="14">
        <f>SUM(CQ34:CQ36)</f>
        <v>1906735</v>
      </c>
      <c r="CR37" s="14">
        <f ca="1">SUM(CR34:CR36)</f>
        <v>1673785</v>
      </c>
      <c r="CS37" s="14">
        <f ca="1">SUM(CS34:CS36)</f>
        <v>-232950</v>
      </c>
      <c r="CT37" s="15">
        <f ca="1">IF(CS37=0,0,IF(CQ37=0,1,CS37/CQ37))</f>
        <v>-0.12217219487763113</v>
      </c>
      <c r="CW37" s="12"/>
      <c r="CX37" s="12"/>
      <c r="CZ37" s="89"/>
      <c r="DA37" s="89"/>
      <c r="DB37" s="89"/>
      <c r="DC37" s="89"/>
      <c r="DD37" s="89"/>
      <c r="DE37" s="89"/>
      <c r="DF37" s="89"/>
      <c r="DG37" s="89"/>
      <c r="DH37" s="89"/>
      <c r="DI37" s="89"/>
      <c r="DJ37" s="89"/>
      <c r="DK37" s="89"/>
      <c r="DL37" s="12"/>
      <c r="DM37" s="12"/>
      <c r="DN37" s="89"/>
      <c r="DO37" s="89"/>
      <c r="DP37" s="89"/>
      <c r="DQ37" s="89"/>
      <c r="DR37" s="89"/>
      <c r="DS37" s="89"/>
      <c r="DT37" s="89"/>
      <c r="DU37" s="89"/>
      <c r="DV37" s="89"/>
      <c r="DW37" s="89"/>
      <c r="DX37" s="89"/>
      <c r="DY37" s="89"/>
      <c r="DZ37"/>
    </row>
    <row r="38" spans="1:130" s="12" customFormat="1" ht="15.6">
      <c r="A38" s="92"/>
      <c r="B38" s="28"/>
      <c r="C38" s="9"/>
      <c r="D38" s="9"/>
      <c r="E38" s="10"/>
      <c r="F38" s="11"/>
      <c r="G38" s="9"/>
      <c r="H38" s="13"/>
      <c r="I38" s="10"/>
      <c r="J38" s="11"/>
      <c r="K38" s="9"/>
      <c r="L38" s="9"/>
      <c r="M38" s="10"/>
      <c r="N38" s="11"/>
      <c r="O38" s="9"/>
      <c r="P38" s="13"/>
      <c r="Q38" s="10"/>
      <c r="R38" s="11"/>
      <c r="S38" s="9"/>
      <c r="T38" s="9"/>
      <c r="U38" s="10"/>
      <c r="V38" s="11"/>
      <c r="W38" s="9"/>
      <c r="X38" s="13"/>
      <c r="Y38" s="10"/>
      <c r="Z38" s="11"/>
      <c r="AA38" s="9"/>
      <c r="AB38" s="9"/>
      <c r="AC38" s="10"/>
      <c r="AD38" s="11"/>
      <c r="AE38" s="9"/>
      <c r="AF38" s="13"/>
      <c r="AG38" s="10"/>
      <c r="AH38" s="11"/>
      <c r="AI38" s="9"/>
      <c r="AJ38" s="9"/>
      <c r="AK38" s="10"/>
      <c r="AL38" s="11"/>
      <c r="AM38" s="9"/>
      <c r="AN38" s="13"/>
      <c r="AO38" s="10"/>
      <c r="AP38" s="11"/>
      <c r="AQ38" s="9"/>
      <c r="AR38" s="9"/>
      <c r="AS38" s="10"/>
      <c r="AT38" s="11"/>
      <c r="AU38" s="9"/>
      <c r="AV38" s="13"/>
      <c r="AW38" s="10"/>
      <c r="AX38" s="11"/>
      <c r="AY38" s="9"/>
      <c r="AZ38" s="9"/>
      <c r="BA38" s="10"/>
      <c r="BB38" s="11"/>
      <c r="BC38" s="9"/>
      <c r="BD38" s="13"/>
      <c r="BE38" s="10"/>
      <c r="BF38" s="11"/>
      <c r="BG38" s="9"/>
      <c r="BH38" s="9"/>
      <c r="BI38" s="10"/>
      <c r="BJ38" s="11"/>
      <c r="BK38" s="9"/>
      <c r="BL38" s="13"/>
      <c r="BM38" s="10"/>
      <c r="BN38" s="11"/>
      <c r="BO38" s="9"/>
      <c r="BP38" s="9"/>
      <c r="BQ38" s="10"/>
      <c r="BR38" s="11"/>
      <c r="BS38" s="9"/>
      <c r="BT38" s="13"/>
      <c r="BU38" s="10"/>
      <c r="BV38" s="11"/>
      <c r="BW38" s="9"/>
      <c r="BX38" s="9"/>
      <c r="BY38" s="10"/>
      <c r="BZ38" s="11"/>
      <c r="CA38" s="9"/>
      <c r="CB38" s="13"/>
      <c r="CC38" s="10"/>
      <c r="CD38" s="11"/>
      <c r="CE38" s="9"/>
      <c r="CF38" s="9"/>
      <c r="CG38" s="10"/>
      <c r="CH38" s="11"/>
      <c r="CI38" s="9"/>
      <c r="CJ38" s="13"/>
      <c r="CK38" s="10"/>
      <c r="CL38" s="11"/>
      <c r="CM38" s="9"/>
      <c r="CN38" s="9"/>
      <c r="CO38" s="10"/>
      <c r="CP38" s="11"/>
      <c r="CQ38" s="9"/>
      <c r="CR38" s="13"/>
      <c r="CS38" s="10"/>
      <c r="CT38" s="11"/>
      <c r="CY38" s="16"/>
      <c r="CZ38" s="89"/>
      <c r="DA38" s="89"/>
      <c r="DB38" s="89"/>
      <c r="DC38" s="89"/>
      <c r="DD38" s="89"/>
      <c r="DE38" s="89"/>
      <c r="DF38" s="89"/>
      <c r="DG38" s="89"/>
      <c r="DH38" s="89"/>
      <c r="DI38" s="89"/>
      <c r="DJ38" s="89"/>
      <c r="DK38" s="89"/>
      <c r="DN38" s="89"/>
      <c r="DO38" s="89"/>
      <c r="DP38" s="89"/>
      <c r="DQ38" s="89"/>
      <c r="DR38" s="89"/>
      <c r="DS38" s="89"/>
      <c r="DT38" s="89"/>
      <c r="DU38" s="89"/>
      <c r="DV38" s="89"/>
      <c r="DW38" s="89"/>
      <c r="DX38" s="89"/>
      <c r="DY38" s="89"/>
      <c r="DZ38"/>
    </row>
    <row r="39" spans="1:130" s="12" customFormat="1" ht="15" customHeight="1">
      <c r="A39" s="99"/>
      <c r="B39" s="31" t="s">
        <v>6</v>
      </c>
      <c r="C39" s="21">
        <f>+CZ39</f>
        <v>188607</v>
      </c>
      <c r="D39" s="21">
        <f ca="1">OFFSET(CZ39,0,14,1,1)</f>
        <v>181267</v>
      </c>
      <c r="E39" s="21">
        <f ca="1">SUM(D39-C39)</f>
        <v>-7340</v>
      </c>
      <c r="F39" s="22">
        <f ca="1">IF(E39=0,0,IF(C39=0,1,E39/C39))</f>
        <v>-3.8916901281500688E-2</v>
      </c>
      <c r="G39" s="21">
        <f>SUMIF($C$6:F$6,G$5,$C39:F39)</f>
        <v>188607</v>
      </c>
      <c r="H39" s="21">
        <f ca="1">SUMIF($C$6:G$6,H$5,$C39:G39)</f>
        <v>181267</v>
      </c>
      <c r="I39" s="21">
        <f ca="1">SUM(H39-G39)</f>
        <v>-7340</v>
      </c>
      <c r="J39" s="22">
        <f ca="1">IF(I39=0,0,IF(G39=0,1,I39/G39))</f>
        <v>-3.8916901281500688E-2</v>
      </c>
      <c r="K39" s="21">
        <f>+DA39</f>
        <v>174232</v>
      </c>
      <c r="L39" s="21">
        <f ca="1">OFFSET(DA39,0,14,1,1)</f>
        <v>177109</v>
      </c>
      <c r="M39" s="21">
        <f ca="1">SUM(L39-K39)</f>
        <v>2877</v>
      </c>
      <c r="N39" s="22">
        <f ca="1">IF(M39=0,0,IF(K39=0,1,M39/K39))</f>
        <v>1.651246613710455E-2</v>
      </c>
      <c r="O39" s="21">
        <f>SUMIF($C$6:N$6,O$5,$C39:N39)</f>
        <v>362839</v>
      </c>
      <c r="P39" s="21">
        <f ca="1">SUMIF($C$6:O$6,P$5,$C39:O39)</f>
        <v>358376</v>
      </c>
      <c r="Q39" s="21">
        <f ca="1">SUM(P39-O39)</f>
        <v>-4463</v>
      </c>
      <c r="R39" s="22">
        <f ca="1">IF(Q39=0,0,IF(O39=0,1,Q39/O39))</f>
        <v>-1.2300221310278112E-2</v>
      </c>
      <c r="S39" s="21">
        <f>+DB39</f>
        <v>189107</v>
      </c>
      <c r="T39" s="21">
        <f ca="1">OFFSET(DB39,0,14,1,1)</f>
        <v>198312</v>
      </c>
      <c r="U39" s="21">
        <f ca="1">SUM(T39-S39)</f>
        <v>9205</v>
      </c>
      <c r="V39" s="22">
        <f ca="1">IF(U39=0,0,IF(S39=0,1,U39/S39))</f>
        <v>4.8676146308703538E-2</v>
      </c>
      <c r="W39" s="21">
        <f>SUMIF($C$6:V$6,W$5,$C39:V39)</f>
        <v>551946</v>
      </c>
      <c r="X39" s="21">
        <f ca="1">SUMIF($C$6:W$6,X$5,$C39:W39)</f>
        <v>556688</v>
      </c>
      <c r="Y39" s="21">
        <f ca="1">SUM(X39-W39)</f>
        <v>4742</v>
      </c>
      <c r="Z39" s="22">
        <f ca="1">IF(Y39=0,0,IF(W39=0,1,Y39/W39))</f>
        <v>8.5914201751620626E-3</v>
      </c>
      <c r="AA39" s="21">
        <f>+DC39</f>
        <v>202428</v>
      </c>
      <c r="AB39" s="21">
        <f ca="1">OFFSET(DC39,0,14,1,1)</f>
        <v>195456</v>
      </c>
      <c r="AC39" s="21">
        <f ca="1">SUM(AB39-AA39)</f>
        <v>-6972</v>
      </c>
      <c r="AD39" s="22">
        <f ca="1">IF(AC39=0,0,IF(AA39=0,1,AC39/AA39))</f>
        <v>-3.4441875629853576E-2</v>
      </c>
      <c r="AE39" s="21">
        <f>SUMIF($C$6:AD$6,AE$5,$C39:AD39)</f>
        <v>754374</v>
      </c>
      <c r="AF39" s="21">
        <f ca="1">SUMIF($C$6:AE$6,AF$5,$C39:AE39)</f>
        <v>752144</v>
      </c>
      <c r="AG39" s="21">
        <f ca="1">SUM(AF39-AE39)</f>
        <v>-2230</v>
      </c>
      <c r="AH39" s="22">
        <f ca="1">IF(AG39=0,0,IF(AE39=0,1,AG39/AE39))</f>
        <v>-2.9560933966441051E-3</v>
      </c>
      <c r="AI39" s="21">
        <f>+DD39</f>
        <v>224518</v>
      </c>
      <c r="AJ39" s="21">
        <f ca="1">OFFSET(DD39,0,14,1,1)</f>
        <v>222922</v>
      </c>
      <c r="AK39" s="21">
        <f ca="1">SUM(AJ39-AI39)</f>
        <v>-1596</v>
      </c>
      <c r="AL39" s="22">
        <f ca="1">IF(AK39=0,0,IF(AI39=0,1,AK39/AI39))</f>
        <v>-7.1085614516430756E-3</v>
      </c>
      <c r="AM39" s="21">
        <f>SUMIF($C$6:AL$6,AM$5,$C39:AL39)</f>
        <v>978892</v>
      </c>
      <c r="AN39" s="21">
        <f ca="1">SUMIF($C$6:AM$6,AN$5,$C39:AM39)</f>
        <v>975066</v>
      </c>
      <c r="AO39" s="21">
        <f ca="1">SUM(AN39-AM39)</f>
        <v>-3826</v>
      </c>
      <c r="AP39" s="22">
        <f ca="1">IF(AO39=0,0,IF(AM39=0,1,AO39/AM39))</f>
        <v>-3.9085006313260302E-3</v>
      </c>
      <c r="AQ39" s="21">
        <f>+DE39</f>
        <v>223574</v>
      </c>
      <c r="AR39" s="21">
        <f ca="1">OFFSET(DE39,0,14,1,1)</f>
        <v>0</v>
      </c>
      <c r="AS39" s="21">
        <f ca="1">SUM(AR39-AQ39)</f>
        <v>-223574</v>
      </c>
      <c r="AT39" s="22">
        <f ca="1">IF(AS39=0,0,IF(AQ39=0,1,AS39/AQ39))</f>
        <v>-1</v>
      </c>
      <c r="AU39" s="21">
        <f>SUMIF($C$6:AT$6,AU$5,$C39:AT39)</f>
        <v>1202466</v>
      </c>
      <c r="AV39" s="21">
        <f ca="1">SUMIF($C$6:AU$6,AV$5,$C39:AU39)</f>
        <v>975066</v>
      </c>
      <c r="AW39" s="21">
        <f ca="1">SUM(AV39-AU39)</f>
        <v>-227400</v>
      </c>
      <c r="AX39" s="22">
        <f ca="1">IF(AW39=0,0,IF(AU39=0,1,AW39/AU39))</f>
        <v>-0.18911137612206916</v>
      </c>
      <c r="AY39" s="21">
        <f>+DF39</f>
        <v>231945</v>
      </c>
      <c r="AZ39" s="21">
        <f ca="1">OFFSET(DF39,0,14,1,1)</f>
        <v>0</v>
      </c>
      <c r="BA39" s="21">
        <f ca="1">SUM(AZ39-AY39)</f>
        <v>-231945</v>
      </c>
      <c r="BB39" s="22">
        <f ca="1">IF(BA39=0,0,IF(AY39=0,1,BA39/AY39))</f>
        <v>-1</v>
      </c>
      <c r="BC39" s="21">
        <f>SUMIF($C$6:BB$6,BC$5,$C39:BB39)</f>
        <v>1434411</v>
      </c>
      <c r="BD39" s="21">
        <f ca="1">SUMIF($C$6:BC$6,BD$5,$C39:BC39)</f>
        <v>975066</v>
      </c>
      <c r="BE39" s="21">
        <f ca="1">SUM(BD39-BC39)</f>
        <v>-459345</v>
      </c>
      <c r="BF39" s="22">
        <f ca="1">IF(BE39=0,0,IF(BC39=0,1,BE39/BC39))</f>
        <v>-0.32023248566833357</v>
      </c>
      <c r="BG39" s="21">
        <f>+DG39</f>
        <v>230839</v>
      </c>
      <c r="BH39" s="21">
        <f ca="1">OFFSET(DG39,0,14,1,1)</f>
        <v>131834</v>
      </c>
      <c r="BI39" s="21">
        <f ca="1">SUM(BH39-BG39)</f>
        <v>-99005</v>
      </c>
      <c r="BJ39" s="22">
        <f ca="1">IF(BI39=0,0,IF(BG39=0,1,BI39/BG39))</f>
        <v>-0.42889199831917485</v>
      </c>
      <c r="BK39" s="21">
        <f>SUMIF($C$6:BJ$6,BK$5,$C39:BJ39)</f>
        <v>1665250</v>
      </c>
      <c r="BL39" s="21">
        <f ca="1">SUMIF($C$6:BK$6,BL$5,$C39:BK39)</f>
        <v>1106900</v>
      </c>
      <c r="BM39" s="21">
        <f ca="1">SUM(BL39-BK39)</f>
        <v>-558350</v>
      </c>
      <c r="BN39" s="22">
        <f ca="1">IF(BM39=0,0,IF(BK39=0,1,BM39/BK39))</f>
        <v>-0.33529500075063806</v>
      </c>
      <c r="BO39" s="21">
        <f>+DH39</f>
        <v>211459</v>
      </c>
      <c r="BP39" s="21">
        <f ca="1">OFFSET(DH39,0,14,1,1)</f>
        <v>143028</v>
      </c>
      <c r="BQ39" s="21">
        <f ca="1">SUM(BP39-BO39)</f>
        <v>-68431</v>
      </c>
      <c r="BR39" s="22">
        <f ca="1">IF(BQ39=0,0,IF(BO39=0,1,BQ39/BO39))</f>
        <v>-0.32361356102128547</v>
      </c>
      <c r="BS39" s="21">
        <f>SUMIF($C$6:BR$6,BS$5,$C39:BR39)</f>
        <v>1876709</v>
      </c>
      <c r="BT39" s="21">
        <f ca="1">SUMIF($C$6:BS$6,BT$5,$C39:BS39)</f>
        <v>1249928</v>
      </c>
      <c r="BU39" s="21">
        <f ca="1">SUM(BT39-BS39)</f>
        <v>-626781</v>
      </c>
      <c r="BV39" s="22">
        <f ca="1">IF(BU39=0,0,IF(BS39=0,1,BU39/BS39))</f>
        <v>-0.33397878946602805</v>
      </c>
      <c r="BW39" s="21">
        <f>+DI39</f>
        <v>209896</v>
      </c>
      <c r="BX39" s="21">
        <f ca="1">OFFSET(DI39,0,14,1,1)</f>
        <v>164232</v>
      </c>
      <c r="BY39" s="21">
        <f ca="1">SUM(BX39-BW39)</f>
        <v>-45664</v>
      </c>
      <c r="BZ39" s="22">
        <f ca="1">IF(BY39=0,0,IF(BW39=0,1,BY39/BW39))</f>
        <v>-0.21755536075008575</v>
      </c>
      <c r="CA39" s="21">
        <f>SUMIF($C$6:BZ$6,CA$5,$C39:BZ39)</f>
        <v>2086605</v>
      </c>
      <c r="CB39" s="21">
        <f ca="1">SUMIF($C$6:CA$6,CB$5,$C39:CA39)</f>
        <v>1414160</v>
      </c>
      <c r="CC39" s="21">
        <f ca="1">SUM(CB39-CA39)</f>
        <v>-672445</v>
      </c>
      <c r="CD39" s="22">
        <f ca="1">IF(CC39=0,0,IF(CA39=0,1,CC39/CA39))</f>
        <v>-0.32226751110056767</v>
      </c>
      <c r="CE39" s="21">
        <f>+DJ39</f>
        <v>194821</v>
      </c>
      <c r="CF39" s="21">
        <f ca="1">OFFSET(DJ39,0,14,1,1)</f>
        <v>166975</v>
      </c>
      <c r="CG39" s="21">
        <f ca="1">SUM(CF39-CE39)</f>
        <v>-27846</v>
      </c>
      <c r="CH39" s="22">
        <f ca="1">IF(CG39=0,0,IF(CE39=0,1,CG39/CE39))</f>
        <v>-0.14293120351502148</v>
      </c>
      <c r="CI39" s="21">
        <f>SUMIF($C$6:CH$6,CI$5,$C39:CH39)</f>
        <v>2281426</v>
      </c>
      <c r="CJ39" s="21">
        <f ca="1">SUMIF($C$6:CI$6,CJ$5,$C39:CI39)</f>
        <v>1581135</v>
      </c>
      <c r="CK39" s="21">
        <f ca="1">SUM(CJ39-CI39)</f>
        <v>-700291</v>
      </c>
      <c r="CL39" s="22">
        <f ca="1">IF(CK39=0,0,IF(CI39=0,1,CK39/CI39))</f>
        <v>-0.30695319506308771</v>
      </c>
      <c r="CM39" s="21">
        <f>+DK39</f>
        <v>187081</v>
      </c>
      <c r="CN39" s="21">
        <f ca="1">OFFSET(DK39,0,14,1,1)</f>
        <v>162228</v>
      </c>
      <c r="CO39" s="21">
        <f ca="1">SUM(CN39-CM39)</f>
        <v>-24853</v>
      </c>
      <c r="CP39" s="22">
        <f ca="1">IF(CO39=0,0,IF(CM39=0,1,CO39/CM39))</f>
        <v>-0.13284620030895708</v>
      </c>
      <c r="CQ39" s="21">
        <f>SUMIF($C$6:CP$6,CQ$5,$C39:CP39)</f>
        <v>2468507</v>
      </c>
      <c r="CR39" s="21">
        <f ca="1">SUMIF($C$6:CQ$6,CR$5,$C39:CQ39)</f>
        <v>1743363</v>
      </c>
      <c r="CS39" s="21">
        <f ca="1">SUM(CR39-CQ39)</f>
        <v>-725144</v>
      </c>
      <c r="CT39" s="22">
        <f ca="1">IF(CS39=0,0,IF(CQ39=0,1,CS39/CQ39))</f>
        <v>-0.29375812991415456</v>
      </c>
      <c r="CW39" s="12" t="s">
        <v>16</v>
      </c>
      <c r="CX39" s="81" t="s">
        <v>6</v>
      </c>
      <c r="CZ39" s="88">
        <f>SUMIF(SIBC!$A$73:$A$78,'2008-2009'!CZ$7,SIBC!D$73:D$78)</f>
        <v>188607</v>
      </c>
      <c r="DA39" s="88">
        <f>SUMIF(SIBC!$A$73:$A$78,'2008-2009'!DA$7,SIBC!E$73:E$78)</f>
        <v>174232</v>
      </c>
      <c r="DB39" s="88">
        <f>SUMIF(SIBC!$A$73:$A$78,'2008-2009'!DB$7,SIBC!F$73:F$78)</f>
        <v>189107</v>
      </c>
      <c r="DC39" s="88">
        <f>SUMIF(SIBC!$A$73:$A$78,'2008-2009'!DC$7,SIBC!G$73:G$78)</f>
        <v>202428</v>
      </c>
      <c r="DD39" s="88">
        <f>SUMIF(SIBC!$A$73:$A$78,'2008-2009'!DD$7,SIBC!H$73:H$78)</f>
        <v>224518</v>
      </c>
      <c r="DE39" s="88">
        <f>SUMIF(SIBC!$A$73:$A$78,'2008-2009'!DE$7,SIBC!I$73:I$78)</f>
        <v>223574</v>
      </c>
      <c r="DF39" s="88">
        <f>SUMIF(SIBC!$A$73:$A$78,'2008-2009'!DF$7,SIBC!J$73:J$78)</f>
        <v>231945</v>
      </c>
      <c r="DG39" s="88">
        <f>SUMIF(SIBC!$A$73:$A$78,'2008-2009'!DG$7,SIBC!K$73:K$78)</f>
        <v>230839</v>
      </c>
      <c r="DH39" s="88">
        <f>SUMIF(SIBC!$A$73:$A$78,'2008-2009'!DH$7,SIBC!L$73:L$78)</f>
        <v>211459</v>
      </c>
      <c r="DI39" s="88">
        <f>SUMIF(SIBC!$A$73:$A$78,'2008-2009'!DI$7,SIBC!M$73:M$78)</f>
        <v>209896</v>
      </c>
      <c r="DJ39" s="88">
        <f>SUMIF(SIBC!$A$73:$A$78,'2008-2009'!DJ$7,SIBC!N$73:N$78)</f>
        <v>194821</v>
      </c>
      <c r="DK39" s="88">
        <f>SUMIF(SIBC!$A$73:$A$78,'2008-2009'!DK$7,SIBC!O$73:O$78)</f>
        <v>187081</v>
      </c>
      <c r="DN39" s="88">
        <f>SUMIF(SIBC!$A$73:$A$78,'2008-2009'!DN$7,SIBC!D$73:D$78)</f>
        <v>181267</v>
      </c>
      <c r="DO39" s="88">
        <f>SUMIF(SIBC!$A$73:$A$78,'2008-2009'!DO$7,SIBC!E$73:E$78)</f>
        <v>177109</v>
      </c>
      <c r="DP39" s="88">
        <f>SUMIF(SIBC!$A$73:$A$78,'2008-2009'!DP$7,SIBC!F$73:F$78)</f>
        <v>198312</v>
      </c>
      <c r="DQ39" s="88">
        <f>SUMIF(SIBC!$A$73:$A$78,'2008-2009'!DQ$7,SIBC!G$73:G$78)</f>
        <v>195456</v>
      </c>
      <c r="DR39" s="88">
        <f>SUMIF(SIBC!$A$73:$A$78,'2008-2009'!DR$7,SIBC!H$73:H$78)</f>
        <v>222922</v>
      </c>
      <c r="DS39" s="88">
        <f>SUMIF(SIBC!$A$73:$A$78,'2008-2009'!DS$7,SIBC!I$73:I$78)</f>
        <v>0</v>
      </c>
      <c r="DT39" s="88">
        <f>SUMIF(SIBC!$A$73:$A$78,'2008-2009'!DT$7,SIBC!J$73:J$78)</f>
        <v>0</v>
      </c>
      <c r="DU39" s="88">
        <f>SUMIF(SIBC!$A$73:$A$78,'2008-2009'!DU$7,SIBC!K$73:K$78)</f>
        <v>131834</v>
      </c>
      <c r="DV39" s="88">
        <f>SUMIF(SIBC!$A$73:$A$78,'2008-2009'!DV$7,SIBC!L$73:L$78)</f>
        <v>143028</v>
      </c>
      <c r="DW39" s="88">
        <f>SUMIF(SIBC!$A$73:$A$78,'2008-2009'!DW$7,SIBC!M$73:M$78)</f>
        <v>164232</v>
      </c>
      <c r="DX39" s="88">
        <f>SUMIF(SIBC!$A$73:$A$78,'2008-2009'!DX$7,SIBC!N$73:N$78)</f>
        <v>166975</v>
      </c>
      <c r="DY39" s="88">
        <f>SUMIF(SIBC!$A$73:$A$78,'2008-2009'!DY$7,SIBC!O$73:O$78)</f>
        <v>162228</v>
      </c>
      <c r="DZ39"/>
    </row>
    <row r="40" spans="1:130" s="12" customFormat="1" ht="15.6">
      <c r="A40" s="101" t="str">
        <f>+CW41</f>
        <v>Seaway International Bridge</v>
      </c>
      <c r="B40" s="29" t="s">
        <v>7</v>
      </c>
      <c r="C40" s="21">
        <f>+CZ40</f>
        <v>7949</v>
      </c>
      <c r="D40" s="21">
        <f ca="1">OFFSET(CZ40,0,14,1,1)</f>
        <v>6400</v>
      </c>
      <c r="E40" s="21">
        <f ca="1">SUM(D40-C40)</f>
        <v>-1549</v>
      </c>
      <c r="F40" s="22">
        <f ca="1">IF(E40=0,0,IF(C40=0,1,E40/C40))</f>
        <v>-0.19486727890300667</v>
      </c>
      <c r="G40" s="21">
        <f>SUMIF($C$6:F$6,G$5,$C40:F40)</f>
        <v>7949</v>
      </c>
      <c r="H40" s="21">
        <f ca="1">SUMIF($C$6:G$6,H$5,$C40:G40)</f>
        <v>6400</v>
      </c>
      <c r="I40" s="21">
        <f ca="1">SUM(H40-G40)</f>
        <v>-1549</v>
      </c>
      <c r="J40" s="22">
        <f ca="1">IF(I40=0,0,IF(G40=0,1,I40/G40))</f>
        <v>-0.19486727890300667</v>
      </c>
      <c r="K40" s="21">
        <f>+DA40</f>
        <v>6826</v>
      </c>
      <c r="L40" s="21">
        <f ca="1">OFFSET(DA40,0,14,1,1)</f>
        <v>5992</v>
      </c>
      <c r="M40" s="21">
        <f ca="1">SUM(L40-K40)</f>
        <v>-834</v>
      </c>
      <c r="N40" s="22">
        <f ca="1">IF(M40=0,0,IF(K40=0,1,M40/K40))</f>
        <v>-0.12217990038089657</v>
      </c>
      <c r="O40" s="21">
        <f>SUMIF($C$6:N$6,O$5,$C40:N40)</f>
        <v>14775</v>
      </c>
      <c r="P40" s="21">
        <f ca="1">SUMIF($C$6:O$6,P$5,$C40:O40)</f>
        <v>12392</v>
      </c>
      <c r="Q40" s="21">
        <f ca="1">SUM(P40-O40)</f>
        <v>-2383</v>
      </c>
      <c r="R40" s="22">
        <f ca="1">IF(Q40=0,0,IF(O40=0,1,Q40/O40))</f>
        <v>-0.16128595600676818</v>
      </c>
      <c r="S40" s="21">
        <f>+DB40</f>
        <v>7454</v>
      </c>
      <c r="T40" s="21">
        <f ca="1">OFFSET(DB40,0,14,1,1)</f>
        <v>6525</v>
      </c>
      <c r="U40" s="21">
        <f ca="1">SUM(T40-S40)</f>
        <v>-929</v>
      </c>
      <c r="V40" s="22">
        <f ca="1">IF(U40=0,0,IF(S40=0,1,U40/S40))</f>
        <v>-0.12463107056613898</v>
      </c>
      <c r="W40" s="21">
        <f>SUMIF($C$6:V$6,W$5,$C40:V40)</f>
        <v>22229</v>
      </c>
      <c r="X40" s="21">
        <f ca="1">SUMIF($C$6:W$6,X$5,$C40:W40)</f>
        <v>18917</v>
      </c>
      <c r="Y40" s="21">
        <f ca="1">SUM(X40-W40)</f>
        <v>-3312</v>
      </c>
      <c r="Z40" s="22">
        <f ca="1">IF(Y40=0,0,IF(W40=0,1,Y40/W40))</f>
        <v>-0.14899455666021863</v>
      </c>
      <c r="AA40" s="21">
        <f>+DC40</f>
        <v>8142</v>
      </c>
      <c r="AB40" s="21">
        <f ca="1">OFFSET(DC40,0,14,1,1)</f>
        <v>6681</v>
      </c>
      <c r="AC40" s="21">
        <f ca="1">SUM(AB40-AA40)</f>
        <v>-1461</v>
      </c>
      <c r="AD40" s="22">
        <f ca="1">IF(AC40=0,0,IF(AA40=0,1,AC40/AA40))</f>
        <v>-0.17943994104642594</v>
      </c>
      <c r="AE40" s="21">
        <f>SUMIF($C$6:AD$6,AE$5,$C40:AD40)</f>
        <v>30371</v>
      </c>
      <c r="AF40" s="21">
        <f ca="1">SUMIF($C$6:AE$6,AF$5,$C40:AE40)</f>
        <v>25598</v>
      </c>
      <c r="AG40" s="21">
        <f ca="1">SUM(AF40-AE40)</f>
        <v>-4773</v>
      </c>
      <c r="AH40" s="22">
        <f ca="1">IF(AG40=0,0,IF(AE40=0,1,AG40/AE40))</f>
        <v>-0.15715649797504197</v>
      </c>
      <c r="AI40" s="21">
        <f>+DD40</f>
        <v>9359</v>
      </c>
      <c r="AJ40" s="21">
        <f ca="1">OFFSET(DD40,0,14,1,1)</f>
        <v>7214</v>
      </c>
      <c r="AK40" s="21">
        <f ca="1">SUM(AJ40-AI40)</f>
        <v>-2145</v>
      </c>
      <c r="AL40" s="22">
        <f ca="1">IF(AK40=0,0,IF(AI40=0,1,AK40/AI40))</f>
        <v>-0.22919115290095096</v>
      </c>
      <c r="AM40" s="21">
        <f>SUMIF($C$6:AL$6,AM$5,$C40:AL40)</f>
        <v>39730</v>
      </c>
      <c r="AN40" s="21">
        <f ca="1">SUMIF($C$6:AM$6,AN$5,$C40:AM40)</f>
        <v>32812</v>
      </c>
      <c r="AO40" s="21">
        <f ca="1">SUM(AN40-AM40)</f>
        <v>-6918</v>
      </c>
      <c r="AP40" s="22">
        <f ca="1">IF(AO40=0,0,IF(AM40=0,1,AO40/AM40))</f>
        <v>-0.17412534608608105</v>
      </c>
      <c r="AQ40" s="21">
        <f>+DE40</f>
        <v>9540</v>
      </c>
      <c r="AR40" s="21">
        <f ca="1">OFFSET(DE40,0,14,1,1)</f>
        <v>0</v>
      </c>
      <c r="AS40" s="21">
        <f ca="1">SUM(AR40-AQ40)</f>
        <v>-9540</v>
      </c>
      <c r="AT40" s="22">
        <f ca="1">IF(AS40=0,0,IF(AQ40=0,1,AS40/AQ40))</f>
        <v>-1</v>
      </c>
      <c r="AU40" s="21">
        <f>SUMIF($C$6:AT$6,AU$5,$C40:AT40)</f>
        <v>49270</v>
      </c>
      <c r="AV40" s="21">
        <f ca="1">SUMIF($C$6:AU$6,AV$5,$C40:AU40)</f>
        <v>32812</v>
      </c>
      <c r="AW40" s="21">
        <f ca="1">SUM(AV40-AU40)</f>
        <v>-16458</v>
      </c>
      <c r="AX40" s="22">
        <f ca="1">IF(AW40=0,0,IF(AU40=0,1,AW40/AU40))</f>
        <v>-0.33403693931398415</v>
      </c>
      <c r="AY40" s="21">
        <f>+DF40</f>
        <v>9509</v>
      </c>
      <c r="AZ40" s="21">
        <f ca="1">OFFSET(DF40,0,14,1,1)</f>
        <v>0</v>
      </c>
      <c r="BA40" s="21">
        <f ca="1">SUM(AZ40-AY40)</f>
        <v>-9509</v>
      </c>
      <c r="BB40" s="22">
        <f ca="1">IF(BA40=0,0,IF(AY40=0,1,BA40/AY40))</f>
        <v>-1</v>
      </c>
      <c r="BC40" s="21">
        <f>SUMIF($C$6:BB$6,BC$5,$C40:BB40)</f>
        <v>58779</v>
      </c>
      <c r="BD40" s="21">
        <f ca="1">SUMIF($C$6:BC$6,BD$5,$C40:BC40)</f>
        <v>32812</v>
      </c>
      <c r="BE40" s="21">
        <f ca="1">SUM(BD40-BC40)</f>
        <v>-25967</v>
      </c>
      <c r="BF40" s="22">
        <f ca="1">IF(BE40=0,0,IF(BC40=0,1,BE40/BC40))</f>
        <v>-0.44177342248081797</v>
      </c>
      <c r="BG40" s="21">
        <f>+DG40</f>
        <v>8871</v>
      </c>
      <c r="BH40" s="21">
        <f ca="1">OFFSET(DG40,0,14,1,1)</f>
        <v>5648</v>
      </c>
      <c r="BI40" s="21">
        <f ca="1">SUM(BH40-BG40)</f>
        <v>-3223</v>
      </c>
      <c r="BJ40" s="22">
        <f ca="1">IF(BI40=0,0,IF(BG40=0,1,BI40/BG40))</f>
        <v>-0.36331867884116786</v>
      </c>
      <c r="BK40" s="21">
        <f>SUMIF($C$6:BJ$6,BK$5,$C40:BJ40)</f>
        <v>67650</v>
      </c>
      <c r="BL40" s="21">
        <f ca="1">SUMIF($C$6:BK$6,BL$5,$C40:BK40)</f>
        <v>38460</v>
      </c>
      <c r="BM40" s="21">
        <f ca="1">SUM(BL40-BK40)</f>
        <v>-29190</v>
      </c>
      <c r="BN40" s="22">
        <f ca="1">IF(BM40=0,0,IF(BK40=0,1,BM40/BK40))</f>
        <v>-0.43148558758314853</v>
      </c>
      <c r="BO40" s="21">
        <f>+DH40</f>
        <v>9480</v>
      </c>
      <c r="BP40" s="21">
        <f ca="1">OFFSET(DH40,0,14,1,1)</f>
        <v>6594</v>
      </c>
      <c r="BQ40" s="21">
        <f ca="1">SUM(BP40-BO40)</f>
        <v>-2886</v>
      </c>
      <c r="BR40" s="22">
        <f ca="1">IF(BQ40=0,0,IF(BO40=0,1,BQ40/BO40))</f>
        <v>-0.30443037974683546</v>
      </c>
      <c r="BS40" s="21">
        <f>SUMIF($C$6:BR$6,BS$5,$C40:BR40)</f>
        <v>77130</v>
      </c>
      <c r="BT40" s="21">
        <f ca="1">SUMIF($C$6:BS$6,BT$5,$C40:BS40)</f>
        <v>45054</v>
      </c>
      <c r="BU40" s="21">
        <f ca="1">SUM(BT40-BS40)</f>
        <v>-32076</v>
      </c>
      <c r="BV40" s="22">
        <f ca="1">IF(BU40=0,0,IF(BS40=0,1,BU40/BS40))</f>
        <v>-0.4158693115519253</v>
      </c>
      <c r="BW40" s="21">
        <f>+DI40</f>
        <v>9055</v>
      </c>
      <c r="BX40" s="21">
        <f ca="1">OFFSET(DI40,0,14,1,1)</f>
        <v>6501</v>
      </c>
      <c r="BY40" s="21">
        <f ca="1">SUM(BX40-BW40)</f>
        <v>-2554</v>
      </c>
      <c r="BZ40" s="22">
        <f ca="1">IF(BY40=0,0,IF(BW40=0,1,BY40/BW40))</f>
        <v>-0.28205411374930978</v>
      </c>
      <c r="CA40" s="21">
        <f>SUMIF($C$6:BZ$6,CA$5,$C40:BZ40)</f>
        <v>86185</v>
      </c>
      <c r="CB40" s="21">
        <f ca="1">SUMIF($C$6:CA$6,CB$5,$C40:CA40)</f>
        <v>51555</v>
      </c>
      <c r="CC40" s="21">
        <f ca="1">SUM(CB40-CA40)</f>
        <v>-34630</v>
      </c>
      <c r="CD40" s="22">
        <f ca="1">IF(CC40=0,0,IF(CA40=0,1,CC40/CA40))</f>
        <v>-0.40181005975517781</v>
      </c>
      <c r="CE40" s="21">
        <f>+DJ40</f>
        <v>6662</v>
      </c>
      <c r="CF40" s="21">
        <f ca="1">OFFSET(DJ40,0,14,1,1)</f>
        <v>5442</v>
      </c>
      <c r="CG40" s="21">
        <f ca="1">SUM(CF40-CE40)</f>
        <v>-1220</v>
      </c>
      <c r="CH40" s="22">
        <f ca="1">IF(CG40=0,0,IF(CE40=0,1,CG40/CE40))</f>
        <v>-0.18312818973281297</v>
      </c>
      <c r="CI40" s="21">
        <f>SUMIF($C$6:CH$6,CI$5,$C40:CH40)</f>
        <v>92847</v>
      </c>
      <c r="CJ40" s="21">
        <f ca="1">SUMIF($C$6:CI$6,CJ$5,$C40:CI40)</f>
        <v>56997</v>
      </c>
      <c r="CK40" s="21">
        <f ca="1">SUM(CJ40-CI40)</f>
        <v>-35850</v>
      </c>
      <c r="CL40" s="22">
        <f ca="1">IF(CK40=0,0,IF(CI40=0,1,CK40/CI40))</f>
        <v>-0.38611909916313936</v>
      </c>
      <c r="CM40" s="21">
        <f>+DK40</f>
        <v>6448</v>
      </c>
      <c r="CN40" s="21">
        <f ca="1">OFFSET(DK40,0,14,1,1)</f>
        <v>5033</v>
      </c>
      <c r="CO40" s="21">
        <f ca="1">SUM(CN40-CM40)</f>
        <v>-1415</v>
      </c>
      <c r="CP40" s="22">
        <f ca="1">IF(CO40=0,0,IF(CM40=0,1,CO40/CM40))</f>
        <v>-0.21944789081885857</v>
      </c>
      <c r="CQ40" s="21">
        <f>SUMIF($C$6:CP$6,CQ$5,$C40:CP40)</f>
        <v>99295</v>
      </c>
      <c r="CR40" s="21">
        <f ca="1">SUMIF($C$6:CQ$6,CR$5,$C40:CQ40)</f>
        <v>62030</v>
      </c>
      <c r="CS40" s="21">
        <f ca="1">SUM(CR40-CQ40)</f>
        <v>-37265</v>
      </c>
      <c r="CT40" s="22">
        <f ca="1">IF(CS40=0,0,IF(CQ40=0,1,CS40/CQ40))</f>
        <v>-0.37529583564127095</v>
      </c>
      <c r="CW40" s="12" t="s">
        <v>16</v>
      </c>
      <c r="CX40" s="81" t="s">
        <v>7</v>
      </c>
      <c r="CY40" s="16"/>
      <c r="CZ40" s="88">
        <f>SUMIF(SIBC!$A$87:$A$92,'2008-2009'!CZ$7,SIBC!D$87:D$92)</f>
        <v>7949</v>
      </c>
      <c r="DA40" s="88">
        <f>SUMIF(SIBC!$A$87:$A$92,'2008-2009'!DA$7,SIBC!E$87:E$92)</f>
        <v>6826</v>
      </c>
      <c r="DB40" s="88">
        <f>SUMIF(SIBC!$A$87:$A$92,'2008-2009'!DB$7,SIBC!F$87:F$92)</f>
        <v>7454</v>
      </c>
      <c r="DC40" s="88">
        <f>SUMIF(SIBC!$A$87:$A$92,'2008-2009'!DC$7,SIBC!G$87:G$92)</f>
        <v>8142</v>
      </c>
      <c r="DD40" s="88">
        <f>SUMIF(SIBC!$A$87:$A$92,'2008-2009'!DD$7,SIBC!H$87:H$92)</f>
        <v>9359</v>
      </c>
      <c r="DE40" s="88">
        <f>SUMIF(SIBC!$A$87:$A$92,'2008-2009'!DE$7,SIBC!I$87:I$92)</f>
        <v>9540</v>
      </c>
      <c r="DF40" s="88">
        <f>SUMIF(SIBC!$A$87:$A$92,'2008-2009'!DF$7,SIBC!J$87:J$92)</f>
        <v>9509</v>
      </c>
      <c r="DG40" s="88">
        <f>SUMIF(SIBC!$A$87:$A$92,'2008-2009'!DG$7,SIBC!K$87:K$92)</f>
        <v>8871</v>
      </c>
      <c r="DH40" s="88">
        <f>SUMIF(SIBC!$A$87:$A$92,'2008-2009'!DH$7,SIBC!L$87:L$92)</f>
        <v>9480</v>
      </c>
      <c r="DI40" s="88">
        <f>SUMIF(SIBC!$A$87:$A$92,'2008-2009'!DI$7,SIBC!M$87:M$92)</f>
        <v>9055</v>
      </c>
      <c r="DJ40" s="88">
        <f>SUMIF(SIBC!$A$87:$A$92,'2008-2009'!DJ$7,SIBC!N$87:N$92)</f>
        <v>6662</v>
      </c>
      <c r="DK40" s="88">
        <f>SUMIF(SIBC!$A$87:$A$92,'2008-2009'!DK$7,SIBC!O$87:O$92)</f>
        <v>6448</v>
      </c>
      <c r="DN40" s="88">
        <f>SUMIF(SIBC!$A$87:$A$92,'2008-2009'!DN$7,SIBC!D$87:D$92)</f>
        <v>6400</v>
      </c>
      <c r="DO40" s="88">
        <f>SUMIF(SIBC!$A$87:$A$92,'2008-2009'!DO$7,SIBC!E$87:E$92)</f>
        <v>5992</v>
      </c>
      <c r="DP40" s="88">
        <f>SUMIF(SIBC!$A$87:$A$92,'2008-2009'!DP$7,SIBC!F$87:F$92)</f>
        <v>6525</v>
      </c>
      <c r="DQ40" s="88">
        <f>SUMIF(SIBC!$A$87:$A$92,'2008-2009'!DQ$7,SIBC!G$87:G$92)</f>
        <v>6681</v>
      </c>
      <c r="DR40" s="88">
        <f>SUMIF(SIBC!$A$87:$A$92,'2008-2009'!DR$7,SIBC!H$87:H$92)</f>
        <v>7214</v>
      </c>
      <c r="DS40" s="88">
        <f>SUMIF(SIBC!$A$87:$A$92,'2008-2009'!DS$7,SIBC!I$87:I$92)</f>
        <v>0</v>
      </c>
      <c r="DT40" s="88">
        <f>SUMIF(SIBC!$A$87:$A$92,'2008-2009'!DT$7,SIBC!J$87:J$92)</f>
        <v>0</v>
      </c>
      <c r="DU40" s="88">
        <f>SUMIF(SIBC!$A$87:$A$92,'2008-2009'!DU$7,SIBC!K$87:K$92)</f>
        <v>5648</v>
      </c>
      <c r="DV40" s="88">
        <f>SUMIF(SIBC!$A$87:$A$92,'2008-2009'!DV$7,SIBC!L$87:L$92)</f>
        <v>6594</v>
      </c>
      <c r="DW40" s="88">
        <f>SUMIF(SIBC!$A$87:$A$92,'2008-2009'!DW$7,SIBC!M$87:M$92)</f>
        <v>6501</v>
      </c>
      <c r="DX40" s="88">
        <f>SUMIF(SIBC!$A$87:$A$92,'2008-2009'!DX$7,SIBC!N$87:N$92)</f>
        <v>5442</v>
      </c>
      <c r="DY40" s="88">
        <f>SUMIF(SIBC!$A$87:$A$92,'2008-2009'!DY$7,SIBC!O$87:O$92)</f>
        <v>5033</v>
      </c>
      <c r="DZ40"/>
    </row>
    <row r="41" spans="1:130" s="12" customFormat="1" ht="15.6">
      <c r="A41" s="100"/>
      <c r="B41" s="29" t="s">
        <v>8</v>
      </c>
      <c r="C41" s="87">
        <f>+CZ41</f>
        <v>0</v>
      </c>
      <c r="D41" s="87">
        <f ca="1">OFFSET(CZ41,0,14,1,1)</f>
        <v>0</v>
      </c>
      <c r="E41" s="87">
        <f ca="1">SUM(D41-C41)</f>
        <v>0</v>
      </c>
      <c r="F41" s="22">
        <f ca="1">IF(E41=0,0,IF(C41=0,1,E41/C41))</f>
        <v>0</v>
      </c>
      <c r="G41" s="87">
        <f>SUMIF($C$6:F$6,G$5,$C41:F41)</f>
        <v>0</v>
      </c>
      <c r="H41" s="87">
        <f ca="1">SUMIF($C$6:G$6,H$5,$C41:G41)</f>
        <v>0</v>
      </c>
      <c r="I41" s="87">
        <f ca="1">SUM(H41-G41)</f>
        <v>0</v>
      </c>
      <c r="J41" s="22">
        <f ca="1">IF(I41=0,0,IF(G41=0,1,I41/G41))</f>
        <v>0</v>
      </c>
      <c r="K41" s="87">
        <f>+DA41</f>
        <v>0</v>
      </c>
      <c r="L41" s="87">
        <f ca="1">OFFSET(DA41,0,14,1,1)</f>
        <v>0</v>
      </c>
      <c r="M41" s="87">
        <f ca="1">SUM(L41-K41)</f>
        <v>0</v>
      </c>
      <c r="N41" s="22">
        <f ca="1">IF(M41=0,0,IF(K41=0,1,M41/K41))</f>
        <v>0</v>
      </c>
      <c r="O41" s="87">
        <f>SUMIF($C$6:N$6,O$5,$C41:N41)</f>
        <v>0</v>
      </c>
      <c r="P41" s="87">
        <f ca="1">SUMIF($C$6:O$6,P$5,$C41:O41)</f>
        <v>0</v>
      </c>
      <c r="Q41" s="87">
        <f ca="1">SUM(P41-O41)</f>
        <v>0</v>
      </c>
      <c r="R41" s="22">
        <f ca="1">IF(Q41=0,0,IF(O41=0,1,Q41/O41))</f>
        <v>0</v>
      </c>
      <c r="S41" s="87">
        <f>+DB41</f>
        <v>0</v>
      </c>
      <c r="T41" s="87">
        <f ca="1">OFFSET(DB41,0,14,1,1)</f>
        <v>0</v>
      </c>
      <c r="U41" s="87">
        <f ca="1">SUM(T41-S41)</f>
        <v>0</v>
      </c>
      <c r="V41" s="22">
        <f ca="1">IF(U41=0,0,IF(S41=0,1,U41/S41))</f>
        <v>0</v>
      </c>
      <c r="W41" s="87">
        <f>SUMIF($C$6:V$6,W$5,$C41:V41)</f>
        <v>0</v>
      </c>
      <c r="X41" s="87">
        <f ca="1">SUMIF($C$6:W$6,X$5,$C41:W41)</f>
        <v>0</v>
      </c>
      <c r="Y41" s="87">
        <f ca="1">SUM(X41-W41)</f>
        <v>0</v>
      </c>
      <c r="Z41" s="22">
        <f ca="1">IF(Y41=0,0,IF(W41=0,1,Y41/W41))</f>
        <v>0</v>
      </c>
      <c r="AA41" s="87">
        <f>+DC41</f>
        <v>0</v>
      </c>
      <c r="AB41" s="87">
        <f ca="1">OFFSET(DC41,0,14,1,1)</f>
        <v>0</v>
      </c>
      <c r="AC41" s="87">
        <f ca="1">SUM(AB41-AA41)</f>
        <v>0</v>
      </c>
      <c r="AD41" s="22">
        <f ca="1">IF(AC41=0,0,IF(AA41=0,1,AC41/AA41))</f>
        <v>0</v>
      </c>
      <c r="AE41" s="87">
        <f>SUMIF($C$6:AD$6,AE$5,$C41:AD41)</f>
        <v>0</v>
      </c>
      <c r="AF41" s="87">
        <f ca="1">SUMIF($C$6:AE$6,AF$5,$C41:AE41)</f>
        <v>0</v>
      </c>
      <c r="AG41" s="87">
        <f ca="1">SUM(AF41-AE41)</f>
        <v>0</v>
      </c>
      <c r="AH41" s="22">
        <f ca="1">IF(AG41=0,0,IF(AE41=0,1,AG41/AE41))</f>
        <v>0</v>
      </c>
      <c r="AI41" s="87">
        <f>+DD41</f>
        <v>0</v>
      </c>
      <c r="AJ41" s="87">
        <f ca="1">OFFSET(DD41,0,14,1,1)</f>
        <v>0</v>
      </c>
      <c r="AK41" s="87">
        <f ca="1">SUM(AJ41-AI41)</f>
        <v>0</v>
      </c>
      <c r="AL41" s="22">
        <f ca="1">IF(AK41=0,0,IF(AI41=0,1,AK41/AI41))</f>
        <v>0</v>
      </c>
      <c r="AM41" s="87">
        <f>SUMIF($C$6:AL$6,AM$5,$C41:AL41)</f>
        <v>0</v>
      </c>
      <c r="AN41" s="87">
        <f ca="1">SUMIF($C$6:AM$6,AN$5,$C41:AM41)</f>
        <v>0</v>
      </c>
      <c r="AO41" s="87">
        <f ca="1">SUM(AN41-AM41)</f>
        <v>0</v>
      </c>
      <c r="AP41" s="22">
        <f ca="1">IF(AO41=0,0,IF(AM41=0,1,AO41/AM41))</f>
        <v>0</v>
      </c>
      <c r="AQ41" s="87">
        <f>+DE41</f>
        <v>0</v>
      </c>
      <c r="AR41" s="87">
        <f ca="1">OFFSET(DE41,0,14,1,1)</f>
        <v>0</v>
      </c>
      <c r="AS41" s="87">
        <f ca="1">SUM(AR41-AQ41)</f>
        <v>0</v>
      </c>
      <c r="AT41" s="22">
        <f ca="1">IF(AS41=0,0,IF(AQ41=0,1,AS41/AQ41))</f>
        <v>0</v>
      </c>
      <c r="AU41" s="87">
        <f>SUMIF($C$6:AT$6,AU$5,$C41:AT41)</f>
        <v>0</v>
      </c>
      <c r="AV41" s="87">
        <f ca="1">SUMIF($C$6:AU$6,AV$5,$C41:AU41)</f>
        <v>0</v>
      </c>
      <c r="AW41" s="87">
        <f ca="1">SUM(AV41-AU41)</f>
        <v>0</v>
      </c>
      <c r="AX41" s="22">
        <f ca="1">IF(AW41=0,0,IF(AU41=0,1,AW41/AU41))</f>
        <v>0</v>
      </c>
      <c r="AY41" s="87">
        <f>+DF41</f>
        <v>0</v>
      </c>
      <c r="AZ41" s="87">
        <f ca="1">OFFSET(DF41,0,14,1,1)</f>
        <v>0</v>
      </c>
      <c r="BA41" s="87">
        <f ca="1">SUM(AZ41-AY41)</f>
        <v>0</v>
      </c>
      <c r="BB41" s="22">
        <f ca="1">IF(BA41=0,0,IF(AY41=0,1,BA41/AY41))</f>
        <v>0</v>
      </c>
      <c r="BC41" s="87">
        <f>SUMIF($C$6:BB$6,BC$5,$C41:BB41)</f>
        <v>0</v>
      </c>
      <c r="BD41" s="87">
        <f ca="1">SUMIF($C$6:BC$6,BD$5,$C41:BC41)</f>
        <v>0</v>
      </c>
      <c r="BE41" s="87">
        <f ca="1">SUM(BD41-BC41)</f>
        <v>0</v>
      </c>
      <c r="BF41" s="22">
        <f ca="1">IF(BE41=0,0,IF(BC41=0,1,BE41/BC41))</f>
        <v>0</v>
      </c>
      <c r="BG41" s="87">
        <f>+DG41</f>
        <v>0</v>
      </c>
      <c r="BH41" s="87">
        <f ca="1">OFFSET(DG41,0,14,1,1)</f>
        <v>0</v>
      </c>
      <c r="BI41" s="87">
        <f ca="1">SUM(BH41-BG41)</f>
        <v>0</v>
      </c>
      <c r="BJ41" s="22">
        <f ca="1">IF(BI41=0,0,IF(BG41=0,1,BI41/BG41))</f>
        <v>0</v>
      </c>
      <c r="BK41" s="87">
        <f>SUMIF($C$6:BJ$6,BK$5,$C41:BJ41)</f>
        <v>0</v>
      </c>
      <c r="BL41" s="87">
        <f ca="1">SUMIF($C$6:BK$6,BL$5,$C41:BK41)</f>
        <v>0</v>
      </c>
      <c r="BM41" s="87">
        <f ca="1">SUM(BL41-BK41)</f>
        <v>0</v>
      </c>
      <c r="BN41" s="22">
        <f ca="1">IF(BM41=0,0,IF(BK41=0,1,BM41/BK41))</f>
        <v>0</v>
      </c>
      <c r="BO41" s="87">
        <f>+DH41</f>
        <v>0</v>
      </c>
      <c r="BP41" s="87">
        <f ca="1">OFFSET(DH41,0,14,1,1)</f>
        <v>0</v>
      </c>
      <c r="BQ41" s="87">
        <f ca="1">SUM(BP41-BO41)</f>
        <v>0</v>
      </c>
      <c r="BR41" s="22">
        <f ca="1">IF(BQ41=0,0,IF(BO41=0,1,BQ41/BO41))</f>
        <v>0</v>
      </c>
      <c r="BS41" s="87">
        <f>SUMIF($C$6:BR$6,BS$5,$C41:BR41)</f>
        <v>0</v>
      </c>
      <c r="BT41" s="87">
        <f ca="1">SUMIF($C$6:BS$6,BT$5,$C41:BS41)</f>
        <v>0</v>
      </c>
      <c r="BU41" s="87">
        <f ca="1">SUM(BT41-BS41)</f>
        <v>0</v>
      </c>
      <c r="BV41" s="22">
        <f ca="1">IF(BU41=0,0,IF(BS41=0,1,BU41/BS41))</f>
        <v>0</v>
      </c>
      <c r="BW41" s="87">
        <f>+DI41</f>
        <v>0</v>
      </c>
      <c r="BX41" s="87">
        <f ca="1">OFFSET(DI41,0,14,1,1)</f>
        <v>0</v>
      </c>
      <c r="BY41" s="87">
        <f ca="1">SUM(BX41-BW41)</f>
        <v>0</v>
      </c>
      <c r="BZ41" s="22">
        <f ca="1">IF(BY41=0,0,IF(BW41=0,1,BY41/BW41))</f>
        <v>0</v>
      </c>
      <c r="CA41" s="87">
        <f>SUMIF($C$6:BZ$6,CA$5,$C41:BZ41)</f>
        <v>0</v>
      </c>
      <c r="CB41" s="87">
        <f ca="1">SUMIF($C$6:CA$6,CB$5,$C41:CA41)</f>
        <v>0</v>
      </c>
      <c r="CC41" s="87">
        <f ca="1">SUM(CB41-CA41)</f>
        <v>0</v>
      </c>
      <c r="CD41" s="22">
        <f ca="1">IF(CC41=0,0,IF(CA41=0,1,CC41/CA41))</f>
        <v>0</v>
      </c>
      <c r="CE41" s="87">
        <f>+DJ41</f>
        <v>0</v>
      </c>
      <c r="CF41" s="87">
        <f ca="1">OFFSET(DJ41,0,14,1,1)</f>
        <v>0</v>
      </c>
      <c r="CG41" s="87">
        <f ca="1">SUM(CF41-CE41)</f>
        <v>0</v>
      </c>
      <c r="CH41" s="22">
        <f ca="1">IF(CG41=0,0,IF(CE41=0,1,CG41/CE41))</f>
        <v>0</v>
      </c>
      <c r="CI41" s="87">
        <f>SUMIF($C$6:CH$6,CI$5,$C41:CH41)</f>
        <v>0</v>
      </c>
      <c r="CJ41" s="87">
        <f ca="1">SUMIF($C$6:CI$6,CJ$5,$C41:CI41)</f>
        <v>0</v>
      </c>
      <c r="CK41" s="87">
        <f ca="1">SUM(CJ41-CI41)</f>
        <v>0</v>
      </c>
      <c r="CL41" s="22">
        <f ca="1">IF(CK41=0,0,IF(CI41=0,1,CK41/CI41))</f>
        <v>0</v>
      </c>
      <c r="CM41" s="87">
        <f>+DK41</f>
        <v>0</v>
      </c>
      <c r="CN41" s="87">
        <f ca="1">OFFSET(DK41,0,14,1,1)</f>
        <v>0</v>
      </c>
      <c r="CO41" s="87">
        <f ca="1">SUM(CN41-CM41)</f>
        <v>0</v>
      </c>
      <c r="CP41" s="22">
        <f ca="1">IF(CO41=0,0,IF(CM41=0,1,CO41/CM41))</f>
        <v>0</v>
      </c>
      <c r="CQ41" s="87">
        <f>SUMIF($C$6:CP$6,CQ$5,$C41:CP41)</f>
        <v>0</v>
      </c>
      <c r="CR41" s="87">
        <f ca="1">SUMIF($C$6:CQ$6,CR$5,$C41:CQ41)</f>
        <v>0</v>
      </c>
      <c r="CS41" s="87">
        <f ca="1">SUM(CR41-CQ41)</f>
        <v>0</v>
      </c>
      <c r="CT41" s="22">
        <f ca="1">IF(CS41=0,0,IF(CQ41=0,1,CS41/CQ41))</f>
        <v>0</v>
      </c>
      <c r="CW41" s="12" t="s">
        <v>16</v>
      </c>
      <c r="CX41" s="81" t="s">
        <v>8</v>
      </c>
      <c r="CY41" s="16"/>
      <c r="CZ41" s="88">
        <f>SUMIF(SIBC!$A$101:$A$111,'2008-2009'!CZ$7,SIBC!D$101:D$111)</f>
        <v>0</v>
      </c>
      <c r="DA41" s="88">
        <f>SUMIF(SIBC!$A$101:$A$111,'2008-2009'!DA$7,SIBC!E$101:E$111)</f>
        <v>0</v>
      </c>
      <c r="DB41" s="88">
        <f>SUMIF(SIBC!$A$101:$A$111,'2008-2009'!DB$7,SIBC!F$101:F$111)</f>
        <v>0</v>
      </c>
      <c r="DC41" s="88">
        <f>SUMIF(SIBC!$A$101:$A$111,'2008-2009'!DC$7,SIBC!G$101:G$111)</f>
        <v>0</v>
      </c>
      <c r="DD41" s="88">
        <f>SUMIF(SIBC!$A$101:$A$111,'2008-2009'!DD$7,SIBC!H$101:H$111)</f>
        <v>0</v>
      </c>
      <c r="DE41" s="88">
        <f>SUMIF(SIBC!$A$101:$A$111,'2008-2009'!DE$7,SIBC!I$101:I$111)</f>
        <v>0</v>
      </c>
      <c r="DF41" s="88">
        <f>SUMIF(SIBC!$A$101:$A$111,'2008-2009'!DF$7,SIBC!J$101:J$111)</f>
        <v>0</v>
      </c>
      <c r="DG41" s="88">
        <f>SUMIF(SIBC!$A$101:$A$111,'2008-2009'!DG$7,SIBC!K$101:K$111)</f>
        <v>0</v>
      </c>
      <c r="DH41" s="88">
        <f>SUMIF(SIBC!$A$101:$A$111,'2008-2009'!DH$7,SIBC!L$101:L$111)</f>
        <v>0</v>
      </c>
      <c r="DI41" s="88">
        <f>SUMIF(SIBC!$A$101:$A$111,'2008-2009'!DI$7,SIBC!M$101:M$111)</f>
        <v>0</v>
      </c>
      <c r="DJ41" s="88">
        <f>SUMIF(SIBC!$A$101:$A$111,'2008-2009'!DJ$7,SIBC!N$101:N$111)</f>
        <v>0</v>
      </c>
      <c r="DK41" s="88">
        <f>SUMIF(SIBC!$A$101:$A$111,'2008-2009'!DK$7,SIBC!O$101:O$111)</f>
        <v>0</v>
      </c>
      <c r="DN41" s="88">
        <f>SUMIF(SIBC!$A$101:$A$111,'2008-2009'!DN$7,SIBC!D$101:D$111)</f>
        <v>0</v>
      </c>
      <c r="DO41" s="88">
        <f>SUMIF(SIBC!$A$101:$A$111,'2008-2009'!DO$7,SIBC!E$101:E$111)</f>
        <v>0</v>
      </c>
      <c r="DP41" s="88">
        <f>SUMIF(SIBC!$A$101:$A$111,'2008-2009'!DP$7,SIBC!F$101:F$111)</f>
        <v>0</v>
      </c>
      <c r="DQ41" s="88">
        <f>SUMIF(SIBC!$A$101:$A$111,'2008-2009'!DQ$7,SIBC!G$101:G$111)</f>
        <v>0</v>
      </c>
      <c r="DR41" s="88">
        <f>SUMIF(SIBC!$A$101:$A$111,'2008-2009'!DR$7,SIBC!H$101:H$111)</f>
        <v>0</v>
      </c>
      <c r="DS41" s="88">
        <f>SUMIF(SIBC!$A$101:$A$111,'2008-2009'!DS$7,SIBC!I$101:I$111)</f>
        <v>0</v>
      </c>
      <c r="DT41" s="88">
        <f>SUMIF(SIBC!$A$101:$A$111,'2008-2009'!DT$7,SIBC!J$101:J$111)</f>
        <v>0</v>
      </c>
      <c r="DU41" s="88">
        <f>SUMIF(SIBC!$A$101:$A$111,'2008-2009'!DU$7,SIBC!K$101:K$111)</f>
        <v>0</v>
      </c>
      <c r="DV41" s="88">
        <f>SUMIF(SIBC!$A$101:$A$111,'2008-2009'!DV$7,SIBC!L$101:L$111)</f>
        <v>0</v>
      </c>
      <c r="DW41" s="88">
        <f>SUMIF(SIBC!$A$101:$A$111,'2008-2009'!DW$7,SIBC!M$101:M$111)</f>
        <v>0</v>
      </c>
      <c r="DX41" s="88">
        <f>SUMIF(SIBC!$A$101:$A$111,'2008-2009'!DX$7,SIBC!N$101:N$111)</f>
        <v>0</v>
      </c>
      <c r="DY41" s="88">
        <f>SUMIF(SIBC!$A$101:$A$111,'2008-2009'!DY$7,SIBC!O$101:O$111)</f>
        <v>0</v>
      </c>
      <c r="DZ41"/>
    </row>
    <row r="42" spans="1:130" s="16" customFormat="1" ht="15.6">
      <c r="A42" s="90"/>
      <c r="B42" s="27" t="s">
        <v>9</v>
      </c>
      <c r="C42" s="14">
        <f>+SUM(C39:C41)</f>
        <v>196556</v>
      </c>
      <c r="D42" s="14">
        <f ca="1">+SUM(D39:D41)</f>
        <v>187667</v>
      </c>
      <c r="E42" s="14">
        <f ca="1">SUM(E39:E41)</f>
        <v>-8889</v>
      </c>
      <c r="F42" s="15">
        <f ca="1">IF(E42=0,0,IF(C42=0,1,E42/C42))</f>
        <v>-4.5223753027127132E-2</v>
      </c>
      <c r="G42" s="14">
        <f>SUM(G39:G41)</f>
        <v>196556</v>
      </c>
      <c r="H42" s="14">
        <f ca="1">SUM(H39:H41)</f>
        <v>187667</v>
      </c>
      <c r="I42" s="14">
        <f ca="1">SUM(I39:I41)</f>
        <v>-8889</v>
      </c>
      <c r="J42" s="15">
        <f ca="1">IF(I42=0,0,IF(G42=0,1,I42/G42))</f>
        <v>-4.5223753027127132E-2</v>
      </c>
      <c r="K42" s="14">
        <f>+SUM(K39:K41)</f>
        <v>181058</v>
      </c>
      <c r="L42" s="14">
        <f ca="1">+SUM(L39:L41)</f>
        <v>183101</v>
      </c>
      <c r="M42" s="14">
        <f ca="1">SUM(M39:M41)</f>
        <v>2043</v>
      </c>
      <c r="N42" s="15">
        <f ca="1">IF(M42=0,0,IF(K42=0,1,M42/K42))</f>
        <v>1.1283677053761779E-2</v>
      </c>
      <c r="O42" s="14">
        <f>SUM(O39:O41)</f>
        <v>377614</v>
      </c>
      <c r="P42" s="14">
        <f ca="1">SUM(P39:P41)</f>
        <v>370768</v>
      </c>
      <c r="Q42" s="14">
        <f ca="1">SUM(Q39:Q41)</f>
        <v>-6846</v>
      </c>
      <c r="R42" s="15">
        <f ca="1">IF(Q42=0,0,IF(O42=0,1,Q42/O42))</f>
        <v>-1.8129624431297568E-2</v>
      </c>
      <c r="S42" s="14">
        <f>+SUM(S39:S41)</f>
        <v>196561</v>
      </c>
      <c r="T42" s="14">
        <f ca="1">+SUM(T39:T41)</f>
        <v>204837</v>
      </c>
      <c r="U42" s="14">
        <f ca="1">SUM(U39:U41)</f>
        <v>8276</v>
      </c>
      <c r="V42" s="15">
        <f ca="1">IF(U42=0,0,IF(S42=0,1,U42/S42))</f>
        <v>4.2103977899990333E-2</v>
      </c>
      <c r="W42" s="14">
        <f>SUM(W39:W41)</f>
        <v>574175</v>
      </c>
      <c r="X42" s="14">
        <f ca="1">SUM(X39:X41)</f>
        <v>575605</v>
      </c>
      <c r="Y42" s="14">
        <f ca="1">SUM(Y39:Y41)</f>
        <v>1430</v>
      </c>
      <c r="Z42" s="15">
        <f ca="1">IF(Y42=0,0,IF(W42=0,1,Y42/W42))</f>
        <v>2.4905298907127618E-3</v>
      </c>
      <c r="AA42" s="14">
        <f>+SUM(AA39:AA41)</f>
        <v>210570</v>
      </c>
      <c r="AB42" s="14">
        <f ca="1">+SUM(AB39:AB41)</f>
        <v>202137</v>
      </c>
      <c r="AC42" s="14">
        <f ca="1">SUM(AC39:AC41)</f>
        <v>-8433</v>
      </c>
      <c r="AD42" s="15">
        <f ca="1">IF(AC42=0,0,IF(AA42=0,1,AC42/AA42))</f>
        <v>-4.0048439948710643E-2</v>
      </c>
      <c r="AE42" s="14">
        <f>SUM(AE39:AE41)</f>
        <v>784745</v>
      </c>
      <c r="AF42" s="14">
        <f ca="1">SUM(AF39:AF41)</f>
        <v>777742</v>
      </c>
      <c r="AG42" s="14">
        <f ca="1">SUM(AG39:AG41)</f>
        <v>-7003</v>
      </c>
      <c r="AH42" s="15">
        <f ca="1">IF(AG42=0,0,IF(AE42=0,1,AG42/AE42))</f>
        <v>-8.9239179606114081E-3</v>
      </c>
      <c r="AI42" s="14">
        <f>+SUM(AI39:AI41)</f>
        <v>233877</v>
      </c>
      <c r="AJ42" s="14">
        <f ca="1">+SUM(AJ39:AJ41)</f>
        <v>230136</v>
      </c>
      <c r="AK42" s="14">
        <f ca="1">SUM(AK39:AK41)</f>
        <v>-3741</v>
      </c>
      <c r="AL42" s="15">
        <f ca="1">IF(AK42=0,0,IF(AI42=0,1,AK42/AI42))</f>
        <v>-1.5995587424158852E-2</v>
      </c>
      <c r="AM42" s="14">
        <f>SUM(AM39:AM41)</f>
        <v>1018622</v>
      </c>
      <c r="AN42" s="14">
        <f ca="1">SUM(AN39:AN41)</f>
        <v>1007878</v>
      </c>
      <c r="AO42" s="14">
        <f ca="1">SUM(AO39:AO41)</f>
        <v>-10744</v>
      </c>
      <c r="AP42" s="15">
        <f ca="1">IF(AO42=0,0,IF(AM42=0,1,AO42/AM42))</f>
        <v>-1.0547582911030785E-2</v>
      </c>
      <c r="AQ42" s="14">
        <f>+SUM(AQ39:AQ41)</f>
        <v>233114</v>
      </c>
      <c r="AR42" s="14">
        <f ca="1">+SUM(AR39:AR41)</f>
        <v>0</v>
      </c>
      <c r="AS42" s="14">
        <f ca="1">SUM(AS39:AS41)</f>
        <v>-233114</v>
      </c>
      <c r="AT42" s="15">
        <f ca="1">IF(AS42=0,0,IF(AQ42=0,1,AS42/AQ42))</f>
        <v>-1</v>
      </c>
      <c r="AU42" s="14">
        <f>SUM(AU39:AU41)</f>
        <v>1251736</v>
      </c>
      <c r="AV42" s="14">
        <f ca="1">SUM(AV39:AV41)</f>
        <v>1007878</v>
      </c>
      <c r="AW42" s="14">
        <f ca="1">SUM(AW39:AW41)</f>
        <v>-243858</v>
      </c>
      <c r="AX42" s="15">
        <f ca="1">IF(AW42=0,0,IF(AU42=0,1,AW42/AU42))</f>
        <v>-0.19481583976173888</v>
      </c>
      <c r="AY42" s="14">
        <f>+SUM(AY39:AY41)</f>
        <v>241454</v>
      </c>
      <c r="AZ42" s="14">
        <f ca="1">+SUM(AZ39:AZ41)</f>
        <v>0</v>
      </c>
      <c r="BA42" s="14">
        <f ca="1">SUM(BA39:BA41)</f>
        <v>-241454</v>
      </c>
      <c r="BB42" s="15">
        <f ca="1">IF(BA42=0,0,IF(AY42=0,1,BA42/AY42))</f>
        <v>-1</v>
      </c>
      <c r="BC42" s="14">
        <f>SUM(BC39:BC41)</f>
        <v>1493190</v>
      </c>
      <c r="BD42" s="14">
        <f ca="1">SUM(BD39:BD41)</f>
        <v>1007878</v>
      </c>
      <c r="BE42" s="14">
        <f ca="1">SUM(BE39:BE41)</f>
        <v>-485312</v>
      </c>
      <c r="BF42" s="15">
        <f ca="1">IF(BE42=0,0,IF(BC42=0,1,BE42/BC42))</f>
        <v>-0.325016910105211</v>
      </c>
      <c r="BG42" s="14">
        <f>+SUM(BG39:BG41)</f>
        <v>239710</v>
      </c>
      <c r="BH42" s="14">
        <f ca="1">+SUM(BH39:BH41)</f>
        <v>137482</v>
      </c>
      <c r="BI42" s="14">
        <f ca="1">SUM(BI39:BI41)</f>
        <v>-102228</v>
      </c>
      <c r="BJ42" s="15">
        <f ca="1">IF(BI42=0,0,IF(BG42=0,1,BI42/BG42))</f>
        <v>-0.42646531225230488</v>
      </c>
      <c r="BK42" s="14">
        <f>SUM(BK39:BK41)</f>
        <v>1732900</v>
      </c>
      <c r="BL42" s="14">
        <f ca="1">SUM(BL39:BL41)</f>
        <v>1145360</v>
      </c>
      <c r="BM42" s="14">
        <f ca="1">SUM(BM39:BM41)</f>
        <v>-587540</v>
      </c>
      <c r="BN42" s="15">
        <f ca="1">IF(BM42=0,0,IF(BK42=0,1,BM42/BK42))</f>
        <v>-0.33905014715217263</v>
      </c>
      <c r="BO42" s="14">
        <f>+SUM(BO39:BO41)</f>
        <v>220939</v>
      </c>
      <c r="BP42" s="14">
        <f ca="1">+SUM(BP39:BP41)</f>
        <v>149622</v>
      </c>
      <c r="BQ42" s="14">
        <f ca="1">SUM(BQ39:BQ41)</f>
        <v>-71317</v>
      </c>
      <c r="BR42" s="15">
        <f ca="1">IF(BQ42=0,0,IF(BO42=0,1,BQ42/BO42))</f>
        <v>-0.32279045347358321</v>
      </c>
      <c r="BS42" s="14">
        <f>SUM(BS39:BS41)</f>
        <v>1953839</v>
      </c>
      <c r="BT42" s="14">
        <f ca="1">SUM(BT39:BT41)</f>
        <v>1294982</v>
      </c>
      <c r="BU42" s="14">
        <f ca="1">SUM(BU39:BU41)</f>
        <v>-658857</v>
      </c>
      <c r="BV42" s="15">
        <f ca="1">IF(BU42=0,0,IF(BS42=0,1,BU42/BS42))</f>
        <v>-0.33721151026261631</v>
      </c>
      <c r="BW42" s="14">
        <f>+SUM(BW39:BW41)</f>
        <v>218951</v>
      </c>
      <c r="BX42" s="14">
        <f ca="1">+SUM(BX39:BX41)</f>
        <v>170733</v>
      </c>
      <c r="BY42" s="14">
        <f ca="1">SUM(BY39:BY41)</f>
        <v>-48218</v>
      </c>
      <c r="BZ42" s="15">
        <f ca="1">IF(BY42=0,0,IF(BW42=0,1,BY42/BW42))</f>
        <v>-0.22022278957392294</v>
      </c>
      <c r="CA42" s="14">
        <f>SUM(CA39:CA41)</f>
        <v>2172790</v>
      </c>
      <c r="CB42" s="14">
        <f ca="1">SUM(CB39:CB41)</f>
        <v>1465715</v>
      </c>
      <c r="CC42" s="14">
        <f ca="1">SUM(CC39:CC41)</f>
        <v>-707075</v>
      </c>
      <c r="CD42" s="15">
        <f ca="1">IF(CC42=0,0,IF(CA42=0,1,CC42/CA42))</f>
        <v>-0.32542261332204214</v>
      </c>
      <c r="CE42" s="14">
        <f>+SUM(CE39:CE41)</f>
        <v>201483</v>
      </c>
      <c r="CF42" s="14">
        <f ca="1">+SUM(CF39:CF41)</f>
        <v>172417</v>
      </c>
      <c r="CG42" s="14">
        <f ca="1">SUM(CG39:CG41)</f>
        <v>-29066</v>
      </c>
      <c r="CH42" s="15">
        <f ca="1">IF(CG42=0,0,IF(CE42=0,1,CG42/CE42))</f>
        <v>-0.14426030980281215</v>
      </c>
      <c r="CI42" s="14">
        <f>SUM(CI39:CI41)</f>
        <v>2374273</v>
      </c>
      <c r="CJ42" s="14">
        <f ca="1">SUM(CJ39:CJ41)</f>
        <v>1638132</v>
      </c>
      <c r="CK42" s="14">
        <f ca="1">SUM(CK39:CK41)</f>
        <v>-736141</v>
      </c>
      <c r="CL42" s="15">
        <f ca="1">IF(CK42=0,0,IF(CI42=0,1,CK42/CI42))</f>
        <v>-0.31004901289784281</v>
      </c>
      <c r="CM42" s="14">
        <f>+SUM(CM39:CM41)</f>
        <v>193529</v>
      </c>
      <c r="CN42" s="14">
        <f ca="1">+SUM(CN39:CN41)</f>
        <v>167261</v>
      </c>
      <c r="CO42" s="14">
        <f ca="1">SUM(CO39:CO41)</f>
        <v>-26268</v>
      </c>
      <c r="CP42" s="15">
        <f ca="1">IF(CO42=0,0,IF(CM42=0,1,CO42/CM42))</f>
        <v>-0.13573159578151078</v>
      </c>
      <c r="CQ42" s="14">
        <f>SUM(CQ39:CQ41)</f>
        <v>2567802</v>
      </c>
      <c r="CR42" s="14">
        <f ca="1">SUM(CR39:CR41)</f>
        <v>1805393</v>
      </c>
      <c r="CS42" s="14">
        <f ca="1">SUM(CS39:CS41)</f>
        <v>-762409</v>
      </c>
      <c r="CT42" s="15">
        <f ca="1">IF(CS42=0,0,IF(CQ42=0,1,CS42/CQ42))</f>
        <v>-0.29691113255617063</v>
      </c>
      <c r="CW42" s="12"/>
      <c r="CX42" s="12"/>
      <c r="CZ42" s="89"/>
      <c r="DA42" s="89"/>
      <c r="DB42" s="89"/>
      <c r="DC42" s="89"/>
      <c r="DD42" s="89"/>
      <c r="DE42" s="89"/>
      <c r="DF42" s="89"/>
      <c r="DG42" s="89"/>
      <c r="DH42" s="89"/>
      <c r="DI42" s="89"/>
      <c r="DJ42" s="89"/>
      <c r="DK42" s="89"/>
      <c r="DL42" s="12"/>
      <c r="DM42" s="12"/>
      <c r="DN42" s="89"/>
      <c r="DO42" s="89"/>
      <c r="DP42" s="89"/>
      <c r="DQ42" s="89"/>
      <c r="DR42" s="89"/>
      <c r="DS42" s="89"/>
      <c r="DT42" s="89"/>
      <c r="DU42" s="89"/>
      <c r="DV42" s="89"/>
      <c r="DW42" s="89"/>
      <c r="DX42" s="89"/>
      <c r="DY42" s="89"/>
      <c r="DZ42"/>
    </row>
    <row r="43" spans="1:130" s="12" customFormat="1" ht="15.6">
      <c r="A43" s="92"/>
      <c r="B43" s="28"/>
      <c r="C43" s="9"/>
      <c r="D43" s="9"/>
      <c r="E43" s="10"/>
      <c r="F43" s="11"/>
      <c r="G43" s="9"/>
      <c r="H43" s="13"/>
      <c r="I43" s="10"/>
      <c r="J43" s="11"/>
      <c r="K43" s="9"/>
      <c r="L43" s="9"/>
      <c r="M43" s="10"/>
      <c r="N43" s="11"/>
      <c r="O43" s="9"/>
      <c r="P43" s="13"/>
      <c r="Q43" s="10"/>
      <c r="R43" s="11"/>
      <c r="S43" s="9"/>
      <c r="T43" s="9"/>
      <c r="U43" s="10"/>
      <c r="V43" s="11"/>
      <c r="W43" s="9"/>
      <c r="X43" s="13"/>
      <c r="Y43" s="10"/>
      <c r="Z43" s="11"/>
      <c r="AA43" s="9"/>
      <c r="AB43" s="9"/>
      <c r="AC43" s="10"/>
      <c r="AD43" s="11"/>
      <c r="AE43" s="9"/>
      <c r="AF43" s="13"/>
      <c r="AG43" s="10"/>
      <c r="AH43" s="11"/>
      <c r="AI43" s="9"/>
      <c r="AJ43" s="9"/>
      <c r="AK43" s="10"/>
      <c r="AL43" s="11"/>
      <c r="AM43" s="9"/>
      <c r="AN43" s="13"/>
      <c r="AO43" s="10"/>
      <c r="AP43" s="11"/>
      <c r="AQ43" s="9"/>
      <c r="AR43" s="9"/>
      <c r="AS43" s="10"/>
      <c r="AT43" s="11"/>
      <c r="AU43" s="9"/>
      <c r="AV43" s="13"/>
      <c r="AW43" s="10"/>
      <c r="AX43" s="11"/>
      <c r="AY43" s="9"/>
      <c r="AZ43" s="9"/>
      <c r="BA43" s="10"/>
      <c r="BB43" s="11"/>
      <c r="BC43" s="9"/>
      <c r="BD43" s="13"/>
      <c r="BE43" s="10"/>
      <c r="BF43" s="11"/>
      <c r="BG43" s="9"/>
      <c r="BH43" s="9"/>
      <c r="BI43" s="10"/>
      <c r="BJ43" s="11"/>
      <c r="BK43" s="9"/>
      <c r="BL43" s="13"/>
      <c r="BM43" s="10"/>
      <c r="BN43" s="11"/>
      <c r="BO43" s="9"/>
      <c r="BP43" s="9"/>
      <c r="BQ43" s="10"/>
      <c r="BR43" s="11"/>
      <c r="BS43" s="9"/>
      <c r="BT43" s="13"/>
      <c r="BU43" s="10"/>
      <c r="BV43" s="11"/>
      <c r="BW43" s="9"/>
      <c r="BX43" s="9"/>
      <c r="BY43" s="10"/>
      <c r="BZ43" s="11"/>
      <c r="CA43" s="9"/>
      <c r="CB43" s="13"/>
      <c r="CC43" s="10"/>
      <c r="CD43" s="11"/>
      <c r="CE43" s="9"/>
      <c r="CF43" s="9"/>
      <c r="CG43" s="10"/>
      <c r="CH43" s="11"/>
      <c r="CI43" s="9"/>
      <c r="CJ43" s="13"/>
      <c r="CK43" s="10"/>
      <c r="CL43" s="11"/>
      <c r="CM43" s="9"/>
      <c r="CN43" s="9"/>
      <c r="CO43" s="10"/>
      <c r="CP43" s="11"/>
      <c r="CQ43" s="9"/>
      <c r="CR43" s="13"/>
      <c r="CS43" s="10"/>
      <c r="CT43" s="11"/>
      <c r="CY43" s="16"/>
      <c r="CZ43" s="89"/>
      <c r="DA43" s="89"/>
      <c r="DB43" s="89"/>
      <c r="DC43" s="89"/>
      <c r="DD43" s="89"/>
      <c r="DE43" s="89"/>
      <c r="DF43" s="89"/>
      <c r="DG43" s="89"/>
      <c r="DH43" s="89"/>
      <c r="DI43" s="89"/>
      <c r="DJ43" s="89"/>
      <c r="DK43" s="89"/>
      <c r="DN43" s="89"/>
      <c r="DO43" s="89"/>
      <c r="DP43" s="89"/>
      <c r="DQ43" s="89"/>
      <c r="DR43" s="89"/>
      <c r="DS43" s="89"/>
      <c r="DT43" s="89"/>
      <c r="DU43" s="89"/>
      <c r="DV43" s="89"/>
      <c r="DW43" s="89"/>
      <c r="DX43" s="89"/>
      <c r="DY43" s="89"/>
      <c r="DZ43"/>
    </row>
    <row r="44" spans="1:130" s="12" customFormat="1" ht="15" customHeight="1">
      <c r="A44" s="99"/>
      <c r="B44" s="31" t="s">
        <v>6</v>
      </c>
      <c r="C44" s="21">
        <f>+CZ44</f>
        <v>85048</v>
      </c>
      <c r="D44" s="21">
        <f ca="1">OFFSET(CZ44,0,14,1,1)</f>
        <v>76659</v>
      </c>
      <c r="E44" s="21">
        <f ca="1">SUM(D44-C44)</f>
        <v>-8389</v>
      </c>
      <c r="F44" s="22">
        <f ca="1">IF(E44=0,0,IF(C44=0,1,E44/C44))</f>
        <v>-9.8638415953343994E-2</v>
      </c>
      <c r="G44" s="21">
        <f>SUMIF($C$6:F$6,G$5,$C44:F44)</f>
        <v>85048</v>
      </c>
      <c r="H44" s="21">
        <f ca="1">SUMIF($C$6:G$6,H$5,$C44:G44)</f>
        <v>76659</v>
      </c>
      <c r="I44" s="21">
        <f ca="1">SUM(H44-G44)</f>
        <v>-8389</v>
      </c>
      <c r="J44" s="22">
        <f ca="1">IF(I44=0,0,IF(G44=0,1,I44/G44))</f>
        <v>-9.8638415953343994E-2</v>
      </c>
      <c r="K44" s="21">
        <f>+DA44</f>
        <v>83227</v>
      </c>
      <c r="L44" s="21">
        <f ca="1">OFFSET(DA44,0,14,1,1)</f>
        <v>79630</v>
      </c>
      <c r="M44" s="21">
        <f ca="1">SUM(L44-K44)</f>
        <v>-3597</v>
      </c>
      <c r="N44" s="22">
        <f ca="1">IF(M44=0,0,IF(K44=0,1,M44/K44))</f>
        <v>-4.3219147632378913E-2</v>
      </c>
      <c r="O44" s="21">
        <f>SUMIF($C$6:N$6,O$5,$C44:N44)</f>
        <v>168275</v>
      </c>
      <c r="P44" s="21">
        <f ca="1">SUMIF($C$6:O$6,P$5,$C44:O44)</f>
        <v>156289</v>
      </c>
      <c r="Q44" s="21">
        <f ca="1">SUM(P44-O44)</f>
        <v>-11986</v>
      </c>
      <c r="R44" s="22">
        <f ca="1">IF(Q44=0,0,IF(O44=0,1,Q44/O44))</f>
        <v>-7.122864358936265E-2</v>
      </c>
      <c r="S44" s="21">
        <f>+DB44</f>
        <v>115499</v>
      </c>
      <c r="T44" s="21">
        <f ca="1">OFFSET(DB44,0,14,1,1)</f>
        <v>107423</v>
      </c>
      <c r="U44" s="21">
        <f ca="1">SUM(T44-S44)</f>
        <v>-8076</v>
      </c>
      <c r="V44" s="22">
        <f ca="1">IF(U44=0,0,IF(S44=0,1,U44/S44))</f>
        <v>-6.9922683313275433E-2</v>
      </c>
      <c r="W44" s="21">
        <f>SUMIF($C$6:V$6,W$5,$C44:V44)</f>
        <v>283774</v>
      </c>
      <c r="X44" s="21">
        <f ca="1">SUMIF($C$6:W$6,X$5,$C44:W44)</f>
        <v>263712</v>
      </c>
      <c r="Y44" s="21">
        <f ca="1">SUM(X44-W44)</f>
        <v>-20062</v>
      </c>
      <c r="Z44" s="22">
        <f ca="1">IF(Y44=0,0,IF(W44=0,1,Y44/W44))</f>
        <v>-7.0697104033491442E-2</v>
      </c>
      <c r="AA44" s="21">
        <f>+DC44</f>
        <v>118521</v>
      </c>
      <c r="AB44" s="21">
        <f ca="1">OFFSET(DC44,0,14,1,1)</f>
        <v>119728</v>
      </c>
      <c r="AC44" s="21">
        <f ca="1">SUM(AB44-AA44)</f>
        <v>1207</v>
      </c>
      <c r="AD44" s="22">
        <f ca="1">IF(AC44=0,0,IF(AA44=0,1,AC44/AA44))</f>
        <v>1.0183849275655792E-2</v>
      </c>
      <c r="AE44" s="21">
        <f>SUMIF($C$6:AD$6,AE$5,$C44:AD44)</f>
        <v>402295</v>
      </c>
      <c r="AF44" s="21">
        <f ca="1">SUMIF($C$6:AE$6,AF$5,$C44:AE44)</f>
        <v>383440</v>
      </c>
      <c r="AG44" s="21">
        <f ca="1">SUM(AF44-AE44)</f>
        <v>-18855</v>
      </c>
      <c r="AH44" s="22">
        <f ca="1">IF(AG44=0,0,IF(AE44=0,1,AG44/AE44))</f>
        <v>-4.6868591456518227E-2</v>
      </c>
      <c r="AI44" s="21">
        <f>+DD44</f>
        <v>148954</v>
      </c>
      <c r="AJ44" s="21">
        <f ca="1">OFFSET(DD44,0,14,1,1)</f>
        <v>146384</v>
      </c>
      <c r="AK44" s="21">
        <f ca="1">SUM(AJ44-AI44)</f>
        <v>-2570</v>
      </c>
      <c r="AL44" s="22">
        <f ca="1">IF(AK44=0,0,IF(AI44=0,1,AK44/AI44))</f>
        <v>-1.7253648777474925E-2</v>
      </c>
      <c r="AM44" s="21">
        <f>SUMIF($C$6:AL$6,AM$5,$C44:AL44)</f>
        <v>551249</v>
      </c>
      <c r="AN44" s="21">
        <f ca="1">SUMIF($C$6:AM$6,AN$5,$C44:AM44)</f>
        <v>529824</v>
      </c>
      <c r="AO44" s="21">
        <f ca="1">SUM(AN44-AM44)</f>
        <v>-21425</v>
      </c>
      <c r="AP44" s="22">
        <f ca="1">IF(AO44=0,0,IF(AM44=0,1,AO44/AM44))</f>
        <v>-3.886628365765743E-2</v>
      </c>
      <c r="AQ44" s="21">
        <f>+DE44</f>
        <v>160017</v>
      </c>
      <c r="AR44" s="21">
        <f ca="1">OFFSET(DE44,0,14,1,1)</f>
        <v>149149</v>
      </c>
      <c r="AS44" s="21">
        <f ca="1">SUM(AR44-AQ44)</f>
        <v>-10868</v>
      </c>
      <c r="AT44" s="22">
        <f ca="1">IF(AS44=0,0,IF(AQ44=0,1,AS44/AQ44))</f>
        <v>-6.7917783735478104E-2</v>
      </c>
      <c r="AU44" s="21">
        <f>SUMIF($C$6:AT$6,AU$5,$C44:AT44)</f>
        <v>711266</v>
      </c>
      <c r="AV44" s="21">
        <f ca="1">SUMIF($C$6:AU$6,AV$5,$C44:AU44)</f>
        <v>678973</v>
      </c>
      <c r="AW44" s="21">
        <f ca="1">SUM(AV44-AU44)</f>
        <v>-32293</v>
      </c>
      <c r="AX44" s="22">
        <f ca="1">IF(AW44=0,0,IF(AU44=0,1,AW44/AU44))</f>
        <v>-4.5402142095924733E-2</v>
      </c>
      <c r="AY44" s="21">
        <f>+DF44</f>
        <v>226237</v>
      </c>
      <c r="AZ44" s="21">
        <f ca="1">OFFSET(DF44,0,14,1,1)</f>
        <v>227053</v>
      </c>
      <c r="BA44" s="21">
        <f ca="1">SUM(AZ44-AY44)</f>
        <v>816</v>
      </c>
      <c r="BB44" s="22">
        <f ca="1">IF(BA44=0,0,IF(AY44=0,1,BA44/AY44))</f>
        <v>3.6068370779315496E-3</v>
      </c>
      <c r="BC44" s="21">
        <f>SUMIF($C$6:BB$6,BC$5,$C44:BB44)</f>
        <v>937503</v>
      </c>
      <c r="BD44" s="21">
        <f ca="1">SUMIF($C$6:BC$6,BD$5,$C44:BC44)</f>
        <v>906026</v>
      </c>
      <c r="BE44" s="21">
        <f ca="1">SUM(BD44-BC44)</f>
        <v>-31477</v>
      </c>
      <c r="BF44" s="22">
        <f ca="1">IF(BE44=0,0,IF(BC44=0,1,BE44/BC44))</f>
        <v>-3.3575359225517146E-2</v>
      </c>
      <c r="BG44" s="21">
        <f>+DG44</f>
        <v>256395</v>
      </c>
      <c r="BH44" s="21">
        <f ca="1">OFFSET(DG44,0,14,1,1)</f>
        <v>235012</v>
      </c>
      <c r="BI44" s="21">
        <f ca="1">SUM(BH44-BG44)</f>
        <v>-21383</v>
      </c>
      <c r="BJ44" s="22">
        <f ca="1">IF(BI44=0,0,IF(BG44=0,1,BI44/BG44))</f>
        <v>-8.3398662220402112E-2</v>
      </c>
      <c r="BK44" s="21">
        <f>SUMIF($C$6:BJ$6,BK$5,$C44:BJ44)</f>
        <v>1193898</v>
      </c>
      <c r="BL44" s="21">
        <f ca="1">SUMIF($C$6:BK$6,BL$5,$C44:BK44)</f>
        <v>1141038</v>
      </c>
      <c r="BM44" s="21">
        <f ca="1">SUM(BL44-BK44)</f>
        <v>-52860</v>
      </c>
      <c r="BN44" s="22">
        <f ca="1">IF(BM44=0,0,IF(BK44=0,1,BM44/BK44))</f>
        <v>-4.4275139082233156E-2</v>
      </c>
      <c r="BO44" s="21">
        <f>+DH44</f>
        <v>144713</v>
      </c>
      <c r="BP44" s="21">
        <f ca="1">OFFSET(DH44,0,14,1,1)</f>
        <v>155451</v>
      </c>
      <c r="BQ44" s="21">
        <f ca="1">SUM(BP44-BO44)</f>
        <v>10738</v>
      </c>
      <c r="BR44" s="22">
        <f ca="1">IF(BQ44=0,0,IF(BO44=0,1,BQ44/BO44))</f>
        <v>7.4202041281709319E-2</v>
      </c>
      <c r="BS44" s="21">
        <f>SUMIF($C$6:BR$6,BS$5,$C44:BR44)</f>
        <v>1338611</v>
      </c>
      <c r="BT44" s="21">
        <f ca="1">SUMIF($C$6:BS$6,BT$5,$C44:BS44)</f>
        <v>1296489</v>
      </c>
      <c r="BU44" s="21">
        <f ca="1">SUM(BT44-BS44)</f>
        <v>-42122</v>
      </c>
      <c r="BV44" s="22">
        <f ca="1">IF(BU44=0,0,IF(BS44=0,1,BU44/BS44))</f>
        <v>-3.1466945961149281E-2</v>
      </c>
      <c r="BW44" s="21">
        <f>+DI44</f>
        <v>133573</v>
      </c>
      <c r="BX44" s="21">
        <f ca="1">OFFSET(DI44,0,14,1,1)</f>
        <v>133473</v>
      </c>
      <c r="BY44" s="21">
        <f ca="1">SUM(BX44-BW44)</f>
        <v>-100</v>
      </c>
      <c r="BZ44" s="22">
        <f ca="1">IF(BY44=0,0,IF(BW44=0,1,BY44/BW44))</f>
        <v>-7.4865429390670265E-4</v>
      </c>
      <c r="CA44" s="21">
        <f>SUMIF($C$6:BZ$6,CA$5,$C44:BZ44)</f>
        <v>1472184</v>
      </c>
      <c r="CB44" s="21">
        <f ca="1">SUMIF($C$6:CA$6,CB$5,$C44:CA44)</f>
        <v>1429962</v>
      </c>
      <c r="CC44" s="21">
        <f ca="1">SUM(CB44-CA44)</f>
        <v>-42222</v>
      </c>
      <c r="CD44" s="22">
        <f ca="1">IF(CC44=0,0,IF(CA44=0,1,CC44/CA44))</f>
        <v>-2.867983893317683E-2</v>
      </c>
      <c r="CE44" s="21">
        <f>+DJ44</f>
        <v>106152</v>
      </c>
      <c r="CF44" s="21">
        <f ca="1">OFFSET(DJ44,0,14,1,1)</f>
        <v>114609</v>
      </c>
      <c r="CG44" s="21">
        <f ca="1">SUM(CF44-CE44)</f>
        <v>8457</v>
      </c>
      <c r="CH44" s="22">
        <f ca="1">IF(CG44=0,0,IF(CE44=0,1,CG44/CE44))</f>
        <v>7.9668776848293016E-2</v>
      </c>
      <c r="CI44" s="21">
        <f>SUMIF($C$6:CH$6,CI$5,$C44:CH44)</f>
        <v>1578336</v>
      </c>
      <c r="CJ44" s="21">
        <f ca="1">SUMIF($C$6:CI$6,CJ$5,$C44:CI44)</f>
        <v>1544571</v>
      </c>
      <c r="CK44" s="21">
        <f ca="1">SUM(CJ44-CI44)</f>
        <v>-33765</v>
      </c>
      <c r="CL44" s="22">
        <f ca="1">IF(CK44=0,0,IF(CI44=0,1,CK44/CI44))</f>
        <v>-2.1392783285688218E-2</v>
      </c>
      <c r="CM44" s="21">
        <f>+DK44</f>
        <v>88080</v>
      </c>
      <c r="CN44" s="21">
        <f ca="1">OFFSET(DK44,0,14,1,1)</f>
        <v>95940</v>
      </c>
      <c r="CO44" s="21">
        <f ca="1">SUM(CN44-CM44)</f>
        <v>7860</v>
      </c>
      <c r="CP44" s="22">
        <f ca="1">IF(CO44=0,0,IF(CM44=0,1,CO44/CM44))</f>
        <v>8.9237057220708446E-2</v>
      </c>
      <c r="CQ44" s="21">
        <f>SUMIF($C$6:CP$6,CQ$5,$C44:CP44)</f>
        <v>1666416</v>
      </c>
      <c r="CR44" s="21">
        <f ca="1">SUMIF($C$6:CQ$6,CR$5,$C44:CQ44)</f>
        <v>1640511</v>
      </c>
      <c r="CS44" s="21">
        <f ca="1">SUM(CR44-CQ44)</f>
        <v>-25905</v>
      </c>
      <c r="CT44" s="22">
        <f ca="1">IF(CS44=0,0,IF(CQ44=0,1,CS44/CQ44))</f>
        <v>-1.5545338018838032E-2</v>
      </c>
      <c r="CW44" s="12" t="s">
        <v>17</v>
      </c>
      <c r="CX44" s="81" t="s">
        <v>6</v>
      </c>
      <c r="CZ44" s="88">
        <f>SUMIF(TIBA!$A$73:$A$78,'2008-2009'!CZ$7,TIBA!D$73:D$78)</f>
        <v>85048</v>
      </c>
      <c r="DA44" s="88">
        <f>SUMIF(TIBA!$A$73:$A$78,'2008-2009'!DA$7,TIBA!E$73:E$78)</f>
        <v>83227</v>
      </c>
      <c r="DB44" s="88">
        <f>SUMIF(TIBA!$A$73:$A$78,'2008-2009'!DB$7,TIBA!F$73:F$78)</f>
        <v>115499</v>
      </c>
      <c r="DC44" s="88">
        <f>SUMIF(TIBA!$A$73:$A$78,'2008-2009'!DC$7,TIBA!G$73:G$78)</f>
        <v>118521</v>
      </c>
      <c r="DD44" s="88">
        <f>SUMIF(TIBA!$A$73:$A$78,'2008-2009'!DD$7,TIBA!H$73:H$78)</f>
        <v>148954</v>
      </c>
      <c r="DE44" s="88">
        <f>SUMIF(TIBA!$A$73:$A$78,'2008-2009'!DE$7,TIBA!I$73:I$78)</f>
        <v>160017</v>
      </c>
      <c r="DF44" s="88">
        <f>SUMIF(TIBA!$A$73:$A$78,'2008-2009'!DF$7,TIBA!J$73:J$78)</f>
        <v>226237</v>
      </c>
      <c r="DG44" s="88">
        <f>SUMIF(TIBA!$A$73:$A$78,'2008-2009'!DG$7,TIBA!K$73:K$78)</f>
        <v>256395</v>
      </c>
      <c r="DH44" s="88">
        <f>SUMIF(TIBA!$A$73:$A$78,'2008-2009'!DH$7,TIBA!L$73:L$78)</f>
        <v>144713</v>
      </c>
      <c r="DI44" s="88">
        <f>SUMIF(TIBA!$A$73:$A$78,'2008-2009'!DI$7,TIBA!M$73:M$78)</f>
        <v>133573</v>
      </c>
      <c r="DJ44" s="88">
        <f>SUMIF(TIBA!$A$73:$A$78,'2008-2009'!DJ$7,TIBA!N$73:N$78)</f>
        <v>106152</v>
      </c>
      <c r="DK44" s="88">
        <f>SUMIF(TIBA!$A$73:$A$78,'2008-2009'!DK$7,TIBA!O$73:O$78)</f>
        <v>88080</v>
      </c>
      <c r="DN44" s="88">
        <f>SUMIF(TIBA!$A$73:$A$78,'2008-2009'!DN$7,TIBA!D$73:D$78)</f>
        <v>76659</v>
      </c>
      <c r="DO44" s="88">
        <f>SUMIF(TIBA!$A$73:$A$78,'2008-2009'!DO$7,TIBA!E$73:E$78)</f>
        <v>79630</v>
      </c>
      <c r="DP44" s="88">
        <f>SUMIF(TIBA!$A$73:$A$78,'2008-2009'!DP$7,TIBA!F$73:F$78)</f>
        <v>107423</v>
      </c>
      <c r="DQ44" s="88">
        <f>SUMIF(TIBA!$A$73:$A$78,'2008-2009'!DQ$7,TIBA!G$73:G$78)</f>
        <v>119728</v>
      </c>
      <c r="DR44" s="88">
        <f>SUMIF(TIBA!$A$73:$A$78,'2008-2009'!DR$7,TIBA!H$73:H$78)</f>
        <v>146384</v>
      </c>
      <c r="DS44" s="88">
        <f>SUMIF(TIBA!$A$73:$A$78,'2008-2009'!DS$7,TIBA!I$73:I$78)</f>
        <v>149149</v>
      </c>
      <c r="DT44" s="88">
        <f>SUMIF(TIBA!$A$73:$A$78,'2008-2009'!DT$7,TIBA!J$73:J$78)</f>
        <v>227053</v>
      </c>
      <c r="DU44" s="88">
        <f>SUMIF(TIBA!$A$73:$A$78,'2008-2009'!DU$7,TIBA!K$73:K$78)</f>
        <v>235012</v>
      </c>
      <c r="DV44" s="88">
        <f>SUMIF(TIBA!$A$73:$A$78,'2008-2009'!DV$7,TIBA!L$73:L$78)</f>
        <v>155451</v>
      </c>
      <c r="DW44" s="88">
        <f>SUMIF(TIBA!$A$73:$A$78,'2008-2009'!DW$7,TIBA!M$73:M$78)</f>
        <v>133473</v>
      </c>
      <c r="DX44" s="88">
        <f>SUMIF(TIBA!$A$73:$A$78,'2008-2009'!DX$7,TIBA!N$73:N$78)</f>
        <v>114609</v>
      </c>
      <c r="DY44" s="88">
        <f>SUMIF(TIBA!$A$73:$A$78,'2008-2009'!DY$7,TIBA!O$73:O$78)</f>
        <v>95940</v>
      </c>
      <c r="DZ44"/>
    </row>
    <row r="45" spans="1:130" s="12" customFormat="1" ht="15.6">
      <c r="A45" s="101" t="str">
        <f>+CW46</f>
        <v>Thousand Islands Bridge</v>
      </c>
      <c r="B45" s="29" t="s">
        <v>7</v>
      </c>
      <c r="C45" s="21">
        <f>+CZ45</f>
        <v>34593</v>
      </c>
      <c r="D45" s="21">
        <f ca="1">OFFSET(CZ45,0,14,1,1)</f>
        <v>27121</v>
      </c>
      <c r="E45" s="21">
        <f ca="1">SUM(D45-C45)</f>
        <v>-7472</v>
      </c>
      <c r="F45" s="22">
        <f ca="1">IF(E45=0,0,IF(C45=0,1,E45/C45))</f>
        <v>-0.21599745613274363</v>
      </c>
      <c r="G45" s="21">
        <f>SUMIF($C$6:F$6,G$5,$C45:F45)</f>
        <v>34593</v>
      </c>
      <c r="H45" s="21">
        <f ca="1">SUMIF($C$6:G$6,H$5,$C45:G45)</f>
        <v>27121</v>
      </c>
      <c r="I45" s="21">
        <f ca="1">SUM(H45-G45)</f>
        <v>-7472</v>
      </c>
      <c r="J45" s="22">
        <f ca="1">IF(I45=0,0,IF(G45=0,1,I45/G45))</f>
        <v>-0.21599745613274363</v>
      </c>
      <c r="K45" s="21">
        <f>+DA45</f>
        <v>32841</v>
      </c>
      <c r="L45" s="21">
        <f ca="1">OFFSET(DA45,0,14,1,1)</f>
        <v>26132</v>
      </c>
      <c r="M45" s="21">
        <f ca="1">SUM(L45-K45)</f>
        <v>-6709</v>
      </c>
      <c r="N45" s="22">
        <f ca="1">IF(M45=0,0,IF(K45=0,1,M45/K45))</f>
        <v>-0.20428732377211412</v>
      </c>
      <c r="O45" s="21">
        <f>SUMIF($C$6:N$6,O$5,$C45:N45)</f>
        <v>67434</v>
      </c>
      <c r="P45" s="21">
        <f ca="1">SUMIF($C$6:O$6,P$5,$C45:O45)</f>
        <v>53253</v>
      </c>
      <c r="Q45" s="21">
        <f ca="1">SUM(P45-O45)</f>
        <v>-14181</v>
      </c>
      <c r="R45" s="22">
        <f ca="1">IF(Q45=0,0,IF(O45=0,1,Q45/O45))</f>
        <v>-0.21029451018773912</v>
      </c>
      <c r="S45" s="21">
        <f>+DB45</f>
        <v>33769</v>
      </c>
      <c r="T45" s="21">
        <f ca="1">OFFSET(DB45,0,14,1,1)</f>
        <v>29305</v>
      </c>
      <c r="U45" s="21">
        <f ca="1">SUM(T45-S45)</f>
        <v>-4464</v>
      </c>
      <c r="V45" s="22">
        <f ca="1">IF(U45=0,0,IF(S45=0,1,U45/S45))</f>
        <v>-0.13219224732743048</v>
      </c>
      <c r="W45" s="21">
        <f>SUMIF($C$6:V$6,W$5,$C45:V45)</f>
        <v>101203</v>
      </c>
      <c r="X45" s="21">
        <f ca="1">SUMIF($C$6:W$6,X$5,$C45:W45)</f>
        <v>82558</v>
      </c>
      <c r="Y45" s="21">
        <f ca="1">SUM(X45-W45)</f>
        <v>-18645</v>
      </c>
      <c r="Z45" s="22">
        <f ca="1">IF(Y45=0,0,IF(W45=0,1,Y45/W45))</f>
        <v>-0.18423366896238255</v>
      </c>
      <c r="AA45" s="21">
        <f>+DC45</f>
        <v>36026</v>
      </c>
      <c r="AB45" s="21">
        <f ca="1">OFFSET(DC45,0,14,1,1)</f>
        <v>29068</v>
      </c>
      <c r="AC45" s="21">
        <f ca="1">SUM(AB45-AA45)</f>
        <v>-6958</v>
      </c>
      <c r="AD45" s="22">
        <f ca="1">IF(AC45=0,0,IF(AA45=0,1,AC45/AA45))</f>
        <v>-0.19313828901349026</v>
      </c>
      <c r="AE45" s="21">
        <f>SUMIF($C$6:AD$6,AE$5,$C45:AD45)</f>
        <v>137229</v>
      </c>
      <c r="AF45" s="21">
        <f ca="1">SUMIF($C$6:AE$6,AF$5,$C45:AE45)</f>
        <v>111626</v>
      </c>
      <c r="AG45" s="21">
        <f ca="1">SUM(AF45-AE45)</f>
        <v>-25603</v>
      </c>
      <c r="AH45" s="22">
        <f ca="1">IF(AG45=0,0,IF(AE45=0,1,AG45/AE45))</f>
        <v>-0.18657135153648283</v>
      </c>
      <c r="AI45" s="21">
        <f>+DD45</f>
        <v>36029</v>
      </c>
      <c r="AJ45" s="21">
        <f ca="1">OFFSET(DD45,0,14,1,1)</f>
        <v>29025</v>
      </c>
      <c r="AK45" s="21">
        <f ca="1">SUM(AJ45-AI45)</f>
        <v>-7004</v>
      </c>
      <c r="AL45" s="22">
        <f ca="1">IF(AK45=0,0,IF(AI45=0,1,AK45/AI45))</f>
        <v>-0.19439895639623636</v>
      </c>
      <c r="AM45" s="21">
        <f>SUMIF($C$6:AL$6,AM$5,$C45:AL45)</f>
        <v>173258</v>
      </c>
      <c r="AN45" s="21">
        <f ca="1">SUMIF($C$6:AM$6,AN$5,$C45:AM45)</f>
        <v>140651</v>
      </c>
      <c r="AO45" s="21">
        <f ca="1">SUM(AN45-AM45)</f>
        <v>-32607</v>
      </c>
      <c r="AP45" s="22">
        <f ca="1">IF(AO45=0,0,IF(AM45=0,1,AO45/AM45))</f>
        <v>-0.18819910191737177</v>
      </c>
      <c r="AQ45" s="21">
        <f>+DE45</f>
        <v>34284</v>
      </c>
      <c r="AR45" s="21">
        <f ca="1">OFFSET(DE45,0,14,1,1)</f>
        <v>30466</v>
      </c>
      <c r="AS45" s="21">
        <f ca="1">SUM(AR45-AQ45)</f>
        <v>-3818</v>
      </c>
      <c r="AT45" s="22">
        <f ca="1">IF(AS45=0,0,IF(AQ45=0,1,AS45/AQ45))</f>
        <v>-0.11136390152840975</v>
      </c>
      <c r="AU45" s="21">
        <f>SUMIF($C$6:AT$6,AU$5,$C45:AT45)</f>
        <v>207542</v>
      </c>
      <c r="AV45" s="21">
        <f ca="1">SUMIF($C$6:AU$6,AV$5,$C45:AU45)</f>
        <v>171117</v>
      </c>
      <c r="AW45" s="21">
        <f ca="1">SUM(AV45-AU45)</f>
        <v>-36425</v>
      </c>
      <c r="AX45" s="22">
        <f ca="1">IF(AW45=0,0,IF(AU45=0,1,AW45/AU45))</f>
        <v>-0.17550664443823419</v>
      </c>
      <c r="AY45" s="21">
        <f>+DF45</f>
        <v>34094</v>
      </c>
      <c r="AZ45" s="21">
        <f ca="1">OFFSET(DF45,0,14,1,1)</f>
        <v>29630</v>
      </c>
      <c r="BA45" s="21">
        <f ca="1">SUM(AZ45-AY45)</f>
        <v>-4464</v>
      </c>
      <c r="BB45" s="22">
        <f ca="1">IF(BA45=0,0,IF(AY45=0,1,BA45/AY45))</f>
        <v>-0.13093212882032029</v>
      </c>
      <c r="BC45" s="21">
        <f>SUMIF($C$6:BB$6,BC$5,$C45:BB45)</f>
        <v>241636</v>
      </c>
      <c r="BD45" s="21">
        <f ca="1">SUMIF($C$6:BC$6,BD$5,$C45:BC45)</f>
        <v>200747</v>
      </c>
      <c r="BE45" s="21">
        <f ca="1">SUM(BD45-BC45)</f>
        <v>-40889</v>
      </c>
      <c r="BF45" s="22">
        <f ca="1">IF(BE45=0,0,IF(BC45=0,1,BE45/BC45))</f>
        <v>-0.16921733516528994</v>
      </c>
      <c r="BG45" s="21">
        <f>+DG45</f>
        <v>32919</v>
      </c>
      <c r="BH45" s="21">
        <f ca="1">OFFSET(DG45,0,14,1,1)</f>
        <v>29291</v>
      </c>
      <c r="BI45" s="21">
        <f ca="1">SUM(BH45-BG45)</f>
        <v>-3628</v>
      </c>
      <c r="BJ45" s="22">
        <f ca="1">IF(BI45=0,0,IF(BG45=0,1,BI45/BG45))</f>
        <v>-0.11020990917099548</v>
      </c>
      <c r="BK45" s="21">
        <f>SUMIF($C$6:BJ$6,BK$5,$C45:BJ45)</f>
        <v>274555</v>
      </c>
      <c r="BL45" s="21">
        <f ca="1">SUMIF($C$6:BK$6,BL$5,$C45:BK45)</f>
        <v>230038</v>
      </c>
      <c r="BM45" s="21">
        <f ca="1">SUM(BL45-BK45)</f>
        <v>-44517</v>
      </c>
      <c r="BN45" s="22">
        <f ca="1">IF(BM45=0,0,IF(BK45=0,1,BM45/BK45))</f>
        <v>-0.16214237584454846</v>
      </c>
      <c r="BO45" s="21">
        <f>+DH45</f>
        <v>33925</v>
      </c>
      <c r="BP45" s="21">
        <f ca="1">OFFSET(DH45,0,14,1,1)</f>
        <v>30695</v>
      </c>
      <c r="BQ45" s="21">
        <f ca="1">SUM(BP45-BO45)</f>
        <v>-3230</v>
      </c>
      <c r="BR45" s="22">
        <f ca="1">IF(BQ45=0,0,IF(BO45=0,1,BQ45/BO45))</f>
        <v>-9.5210022107590275E-2</v>
      </c>
      <c r="BS45" s="21">
        <f>SUMIF($C$6:BR$6,BS$5,$C45:BR45)</f>
        <v>308480</v>
      </c>
      <c r="BT45" s="21">
        <f ca="1">SUMIF($C$6:BS$6,BT$5,$C45:BS45)</f>
        <v>260733</v>
      </c>
      <c r="BU45" s="21">
        <f ca="1">SUM(BT45-BS45)</f>
        <v>-47747</v>
      </c>
      <c r="BV45" s="22">
        <f ca="1">IF(BU45=0,0,IF(BS45=0,1,BU45/BS45))</f>
        <v>-0.15478150933609958</v>
      </c>
      <c r="BW45" s="21">
        <f>+DI45</f>
        <v>33343</v>
      </c>
      <c r="BX45" s="21">
        <f ca="1">OFFSET(DI45,0,14,1,1)</f>
        <v>31926</v>
      </c>
      <c r="BY45" s="21">
        <f ca="1">SUM(BX45-BW45)</f>
        <v>-1417</v>
      </c>
      <c r="BZ45" s="22">
        <f ca="1">IF(BY45=0,0,IF(BW45=0,1,BY45/BW45))</f>
        <v>-4.2497675674054526E-2</v>
      </c>
      <c r="CA45" s="21">
        <f>SUMIF($C$6:BZ$6,CA$5,$C45:BZ45)</f>
        <v>341823</v>
      </c>
      <c r="CB45" s="21">
        <f ca="1">SUMIF($C$6:CA$6,CB$5,$C45:CA45)</f>
        <v>292659</v>
      </c>
      <c r="CC45" s="21">
        <f ca="1">SUM(CB45-CA45)</f>
        <v>-49164</v>
      </c>
      <c r="CD45" s="22">
        <f ca="1">IF(CC45=0,0,IF(CA45=0,1,CC45/CA45))</f>
        <v>-0.14382882368945332</v>
      </c>
      <c r="CE45" s="21">
        <f>+DJ45</f>
        <v>28420</v>
      </c>
      <c r="CF45" s="21">
        <f ca="1">OFFSET(DJ45,0,14,1,1)</f>
        <v>29733</v>
      </c>
      <c r="CG45" s="21">
        <f ca="1">SUM(CF45-CE45)</f>
        <v>1313</v>
      </c>
      <c r="CH45" s="22">
        <f ca="1">IF(CG45=0,0,IF(CE45=0,1,CG45/CE45))</f>
        <v>4.6199859254046446E-2</v>
      </c>
      <c r="CI45" s="21">
        <f>SUMIF($C$6:CH$6,CI$5,$C45:CH45)</f>
        <v>370243</v>
      </c>
      <c r="CJ45" s="21">
        <f ca="1">SUMIF($C$6:CI$6,CJ$5,$C45:CI45)</f>
        <v>322392</v>
      </c>
      <c r="CK45" s="21">
        <f ca="1">SUM(CJ45-CI45)</f>
        <v>-47851</v>
      </c>
      <c r="CL45" s="22">
        <f ca="1">IF(CK45=0,0,IF(CI45=0,1,CK45/CI45))</f>
        <v>-0.12924214637413806</v>
      </c>
      <c r="CM45" s="21">
        <f>+DK45</f>
        <v>25566</v>
      </c>
      <c r="CN45" s="21">
        <f ca="1">OFFSET(DK45,0,14,1,1)</f>
        <v>26371</v>
      </c>
      <c r="CO45" s="21">
        <f ca="1">SUM(CN45-CM45)</f>
        <v>805</v>
      </c>
      <c r="CP45" s="22">
        <f ca="1">IF(CO45=0,0,IF(CM45=0,1,CO45/CM45))</f>
        <v>3.1487131346319329E-2</v>
      </c>
      <c r="CQ45" s="21">
        <f>SUMIF($C$6:CP$6,CQ$5,$C45:CP45)</f>
        <v>395809</v>
      </c>
      <c r="CR45" s="21">
        <f ca="1">SUMIF($C$6:CQ$6,CR$5,$C45:CQ45)</f>
        <v>348763</v>
      </c>
      <c r="CS45" s="21">
        <f ca="1">SUM(CR45-CQ45)</f>
        <v>-47046</v>
      </c>
      <c r="CT45" s="22">
        <f ca="1">IF(CS45=0,0,IF(CQ45=0,1,CS45/CQ45))</f>
        <v>-0.11886035941577883</v>
      </c>
      <c r="CW45" s="12" t="s">
        <v>17</v>
      </c>
      <c r="CX45" s="81" t="s">
        <v>7</v>
      </c>
      <c r="CY45" s="16"/>
      <c r="CZ45" s="88">
        <f>SUMIF(TIBA!$A$87:$A$92,'2008-2009'!CZ$7,TIBA!D$87:D$92)</f>
        <v>34593</v>
      </c>
      <c r="DA45" s="88">
        <f>SUMIF(TIBA!$A$87:$A$92,'2008-2009'!DA$7,TIBA!E$87:E$92)</f>
        <v>32841</v>
      </c>
      <c r="DB45" s="88">
        <f>SUMIF(TIBA!$A$87:$A$92,'2008-2009'!DB$7,TIBA!F$87:F$92)</f>
        <v>33769</v>
      </c>
      <c r="DC45" s="88">
        <f>SUMIF(TIBA!$A$87:$A$92,'2008-2009'!DC$7,TIBA!G$87:G$92)</f>
        <v>36026</v>
      </c>
      <c r="DD45" s="88">
        <f>SUMIF(TIBA!$A$87:$A$92,'2008-2009'!DD$7,TIBA!H$87:H$92)</f>
        <v>36029</v>
      </c>
      <c r="DE45" s="88">
        <f>SUMIF(TIBA!$A$87:$A$92,'2008-2009'!DE$7,TIBA!I$87:I$92)</f>
        <v>34284</v>
      </c>
      <c r="DF45" s="88">
        <f>SUMIF(TIBA!$A$87:$A$92,'2008-2009'!DF$7,TIBA!J$87:J$92)</f>
        <v>34094</v>
      </c>
      <c r="DG45" s="88">
        <f>SUMIF(TIBA!$A$87:$A$92,'2008-2009'!DG$7,TIBA!K$87:K$92)</f>
        <v>32919</v>
      </c>
      <c r="DH45" s="88">
        <f>SUMIF(TIBA!$A$87:$A$92,'2008-2009'!DH$7,TIBA!L$87:L$92)</f>
        <v>33925</v>
      </c>
      <c r="DI45" s="88">
        <f>SUMIF(TIBA!$A$87:$A$92,'2008-2009'!DI$7,TIBA!M$87:M$92)</f>
        <v>33343</v>
      </c>
      <c r="DJ45" s="88">
        <f>SUMIF(TIBA!$A$87:$A$92,'2008-2009'!DJ$7,TIBA!N$87:N$92)</f>
        <v>28420</v>
      </c>
      <c r="DK45" s="88">
        <f>SUMIF(TIBA!$A$87:$A$92,'2008-2009'!DK$7,TIBA!O$87:O$92)</f>
        <v>25566</v>
      </c>
      <c r="DN45" s="88">
        <f>SUMIF(TIBA!$A$87:$A$92,'2008-2009'!DN$7,TIBA!D$87:D$92)</f>
        <v>27121</v>
      </c>
      <c r="DO45" s="88">
        <f>SUMIF(TIBA!$A$87:$A$92,'2008-2009'!DO$7,TIBA!E$87:E$92)</f>
        <v>26132</v>
      </c>
      <c r="DP45" s="88">
        <f>SUMIF(TIBA!$A$87:$A$92,'2008-2009'!DP$7,TIBA!F$87:F$92)</f>
        <v>29305</v>
      </c>
      <c r="DQ45" s="88">
        <f>SUMIF(TIBA!$A$87:$A$92,'2008-2009'!DQ$7,TIBA!G$87:G$92)</f>
        <v>29068</v>
      </c>
      <c r="DR45" s="88">
        <f>SUMIF(TIBA!$A$87:$A$92,'2008-2009'!DR$7,TIBA!H$87:H$92)</f>
        <v>29025</v>
      </c>
      <c r="DS45" s="88">
        <f>SUMIF(TIBA!$A$87:$A$92,'2008-2009'!DS$7,TIBA!I$87:I$92)</f>
        <v>30466</v>
      </c>
      <c r="DT45" s="88">
        <f>SUMIF(TIBA!$A$87:$A$92,'2008-2009'!DT$7,TIBA!J$87:J$92)</f>
        <v>29630</v>
      </c>
      <c r="DU45" s="88">
        <f>SUMIF(TIBA!$A$87:$A$92,'2008-2009'!DU$7,TIBA!K$87:K$92)</f>
        <v>29291</v>
      </c>
      <c r="DV45" s="88">
        <f>SUMIF(TIBA!$A$87:$A$92,'2008-2009'!DV$7,TIBA!L$87:L$92)</f>
        <v>30695</v>
      </c>
      <c r="DW45" s="88">
        <f>SUMIF(TIBA!$A$87:$A$92,'2008-2009'!DW$7,TIBA!M$87:M$92)</f>
        <v>31926</v>
      </c>
      <c r="DX45" s="88">
        <f>SUMIF(TIBA!$A$87:$A$92,'2008-2009'!DX$7,TIBA!N$87:N$92)</f>
        <v>29733</v>
      </c>
      <c r="DY45" s="88">
        <f>SUMIF(TIBA!$A$87:$A$92,'2008-2009'!DY$7,TIBA!O$87:O$92)</f>
        <v>26371</v>
      </c>
      <c r="DZ45"/>
    </row>
    <row r="46" spans="1:130" s="12" customFormat="1" ht="15.6">
      <c r="A46" s="100"/>
      <c r="B46" s="29" t="s">
        <v>8</v>
      </c>
      <c r="C46" s="87">
        <f>+CZ46</f>
        <v>0</v>
      </c>
      <c r="D46" s="87">
        <f ca="1">OFFSET(CZ46,0,14,1,1)</f>
        <v>0</v>
      </c>
      <c r="E46" s="87">
        <f ca="1">SUM(D46-C46)</f>
        <v>0</v>
      </c>
      <c r="F46" s="22">
        <f ca="1">IF(E46=0,0,IF(C46=0,1,E46/C46))</f>
        <v>0</v>
      </c>
      <c r="G46" s="87">
        <f>SUMIF($C$6:F$6,G$5,$C46:F46)</f>
        <v>0</v>
      </c>
      <c r="H46" s="87">
        <f ca="1">SUMIF($C$6:G$6,H$5,$C46:G46)</f>
        <v>0</v>
      </c>
      <c r="I46" s="87">
        <f ca="1">SUM(H46-G46)</f>
        <v>0</v>
      </c>
      <c r="J46" s="22">
        <f ca="1">IF(I46=0,0,IF(G46=0,1,I46/G46))</f>
        <v>0</v>
      </c>
      <c r="K46" s="87">
        <f>+DA46</f>
        <v>0</v>
      </c>
      <c r="L46" s="87">
        <f ca="1">OFFSET(DA46,0,14,1,1)</f>
        <v>0</v>
      </c>
      <c r="M46" s="87">
        <f ca="1">SUM(L46-K46)</f>
        <v>0</v>
      </c>
      <c r="N46" s="22">
        <f ca="1">IF(M46=0,0,IF(K46=0,1,M46/K46))</f>
        <v>0</v>
      </c>
      <c r="O46" s="87">
        <f>SUMIF($C$6:N$6,O$5,$C46:N46)</f>
        <v>0</v>
      </c>
      <c r="P46" s="87">
        <f ca="1">SUMIF($C$6:O$6,P$5,$C46:O46)</f>
        <v>0</v>
      </c>
      <c r="Q46" s="87">
        <f ca="1">SUM(P46-O46)</f>
        <v>0</v>
      </c>
      <c r="R46" s="22">
        <f ca="1">IF(Q46=0,0,IF(O46=0,1,Q46/O46))</f>
        <v>0</v>
      </c>
      <c r="S46" s="87">
        <f>+DB46</f>
        <v>0</v>
      </c>
      <c r="T46" s="87">
        <f ca="1">OFFSET(DB46,0,14,1,1)</f>
        <v>0</v>
      </c>
      <c r="U46" s="87">
        <f ca="1">SUM(T46-S46)</f>
        <v>0</v>
      </c>
      <c r="V46" s="22">
        <f ca="1">IF(U46=0,0,IF(S46=0,1,U46/S46))</f>
        <v>0</v>
      </c>
      <c r="W46" s="87">
        <f>SUMIF($C$6:V$6,W$5,$C46:V46)</f>
        <v>0</v>
      </c>
      <c r="X46" s="87">
        <f ca="1">SUMIF($C$6:W$6,X$5,$C46:W46)</f>
        <v>0</v>
      </c>
      <c r="Y46" s="87">
        <f ca="1">SUM(X46-W46)</f>
        <v>0</v>
      </c>
      <c r="Z46" s="22">
        <f ca="1">IF(Y46=0,0,IF(W46=0,1,Y46/W46))</f>
        <v>0</v>
      </c>
      <c r="AA46" s="87">
        <f>+DC46</f>
        <v>0</v>
      </c>
      <c r="AB46" s="87">
        <f ca="1">OFFSET(DC46,0,14,1,1)</f>
        <v>0</v>
      </c>
      <c r="AC46" s="87">
        <f ca="1">SUM(AB46-AA46)</f>
        <v>0</v>
      </c>
      <c r="AD46" s="22">
        <f ca="1">IF(AC46=0,0,IF(AA46=0,1,AC46/AA46))</f>
        <v>0</v>
      </c>
      <c r="AE46" s="87">
        <f>SUMIF($C$6:AD$6,AE$5,$C46:AD46)</f>
        <v>0</v>
      </c>
      <c r="AF46" s="87">
        <f ca="1">SUMIF($C$6:AE$6,AF$5,$C46:AE46)</f>
        <v>0</v>
      </c>
      <c r="AG46" s="87">
        <f ca="1">SUM(AF46-AE46)</f>
        <v>0</v>
      </c>
      <c r="AH46" s="22">
        <f ca="1">IF(AG46=0,0,IF(AE46=0,1,AG46/AE46))</f>
        <v>0</v>
      </c>
      <c r="AI46" s="87">
        <f>+DD46</f>
        <v>0</v>
      </c>
      <c r="AJ46" s="87">
        <f ca="1">OFFSET(DD46,0,14,1,1)</f>
        <v>0</v>
      </c>
      <c r="AK46" s="87">
        <f ca="1">SUM(AJ46-AI46)</f>
        <v>0</v>
      </c>
      <c r="AL46" s="22">
        <f ca="1">IF(AK46=0,0,IF(AI46=0,1,AK46/AI46))</f>
        <v>0</v>
      </c>
      <c r="AM46" s="87">
        <f>SUMIF($C$6:AL$6,AM$5,$C46:AL46)</f>
        <v>0</v>
      </c>
      <c r="AN46" s="87">
        <f ca="1">SUMIF($C$6:AM$6,AN$5,$C46:AM46)</f>
        <v>0</v>
      </c>
      <c r="AO46" s="87">
        <f ca="1">SUM(AN46-AM46)</f>
        <v>0</v>
      </c>
      <c r="AP46" s="22">
        <f ca="1">IF(AO46=0,0,IF(AM46=0,1,AO46/AM46))</f>
        <v>0</v>
      </c>
      <c r="AQ46" s="87">
        <f>+DE46</f>
        <v>0</v>
      </c>
      <c r="AR46" s="87">
        <f ca="1">OFFSET(DE46,0,14,1,1)</f>
        <v>0</v>
      </c>
      <c r="AS46" s="87">
        <f ca="1">SUM(AR46-AQ46)</f>
        <v>0</v>
      </c>
      <c r="AT46" s="22">
        <f ca="1">IF(AS46=0,0,IF(AQ46=0,1,AS46/AQ46))</f>
        <v>0</v>
      </c>
      <c r="AU46" s="87">
        <f>SUMIF($C$6:AT$6,AU$5,$C46:AT46)</f>
        <v>0</v>
      </c>
      <c r="AV46" s="87">
        <f ca="1">SUMIF($C$6:AU$6,AV$5,$C46:AU46)</f>
        <v>0</v>
      </c>
      <c r="AW46" s="87">
        <f ca="1">SUM(AV46-AU46)</f>
        <v>0</v>
      </c>
      <c r="AX46" s="22">
        <f ca="1">IF(AW46=0,0,IF(AU46=0,1,AW46/AU46))</f>
        <v>0</v>
      </c>
      <c r="AY46" s="87">
        <f>+DF46</f>
        <v>0</v>
      </c>
      <c r="AZ46" s="87">
        <f ca="1">OFFSET(DF46,0,14,1,1)</f>
        <v>0</v>
      </c>
      <c r="BA46" s="87">
        <f ca="1">SUM(AZ46-AY46)</f>
        <v>0</v>
      </c>
      <c r="BB46" s="22">
        <f ca="1">IF(BA46=0,0,IF(AY46=0,1,BA46/AY46))</f>
        <v>0</v>
      </c>
      <c r="BC46" s="87">
        <f>SUMIF($C$6:BB$6,BC$5,$C46:BB46)</f>
        <v>0</v>
      </c>
      <c r="BD46" s="87">
        <f ca="1">SUMIF($C$6:BC$6,BD$5,$C46:BC46)</f>
        <v>0</v>
      </c>
      <c r="BE46" s="87">
        <f ca="1">SUM(BD46-BC46)</f>
        <v>0</v>
      </c>
      <c r="BF46" s="22">
        <f ca="1">IF(BE46=0,0,IF(BC46=0,1,BE46/BC46))</f>
        <v>0</v>
      </c>
      <c r="BG46" s="87">
        <f>+DG46</f>
        <v>0</v>
      </c>
      <c r="BH46" s="87">
        <f ca="1">OFFSET(DG46,0,14,1,1)</f>
        <v>0</v>
      </c>
      <c r="BI46" s="87">
        <f ca="1">SUM(BH46-BG46)</f>
        <v>0</v>
      </c>
      <c r="BJ46" s="22">
        <f ca="1">IF(BI46=0,0,IF(BG46=0,1,BI46/BG46))</f>
        <v>0</v>
      </c>
      <c r="BK46" s="87">
        <f>SUMIF($C$6:BJ$6,BK$5,$C46:BJ46)</f>
        <v>0</v>
      </c>
      <c r="BL46" s="87">
        <f ca="1">SUMIF($C$6:BK$6,BL$5,$C46:BK46)</f>
        <v>0</v>
      </c>
      <c r="BM46" s="87">
        <f ca="1">SUM(BL46-BK46)</f>
        <v>0</v>
      </c>
      <c r="BN46" s="22">
        <f ca="1">IF(BM46=0,0,IF(BK46=0,1,BM46/BK46))</f>
        <v>0</v>
      </c>
      <c r="BO46" s="87">
        <f>+DH46</f>
        <v>0</v>
      </c>
      <c r="BP46" s="87">
        <f ca="1">OFFSET(DH46,0,14,1,1)</f>
        <v>0</v>
      </c>
      <c r="BQ46" s="87">
        <f ca="1">SUM(BP46-BO46)</f>
        <v>0</v>
      </c>
      <c r="BR46" s="22">
        <f ca="1">IF(BQ46=0,0,IF(BO46=0,1,BQ46/BO46))</f>
        <v>0</v>
      </c>
      <c r="BS46" s="87">
        <f>SUMIF($C$6:BR$6,BS$5,$C46:BR46)</f>
        <v>0</v>
      </c>
      <c r="BT46" s="87">
        <f ca="1">SUMIF($C$6:BS$6,BT$5,$C46:BS46)</f>
        <v>0</v>
      </c>
      <c r="BU46" s="87">
        <f ca="1">SUM(BT46-BS46)</f>
        <v>0</v>
      </c>
      <c r="BV46" s="22">
        <f ca="1">IF(BU46=0,0,IF(BS46=0,1,BU46/BS46))</f>
        <v>0</v>
      </c>
      <c r="BW46" s="87">
        <f>+DI46</f>
        <v>0</v>
      </c>
      <c r="BX46" s="87">
        <f ca="1">OFFSET(DI46,0,14,1,1)</f>
        <v>0</v>
      </c>
      <c r="BY46" s="87">
        <f ca="1">SUM(BX46-BW46)</f>
        <v>0</v>
      </c>
      <c r="BZ46" s="22">
        <f ca="1">IF(BY46=0,0,IF(BW46=0,1,BY46/BW46))</f>
        <v>0</v>
      </c>
      <c r="CA46" s="87">
        <f>SUMIF($C$6:BZ$6,CA$5,$C46:BZ46)</f>
        <v>0</v>
      </c>
      <c r="CB46" s="87">
        <f ca="1">SUMIF($C$6:CA$6,CB$5,$C46:CA46)</f>
        <v>0</v>
      </c>
      <c r="CC46" s="87">
        <f ca="1">SUM(CB46-CA46)</f>
        <v>0</v>
      </c>
      <c r="CD46" s="22">
        <f ca="1">IF(CC46=0,0,IF(CA46=0,1,CC46/CA46))</f>
        <v>0</v>
      </c>
      <c r="CE46" s="87">
        <f>+DJ46</f>
        <v>0</v>
      </c>
      <c r="CF46" s="87">
        <f ca="1">OFFSET(DJ46,0,14,1,1)</f>
        <v>0</v>
      </c>
      <c r="CG46" s="87">
        <f ca="1">SUM(CF46-CE46)</f>
        <v>0</v>
      </c>
      <c r="CH46" s="22">
        <f ca="1">IF(CG46=0,0,IF(CE46=0,1,CG46/CE46))</f>
        <v>0</v>
      </c>
      <c r="CI46" s="87">
        <f>SUMIF($C$6:CH$6,CI$5,$C46:CH46)</f>
        <v>0</v>
      </c>
      <c r="CJ46" s="87">
        <f ca="1">SUMIF($C$6:CI$6,CJ$5,$C46:CI46)</f>
        <v>0</v>
      </c>
      <c r="CK46" s="87">
        <f ca="1">SUM(CJ46-CI46)</f>
        <v>0</v>
      </c>
      <c r="CL46" s="22">
        <f ca="1">IF(CK46=0,0,IF(CI46=0,1,CK46/CI46))</f>
        <v>0</v>
      </c>
      <c r="CM46" s="87">
        <f>+DK46</f>
        <v>0</v>
      </c>
      <c r="CN46" s="87">
        <f ca="1">OFFSET(DK46,0,14,1,1)</f>
        <v>0</v>
      </c>
      <c r="CO46" s="87">
        <f ca="1">SUM(CN46-CM46)</f>
        <v>0</v>
      </c>
      <c r="CP46" s="22">
        <f ca="1">IF(CO46=0,0,IF(CM46=0,1,CO46/CM46))</f>
        <v>0</v>
      </c>
      <c r="CQ46" s="87">
        <f>SUMIF($C$6:CP$6,CQ$5,$C46:CP46)</f>
        <v>0</v>
      </c>
      <c r="CR46" s="87">
        <f ca="1">SUMIF($C$6:CQ$6,CR$5,$C46:CQ46)</f>
        <v>0</v>
      </c>
      <c r="CS46" s="87">
        <f ca="1">SUM(CR46-CQ46)</f>
        <v>0</v>
      </c>
      <c r="CT46" s="22">
        <f ca="1">IF(CS46=0,0,IF(CQ46=0,1,CS46/CQ46))</f>
        <v>0</v>
      </c>
      <c r="CW46" s="12" t="s">
        <v>17</v>
      </c>
      <c r="CX46" s="81" t="s">
        <v>8</v>
      </c>
      <c r="CY46" s="16"/>
      <c r="CZ46" s="88">
        <f>SUMIF(TIBA!$A$101:$A$106,'2008-2009'!CZ$7,TIBA!D$101:D$106)</f>
        <v>0</v>
      </c>
      <c r="DA46" s="88">
        <f>SUMIF(TIBA!$A$101:$A$106,'2008-2009'!DA$7,TIBA!E$101:E$106)</f>
        <v>0</v>
      </c>
      <c r="DB46" s="88">
        <f>SUMIF(TIBA!$A$101:$A$106,'2008-2009'!DB$7,TIBA!F$101:F$106)</f>
        <v>0</v>
      </c>
      <c r="DC46" s="88">
        <f>SUMIF(TIBA!$A$101:$A$106,'2008-2009'!DC$7,TIBA!G$101:G$106)</f>
        <v>0</v>
      </c>
      <c r="DD46" s="88">
        <f>SUMIF(TIBA!$A$101:$A$106,'2008-2009'!DD$7,TIBA!H$101:H$106)</f>
        <v>0</v>
      </c>
      <c r="DE46" s="88">
        <f>SUMIF(TIBA!$A$101:$A$106,'2008-2009'!DE$7,TIBA!I$101:I$106)</f>
        <v>0</v>
      </c>
      <c r="DF46" s="88">
        <f>SUMIF(TIBA!$A$101:$A$106,'2008-2009'!DF$7,TIBA!J$101:J$106)</f>
        <v>0</v>
      </c>
      <c r="DG46" s="88">
        <f>SUMIF(TIBA!$A$101:$A$106,'2008-2009'!DG$7,TIBA!K$101:K$106)</f>
        <v>0</v>
      </c>
      <c r="DH46" s="88">
        <f>SUMIF(TIBA!$A$101:$A$106,'2008-2009'!DH$7,TIBA!L$101:L$106)</f>
        <v>0</v>
      </c>
      <c r="DI46" s="88">
        <f>SUMIF(TIBA!$A$101:$A$106,'2008-2009'!DI$7,TIBA!M$101:M$106)</f>
        <v>0</v>
      </c>
      <c r="DJ46" s="88">
        <f>SUMIF(TIBA!$A$101:$A$106,'2008-2009'!DJ$7,TIBA!N$101:N$106)</f>
        <v>0</v>
      </c>
      <c r="DK46" s="88">
        <f>SUMIF(TIBA!$A$101:$A$106,'2008-2009'!DK$7,TIBA!O$101:O$106)</f>
        <v>0</v>
      </c>
      <c r="DN46" s="88">
        <f>SUMIF(TIBA!$A$101:$A$106,'2008-2009'!DN$7,TIBA!D$101:D$106)</f>
        <v>0</v>
      </c>
      <c r="DO46" s="88">
        <f>SUMIF(TIBA!$A$101:$A$106,'2008-2009'!DO$7,TIBA!E$101:E$106)</f>
        <v>0</v>
      </c>
      <c r="DP46" s="88">
        <f>SUMIF(TIBA!$A$101:$A$106,'2008-2009'!DP$7,TIBA!F$101:F$106)</f>
        <v>0</v>
      </c>
      <c r="DQ46" s="88">
        <f>SUMIF(TIBA!$A$101:$A$106,'2008-2009'!DQ$7,TIBA!G$101:G$106)</f>
        <v>0</v>
      </c>
      <c r="DR46" s="88">
        <f>SUMIF(TIBA!$A$101:$A$106,'2008-2009'!DR$7,TIBA!H$101:H$106)</f>
        <v>0</v>
      </c>
      <c r="DS46" s="88">
        <f>SUMIF(TIBA!$A$101:$A$106,'2008-2009'!DS$7,TIBA!I$101:I$106)</f>
        <v>0</v>
      </c>
      <c r="DT46" s="88">
        <f>SUMIF(TIBA!$A$101:$A$106,'2008-2009'!DT$7,TIBA!J$101:J$106)</f>
        <v>0</v>
      </c>
      <c r="DU46" s="88">
        <f>SUMIF(TIBA!$A$101:$A$106,'2008-2009'!DU$7,TIBA!K$101:K$106)</f>
        <v>0</v>
      </c>
      <c r="DV46" s="88">
        <f>SUMIF(TIBA!$A$101:$A$106,'2008-2009'!DV$7,TIBA!L$101:L$106)</f>
        <v>0</v>
      </c>
      <c r="DW46" s="88">
        <f>SUMIF(TIBA!$A$101:$A$106,'2008-2009'!DW$7,TIBA!M$101:M$106)</f>
        <v>0</v>
      </c>
      <c r="DX46" s="88">
        <f>SUMIF(TIBA!$A$101:$A$106,'2008-2009'!DX$7,TIBA!N$101:N$106)</f>
        <v>0</v>
      </c>
      <c r="DY46" s="88">
        <f>SUMIF(TIBA!$A$101:$A$106,'2008-2009'!DY$7,TIBA!O$101:O$106)</f>
        <v>0</v>
      </c>
      <c r="DZ46"/>
    </row>
    <row r="47" spans="1:130" s="16" customFormat="1" ht="15.6">
      <c r="A47" s="90"/>
      <c r="B47" s="27" t="s">
        <v>9</v>
      </c>
      <c r="C47" s="14">
        <f>+SUM(C44:C46)</f>
        <v>119641</v>
      </c>
      <c r="D47" s="14">
        <f ca="1">+SUM(D44:D46)</f>
        <v>103780</v>
      </c>
      <c r="E47" s="14">
        <f ca="1">SUM(E44:E46)</f>
        <v>-15861</v>
      </c>
      <c r="F47" s="15">
        <f ca="1">IF(E47=0,0,IF(C47=0,1,E47/C47))</f>
        <v>-0.13257161006678311</v>
      </c>
      <c r="G47" s="14">
        <f>SUM(G44:G46)</f>
        <v>119641</v>
      </c>
      <c r="H47" s="14">
        <f ca="1">SUM(H44:H46)</f>
        <v>103780</v>
      </c>
      <c r="I47" s="14">
        <f ca="1">SUM(I44:I46)</f>
        <v>-15861</v>
      </c>
      <c r="J47" s="15">
        <f ca="1">IF(I47=0,0,IF(G47=0,1,I47/G47))</f>
        <v>-0.13257161006678311</v>
      </c>
      <c r="K47" s="14">
        <f>+SUM(K44:K46)</f>
        <v>116068</v>
      </c>
      <c r="L47" s="14">
        <f ca="1">+SUM(L44:L46)</f>
        <v>105762</v>
      </c>
      <c r="M47" s="14">
        <f ca="1">SUM(M44:M46)</f>
        <v>-10306</v>
      </c>
      <c r="N47" s="15">
        <f ca="1">IF(M47=0,0,IF(K47=0,1,M47/K47))</f>
        <v>-8.8792776648171756E-2</v>
      </c>
      <c r="O47" s="14">
        <f>SUM(O44:O46)</f>
        <v>235709</v>
      </c>
      <c r="P47" s="14">
        <f ca="1">SUM(P44:P46)</f>
        <v>209542</v>
      </c>
      <c r="Q47" s="14">
        <f ca="1">SUM(Q44:Q46)</f>
        <v>-26167</v>
      </c>
      <c r="R47" s="15">
        <f ca="1">IF(Q47=0,0,IF(O47=0,1,Q47/O47))</f>
        <v>-0.11101400455646582</v>
      </c>
      <c r="S47" s="14">
        <f>+SUM(S44:S46)</f>
        <v>149268</v>
      </c>
      <c r="T47" s="14">
        <f ca="1">+SUM(T44:T46)</f>
        <v>136728</v>
      </c>
      <c r="U47" s="14">
        <f ca="1">SUM(U44:U46)</f>
        <v>-12540</v>
      </c>
      <c r="V47" s="15">
        <f ca="1">IF(U47=0,0,IF(S47=0,1,U47/S47))</f>
        <v>-8.4009968646997349E-2</v>
      </c>
      <c r="W47" s="14">
        <f>SUM(W44:W46)</f>
        <v>384977</v>
      </c>
      <c r="X47" s="14">
        <f ca="1">SUM(X44:X46)</f>
        <v>346270</v>
      </c>
      <c r="Y47" s="14">
        <f ca="1">SUM(Y44:Y46)</f>
        <v>-38707</v>
      </c>
      <c r="Z47" s="15">
        <f ca="1">IF(Y47=0,0,IF(W47=0,1,Y47/W47))</f>
        <v>-0.10054366884255424</v>
      </c>
      <c r="AA47" s="14">
        <f>+SUM(AA44:AA46)</f>
        <v>154547</v>
      </c>
      <c r="AB47" s="14">
        <f ca="1">+SUM(AB44:AB46)</f>
        <v>148796</v>
      </c>
      <c r="AC47" s="14">
        <f ca="1">SUM(AC44:AC46)</f>
        <v>-5751</v>
      </c>
      <c r="AD47" s="15">
        <f ca="1">IF(AC47=0,0,IF(AA47=0,1,AC47/AA47))</f>
        <v>-3.7211980821368257E-2</v>
      </c>
      <c r="AE47" s="14">
        <f>SUM(AE44:AE46)</f>
        <v>539524</v>
      </c>
      <c r="AF47" s="14">
        <f ca="1">SUM(AF44:AF46)</f>
        <v>495066</v>
      </c>
      <c r="AG47" s="14">
        <f ca="1">SUM(AG44:AG46)</f>
        <v>-44458</v>
      </c>
      <c r="AH47" s="15">
        <f ca="1">IF(AG47=0,0,IF(AE47=0,1,AG47/AE47))</f>
        <v>-8.2402265700877067E-2</v>
      </c>
      <c r="AI47" s="14">
        <f>+SUM(AI44:AI46)</f>
        <v>184983</v>
      </c>
      <c r="AJ47" s="14">
        <f ca="1">+SUM(AJ44:AJ46)</f>
        <v>175409</v>
      </c>
      <c r="AK47" s="14">
        <f ca="1">SUM(AK44:AK46)</f>
        <v>-9574</v>
      </c>
      <c r="AL47" s="15">
        <f ca="1">IF(AK47=0,0,IF(AI47=0,1,AK47/AI47))</f>
        <v>-5.1756107317969757E-2</v>
      </c>
      <c r="AM47" s="14">
        <f>SUM(AM44:AM46)</f>
        <v>724507</v>
      </c>
      <c r="AN47" s="14">
        <f ca="1">SUM(AN44:AN46)</f>
        <v>670475</v>
      </c>
      <c r="AO47" s="14">
        <f ca="1">SUM(AO44:AO46)</f>
        <v>-54032</v>
      </c>
      <c r="AP47" s="15">
        <f ca="1">IF(AO47=0,0,IF(AM47=0,1,AO47/AM47))</f>
        <v>-7.4577609326065858E-2</v>
      </c>
      <c r="AQ47" s="14">
        <f>+SUM(AQ44:AQ46)</f>
        <v>194301</v>
      </c>
      <c r="AR47" s="14">
        <f ca="1">+SUM(AR44:AR46)</f>
        <v>179615</v>
      </c>
      <c r="AS47" s="14">
        <f ca="1">SUM(AS44:AS46)</f>
        <v>-14686</v>
      </c>
      <c r="AT47" s="15">
        <f ca="1">IF(AS47=0,0,IF(AQ47=0,1,AS47/AQ47))</f>
        <v>-7.5583759218943808E-2</v>
      </c>
      <c r="AU47" s="14">
        <f>SUM(AU44:AU46)</f>
        <v>918808</v>
      </c>
      <c r="AV47" s="14">
        <f ca="1">SUM(AV44:AV46)</f>
        <v>850090</v>
      </c>
      <c r="AW47" s="14">
        <f ca="1">SUM(AW44:AW46)</f>
        <v>-68718</v>
      </c>
      <c r="AX47" s="15">
        <f ca="1">IF(AW47=0,0,IF(AU47=0,1,AW47/AU47))</f>
        <v>-7.4790380580055896E-2</v>
      </c>
      <c r="AY47" s="14">
        <f>+SUM(AY44:AY46)</f>
        <v>260331</v>
      </c>
      <c r="AZ47" s="14">
        <f ca="1">+SUM(AZ44:AZ46)</f>
        <v>256683</v>
      </c>
      <c r="BA47" s="14">
        <f ca="1">SUM(BA44:BA46)</f>
        <v>-3648</v>
      </c>
      <c r="BB47" s="15">
        <f ca="1">IF(BA47=0,0,IF(AY47=0,1,BA47/AY47))</f>
        <v>-1.4012929693351925E-2</v>
      </c>
      <c r="BC47" s="14">
        <f>SUM(BC44:BC46)</f>
        <v>1179139</v>
      </c>
      <c r="BD47" s="14">
        <f ca="1">SUM(BD44:BD46)</f>
        <v>1106773</v>
      </c>
      <c r="BE47" s="14">
        <f ca="1">SUM(BE44:BE46)</f>
        <v>-72366</v>
      </c>
      <c r="BF47" s="15">
        <f ca="1">IF(BE47=0,0,IF(BC47=0,1,BE47/BC47))</f>
        <v>-6.1371899326542502E-2</v>
      </c>
      <c r="BG47" s="14">
        <f>+SUM(BG44:BG46)</f>
        <v>289314</v>
      </c>
      <c r="BH47" s="14">
        <f ca="1">+SUM(BH44:BH46)</f>
        <v>264303</v>
      </c>
      <c r="BI47" s="14">
        <f ca="1">SUM(BI44:BI46)</f>
        <v>-25011</v>
      </c>
      <c r="BJ47" s="15">
        <f ca="1">IF(BI47=0,0,IF(BG47=0,1,BI47/BG47))</f>
        <v>-8.6449324954893297E-2</v>
      </c>
      <c r="BK47" s="14">
        <f>SUM(BK44:BK46)</f>
        <v>1468453</v>
      </c>
      <c r="BL47" s="14">
        <f ca="1">SUM(BL44:BL46)</f>
        <v>1371076</v>
      </c>
      <c r="BM47" s="14">
        <f ca="1">SUM(BM44:BM46)</f>
        <v>-97377</v>
      </c>
      <c r="BN47" s="15">
        <f ca="1">IF(BM47=0,0,IF(BK47=0,1,BM47/BK47))</f>
        <v>-6.6312643305573959E-2</v>
      </c>
      <c r="BO47" s="14">
        <f>+SUM(BO44:BO46)</f>
        <v>178638</v>
      </c>
      <c r="BP47" s="14">
        <f ca="1">+SUM(BP44:BP46)</f>
        <v>186146</v>
      </c>
      <c r="BQ47" s="14">
        <f ca="1">SUM(BQ44:BQ46)</f>
        <v>7508</v>
      </c>
      <c r="BR47" s="15">
        <f ca="1">IF(BQ47=0,0,IF(BO47=0,1,BQ47/BO47))</f>
        <v>4.2029131539761976E-2</v>
      </c>
      <c r="BS47" s="14">
        <f>SUM(BS44:BS46)</f>
        <v>1647091</v>
      </c>
      <c r="BT47" s="14">
        <f ca="1">SUM(BT44:BT46)</f>
        <v>1557222</v>
      </c>
      <c r="BU47" s="14">
        <f ca="1">SUM(BU44:BU46)</f>
        <v>-89869</v>
      </c>
      <c r="BV47" s="15">
        <f ca="1">IF(BU47=0,0,IF(BS47=0,1,BU47/BS47))</f>
        <v>-5.4562255515936887E-2</v>
      </c>
      <c r="BW47" s="14">
        <f>+SUM(BW44:BW46)</f>
        <v>166916</v>
      </c>
      <c r="BX47" s="14">
        <f ca="1">+SUM(BX44:BX46)</f>
        <v>165399</v>
      </c>
      <c r="BY47" s="14">
        <f ca="1">SUM(BY44:BY46)</f>
        <v>-1517</v>
      </c>
      <c r="BZ47" s="15">
        <f ca="1">IF(BY47=0,0,IF(BW47=0,1,BY47/BW47))</f>
        <v>-9.0884037479930027E-3</v>
      </c>
      <c r="CA47" s="14">
        <f>SUM(CA44:CA46)</f>
        <v>1814007</v>
      </c>
      <c r="CB47" s="14">
        <f ca="1">SUM(CB44:CB46)</f>
        <v>1722621</v>
      </c>
      <c r="CC47" s="14">
        <f ca="1">SUM(CC44:CC46)</f>
        <v>-91386</v>
      </c>
      <c r="CD47" s="15">
        <f ca="1">IF(CC47=0,0,IF(CA47=0,1,CC47/CA47))</f>
        <v>-5.0377975388187585E-2</v>
      </c>
      <c r="CE47" s="14">
        <f>+SUM(CE44:CE46)</f>
        <v>134572</v>
      </c>
      <c r="CF47" s="14">
        <f ca="1">+SUM(CF44:CF46)</f>
        <v>144342</v>
      </c>
      <c r="CG47" s="14">
        <f ca="1">SUM(CG44:CG46)</f>
        <v>9770</v>
      </c>
      <c r="CH47" s="15">
        <f ca="1">IF(CG47=0,0,IF(CE47=0,1,CG47/CE47))</f>
        <v>7.2600540974348302E-2</v>
      </c>
      <c r="CI47" s="14">
        <f>SUM(CI44:CI46)</f>
        <v>1948579</v>
      </c>
      <c r="CJ47" s="14">
        <f ca="1">SUM(CJ44:CJ46)</f>
        <v>1866963</v>
      </c>
      <c r="CK47" s="14">
        <f ca="1">SUM(CK44:CK46)</f>
        <v>-81616</v>
      </c>
      <c r="CL47" s="15">
        <f ca="1">IF(CK47=0,0,IF(CI47=0,1,CK47/CI47))</f>
        <v>-4.1884881239097824E-2</v>
      </c>
      <c r="CM47" s="14">
        <f>+SUM(CM44:CM46)</f>
        <v>113646</v>
      </c>
      <c r="CN47" s="14">
        <f ca="1">+SUM(CN44:CN46)</f>
        <v>122311</v>
      </c>
      <c r="CO47" s="14">
        <f ca="1">SUM(CO44:CO46)</f>
        <v>8665</v>
      </c>
      <c r="CP47" s="15">
        <f ca="1">IF(CO47=0,0,IF(CM47=0,1,CO47/CM47))</f>
        <v>7.6245534378684685E-2</v>
      </c>
      <c r="CQ47" s="14">
        <f>SUM(CQ44:CQ46)</f>
        <v>2062225</v>
      </c>
      <c r="CR47" s="14">
        <f ca="1">SUM(CR44:CR46)</f>
        <v>1989274</v>
      </c>
      <c r="CS47" s="14">
        <f ca="1">SUM(CS44:CS46)</f>
        <v>-72951</v>
      </c>
      <c r="CT47" s="15">
        <f ca="1">IF(CS47=0,0,IF(CQ47=0,1,CS47/CQ47))</f>
        <v>-3.5374898471311325E-2</v>
      </c>
      <c r="CW47" s="12"/>
      <c r="CX47" s="12"/>
      <c r="CZ47" s="89"/>
      <c r="DA47" s="89"/>
      <c r="DB47" s="89"/>
      <c r="DC47" s="89"/>
      <c r="DD47" s="89"/>
      <c r="DE47" s="89"/>
      <c r="DF47" s="89"/>
      <c r="DG47" s="89"/>
      <c r="DH47" s="89"/>
      <c r="DI47" s="89"/>
      <c r="DJ47" s="89"/>
      <c r="DK47" s="89"/>
      <c r="DL47" s="12"/>
      <c r="DM47" s="12"/>
      <c r="DN47" s="89"/>
      <c r="DO47" s="89"/>
      <c r="DP47" s="89"/>
      <c r="DQ47" s="89"/>
      <c r="DR47" s="89"/>
      <c r="DS47" s="89"/>
      <c r="DT47" s="89"/>
      <c r="DU47" s="89"/>
      <c r="DV47" s="89"/>
      <c r="DW47" s="89"/>
      <c r="DX47" s="89"/>
      <c r="DY47" s="89"/>
      <c r="DZ47"/>
    </row>
    <row r="48" spans="1:130" s="12" customFormat="1" ht="15.6">
      <c r="A48" s="91"/>
      <c r="B48" s="28"/>
      <c r="C48" s="9"/>
      <c r="D48" s="9"/>
      <c r="E48" s="10"/>
      <c r="F48" s="11"/>
      <c r="G48" s="9"/>
      <c r="H48" s="13"/>
      <c r="I48" s="10"/>
      <c r="J48" s="11"/>
      <c r="K48" s="9"/>
      <c r="L48" s="9"/>
      <c r="M48" s="10"/>
      <c r="N48" s="11"/>
      <c r="O48" s="9"/>
      <c r="P48" s="13"/>
      <c r="Q48" s="10"/>
      <c r="R48" s="11"/>
      <c r="S48" s="9"/>
      <c r="T48" s="9"/>
      <c r="U48" s="10"/>
      <c r="V48" s="11"/>
      <c r="W48" s="9"/>
      <c r="X48" s="13"/>
      <c r="Y48" s="10"/>
      <c r="Z48" s="11"/>
      <c r="AA48" s="9"/>
      <c r="AB48" s="9"/>
      <c r="AC48" s="10"/>
      <c r="AD48" s="11"/>
      <c r="AE48" s="9"/>
      <c r="AF48" s="13"/>
      <c r="AG48" s="10"/>
      <c r="AH48" s="11"/>
      <c r="AI48" s="9"/>
      <c r="AJ48" s="9"/>
      <c r="AK48" s="10"/>
      <c r="AL48" s="11"/>
      <c r="AM48" s="9"/>
      <c r="AN48" s="13"/>
      <c r="AO48" s="10"/>
      <c r="AP48" s="11"/>
      <c r="AQ48" s="9"/>
      <c r="AR48" s="9"/>
      <c r="AS48" s="10"/>
      <c r="AT48" s="11"/>
      <c r="AU48" s="9"/>
      <c r="AV48" s="13"/>
      <c r="AW48" s="10"/>
      <c r="AX48" s="11"/>
      <c r="AY48" s="9"/>
      <c r="AZ48" s="9"/>
      <c r="BA48" s="10"/>
      <c r="BB48" s="11"/>
      <c r="BC48" s="9"/>
      <c r="BD48" s="13"/>
      <c r="BE48" s="10"/>
      <c r="BF48" s="11"/>
      <c r="BG48" s="9"/>
      <c r="BH48" s="9"/>
      <c r="BI48" s="10"/>
      <c r="BJ48" s="11"/>
      <c r="BK48" s="9"/>
      <c r="BL48" s="13"/>
      <c r="BM48" s="10"/>
      <c r="BN48" s="11"/>
      <c r="BO48" s="9"/>
      <c r="BP48" s="9"/>
      <c r="BQ48" s="10"/>
      <c r="BR48" s="11"/>
      <c r="BS48" s="9"/>
      <c r="BT48" s="13"/>
      <c r="BU48" s="10"/>
      <c r="BV48" s="11"/>
      <c r="BW48" s="9"/>
      <c r="BX48" s="9"/>
      <c r="BY48" s="10"/>
      <c r="BZ48" s="11"/>
      <c r="CA48" s="9"/>
      <c r="CB48" s="13"/>
      <c r="CC48" s="10"/>
      <c r="CD48" s="11"/>
      <c r="CE48" s="9"/>
      <c r="CF48" s="9"/>
      <c r="CG48" s="10"/>
      <c r="CH48" s="11"/>
      <c r="CI48" s="9"/>
      <c r="CJ48" s="13"/>
      <c r="CK48" s="10"/>
      <c r="CL48" s="11"/>
      <c r="CM48" s="9"/>
      <c r="CN48" s="9"/>
      <c r="CO48" s="10"/>
      <c r="CP48" s="11"/>
      <c r="CQ48" s="9"/>
      <c r="CR48" s="13"/>
      <c r="CS48" s="10"/>
      <c r="CT48" s="11"/>
      <c r="CY48" s="16"/>
      <c r="CZ48" s="89"/>
      <c r="DA48" s="89"/>
      <c r="DB48" s="89"/>
      <c r="DC48" s="89"/>
      <c r="DD48" s="89"/>
      <c r="DE48" s="89"/>
      <c r="DF48" s="89"/>
      <c r="DG48" s="89"/>
      <c r="DH48" s="89"/>
      <c r="DI48" s="89"/>
      <c r="DJ48" s="89"/>
      <c r="DK48" s="89"/>
      <c r="DN48" s="89"/>
      <c r="DO48" s="89"/>
      <c r="DP48" s="89"/>
      <c r="DQ48" s="89"/>
      <c r="DR48" s="89"/>
      <c r="DS48" s="89"/>
      <c r="DT48" s="89"/>
      <c r="DU48" s="89"/>
      <c r="DV48" s="89"/>
      <c r="DW48" s="89"/>
      <c r="DX48" s="89"/>
      <c r="DY48" s="89"/>
      <c r="DZ48"/>
    </row>
    <row r="49" spans="1:130" s="12" customFormat="1" ht="15" customHeight="1">
      <c r="A49" s="99"/>
      <c r="B49" s="31" t="s">
        <v>6</v>
      </c>
      <c r="C49" s="87">
        <f>+CZ49</f>
        <v>186021</v>
      </c>
      <c r="D49" s="21">
        <f ca="1">OFFSET(CZ49,0,14,1,1)</f>
        <v>153291</v>
      </c>
      <c r="E49" s="21">
        <f ca="1">SUM(D49-C49)</f>
        <v>-32730</v>
      </c>
      <c r="F49" s="22">
        <f ca="1">IF(E49=0,0,IF(C49=0,1,E49/C49))</f>
        <v>-0.17594787685261343</v>
      </c>
      <c r="G49" s="21">
        <f>SUMIF($C$6:F$6,G$5,$C49:F49)</f>
        <v>186021</v>
      </c>
      <c r="H49" s="21">
        <f ca="1">SUMIF($C$6:G$6,H$5,$C49:G49)</f>
        <v>153291</v>
      </c>
      <c r="I49" s="21">
        <f ca="1">SUM(H49-G49)</f>
        <v>-32730</v>
      </c>
      <c r="J49" s="22">
        <f ca="1">IF(I49=0,0,IF(G49=0,1,I49/G49))</f>
        <v>-0.17594787685261343</v>
      </c>
      <c r="K49" s="21">
        <f>+DA49</f>
        <v>174147</v>
      </c>
      <c r="L49" s="21">
        <f ca="1">OFFSET(DA49,0,14,1,1)</f>
        <v>152795</v>
      </c>
      <c r="M49" s="21">
        <f ca="1">SUM(L49-K49)</f>
        <v>-21352</v>
      </c>
      <c r="N49" s="22">
        <f ca="1">IF(M49=0,0,IF(K49=0,1,M49/K49))</f>
        <v>-0.12260906016181732</v>
      </c>
      <c r="O49" s="21">
        <f>SUMIF($C$6:N$6,O$5,$C49:N49)</f>
        <v>360168</v>
      </c>
      <c r="P49" s="21">
        <f ca="1">SUMIF($C$6:O$6,P$5,$C49:O49)</f>
        <v>306086</v>
      </c>
      <c r="Q49" s="21">
        <f ca="1">SUM(P49-O49)</f>
        <v>-54082</v>
      </c>
      <c r="R49" s="22">
        <f ca="1">IF(Q49=0,0,IF(O49=0,1,Q49/O49))</f>
        <v>-0.15015770418249261</v>
      </c>
      <c r="S49" s="21">
        <f>+DB49</f>
        <v>229103</v>
      </c>
      <c r="T49" s="21">
        <f ca="1">OFFSET(DB49,0,14,1,1)</f>
        <v>200647</v>
      </c>
      <c r="U49" s="21">
        <f ca="1">SUM(T49-S49)</f>
        <v>-28456</v>
      </c>
      <c r="V49" s="22">
        <f ca="1">IF(U49=0,0,IF(S49=0,1,U49/S49))</f>
        <v>-0.12420614308847985</v>
      </c>
      <c r="W49" s="21">
        <f>SUMIF($C$6:V$6,W$5,$C49:V49)</f>
        <v>589271</v>
      </c>
      <c r="X49" s="21">
        <f ca="1">SUMIF($C$6:W$6,X$5,$C49:W49)</f>
        <v>506733</v>
      </c>
      <c r="Y49" s="21">
        <f ca="1">SUM(X49-W49)</f>
        <v>-82538</v>
      </c>
      <c r="Z49" s="22">
        <f ca="1">IF(Y49=0,0,IF(W49=0,1,Y49/W49))</f>
        <v>-0.14006798230355813</v>
      </c>
      <c r="AA49" s="21">
        <f>+DC49</f>
        <v>227980</v>
      </c>
      <c r="AB49" s="21">
        <f ca="1">OFFSET(DC49,0,14,1,1)</f>
        <v>202469</v>
      </c>
      <c r="AC49" s="21">
        <f ca="1">SUM(AB49-AA49)</f>
        <v>-25511</v>
      </c>
      <c r="AD49" s="22">
        <f ca="1">IF(AC49=0,0,IF(AA49=0,1,AC49/AA49))</f>
        <v>-0.11190016668128783</v>
      </c>
      <c r="AE49" s="21">
        <f>SUMIF($C$6:AD$6,AE$5,$C49:AD49)</f>
        <v>817251</v>
      </c>
      <c r="AF49" s="21">
        <f ca="1">SUMIF($C$6:AE$6,AF$5,$C49:AE49)</f>
        <v>709202</v>
      </c>
      <c r="AG49" s="21">
        <f ca="1">SUM(AF49-AE49)</f>
        <v>-108049</v>
      </c>
      <c r="AH49" s="22">
        <f ca="1">IF(AG49=0,0,IF(AE49=0,1,AG49/AE49))</f>
        <v>-0.13221030014034857</v>
      </c>
      <c r="AI49" s="21">
        <f>+DD49</f>
        <v>265800</v>
      </c>
      <c r="AJ49" s="21">
        <f ca="1">OFFSET(DD49,0,14,1,1)</f>
        <v>239161</v>
      </c>
      <c r="AK49" s="21">
        <f ca="1">SUM(AJ49-AI49)</f>
        <v>-26639</v>
      </c>
      <c r="AL49" s="22">
        <f ca="1">IF(AK49=0,0,IF(AI49=0,1,AK49/AI49))</f>
        <v>-0.10022197140707299</v>
      </c>
      <c r="AM49" s="21">
        <f>SUMIF($C$6:AL$6,AM$5,$C49:AL49)</f>
        <v>1083051</v>
      </c>
      <c r="AN49" s="21">
        <f ca="1">SUMIF($C$6:AM$6,AN$5,$C49:AM49)</f>
        <v>948363</v>
      </c>
      <c r="AO49" s="21">
        <f ca="1">SUM(AN49-AM49)</f>
        <v>-134688</v>
      </c>
      <c r="AP49" s="22">
        <f ca="1">IF(AO49=0,0,IF(AM49=0,1,AO49/AM49))</f>
        <v>-0.12435979469110874</v>
      </c>
      <c r="AQ49" s="21">
        <f>+DE49</f>
        <v>261846</v>
      </c>
      <c r="AR49" s="21">
        <f ca="1">OFFSET(DE49,0,14,1,1)</f>
        <v>219095</v>
      </c>
      <c r="AS49" s="21">
        <f ca="1">SUM(AR49-AQ49)</f>
        <v>-42751</v>
      </c>
      <c r="AT49" s="22">
        <f ca="1">IF(AS49=0,0,IF(AQ49=0,1,AS49/AQ49))</f>
        <v>-0.1632677222489555</v>
      </c>
      <c r="AU49" s="21">
        <f>SUMIF($C$6:AT$6,AU$5,$C49:AT49)</f>
        <v>1344897</v>
      </c>
      <c r="AV49" s="21">
        <f ca="1">SUMIF($C$6:AU$6,AV$5,$C49:AU49)</f>
        <v>1167458</v>
      </c>
      <c r="AW49" s="21">
        <f ca="1">SUM(AV49-AU49)</f>
        <v>-177439</v>
      </c>
      <c r="AX49" s="22">
        <f ca="1">IF(AW49=0,0,IF(AU49=0,1,AW49/AU49))</f>
        <v>-0.13193501063650229</v>
      </c>
      <c r="AY49" s="21">
        <f>+DF49</f>
        <v>314563</v>
      </c>
      <c r="AZ49" s="21">
        <f ca="1">OFFSET(DF49,0,14,1,1)</f>
        <v>274110</v>
      </c>
      <c r="BA49" s="21">
        <f ca="1">SUM(AZ49-AY49)</f>
        <v>-40453</v>
      </c>
      <c r="BB49" s="22">
        <f ca="1">IF(BA49=0,0,IF(AY49=0,1,BA49/AY49))</f>
        <v>-0.12860063008046083</v>
      </c>
      <c r="BC49" s="21">
        <f>SUMIF($C$6:BB$6,BC$5,$C49:BB49)</f>
        <v>1659460</v>
      </c>
      <c r="BD49" s="21">
        <f ca="1">SUMIF($C$6:BC$6,BD$5,$C49:BC49)</f>
        <v>1441568</v>
      </c>
      <c r="BE49" s="21">
        <f ca="1">SUM(BD49-BC49)</f>
        <v>-217892</v>
      </c>
      <c r="BF49" s="22">
        <f ca="1">IF(BE49=0,0,IF(BC49=0,1,BE49/BC49))</f>
        <v>-0.13130295397297917</v>
      </c>
      <c r="BG49" s="21">
        <f>+DG49</f>
        <v>343948</v>
      </c>
      <c r="BH49" s="21">
        <f ca="1">OFFSET(DG49,0,14,1,1)</f>
        <v>294214</v>
      </c>
      <c r="BI49" s="21">
        <f ca="1">SUM(BH49-BG49)</f>
        <v>-49734</v>
      </c>
      <c r="BJ49" s="22">
        <f ca="1">IF(BI49=0,0,IF(BG49=0,1,BI49/BG49))</f>
        <v>-0.14459743914777815</v>
      </c>
      <c r="BK49" s="21">
        <f>SUMIF($C$6:BJ$6,BK$5,$C49:BJ49)</f>
        <v>2003408</v>
      </c>
      <c r="BL49" s="21">
        <f ca="1">SUMIF($C$6:BK$6,BL$5,$C49:BK49)</f>
        <v>1735782</v>
      </c>
      <c r="BM49" s="21">
        <f ca="1">SUM(BL49-BK49)</f>
        <v>-267626</v>
      </c>
      <c r="BN49" s="22">
        <f ca="1">IF(BM49=0,0,IF(BK49=0,1,BM49/BK49))</f>
        <v>-0.13358537052861924</v>
      </c>
      <c r="BO49" s="21">
        <f>+DH49</f>
        <v>236202</v>
      </c>
      <c r="BP49" s="21">
        <f ca="1">OFFSET(DH49,0,14,1,1)</f>
        <v>227913</v>
      </c>
      <c r="BQ49" s="21">
        <f ca="1">SUM(BP49-BO49)</f>
        <v>-8289</v>
      </c>
      <c r="BR49" s="22">
        <f ca="1">IF(BQ49=0,0,IF(BO49=0,1,BQ49/BO49))</f>
        <v>-3.5092844260421162E-2</v>
      </c>
      <c r="BS49" s="21">
        <f>SUMIF($C$6:BR$6,BS$5,$C49:BR49)</f>
        <v>2239610</v>
      </c>
      <c r="BT49" s="21">
        <f ca="1">SUMIF($C$6:BS$6,BT$5,$C49:BS49)</f>
        <v>1963695</v>
      </c>
      <c r="BU49" s="21">
        <f ca="1">SUM(BT49-BS49)</f>
        <v>-275915</v>
      </c>
      <c r="BV49" s="22">
        <f ca="1">IF(BU49=0,0,IF(BS49=0,1,BU49/BS49))</f>
        <v>-0.12319778890074611</v>
      </c>
      <c r="BW49" s="21">
        <f>+DI49</f>
        <v>233268</v>
      </c>
      <c r="BX49" s="21">
        <f ca="1">OFFSET(DI49,0,14,1,1)</f>
        <v>223035</v>
      </c>
      <c r="BY49" s="21">
        <f ca="1">SUM(BX49-BW49)</f>
        <v>-10233</v>
      </c>
      <c r="BZ49" s="22">
        <f ca="1">IF(BY49=0,0,IF(BW49=0,1,BY49/BW49))</f>
        <v>-4.3867997324965276E-2</v>
      </c>
      <c r="CA49" s="21">
        <f>SUMIF($C$6:BZ$6,CA$5,$C49:BZ49)</f>
        <v>2472878</v>
      </c>
      <c r="CB49" s="21">
        <f ca="1">SUMIF($C$6:CA$6,CB$5,$C49:CA49)</f>
        <v>2186730</v>
      </c>
      <c r="CC49" s="21">
        <f ca="1">SUM(CB49-CA49)</f>
        <v>-286148</v>
      </c>
      <c r="CD49" s="22">
        <f ca="1">IF(CC49=0,0,IF(CA49=0,1,CC49/CA49))</f>
        <v>-0.11571456416369914</v>
      </c>
      <c r="CE49" s="21">
        <f>+DJ49</f>
        <v>212289</v>
      </c>
      <c r="CF49" s="21">
        <f ca="1">OFFSET(DJ49,0,14,1,1)</f>
        <v>218784</v>
      </c>
      <c r="CG49" s="21">
        <f ca="1">SUM(CF49-CE49)</f>
        <v>6495</v>
      </c>
      <c r="CH49" s="22">
        <f ca="1">IF(CG49=0,0,IF(CE49=0,1,CG49/CE49))</f>
        <v>3.0595085002049095E-2</v>
      </c>
      <c r="CI49" s="21">
        <f>SUMIF($C$6:CH$6,CI$5,$C49:CH49)</f>
        <v>2685167</v>
      </c>
      <c r="CJ49" s="21">
        <f ca="1">SUMIF($C$6:CI$6,CJ$5,$C49:CI49)</f>
        <v>2405514</v>
      </c>
      <c r="CK49" s="21">
        <f ca="1">SUM(CJ49-CI49)</f>
        <v>-279653</v>
      </c>
      <c r="CL49" s="22">
        <f ca="1">IF(CK49=0,0,IF(CI49=0,1,CK49/CI49))</f>
        <v>-0.10414733981163928</v>
      </c>
      <c r="CM49" s="21">
        <f>+DK49</f>
        <v>189947</v>
      </c>
      <c r="CN49" s="21">
        <f ca="1">OFFSET(DK49,0,14,1,1)</f>
        <v>207437</v>
      </c>
      <c r="CO49" s="21">
        <f ca="1">SUM(CN49-CM49)</f>
        <v>17490</v>
      </c>
      <c r="CP49" s="22">
        <f ca="1">IF(CO49=0,0,IF(CM49=0,1,CO49/CM49))</f>
        <v>9.2078316583046854E-2</v>
      </c>
      <c r="CQ49" s="21">
        <f>SUMIF($C$6:CP$6,CQ$5,$C49:CP49)</f>
        <v>2875114</v>
      </c>
      <c r="CR49" s="21">
        <f ca="1">SUMIF($C$6:CQ$6,CR$5,$C49:CQ49)</f>
        <v>2612951</v>
      </c>
      <c r="CS49" s="21">
        <f ca="1">SUM(CR49-CQ49)</f>
        <v>-262163</v>
      </c>
      <c r="CT49" s="22">
        <f ca="1">IF(CS49=0,0,IF(CQ49=0,1,CS49/CQ49))</f>
        <v>-9.1183514810195349E-2</v>
      </c>
      <c r="CW49" s="12" t="s">
        <v>12</v>
      </c>
      <c r="CX49" s="81" t="s">
        <v>6</v>
      </c>
      <c r="CZ49" s="88">
        <f>SUMIF(LQB!$A$73:$A$78,'2008-2009'!CZ$7,LQB!D$73:D$78)</f>
        <v>186021</v>
      </c>
      <c r="DA49" s="88">
        <f>SUMIF(LQB!$A$73:$A$78,'2008-2009'!DA$7,LQB!E$73:E$78)</f>
        <v>174147</v>
      </c>
      <c r="DB49" s="88">
        <f>SUMIF(LQB!$A$73:$A$78,'2008-2009'!DB$7,LQB!F$73:F$78)</f>
        <v>229103</v>
      </c>
      <c r="DC49" s="88">
        <f>SUMIF(LQB!$A$73:$A$78,'2008-2009'!DC$7,LQB!G$73:G$78)</f>
        <v>227980</v>
      </c>
      <c r="DD49" s="88">
        <f>SUMIF(LQB!$A$73:$A$78,'2008-2009'!DD$7,LQB!H$73:H$78)</f>
        <v>265800</v>
      </c>
      <c r="DE49" s="88">
        <f>SUMIF(LQB!$A$73:$A$78,'2008-2009'!DE$7,LQB!I$73:I$78)</f>
        <v>261846</v>
      </c>
      <c r="DF49" s="88">
        <f>SUMIF(LQB!$A$73:$A$78,'2008-2009'!DF$7,LQB!J$73:J$78)</f>
        <v>314563</v>
      </c>
      <c r="DG49" s="88">
        <f>SUMIF(LQB!$A$73:$A$78,'2008-2009'!DG$7,LQB!K$73:K$78)</f>
        <v>343948</v>
      </c>
      <c r="DH49" s="88">
        <f>SUMIF(LQB!$A$73:$A$78,'2008-2009'!DH$7,LQB!L$73:L$78)</f>
        <v>236202</v>
      </c>
      <c r="DI49" s="88">
        <f>SUMIF(LQB!$A$73:$A$78,'2008-2009'!DI$7,LQB!M$73:M$78)</f>
        <v>233268</v>
      </c>
      <c r="DJ49" s="88">
        <f>SUMIF(LQB!$A$73:$A$78,'2008-2009'!DJ$7,LQB!N$73:N$78)</f>
        <v>212289</v>
      </c>
      <c r="DK49" s="88">
        <f>SUMIF(LQB!$A$73:$A$78,'2008-2009'!DK$7,LQB!O$73:O$78)</f>
        <v>189947</v>
      </c>
      <c r="DN49" s="88">
        <f>SUMIF(LQB!$A$73:$A$78,'2008-2009'!DN$7,LQB!D$73:D$78)</f>
        <v>153291</v>
      </c>
      <c r="DO49" s="88">
        <f>SUMIF(LQB!$A$73:$A$78,'2008-2009'!DO$7,LQB!E$73:E$78)</f>
        <v>152795</v>
      </c>
      <c r="DP49" s="88">
        <f>SUMIF(LQB!$A$73:$A$78,'2008-2009'!DP$7,LQB!F$73:F$78)</f>
        <v>200647</v>
      </c>
      <c r="DQ49" s="88">
        <f>SUMIF(LQB!$A$73:$A$78,'2008-2009'!DQ$7,LQB!G$73:G$78)</f>
        <v>202469</v>
      </c>
      <c r="DR49" s="88">
        <f>SUMIF(LQB!$A$73:$A$78,'2008-2009'!DR$7,LQB!H$73:H$78)</f>
        <v>239161</v>
      </c>
      <c r="DS49" s="88">
        <f>SUMIF(LQB!$A$73:$A$78,'2008-2009'!DS$7,LQB!I$73:I$78)</f>
        <v>219095</v>
      </c>
      <c r="DT49" s="88">
        <f>SUMIF(LQB!$A$73:$A$78,'2008-2009'!DT$7,LQB!J$73:J$78)</f>
        <v>274110</v>
      </c>
      <c r="DU49" s="88">
        <f>SUMIF(LQB!$A$73:$A$78,'2008-2009'!DU$7,LQB!K$73:K$78)</f>
        <v>294214</v>
      </c>
      <c r="DV49" s="88">
        <f>SUMIF(LQB!$A$73:$A$78,'2008-2009'!DV$7,LQB!L$73:L$78)</f>
        <v>227913</v>
      </c>
      <c r="DW49" s="88">
        <f>SUMIF(LQB!$A$73:$A$78,'2008-2009'!DW$7,LQB!M$73:M$78)</f>
        <v>223035</v>
      </c>
      <c r="DX49" s="88">
        <f>SUMIF(LQB!$A$73:$A$78,'2008-2009'!DX$7,LQB!N$73:N$78)</f>
        <v>218784</v>
      </c>
      <c r="DY49" s="88">
        <f>SUMIF(LQB!$A$73:$A$78,'2008-2009'!DY$7,LQB!O$73:O$78)</f>
        <v>207437</v>
      </c>
      <c r="DZ49"/>
    </row>
    <row r="50" spans="1:130" s="12" customFormat="1" ht="15.75" customHeight="1">
      <c r="A50" s="101" t="str">
        <f>+CW51</f>
        <v>Lewiston-Queenston Bridge</v>
      </c>
      <c r="B50" s="29" t="s">
        <v>7</v>
      </c>
      <c r="C50" s="87">
        <f>+CZ50</f>
        <v>68426</v>
      </c>
      <c r="D50" s="21">
        <f ca="1">OFFSET(CZ50,0,14,1,1)</f>
        <v>52876</v>
      </c>
      <c r="E50" s="21">
        <f ca="1">SUM(D50-C50)</f>
        <v>-15550</v>
      </c>
      <c r="F50" s="22">
        <f ca="1">IF(E50=0,0,IF(C50=0,1,E50/C50))</f>
        <v>-0.22725279864379036</v>
      </c>
      <c r="G50" s="21">
        <f>SUMIF($C$6:F$6,G$5,$C50:F50)</f>
        <v>68426</v>
      </c>
      <c r="H50" s="21">
        <f ca="1">SUMIF($C$6:G$6,H$5,$C50:G50)</f>
        <v>52876</v>
      </c>
      <c r="I50" s="21">
        <f ca="1">SUM(H50-G50)</f>
        <v>-15550</v>
      </c>
      <c r="J50" s="22">
        <f ca="1">IF(I50=0,0,IF(G50=0,1,I50/G50))</f>
        <v>-0.22725279864379036</v>
      </c>
      <c r="K50" s="21">
        <f>+DA50</f>
        <v>66126</v>
      </c>
      <c r="L50" s="21">
        <f ca="1">OFFSET(DA50,0,14,1,1)</f>
        <v>51276</v>
      </c>
      <c r="M50" s="21">
        <f ca="1">SUM(L50-K50)</f>
        <v>-14850</v>
      </c>
      <c r="N50" s="22">
        <f ca="1">IF(M50=0,0,IF(K50=0,1,M50/K50))</f>
        <v>-0.22457127302422647</v>
      </c>
      <c r="O50" s="21">
        <f>SUMIF($C$6:N$6,O$5,$C50:N50)</f>
        <v>134552</v>
      </c>
      <c r="P50" s="21">
        <f ca="1">SUMIF($C$6:O$6,P$5,$C50:O50)</f>
        <v>104152</v>
      </c>
      <c r="Q50" s="21">
        <f ca="1">SUM(P50-O50)</f>
        <v>-30400</v>
      </c>
      <c r="R50" s="22">
        <f ca="1">IF(Q50=0,0,IF(O50=0,1,Q50/O50))</f>
        <v>-0.22593495451572626</v>
      </c>
      <c r="S50" s="21">
        <f>+DB50</f>
        <v>67714</v>
      </c>
      <c r="T50" s="21">
        <f ca="1">OFFSET(DB50,0,14,1,1)</f>
        <v>55784</v>
      </c>
      <c r="U50" s="21">
        <f ca="1">SUM(T50-S50)</f>
        <v>-11930</v>
      </c>
      <c r="V50" s="22">
        <f ca="1">IF(U50=0,0,IF(S50=0,1,U50/S50))</f>
        <v>-0.17618217798387334</v>
      </c>
      <c r="W50" s="21">
        <f>SUMIF($C$6:V$6,W$5,$C50:V50)</f>
        <v>202266</v>
      </c>
      <c r="X50" s="21">
        <f ca="1">SUMIF($C$6:W$6,X$5,$C50:W50)</f>
        <v>159936</v>
      </c>
      <c r="Y50" s="21">
        <f ca="1">SUM(X50-W50)</f>
        <v>-42330</v>
      </c>
      <c r="Z50" s="22">
        <f ca="1">IF(Y50=0,0,IF(W50=0,1,Y50/W50))</f>
        <v>-0.20927887039838627</v>
      </c>
      <c r="AA50" s="21">
        <f>+DC50</f>
        <v>73190</v>
      </c>
      <c r="AB50" s="21">
        <f ca="1">OFFSET(DC50,0,14,1,1)</f>
        <v>56524</v>
      </c>
      <c r="AC50" s="21">
        <f ca="1">SUM(AB50-AA50)</f>
        <v>-16666</v>
      </c>
      <c r="AD50" s="22">
        <f ca="1">IF(AC50=0,0,IF(AA50=0,1,AC50/AA50))</f>
        <v>-0.22770870337477797</v>
      </c>
      <c r="AE50" s="21">
        <f>SUMIF($C$6:AD$6,AE$5,$C50:AD50)</f>
        <v>275456</v>
      </c>
      <c r="AF50" s="21">
        <f ca="1">SUMIF($C$6:AE$6,AF$5,$C50:AE50)</f>
        <v>216460</v>
      </c>
      <c r="AG50" s="21">
        <f ca="1">SUM(AF50-AE50)</f>
        <v>-58996</v>
      </c>
      <c r="AH50" s="22">
        <f ca="1">IF(AG50=0,0,IF(AE50=0,1,AG50/AE50))</f>
        <v>-0.21417576672862454</v>
      </c>
      <c r="AI50" s="21">
        <f>+DD50</f>
        <v>73136</v>
      </c>
      <c r="AJ50" s="21">
        <f ca="1">OFFSET(DD50,0,14,1,1)</f>
        <v>55658</v>
      </c>
      <c r="AK50" s="21">
        <f ca="1">SUM(AJ50-AI50)</f>
        <v>-17478</v>
      </c>
      <c r="AL50" s="22">
        <f ca="1">IF(AK50=0,0,IF(AI50=0,1,AK50/AI50))</f>
        <v>-0.23897943557208487</v>
      </c>
      <c r="AM50" s="21">
        <f>SUMIF($C$6:AL$6,AM$5,$C50:AL50)</f>
        <v>348592</v>
      </c>
      <c r="AN50" s="21">
        <f ca="1">SUMIF($C$6:AM$6,AN$5,$C50:AM50)</f>
        <v>272118</v>
      </c>
      <c r="AO50" s="21">
        <f ca="1">SUM(AN50-AM50)</f>
        <v>-76474</v>
      </c>
      <c r="AP50" s="22">
        <f ca="1">IF(AO50=0,0,IF(AM50=0,1,AO50/AM50))</f>
        <v>-0.21937967595355029</v>
      </c>
      <c r="AQ50" s="21">
        <f>+DE50</f>
        <v>66898</v>
      </c>
      <c r="AR50" s="21">
        <f ca="1">OFFSET(DE50,0,14,1,1)</f>
        <v>57032</v>
      </c>
      <c r="AS50" s="21">
        <f ca="1">SUM(AR50-AQ50)</f>
        <v>-9866</v>
      </c>
      <c r="AT50" s="22">
        <f ca="1">IF(AS50=0,0,IF(AQ50=0,1,AS50/AQ50))</f>
        <v>-0.1474782504708661</v>
      </c>
      <c r="AU50" s="21">
        <f>SUMIF($C$6:AT$6,AU$5,$C50:AT50)</f>
        <v>415490</v>
      </c>
      <c r="AV50" s="21">
        <f ca="1">SUMIF($C$6:AU$6,AV$5,$C50:AU50)</f>
        <v>329150</v>
      </c>
      <c r="AW50" s="21">
        <f ca="1">SUM(AV50-AU50)</f>
        <v>-86340</v>
      </c>
      <c r="AX50" s="22">
        <f ca="1">IF(AW50=0,0,IF(AU50=0,1,AW50/AU50))</f>
        <v>-0.20780283520662352</v>
      </c>
      <c r="AY50" s="21">
        <f>+DF50</f>
        <v>65622</v>
      </c>
      <c r="AZ50" s="21">
        <f ca="1">OFFSET(DF50,0,14,1,1)</f>
        <v>57322</v>
      </c>
      <c r="BA50" s="21">
        <f ca="1">SUM(AZ50-AY50)</f>
        <v>-8300</v>
      </c>
      <c r="BB50" s="22">
        <f ca="1">IF(BA50=0,0,IF(AY50=0,1,BA50/AY50))</f>
        <v>-0.12648197250921947</v>
      </c>
      <c r="BC50" s="21">
        <f>SUMIF($C$6:BB$6,BC$5,$C50:BB50)</f>
        <v>481112</v>
      </c>
      <c r="BD50" s="21">
        <f ca="1">SUMIF($C$6:BC$6,BD$5,$C50:BC50)</f>
        <v>386472</v>
      </c>
      <c r="BE50" s="21">
        <f ca="1">SUM(BD50-BC50)</f>
        <v>-94640</v>
      </c>
      <c r="BF50" s="22">
        <f ca="1">IF(BE50=0,0,IF(BC50=0,1,BE50/BC50))</f>
        <v>-0.19671095295897836</v>
      </c>
      <c r="BG50" s="21">
        <f>+DG50</f>
        <v>64268</v>
      </c>
      <c r="BH50" s="21">
        <f ca="1">OFFSET(DG50,0,14,1,1)</f>
        <v>57790</v>
      </c>
      <c r="BI50" s="21">
        <f ca="1">SUM(BH50-BG50)</f>
        <v>-6478</v>
      </c>
      <c r="BJ50" s="22">
        <f ca="1">IF(BI50=0,0,IF(BG50=0,1,BI50/BG50))</f>
        <v>-0.10079666396962719</v>
      </c>
      <c r="BK50" s="21">
        <f>SUMIF($C$6:BJ$6,BK$5,$C50:BJ50)</f>
        <v>545380</v>
      </c>
      <c r="BL50" s="21">
        <f ca="1">SUMIF($C$6:BK$6,BL$5,$C50:BK50)</f>
        <v>444262</v>
      </c>
      <c r="BM50" s="21">
        <f ca="1">SUM(BL50-BK50)</f>
        <v>-101118</v>
      </c>
      <c r="BN50" s="22">
        <f ca="1">IF(BM50=0,0,IF(BK50=0,1,BM50/BK50))</f>
        <v>-0.18540833913968241</v>
      </c>
      <c r="BO50" s="21">
        <f>+DH50</f>
        <v>65080</v>
      </c>
      <c r="BP50" s="21">
        <f ca="1">OFFSET(DH50,0,14,1,1)</f>
        <v>59744</v>
      </c>
      <c r="BQ50" s="21">
        <f ca="1">SUM(BP50-BO50)</f>
        <v>-5336</v>
      </c>
      <c r="BR50" s="22">
        <f ca="1">IF(BQ50=0,0,IF(BO50=0,1,BQ50/BO50))</f>
        <v>-8.199139520590043E-2</v>
      </c>
      <c r="BS50" s="21">
        <f>SUMIF($C$6:BR$6,BS$5,$C50:BR50)</f>
        <v>610460</v>
      </c>
      <c r="BT50" s="21">
        <f ca="1">SUMIF($C$6:BS$6,BT$5,$C50:BS50)</f>
        <v>504006</v>
      </c>
      <c r="BU50" s="21">
        <f ca="1">SUM(BT50-BS50)</f>
        <v>-106454</v>
      </c>
      <c r="BV50" s="22">
        <f ca="1">IF(BU50=0,0,IF(BS50=0,1,BU50/BS50))</f>
        <v>-0.17438325197392129</v>
      </c>
      <c r="BW50" s="21">
        <f>+DI50</f>
        <v>66970</v>
      </c>
      <c r="BX50" s="21">
        <f ca="1">OFFSET(DI50,0,14,1,1)</f>
        <v>60928</v>
      </c>
      <c r="BY50" s="21">
        <f ca="1">SUM(BX50-BW50)</f>
        <v>-6042</v>
      </c>
      <c r="BZ50" s="22">
        <f ca="1">IF(BY50=0,0,IF(BW50=0,1,BY50/BW50))</f>
        <v>-9.0219501269225025E-2</v>
      </c>
      <c r="CA50" s="21">
        <f>SUMIF($C$6:BZ$6,CA$5,$C50:BZ50)</f>
        <v>677430</v>
      </c>
      <c r="CB50" s="21">
        <f ca="1">SUMIF($C$6:CA$6,CB$5,$C50:CA50)</f>
        <v>564934</v>
      </c>
      <c r="CC50" s="21">
        <f ca="1">SUM(CB50-CA50)</f>
        <v>-112496</v>
      </c>
      <c r="CD50" s="22">
        <f ca="1">IF(CC50=0,0,IF(CA50=0,1,CC50/CA50))</f>
        <v>-0.16606291424944275</v>
      </c>
      <c r="CE50" s="21">
        <f>+DJ50</f>
        <v>57190</v>
      </c>
      <c r="CF50" s="21">
        <f ca="1">OFFSET(DJ50,0,14,1,1)</f>
        <v>55474</v>
      </c>
      <c r="CG50" s="21">
        <f ca="1">SUM(CF50-CE50)</f>
        <v>-1716</v>
      </c>
      <c r="CH50" s="22">
        <f ca="1">IF(CG50=0,0,IF(CE50=0,1,CG50/CE50))</f>
        <v>-3.0005245672320335E-2</v>
      </c>
      <c r="CI50" s="21">
        <f>SUMIF($C$6:CH$6,CI$5,$C50:CH50)</f>
        <v>734620</v>
      </c>
      <c r="CJ50" s="21">
        <f ca="1">SUMIF($C$6:CI$6,CJ$5,$C50:CI50)</f>
        <v>620408</v>
      </c>
      <c r="CK50" s="21">
        <f ca="1">SUM(CJ50-CI50)</f>
        <v>-114212</v>
      </c>
      <c r="CL50" s="22">
        <f ca="1">IF(CK50=0,0,IF(CI50=0,1,CK50/CI50))</f>
        <v>-0.15547085568048788</v>
      </c>
      <c r="CM50" s="21">
        <f>+DK50</f>
        <v>55274</v>
      </c>
      <c r="CN50" s="21">
        <f ca="1">OFFSET(DK50,0,14,1,1)</f>
        <v>54504</v>
      </c>
      <c r="CO50" s="21">
        <f ca="1">SUM(CN50-CM50)</f>
        <v>-770</v>
      </c>
      <c r="CP50" s="22">
        <f ca="1">IF(CO50=0,0,IF(CM50=0,1,CO50/CM50))</f>
        <v>-1.3930600282230343E-2</v>
      </c>
      <c r="CQ50" s="21">
        <f>SUMIF($C$6:CP$6,CQ$5,$C50:CP50)</f>
        <v>789894</v>
      </c>
      <c r="CR50" s="21">
        <f ca="1">SUMIF($C$6:CQ$6,CR$5,$C50:CQ50)</f>
        <v>674912</v>
      </c>
      <c r="CS50" s="21">
        <f ca="1">SUM(CR50-CQ50)</f>
        <v>-114982</v>
      </c>
      <c r="CT50" s="22">
        <f ca="1">IF(CS50=0,0,IF(CQ50=0,1,CS50/CQ50))</f>
        <v>-0.14556636713280516</v>
      </c>
      <c r="CW50" s="12" t="s">
        <v>12</v>
      </c>
      <c r="CX50" s="81" t="s">
        <v>7</v>
      </c>
      <c r="CY50" s="16"/>
      <c r="CZ50" s="88">
        <f>SUMIF(LQB!$A$87:$A$92,'2008-2009'!CZ$7,LQB!D$87:D$92)</f>
        <v>68426</v>
      </c>
      <c r="DA50" s="88">
        <f>SUMIF(LQB!$A$87:$A$92,'2008-2009'!DA$7,LQB!E$87:E$92)</f>
        <v>66126</v>
      </c>
      <c r="DB50" s="88">
        <f>SUMIF(LQB!$A$87:$A$92,'2008-2009'!DB$7,LQB!F$87:F$92)</f>
        <v>67714</v>
      </c>
      <c r="DC50" s="88">
        <f>SUMIF(LQB!$A$87:$A$92,'2008-2009'!DC$7,LQB!G$87:G$92)</f>
        <v>73190</v>
      </c>
      <c r="DD50" s="88">
        <f>SUMIF(LQB!$A$87:$A$92,'2008-2009'!DD$7,LQB!H$87:H$92)</f>
        <v>73136</v>
      </c>
      <c r="DE50" s="88">
        <f>SUMIF(LQB!$A$87:$A$92,'2008-2009'!DE$7,LQB!I$87:I$92)</f>
        <v>66898</v>
      </c>
      <c r="DF50" s="88">
        <f>SUMIF(LQB!$A$87:$A$92,'2008-2009'!DF$7,LQB!J$87:J$92)</f>
        <v>65622</v>
      </c>
      <c r="DG50" s="88">
        <f>SUMIF(LQB!$A$87:$A$92,'2008-2009'!DG$7,LQB!K$87:K$92)</f>
        <v>64268</v>
      </c>
      <c r="DH50" s="88">
        <f>SUMIF(LQB!$A$87:$A$92,'2008-2009'!DH$7,LQB!L$87:L$92)</f>
        <v>65080</v>
      </c>
      <c r="DI50" s="88">
        <f>SUMIF(LQB!$A$87:$A$92,'2008-2009'!DI$7,LQB!M$87:M$92)</f>
        <v>66970</v>
      </c>
      <c r="DJ50" s="88">
        <f>SUMIF(LQB!$A$87:$A$92,'2008-2009'!DJ$7,LQB!N$87:N$92)</f>
        <v>57190</v>
      </c>
      <c r="DK50" s="88">
        <f>SUMIF(LQB!$A$87:$A$92,'2008-2009'!DK$7,LQB!O$87:O$92)</f>
        <v>55274</v>
      </c>
      <c r="DN50" s="88">
        <f>SUMIF(LQB!$A$87:$A$92,'2008-2009'!DN$7,LQB!D$87:D$92)</f>
        <v>52876</v>
      </c>
      <c r="DO50" s="88">
        <f>SUMIF(LQB!$A$87:$A$92,'2008-2009'!DO$7,LQB!E$87:E$92)</f>
        <v>51276</v>
      </c>
      <c r="DP50" s="88">
        <f>SUMIF(LQB!$A$87:$A$92,'2008-2009'!DP$7,LQB!F$87:F$92)</f>
        <v>55784</v>
      </c>
      <c r="DQ50" s="88">
        <f>SUMIF(LQB!$A$87:$A$92,'2008-2009'!DQ$7,LQB!G$87:G$92)</f>
        <v>56524</v>
      </c>
      <c r="DR50" s="88">
        <f>SUMIF(LQB!$A$87:$A$92,'2008-2009'!DR$7,LQB!H$87:H$92)</f>
        <v>55658</v>
      </c>
      <c r="DS50" s="88">
        <f>SUMIF(LQB!$A$87:$A$92,'2008-2009'!DS$7,LQB!I$87:I$92)</f>
        <v>57032</v>
      </c>
      <c r="DT50" s="88">
        <f>SUMIF(LQB!$A$87:$A$92,'2008-2009'!DT$7,LQB!J$87:J$92)</f>
        <v>57322</v>
      </c>
      <c r="DU50" s="88">
        <f>SUMIF(LQB!$A$87:$A$92,'2008-2009'!DU$7,LQB!K$87:K$92)</f>
        <v>57790</v>
      </c>
      <c r="DV50" s="88">
        <f>SUMIF(LQB!$A$87:$A$92,'2008-2009'!DV$7,LQB!L$87:L$92)</f>
        <v>59744</v>
      </c>
      <c r="DW50" s="88">
        <f>SUMIF(LQB!$A$87:$A$92,'2008-2009'!DW$7,LQB!M$87:M$92)</f>
        <v>60928</v>
      </c>
      <c r="DX50" s="88">
        <f>SUMIF(LQB!$A$87:$A$92,'2008-2009'!DX$7,LQB!N$87:N$92)</f>
        <v>55474</v>
      </c>
      <c r="DY50" s="88">
        <f>SUMIF(LQB!$A$87:$A$92,'2008-2009'!DY$7,LQB!O$87:O$92)</f>
        <v>54504</v>
      </c>
      <c r="DZ50"/>
    </row>
    <row r="51" spans="1:130" s="12" customFormat="1" ht="15.6">
      <c r="A51" s="100"/>
      <c r="B51" s="29" t="s">
        <v>8</v>
      </c>
      <c r="C51" s="87">
        <f>+CZ51</f>
        <v>380</v>
      </c>
      <c r="D51" s="87">
        <f ca="1">OFFSET(CZ51,0,14,1,1)</f>
        <v>334</v>
      </c>
      <c r="E51" s="87">
        <f ca="1">SUM(D51-C51)</f>
        <v>-46</v>
      </c>
      <c r="F51" s="22">
        <f ca="1">IF(E51=0,0,IF(C51=0,1,E51/C51))</f>
        <v>-0.12105263157894737</v>
      </c>
      <c r="G51" s="87">
        <f>SUMIF($C$6:F$6,G$5,$C51:F51)</f>
        <v>380</v>
      </c>
      <c r="H51" s="87">
        <f ca="1">SUMIF($C$6:G$6,H$5,$C51:G51)</f>
        <v>334</v>
      </c>
      <c r="I51" s="87">
        <f ca="1">SUM(H51-G51)</f>
        <v>-46</v>
      </c>
      <c r="J51" s="22">
        <f ca="1">IF(I51=0,0,IF(G51=0,1,I51/G51))</f>
        <v>-0.12105263157894737</v>
      </c>
      <c r="K51" s="87">
        <f>+DA51</f>
        <v>408</v>
      </c>
      <c r="L51" s="87">
        <f ca="1">OFFSET(DA51,0,14,1,1)</f>
        <v>364</v>
      </c>
      <c r="M51" s="87">
        <f ca="1">SUM(L51-K51)</f>
        <v>-44</v>
      </c>
      <c r="N51" s="22">
        <f ca="1">IF(M51=0,0,IF(K51=0,1,M51/K51))</f>
        <v>-0.10784313725490197</v>
      </c>
      <c r="O51" s="87">
        <f>SUMIF($C$6:N$6,O$5,$C51:N51)</f>
        <v>788</v>
      </c>
      <c r="P51" s="87">
        <f ca="1">SUMIF($C$6:O$6,P$5,$C51:O51)</f>
        <v>698</v>
      </c>
      <c r="Q51" s="87">
        <f ca="1">SUM(P51-O51)</f>
        <v>-90</v>
      </c>
      <c r="R51" s="22">
        <f ca="1">IF(Q51=0,0,IF(O51=0,1,Q51/O51))</f>
        <v>-0.11421319796954314</v>
      </c>
      <c r="S51" s="87">
        <f>+DB51</f>
        <v>546</v>
      </c>
      <c r="T51" s="87">
        <f ca="1">OFFSET(DB51,0,14,1,1)</f>
        <v>418</v>
      </c>
      <c r="U51" s="87">
        <f ca="1">SUM(T51-S51)</f>
        <v>-128</v>
      </c>
      <c r="V51" s="22">
        <f ca="1">IF(U51=0,0,IF(S51=0,1,U51/S51))</f>
        <v>-0.23443223443223443</v>
      </c>
      <c r="W51" s="87">
        <f>SUMIF($C$6:V$6,W$5,$C51:V51)</f>
        <v>1334</v>
      </c>
      <c r="X51" s="87">
        <f ca="1">SUMIF($C$6:W$6,X$5,$C51:W51)</f>
        <v>1116</v>
      </c>
      <c r="Y51" s="87">
        <f ca="1">SUM(X51-W51)</f>
        <v>-218</v>
      </c>
      <c r="Z51" s="22">
        <f ca="1">IF(Y51=0,0,IF(W51=0,1,Y51/W51))</f>
        <v>-0.16341829085457271</v>
      </c>
      <c r="AA51" s="87">
        <f>+DC51</f>
        <v>778</v>
      </c>
      <c r="AB51" s="87">
        <f ca="1">OFFSET(DC51,0,14,1,1)</f>
        <v>582</v>
      </c>
      <c r="AC51" s="87">
        <f ca="1">SUM(AB51-AA51)</f>
        <v>-196</v>
      </c>
      <c r="AD51" s="22">
        <f ca="1">IF(AC51=0,0,IF(AA51=0,1,AC51/AA51))</f>
        <v>-0.25192802056555269</v>
      </c>
      <c r="AE51" s="87">
        <f>SUMIF($C$6:AD$6,AE$5,$C51:AD51)</f>
        <v>2112</v>
      </c>
      <c r="AF51" s="87">
        <f ca="1">SUMIF($C$6:AE$6,AF$5,$C51:AE51)</f>
        <v>1698</v>
      </c>
      <c r="AG51" s="87">
        <f ca="1">SUM(AF51-AE51)</f>
        <v>-414</v>
      </c>
      <c r="AH51" s="22">
        <f ca="1">IF(AG51=0,0,IF(AE51=0,1,AG51/AE51))</f>
        <v>-0.19602272727272727</v>
      </c>
      <c r="AI51" s="87">
        <f>+DD51</f>
        <v>800</v>
      </c>
      <c r="AJ51" s="87">
        <f ca="1">OFFSET(DD51,0,14,1,1)</f>
        <v>660</v>
      </c>
      <c r="AK51" s="87">
        <f ca="1">SUM(AJ51-AI51)</f>
        <v>-140</v>
      </c>
      <c r="AL51" s="22">
        <f ca="1">IF(AK51=0,0,IF(AI51=0,1,AK51/AI51))</f>
        <v>-0.17499999999999999</v>
      </c>
      <c r="AM51" s="87">
        <f>SUMIF($C$6:AL$6,AM$5,$C51:AL51)</f>
        <v>2912</v>
      </c>
      <c r="AN51" s="87">
        <f ca="1">SUMIF($C$6:AM$6,AN$5,$C51:AM51)</f>
        <v>2358</v>
      </c>
      <c r="AO51" s="87">
        <f ca="1">SUM(AN51-AM51)</f>
        <v>-554</v>
      </c>
      <c r="AP51" s="22">
        <f ca="1">IF(AO51=0,0,IF(AM51=0,1,AO51/AM51))</f>
        <v>-0.19024725274725274</v>
      </c>
      <c r="AQ51" s="87">
        <f>+DE51</f>
        <v>576</v>
      </c>
      <c r="AR51" s="87">
        <f ca="1">OFFSET(DE51,0,14,1,1)</f>
        <v>382</v>
      </c>
      <c r="AS51" s="87">
        <f ca="1">SUM(AR51-AQ51)</f>
        <v>-194</v>
      </c>
      <c r="AT51" s="22">
        <f ca="1">IF(AS51=0,0,IF(AQ51=0,1,AS51/AQ51))</f>
        <v>-0.33680555555555558</v>
      </c>
      <c r="AU51" s="87">
        <f>SUMIF($C$6:AT$6,AU$5,$C51:AT51)</f>
        <v>3488</v>
      </c>
      <c r="AV51" s="87">
        <f ca="1">SUMIF($C$6:AU$6,AV$5,$C51:AU51)</f>
        <v>2740</v>
      </c>
      <c r="AW51" s="87">
        <f ca="1">SUM(AV51-AU51)</f>
        <v>-748</v>
      </c>
      <c r="AX51" s="22">
        <f ca="1">IF(AW51=0,0,IF(AU51=0,1,AW51/AU51))</f>
        <v>-0.21444954128440366</v>
      </c>
      <c r="AY51" s="87">
        <f>+DF51</f>
        <v>790</v>
      </c>
      <c r="AZ51" s="87">
        <f ca="1">OFFSET(DF51,0,14,1,1)</f>
        <v>458</v>
      </c>
      <c r="BA51" s="87">
        <f ca="1">SUM(AZ51-AY51)</f>
        <v>-332</v>
      </c>
      <c r="BB51" s="22">
        <f ca="1">IF(BA51=0,0,IF(AY51=0,1,BA51/AY51))</f>
        <v>-0.42025316455696204</v>
      </c>
      <c r="BC51" s="87">
        <f>SUMIF($C$6:BB$6,BC$5,$C51:BB51)</f>
        <v>4278</v>
      </c>
      <c r="BD51" s="87">
        <f ca="1">SUMIF($C$6:BC$6,BD$5,$C51:BC51)</f>
        <v>3198</v>
      </c>
      <c r="BE51" s="87">
        <f ca="1">SUM(BD51-BC51)</f>
        <v>-1080</v>
      </c>
      <c r="BF51" s="22">
        <f ca="1">IF(BE51=0,0,IF(BC51=0,1,BE51/BC51))</f>
        <v>-0.25245441795231416</v>
      </c>
      <c r="BG51" s="87">
        <f>+DG51</f>
        <v>722</v>
      </c>
      <c r="BH51" s="87">
        <f ca="1">OFFSET(DG51,0,14,1,1)</f>
        <v>428</v>
      </c>
      <c r="BI51" s="87">
        <f ca="1">SUM(BH51-BG51)</f>
        <v>-294</v>
      </c>
      <c r="BJ51" s="22">
        <f ca="1">IF(BI51=0,0,IF(BG51=0,1,BI51/BG51))</f>
        <v>-0.40720221606648199</v>
      </c>
      <c r="BK51" s="87">
        <f>SUMIF($C$6:BJ$6,BK$5,$C51:BJ51)</f>
        <v>5000</v>
      </c>
      <c r="BL51" s="87">
        <f ca="1">SUMIF($C$6:BK$6,BL$5,$C51:BK51)</f>
        <v>3626</v>
      </c>
      <c r="BM51" s="87">
        <f ca="1">SUM(BL51-BK51)</f>
        <v>-1374</v>
      </c>
      <c r="BN51" s="22">
        <f ca="1">IF(BM51=0,0,IF(BK51=0,1,BM51/BK51))</f>
        <v>-0.27479999999999999</v>
      </c>
      <c r="BO51" s="87">
        <f>+DH51</f>
        <v>646</v>
      </c>
      <c r="BP51" s="87">
        <f ca="1">OFFSET(DH51,0,14,1,1)</f>
        <v>414</v>
      </c>
      <c r="BQ51" s="87">
        <f ca="1">SUM(BP51-BO51)</f>
        <v>-232</v>
      </c>
      <c r="BR51" s="22">
        <f ca="1">IF(BQ51=0,0,IF(BO51=0,1,BQ51/BO51))</f>
        <v>-0.3591331269349845</v>
      </c>
      <c r="BS51" s="87">
        <f>SUMIF($C$6:BR$6,BS$5,$C51:BR51)</f>
        <v>5646</v>
      </c>
      <c r="BT51" s="87">
        <f ca="1">SUMIF($C$6:BS$6,BT$5,$C51:BS51)</f>
        <v>4040</v>
      </c>
      <c r="BU51" s="87">
        <f ca="1">SUM(BT51-BS51)</f>
        <v>-1606</v>
      </c>
      <c r="BV51" s="22">
        <f ca="1">IF(BU51=0,0,IF(BS51=0,1,BU51/BS51))</f>
        <v>-0.28444916755224936</v>
      </c>
      <c r="BW51" s="87">
        <f>+DI51</f>
        <v>764</v>
      </c>
      <c r="BX51" s="87">
        <f ca="1">OFFSET(DI51,0,14,1,1)</f>
        <v>426</v>
      </c>
      <c r="BY51" s="87">
        <f ca="1">SUM(BX51-BW51)</f>
        <v>-338</v>
      </c>
      <c r="BZ51" s="22">
        <f ca="1">IF(BY51=0,0,IF(BW51=0,1,BY51/BW51))</f>
        <v>-0.44240837696335078</v>
      </c>
      <c r="CA51" s="87">
        <f>SUMIF($C$6:BZ$6,CA$5,$C51:BZ51)</f>
        <v>6410</v>
      </c>
      <c r="CB51" s="87">
        <f ca="1">SUMIF($C$6:CA$6,CB$5,$C51:CA51)</f>
        <v>4466</v>
      </c>
      <c r="CC51" s="87">
        <f ca="1">SUM(CB51-CA51)</f>
        <v>-1944</v>
      </c>
      <c r="CD51" s="22">
        <f ca="1">IF(CC51=0,0,IF(CA51=0,1,CC51/CA51))</f>
        <v>-0.30327613104524181</v>
      </c>
      <c r="CE51" s="87">
        <f>+DJ51</f>
        <v>706</v>
      </c>
      <c r="CF51" s="87">
        <f ca="1">OFFSET(DJ51,0,14,1,1)</f>
        <v>490</v>
      </c>
      <c r="CG51" s="87">
        <f ca="1">SUM(CF51-CE51)</f>
        <v>-216</v>
      </c>
      <c r="CH51" s="22">
        <f ca="1">IF(CG51=0,0,IF(CE51=0,1,CG51/CE51))</f>
        <v>-0.30594900849858359</v>
      </c>
      <c r="CI51" s="87">
        <f>SUMIF($C$6:CH$6,CI$5,$C51:CH51)</f>
        <v>7116</v>
      </c>
      <c r="CJ51" s="87">
        <f ca="1">SUMIF($C$6:CI$6,CJ$5,$C51:CI51)</f>
        <v>4956</v>
      </c>
      <c r="CK51" s="87">
        <f ca="1">SUM(CJ51-CI51)</f>
        <v>-2160</v>
      </c>
      <c r="CL51" s="22">
        <f ca="1">IF(CK51=0,0,IF(CI51=0,1,CK51/CI51))</f>
        <v>-0.30354131534569984</v>
      </c>
      <c r="CM51" s="87">
        <f>+DK51</f>
        <v>408</v>
      </c>
      <c r="CN51" s="87">
        <f ca="1">OFFSET(DK51,0,14,1,1)</f>
        <v>320</v>
      </c>
      <c r="CO51" s="87">
        <f ca="1">SUM(CN51-CM51)</f>
        <v>-88</v>
      </c>
      <c r="CP51" s="22">
        <f ca="1">IF(CO51=0,0,IF(CM51=0,1,CO51/CM51))</f>
        <v>-0.21568627450980393</v>
      </c>
      <c r="CQ51" s="87">
        <f>SUMIF($C$6:CP$6,CQ$5,$C51:CP51)</f>
        <v>7524</v>
      </c>
      <c r="CR51" s="87">
        <f ca="1">SUMIF($C$6:CQ$6,CR$5,$C51:CQ51)</f>
        <v>5276</v>
      </c>
      <c r="CS51" s="87">
        <f ca="1">SUM(CR51-CQ51)</f>
        <v>-2248</v>
      </c>
      <c r="CT51" s="22">
        <f ca="1">IF(CS51=0,0,IF(CQ51=0,1,CS51/CQ51))</f>
        <v>-0.2987772461456672</v>
      </c>
      <c r="CW51" s="12" t="s">
        <v>12</v>
      </c>
      <c r="CX51" s="81" t="s">
        <v>8</v>
      </c>
      <c r="CY51" s="16"/>
      <c r="CZ51" s="88">
        <f>SUMIF(LQB!$A$101:$A$106,'2008-2009'!CZ$7,LQB!D$101:D$106)</f>
        <v>380</v>
      </c>
      <c r="DA51" s="88">
        <f>SUMIF(LQB!$A$101:$A$106,'2008-2009'!DA$7,LQB!E$101:E$106)</f>
        <v>408</v>
      </c>
      <c r="DB51" s="88">
        <f>SUMIF(LQB!$A$101:$A$106,'2008-2009'!DB$7,LQB!F$101:F$106)</f>
        <v>546</v>
      </c>
      <c r="DC51" s="88">
        <f>SUMIF(LQB!$A$101:$A$106,'2008-2009'!DC$7,LQB!G$101:G$106)</f>
        <v>778</v>
      </c>
      <c r="DD51" s="88">
        <f>SUMIF(LQB!$A$101:$A$106,'2008-2009'!DD$7,LQB!H$101:H$106)</f>
        <v>800</v>
      </c>
      <c r="DE51" s="88">
        <f>SUMIF(LQB!$A$101:$A$106,'2008-2009'!DE$7,LQB!I$101:I$106)</f>
        <v>576</v>
      </c>
      <c r="DF51" s="88">
        <f>SUMIF(LQB!$A$101:$A$106,'2008-2009'!DF$7,LQB!J$101:J$106)</f>
        <v>790</v>
      </c>
      <c r="DG51" s="88">
        <f>SUMIF(LQB!$A$101:$A$106,'2008-2009'!DG$7,LQB!K$101:K$106)</f>
        <v>722</v>
      </c>
      <c r="DH51" s="88">
        <f>SUMIF(LQB!$A$101:$A$106,'2008-2009'!DH$7,LQB!L$101:L$106)</f>
        <v>646</v>
      </c>
      <c r="DI51" s="88">
        <f>SUMIF(LQB!$A$101:$A$106,'2008-2009'!DI$7,LQB!M$101:M$106)</f>
        <v>764</v>
      </c>
      <c r="DJ51" s="88">
        <f>SUMIF(LQB!$A$101:$A$106,'2008-2009'!DJ$7,LQB!N$101:N$106)</f>
        <v>706</v>
      </c>
      <c r="DK51" s="88">
        <f>SUMIF(LQB!$A$101:$A$106,'2008-2009'!DK$7,LQB!O$101:O$106)</f>
        <v>408</v>
      </c>
      <c r="DN51" s="88">
        <f>SUMIF(LQB!$A$101:$A$106,'2008-2009'!DN$7,LQB!D$101:D$106)</f>
        <v>334</v>
      </c>
      <c r="DO51" s="88">
        <f>SUMIF(LQB!$A$101:$A$106,'2008-2009'!DO$7,LQB!E$101:E$106)</f>
        <v>364</v>
      </c>
      <c r="DP51" s="88">
        <f>SUMIF(LQB!$A$101:$A$106,'2008-2009'!DP$7,LQB!F$101:F$106)</f>
        <v>418</v>
      </c>
      <c r="DQ51" s="88">
        <f>SUMIF(LQB!$A$101:$A$106,'2008-2009'!DQ$7,LQB!G$101:G$106)</f>
        <v>582</v>
      </c>
      <c r="DR51" s="88">
        <f>SUMIF(LQB!$A$101:$A$106,'2008-2009'!DR$7,LQB!H$101:H$106)</f>
        <v>660</v>
      </c>
      <c r="DS51" s="88">
        <f>SUMIF(LQB!$A$101:$A$106,'2008-2009'!DS$7,LQB!I$101:I$106)</f>
        <v>382</v>
      </c>
      <c r="DT51" s="88">
        <f>SUMIF(LQB!$A$101:$A$106,'2008-2009'!DT$7,LQB!J$101:J$106)</f>
        <v>458</v>
      </c>
      <c r="DU51" s="88">
        <f>SUMIF(LQB!$A$101:$A$106,'2008-2009'!DU$7,LQB!K$101:K$106)</f>
        <v>428</v>
      </c>
      <c r="DV51" s="88">
        <f>SUMIF(LQB!$A$101:$A$106,'2008-2009'!DV$7,LQB!L$101:L$106)</f>
        <v>414</v>
      </c>
      <c r="DW51" s="88">
        <f>SUMIF(LQB!$A$101:$A$106,'2008-2009'!DW$7,LQB!M$101:M$106)</f>
        <v>426</v>
      </c>
      <c r="DX51" s="88">
        <f>SUMIF(LQB!$A$101:$A$106,'2008-2009'!DX$7,LQB!N$101:N$106)</f>
        <v>490</v>
      </c>
      <c r="DY51" s="88">
        <f>SUMIF(LQB!$A$101:$A$106,'2008-2009'!DY$7,LQB!O$101:O$106)</f>
        <v>320</v>
      </c>
      <c r="DZ51"/>
    </row>
    <row r="52" spans="1:130" s="16" customFormat="1" ht="15.6">
      <c r="A52" s="90"/>
      <c r="B52" s="27" t="s">
        <v>9</v>
      </c>
      <c r="C52" s="14">
        <f>+SUM(C49:C51)</f>
        <v>254827</v>
      </c>
      <c r="D52" s="14">
        <f ca="1">+SUM(D49:D51)</f>
        <v>206501</v>
      </c>
      <c r="E52" s="14">
        <f ca="1">SUM(E49:E51)</f>
        <v>-48326</v>
      </c>
      <c r="F52" s="15">
        <f ca="1">IF(E52=0,0,IF(C52=0,1,E52/C52))</f>
        <v>-0.18964238483363222</v>
      </c>
      <c r="G52" s="14">
        <f>SUM(G49:G51)</f>
        <v>254827</v>
      </c>
      <c r="H52" s="14">
        <f ca="1">SUM(H49:H51)</f>
        <v>206501</v>
      </c>
      <c r="I52" s="14">
        <f ca="1">SUM(I49:I51)</f>
        <v>-48326</v>
      </c>
      <c r="J52" s="15">
        <f ca="1">IF(I52=0,0,IF(G52=0,1,I52/G52))</f>
        <v>-0.18964238483363222</v>
      </c>
      <c r="K52" s="14">
        <f>+SUM(K49:K51)</f>
        <v>240681</v>
      </c>
      <c r="L52" s="14">
        <f ca="1">+SUM(L49:L51)</f>
        <v>204435</v>
      </c>
      <c r="M52" s="14">
        <f ca="1">SUM(M49:M51)</f>
        <v>-36246</v>
      </c>
      <c r="N52" s="15">
        <f ca="1">IF(M52=0,0,IF(K52=0,1,M52/K52))</f>
        <v>-0.15059767908559463</v>
      </c>
      <c r="O52" s="14">
        <f>SUM(O49:O51)</f>
        <v>495508</v>
      </c>
      <c r="P52" s="14">
        <f ca="1">SUM(P49:P51)</f>
        <v>410936</v>
      </c>
      <c r="Q52" s="14">
        <f ca="1">SUM(Q49:Q51)</f>
        <v>-84572</v>
      </c>
      <c r="R52" s="15">
        <f ca="1">IF(Q52=0,0,IF(O52=0,1,Q52/O52))</f>
        <v>-0.1706773654512137</v>
      </c>
      <c r="S52" s="14">
        <f>+SUM(S49:S51)</f>
        <v>297363</v>
      </c>
      <c r="T52" s="14">
        <f ca="1">+SUM(T49:T51)</f>
        <v>256849</v>
      </c>
      <c r="U52" s="14">
        <f ca="1">SUM(U49:U51)</f>
        <v>-40514</v>
      </c>
      <c r="V52" s="15">
        <f ca="1">IF(U52=0,0,IF(S52=0,1,U52/S52))</f>
        <v>-0.1362442536563056</v>
      </c>
      <c r="W52" s="14">
        <f>SUM(W49:W51)</f>
        <v>792871</v>
      </c>
      <c r="X52" s="14">
        <f ca="1">SUM(X49:X51)</f>
        <v>667785</v>
      </c>
      <c r="Y52" s="14">
        <f ca="1">SUM(Y49:Y51)</f>
        <v>-125086</v>
      </c>
      <c r="Z52" s="15">
        <f ca="1">IF(Y52=0,0,IF(W52=0,1,Y52/W52))</f>
        <v>-0.15776336882040079</v>
      </c>
      <c r="AA52" s="14">
        <f>+SUM(AA49:AA51)</f>
        <v>301948</v>
      </c>
      <c r="AB52" s="14">
        <f ca="1">+SUM(AB49:AB51)</f>
        <v>259575</v>
      </c>
      <c r="AC52" s="14">
        <f ca="1">SUM(AC49:AC51)</f>
        <v>-42373</v>
      </c>
      <c r="AD52" s="15">
        <f ca="1">IF(AC52=0,0,IF(AA52=0,1,AC52/AA52))</f>
        <v>-0.14033211016466413</v>
      </c>
      <c r="AE52" s="14">
        <f>SUM(AE49:AE51)</f>
        <v>1094819</v>
      </c>
      <c r="AF52" s="14">
        <f ca="1">SUM(AF49:AF51)</f>
        <v>927360</v>
      </c>
      <c r="AG52" s="14">
        <f ca="1">SUM(AG49:AG51)</f>
        <v>-167459</v>
      </c>
      <c r="AH52" s="15">
        <f ca="1">IF(AG52=0,0,IF(AE52=0,1,AG52/AE52))</f>
        <v>-0.15295587672482849</v>
      </c>
      <c r="AI52" s="14">
        <f>+SUM(AI49:AI51)</f>
        <v>339736</v>
      </c>
      <c r="AJ52" s="14">
        <f ca="1">+SUM(AJ49:AJ51)</f>
        <v>295479</v>
      </c>
      <c r="AK52" s="14">
        <f ca="1">SUM(AK49:AK51)</f>
        <v>-44257</v>
      </c>
      <c r="AL52" s="15">
        <f ca="1">IF(AK52=0,0,IF(AI52=0,1,AK52/AI52))</f>
        <v>-0.13026879694821861</v>
      </c>
      <c r="AM52" s="14">
        <f>SUM(AM49:AM51)</f>
        <v>1434555</v>
      </c>
      <c r="AN52" s="14">
        <f ca="1">SUM(AN49:AN51)</f>
        <v>1222839</v>
      </c>
      <c r="AO52" s="14">
        <f ca="1">SUM(AO49:AO51)</f>
        <v>-211716</v>
      </c>
      <c r="AP52" s="15">
        <f ca="1">IF(AO52=0,0,IF(AM52=0,1,AO52/AM52))</f>
        <v>-0.1475830484017692</v>
      </c>
      <c r="AQ52" s="14">
        <f>+SUM(AQ49:AQ51)</f>
        <v>329320</v>
      </c>
      <c r="AR52" s="14">
        <f ca="1">+SUM(AR49:AR51)</f>
        <v>276509</v>
      </c>
      <c r="AS52" s="14">
        <f ca="1">SUM(AS49:AS51)</f>
        <v>-52811</v>
      </c>
      <c r="AT52" s="15">
        <f ca="1">IF(AS52=0,0,IF(AQ52=0,1,AS52/AQ52))</f>
        <v>-0.16036377991011783</v>
      </c>
      <c r="AU52" s="14">
        <f>SUM(AU49:AU51)</f>
        <v>1763875</v>
      </c>
      <c r="AV52" s="14">
        <f ca="1">SUM(AV49:AV51)</f>
        <v>1499348</v>
      </c>
      <c r="AW52" s="14">
        <f ca="1">SUM(AW49:AW51)</f>
        <v>-264527</v>
      </c>
      <c r="AX52" s="15">
        <f ca="1">IF(AW52=0,0,IF(AU52=0,1,AW52/AU52))</f>
        <v>-0.1499692438523138</v>
      </c>
      <c r="AY52" s="14">
        <f>+SUM(AY49:AY51)</f>
        <v>380975</v>
      </c>
      <c r="AZ52" s="14">
        <f ca="1">+SUM(AZ49:AZ51)</f>
        <v>331890</v>
      </c>
      <c r="BA52" s="14">
        <f ca="1">SUM(BA49:BA51)</f>
        <v>-49085</v>
      </c>
      <c r="BB52" s="15">
        <f ca="1">IF(BA52=0,0,IF(AY52=0,1,BA52/AY52))</f>
        <v>-0.12884047509679114</v>
      </c>
      <c r="BC52" s="14">
        <f>SUM(BC49:BC51)</f>
        <v>2144850</v>
      </c>
      <c r="BD52" s="14">
        <f ca="1">SUM(BD49:BD51)</f>
        <v>1831238</v>
      </c>
      <c r="BE52" s="14">
        <f ca="1">SUM(BE49:BE51)</f>
        <v>-313612</v>
      </c>
      <c r="BF52" s="15">
        <f ca="1">IF(BE52=0,0,IF(BC52=0,1,BE52/BC52))</f>
        <v>-0.146216285521132</v>
      </c>
      <c r="BG52" s="14">
        <f>+SUM(BG49:BG51)</f>
        <v>408938</v>
      </c>
      <c r="BH52" s="14">
        <f ca="1">+SUM(BH49:BH51)</f>
        <v>352432</v>
      </c>
      <c r="BI52" s="14">
        <f ca="1">SUM(BI49:BI51)</f>
        <v>-56506</v>
      </c>
      <c r="BJ52" s="15">
        <f ca="1">IF(BI52=0,0,IF(BG52=0,1,BI52/BG52))</f>
        <v>-0.1381774254287936</v>
      </c>
      <c r="BK52" s="14">
        <f>SUM(BK49:BK51)</f>
        <v>2553788</v>
      </c>
      <c r="BL52" s="14">
        <f ca="1">SUM(BL49:BL51)</f>
        <v>2183670</v>
      </c>
      <c r="BM52" s="14">
        <f ca="1">SUM(BM49:BM51)</f>
        <v>-370118</v>
      </c>
      <c r="BN52" s="15">
        <f ca="1">IF(BM52=0,0,IF(BK52=0,1,BM52/BK52))</f>
        <v>-0.1449290230825738</v>
      </c>
      <c r="BO52" s="14">
        <f>+SUM(BO49:BO51)</f>
        <v>301928</v>
      </c>
      <c r="BP52" s="14">
        <f ca="1">+SUM(BP49:BP51)</f>
        <v>288071</v>
      </c>
      <c r="BQ52" s="14">
        <f ca="1">SUM(BQ49:BQ51)</f>
        <v>-13857</v>
      </c>
      <c r="BR52" s="15">
        <f ca="1">IF(BQ52=0,0,IF(BO52=0,1,BQ52/BO52))</f>
        <v>-4.5895047825971758E-2</v>
      </c>
      <c r="BS52" s="14">
        <f>SUM(BS49:BS51)</f>
        <v>2855716</v>
      </c>
      <c r="BT52" s="14">
        <f ca="1">SUM(BT49:BT51)</f>
        <v>2471741</v>
      </c>
      <c r="BU52" s="14">
        <f ca="1">SUM(BU49:BU51)</f>
        <v>-383975</v>
      </c>
      <c r="BV52" s="15">
        <f ca="1">IF(BU52=0,0,IF(BS52=0,1,BU52/BS52))</f>
        <v>-0.13445839852422301</v>
      </c>
      <c r="BW52" s="14">
        <f>+SUM(BW49:BW51)</f>
        <v>301002</v>
      </c>
      <c r="BX52" s="14">
        <f ca="1">+SUM(BX49:BX51)</f>
        <v>284389</v>
      </c>
      <c r="BY52" s="14">
        <f ca="1">SUM(BY49:BY51)</f>
        <v>-16613</v>
      </c>
      <c r="BZ52" s="15">
        <f ca="1">IF(BY52=0,0,IF(BW52=0,1,BY52/BW52))</f>
        <v>-5.5192324303493003E-2</v>
      </c>
      <c r="CA52" s="14">
        <f>SUM(CA49:CA51)</f>
        <v>3156718</v>
      </c>
      <c r="CB52" s="14">
        <f ca="1">SUM(CB49:CB51)</f>
        <v>2756130</v>
      </c>
      <c r="CC52" s="14">
        <f ca="1">SUM(CC49:CC51)</f>
        <v>-400588</v>
      </c>
      <c r="CD52" s="15">
        <f ca="1">IF(CC52=0,0,IF(CA52=0,1,CC52/CA52))</f>
        <v>-0.12690015389401271</v>
      </c>
      <c r="CE52" s="14">
        <f>+SUM(CE49:CE51)</f>
        <v>270185</v>
      </c>
      <c r="CF52" s="14">
        <f ca="1">+SUM(CF49:CF51)</f>
        <v>274748</v>
      </c>
      <c r="CG52" s="14">
        <f ca="1">SUM(CG49:CG51)</f>
        <v>4563</v>
      </c>
      <c r="CH52" s="15">
        <f ca="1">IF(CG52=0,0,IF(CE52=0,1,CG52/CE52))</f>
        <v>1.6888428299128375E-2</v>
      </c>
      <c r="CI52" s="14">
        <f>SUM(CI49:CI51)</f>
        <v>3426903</v>
      </c>
      <c r="CJ52" s="14">
        <f ca="1">SUM(CJ49:CJ51)</f>
        <v>3030878</v>
      </c>
      <c r="CK52" s="14">
        <f ca="1">SUM(CK49:CK51)</f>
        <v>-396025</v>
      </c>
      <c r="CL52" s="15">
        <f ca="1">IF(CK52=0,0,IF(CI52=0,1,CK52/CI52))</f>
        <v>-0.11556352776836695</v>
      </c>
      <c r="CM52" s="14">
        <f>+SUM(CM49:CM51)</f>
        <v>245629</v>
      </c>
      <c r="CN52" s="14">
        <f ca="1">+SUM(CN49:CN51)</f>
        <v>262261</v>
      </c>
      <c r="CO52" s="14">
        <f ca="1">SUM(CO49:CO51)</f>
        <v>16632</v>
      </c>
      <c r="CP52" s="15">
        <f ca="1">IF(CO52=0,0,IF(CM52=0,1,CO52/CM52))</f>
        <v>6.7711874412223316E-2</v>
      </c>
      <c r="CQ52" s="14">
        <f>SUM(CQ49:CQ51)</f>
        <v>3672532</v>
      </c>
      <c r="CR52" s="14">
        <f ca="1">SUM(CR49:CR51)</f>
        <v>3293139</v>
      </c>
      <c r="CS52" s="14">
        <f ca="1">SUM(CS49:CS51)</f>
        <v>-379393</v>
      </c>
      <c r="CT52" s="15">
        <f ca="1">IF(CS52=0,0,IF(CQ52=0,1,CS52/CQ52))</f>
        <v>-0.10330556684053399</v>
      </c>
      <c r="CW52" s="12"/>
      <c r="CX52" s="12"/>
      <c r="CZ52" s="89"/>
      <c r="DA52" s="89"/>
      <c r="DB52" s="89"/>
      <c r="DC52" s="89"/>
      <c r="DD52" s="89"/>
      <c r="DE52" s="89"/>
      <c r="DF52" s="89"/>
      <c r="DG52" s="89"/>
      <c r="DH52" s="89"/>
      <c r="DI52" s="89"/>
      <c r="DJ52" s="89"/>
      <c r="DK52" s="89"/>
      <c r="DL52" s="12"/>
      <c r="DM52" s="12"/>
      <c r="DN52" s="89"/>
      <c r="DO52" s="89"/>
      <c r="DP52" s="89"/>
      <c r="DQ52" s="89"/>
      <c r="DR52" s="89"/>
      <c r="DS52" s="89"/>
      <c r="DT52" s="89"/>
      <c r="DU52" s="89"/>
      <c r="DV52" s="89"/>
      <c r="DW52" s="89"/>
      <c r="DX52" s="89"/>
      <c r="DY52" s="89"/>
      <c r="DZ52"/>
    </row>
    <row r="53" spans="1:130" s="12" customFormat="1" ht="15.6">
      <c r="A53" s="91"/>
      <c r="B53" s="28"/>
      <c r="C53" s="9"/>
      <c r="D53" s="9"/>
      <c r="E53" s="10"/>
      <c r="F53" s="11"/>
      <c r="G53" s="9"/>
      <c r="H53" s="13"/>
      <c r="I53" s="10"/>
      <c r="J53" s="11"/>
      <c r="K53" s="9"/>
      <c r="L53" s="9"/>
      <c r="M53" s="10"/>
      <c r="N53" s="11"/>
      <c r="O53" s="9"/>
      <c r="P53" s="13"/>
      <c r="Q53" s="10"/>
      <c r="R53" s="11"/>
      <c r="S53" s="9"/>
      <c r="T53" s="9"/>
      <c r="U53" s="10"/>
      <c r="V53" s="11"/>
      <c r="W53" s="9"/>
      <c r="X53" s="13"/>
      <c r="Y53" s="10"/>
      <c r="Z53" s="11"/>
      <c r="AA53" s="9"/>
      <c r="AB53" s="9"/>
      <c r="AC53" s="10"/>
      <c r="AD53" s="11"/>
      <c r="AE53" s="9"/>
      <c r="AF53" s="13"/>
      <c r="AG53" s="10"/>
      <c r="AH53" s="11"/>
      <c r="AI53" s="9"/>
      <c r="AJ53" s="9"/>
      <c r="AK53" s="10"/>
      <c r="AL53" s="11"/>
      <c r="AM53" s="9"/>
      <c r="AN53" s="13"/>
      <c r="AO53" s="10"/>
      <c r="AP53" s="11"/>
      <c r="AQ53" s="9"/>
      <c r="AR53" s="9"/>
      <c r="AS53" s="10"/>
      <c r="AT53" s="11"/>
      <c r="AU53" s="9"/>
      <c r="AV53" s="13"/>
      <c r="AW53" s="10"/>
      <c r="AX53" s="11"/>
      <c r="AY53" s="9"/>
      <c r="AZ53" s="9"/>
      <c r="BA53" s="10"/>
      <c r="BB53" s="11"/>
      <c r="BC53" s="9"/>
      <c r="BD53" s="13"/>
      <c r="BE53" s="10"/>
      <c r="BF53" s="11"/>
      <c r="BG53" s="9"/>
      <c r="BH53" s="9"/>
      <c r="BI53" s="10"/>
      <c r="BJ53" s="11"/>
      <c r="BK53" s="9"/>
      <c r="BL53" s="13"/>
      <c r="BM53" s="10"/>
      <c r="BN53" s="11"/>
      <c r="BO53" s="9"/>
      <c r="BP53" s="9"/>
      <c r="BQ53" s="10"/>
      <c r="BR53" s="11"/>
      <c r="BS53" s="9"/>
      <c r="BT53" s="13"/>
      <c r="BU53" s="10"/>
      <c r="BV53" s="11"/>
      <c r="BW53" s="9"/>
      <c r="BX53" s="9"/>
      <c r="BY53" s="10"/>
      <c r="BZ53" s="11"/>
      <c r="CA53" s="9"/>
      <c r="CB53" s="13"/>
      <c r="CC53" s="10"/>
      <c r="CD53" s="11"/>
      <c r="CE53" s="9"/>
      <c r="CF53" s="9"/>
      <c r="CG53" s="10"/>
      <c r="CH53" s="11"/>
      <c r="CI53" s="9"/>
      <c r="CJ53" s="13"/>
      <c r="CK53" s="10"/>
      <c r="CL53" s="11"/>
      <c r="CM53" s="9"/>
      <c r="CN53" s="9"/>
      <c r="CO53" s="10"/>
      <c r="CP53" s="11"/>
      <c r="CQ53" s="9"/>
      <c r="CR53" s="13"/>
      <c r="CS53" s="10"/>
      <c r="CT53" s="11"/>
      <c r="CY53" s="16"/>
      <c r="CZ53" s="89"/>
      <c r="DA53" s="89"/>
      <c r="DB53" s="89"/>
      <c r="DC53" s="89"/>
      <c r="DD53" s="89"/>
      <c r="DE53" s="89"/>
      <c r="DF53" s="89"/>
      <c r="DG53" s="89"/>
      <c r="DH53" s="89"/>
      <c r="DI53" s="89"/>
      <c r="DJ53" s="89"/>
      <c r="DK53" s="89"/>
      <c r="DN53" s="89"/>
      <c r="DO53" s="89"/>
      <c r="DP53" s="89"/>
      <c r="DQ53" s="89"/>
      <c r="DR53" s="89"/>
      <c r="DS53" s="89"/>
      <c r="DT53" s="89"/>
      <c r="DU53" s="89"/>
      <c r="DV53" s="89"/>
      <c r="DW53" s="89"/>
      <c r="DX53" s="89"/>
      <c r="DY53" s="89"/>
      <c r="DZ53"/>
    </row>
    <row r="54" spans="1:130" s="12" customFormat="1" ht="15" customHeight="1">
      <c r="A54" s="99"/>
      <c r="B54" s="31" t="s">
        <v>6</v>
      </c>
      <c r="C54" s="87">
        <f>+CZ54</f>
        <v>190054</v>
      </c>
      <c r="D54" s="21">
        <f ca="1">OFFSET(CZ54,0,14,1,1)</f>
        <v>166484</v>
      </c>
      <c r="E54" s="21">
        <f ca="1">SUM(D54-C54)</f>
        <v>-23570</v>
      </c>
      <c r="F54" s="22">
        <f ca="1">IF(E54=0,0,IF(C54=0,1,E54/C54))</f>
        <v>-0.12401738453281699</v>
      </c>
      <c r="G54" s="21">
        <f>SUMIF($C$6:F$6,G$5,$C54:F54)</f>
        <v>190054</v>
      </c>
      <c r="H54" s="21">
        <f ca="1">SUMIF($C$6:G$6,H$5,$C54:G54)</f>
        <v>166484</v>
      </c>
      <c r="I54" s="21">
        <f ca="1">SUM(H54-G54)</f>
        <v>-23570</v>
      </c>
      <c r="J54" s="22">
        <f ca="1">IF(I54=0,0,IF(G54=0,1,I54/G54))</f>
        <v>-0.12401738453281699</v>
      </c>
      <c r="K54" s="21">
        <f>+DA54</f>
        <v>175450</v>
      </c>
      <c r="L54" s="21">
        <f ca="1">OFFSET(DA54,0,14,1,1)</f>
        <v>170376</v>
      </c>
      <c r="M54" s="21">
        <f ca="1">SUM(L54-K54)</f>
        <v>-5074</v>
      </c>
      <c r="N54" s="22">
        <f ca="1">IF(M54=0,0,IF(K54=0,1,M54/K54))</f>
        <v>-2.8919920205186665E-2</v>
      </c>
      <c r="O54" s="21">
        <f>SUMIF($C$6:N$6,O$5,$C54:N54)</f>
        <v>365504</v>
      </c>
      <c r="P54" s="21">
        <f ca="1">SUMIF($C$6:O$6,P$5,$C54:O54)</f>
        <v>336860</v>
      </c>
      <c r="Q54" s="21">
        <f ca="1">SUM(P54-O54)</f>
        <v>-28644</v>
      </c>
      <c r="R54" s="22">
        <f ca="1">IF(Q54=0,0,IF(O54=0,1,Q54/O54))</f>
        <v>-7.8368499387147614E-2</v>
      </c>
      <c r="S54" s="21">
        <f>+DB54</f>
        <v>218867</v>
      </c>
      <c r="T54" s="21">
        <f ca="1">OFFSET(DB54,0,14,1,1)</f>
        <v>198725</v>
      </c>
      <c r="U54" s="21">
        <f ca="1">SUM(T54-S54)</f>
        <v>-20142</v>
      </c>
      <c r="V54" s="22">
        <f ca="1">IF(U54=0,0,IF(S54=0,1,U54/S54))</f>
        <v>-9.2028492189320452E-2</v>
      </c>
      <c r="W54" s="21">
        <f>SUMIF($C$6:V$6,W$5,$C54:V54)</f>
        <v>584371</v>
      </c>
      <c r="X54" s="21">
        <f ca="1">SUMIF($C$6:W$6,X$5,$C54:W54)</f>
        <v>535585</v>
      </c>
      <c r="Y54" s="21">
        <f ca="1">SUM(X54-W54)</f>
        <v>-48786</v>
      </c>
      <c r="Z54" s="22">
        <f ca="1">IF(Y54=0,0,IF(W54=0,1,Y54/W54))</f>
        <v>-8.3484635616757161E-2</v>
      </c>
      <c r="AA54" s="21">
        <f>+DC54</f>
        <v>227723</v>
      </c>
      <c r="AB54" s="21">
        <f ca="1">OFFSET(DC54,0,14,1,1)</f>
        <v>220396</v>
      </c>
      <c r="AC54" s="21">
        <f ca="1">SUM(AB54-AA54)</f>
        <v>-7327</v>
      </c>
      <c r="AD54" s="22">
        <f ca="1">IF(AC54=0,0,IF(AA54=0,1,AC54/AA54))</f>
        <v>-3.2175054781466955E-2</v>
      </c>
      <c r="AE54" s="21">
        <f>SUMIF($C$6:AD$6,AE$5,$C54:AD54)</f>
        <v>812094</v>
      </c>
      <c r="AF54" s="21">
        <f ca="1">SUMIF($C$6:AE$6,AF$5,$C54:AE54)</f>
        <v>755981</v>
      </c>
      <c r="AG54" s="21">
        <f ca="1">SUM(AF54-AE54)</f>
        <v>-56113</v>
      </c>
      <c r="AH54" s="22">
        <f ca="1">IF(AG54=0,0,IF(AE54=0,1,AG54/AE54))</f>
        <v>-6.9096680926099691E-2</v>
      </c>
      <c r="AI54" s="21">
        <f>+DD54</f>
        <v>278143</v>
      </c>
      <c r="AJ54" s="21">
        <f ca="1">OFFSET(DD54,0,14,1,1)</f>
        <v>260952</v>
      </c>
      <c r="AK54" s="21">
        <f ca="1">SUM(AJ54-AI54)</f>
        <v>-17191</v>
      </c>
      <c r="AL54" s="22">
        <f ca="1">IF(AK54=0,0,IF(AI54=0,1,AK54/AI54))</f>
        <v>-6.1806337028075489E-2</v>
      </c>
      <c r="AM54" s="21">
        <f>SUMIF($C$6:AL$6,AM$5,$C54:AL54)</f>
        <v>1090237</v>
      </c>
      <c r="AN54" s="21">
        <f ca="1">SUMIF($C$6:AM$6,AN$5,$C54:AM54)</f>
        <v>1016933</v>
      </c>
      <c r="AO54" s="21">
        <f ca="1">SUM(AN54-AM54)</f>
        <v>-73304</v>
      </c>
      <c r="AP54" s="22">
        <f ca="1">IF(AO54=0,0,IF(AM54=0,1,AO54/AM54))</f>
        <v>-6.7236756778571993E-2</v>
      </c>
      <c r="AQ54" s="21">
        <f>+DE54</f>
        <v>289147</v>
      </c>
      <c r="AR54" s="21">
        <f ca="1">OFFSET(DE54,0,14,1,1)</f>
        <v>230749</v>
      </c>
      <c r="AS54" s="21">
        <f ca="1">SUM(AR54-AQ54)</f>
        <v>-58398</v>
      </c>
      <c r="AT54" s="22">
        <f ca="1">IF(AS54=0,0,IF(AQ54=0,1,AS54/AQ54))</f>
        <v>-0.2019664738005236</v>
      </c>
      <c r="AU54" s="21">
        <f>SUMIF($C$6:AT$6,AU$5,$C54:AT54)</f>
        <v>1379384</v>
      </c>
      <c r="AV54" s="21">
        <f ca="1">SUMIF($C$6:AU$6,AV$5,$C54:AU54)</f>
        <v>1247682</v>
      </c>
      <c r="AW54" s="21">
        <f ca="1">SUM(AV54-AU54)</f>
        <v>-131702</v>
      </c>
      <c r="AX54" s="22">
        <f ca="1">IF(AW54=0,0,IF(AU54=0,1,AW54/AU54))</f>
        <v>-9.5478851429333669E-2</v>
      </c>
      <c r="AY54" s="21">
        <f>+DF54</f>
        <v>363694</v>
      </c>
      <c r="AZ54" s="21">
        <f ca="1">OFFSET(DF54,0,14,1,1)</f>
        <v>317180</v>
      </c>
      <c r="BA54" s="21">
        <f ca="1">SUM(AZ54-AY54)</f>
        <v>-46514</v>
      </c>
      <c r="BB54" s="22">
        <f ca="1">IF(BA54=0,0,IF(AY54=0,1,BA54/AY54))</f>
        <v>-0.12789322892321567</v>
      </c>
      <c r="BC54" s="21">
        <f>SUMIF($C$6:BB$6,BC$5,$C54:BB54)</f>
        <v>1743078</v>
      </c>
      <c r="BD54" s="21">
        <f ca="1">SUMIF($C$6:BC$6,BD$5,$C54:BC54)</f>
        <v>1564862</v>
      </c>
      <c r="BE54" s="21">
        <f ca="1">SUM(BD54-BC54)</f>
        <v>-178216</v>
      </c>
      <c r="BF54" s="22">
        <f ca="1">IF(BE54=0,0,IF(BC54=0,1,BE54/BC54))</f>
        <v>-0.10224212571095499</v>
      </c>
      <c r="BG54" s="21">
        <f>+DG54</f>
        <v>412950</v>
      </c>
      <c r="BH54" s="21">
        <f ca="1">OFFSET(DG54,0,14,1,1)</f>
        <v>351811</v>
      </c>
      <c r="BI54" s="21">
        <f ca="1">SUM(BH54-BG54)</f>
        <v>-61139</v>
      </c>
      <c r="BJ54" s="22">
        <f ca="1">IF(BI54=0,0,IF(BG54=0,1,BI54/BG54))</f>
        <v>-0.14805424385518828</v>
      </c>
      <c r="BK54" s="21">
        <f>SUMIF($C$6:BJ$6,BK$5,$C54:BJ54)</f>
        <v>2156028</v>
      </c>
      <c r="BL54" s="21">
        <f ca="1">SUMIF($C$6:BK$6,BL$5,$C54:BK54)</f>
        <v>1916673</v>
      </c>
      <c r="BM54" s="21">
        <f ca="1">SUM(BL54-BK54)</f>
        <v>-239355</v>
      </c>
      <c r="BN54" s="22">
        <f ca="1">IF(BM54=0,0,IF(BK54=0,1,BM54/BK54))</f>
        <v>-0.11101664727916336</v>
      </c>
      <c r="BO54" s="21">
        <f>+DH54</f>
        <v>275039</v>
      </c>
      <c r="BP54" s="21">
        <f ca="1">OFFSET(DH54,0,14,1,1)</f>
        <v>259811</v>
      </c>
      <c r="BQ54" s="21">
        <f ca="1">SUM(BP54-BO54)</f>
        <v>-15228</v>
      </c>
      <c r="BR54" s="22">
        <f ca="1">IF(BQ54=0,0,IF(BO54=0,1,BQ54/BO54))</f>
        <v>-5.5366693450746983E-2</v>
      </c>
      <c r="BS54" s="21">
        <f>SUMIF($C$6:BR$6,BS$5,$C54:BR54)</f>
        <v>2431067</v>
      </c>
      <c r="BT54" s="21">
        <f ca="1">SUMIF($C$6:BS$6,BT$5,$C54:BS54)</f>
        <v>2176484</v>
      </c>
      <c r="BU54" s="21">
        <f ca="1">SUM(BT54-BS54)</f>
        <v>-254583</v>
      </c>
      <c r="BV54" s="22">
        <f ca="1">IF(BU54=0,0,IF(BS54=0,1,BU54/BS54))</f>
        <v>-0.10472068437439198</v>
      </c>
      <c r="BW54" s="21">
        <f>+DI54</f>
        <v>258780</v>
      </c>
      <c r="BX54" s="21">
        <f ca="1">OFFSET(DI54,0,14,1,1)</f>
        <v>239504</v>
      </c>
      <c r="BY54" s="21">
        <f ca="1">SUM(BX54-BW54)</f>
        <v>-19276</v>
      </c>
      <c r="BZ54" s="22">
        <f ca="1">IF(BY54=0,0,IF(BW54=0,1,BY54/BW54))</f>
        <v>-7.4487982069711731E-2</v>
      </c>
      <c r="CA54" s="21">
        <f>SUMIF($C$6:BZ$6,CA$5,$C54:BZ54)</f>
        <v>2689847</v>
      </c>
      <c r="CB54" s="21">
        <f ca="1">SUMIF($C$6:CA$6,CB$5,$C54:CA54)</f>
        <v>2415988</v>
      </c>
      <c r="CC54" s="21">
        <f ca="1">SUM(CB54-CA54)</f>
        <v>-273859</v>
      </c>
      <c r="CD54" s="22">
        <f ca="1">IF(CC54=0,0,IF(CA54=0,1,CC54/CA54))</f>
        <v>-0.10181211050293938</v>
      </c>
      <c r="CE54" s="21">
        <f>+DJ54</f>
        <v>219597</v>
      </c>
      <c r="CF54" s="21">
        <f ca="1">OFFSET(DJ54,0,14,1,1)</f>
        <v>216663</v>
      </c>
      <c r="CG54" s="21">
        <f ca="1">SUM(CF54-CE54)</f>
        <v>-2934</v>
      </c>
      <c r="CH54" s="22">
        <f ca="1">IF(CG54=0,0,IF(CE54=0,1,CG54/CE54))</f>
        <v>-1.3360838262817799E-2</v>
      </c>
      <c r="CI54" s="21">
        <f>SUMIF($C$6:CH$6,CI$5,$C54:CH54)</f>
        <v>2909444</v>
      </c>
      <c r="CJ54" s="21">
        <f ca="1">SUMIF($C$6:CI$6,CJ$5,$C54:CI54)</f>
        <v>2632651</v>
      </c>
      <c r="CK54" s="21">
        <f ca="1">SUM(CJ54-CI54)</f>
        <v>-276793</v>
      </c>
      <c r="CL54" s="22">
        <f ca="1">IF(CK54=0,0,IF(CI54=0,1,CK54/CI54))</f>
        <v>-9.5136046612342429E-2</v>
      </c>
      <c r="CM54" s="21">
        <f>+DK54</f>
        <v>191252</v>
      </c>
      <c r="CN54" s="21">
        <f ca="1">OFFSET(DK54,0,14,1,1)</f>
        <v>205958</v>
      </c>
      <c r="CO54" s="21">
        <f ca="1">SUM(CN54-CM54)</f>
        <v>14706</v>
      </c>
      <c r="CP54" s="22">
        <f ca="1">IF(CO54=0,0,IF(CM54=0,1,CO54/CM54))</f>
        <v>7.6893313533976118E-2</v>
      </c>
      <c r="CQ54" s="21">
        <f>SUMIF($C$6:CP$6,CQ$5,$C54:CP54)</f>
        <v>3100696</v>
      </c>
      <c r="CR54" s="21">
        <f ca="1">SUMIF($C$6:CQ$6,CR$5,$C54:CQ54)</f>
        <v>2838609</v>
      </c>
      <c r="CS54" s="21">
        <f ca="1">SUM(CR54-CQ54)</f>
        <v>-262087</v>
      </c>
      <c r="CT54" s="22">
        <f ca="1">IF(CS54=0,0,IF(CQ54=0,1,CS54/CQ54))</f>
        <v>-8.4525216274023637E-2</v>
      </c>
      <c r="CW54" s="12" t="s">
        <v>15</v>
      </c>
      <c r="CX54" s="81" t="s">
        <v>6</v>
      </c>
      <c r="CZ54" s="88">
        <f>SUMIF(RBW!$A$73:$A$78,'2008-2009'!CZ$7,RBW!D$73:D$78)</f>
        <v>190054</v>
      </c>
      <c r="DA54" s="88">
        <f>SUMIF(RBW!$A$73:$A$78,'2008-2009'!DA$7,RBW!E$73:E$78)</f>
        <v>175450</v>
      </c>
      <c r="DB54" s="88">
        <f>SUMIF(RBW!$A$73:$A$78,'2008-2009'!DB$7,RBW!F$73:F$78)</f>
        <v>218867</v>
      </c>
      <c r="DC54" s="88">
        <f>SUMIF(RBW!$A$73:$A$78,'2008-2009'!DC$7,RBW!G$73:G$78)</f>
        <v>227723</v>
      </c>
      <c r="DD54" s="88">
        <f>SUMIF(RBW!$A$73:$A$78,'2008-2009'!DD$7,RBW!H$73:H$78)</f>
        <v>278143</v>
      </c>
      <c r="DE54" s="88">
        <f>SUMIF(RBW!$A$73:$A$78,'2008-2009'!DE$7,RBW!I$73:I$78)</f>
        <v>289147</v>
      </c>
      <c r="DF54" s="88">
        <f>SUMIF(RBW!$A$73:$A$78,'2008-2009'!DF$7,RBW!J$73:J$78)</f>
        <v>363694</v>
      </c>
      <c r="DG54" s="88">
        <f>SUMIF(RBW!$A$73:$A$78,'2008-2009'!DG$7,RBW!K$73:K$78)</f>
        <v>412950</v>
      </c>
      <c r="DH54" s="88">
        <f>SUMIF(RBW!$A$73:$A$78,'2008-2009'!DH$7,RBW!L$73:L$78)</f>
        <v>275039</v>
      </c>
      <c r="DI54" s="88">
        <f>SUMIF(RBW!$A$73:$A$78,'2008-2009'!DI$7,RBW!M$73:M$78)</f>
        <v>258780</v>
      </c>
      <c r="DJ54" s="88">
        <f>SUMIF(RBW!$A$73:$A$78,'2008-2009'!DJ$7,RBW!N$73:N$78)</f>
        <v>219597</v>
      </c>
      <c r="DK54" s="88">
        <f>SUMIF(RBW!$A$73:$A$78,'2008-2009'!DK$7,RBW!O$73:O$78)</f>
        <v>191252</v>
      </c>
      <c r="DN54" s="88">
        <f>SUMIF(RBW!$A$73:$A$78,'2008-2009'!DN$7,RBW!D$73:D$78)</f>
        <v>166484</v>
      </c>
      <c r="DO54" s="88">
        <f>SUMIF(RBW!$A$73:$A$78,'2008-2009'!DO$7,RBW!E$73:E$78)</f>
        <v>170376</v>
      </c>
      <c r="DP54" s="88">
        <f>SUMIF(RBW!$A$73:$A$78,'2008-2009'!DP$7,RBW!F$73:F$78)</f>
        <v>198725</v>
      </c>
      <c r="DQ54" s="88">
        <f>SUMIF(RBW!$A$73:$A$78,'2008-2009'!DQ$7,RBW!G$73:G$78)</f>
        <v>220396</v>
      </c>
      <c r="DR54" s="88">
        <f>SUMIF(RBW!$A$73:$A$78,'2008-2009'!DR$7,RBW!H$73:H$78)</f>
        <v>260952</v>
      </c>
      <c r="DS54" s="88">
        <f>SUMIF(RBW!$A$73:$A$78,'2008-2009'!DS$7,RBW!I$73:I$78)</f>
        <v>230749</v>
      </c>
      <c r="DT54" s="88">
        <f>SUMIF(RBW!$A$73:$A$78,'2008-2009'!DT$7,RBW!J$73:J$78)</f>
        <v>317180</v>
      </c>
      <c r="DU54" s="88">
        <f>SUMIF(RBW!$A$73:$A$78,'2008-2009'!DU$7,RBW!K$73:K$78)</f>
        <v>351811</v>
      </c>
      <c r="DV54" s="88">
        <f>SUMIF(RBW!$A$73:$A$78,'2008-2009'!DV$7,RBW!L$73:L$78)</f>
        <v>259811</v>
      </c>
      <c r="DW54" s="88">
        <f>SUMIF(RBW!$A$73:$A$78,'2008-2009'!DW$7,RBW!M$73:M$78)</f>
        <v>239504</v>
      </c>
      <c r="DX54" s="88">
        <f>SUMIF(RBW!$A$73:$A$78,'2008-2009'!DX$7,RBW!N$73:N$78)</f>
        <v>216663</v>
      </c>
      <c r="DY54" s="88">
        <f>SUMIF(RBW!$A$73:$A$78,'2008-2009'!DY$7,RBW!O$73:O$78)</f>
        <v>205958</v>
      </c>
      <c r="DZ54"/>
    </row>
    <row r="55" spans="1:130" s="12" customFormat="1" ht="15.75" customHeight="1">
      <c r="A55" s="101" t="str">
        <f>+CW56</f>
        <v>Rainbow Bridge</v>
      </c>
      <c r="B55" s="29" t="s">
        <v>7</v>
      </c>
      <c r="C55" s="87">
        <f>+CZ55</f>
        <v>31</v>
      </c>
      <c r="D55" s="21">
        <f ca="1">OFFSET(CZ55,0,14,1,1)</f>
        <v>3</v>
      </c>
      <c r="E55" s="21">
        <f ca="1">SUM(D55-C55)</f>
        <v>-28</v>
      </c>
      <c r="F55" s="22">
        <f ca="1">IF(E55=0,0,IF(C55=0,1,E55/C55))</f>
        <v>-0.90322580645161288</v>
      </c>
      <c r="G55" s="21">
        <f>SUMIF($C$6:F$6,G$5,$C55:F55)</f>
        <v>31</v>
      </c>
      <c r="H55" s="21">
        <f ca="1">SUMIF($C$6:G$6,H$5,$C55:G55)</f>
        <v>3</v>
      </c>
      <c r="I55" s="21">
        <f ca="1">SUM(H55-G55)</f>
        <v>-28</v>
      </c>
      <c r="J55" s="22">
        <f ca="1">IF(I55=0,0,IF(G55=0,1,I55/G55))</f>
        <v>-0.90322580645161288</v>
      </c>
      <c r="K55" s="21">
        <f>+DA55</f>
        <v>14</v>
      </c>
      <c r="L55" s="21">
        <f ca="1">OFFSET(DA55,0,14,1,1)</f>
        <v>1</v>
      </c>
      <c r="M55" s="21">
        <f ca="1">SUM(L55-K55)</f>
        <v>-13</v>
      </c>
      <c r="N55" s="22">
        <f ca="1">IF(M55=0,0,IF(K55=0,1,M55/K55))</f>
        <v>-0.9285714285714286</v>
      </c>
      <c r="O55" s="21">
        <f>SUMIF($C$6:N$6,O$5,$C55:N55)</f>
        <v>45</v>
      </c>
      <c r="P55" s="21">
        <f ca="1">SUMIF($C$6:O$6,P$5,$C55:O55)</f>
        <v>4</v>
      </c>
      <c r="Q55" s="21">
        <f ca="1">SUM(P55-O55)</f>
        <v>-41</v>
      </c>
      <c r="R55" s="22">
        <f ca="1">IF(Q55=0,0,IF(O55=0,1,Q55/O55))</f>
        <v>-0.91111111111111109</v>
      </c>
      <c r="S55" s="21">
        <f>+DB55</f>
        <v>16</v>
      </c>
      <c r="T55" s="21">
        <f ca="1">OFFSET(DB55,0,14,1,1)</f>
        <v>11</v>
      </c>
      <c r="U55" s="21">
        <f ca="1">SUM(T55-S55)</f>
        <v>-5</v>
      </c>
      <c r="V55" s="22">
        <f ca="1">IF(U55=0,0,IF(S55=0,1,U55/S55))</f>
        <v>-0.3125</v>
      </c>
      <c r="W55" s="21">
        <f>SUMIF($C$6:V$6,W$5,$C55:V55)</f>
        <v>61</v>
      </c>
      <c r="X55" s="21">
        <f ca="1">SUMIF($C$6:W$6,X$5,$C55:W55)</f>
        <v>15</v>
      </c>
      <c r="Y55" s="21">
        <f ca="1">SUM(X55-W55)</f>
        <v>-46</v>
      </c>
      <c r="Z55" s="22">
        <f ca="1">IF(Y55=0,0,IF(W55=0,1,Y55/W55))</f>
        <v>-0.75409836065573765</v>
      </c>
      <c r="AA55" s="21">
        <f>+DC55</f>
        <v>10</v>
      </c>
      <c r="AB55" s="21">
        <f ca="1">OFFSET(DC55,0,14,1,1)</f>
        <v>9</v>
      </c>
      <c r="AC55" s="21">
        <f ca="1">SUM(AB55-AA55)</f>
        <v>-1</v>
      </c>
      <c r="AD55" s="22">
        <f ca="1">IF(AC55=0,0,IF(AA55=0,1,AC55/AA55))</f>
        <v>-0.1</v>
      </c>
      <c r="AE55" s="21">
        <f>SUMIF($C$6:AD$6,AE$5,$C55:AD55)</f>
        <v>71</v>
      </c>
      <c r="AF55" s="21">
        <f ca="1">SUMIF($C$6:AE$6,AF$5,$C55:AE55)</f>
        <v>24</v>
      </c>
      <c r="AG55" s="21">
        <f ca="1">SUM(AF55-AE55)</f>
        <v>-47</v>
      </c>
      <c r="AH55" s="22">
        <f ca="1">IF(AG55=0,0,IF(AE55=0,1,AG55/AE55))</f>
        <v>-0.6619718309859155</v>
      </c>
      <c r="AI55" s="21">
        <f>+DD55</f>
        <v>17</v>
      </c>
      <c r="AJ55" s="21">
        <f ca="1">OFFSET(DD55,0,14,1,1)</f>
        <v>10</v>
      </c>
      <c r="AK55" s="21">
        <f ca="1">SUM(AJ55-AI55)</f>
        <v>-7</v>
      </c>
      <c r="AL55" s="22">
        <f ca="1">IF(AK55=0,0,IF(AI55=0,1,AK55/AI55))</f>
        <v>-0.41176470588235292</v>
      </c>
      <c r="AM55" s="21">
        <f>SUMIF($C$6:AL$6,AM$5,$C55:AL55)</f>
        <v>88</v>
      </c>
      <c r="AN55" s="21">
        <f ca="1">SUMIF($C$6:AM$6,AN$5,$C55:AM55)</f>
        <v>34</v>
      </c>
      <c r="AO55" s="21">
        <f ca="1">SUM(AN55-AM55)</f>
        <v>-54</v>
      </c>
      <c r="AP55" s="22">
        <f ca="1">IF(AO55=0,0,IF(AM55=0,1,AO55/AM55))</f>
        <v>-0.61363636363636365</v>
      </c>
      <c r="AQ55" s="21">
        <f>+DE55</f>
        <v>17</v>
      </c>
      <c r="AR55" s="21">
        <f ca="1">OFFSET(DE55,0,14,1,1)</f>
        <v>3</v>
      </c>
      <c r="AS55" s="21">
        <f ca="1">SUM(AR55-AQ55)</f>
        <v>-14</v>
      </c>
      <c r="AT55" s="22">
        <f ca="1">IF(AS55=0,0,IF(AQ55=0,1,AS55/AQ55))</f>
        <v>-0.82352941176470584</v>
      </c>
      <c r="AU55" s="21">
        <f>SUMIF($C$6:AT$6,AU$5,$C55:AT55)</f>
        <v>105</v>
      </c>
      <c r="AV55" s="21">
        <f ca="1">SUMIF($C$6:AU$6,AV$5,$C55:AU55)</f>
        <v>37</v>
      </c>
      <c r="AW55" s="21">
        <f ca="1">SUM(AV55-AU55)</f>
        <v>-68</v>
      </c>
      <c r="AX55" s="22">
        <f ca="1">IF(AW55=0,0,IF(AU55=0,1,AW55/AU55))</f>
        <v>-0.64761904761904765</v>
      </c>
      <c r="AY55" s="21">
        <f>+DF55</f>
        <v>19</v>
      </c>
      <c r="AZ55" s="21">
        <f ca="1">OFFSET(DF55,0,14,1,1)</f>
        <v>9</v>
      </c>
      <c r="BA55" s="21">
        <f ca="1">SUM(AZ55-AY55)</f>
        <v>-10</v>
      </c>
      <c r="BB55" s="22">
        <f ca="1">IF(BA55=0,0,IF(AY55=0,1,BA55/AY55))</f>
        <v>-0.52631578947368418</v>
      </c>
      <c r="BC55" s="21">
        <f>SUMIF($C$6:BB$6,BC$5,$C55:BB55)</f>
        <v>124</v>
      </c>
      <c r="BD55" s="21">
        <f ca="1">SUMIF($C$6:BC$6,BD$5,$C55:BC55)</f>
        <v>46</v>
      </c>
      <c r="BE55" s="21">
        <f ca="1">SUM(BD55-BC55)</f>
        <v>-78</v>
      </c>
      <c r="BF55" s="22">
        <f ca="1">IF(BE55=0,0,IF(BC55=0,1,BE55/BC55))</f>
        <v>-0.62903225806451613</v>
      </c>
      <c r="BG55" s="21">
        <f>+DG55</f>
        <v>19</v>
      </c>
      <c r="BH55" s="21">
        <f ca="1">OFFSET(DG55,0,14,1,1)</f>
        <v>8</v>
      </c>
      <c r="BI55" s="21">
        <f ca="1">SUM(BH55-BG55)</f>
        <v>-11</v>
      </c>
      <c r="BJ55" s="22">
        <f ca="1">IF(BI55=0,0,IF(BG55=0,1,BI55/BG55))</f>
        <v>-0.57894736842105265</v>
      </c>
      <c r="BK55" s="21">
        <f>SUMIF($C$6:BJ$6,BK$5,$C55:BJ55)</f>
        <v>143</v>
      </c>
      <c r="BL55" s="21">
        <f ca="1">SUMIF($C$6:BK$6,BL$5,$C55:BK55)</f>
        <v>54</v>
      </c>
      <c r="BM55" s="21">
        <f ca="1">SUM(BL55-BK55)</f>
        <v>-89</v>
      </c>
      <c r="BN55" s="22">
        <f ca="1">IF(BM55=0,0,IF(BK55=0,1,BM55/BK55))</f>
        <v>-0.6223776223776224</v>
      </c>
      <c r="BO55" s="21">
        <f>+DH55</f>
        <v>8</v>
      </c>
      <c r="BP55" s="21">
        <f ca="1">OFFSET(DH55,0,14,1,1)</f>
        <v>5</v>
      </c>
      <c r="BQ55" s="21">
        <f ca="1">SUM(BP55-BO55)</f>
        <v>-3</v>
      </c>
      <c r="BR55" s="22">
        <f ca="1">IF(BQ55=0,0,IF(BO55=0,1,BQ55/BO55))</f>
        <v>-0.375</v>
      </c>
      <c r="BS55" s="21">
        <f>SUMIF($C$6:BR$6,BS$5,$C55:BR55)</f>
        <v>151</v>
      </c>
      <c r="BT55" s="21">
        <f ca="1">SUMIF($C$6:BS$6,BT$5,$C55:BS55)</f>
        <v>59</v>
      </c>
      <c r="BU55" s="21">
        <f ca="1">SUM(BT55-BS55)</f>
        <v>-92</v>
      </c>
      <c r="BV55" s="22">
        <f ca="1">IF(BU55=0,0,IF(BS55=0,1,BU55/BS55))</f>
        <v>-0.60927152317880795</v>
      </c>
      <c r="BW55" s="21">
        <f>+DI55</f>
        <v>6</v>
      </c>
      <c r="BX55" s="21">
        <f ca="1">OFFSET(DI55,0,14,1,1)</f>
        <v>3</v>
      </c>
      <c r="BY55" s="21">
        <f ca="1">SUM(BX55-BW55)</f>
        <v>-3</v>
      </c>
      <c r="BZ55" s="22">
        <f ca="1">IF(BY55=0,0,IF(BW55=0,1,BY55/BW55))</f>
        <v>-0.5</v>
      </c>
      <c r="CA55" s="21">
        <f>SUMIF($C$6:BZ$6,CA$5,$C55:BZ55)</f>
        <v>157</v>
      </c>
      <c r="CB55" s="21">
        <f ca="1">SUMIF($C$6:CA$6,CB$5,$C55:CA55)</f>
        <v>62</v>
      </c>
      <c r="CC55" s="21">
        <f ca="1">SUM(CB55-CA55)</f>
        <v>-95</v>
      </c>
      <c r="CD55" s="22">
        <f ca="1">IF(CC55=0,0,IF(CA55=0,1,CC55/CA55))</f>
        <v>-0.60509554140127386</v>
      </c>
      <c r="CE55" s="21">
        <f>+DJ55</f>
        <v>7</v>
      </c>
      <c r="CF55" s="21">
        <f ca="1">OFFSET(DJ55,0,14,1,1)</f>
        <v>6</v>
      </c>
      <c r="CG55" s="21">
        <f ca="1">SUM(CF55-CE55)</f>
        <v>-1</v>
      </c>
      <c r="CH55" s="22">
        <f ca="1">IF(CG55=0,0,IF(CE55=0,1,CG55/CE55))</f>
        <v>-0.14285714285714285</v>
      </c>
      <c r="CI55" s="21">
        <f>SUMIF($C$6:CH$6,CI$5,$C55:CH55)</f>
        <v>164</v>
      </c>
      <c r="CJ55" s="21">
        <f ca="1">SUMIF($C$6:CI$6,CJ$5,$C55:CI55)</f>
        <v>68</v>
      </c>
      <c r="CK55" s="21">
        <f ca="1">SUM(CJ55-CI55)</f>
        <v>-96</v>
      </c>
      <c r="CL55" s="22">
        <f ca="1">IF(CK55=0,0,IF(CI55=0,1,CK55/CI55))</f>
        <v>-0.58536585365853655</v>
      </c>
      <c r="CM55" s="21">
        <f>+DK55</f>
        <v>10</v>
      </c>
      <c r="CN55" s="21">
        <f ca="1">OFFSET(DK55,0,14,1,1)</f>
        <v>8</v>
      </c>
      <c r="CO55" s="21">
        <f ca="1">SUM(CN55-CM55)</f>
        <v>-2</v>
      </c>
      <c r="CP55" s="22">
        <f ca="1">IF(CO55=0,0,IF(CM55=0,1,CO55/CM55))</f>
        <v>-0.2</v>
      </c>
      <c r="CQ55" s="21">
        <f>SUMIF($C$6:CP$6,CQ$5,$C55:CP55)</f>
        <v>174</v>
      </c>
      <c r="CR55" s="21">
        <f ca="1">SUMIF($C$6:CQ$6,CR$5,$C55:CQ55)</f>
        <v>76</v>
      </c>
      <c r="CS55" s="21">
        <f ca="1">SUM(CR55-CQ55)</f>
        <v>-98</v>
      </c>
      <c r="CT55" s="22">
        <f ca="1">IF(CS55=0,0,IF(CQ55=0,1,CS55/CQ55))</f>
        <v>-0.56321839080459768</v>
      </c>
      <c r="CW55" s="12" t="s">
        <v>15</v>
      </c>
      <c r="CX55" s="81" t="s">
        <v>7</v>
      </c>
      <c r="CY55" s="16"/>
      <c r="CZ55" s="88">
        <f>SUMIF(RBW!$A$87:$A$92,'2008-2009'!CZ$7,RBW!D$87:D$92)</f>
        <v>31</v>
      </c>
      <c r="DA55" s="88">
        <f>SUMIF(RBW!$A$87:$A$92,'2008-2009'!DA$7,RBW!E$87:E$92)</f>
        <v>14</v>
      </c>
      <c r="DB55" s="88">
        <f>SUMIF(RBW!$A$87:$A$92,'2008-2009'!DB$7,RBW!F$87:F$92)</f>
        <v>16</v>
      </c>
      <c r="DC55" s="88">
        <f>SUMIF(RBW!$A$87:$A$92,'2008-2009'!DC$7,RBW!G$87:G$92)</f>
        <v>10</v>
      </c>
      <c r="DD55" s="88">
        <f>SUMIF(RBW!$A$87:$A$92,'2008-2009'!DD$7,RBW!H$87:H$92)</f>
        <v>17</v>
      </c>
      <c r="DE55" s="88">
        <f>SUMIF(RBW!$A$87:$A$92,'2008-2009'!DE$7,RBW!I$87:I$92)</f>
        <v>17</v>
      </c>
      <c r="DF55" s="88">
        <f>SUMIF(RBW!$A$87:$A$92,'2008-2009'!DF$7,RBW!J$87:J$92)</f>
        <v>19</v>
      </c>
      <c r="DG55" s="88">
        <f>SUMIF(RBW!$A$87:$A$92,'2008-2009'!DG$7,RBW!K$87:K$92)</f>
        <v>19</v>
      </c>
      <c r="DH55" s="88">
        <f>SUMIF(RBW!$A$87:$A$92,'2008-2009'!DH$7,RBW!L$87:L$92)</f>
        <v>8</v>
      </c>
      <c r="DI55" s="88">
        <f>SUMIF(RBW!$A$87:$A$92,'2008-2009'!DI$7,RBW!M$87:M$92)</f>
        <v>6</v>
      </c>
      <c r="DJ55" s="88">
        <f>SUMIF(RBW!$A$87:$A$92,'2008-2009'!DJ$7,RBW!N$87:N$92)</f>
        <v>7</v>
      </c>
      <c r="DK55" s="88">
        <f>SUMIF(RBW!$A$87:$A$92,'2008-2009'!DK$7,RBW!O$87:O$92)</f>
        <v>10</v>
      </c>
      <c r="DN55" s="88">
        <f>SUMIF(RBW!$A$87:$A$92,'2008-2009'!DN$7,RBW!D$87:D$92)</f>
        <v>3</v>
      </c>
      <c r="DO55" s="88">
        <f>SUMIF(RBW!$A$87:$A$92,'2008-2009'!DO$7,RBW!E$87:E$92)</f>
        <v>1</v>
      </c>
      <c r="DP55" s="88">
        <f>SUMIF(RBW!$A$87:$A$92,'2008-2009'!DP$7,RBW!F$87:F$92)</f>
        <v>11</v>
      </c>
      <c r="DQ55" s="88">
        <f>SUMIF(RBW!$A$87:$A$92,'2008-2009'!DQ$7,RBW!G$87:G$92)</f>
        <v>9</v>
      </c>
      <c r="DR55" s="88">
        <f>SUMIF(RBW!$A$87:$A$92,'2008-2009'!DR$7,RBW!H$87:H$92)</f>
        <v>10</v>
      </c>
      <c r="DS55" s="88">
        <f>SUMIF(RBW!$A$87:$A$92,'2008-2009'!DS$7,RBW!I$87:I$92)</f>
        <v>3</v>
      </c>
      <c r="DT55" s="88">
        <f>SUMIF(RBW!$A$87:$A$92,'2008-2009'!DT$7,RBW!J$87:J$92)</f>
        <v>9</v>
      </c>
      <c r="DU55" s="88">
        <f>SUMIF(RBW!$A$87:$A$92,'2008-2009'!DU$7,RBW!K$87:K$92)</f>
        <v>8</v>
      </c>
      <c r="DV55" s="88">
        <f>SUMIF(RBW!$A$87:$A$92,'2008-2009'!DV$7,RBW!L$87:L$92)</f>
        <v>5</v>
      </c>
      <c r="DW55" s="88">
        <f>SUMIF(RBW!$A$87:$A$92,'2008-2009'!DW$7,RBW!M$87:M$92)</f>
        <v>3</v>
      </c>
      <c r="DX55" s="88">
        <f>SUMIF(RBW!$A$87:$A$92,'2008-2009'!DX$7,RBW!N$87:N$92)</f>
        <v>6</v>
      </c>
      <c r="DY55" s="88">
        <f>SUMIF(RBW!$A$87:$A$92,'2008-2009'!DY$7,RBW!O$87:O$92)</f>
        <v>8</v>
      </c>
      <c r="DZ55"/>
    </row>
    <row r="56" spans="1:130" s="12" customFormat="1" ht="15.6">
      <c r="A56" s="100"/>
      <c r="B56" s="29" t="s">
        <v>8</v>
      </c>
      <c r="C56" s="87">
        <f>+CZ56</f>
        <v>882</v>
      </c>
      <c r="D56" s="87">
        <f ca="1">OFFSET(CZ56,0,14,1,1)</f>
        <v>818</v>
      </c>
      <c r="E56" s="87">
        <f ca="1">SUM(D56-C56)</f>
        <v>-64</v>
      </c>
      <c r="F56" s="22">
        <f ca="1">IF(E56=0,0,IF(C56=0,1,E56/C56))</f>
        <v>-7.2562358276643993E-2</v>
      </c>
      <c r="G56" s="87">
        <f>SUMIF($C$6:F$6,G$5,$C56:F56)</f>
        <v>882</v>
      </c>
      <c r="H56" s="87">
        <f ca="1">SUMIF($C$6:G$6,H$5,$C56:G56)</f>
        <v>818</v>
      </c>
      <c r="I56" s="87">
        <f ca="1">SUM(H56-G56)</f>
        <v>-64</v>
      </c>
      <c r="J56" s="22">
        <f ca="1">IF(I56=0,0,IF(G56=0,1,I56/G56))</f>
        <v>-7.2562358276643993E-2</v>
      </c>
      <c r="K56" s="87">
        <f>+DA56</f>
        <v>838</v>
      </c>
      <c r="L56" s="87">
        <f ca="1">OFFSET(DA56,0,14,1,1)</f>
        <v>694</v>
      </c>
      <c r="M56" s="87">
        <f ca="1">SUM(L56-K56)</f>
        <v>-144</v>
      </c>
      <c r="N56" s="22">
        <f ca="1">IF(M56=0,0,IF(K56=0,1,M56/K56))</f>
        <v>-0.17183770883054891</v>
      </c>
      <c r="O56" s="87">
        <f>SUMIF($C$6:N$6,O$5,$C56:N56)</f>
        <v>1720</v>
      </c>
      <c r="P56" s="87">
        <f ca="1">SUMIF($C$6:O$6,P$5,$C56:O56)</f>
        <v>1512</v>
      </c>
      <c r="Q56" s="87">
        <f ca="1">SUM(P56-O56)</f>
        <v>-208</v>
      </c>
      <c r="R56" s="22">
        <f ca="1">IF(Q56=0,0,IF(O56=0,1,Q56/O56))</f>
        <v>-0.12093023255813953</v>
      </c>
      <c r="S56" s="87">
        <f>+DB56</f>
        <v>1180</v>
      </c>
      <c r="T56" s="87">
        <f ca="1">OFFSET(DB56,0,14,1,1)</f>
        <v>996</v>
      </c>
      <c r="U56" s="87">
        <f ca="1">SUM(T56-S56)</f>
        <v>-184</v>
      </c>
      <c r="V56" s="22">
        <f ca="1">IF(U56=0,0,IF(S56=0,1,U56/S56))</f>
        <v>-0.15593220338983052</v>
      </c>
      <c r="W56" s="87">
        <f>SUMIF($C$6:V$6,W$5,$C56:V56)</f>
        <v>2900</v>
      </c>
      <c r="X56" s="87">
        <f ca="1">SUMIF($C$6:W$6,X$5,$C56:W56)</f>
        <v>2508</v>
      </c>
      <c r="Y56" s="87">
        <f ca="1">SUM(X56-W56)</f>
        <v>-392</v>
      </c>
      <c r="Z56" s="22">
        <f ca="1">IF(Y56=0,0,IF(W56=0,1,Y56/W56))</f>
        <v>-0.13517241379310344</v>
      </c>
      <c r="AA56" s="87">
        <f>+DC56</f>
        <v>1972</v>
      </c>
      <c r="AB56" s="87">
        <f ca="1">OFFSET(DC56,0,14,1,1)</f>
        <v>1664</v>
      </c>
      <c r="AC56" s="87">
        <f ca="1">SUM(AB56-AA56)</f>
        <v>-308</v>
      </c>
      <c r="AD56" s="22">
        <f ca="1">IF(AC56=0,0,IF(AA56=0,1,AC56/AA56))</f>
        <v>-0.15618661257606492</v>
      </c>
      <c r="AE56" s="87">
        <f>SUMIF($C$6:AD$6,AE$5,$C56:AD56)</f>
        <v>4872</v>
      </c>
      <c r="AF56" s="87">
        <f ca="1">SUMIF($C$6:AE$6,AF$5,$C56:AE56)</f>
        <v>4172</v>
      </c>
      <c r="AG56" s="87">
        <f ca="1">SUM(AF56-AE56)</f>
        <v>-700</v>
      </c>
      <c r="AH56" s="22">
        <f ca="1">IF(AG56=0,0,IF(AE56=0,1,AG56/AE56))</f>
        <v>-0.14367816091954022</v>
      </c>
      <c r="AI56" s="87">
        <f>+DD56</f>
        <v>3358</v>
      </c>
      <c r="AJ56" s="87">
        <f ca="1">OFFSET(DD56,0,14,1,1)</f>
        <v>2858</v>
      </c>
      <c r="AK56" s="87">
        <f ca="1">SUM(AJ56-AI56)</f>
        <v>-500</v>
      </c>
      <c r="AL56" s="22">
        <f ca="1">IF(AK56=0,0,IF(AI56=0,1,AK56/AI56))</f>
        <v>-0.14889815366289458</v>
      </c>
      <c r="AM56" s="87">
        <f>SUMIF($C$6:AL$6,AM$5,$C56:AL56)</f>
        <v>8230</v>
      </c>
      <c r="AN56" s="87">
        <f ca="1">SUMIF($C$6:AM$6,AN$5,$C56:AM56)</f>
        <v>7030</v>
      </c>
      <c r="AO56" s="87">
        <f ca="1">SUM(AN56-AM56)</f>
        <v>-1200</v>
      </c>
      <c r="AP56" s="22">
        <f ca="1">IF(AO56=0,0,IF(AM56=0,1,AO56/AM56))</f>
        <v>-0.14580801944106925</v>
      </c>
      <c r="AQ56" s="87">
        <f>+DE56</f>
        <v>3914</v>
      </c>
      <c r="AR56" s="87">
        <f ca="1">OFFSET(DE56,0,14,1,1)</f>
        <v>2886</v>
      </c>
      <c r="AS56" s="87">
        <f ca="1">SUM(AR56-AQ56)</f>
        <v>-1028</v>
      </c>
      <c r="AT56" s="22">
        <f ca="1">IF(AS56=0,0,IF(AQ56=0,1,AS56/AQ56))</f>
        <v>-0.26264690853346961</v>
      </c>
      <c r="AU56" s="87">
        <f>SUMIF($C$6:AT$6,AU$5,$C56:AT56)</f>
        <v>12144</v>
      </c>
      <c r="AV56" s="87">
        <f ca="1">SUMIF($C$6:AU$6,AV$5,$C56:AU56)</f>
        <v>9916</v>
      </c>
      <c r="AW56" s="87">
        <f ca="1">SUM(AV56-AU56)</f>
        <v>-2228</v>
      </c>
      <c r="AX56" s="22">
        <f ca="1">IF(AW56=0,0,IF(AU56=0,1,AW56/AU56))</f>
        <v>-0.18346508563899869</v>
      </c>
      <c r="AY56" s="87">
        <f>+DF56</f>
        <v>4174</v>
      </c>
      <c r="AZ56" s="87">
        <f ca="1">OFFSET(DF56,0,14,1,1)</f>
        <v>3526</v>
      </c>
      <c r="BA56" s="87">
        <f ca="1">SUM(AZ56-AY56)</f>
        <v>-648</v>
      </c>
      <c r="BB56" s="22">
        <f ca="1">IF(BA56=0,0,IF(AY56=0,1,BA56/AY56))</f>
        <v>-0.15524676569238141</v>
      </c>
      <c r="BC56" s="87">
        <f>SUMIF($C$6:BB$6,BC$5,$C56:BB56)</f>
        <v>16318</v>
      </c>
      <c r="BD56" s="87">
        <f ca="1">SUMIF($C$6:BC$6,BD$5,$C56:BC56)</f>
        <v>13442</v>
      </c>
      <c r="BE56" s="87">
        <f ca="1">SUM(BD56-BC56)</f>
        <v>-2876</v>
      </c>
      <c r="BF56" s="22">
        <f ca="1">IF(BE56=0,0,IF(BC56=0,1,BE56/BC56))</f>
        <v>-0.17624708910405687</v>
      </c>
      <c r="BG56" s="87">
        <f>+DG56</f>
        <v>4522</v>
      </c>
      <c r="BH56" s="87">
        <f ca="1">OFFSET(DG56,0,14,1,1)</f>
        <v>1472</v>
      </c>
      <c r="BI56" s="87">
        <f ca="1">SUM(BH56-BG56)</f>
        <v>-3050</v>
      </c>
      <c r="BJ56" s="22">
        <f ca="1">IF(BI56=0,0,IF(BG56=0,1,BI56/BG56))</f>
        <v>-0.67448031844316669</v>
      </c>
      <c r="BK56" s="87">
        <f>SUMIF($C$6:BJ$6,BK$5,$C56:BJ56)</f>
        <v>20840</v>
      </c>
      <c r="BL56" s="87">
        <f ca="1">SUMIF($C$6:BK$6,BL$5,$C56:BK56)</f>
        <v>14914</v>
      </c>
      <c r="BM56" s="87">
        <f ca="1">SUM(BL56-BK56)</f>
        <v>-5926</v>
      </c>
      <c r="BN56" s="22">
        <f ca="1">IF(BM56=0,0,IF(BK56=0,1,BM56/BK56))</f>
        <v>-0.28435700575815737</v>
      </c>
      <c r="BO56" s="87">
        <f>+DH56</f>
        <v>4066</v>
      </c>
      <c r="BP56" s="87">
        <f ca="1">OFFSET(DH56,0,14,1,1)</f>
        <v>3628</v>
      </c>
      <c r="BQ56" s="87">
        <f ca="1">SUM(BP56-BO56)</f>
        <v>-438</v>
      </c>
      <c r="BR56" s="22">
        <f ca="1">IF(BQ56=0,0,IF(BO56=0,1,BQ56/BO56))</f>
        <v>-0.10772257747171668</v>
      </c>
      <c r="BS56" s="87">
        <f>SUMIF($C$6:BR$6,BS$5,$C56:BR56)</f>
        <v>24906</v>
      </c>
      <c r="BT56" s="87">
        <f ca="1">SUMIF($C$6:BS$6,BT$5,$C56:BS56)</f>
        <v>18542</v>
      </c>
      <c r="BU56" s="87">
        <f ca="1">SUM(BT56-BS56)</f>
        <v>-6364</v>
      </c>
      <c r="BV56" s="22">
        <f ca="1">IF(BU56=0,0,IF(BS56=0,1,BU56/BS56))</f>
        <v>-0.25552075805026903</v>
      </c>
      <c r="BW56" s="87">
        <f>+DI56</f>
        <v>3502</v>
      </c>
      <c r="BX56" s="87">
        <f ca="1">OFFSET(DI56,0,14,1,1)</f>
        <v>2758</v>
      </c>
      <c r="BY56" s="87">
        <f ca="1">SUM(BX56-BW56)</f>
        <v>-744</v>
      </c>
      <c r="BZ56" s="22">
        <f ca="1">IF(BY56=0,0,IF(BW56=0,1,BY56/BW56))</f>
        <v>-0.21245002855511136</v>
      </c>
      <c r="CA56" s="87">
        <f>SUMIF($C$6:BZ$6,CA$5,$C56:BZ56)</f>
        <v>28408</v>
      </c>
      <c r="CB56" s="87">
        <f ca="1">SUMIF($C$6:CA$6,CB$5,$C56:CA56)</f>
        <v>21300</v>
      </c>
      <c r="CC56" s="87">
        <f ca="1">SUM(CB56-CA56)</f>
        <v>-7108</v>
      </c>
      <c r="CD56" s="22">
        <f ca="1">IF(CC56=0,0,IF(CA56=0,1,CC56/CA56))</f>
        <v>-0.25021120811039144</v>
      </c>
      <c r="CE56" s="87">
        <f>+DJ56</f>
        <v>1558</v>
      </c>
      <c r="CF56" s="87">
        <f ca="1">OFFSET(DJ56,0,14,1,1)</f>
        <v>1342</v>
      </c>
      <c r="CG56" s="87">
        <f ca="1">SUM(CF56-CE56)</f>
        <v>-216</v>
      </c>
      <c r="CH56" s="22">
        <f ca="1">IF(CG56=0,0,IF(CE56=0,1,CG56/CE56))</f>
        <v>-0.1386392811296534</v>
      </c>
      <c r="CI56" s="87">
        <f>SUMIF($C$6:CH$6,CI$5,$C56:CH56)</f>
        <v>29966</v>
      </c>
      <c r="CJ56" s="87">
        <f ca="1">SUMIF($C$6:CI$6,CJ$5,$C56:CI56)</f>
        <v>22642</v>
      </c>
      <c r="CK56" s="87">
        <f ca="1">SUM(CJ56-CI56)</f>
        <v>-7324</v>
      </c>
      <c r="CL56" s="22">
        <f ca="1">IF(CK56=0,0,IF(CI56=0,1,CK56/CI56))</f>
        <v>-0.24441033170927051</v>
      </c>
      <c r="CM56" s="87">
        <f>+DK56</f>
        <v>1326</v>
      </c>
      <c r="CN56" s="87">
        <f ca="1">OFFSET(DK56,0,14,1,1)</f>
        <v>1040</v>
      </c>
      <c r="CO56" s="87">
        <f ca="1">SUM(CN56-CM56)</f>
        <v>-286</v>
      </c>
      <c r="CP56" s="22">
        <f ca="1">IF(CO56=0,0,IF(CM56=0,1,CO56/CM56))</f>
        <v>-0.21568627450980393</v>
      </c>
      <c r="CQ56" s="87">
        <f>SUMIF($C$6:CP$6,CQ$5,$C56:CP56)</f>
        <v>31292</v>
      </c>
      <c r="CR56" s="87">
        <f ca="1">SUMIF($C$6:CQ$6,CR$5,$C56:CQ56)</f>
        <v>23682</v>
      </c>
      <c r="CS56" s="87">
        <f ca="1">SUM(CR56-CQ56)</f>
        <v>-7610</v>
      </c>
      <c r="CT56" s="22">
        <f ca="1">IF(CS56=0,0,IF(CQ56=0,1,CS56/CQ56))</f>
        <v>-0.24319314840853892</v>
      </c>
      <c r="CW56" s="12" t="s">
        <v>15</v>
      </c>
      <c r="CX56" s="81" t="s">
        <v>8</v>
      </c>
      <c r="CY56" s="16"/>
      <c r="CZ56" s="88">
        <f>SUMIF(RBW!$A$101:$A$106,'2008-2009'!CZ$7,RBW!D$101:D$106)</f>
        <v>882</v>
      </c>
      <c r="DA56" s="88">
        <f>SUMIF(RBW!$A$101:$A$106,'2008-2009'!DA$7,RBW!E$101:E$106)</f>
        <v>838</v>
      </c>
      <c r="DB56" s="88">
        <f>SUMIF(RBW!$A$101:$A$106,'2008-2009'!DB$7,RBW!F$101:F$106)</f>
        <v>1180</v>
      </c>
      <c r="DC56" s="88">
        <f>SUMIF(RBW!$A$101:$A$106,'2008-2009'!DC$7,RBW!G$101:G$106)</f>
        <v>1972</v>
      </c>
      <c r="DD56" s="88">
        <f>SUMIF(RBW!$A$101:$A$106,'2008-2009'!DD$7,RBW!H$101:H$106)</f>
        <v>3358</v>
      </c>
      <c r="DE56" s="88">
        <f>SUMIF(RBW!$A$101:$A$106,'2008-2009'!DE$7,RBW!I$101:I$106)</f>
        <v>3914</v>
      </c>
      <c r="DF56" s="88">
        <f>SUMIF(RBW!$A$101:$A$106,'2008-2009'!DF$7,RBW!J$101:J$106)</f>
        <v>4174</v>
      </c>
      <c r="DG56" s="88">
        <f>SUMIF(RBW!$A$101:$A$106,'2008-2009'!DG$7,RBW!K$101:K$106)</f>
        <v>4522</v>
      </c>
      <c r="DH56" s="88">
        <f>SUMIF(RBW!$A$101:$A$106,'2008-2009'!DH$7,RBW!L$101:L$106)</f>
        <v>4066</v>
      </c>
      <c r="DI56" s="88">
        <f>SUMIF(RBW!$A$101:$A$106,'2008-2009'!DI$7,RBW!M$101:M$106)</f>
        <v>3502</v>
      </c>
      <c r="DJ56" s="88">
        <f>SUMIF(RBW!$A$101:$A$106,'2008-2009'!DJ$7,RBW!N$101:N$106)</f>
        <v>1558</v>
      </c>
      <c r="DK56" s="88">
        <f>SUMIF(RBW!$A$101:$A$106,'2008-2009'!DK$7,RBW!O$101:O$106)</f>
        <v>1326</v>
      </c>
      <c r="DN56" s="88">
        <f>SUMIF(RBW!$A$101:$A$106,'2008-2009'!DN$7,RBW!D$101:D$106)</f>
        <v>818</v>
      </c>
      <c r="DO56" s="88">
        <f>SUMIF(RBW!$A$101:$A$106,'2008-2009'!DO$7,RBW!E$101:E$106)</f>
        <v>694</v>
      </c>
      <c r="DP56" s="88">
        <f>SUMIF(RBW!$A$101:$A$106,'2008-2009'!DP$7,RBW!F$101:F$106)</f>
        <v>996</v>
      </c>
      <c r="DQ56" s="88">
        <f>SUMIF(RBW!$A$101:$A$106,'2008-2009'!DQ$7,RBW!G$101:G$106)</f>
        <v>1664</v>
      </c>
      <c r="DR56" s="88">
        <f>SUMIF(RBW!$A$101:$A$106,'2008-2009'!DR$7,RBW!H$101:H$106)</f>
        <v>2858</v>
      </c>
      <c r="DS56" s="88">
        <f>SUMIF(RBW!$A$101:$A$106,'2008-2009'!DS$7,RBW!I$101:I$106)</f>
        <v>2886</v>
      </c>
      <c r="DT56" s="88">
        <f>SUMIF(RBW!$A$101:$A$106,'2008-2009'!DT$7,RBW!J$101:J$106)</f>
        <v>3526</v>
      </c>
      <c r="DU56" s="88">
        <f>SUMIF(RBW!$A$101:$A$106,'2008-2009'!DU$7,RBW!K$101:K$106)</f>
        <v>1472</v>
      </c>
      <c r="DV56" s="88">
        <f>SUMIF(RBW!$A$101:$A$106,'2008-2009'!DV$7,RBW!L$101:L$106)</f>
        <v>3628</v>
      </c>
      <c r="DW56" s="88">
        <f>SUMIF(RBW!$A$101:$A$106,'2008-2009'!DW$7,RBW!M$101:M$106)</f>
        <v>2758</v>
      </c>
      <c r="DX56" s="88">
        <f>SUMIF(RBW!$A$101:$A$106,'2008-2009'!DX$7,RBW!N$101:N$106)</f>
        <v>1342</v>
      </c>
      <c r="DY56" s="88">
        <f>SUMIF(RBW!$A$101:$A$106,'2008-2009'!DY$7,RBW!O$101:O$106)</f>
        <v>1040</v>
      </c>
      <c r="DZ56"/>
    </row>
    <row r="57" spans="1:130" s="16" customFormat="1" ht="15.6">
      <c r="A57" s="90"/>
      <c r="B57" s="27" t="s">
        <v>9</v>
      </c>
      <c r="C57" s="14">
        <f>+SUM(C54:C56)</f>
        <v>190967</v>
      </c>
      <c r="D57" s="14">
        <f ca="1">+SUM(D54:D56)</f>
        <v>167305</v>
      </c>
      <c r="E57" s="14">
        <f ca="1">SUM(E54:E56)</f>
        <v>-23662</v>
      </c>
      <c r="F57" s="15">
        <f ca="1">IF(E57=0,0,IF(C57=0,1,E57/C57))</f>
        <v>-0.12390622463567004</v>
      </c>
      <c r="G57" s="14">
        <f>SUM(G54:G56)</f>
        <v>190967</v>
      </c>
      <c r="H57" s="14">
        <f ca="1">SUM(H54:H56)</f>
        <v>167305</v>
      </c>
      <c r="I57" s="14">
        <f ca="1">SUM(I54:I56)</f>
        <v>-23662</v>
      </c>
      <c r="J57" s="15">
        <f ca="1">IF(I57=0,0,IF(G57=0,1,I57/G57))</f>
        <v>-0.12390622463567004</v>
      </c>
      <c r="K57" s="14">
        <f>+SUM(K54:K56)</f>
        <v>176302</v>
      </c>
      <c r="L57" s="14">
        <f ca="1">+SUM(L54:L56)</f>
        <v>171071</v>
      </c>
      <c r="M57" s="14">
        <f ca="1">SUM(M54:M56)</f>
        <v>-5231</v>
      </c>
      <c r="N57" s="15">
        <f ca="1">IF(M57=0,0,IF(K57=0,1,M57/K57))</f>
        <v>-2.9670678721738834E-2</v>
      </c>
      <c r="O57" s="14">
        <f>SUM(O54:O56)</f>
        <v>367269</v>
      </c>
      <c r="P57" s="14">
        <f ca="1">SUM(P54:P56)</f>
        <v>338376</v>
      </c>
      <c r="Q57" s="14">
        <f ca="1">SUM(Q54:Q56)</f>
        <v>-28893</v>
      </c>
      <c r="R57" s="15">
        <f ca="1">IF(Q57=0,0,IF(O57=0,1,Q57/O57))</f>
        <v>-7.8669857788160727E-2</v>
      </c>
      <c r="S57" s="14">
        <f>+SUM(S54:S56)</f>
        <v>220063</v>
      </c>
      <c r="T57" s="14">
        <f ca="1">+SUM(T54:T56)</f>
        <v>199732</v>
      </c>
      <c r="U57" s="14">
        <f ca="1">SUM(U54:U56)</f>
        <v>-20331</v>
      </c>
      <c r="V57" s="15">
        <f ca="1">IF(U57=0,0,IF(S57=0,1,U57/S57))</f>
        <v>-9.2387180034808211E-2</v>
      </c>
      <c r="W57" s="14">
        <f>SUM(W54:W56)</f>
        <v>587332</v>
      </c>
      <c r="X57" s="14">
        <f ca="1">SUM(X54:X56)</f>
        <v>538108</v>
      </c>
      <c r="Y57" s="14">
        <f ca="1">SUM(Y54:Y56)</f>
        <v>-49224</v>
      </c>
      <c r="Z57" s="15">
        <f ca="1">IF(Y57=0,0,IF(W57=0,1,Y57/W57))</f>
        <v>-8.3809497864921367E-2</v>
      </c>
      <c r="AA57" s="14">
        <f>+SUM(AA54:AA56)</f>
        <v>229705</v>
      </c>
      <c r="AB57" s="14">
        <f ca="1">+SUM(AB54:AB56)</f>
        <v>222069</v>
      </c>
      <c r="AC57" s="14">
        <f ca="1">SUM(AC54:AC56)</f>
        <v>-7636</v>
      </c>
      <c r="AD57" s="15">
        <f ca="1">IF(AC57=0,0,IF(AA57=0,1,AC57/AA57))</f>
        <v>-3.3242637295661827E-2</v>
      </c>
      <c r="AE57" s="14">
        <f>SUM(AE54:AE56)</f>
        <v>817037</v>
      </c>
      <c r="AF57" s="14">
        <f ca="1">SUM(AF54:AF56)</f>
        <v>760177</v>
      </c>
      <c r="AG57" s="14">
        <f ca="1">SUM(AG54:AG56)</f>
        <v>-56860</v>
      </c>
      <c r="AH57" s="15">
        <f ca="1">IF(AG57=0,0,IF(AE57=0,1,AG57/AE57))</f>
        <v>-6.9592931531864535E-2</v>
      </c>
      <c r="AI57" s="14">
        <f>+SUM(AI54:AI56)</f>
        <v>281518</v>
      </c>
      <c r="AJ57" s="14">
        <f ca="1">+SUM(AJ54:AJ56)</f>
        <v>263820</v>
      </c>
      <c r="AK57" s="14">
        <f ca="1">SUM(AK54:AK56)</f>
        <v>-17698</v>
      </c>
      <c r="AL57" s="15">
        <f ca="1">IF(AK57=0,0,IF(AI57=0,1,AK57/AI57))</f>
        <v>-6.2866317606689454E-2</v>
      </c>
      <c r="AM57" s="14">
        <f>SUM(AM54:AM56)</f>
        <v>1098555</v>
      </c>
      <c r="AN57" s="14">
        <f ca="1">SUM(AN54:AN56)</f>
        <v>1023997</v>
      </c>
      <c r="AO57" s="14">
        <f ca="1">SUM(AO54:AO56)</f>
        <v>-74558</v>
      </c>
      <c r="AP57" s="15">
        <f ca="1">IF(AO57=0,0,IF(AM57=0,1,AO57/AM57))</f>
        <v>-6.7869155390490238E-2</v>
      </c>
      <c r="AQ57" s="14">
        <f>+SUM(AQ54:AQ56)</f>
        <v>293078</v>
      </c>
      <c r="AR57" s="14">
        <f ca="1">+SUM(AR54:AR56)</f>
        <v>233638</v>
      </c>
      <c r="AS57" s="14">
        <f ca="1">SUM(AS54:AS56)</f>
        <v>-59440</v>
      </c>
      <c r="AT57" s="15">
        <f ca="1">IF(AS57=0,0,IF(AQ57=0,1,AS57/AQ57))</f>
        <v>-0.20281290304970007</v>
      </c>
      <c r="AU57" s="14">
        <f>SUM(AU54:AU56)</f>
        <v>1391633</v>
      </c>
      <c r="AV57" s="14">
        <f ca="1">SUM(AV54:AV56)</f>
        <v>1257635</v>
      </c>
      <c r="AW57" s="14">
        <f ca="1">SUM(AW54:AW56)</f>
        <v>-133998</v>
      </c>
      <c r="AX57" s="15">
        <f ca="1">IF(AW57=0,0,IF(AU57=0,1,AW57/AU57))</f>
        <v>-9.6288317394025574E-2</v>
      </c>
      <c r="AY57" s="14">
        <f>+SUM(AY54:AY56)</f>
        <v>367887</v>
      </c>
      <c r="AZ57" s="14">
        <f ca="1">+SUM(AZ54:AZ56)</f>
        <v>320715</v>
      </c>
      <c r="BA57" s="14">
        <f ca="1">SUM(BA54:BA56)</f>
        <v>-47172</v>
      </c>
      <c r="BB57" s="15">
        <f ca="1">IF(BA57=0,0,IF(AY57=0,1,BA57/AY57))</f>
        <v>-0.12822415578696719</v>
      </c>
      <c r="BC57" s="14">
        <f>SUM(BC54:BC56)</f>
        <v>1759520</v>
      </c>
      <c r="BD57" s="14">
        <f ca="1">SUM(BD54:BD56)</f>
        <v>1578350</v>
      </c>
      <c r="BE57" s="14">
        <f ca="1">SUM(BE54:BE56)</f>
        <v>-181170</v>
      </c>
      <c r="BF57" s="15">
        <f ca="1">IF(BE57=0,0,IF(BC57=0,1,BE57/BC57))</f>
        <v>-0.10296558152223334</v>
      </c>
      <c r="BG57" s="14">
        <f>+SUM(BG54:BG56)</f>
        <v>417491</v>
      </c>
      <c r="BH57" s="14">
        <f ca="1">+SUM(BH54:BH56)</f>
        <v>353291</v>
      </c>
      <c r="BI57" s="14">
        <f ca="1">SUM(BI54:BI56)</f>
        <v>-64200</v>
      </c>
      <c r="BJ57" s="15">
        <f ca="1">IF(BI57=0,0,IF(BG57=0,1,BI57/BG57))</f>
        <v>-0.15377577001659917</v>
      </c>
      <c r="BK57" s="14">
        <f>SUM(BK54:BK56)</f>
        <v>2177011</v>
      </c>
      <c r="BL57" s="14">
        <f ca="1">SUM(BL54:BL56)</f>
        <v>1931641</v>
      </c>
      <c r="BM57" s="14">
        <f ca="1">SUM(BM54:BM56)</f>
        <v>-245370</v>
      </c>
      <c r="BN57" s="15">
        <f ca="1">IF(BM57=0,0,IF(BK57=0,1,BM57/BK57))</f>
        <v>-0.11270958208295687</v>
      </c>
      <c r="BO57" s="14">
        <f>+SUM(BO54:BO56)</f>
        <v>279113</v>
      </c>
      <c r="BP57" s="14">
        <f ca="1">+SUM(BP54:BP56)</f>
        <v>263444</v>
      </c>
      <c r="BQ57" s="14">
        <f ca="1">SUM(BQ54:BQ56)</f>
        <v>-15669</v>
      </c>
      <c r="BR57" s="15">
        <f ca="1">IF(BQ57=0,0,IF(BO57=0,1,BQ57/BO57))</f>
        <v>-5.6138553202466385E-2</v>
      </c>
      <c r="BS57" s="14">
        <f>SUM(BS54:BS56)</f>
        <v>2456124</v>
      </c>
      <c r="BT57" s="14">
        <f ca="1">SUM(BT54:BT56)</f>
        <v>2195085</v>
      </c>
      <c r="BU57" s="14">
        <f ca="1">SUM(BU54:BU56)</f>
        <v>-261039</v>
      </c>
      <c r="BV57" s="15">
        <f ca="1">IF(BU57=0,0,IF(BS57=0,1,BU57/BS57))</f>
        <v>-0.10628087181266092</v>
      </c>
      <c r="BW57" s="14">
        <f>+SUM(BW54:BW56)</f>
        <v>262288</v>
      </c>
      <c r="BX57" s="14">
        <f ca="1">+SUM(BX54:BX56)</f>
        <v>242265</v>
      </c>
      <c r="BY57" s="14">
        <f ca="1">SUM(BY54:BY56)</f>
        <v>-20023</v>
      </c>
      <c r="BZ57" s="15">
        <f ca="1">IF(BY57=0,0,IF(BW57=0,1,BY57/BW57))</f>
        <v>-7.6339748673214178E-2</v>
      </c>
      <c r="CA57" s="14">
        <f>SUM(CA54:CA56)</f>
        <v>2718412</v>
      </c>
      <c r="CB57" s="14">
        <f ca="1">SUM(CB54:CB56)</f>
        <v>2437350</v>
      </c>
      <c r="CC57" s="14">
        <f ca="1">SUM(CC54:CC56)</f>
        <v>-281062</v>
      </c>
      <c r="CD57" s="15">
        <f ca="1">IF(CC57=0,0,IF(CA57=0,1,CC57/CA57))</f>
        <v>-0.10339198031792091</v>
      </c>
      <c r="CE57" s="14">
        <f>+SUM(CE54:CE56)</f>
        <v>221162</v>
      </c>
      <c r="CF57" s="14">
        <f ca="1">+SUM(CF54:CF56)</f>
        <v>218011</v>
      </c>
      <c r="CG57" s="14">
        <f ca="1">SUM(CG54:CG56)</f>
        <v>-3151</v>
      </c>
      <c r="CH57" s="15">
        <f ca="1">IF(CG57=0,0,IF(CE57=0,1,CG57/CE57))</f>
        <v>-1.4247474701802298E-2</v>
      </c>
      <c r="CI57" s="14">
        <f>SUM(CI54:CI56)</f>
        <v>2939574</v>
      </c>
      <c r="CJ57" s="14">
        <f ca="1">SUM(CJ54:CJ56)</f>
        <v>2655361</v>
      </c>
      <c r="CK57" s="14">
        <f ca="1">SUM(CK54:CK56)</f>
        <v>-284213</v>
      </c>
      <c r="CL57" s="15">
        <f ca="1">IF(CK57=0,0,IF(CI57=0,1,CK57/CI57))</f>
        <v>-9.6685097908744605E-2</v>
      </c>
      <c r="CM57" s="14">
        <f>+SUM(CM54:CM56)</f>
        <v>192588</v>
      </c>
      <c r="CN57" s="14">
        <f ca="1">+SUM(CN54:CN56)</f>
        <v>207006</v>
      </c>
      <c r="CO57" s="14">
        <f ca="1">SUM(CO54:CO56)</f>
        <v>14418</v>
      </c>
      <c r="CP57" s="15">
        <f ca="1">IF(CO57=0,0,IF(CM57=0,1,CO57/CM57))</f>
        <v>7.4864477537541274E-2</v>
      </c>
      <c r="CQ57" s="14">
        <f>SUM(CQ54:CQ56)</f>
        <v>3132162</v>
      </c>
      <c r="CR57" s="14">
        <f ca="1">SUM(CR54:CR56)</f>
        <v>2862367</v>
      </c>
      <c r="CS57" s="14">
        <f ca="1">SUM(CS54:CS56)</f>
        <v>-269795</v>
      </c>
      <c r="CT57" s="15">
        <f ca="1">IF(CS57=0,0,IF(CQ57=0,1,CS57/CQ57))</f>
        <v>-8.6136987805866996E-2</v>
      </c>
      <c r="CW57" s="12"/>
      <c r="CX57" s="12"/>
      <c r="CZ57" s="89"/>
      <c r="DA57" s="89"/>
      <c r="DB57" s="89"/>
      <c r="DC57" s="89"/>
      <c r="DD57" s="89"/>
      <c r="DE57" s="89"/>
      <c r="DF57" s="89"/>
      <c r="DG57" s="89"/>
      <c r="DH57" s="89"/>
      <c r="DI57" s="89"/>
      <c r="DJ57" s="89"/>
      <c r="DK57" s="89"/>
      <c r="DL57" s="12"/>
      <c r="DM57" s="12"/>
      <c r="DN57" s="89"/>
      <c r="DO57" s="89"/>
      <c r="DP57" s="89"/>
      <c r="DQ57" s="89"/>
      <c r="DR57" s="89"/>
      <c r="DS57" s="89"/>
      <c r="DT57" s="89"/>
      <c r="DU57" s="89"/>
      <c r="DV57" s="89"/>
      <c r="DW57" s="89"/>
      <c r="DX57" s="89"/>
      <c r="DY57" s="89"/>
      <c r="DZ57"/>
    </row>
    <row r="58" spans="1:130" s="12" customFormat="1" ht="15.6">
      <c r="A58" s="91"/>
      <c r="B58" s="28"/>
      <c r="C58" s="9"/>
      <c r="D58" s="9"/>
      <c r="E58" s="10"/>
      <c r="F58" s="11"/>
      <c r="G58" s="9"/>
      <c r="H58" s="13"/>
      <c r="I58" s="10"/>
      <c r="J58" s="11"/>
      <c r="K58" s="9"/>
      <c r="L58" s="9"/>
      <c r="M58" s="10"/>
      <c r="N58" s="11"/>
      <c r="O58" s="9"/>
      <c r="P58" s="13"/>
      <c r="Q58" s="10"/>
      <c r="R58" s="11"/>
      <c r="S58" s="9"/>
      <c r="T58" s="9"/>
      <c r="U58" s="10"/>
      <c r="V58" s="11"/>
      <c r="W58" s="9"/>
      <c r="X58" s="13"/>
      <c r="Y58" s="10"/>
      <c r="Z58" s="11"/>
      <c r="AA58" s="9"/>
      <c r="AB58" s="9"/>
      <c r="AC58" s="10"/>
      <c r="AD58" s="11"/>
      <c r="AE58" s="9"/>
      <c r="AF58" s="13"/>
      <c r="AG58" s="10"/>
      <c r="AH58" s="11"/>
      <c r="AI58" s="9"/>
      <c r="AJ58" s="9"/>
      <c r="AK58" s="10"/>
      <c r="AL58" s="11"/>
      <c r="AM58" s="9"/>
      <c r="AN58" s="13"/>
      <c r="AO58" s="10"/>
      <c r="AP58" s="11"/>
      <c r="AQ58" s="9"/>
      <c r="AR58" s="9"/>
      <c r="AS58" s="10"/>
      <c r="AT58" s="11"/>
      <c r="AU58" s="9"/>
      <c r="AV58" s="13"/>
      <c r="AW58" s="10"/>
      <c r="AX58" s="11"/>
      <c r="AY58" s="9"/>
      <c r="AZ58" s="9"/>
      <c r="BA58" s="10"/>
      <c r="BB58" s="11"/>
      <c r="BC58" s="9"/>
      <c r="BD58" s="13"/>
      <c r="BE58" s="10"/>
      <c r="BF58" s="11"/>
      <c r="BG58" s="9"/>
      <c r="BH58" s="9"/>
      <c r="BI58" s="10"/>
      <c r="BJ58" s="11"/>
      <c r="BK58" s="9"/>
      <c r="BL58" s="13"/>
      <c r="BM58" s="10"/>
      <c r="BN58" s="11"/>
      <c r="BO58" s="9"/>
      <c r="BP58" s="9"/>
      <c r="BQ58" s="10"/>
      <c r="BR58" s="11"/>
      <c r="BS58" s="9"/>
      <c r="BT58" s="13"/>
      <c r="BU58" s="10"/>
      <c r="BV58" s="11"/>
      <c r="BW58" s="9"/>
      <c r="BX58" s="9"/>
      <c r="BY58" s="10"/>
      <c r="BZ58" s="11"/>
      <c r="CA58" s="9"/>
      <c r="CB58" s="13"/>
      <c r="CC58" s="10"/>
      <c r="CD58" s="11"/>
      <c r="CE58" s="9"/>
      <c r="CF58" s="9"/>
      <c r="CG58" s="10"/>
      <c r="CH58" s="11"/>
      <c r="CI58" s="9"/>
      <c r="CJ58" s="13"/>
      <c r="CK58" s="10"/>
      <c r="CL58" s="11"/>
      <c r="CM58" s="9"/>
      <c r="CN58" s="9"/>
      <c r="CO58" s="10"/>
      <c r="CP58" s="11"/>
      <c r="CQ58" s="9"/>
      <c r="CR58" s="13"/>
      <c r="CS58" s="10"/>
      <c r="CT58" s="11"/>
      <c r="CY58" s="16"/>
      <c r="CZ58" s="89"/>
      <c r="DA58" s="89"/>
      <c r="DB58" s="89"/>
      <c r="DC58" s="89"/>
      <c r="DD58" s="89"/>
      <c r="DE58" s="89"/>
      <c r="DF58" s="89"/>
      <c r="DG58" s="89"/>
      <c r="DH58" s="89"/>
      <c r="DI58" s="89"/>
      <c r="DJ58" s="89"/>
      <c r="DK58" s="89"/>
      <c r="DN58" s="89"/>
      <c r="DO58" s="89"/>
      <c r="DP58" s="89"/>
      <c r="DQ58" s="89"/>
      <c r="DR58" s="89"/>
      <c r="DS58" s="89"/>
      <c r="DT58" s="89"/>
      <c r="DU58" s="89"/>
      <c r="DV58" s="89"/>
      <c r="DW58" s="89"/>
      <c r="DX58" s="89"/>
      <c r="DY58" s="89"/>
      <c r="DZ58"/>
    </row>
    <row r="59" spans="1:130" s="12" customFormat="1" ht="15" customHeight="1">
      <c r="A59" s="99"/>
      <c r="B59" s="31" t="s">
        <v>6</v>
      </c>
      <c r="C59" s="87">
        <f>+CZ59</f>
        <v>20274</v>
      </c>
      <c r="D59" s="87">
        <f ca="1">OFFSET(CZ59,0,14,1,1)</f>
        <v>19709</v>
      </c>
      <c r="E59" s="87">
        <f ca="1">SUM(D59-C59)</f>
        <v>-565</v>
      </c>
      <c r="F59" s="22">
        <f ca="1">IF(E59=0,0,IF(C59=0,1,E59/C59))</f>
        <v>-2.7868205583505969E-2</v>
      </c>
      <c r="G59" s="87">
        <f>SUMIF($C$6:F$6,G$5,$C59:F59)</f>
        <v>20274</v>
      </c>
      <c r="H59" s="87">
        <f ca="1">SUMIF($C$6:G$6,H$5,$C59:G59)</f>
        <v>19709</v>
      </c>
      <c r="I59" s="87">
        <f ca="1">SUM(H59-G59)</f>
        <v>-565</v>
      </c>
      <c r="J59" s="22">
        <f ca="1">IF(I59=0,0,IF(G59=0,1,I59/G59))</f>
        <v>-2.7868205583505969E-2</v>
      </c>
      <c r="K59" s="87">
        <f>+DA59</f>
        <v>18952</v>
      </c>
      <c r="L59" s="87">
        <f ca="1">OFFSET(DA59,0,14,1,1)</f>
        <v>19870</v>
      </c>
      <c r="M59" s="87">
        <f ca="1">SUM(L59-K59)</f>
        <v>918</v>
      </c>
      <c r="N59" s="22">
        <f ca="1">IF(M59=0,0,IF(K59=0,1,M59/K59))</f>
        <v>4.8438159560996202E-2</v>
      </c>
      <c r="O59" s="87">
        <f>SUMIF($C$6:N$6,O$5,$C59:N59)</f>
        <v>39226</v>
      </c>
      <c r="P59" s="87">
        <f ca="1">SUMIF($C$6:O$6,P$5,$C59:O59)</f>
        <v>39579</v>
      </c>
      <c r="Q59" s="87">
        <f ca="1">SUM(P59-O59)</f>
        <v>353</v>
      </c>
      <c r="R59" s="22">
        <f ca="1">IF(Q59=0,0,IF(O59=0,1,Q59/O59))</f>
        <v>8.999133227961047E-3</v>
      </c>
      <c r="S59" s="87">
        <f>+DB59</f>
        <v>20607</v>
      </c>
      <c r="T59" s="87">
        <f ca="1">OFFSET(DB59,0,14,1,1)</f>
        <v>22257</v>
      </c>
      <c r="U59" s="87">
        <f ca="1">SUM(T59-S59)</f>
        <v>1650</v>
      </c>
      <c r="V59" s="22">
        <f ca="1">IF(U59=0,0,IF(S59=0,1,U59/S59))</f>
        <v>8.0069879167273261E-2</v>
      </c>
      <c r="W59" s="87">
        <f>SUMIF($C$6:V$6,W$5,$C59:V59)</f>
        <v>59833</v>
      </c>
      <c r="X59" s="87">
        <f ca="1">SUMIF($C$6:W$6,X$5,$C59:W59)</f>
        <v>61836</v>
      </c>
      <c r="Y59" s="87">
        <f ca="1">SUM(X59-W59)</f>
        <v>2003</v>
      </c>
      <c r="Z59" s="22">
        <f ca="1">IF(Y59=0,0,IF(W59=0,1,Y59/W59))</f>
        <v>3.3476509618437983E-2</v>
      </c>
      <c r="AA59" s="87">
        <f>+DC59</f>
        <v>22298</v>
      </c>
      <c r="AB59" s="87">
        <f ca="1">OFFSET(DC59,0,14,1,1)</f>
        <v>24087</v>
      </c>
      <c r="AC59" s="87">
        <f ca="1">SUM(AB59-AA59)</f>
        <v>1789</v>
      </c>
      <c r="AD59" s="22">
        <f ca="1">IF(AC59=0,0,IF(AA59=0,1,AC59/AA59))</f>
        <v>8.0231410888868954E-2</v>
      </c>
      <c r="AE59" s="87">
        <f>SUMIF($C$6:AD$6,AE$5,$C59:AD59)</f>
        <v>82131</v>
      </c>
      <c r="AF59" s="87">
        <f ca="1">SUMIF($C$6:AE$6,AF$5,$C59:AE59)</f>
        <v>85923</v>
      </c>
      <c r="AG59" s="87">
        <f ca="1">SUM(AF59-AE59)</f>
        <v>3792</v>
      </c>
      <c r="AH59" s="22">
        <f ca="1">IF(AG59=0,0,IF(AE59=0,1,AG59/AE59))</f>
        <v>4.6170142820615843E-2</v>
      </c>
      <c r="AI59" s="87">
        <f>+DD59</f>
        <v>25165</v>
      </c>
      <c r="AJ59" s="87">
        <f ca="1">OFFSET(DD59,0,14,1,1)</f>
        <v>27464</v>
      </c>
      <c r="AK59" s="87">
        <f ca="1">SUM(AJ59-AI59)</f>
        <v>2299</v>
      </c>
      <c r="AL59" s="22">
        <f ca="1">IF(AK59=0,0,IF(AI59=0,1,AK59/AI59))</f>
        <v>9.1357043512815414E-2</v>
      </c>
      <c r="AM59" s="87">
        <f>SUMIF($C$6:AL$6,AM$5,$C59:AL59)</f>
        <v>107296</v>
      </c>
      <c r="AN59" s="87">
        <f ca="1">SUMIF($C$6:AM$6,AN$5,$C59:AM59)</f>
        <v>113387</v>
      </c>
      <c r="AO59" s="87">
        <f ca="1">SUM(AN59-AM59)</f>
        <v>6091</v>
      </c>
      <c r="AP59" s="22">
        <f ca="1">IF(AO59=0,0,IF(AM59=0,1,AO59/AM59))</f>
        <v>5.6768192663286608E-2</v>
      </c>
      <c r="AQ59" s="87">
        <f>+DE59</f>
        <v>25474</v>
      </c>
      <c r="AR59" s="87">
        <f ca="1">OFFSET(DE59,0,14,1,1)</f>
        <v>26075</v>
      </c>
      <c r="AS59" s="87">
        <f ca="1">SUM(AR59-AQ59)</f>
        <v>601</v>
      </c>
      <c r="AT59" s="22">
        <f ca="1">IF(AS59=0,0,IF(AQ59=0,1,AS59/AQ59))</f>
        <v>2.3592682735337992E-2</v>
      </c>
      <c r="AU59" s="87">
        <f>SUMIF($C$6:AT$6,AU$5,$C59:AT59)</f>
        <v>132770</v>
      </c>
      <c r="AV59" s="87">
        <f ca="1">SUMIF($C$6:AU$6,AV$5,$C59:AU59)</f>
        <v>139462</v>
      </c>
      <c r="AW59" s="87">
        <f ca="1">SUM(AV59-AU59)</f>
        <v>6692</v>
      </c>
      <c r="AX59" s="22">
        <f ca="1">IF(AW59=0,0,IF(AU59=0,1,AW59/AU59))</f>
        <v>5.0402952474203511E-2</v>
      </c>
      <c r="AY59" s="87">
        <f>+DF59</f>
        <v>29576</v>
      </c>
      <c r="AZ59" s="87">
        <f ca="1">OFFSET(DF59,0,14,1,1)</f>
        <v>30343</v>
      </c>
      <c r="BA59" s="87">
        <f ca="1">SUM(AZ59-AY59)</f>
        <v>767</v>
      </c>
      <c r="BB59" s="22">
        <f ca="1">IF(BA59=0,0,IF(AY59=0,1,BA59/AY59))</f>
        <v>2.5933189072220718E-2</v>
      </c>
      <c r="BC59" s="87">
        <f>SUMIF($C$6:BB$6,BC$5,$C59:BB59)</f>
        <v>162346</v>
      </c>
      <c r="BD59" s="87">
        <f ca="1">SUMIF($C$6:BC$6,BD$5,$C59:BC59)</f>
        <v>169805</v>
      </c>
      <c r="BE59" s="87">
        <f ca="1">SUM(BD59-BC59)</f>
        <v>7459</v>
      </c>
      <c r="BF59" s="22">
        <f ca="1">IF(BE59=0,0,IF(BC59=0,1,BE59/BC59))</f>
        <v>4.5945080260677812E-2</v>
      </c>
      <c r="BG59" s="87">
        <f>+DG59</f>
        <v>33325</v>
      </c>
      <c r="BH59" s="87">
        <f ca="1">OFFSET(DG59,0,14,1,1)</f>
        <v>33233</v>
      </c>
      <c r="BI59" s="87">
        <f ca="1">SUM(BH59-BG59)</f>
        <v>-92</v>
      </c>
      <c r="BJ59" s="22">
        <f ca="1">IF(BI59=0,0,IF(BG59=0,1,BI59/BG59))</f>
        <v>-2.7606901725431357E-3</v>
      </c>
      <c r="BK59" s="87">
        <f>SUMIF($C$6:BJ$6,BK$5,$C59:BJ59)</f>
        <v>195671</v>
      </c>
      <c r="BL59" s="87">
        <f ca="1">SUMIF($C$6:BK$6,BL$5,$C59:BK59)</f>
        <v>203038</v>
      </c>
      <c r="BM59" s="87">
        <f ca="1">SUM(BL59-BK59)</f>
        <v>7367</v>
      </c>
      <c r="BN59" s="22">
        <f ca="1">IF(BM59=0,0,IF(BK59=0,1,BM59/BK59))</f>
        <v>3.7649932795355466E-2</v>
      </c>
      <c r="BO59" s="87">
        <f>+DH59</f>
        <v>28515</v>
      </c>
      <c r="BP59" s="87">
        <f ca="1">OFFSET(DH59,0,14,1,1)</f>
        <v>31048</v>
      </c>
      <c r="BQ59" s="87">
        <f ca="1">SUM(BP59-BO59)</f>
        <v>2533</v>
      </c>
      <c r="BR59" s="22">
        <f ca="1">IF(BQ59=0,0,IF(BO59=0,1,BQ59/BO59))</f>
        <v>8.8830440119235493E-2</v>
      </c>
      <c r="BS59" s="87">
        <f>SUMIF($C$6:BR$6,BS$5,$C59:BR59)</f>
        <v>224186</v>
      </c>
      <c r="BT59" s="87">
        <f ca="1">SUMIF($C$6:BS$6,BT$5,$C59:BS59)</f>
        <v>234086</v>
      </c>
      <c r="BU59" s="87">
        <f ca="1">SUM(BT59-BS59)</f>
        <v>9900</v>
      </c>
      <c r="BV59" s="22">
        <f ca="1">IF(BU59=0,0,IF(BS59=0,1,BU59/BS59))</f>
        <v>4.4159760199120372E-2</v>
      </c>
      <c r="BW59" s="87">
        <f>+DI59</f>
        <v>28490</v>
      </c>
      <c r="BX59" s="87">
        <f ca="1">OFFSET(DI59,0,14,1,1)</f>
        <v>30354</v>
      </c>
      <c r="BY59" s="87">
        <f ca="1">SUM(BX59-BW59)</f>
        <v>1864</v>
      </c>
      <c r="BZ59" s="22">
        <f ca="1">IF(BY59=0,0,IF(BW59=0,1,BY59/BW59))</f>
        <v>6.5426465426465422E-2</v>
      </c>
      <c r="CA59" s="87">
        <f>SUMIF($C$6:BZ$6,CA$5,$C59:BZ59)</f>
        <v>252676</v>
      </c>
      <c r="CB59" s="87">
        <f ca="1">SUMIF($C$6:CA$6,CB$5,$C59:CA59)</f>
        <v>264440</v>
      </c>
      <c r="CC59" s="87">
        <f ca="1">SUM(CB59-CA59)</f>
        <v>11764</v>
      </c>
      <c r="CD59" s="22">
        <f ca="1">IF(CC59=0,0,IF(CA59=0,1,CC59/CA59))</f>
        <v>4.6557646947078472E-2</v>
      </c>
      <c r="CE59" s="87">
        <f>+DJ59</f>
        <v>23633</v>
      </c>
      <c r="CF59" s="87">
        <f ca="1">OFFSET(DJ59,0,14,1,1)</f>
        <v>28395</v>
      </c>
      <c r="CG59" s="87">
        <f ca="1">SUM(CF59-CE59)</f>
        <v>4762</v>
      </c>
      <c r="CH59" s="22">
        <f ca="1">IF(CG59=0,0,IF(CE59=0,1,CG59/CE59))</f>
        <v>0.2014979054711632</v>
      </c>
      <c r="CI59" s="87">
        <f>SUMIF($C$6:CH$6,CI$5,$C59:CH59)</f>
        <v>276309</v>
      </c>
      <c r="CJ59" s="87">
        <f ca="1">SUMIF($C$6:CI$6,CJ$5,$C59:CI59)</f>
        <v>292835</v>
      </c>
      <c r="CK59" s="87">
        <f ca="1">SUM(CJ59-CI59)</f>
        <v>16526</v>
      </c>
      <c r="CL59" s="22">
        <f ca="1">IF(CK59=0,0,IF(CI59=0,1,CK59/CI59))</f>
        <v>5.9809850565852002E-2</v>
      </c>
      <c r="CM59" s="87">
        <f>+DK59</f>
        <v>21155</v>
      </c>
      <c r="CN59" s="87">
        <f ca="1">OFFSET(DK59,0,14,1,1)</f>
        <v>27127</v>
      </c>
      <c r="CO59" s="87">
        <f ca="1">SUM(CN59-CM59)</f>
        <v>5972</v>
      </c>
      <c r="CP59" s="22">
        <f ca="1">IF(CO59=0,0,IF(CM59=0,1,CO59/CM59))</f>
        <v>0.28229732923658707</v>
      </c>
      <c r="CQ59" s="87">
        <f>SUMIF($C$6:CP$6,CQ$5,$C59:CP59)</f>
        <v>297464</v>
      </c>
      <c r="CR59" s="87">
        <f ca="1">SUMIF($C$6:CQ$6,CR$5,$C59:CQ59)</f>
        <v>319962</v>
      </c>
      <c r="CS59" s="87">
        <f ca="1">SUM(CR59-CQ59)</f>
        <v>22498</v>
      </c>
      <c r="CT59" s="22">
        <f ca="1">IF(CS59=0,0,IF(CQ59=0,1,CS59/CQ59))</f>
        <v>7.5632681601807278E-2</v>
      </c>
      <c r="CW59" s="12" t="s">
        <v>18</v>
      </c>
      <c r="CX59" s="81" t="s">
        <v>6</v>
      </c>
      <c r="CZ59" s="88">
        <f>SUMIF(WPB!$A$73:$A$78,'2008-2009'!CZ$7,WPB!D$73:D$78)</f>
        <v>20274</v>
      </c>
      <c r="DA59" s="88">
        <f>SUMIF(WPB!$A$73:$A$78,'2008-2009'!DA$7,WPB!E$73:E$78)</f>
        <v>18952</v>
      </c>
      <c r="DB59" s="88">
        <f>SUMIF(WPB!$A$73:$A$78,'2008-2009'!DB$7,WPB!F$73:F$78)</f>
        <v>20607</v>
      </c>
      <c r="DC59" s="88">
        <f>SUMIF(WPB!$A$73:$A$78,'2008-2009'!DC$7,WPB!G$73:G$78)</f>
        <v>22298</v>
      </c>
      <c r="DD59" s="88">
        <f>SUMIF(WPB!$A$73:$A$78,'2008-2009'!DD$7,WPB!H$73:H$78)</f>
        <v>25165</v>
      </c>
      <c r="DE59" s="88">
        <f>SUMIF(WPB!$A$73:$A$78,'2008-2009'!DE$7,WPB!I$73:I$78)</f>
        <v>25474</v>
      </c>
      <c r="DF59" s="88">
        <f>SUMIF(WPB!$A$73:$A$78,'2008-2009'!DF$7,WPB!J$73:J$78)</f>
        <v>29576</v>
      </c>
      <c r="DG59" s="88">
        <f>SUMIF(WPB!$A$73:$A$78,'2008-2009'!DG$7,WPB!K$73:K$78)</f>
        <v>33325</v>
      </c>
      <c r="DH59" s="88">
        <f>SUMIF(WPB!$A$73:$A$78,'2008-2009'!DH$7,WPB!L$73:L$78)</f>
        <v>28515</v>
      </c>
      <c r="DI59" s="88">
        <f>SUMIF(WPB!$A$73:$A$78,'2008-2009'!DI$7,WPB!M$73:M$78)</f>
        <v>28490</v>
      </c>
      <c r="DJ59" s="88">
        <f>SUMIF(WPB!$A$73:$A$78,'2008-2009'!DJ$7,WPB!N$73:N$78)</f>
        <v>23633</v>
      </c>
      <c r="DK59" s="88">
        <f>SUMIF(WPB!$A$73:$A$78,'2008-2009'!DK$7,WPB!O$73:O$78)</f>
        <v>21155</v>
      </c>
      <c r="DN59" s="88">
        <f>SUMIF(WPB!$A$73:$A$78,'2008-2009'!DN$7,WPB!D$73:D$78)</f>
        <v>19709</v>
      </c>
      <c r="DO59" s="88">
        <f>SUMIF(WPB!$A$73:$A$78,'2008-2009'!DO$7,WPB!E$73:E$78)</f>
        <v>19870</v>
      </c>
      <c r="DP59" s="88">
        <f>SUMIF(WPB!$A$73:$A$78,'2008-2009'!DP$7,WPB!F$73:F$78)</f>
        <v>22257</v>
      </c>
      <c r="DQ59" s="88">
        <f>SUMIF(WPB!$A$73:$A$78,'2008-2009'!DQ$7,WPB!G$73:G$78)</f>
        <v>24087</v>
      </c>
      <c r="DR59" s="88">
        <f>SUMIF(WPB!$A$73:$A$78,'2008-2009'!DR$7,WPB!H$73:H$78)</f>
        <v>27464</v>
      </c>
      <c r="DS59" s="88">
        <f>SUMIF(WPB!$A$73:$A$78,'2008-2009'!DS$7,WPB!I$73:I$78)</f>
        <v>26075</v>
      </c>
      <c r="DT59" s="88">
        <f>SUMIF(WPB!$A$73:$A$78,'2008-2009'!DT$7,WPB!J$73:J$78)</f>
        <v>30343</v>
      </c>
      <c r="DU59" s="88">
        <f>SUMIF(WPB!$A$73:$A$78,'2008-2009'!DU$7,WPB!K$73:K$78)</f>
        <v>33233</v>
      </c>
      <c r="DV59" s="88">
        <f>SUMIF(WPB!$A$73:$A$78,'2008-2009'!DV$7,WPB!L$73:L$78)</f>
        <v>31048</v>
      </c>
      <c r="DW59" s="88">
        <f>SUMIF(WPB!$A$73:$A$78,'2008-2009'!DW$7,WPB!M$73:M$78)</f>
        <v>30354</v>
      </c>
      <c r="DX59" s="88">
        <f>SUMIF(WPB!$A$73:$A$78,'2008-2009'!DX$7,WPB!N$73:N$78)</f>
        <v>28395</v>
      </c>
      <c r="DY59" s="88">
        <f>SUMIF(WPB!$A$73:$A$78,'2008-2009'!DY$7,WPB!O$73:O$78)</f>
        <v>27127</v>
      </c>
      <c r="DZ59"/>
    </row>
    <row r="60" spans="1:130" s="12" customFormat="1" ht="15.6">
      <c r="A60" s="101" t="str">
        <f>+CW61</f>
        <v>Whirlpool Rapids Bridge</v>
      </c>
      <c r="B60" s="29" t="s">
        <v>7</v>
      </c>
      <c r="C60" s="87">
        <f>+CZ60</f>
        <v>0</v>
      </c>
      <c r="D60" s="87">
        <f ca="1">OFFSET(CZ60,0,14,1,1)</f>
        <v>0</v>
      </c>
      <c r="E60" s="87">
        <f ca="1">SUM(D60-C60)</f>
        <v>0</v>
      </c>
      <c r="F60" s="22">
        <f ca="1">IF(E60=0,0,IF(C60=0,1,E60/C60))</f>
        <v>0</v>
      </c>
      <c r="G60" s="87">
        <f>SUMIF($C$6:F$6,G$5,$C60:F60)</f>
        <v>0</v>
      </c>
      <c r="H60" s="87">
        <f ca="1">SUMIF($C$6:G$6,H$5,$C60:G60)</f>
        <v>0</v>
      </c>
      <c r="I60" s="87">
        <f ca="1">SUM(H60-G60)</f>
        <v>0</v>
      </c>
      <c r="J60" s="22">
        <f ca="1">IF(I60=0,0,IF(G60=0,1,I60/G60))</f>
        <v>0</v>
      </c>
      <c r="K60" s="87">
        <f>+DA60</f>
        <v>0</v>
      </c>
      <c r="L60" s="87">
        <f ca="1">OFFSET(DA60,0,14,1,1)</f>
        <v>0</v>
      </c>
      <c r="M60" s="87">
        <f ca="1">SUM(L60-K60)</f>
        <v>0</v>
      </c>
      <c r="N60" s="22">
        <f ca="1">IF(M60=0,0,IF(K60=0,1,M60/K60))</f>
        <v>0</v>
      </c>
      <c r="O60" s="87">
        <f>SUMIF($C$6:N$6,O$5,$C60:N60)</f>
        <v>0</v>
      </c>
      <c r="P60" s="87">
        <f ca="1">SUMIF($C$6:O$6,P$5,$C60:O60)</f>
        <v>0</v>
      </c>
      <c r="Q60" s="87">
        <f ca="1">SUM(P60-O60)</f>
        <v>0</v>
      </c>
      <c r="R60" s="22">
        <f ca="1">IF(Q60=0,0,IF(O60=0,1,Q60/O60))</f>
        <v>0</v>
      </c>
      <c r="S60" s="87">
        <f>+DB60</f>
        <v>0</v>
      </c>
      <c r="T60" s="87">
        <f ca="1">OFFSET(DB60,0,14,1,1)</f>
        <v>0</v>
      </c>
      <c r="U60" s="87">
        <f ca="1">SUM(T60-S60)</f>
        <v>0</v>
      </c>
      <c r="V60" s="22">
        <f ca="1">IF(U60=0,0,IF(S60=0,1,U60/S60))</f>
        <v>0</v>
      </c>
      <c r="W60" s="87">
        <f>SUMIF($C$6:V$6,W$5,$C60:V60)</f>
        <v>0</v>
      </c>
      <c r="X60" s="87">
        <f ca="1">SUMIF($C$6:W$6,X$5,$C60:W60)</f>
        <v>0</v>
      </c>
      <c r="Y60" s="87">
        <f ca="1">SUM(X60-W60)</f>
        <v>0</v>
      </c>
      <c r="Z60" s="22">
        <f ca="1">IF(Y60=0,0,IF(W60=0,1,Y60/W60))</f>
        <v>0</v>
      </c>
      <c r="AA60" s="87">
        <f>+DC60</f>
        <v>0</v>
      </c>
      <c r="AB60" s="87">
        <f ca="1">OFFSET(DC60,0,14,1,1)</f>
        <v>0</v>
      </c>
      <c r="AC60" s="87">
        <f ca="1">SUM(AB60-AA60)</f>
        <v>0</v>
      </c>
      <c r="AD60" s="22">
        <f ca="1">IF(AC60=0,0,IF(AA60=0,1,AC60/AA60))</f>
        <v>0</v>
      </c>
      <c r="AE60" s="87">
        <f>SUMIF($C$6:AD$6,AE$5,$C60:AD60)</f>
        <v>0</v>
      </c>
      <c r="AF60" s="87">
        <f ca="1">SUMIF($C$6:AE$6,AF$5,$C60:AE60)</f>
        <v>0</v>
      </c>
      <c r="AG60" s="87">
        <f ca="1">SUM(AF60-AE60)</f>
        <v>0</v>
      </c>
      <c r="AH60" s="22">
        <f ca="1">IF(AG60=0,0,IF(AE60=0,1,AG60/AE60))</f>
        <v>0</v>
      </c>
      <c r="AI60" s="87">
        <f>+DD60</f>
        <v>0</v>
      </c>
      <c r="AJ60" s="87">
        <f ca="1">OFFSET(DD60,0,14,1,1)</f>
        <v>0</v>
      </c>
      <c r="AK60" s="87">
        <f ca="1">SUM(AJ60-AI60)</f>
        <v>0</v>
      </c>
      <c r="AL60" s="22">
        <f ca="1">IF(AK60=0,0,IF(AI60=0,1,AK60/AI60))</f>
        <v>0</v>
      </c>
      <c r="AM60" s="87">
        <f>SUMIF($C$6:AL$6,AM$5,$C60:AL60)</f>
        <v>0</v>
      </c>
      <c r="AN60" s="87">
        <f ca="1">SUMIF($C$6:AM$6,AN$5,$C60:AM60)</f>
        <v>0</v>
      </c>
      <c r="AO60" s="87">
        <f ca="1">SUM(AN60-AM60)</f>
        <v>0</v>
      </c>
      <c r="AP60" s="22">
        <f ca="1">IF(AO60=0,0,IF(AM60=0,1,AO60/AM60))</f>
        <v>0</v>
      </c>
      <c r="AQ60" s="87">
        <f>+DE60</f>
        <v>0</v>
      </c>
      <c r="AR60" s="87">
        <f ca="1">OFFSET(DE60,0,14,1,1)</f>
        <v>0</v>
      </c>
      <c r="AS60" s="87">
        <f ca="1">SUM(AR60-AQ60)</f>
        <v>0</v>
      </c>
      <c r="AT60" s="22">
        <f ca="1">IF(AS60=0,0,IF(AQ60=0,1,AS60/AQ60))</f>
        <v>0</v>
      </c>
      <c r="AU60" s="87">
        <f>SUMIF($C$6:AT$6,AU$5,$C60:AT60)</f>
        <v>0</v>
      </c>
      <c r="AV60" s="87">
        <f ca="1">SUMIF($C$6:AU$6,AV$5,$C60:AU60)</f>
        <v>0</v>
      </c>
      <c r="AW60" s="87">
        <f ca="1">SUM(AV60-AU60)</f>
        <v>0</v>
      </c>
      <c r="AX60" s="22">
        <f ca="1">IF(AW60=0,0,IF(AU60=0,1,AW60/AU60))</f>
        <v>0</v>
      </c>
      <c r="AY60" s="87">
        <f>+DF60</f>
        <v>0</v>
      </c>
      <c r="AZ60" s="87">
        <f ca="1">OFFSET(DF60,0,14,1,1)</f>
        <v>0</v>
      </c>
      <c r="BA60" s="87">
        <f ca="1">SUM(AZ60-AY60)</f>
        <v>0</v>
      </c>
      <c r="BB60" s="22">
        <f ca="1">IF(BA60=0,0,IF(AY60=0,1,BA60/AY60))</f>
        <v>0</v>
      </c>
      <c r="BC60" s="87">
        <f>SUMIF($C$6:BB$6,BC$5,$C60:BB60)</f>
        <v>0</v>
      </c>
      <c r="BD60" s="87">
        <f ca="1">SUMIF($C$6:BC$6,BD$5,$C60:BC60)</f>
        <v>0</v>
      </c>
      <c r="BE60" s="87">
        <f ca="1">SUM(BD60-BC60)</f>
        <v>0</v>
      </c>
      <c r="BF60" s="22">
        <f ca="1">IF(BE60=0,0,IF(BC60=0,1,BE60/BC60))</f>
        <v>0</v>
      </c>
      <c r="BG60" s="87">
        <f>+DG60</f>
        <v>0</v>
      </c>
      <c r="BH60" s="87">
        <f ca="1">OFFSET(DG60,0,14,1,1)</f>
        <v>0</v>
      </c>
      <c r="BI60" s="87">
        <f ca="1">SUM(BH60-BG60)</f>
        <v>0</v>
      </c>
      <c r="BJ60" s="22">
        <f ca="1">IF(BI60=0,0,IF(BG60=0,1,BI60/BG60))</f>
        <v>0</v>
      </c>
      <c r="BK60" s="87">
        <f>SUMIF($C$6:BJ$6,BK$5,$C60:BJ60)</f>
        <v>0</v>
      </c>
      <c r="BL60" s="87">
        <f ca="1">SUMIF($C$6:BK$6,BL$5,$C60:BK60)</f>
        <v>0</v>
      </c>
      <c r="BM60" s="87">
        <f ca="1">SUM(BL60-BK60)</f>
        <v>0</v>
      </c>
      <c r="BN60" s="22">
        <f ca="1">IF(BM60=0,0,IF(BK60=0,1,BM60/BK60))</f>
        <v>0</v>
      </c>
      <c r="BO60" s="87">
        <f>+DH60</f>
        <v>0</v>
      </c>
      <c r="BP60" s="87">
        <f ca="1">OFFSET(DH60,0,14,1,1)</f>
        <v>0</v>
      </c>
      <c r="BQ60" s="87">
        <f ca="1">SUM(BP60-BO60)</f>
        <v>0</v>
      </c>
      <c r="BR60" s="22">
        <f ca="1">IF(BQ60=0,0,IF(BO60=0,1,BQ60/BO60))</f>
        <v>0</v>
      </c>
      <c r="BS60" s="87">
        <f>SUMIF($C$6:BR$6,BS$5,$C60:BR60)</f>
        <v>0</v>
      </c>
      <c r="BT60" s="87">
        <f ca="1">SUMIF($C$6:BS$6,BT$5,$C60:BS60)</f>
        <v>0</v>
      </c>
      <c r="BU60" s="87">
        <f ca="1">SUM(BT60-BS60)</f>
        <v>0</v>
      </c>
      <c r="BV60" s="22">
        <f ca="1">IF(BU60=0,0,IF(BS60=0,1,BU60/BS60))</f>
        <v>0</v>
      </c>
      <c r="BW60" s="87">
        <f>+DI60</f>
        <v>0</v>
      </c>
      <c r="BX60" s="87">
        <f ca="1">OFFSET(DI60,0,14,1,1)</f>
        <v>0</v>
      </c>
      <c r="BY60" s="87">
        <f ca="1">SUM(BX60-BW60)</f>
        <v>0</v>
      </c>
      <c r="BZ60" s="22">
        <f ca="1">IF(BY60=0,0,IF(BW60=0,1,BY60/BW60))</f>
        <v>0</v>
      </c>
      <c r="CA60" s="87">
        <f>SUMIF($C$6:BZ$6,CA$5,$C60:BZ60)</f>
        <v>0</v>
      </c>
      <c r="CB60" s="87">
        <f ca="1">SUMIF($C$6:CA$6,CB$5,$C60:CA60)</f>
        <v>0</v>
      </c>
      <c r="CC60" s="87">
        <f ca="1">SUM(CB60-CA60)</f>
        <v>0</v>
      </c>
      <c r="CD60" s="22">
        <f ca="1">IF(CC60=0,0,IF(CA60=0,1,CC60/CA60))</f>
        <v>0</v>
      </c>
      <c r="CE60" s="87">
        <f>+DJ60</f>
        <v>0</v>
      </c>
      <c r="CF60" s="87">
        <f ca="1">OFFSET(DJ60,0,14,1,1)</f>
        <v>0</v>
      </c>
      <c r="CG60" s="87">
        <f ca="1">SUM(CF60-CE60)</f>
        <v>0</v>
      </c>
      <c r="CH60" s="22">
        <f ca="1">IF(CG60=0,0,IF(CE60=0,1,CG60/CE60))</f>
        <v>0</v>
      </c>
      <c r="CI60" s="87">
        <f>SUMIF($C$6:CH$6,CI$5,$C60:CH60)</f>
        <v>0</v>
      </c>
      <c r="CJ60" s="87">
        <f ca="1">SUMIF($C$6:CI$6,CJ$5,$C60:CI60)</f>
        <v>0</v>
      </c>
      <c r="CK60" s="87">
        <f ca="1">SUM(CJ60-CI60)</f>
        <v>0</v>
      </c>
      <c r="CL60" s="22">
        <f ca="1">IF(CK60=0,0,IF(CI60=0,1,CK60/CI60))</f>
        <v>0</v>
      </c>
      <c r="CM60" s="87">
        <f>+DK60</f>
        <v>0</v>
      </c>
      <c r="CN60" s="87">
        <f ca="1">OFFSET(DK60,0,14,1,1)</f>
        <v>0</v>
      </c>
      <c r="CO60" s="87">
        <f ca="1">SUM(CN60-CM60)</f>
        <v>0</v>
      </c>
      <c r="CP60" s="22">
        <f ca="1">IF(CO60=0,0,IF(CM60=0,1,CO60/CM60))</f>
        <v>0</v>
      </c>
      <c r="CQ60" s="87">
        <f>SUMIF($C$6:CP$6,CQ$5,$C60:CP60)</f>
        <v>0</v>
      </c>
      <c r="CR60" s="87">
        <f ca="1">SUMIF($C$6:CQ$6,CR$5,$C60:CQ60)</f>
        <v>0</v>
      </c>
      <c r="CS60" s="87">
        <f ca="1">SUM(CR60-CQ60)</f>
        <v>0</v>
      </c>
      <c r="CT60" s="22">
        <f ca="1">IF(CS60=0,0,IF(CQ60=0,1,CS60/CQ60))</f>
        <v>0</v>
      </c>
      <c r="CW60" s="12" t="s">
        <v>18</v>
      </c>
      <c r="CX60" s="81" t="s">
        <v>7</v>
      </c>
      <c r="CY60" s="16"/>
      <c r="CZ60" s="88">
        <f>SUMIF(WPB!$A$87:$A$92,'2008-2009'!CZ$7,WPB!D$87:D$92)</f>
        <v>0</v>
      </c>
      <c r="DA60" s="88">
        <f>SUMIF(WPB!$A$87:$A$92,'2008-2009'!DA$7,WPB!E$87:E$92)</f>
        <v>0</v>
      </c>
      <c r="DB60" s="88">
        <f>SUMIF(WPB!$A$87:$A$92,'2008-2009'!DB$7,WPB!F$87:F$92)</f>
        <v>0</v>
      </c>
      <c r="DC60" s="88">
        <f>SUMIF(WPB!$A$87:$A$92,'2008-2009'!DC$7,WPB!G$87:G$92)</f>
        <v>0</v>
      </c>
      <c r="DD60" s="88">
        <f>SUMIF(WPB!$A$87:$A$92,'2008-2009'!DD$7,WPB!H$87:H$92)</f>
        <v>0</v>
      </c>
      <c r="DE60" s="88">
        <f>SUMIF(WPB!$A$87:$A$92,'2008-2009'!DE$7,WPB!I$87:I$92)</f>
        <v>0</v>
      </c>
      <c r="DF60" s="88">
        <f>SUMIF(WPB!$A$87:$A$92,'2008-2009'!DF$7,WPB!J$87:J$92)</f>
        <v>0</v>
      </c>
      <c r="DG60" s="88">
        <f>SUMIF(WPB!$A$87:$A$92,'2008-2009'!DG$7,WPB!K$87:K$92)</f>
        <v>0</v>
      </c>
      <c r="DH60" s="88">
        <f>SUMIF(WPB!$A$87:$A$92,'2008-2009'!DH$7,WPB!L$87:L$92)</f>
        <v>0</v>
      </c>
      <c r="DI60" s="88">
        <f>SUMIF(WPB!$A$87:$A$92,'2008-2009'!DI$7,WPB!M$87:M$92)</f>
        <v>0</v>
      </c>
      <c r="DJ60" s="88">
        <f>SUMIF(WPB!$A$87:$A$92,'2008-2009'!DJ$7,WPB!N$87:N$92)</f>
        <v>0</v>
      </c>
      <c r="DK60" s="88">
        <f>SUMIF(WPB!$A$87:$A$92,'2008-2009'!DK$7,WPB!O$87:O$92)</f>
        <v>0</v>
      </c>
      <c r="DN60" s="88">
        <f>SUMIF(WPB!$A$87:$A$92,'2008-2009'!DN$7,WPB!D$87:D$92)</f>
        <v>0</v>
      </c>
      <c r="DO60" s="88">
        <f>SUMIF(WPB!$A$87:$A$92,'2008-2009'!DO$7,WPB!E$87:E$92)</f>
        <v>0</v>
      </c>
      <c r="DP60" s="88">
        <f>SUMIF(WPB!$A$87:$A$92,'2008-2009'!DP$7,WPB!F$87:F$92)</f>
        <v>0</v>
      </c>
      <c r="DQ60" s="88">
        <f>SUMIF(WPB!$A$87:$A$92,'2008-2009'!DQ$7,WPB!G$87:G$92)</f>
        <v>0</v>
      </c>
      <c r="DR60" s="88">
        <f>SUMIF(WPB!$A$87:$A$92,'2008-2009'!DR$7,WPB!H$87:H$92)</f>
        <v>0</v>
      </c>
      <c r="DS60" s="88">
        <f>SUMIF(WPB!$A$87:$A$92,'2008-2009'!DS$7,WPB!I$87:I$92)</f>
        <v>0</v>
      </c>
      <c r="DT60" s="88">
        <f>SUMIF(WPB!$A$87:$A$92,'2008-2009'!DT$7,WPB!J$87:J$92)</f>
        <v>0</v>
      </c>
      <c r="DU60" s="88">
        <f>SUMIF(WPB!$A$87:$A$92,'2008-2009'!DU$7,WPB!K$87:K$92)</f>
        <v>0</v>
      </c>
      <c r="DV60" s="88">
        <f>SUMIF(WPB!$A$87:$A$92,'2008-2009'!DV$7,WPB!L$87:L$92)</f>
        <v>0</v>
      </c>
      <c r="DW60" s="88">
        <f>SUMIF(WPB!$A$87:$A$92,'2008-2009'!DW$7,WPB!M$87:M$92)</f>
        <v>0</v>
      </c>
      <c r="DX60" s="88">
        <f>SUMIF(WPB!$A$87:$A$92,'2008-2009'!DX$7,WPB!N$87:N$92)</f>
        <v>0</v>
      </c>
      <c r="DY60" s="88">
        <f>SUMIF(WPB!$A$87:$A$92,'2008-2009'!DY$7,WPB!O$87:O$92)</f>
        <v>0</v>
      </c>
      <c r="DZ60"/>
    </row>
    <row r="61" spans="1:130" s="12" customFormat="1" ht="15.6">
      <c r="A61" s="100"/>
      <c r="B61" s="29" t="s">
        <v>8</v>
      </c>
      <c r="C61" s="87">
        <f>+CZ61</f>
        <v>0</v>
      </c>
      <c r="D61" s="87">
        <f ca="1">OFFSET(CZ61,0,14,1,1)</f>
        <v>0</v>
      </c>
      <c r="E61" s="87">
        <f ca="1">SUM(D61-C61)</f>
        <v>0</v>
      </c>
      <c r="F61" s="22">
        <f ca="1">IF(E61=0,0,IF(C61=0,1,E61/C61))</f>
        <v>0</v>
      </c>
      <c r="G61" s="87">
        <f>SUMIF($C$6:F$6,G$5,$C61:F61)</f>
        <v>0</v>
      </c>
      <c r="H61" s="87">
        <f ca="1">SUMIF($C$6:G$6,H$5,$C61:G61)</f>
        <v>0</v>
      </c>
      <c r="I61" s="87">
        <f ca="1">SUM(H61-G61)</f>
        <v>0</v>
      </c>
      <c r="J61" s="22">
        <f ca="1">IF(I61=0,0,IF(G61=0,1,I61/G61))</f>
        <v>0</v>
      </c>
      <c r="K61" s="87">
        <f>+DA61</f>
        <v>0</v>
      </c>
      <c r="L61" s="87">
        <f ca="1">OFFSET(DA61,0,14,1,1)</f>
        <v>0</v>
      </c>
      <c r="M61" s="87">
        <f ca="1">SUM(L61-K61)</f>
        <v>0</v>
      </c>
      <c r="N61" s="22">
        <f ca="1">IF(M61=0,0,IF(K61=0,1,M61/K61))</f>
        <v>0</v>
      </c>
      <c r="O61" s="87">
        <f>SUMIF($C$6:N$6,O$5,$C61:N61)</f>
        <v>0</v>
      </c>
      <c r="P61" s="87">
        <f ca="1">SUMIF($C$6:O$6,P$5,$C61:O61)</f>
        <v>0</v>
      </c>
      <c r="Q61" s="87">
        <f ca="1">SUM(P61-O61)</f>
        <v>0</v>
      </c>
      <c r="R61" s="22">
        <f ca="1">IF(Q61=0,0,IF(O61=0,1,Q61/O61))</f>
        <v>0</v>
      </c>
      <c r="S61" s="87">
        <f>+DB61</f>
        <v>0</v>
      </c>
      <c r="T61" s="87">
        <f ca="1">OFFSET(DB61,0,14,1,1)</f>
        <v>0</v>
      </c>
      <c r="U61" s="87">
        <f ca="1">SUM(T61-S61)</f>
        <v>0</v>
      </c>
      <c r="V61" s="22">
        <f ca="1">IF(U61=0,0,IF(S61=0,1,U61/S61))</f>
        <v>0</v>
      </c>
      <c r="W61" s="87">
        <f>SUMIF($C$6:V$6,W$5,$C61:V61)</f>
        <v>0</v>
      </c>
      <c r="X61" s="87">
        <f ca="1">SUMIF($C$6:W$6,X$5,$C61:W61)</f>
        <v>0</v>
      </c>
      <c r="Y61" s="87">
        <f ca="1">SUM(X61-W61)</f>
        <v>0</v>
      </c>
      <c r="Z61" s="22">
        <f ca="1">IF(Y61=0,0,IF(W61=0,1,Y61/W61))</f>
        <v>0</v>
      </c>
      <c r="AA61" s="87">
        <f>+DC61</f>
        <v>0</v>
      </c>
      <c r="AB61" s="87">
        <f ca="1">OFFSET(DC61,0,14,1,1)</f>
        <v>0</v>
      </c>
      <c r="AC61" s="87">
        <f ca="1">SUM(AB61-AA61)</f>
        <v>0</v>
      </c>
      <c r="AD61" s="22">
        <f ca="1">IF(AC61=0,0,IF(AA61=0,1,AC61/AA61))</f>
        <v>0</v>
      </c>
      <c r="AE61" s="87">
        <f>SUMIF($C$6:AD$6,AE$5,$C61:AD61)</f>
        <v>0</v>
      </c>
      <c r="AF61" s="87">
        <f ca="1">SUMIF($C$6:AE$6,AF$5,$C61:AE61)</f>
        <v>0</v>
      </c>
      <c r="AG61" s="87">
        <f ca="1">SUM(AF61-AE61)</f>
        <v>0</v>
      </c>
      <c r="AH61" s="22">
        <f ca="1">IF(AG61=0,0,IF(AE61=0,1,AG61/AE61))</f>
        <v>0</v>
      </c>
      <c r="AI61" s="87">
        <f>+DD61</f>
        <v>0</v>
      </c>
      <c r="AJ61" s="87">
        <f ca="1">OFFSET(DD61,0,14,1,1)</f>
        <v>0</v>
      </c>
      <c r="AK61" s="87">
        <f ca="1">SUM(AJ61-AI61)</f>
        <v>0</v>
      </c>
      <c r="AL61" s="22">
        <f ca="1">IF(AK61=0,0,IF(AI61=0,1,AK61/AI61))</f>
        <v>0</v>
      </c>
      <c r="AM61" s="87">
        <f>SUMIF($C$6:AL$6,AM$5,$C61:AL61)</f>
        <v>0</v>
      </c>
      <c r="AN61" s="87">
        <f ca="1">SUMIF($C$6:AM$6,AN$5,$C61:AM61)</f>
        <v>0</v>
      </c>
      <c r="AO61" s="87">
        <f ca="1">SUM(AN61-AM61)</f>
        <v>0</v>
      </c>
      <c r="AP61" s="22">
        <f ca="1">IF(AO61=0,0,IF(AM61=0,1,AO61/AM61))</f>
        <v>0</v>
      </c>
      <c r="AQ61" s="87">
        <f>+DE61</f>
        <v>0</v>
      </c>
      <c r="AR61" s="87">
        <f ca="1">OFFSET(DE61,0,14,1,1)</f>
        <v>0</v>
      </c>
      <c r="AS61" s="87">
        <f ca="1">SUM(AR61-AQ61)</f>
        <v>0</v>
      </c>
      <c r="AT61" s="22">
        <f ca="1">IF(AS61=0,0,IF(AQ61=0,1,AS61/AQ61))</f>
        <v>0</v>
      </c>
      <c r="AU61" s="87">
        <f>SUMIF($C$6:AT$6,AU$5,$C61:AT61)</f>
        <v>0</v>
      </c>
      <c r="AV61" s="87">
        <f ca="1">SUMIF($C$6:AU$6,AV$5,$C61:AU61)</f>
        <v>0</v>
      </c>
      <c r="AW61" s="87">
        <f ca="1">SUM(AV61-AU61)</f>
        <v>0</v>
      </c>
      <c r="AX61" s="22">
        <f ca="1">IF(AW61=0,0,IF(AU61=0,1,AW61/AU61))</f>
        <v>0</v>
      </c>
      <c r="AY61" s="87">
        <f>+DF61</f>
        <v>0</v>
      </c>
      <c r="AZ61" s="87">
        <f ca="1">OFFSET(DF61,0,14,1,1)</f>
        <v>0</v>
      </c>
      <c r="BA61" s="87">
        <f ca="1">SUM(AZ61-AY61)</f>
        <v>0</v>
      </c>
      <c r="BB61" s="22">
        <f ca="1">IF(BA61=0,0,IF(AY61=0,1,BA61/AY61))</f>
        <v>0</v>
      </c>
      <c r="BC61" s="87">
        <f>SUMIF($C$6:BB$6,BC$5,$C61:BB61)</f>
        <v>0</v>
      </c>
      <c r="BD61" s="87">
        <f ca="1">SUMIF($C$6:BC$6,BD$5,$C61:BC61)</f>
        <v>0</v>
      </c>
      <c r="BE61" s="87">
        <f ca="1">SUM(BD61-BC61)</f>
        <v>0</v>
      </c>
      <c r="BF61" s="22">
        <f ca="1">IF(BE61=0,0,IF(BC61=0,1,BE61/BC61))</f>
        <v>0</v>
      </c>
      <c r="BG61" s="87">
        <f>+DG61</f>
        <v>0</v>
      </c>
      <c r="BH61" s="87">
        <f ca="1">OFFSET(DG61,0,14,1,1)</f>
        <v>0</v>
      </c>
      <c r="BI61" s="87">
        <f ca="1">SUM(BH61-BG61)</f>
        <v>0</v>
      </c>
      <c r="BJ61" s="22">
        <f ca="1">IF(BI61=0,0,IF(BG61=0,1,BI61/BG61))</f>
        <v>0</v>
      </c>
      <c r="BK61" s="87">
        <f>SUMIF($C$6:BJ$6,BK$5,$C61:BJ61)</f>
        <v>0</v>
      </c>
      <c r="BL61" s="87">
        <f ca="1">SUMIF($C$6:BK$6,BL$5,$C61:BK61)</f>
        <v>0</v>
      </c>
      <c r="BM61" s="87">
        <f ca="1">SUM(BL61-BK61)</f>
        <v>0</v>
      </c>
      <c r="BN61" s="22">
        <f ca="1">IF(BM61=0,0,IF(BK61=0,1,BM61/BK61))</f>
        <v>0</v>
      </c>
      <c r="BO61" s="87">
        <f>+DH61</f>
        <v>0</v>
      </c>
      <c r="BP61" s="87">
        <f ca="1">OFFSET(DH61,0,14,1,1)</f>
        <v>0</v>
      </c>
      <c r="BQ61" s="87">
        <f ca="1">SUM(BP61-BO61)</f>
        <v>0</v>
      </c>
      <c r="BR61" s="22">
        <f ca="1">IF(BQ61=0,0,IF(BO61=0,1,BQ61/BO61))</f>
        <v>0</v>
      </c>
      <c r="BS61" s="87">
        <f>SUMIF($C$6:BR$6,BS$5,$C61:BR61)</f>
        <v>0</v>
      </c>
      <c r="BT61" s="87">
        <f ca="1">SUMIF($C$6:BS$6,BT$5,$C61:BS61)</f>
        <v>0</v>
      </c>
      <c r="BU61" s="87">
        <f ca="1">SUM(BT61-BS61)</f>
        <v>0</v>
      </c>
      <c r="BV61" s="22">
        <f ca="1">IF(BU61=0,0,IF(BS61=0,1,BU61/BS61))</f>
        <v>0</v>
      </c>
      <c r="BW61" s="87">
        <f>+DI61</f>
        <v>0</v>
      </c>
      <c r="BX61" s="87">
        <f ca="1">OFFSET(DI61,0,14,1,1)</f>
        <v>0</v>
      </c>
      <c r="BY61" s="87">
        <f ca="1">SUM(BX61-BW61)</f>
        <v>0</v>
      </c>
      <c r="BZ61" s="22">
        <f ca="1">IF(BY61=0,0,IF(BW61=0,1,BY61/BW61))</f>
        <v>0</v>
      </c>
      <c r="CA61" s="87">
        <f>SUMIF($C$6:BZ$6,CA$5,$C61:BZ61)</f>
        <v>0</v>
      </c>
      <c r="CB61" s="87">
        <f ca="1">SUMIF($C$6:CA$6,CB$5,$C61:CA61)</f>
        <v>0</v>
      </c>
      <c r="CC61" s="87">
        <f ca="1">SUM(CB61-CA61)</f>
        <v>0</v>
      </c>
      <c r="CD61" s="22">
        <f ca="1">IF(CC61=0,0,IF(CA61=0,1,CC61/CA61))</f>
        <v>0</v>
      </c>
      <c r="CE61" s="87">
        <f>+DJ61</f>
        <v>0</v>
      </c>
      <c r="CF61" s="87">
        <f ca="1">OFFSET(DJ61,0,14,1,1)</f>
        <v>0</v>
      </c>
      <c r="CG61" s="87">
        <f ca="1">SUM(CF61-CE61)</f>
        <v>0</v>
      </c>
      <c r="CH61" s="22">
        <f ca="1">IF(CG61=0,0,IF(CE61=0,1,CG61/CE61))</f>
        <v>0</v>
      </c>
      <c r="CI61" s="87">
        <f>SUMIF($C$6:CH$6,CI$5,$C61:CH61)</f>
        <v>0</v>
      </c>
      <c r="CJ61" s="87">
        <f ca="1">SUMIF($C$6:CI$6,CJ$5,$C61:CI61)</f>
        <v>0</v>
      </c>
      <c r="CK61" s="87">
        <f ca="1">SUM(CJ61-CI61)</f>
        <v>0</v>
      </c>
      <c r="CL61" s="22">
        <f ca="1">IF(CK61=0,0,IF(CI61=0,1,CK61/CI61))</f>
        <v>0</v>
      </c>
      <c r="CM61" s="87">
        <f>+DK61</f>
        <v>0</v>
      </c>
      <c r="CN61" s="87">
        <f ca="1">OFFSET(DK61,0,14,1,1)</f>
        <v>0</v>
      </c>
      <c r="CO61" s="87">
        <f ca="1">SUM(CN61-CM61)</f>
        <v>0</v>
      </c>
      <c r="CP61" s="22">
        <f ca="1">IF(CO61=0,0,IF(CM61=0,1,CO61/CM61))</f>
        <v>0</v>
      </c>
      <c r="CQ61" s="87">
        <f>SUMIF($C$6:CP$6,CQ$5,$C61:CP61)</f>
        <v>0</v>
      </c>
      <c r="CR61" s="87">
        <f ca="1">SUMIF($C$6:CQ$6,CR$5,$C61:CQ61)</f>
        <v>0</v>
      </c>
      <c r="CS61" s="87">
        <f ca="1">SUM(CR61-CQ61)</f>
        <v>0</v>
      </c>
      <c r="CT61" s="22">
        <f ca="1">IF(CS61=0,0,IF(CQ61=0,1,CS61/CQ61))</f>
        <v>0</v>
      </c>
      <c r="CW61" s="12" t="s">
        <v>18</v>
      </c>
      <c r="CX61" s="81" t="s">
        <v>8</v>
      </c>
      <c r="CY61" s="16"/>
      <c r="CZ61" s="88">
        <f>SUMIF(WPB!$A$101:$A$106,'2008-2009'!CZ$7,WPB!D$101:D$106)</f>
        <v>0</v>
      </c>
      <c r="DA61" s="88">
        <f>SUMIF(WPB!$A$101:$A$106,'2008-2009'!DA$7,WPB!E$101:E$106)</f>
        <v>0</v>
      </c>
      <c r="DB61" s="88">
        <f>SUMIF(WPB!$A$101:$A$106,'2008-2009'!DB$7,WPB!F$101:F$106)</f>
        <v>0</v>
      </c>
      <c r="DC61" s="88">
        <f>SUMIF(WPB!$A$101:$A$106,'2008-2009'!DC$7,WPB!G$101:G$106)</f>
        <v>0</v>
      </c>
      <c r="DD61" s="88">
        <f>SUMIF(WPB!$A$101:$A$106,'2008-2009'!DD$7,WPB!H$101:H$106)</f>
        <v>0</v>
      </c>
      <c r="DE61" s="88">
        <f>SUMIF(WPB!$A$101:$A$106,'2008-2009'!DE$7,WPB!I$101:I$106)</f>
        <v>0</v>
      </c>
      <c r="DF61" s="88">
        <f>SUMIF(WPB!$A$101:$A$106,'2008-2009'!DF$7,WPB!J$101:J$106)</f>
        <v>0</v>
      </c>
      <c r="DG61" s="88">
        <f>SUMIF(WPB!$A$101:$A$106,'2008-2009'!DG$7,WPB!K$101:K$106)</f>
        <v>0</v>
      </c>
      <c r="DH61" s="88">
        <f>SUMIF(WPB!$A$101:$A$106,'2008-2009'!DH$7,WPB!L$101:L$106)</f>
        <v>0</v>
      </c>
      <c r="DI61" s="88">
        <f>SUMIF(WPB!$A$101:$A$106,'2008-2009'!DI$7,WPB!M$101:M$106)</f>
        <v>0</v>
      </c>
      <c r="DJ61" s="88">
        <f>SUMIF(WPB!$A$101:$A$106,'2008-2009'!DJ$7,WPB!N$101:N$106)</f>
        <v>0</v>
      </c>
      <c r="DK61" s="88">
        <f>SUMIF(WPB!$A$101:$A$106,'2008-2009'!DK$7,WPB!O$101:O$106)</f>
        <v>0</v>
      </c>
      <c r="DN61" s="88">
        <f>SUMIF(WPB!$A$101:$A$106,'2008-2009'!DN$7,WPB!D$101:D$106)</f>
        <v>0</v>
      </c>
      <c r="DO61" s="88">
        <f>SUMIF(WPB!$A$101:$A$106,'2008-2009'!DO$7,WPB!E$101:E$106)</f>
        <v>0</v>
      </c>
      <c r="DP61" s="88">
        <f>SUMIF(WPB!$A$101:$A$106,'2008-2009'!DP$7,WPB!F$101:F$106)</f>
        <v>0</v>
      </c>
      <c r="DQ61" s="88">
        <f>SUMIF(WPB!$A$101:$A$106,'2008-2009'!DQ$7,WPB!G$101:G$106)</f>
        <v>0</v>
      </c>
      <c r="DR61" s="88">
        <f>SUMIF(WPB!$A$101:$A$106,'2008-2009'!DR$7,WPB!H$101:H$106)</f>
        <v>0</v>
      </c>
      <c r="DS61" s="88">
        <f>SUMIF(WPB!$A$101:$A$106,'2008-2009'!DS$7,WPB!I$101:I$106)</f>
        <v>0</v>
      </c>
      <c r="DT61" s="88">
        <f>SUMIF(WPB!$A$101:$A$106,'2008-2009'!DT$7,WPB!J$101:J$106)</f>
        <v>0</v>
      </c>
      <c r="DU61" s="88">
        <f>SUMIF(WPB!$A$101:$A$106,'2008-2009'!DU$7,WPB!K$101:K$106)</f>
        <v>0</v>
      </c>
      <c r="DV61" s="88">
        <f>SUMIF(WPB!$A$101:$A$106,'2008-2009'!DV$7,WPB!L$101:L$106)</f>
        <v>0</v>
      </c>
      <c r="DW61" s="88">
        <f>SUMIF(WPB!$A$101:$A$106,'2008-2009'!DW$7,WPB!M$101:M$106)</f>
        <v>0</v>
      </c>
      <c r="DX61" s="88">
        <f>SUMIF(WPB!$A$101:$A$106,'2008-2009'!DX$7,WPB!N$101:N$106)</f>
        <v>0</v>
      </c>
      <c r="DY61" s="88">
        <f>SUMIF(WPB!$A$101:$A$106,'2008-2009'!DY$7,WPB!O$101:O$106)</f>
        <v>0</v>
      </c>
      <c r="DZ61"/>
    </row>
    <row r="62" spans="1:130" s="16" customFormat="1" ht="15.6">
      <c r="A62" s="90"/>
      <c r="B62" s="27" t="s">
        <v>9</v>
      </c>
      <c r="C62" s="14">
        <f>+SUM(C59:C61)</f>
        <v>20274</v>
      </c>
      <c r="D62" s="14">
        <f ca="1">+SUM(D59:D61)</f>
        <v>19709</v>
      </c>
      <c r="E62" s="14">
        <f ca="1">SUM(E59:E61)</f>
        <v>-565</v>
      </c>
      <c r="F62" s="15">
        <f ca="1">IF(E62=0,0,IF(C62=0,1,E62/C62))</f>
        <v>-2.7868205583505969E-2</v>
      </c>
      <c r="G62" s="14">
        <f>SUM(G59:G61)</f>
        <v>20274</v>
      </c>
      <c r="H62" s="14">
        <f ca="1">SUM(H59:H61)</f>
        <v>19709</v>
      </c>
      <c r="I62" s="14">
        <f ca="1">SUM(I59:I61)</f>
        <v>-565</v>
      </c>
      <c r="J62" s="15">
        <f ca="1">IF(I62=0,0,IF(G62=0,1,I62/G62))</f>
        <v>-2.7868205583505969E-2</v>
      </c>
      <c r="K62" s="14">
        <f>+SUM(K59:K61)</f>
        <v>18952</v>
      </c>
      <c r="L62" s="14">
        <f ca="1">+SUM(L59:L61)</f>
        <v>19870</v>
      </c>
      <c r="M62" s="14">
        <f ca="1">SUM(M59:M61)</f>
        <v>918</v>
      </c>
      <c r="N62" s="15">
        <f ca="1">IF(M62=0,0,IF(K62=0,1,M62/K62))</f>
        <v>4.8438159560996202E-2</v>
      </c>
      <c r="O62" s="14">
        <f>SUM(O59:O61)</f>
        <v>39226</v>
      </c>
      <c r="P62" s="14">
        <f ca="1">SUM(P59:P61)</f>
        <v>39579</v>
      </c>
      <c r="Q62" s="14">
        <f ca="1">SUM(Q59:Q61)</f>
        <v>353</v>
      </c>
      <c r="R62" s="15">
        <f ca="1">IF(Q62=0,0,IF(O62=0,1,Q62/O62))</f>
        <v>8.999133227961047E-3</v>
      </c>
      <c r="S62" s="14">
        <f>+SUM(S59:S61)</f>
        <v>20607</v>
      </c>
      <c r="T62" s="14">
        <f ca="1">+SUM(T59:T61)</f>
        <v>22257</v>
      </c>
      <c r="U62" s="14">
        <f ca="1">SUM(U59:U61)</f>
        <v>1650</v>
      </c>
      <c r="V62" s="15">
        <f ca="1">IF(U62=0,0,IF(S62=0,1,U62/S62))</f>
        <v>8.0069879167273261E-2</v>
      </c>
      <c r="W62" s="14">
        <f>SUM(W59:W61)</f>
        <v>59833</v>
      </c>
      <c r="X62" s="14">
        <f ca="1">SUM(X59:X61)</f>
        <v>61836</v>
      </c>
      <c r="Y62" s="14">
        <f ca="1">SUM(Y59:Y61)</f>
        <v>2003</v>
      </c>
      <c r="Z62" s="15">
        <f ca="1">IF(Y62=0,0,IF(W62=0,1,Y62/W62))</f>
        <v>3.3476509618437983E-2</v>
      </c>
      <c r="AA62" s="14">
        <f>+SUM(AA59:AA61)</f>
        <v>22298</v>
      </c>
      <c r="AB62" s="14">
        <f ca="1">+SUM(AB59:AB61)</f>
        <v>24087</v>
      </c>
      <c r="AC62" s="14">
        <f ca="1">SUM(AC59:AC61)</f>
        <v>1789</v>
      </c>
      <c r="AD62" s="15">
        <f ca="1">IF(AC62=0,0,IF(AA62=0,1,AC62/AA62))</f>
        <v>8.0231410888868954E-2</v>
      </c>
      <c r="AE62" s="14">
        <f>SUM(AE59:AE61)</f>
        <v>82131</v>
      </c>
      <c r="AF62" s="14">
        <f ca="1">SUM(AF59:AF61)</f>
        <v>85923</v>
      </c>
      <c r="AG62" s="14">
        <f ca="1">SUM(AG59:AG61)</f>
        <v>3792</v>
      </c>
      <c r="AH62" s="15">
        <f ca="1">IF(AG62=0,0,IF(AE62=0,1,AG62/AE62))</f>
        <v>4.6170142820615843E-2</v>
      </c>
      <c r="AI62" s="14">
        <f>+SUM(AI59:AI61)</f>
        <v>25165</v>
      </c>
      <c r="AJ62" s="14">
        <f ca="1">+SUM(AJ59:AJ61)</f>
        <v>27464</v>
      </c>
      <c r="AK62" s="14">
        <f ca="1">SUM(AK59:AK61)</f>
        <v>2299</v>
      </c>
      <c r="AL62" s="15">
        <f ca="1">IF(AK62=0,0,IF(AI62=0,1,AK62/AI62))</f>
        <v>9.1357043512815414E-2</v>
      </c>
      <c r="AM62" s="14">
        <f>SUM(AM59:AM61)</f>
        <v>107296</v>
      </c>
      <c r="AN62" s="14">
        <f ca="1">SUM(AN59:AN61)</f>
        <v>113387</v>
      </c>
      <c r="AO62" s="14">
        <f ca="1">SUM(AO59:AO61)</f>
        <v>6091</v>
      </c>
      <c r="AP62" s="15">
        <f ca="1">IF(AO62=0,0,IF(AM62=0,1,AO62/AM62))</f>
        <v>5.6768192663286608E-2</v>
      </c>
      <c r="AQ62" s="14">
        <f>+SUM(AQ59:AQ61)</f>
        <v>25474</v>
      </c>
      <c r="AR62" s="14">
        <f ca="1">+SUM(AR59:AR61)</f>
        <v>26075</v>
      </c>
      <c r="AS62" s="14">
        <f ca="1">SUM(AS59:AS61)</f>
        <v>601</v>
      </c>
      <c r="AT62" s="15">
        <f ca="1">IF(AS62=0,0,IF(AQ62=0,1,AS62/AQ62))</f>
        <v>2.3592682735337992E-2</v>
      </c>
      <c r="AU62" s="14">
        <f>SUM(AU59:AU61)</f>
        <v>132770</v>
      </c>
      <c r="AV62" s="14">
        <f ca="1">SUM(AV59:AV61)</f>
        <v>139462</v>
      </c>
      <c r="AW62" s="14">
        <f ca="1">SUM(AW59:AW61)</f>
        <v>6692</v>
      </c>
      <c r="AX62" s="15">
        <f ca="1">IF(AW62=0,0,IF(AU62=0,1,AW62/AU62))</f>
        <v>5.0402952474203511E-2</v>
      </c>
      <c r="AY62" s="14">
        <f>+SUM(AY59:AY61)</f>
        <v>29576</v>
      </c>
      <c r="AZ62" s="14">
        <f ca="1">+SUM(AZ59:AZ61)</f>
        <v>30343</v>
      </c>
      <c r="BA62" s="14">
        <f ca="1">SUM(BA59:BA61)</f>
        <v>767</v>
      </c>
      <c r="BB62" s="15">
        <f ca="1">IF(BA62=0,0,IF(AY62=0,1,BA62/AY62))</f>
        <v>2.5933189072220718E-2</v>
      </c>
      <c r="BC62" s="14">
        <f>SUM(BC59:BC61)</f>
        <v>162346</v>
      </c>
      <c r="BD62" s="14">
        <f ca="1">SUM(BD59:BD61)</f>
        <v>169805</v>
      </c>
      <c r="BE62" s="14">
        <f ca="1">SUM(BE59:BE61)</f>
        <v>7459</v>
      </c>
      <c r="BF62" s="15">
        <f ca="1">IF(BE62=0,0,IF(BC62=0,1,BE62/BC62))</f>
        <v>4.5945080260677812E-2</v>
      </c>
      <c r="BG62" s="14">
        <f>+SUM(BG59:BG61)</f>
        <v>33325</v>
      </c>
      <c r="BH62" s="14">
        <f ca="1">+SUM(BH59:BH61)</f>
        <v>33233</v>
      </c>
      <c r="BI62" s="14">
        <f ca="1">SUM(BI59:BI61)</f>
        <v>-92</v>
      </c>
      <c r="BJ62" s="15">
        <f ca="1">IF(BI62=0,0,IF(BG62=0,1,BI62/BG62))</f>
        <v>-2.7606901725431357E-3</v>
      </c>
      <c r="BK62" s="14">
        <f>SUM(BK59:BK61)</f>
        <v>195671</v>
      </c>
      <c r="BL62" s="14">
        <f ca="1">SUM(BL59:BL61)</f>
        <v>203038</v>
      </c>
      <c r="BM62" s="14">
        <f ca="1">SUM(BM59:BM61)</f>
        <v>7367</v>
      </c>
      <c r="BN62" s="15">
        <f ca="1">IF(BM62=0,0,IF(BK62=0,1,BM62/BK62))</f>
        <v>3.7649932795355466E-2</v>
      </c>
      <c r="BO62" s="14">
        <f>+SUM(BO59:BO61)</f>
        <v>28515</v>
      </c>
      <c r="BP62" s="14">
        <f ca="1">+SUM(BP59:BP61)</f>
        <v>31048</v>
      </c>
      <c r="BQ62" s="14">
        <f ca="1">SUM(BQ59:BQ61)</f>
        <v>2533</v>
      </c>
      <c r="BR62" s="15">
        <f ca="1">IF(BQ62=0,0,IF(BO62=0,1,BQ62/BO62))</f>
        <v>8.8830440119235493E-2</v>
      </c>
      <c r="BS62" s="14">
        <f>SUM(BS59:BS61)</f>
        <v>224186</v>
      </c>
      <c r="BT62" s="14">
        <f ca="1">SUM(BT59:BT61)</f>
        <v>234086</v>
      </c>
      <c r="BU62" s="14">
        <f ca="1">SUM(BU59:BU61)</f>
        <v>9900</v>
      </c>
      <c r="BV62" s="15">
        <f ca="1">IF(BU62=0,0,IF(BS62=0,1,BU62/BS62))</f>
        <v>4.4159760199120372E-2</v>
      </c>
      <c r="BW62" s="14">
        <f>+SUM(BW59:BW61)</f>
        <v>28490</v>
      </c>
      <c r="BX62" s="14">
        <f ca="1">+SUM(BX59:BX61)</f>
        <v>30354</v>
      </c>
      <c r="BY62" s="14">
        <f ca="1">SUM(BY59:BY61)</f>
        <v>1864</v>
      </c>
      <c r="BZ62" s="15">
        <f ca="1">IF(BY62=0,0,IF(BW62=0,1,BY62/BW62))</f>
        <v>6.5426465426465422E-2</v>
      </c>
      <c r="CA62" s="14">
        <f>SUM(CA59:CA61)</f>
        <v>252676</v>
      </c>
      <c r="CB62" s="14">
        <f ca="1">SUM(CB59:CB61)</f>
        <v>264440</v>
      </c>
      <c r="CC62" s="14">
        <f ca="1">SUM(CC59:CC61)</f>
        <v>11764</v>
      </c>
      <c r="CD62" s="15">
        <f ca="1">IF(CC62=0,0,IF(CA62=0,1,CC62/CA62))</f>
        <v>4.6557646947078472E-2</v>
      </c>
      <c r="CE62" s="14">
        <f>+SUM(CE59:CE61)</f>
        <v>23633</v>
      </c>
      <c r="CF62" s="14">
        <f ca="1">+SUM(CF59:CF61)</f>
        <v>28395</v>
      </c>
      <c r="CG62" s="14">
        <f ca="1">SUM(CG59:CG61)</f>
        <v>4762</v>
      </c>
      <c r="CH62" s="15">
        <f ca="1">IF(CG62=0,0,IF(CE62=0,1,CG62/CE62))</f>
        <v>0.2014979054711632</v>
      </c>
      <c r="CI62" s="14">
        <f>SUM(CI59:CI61)</f>
        <v>276309</v>
      </c>
      <c r="CJ62" s="14">
        <f ca="1">SUM(CJ59:CJ61)</f>
        <v>292835</v>
      </c>
      <c r="CK62" s="14">
        <f ca="1">SUM(CK59:CK61)</f>
        <v>16526</v>
      </c>
      <c r="CL62" s="15">
        <f ca="1">IF(CK62=0,0,IF(CI62=0,1,CK62/CI62))</f>
        <v>5.9809850565852002E-2</v>
      </c>
      <c r="CM62" s="14">
        <f>+SUM(CM59:CM61)</f>
        <v>21155</v>
      </c>
      <c r="CN62" s="14">
        <f ca="1">+SUM(CN59:CN61)</f>
        <v>27127</v>
      </c>
      <c r="CO62" s="14">
        <f ca="1">SUM(CO59:CO61)</f>
        <v>5972</v>
      </c>
      <c r="CP62" s="15">
        <f ca="1">IF(CO62=0,0,IF(CM62=0,1,CO62/CM62))</f>
        <v>0.28229732923658707</v>
      </c>
      <c r="CQ62" s="14">
        <f>SUM(CQ59:CQ61)</f>
        <v>297464</v>
      </c>
      <c r="CR62" s="14">
        <f ca="1">SUM(CR59:CR61)</f>
        <v>319962</v>
      </c>
      <c r="CS62" s="14">
        <f ca="1">SUM(CS59:CS61)</f>
        <v>22498</v>
      </c>
      <c r="CT62" s="15">
        <f ca="1">IF(CS62=0,0,IF(CQ62=0,1,CS62/CQ62))</f>
        <v>7.5632681601807278E-2</v>
      </c>
    </row>
    <row r="63" spans="1:130" s="12" customFormat="1">
      <c r="A63" s="91"/>
      <c r="B63" s="28"/>
      <c r="C63" s="9"/>
      <c r="D63" s="9"/>
      <c r="E63" s="10"/>
      <c r="F63" s="11"/>
      <c r="G63" s="9"/>
      <c r="H63" s="13"/>
      <c r="I63" s="10"/>
      <c r="J63" s="11"/>
      <c r="K63" s="9"/>
      <c r="L63" s="9"/>
      <c r="M63" s="10"/>
      <c r="N63" s="11"/>
      <c r="O63" s="9"/>
      <c r="P63" s="13"/>
      <c r="Q63" s="10"/>
      <c r="R63" s="11"/>
      <c r="S63" s="9"/>
      <c r="T63" s="9"/>
      <c r="U63" s="10"/>
      <c r="V63" s="11"/>
      <c r="W63" s="9"/>
      <c r="X63" s="13"/>
      <c r="Y63" s="10"/>
      <c r="Z63" s="11"/>
      <c r="AA63" s="9"/>
      <c r="AB63" s="9"/>
      <c r="AC63" s="10"/>
      <c r="AD63" s="11"/>
      <c r="AE63" s="9"/>
      <c r="AF63" s="13"/>
      <c r="AG63" s="10"/>
      <c r="AH63" s="11"/>
      <c r="AI63" s="9"/>
      <c r="AJ63" s="9"/>
      <c r="AK63" s="10"/>
      <c r="AL63" s="11"/>
      <c r="AM63" s="9"/>
      <c r="AN63" s="13"/>
      <c r="AO63" s="10"/>
      <c r="AP63" s="11"/>
      <c r="AQ63" s="9"/>
      <c r="AR63" s="9"/>
      <c r="AS63" s="10"/>
      <c r="AT63" s="11"/>
      <c r="AU63" s="9"/>
      <c r="AV63" s="13"/>
      <c r="AW63" s="10"/>
      <c r="AX63" s="11"/>
      <c r="AY63" s="9"/>
      <c r="AZ63" s="9"/>
      <c r="BA63" s="10"/>
      <c r="BB63" s="11"/>
      <c r="BC63" s="9"/>
      <c r="BD63" s="13"/>
      <c r="BE63" s="10"/>
      <c r="BF63" s="11"/>
      <c r="BG63" s="9"/>
      <c r="BH63" s="9"/>
      <c r="BI63" s="10"/>
      <c r="BJ63" s="11"/>
      <c r="BK63" s="9"/>
      <c r="BL63" s="13"/>
      <c r="BM63" s="10"/>
      <c r="BN63" s="11"/>
      <c r="BO63" s="9"/>
      <c r="BP63" s="9"/>
      <c r="BQ63" s="10"/>
      <c r="BR63" s="11"/>
      <c r="BS63" s="9"/>
      <c r="BT63" s="13"/>
      <c r="BU63" s="10"/>
      <c r="BV63" s="11"/>
      <c r="BW63" s="9"/>
      <c r="BX63" s="9"/>
      <c r="BY63" s="10"/>
      <c r="BZ63" s="11"/>
      <c r="CA63" s="9"/>
      <c r="CB63" s="13"/>
      <c r="CC63" s="10"/>
      <c r="CD63" s="11"/>
      <c r="CE63" s="9"/>
      <c r="CF63" s="9"/>
      <c r="CG63" s="10"/>
      <c r="CH63" s="11"/>
      <c r="CI63" s="9"/>
      <c r="CJ63" s="13"/>
      <c r="CK63" s="10"/>
      <c r="CL63" s="11"/>
      <c r="CM63" s="9"/>
      <c r="CN63" s="9"/>
      <c r="CO63" s="10"/>
      <c r="CP63" s="11"/>
      <c r="CQ63" s="9"/>
      <c r="CR63" s="13"/>
      <c r="CS63" s="10"/>
      <c r="CT63" s="11"/>
    </row>
    <row r="64" spans="1:130" s="12" customFormat="1">
      <c r="A64" s="93" t="s">
        <v>19</v>
      </c>
      <c r="B64" s="31" t="s">
        <v>6</v>
      </c>
      <c r="C64" s="21">
        <f t="shared" ref="C64:E66" si="2">SUMIF($B$9:$B$63,$B64,C$9:C$63)</f>
        <v>2114974</v>
      </c>
      <c r="D64" s="21">
        <f t="shared" ca="1" si="2"/>
        <v>1860213</v>
      </c>
      <c r="E64" s="21">
        <f t="shared" ca="1" si="2"/>
        <v>-254761</v>
      </c>
      <c r="F64" s="22">
        <f ca="1">IF(E64=0,0,IF(C64=0,1,E64/C64))</f>
        <v>-0.12045585430364629</v>
      </c>
      <c r="G64" s="21">
        <f t="shared" ref="G64:I66" si="3">SUMIF($B$9:$B$63,$B64,G$9:G$63)</f>
        <v>2114974</v>
      </c>
      <c r="H64" s="21">
        <f t="shared" ca="1" si="3"/>
        <v>1860213</v>
      </c>
      <c r="I64" s="21">
        <f t="shared" ca="1" si="3"/>
        <v>-254761</v>
      </c>
      <c r="J64" s="22">
        <f ca="1">IF(I64=0,0,IF(G64=0,1,I64/G64))</f>
        <v>-0.12045585430364629</v>
      </c>
      <c r="K64" s="21">
        <f t="shared" ref="K64:M66" si="4">SUMIF($B$9:$B$63,$B64,K$9:K$63)</f>
        <v>1998777</v>
      </c>
      <c r="L64" s="21">
        <f t="shared" ca="1" si="4"/>
        <v>1834756</v>
      </c>
      <c r="M64" s="21">
        <f t="shared" ca="1" si="4"/>
        <v>-164021</v>
      </c>
      <c r="N64" s="22">
        <f ca="1">IF(M64=0,0,IF(K64=0,1,M64/K64))</f>
        <v>-8.2060680105884742E-2</v>
      </c>
      <c r="O64" s="21">
        <f t="shared" ref="O64:Q66" si="5">SUMIF($B$9:$B$63,$B64,O$9:O$63)</f>
        <v>4113751</v>
      </c>
      <c r="P64" s="21">
        <f t="shared" ca="1" si="5"/>
        <v>3694969</v>
      </c>
      <c r="Q64" s="21">
        <f t="shared" ca="1" si="5"/>
        <v>-418782</v>
      </c>
      <c r="R64" s="22">
        <f ca="1">IF(Q64=0,0,IF(O64=0,1,Q64/O64))</f>
        <v>-0.10180052219981228</v>
      </c>
      <c r="S64" s="21">
        <f t="shared" ref="S64:U66" si="6">SUMIF($B$9:$B$63,$B64,S$9:S$63)</f>
        <v>2389895</v>
      </c>
      <c r="T64" s="21">
        <f t="shared" ca="1" si="6"/>
        <v>2202772</v>
      </c>
      <c r="U64" s="21">
        <f t="shared" ca="1" si="6"/>
        <v>-187123</v>
      </c>
      <c r="V64" s="22">
        <f ca="1">IF(U64=0,0,IF(S64=0,1,U64/S64))</f>
        <v>-7.8297582111347991E-2</v>
      </c>
      <c r="W64" s="21">
        <f t="shared" ref="W64:Y66" si="7">SUMIF($B$9:$B$63,$B64,W$9:W$63)</f>
        <v>6503646</v>
      </c>
      <c r="X64" s="21">
        <f t="shared" ca="1" si="7"/>
        <v>5897741</v>
      </c>
      <c r="Y64" s="21">
        <f t="shared" ca="1" si="7"/>
        <v>-605905</v>
      </c>
      <c r="Z64" s="22">
        <f ca="1">IF(Y64=0,0,IF(W64=0,1,Y64/W64))</f>
        <v>-9.3163896066913846E-2</v>
      </c>
      <c r="AA64" s="21">
        <f t="shared" ref="AA64:AC66" si="8">SUMIF($B$9:$B$63,$B64,AA$9:AA$63)</f>
        <v>2373602</v>
      </c>
      <c r="AB64" s="21">
        <f t="shared" ca="1" si="8"/>
        <v>2209924</v>
      </c>
      <c r="AC64" s="21">
        <f t="shared" ca="1" si="8"/>
        <v>-163678</v>
      </c>
      <c r="AD64" s="22">
        <f ca="1">IF(AC64=0,0,IF(AA64=0,1,AC64/AA64))</f>
        <v>-6.8957643278022174E-2</v>
      </c>
      <c r="AE64" s="21">
        <f t="shared" ref="AE64:AG66" si="9">SUMIF($B$9:$B$63,$B64,AE$9:AE$63)</f>
        <v>8877248</v>
      </c>
      <c r="AF64" s="21">
        <f t="shared" ca="1" si="9"/>
        <v>8107665</v>
      </c>
      <c r="AG64" s="21">
        <f t="shared" ca="1" si="9"/>
        <v>-769583</v>
      </c>
      <c r="AH64" s="22">
        <f ca="1">IF(AG64=0,0,IF(AE64=0,1,AG64/AE64))</f>
        <v>-8.6691618844038157E-2</v>
      </c>
      <c r="AI64" s="21">
        <f t="shared" ref="AI64:AK66" si="10">SUMIF($B$9:$B$63,$B64,AI$9:AI$63)</f>
        <v>2682347</v>
      </c>
      <c r="AJ64" s="21">
        <f t="shared" ca="1" si="10"/>
        <v>2488530</v>
      </c>
      <c r="AK64" s="21">
        <f t="shared" ca="1" si="10"/>
        <v>-193817</v>
      </c>
      <c r="AL64" s="22">
        <f ca="1">IF(AK64=0,0,IF(AI64=0,1,AK64/AI64))</f>
        <v>-7.2256497761102503E-2</v>
      </c>
      <c r="AM64" s="21">
        <f t="shared" ref="AM64:AO66" si="11">SUMIF($B$9:$B$63,$B64,AM$9:AM$63)</f>
        <v>11559595</v>
      </c>
      <c r="AN64" s="21">
        <f t="shared" ca="1" si="11"/>
        <v>10596195</v>
      </c>
      <c r="AO64" s="21">
        <f t="shared" ca="1" si="11"/>
        <v>-963400</v>
      </c>
      <c r="AP64" s="22">
        <f ca="1">IF(AO64=0,0,IF(AM64=0,1,AO64/AM64))</f>
        <v>-8.3342020200534703E-2</v>
      </c>
      <c r="AQ64" s="21">
        <f t="shared" ref="AQ64:AS66" si="12">SUMIF($B$9:$B$63,$B64,AQ$9:AQ$63)</f>
        <v>2703013</v>
      </c>
      <c r="AR64" s="21">
        <f t="shared" ca="1" si="12"/>
        <v>2112080</v>
      </c>
      <c r="AS64" s="21">
        <f t="shared" ca="1" si="12"/>
        <v>-590933</v>
      </c>
      <c r="AT64" s="22">
        <f ca="1">IF(AS64=0,0,IF(AQ64=0,1,AS64/AQ64))</f>
        <v>-0.21862011022514505</v>
      </c>
      <c r="AU64" s="21">
        <f t="shared" ref="AU64:AW66" si="13">SUMIF($B$9:$B$63,$B64,AU$9:AU$63)</f>
        <v>14262608</v>
      </c>
      <c r="AV64" s="21">
        <f t="shared" ca="1" si="13"/>
        <v>12708275</v>
      </c>
      <c r="AW64" s="21">
        <f t="shared" ca="1" si="13"/>
        <v>-1554333</v>
      </c>
      <c r="AX64" s="22">
        <f ca="1">IF(AW64=0,0,IF(AU64=0,1,AW64/AU64))</f>
        <v>-0.10897957792852471</v>
      </c>
      <c r="AY64" s="21">
        <f t="shared" ref="AY64:BA66" si="14">SUMIF($B$9:$B$63,$B64,AY$9:AY$63)</f>
        <v>3135571</v>
      </c>
      <c r="AZ64" s="21">
        <f t="shared" ca="1" si="14"/>
        <v>2606240</v>
      </c>
      <c r="BA64" s="21">
        <f t="shared" ca="1" si="14"/>
        <v>-529331</v>
      </c>
      <c r="BB64" s="22">
        <f ca="1">IF(BA64=0,0,IF(AY64=0,1,BA64/AY64))</f>
        <v>-0.16881486657454098</v>
      </c>
      <c r="BC64" s="21">
        <f t="shared" ref="BC64:BE66" si="15">SUMIF($B$9:$B$63,$B64,BC$9:BC$63)</f>
        <v>17398179</v>
      </c>
      <c r="BD64" s="21">
        <f t="shared" ca="1" si="15"/>
        <v>15314515</v>
      </c>
      <c r="BE64" s="21">
        <f t="shared" ca="1" si="15"/>
        <v>-2083664</v>
      </c>
      <c r="BF64" s="22">
        <f ca="1">IF(BE64=0,0,IF(BC64=0,1,BE64/BC64))</f>
        <v>-0.11976333845053554</v>
      </c>
      <c r="BG64" s="21">
        <f t="shared" ref="BG64:BI66" si="16">SUMIF($B$9:$B$63,$B64,BG$9:BG$63)</f>
        <v>3386699</v>
      </c>
      <c r="BH64" s="21">
        <f t="shared" ca="1" si="16"/>
        <v>2893264</v>
      </c>
      <c r="BI64" s="21">
        <f t="shared" ca="1" si="16"/>
        <v>-493435</v>
      </c>
      <c r="BJ64" s="22">
        <f ca="1">IF(BI64=0,0,IF(BG64=0,1,BI64/BG64))</f>
        <v>-0.14569792001001566</v>
      </c>
      <c r="BK64" s="21">
        <f t="shared" ref="BK64:BM66" si="17">SUMIF($B$9:$B$63,$B64,BK$9:BK$63)</f>
        <v>20784878</v>
      </c>
      <c r="BL64" s="21">
        <f t="shared" ca="1" si="17"/>
        <v>18207779</v>
      </c>
      <c r="BM64" s="21">
        <f t="shared" ca="1" si="17"/>
        <v>-2577099</v>
      </c>
      <c r="BN64" s="22">
        <f ca="1">IF(BM64=0,0,IF(BK64=0,1,BM64/BK64))</f>
        <v>-0.12398913286861728</v>
      </c>
      <c r="BO64" s="21">
        <f t="shared" ref="BO64:BQ66" si="18">SUMIF($B$9:$B$63,$B64,BO$9:BO$63)</f>
        <v>2522065</v>
      </c>
      <c r="BP64" s="21">
        <f t="shared" ca="1" si="18"/>
        <v>2363716</v>
      </c>
      <c r="BQ64" s="21">
        <f t="shared" ca="1" si="18"/>
        <v>-158349</v>
      </c>
      <c r="BR64" s="22">
        <f ca="1">IF(BQ64=0,0,IF(BO64=0,1,BQ64/BO64))</f>
        <v>-6.2785455569146706E-2</v>
      </c>
      <c r="BS64" s="21">
        <f t="shared" ref="BS64:BU66" si="19">SUMIF($B$9:$B$63,$B64,BS$9:BS$63)</f>
        <v>23306943</v>
      </c>
      <c r="BT64" s="21">
        <f t="shared" ca="1" si="19"/>
        <v>20571495</v>
      </c>
      <c r="BU64" s="21">
        <f t="shared" ca="1" si="19"/>
        <v>-2735448</v>
      </c>
      <c r="BV64" s="22">
        <f ca="1">IF(BU64=0,0,IF(BS64=0,1,BU64/BS64))</f>
        <v>-0.11736622859548762</v>
      </c>
      <c r="BW64" s="21">
        <f t="shared" ref="BW64:BY66" si="20">SUMIF($B$9:$B$63,$B64,BW$9:BW$63)</f>
        <v>2494868</v>
      </c>
      <c r="BX64" s="21">
        <f t="shared" ca="1" si="20"/>
        <v>2309712</v>
      </c>
      <c r="BY64" s="21">
        <f t="shared" ca="1" si="20"/>
        <v>-185156</v>
      </c>
      <c r="BZ64" s="22">
        <f ca="1">IF(BY64=0,0,IF(BW64=0,1,BY64/BW64))</f>
        <v>-7.4214748034765771E-2</v>
      </c>
      <c r="CA64" s="21">
        <f t="shared" ref="CA64:CC66" si="21">SUMIF($B$9:$B$63,$B64,CA$9:CA$63)</f>
        <v>25801811</v>
      </c>
      <c r="CB64" s="21">
        <f t="shared" ca="1" si="21"/>
        <v>22881207</v>
      </c>
      <c r="CC64" s="21">
        <f t="shared" ca="1" si="21"/>
        <v>-2920604</v>
      </c>
      <c r="CD64" s="22">
        <f ca="1">IF(CC64=0,0,IF(CA64=0,1,CC64/CA64))</f>
        <v>-0.11319375992638656</v>
      </c>
      <c r="CE64" s="21">
        <f t="shared" ref="CE64:CG66" si="22">SUMIF($B$9:$B$63,$B64,CE$9:CE$63)</f>
        <v>2226863</v>
      </c>
      <c r="CF64" s="21">
        <f t="shared" ca="1" si="22"/>
        <v>2169476</v>
      </c>
      <c r="CG64" s="21">
        <f t="shared" ca="1" si="22"/>
        <v>-57387</v>
      </c>
      <c r="CH64" s="22">
        <f ca="1">IF(CG64=0,0,IF(CE64=0,1,CG64/CE64))</f>
        <v>-2.5770332526069185E-2</v>
      </c>
      <c r="CI64" s="21">
        <f t="shared" ref="CI64:CK66" si="23">SUMIF($B$9:$B$63,$B64,CI$9:CI$63)</f>
        <v>28028674</v>
      </c>
      <c r="CJ64" s="21">
        <f t="shared" ca="1" si="23"/>
        <v>25050683</v>
      </c>
      <c r="CK64" s="21">
        <f t="shared" ca="1" si="23"/>
        <v>-2977991</v>
      </c>
      <c r="CL64" s="22">
        <f ca="1">IF(CK64=0,0,IF(CI64=0,1,CK64/CI64))</f>
        <v>-0.10624801587117536</v>
      </c>
      <c r="CM64" s="21">
        <f t="shared" ref="CM64:CO66" si="24">SUMIF($B$9:$B$63,$B64,CM$9:CM$63)</f>
        <v>2043376</v>
      </c>
      <c r="CN64" s="21">
        <f t="shared" ca="1" si="24"/>
        <v>2095384</v>
      </c>
      <c r="CO64" s="21">
        <f t="shared" ca="1" si="24"/>
        <v>52008</v>
      </c>
      <c r="CP64" s="22">
        <f ca="1">IF(CO64=0,0,IF(CM64=0,1,CO64/CM64))</f>
        <v>2.5451997087173384E-2</v>
      </c>
      <c r="CQ64" s="21">
        <f t="shared" ref="CQ64:CS66" si="25">SUMIF($B$9:$B$63,$B64,CQ$9:CQ$63)</f>
        <v>30072050</v>
      </c>
      <c r="CR64" s="21">
        <f t="shared" ca="1" si="25"/>
        <v>27146067</v>
      </c>
      <c r="CS64" s="21">
        <f t="shared" ca="1" si="25"/>
        <v>-2925983</v>
      </c>
      <c r="CT64" s="22">
        <f ca="1">IF(CS64=0,0,IF(CQ64=0,1,CS64/CQ64))</f>
        <v>-9.7299086693457881E-2</v>
      </c>
    </row>
    <row r="65" spans="1:98" s="12" customFormat="1">
      <c r="A65" s="94"/>
      <c r="B65" s="29" t="s">
        <v>7</v>
      </c>
      <c r="C65" s="21">
        <f t="shared" si="2"/>
        <v>635935</v>
      </c>
      <c r="D65" s="21">
        <f t="shared" ca="1" si="2"/>
        <v>442809</v>
      </c>
      <c r="E65" s="21">
        <f t="shared" ca="1" si="2"/>
        <v>-193126</v>
      </c>
      <c r="F65" s="22">
        <f ca="1">IF(E65=0,0,IF(C65=0,1,E65/C65))</f>
        <v>-0.30368827002759718</v>
      </c>
      <c r="G65" s="21">
        <f t="shared" si="3"/>
        <v>635935</v>
      </c>
      <c r="H65" s="21">
        <f t="shared" ca="1" si="3"/>
        <v>442809</v>
      </c>
      <c r="I65" s="21">
        <f t="shared" ca="1" si="3"/>
        <v>-193126</v>
      </c>
      <c r="J65" s="22">
        <f ca="1">IF(I65=0,0,IF(G65=0,1,I65/G65))</f>
        <v>-0.30368827002759718</v>
      </c>
      <c r="K65" s="21">
        <f t="shared" si="4"/>
        <v>628329</v>
      </c>
      <c r="L65" s="21">
        <f t="shared" ca="1" si="4"/>
        <v>464366</v>
      </c>
      <c r="M65" s="21">
        <f t="shared" ca="1" si="4"/>
        <v>-163963</v>
      </c>
      <c r="N65" s="22">
        <f ca="1">IF(M65=0,0,IF(K65=0,1,M65/K65))</f>
        <v>-0.26095087127921834</v>
      </c>
      <c r="O65" s="21">
        <f t="shared" si="5"/>
        <v>1264264</v>
      </c>
      <c r="P65" s="21">
        <f t="shared" ca="1" si="5"/>
        <v>907175</v>
      </c>
      <c r="Q65" s="21">
        <f t="shared" ca="1" si="5"/>
        <v>-357089</v>
      </c>
      <c r="R65" s="22">
        <f ca="1">IF(Q65=0,0,IF(O65=0,1,Q65/O65))</f>
        <v>-0.28244812792264906</v>
      </c>
      <c r="S65" s="21">
        <f t="shared" si="6"/>
        <v>623137</v>
      </c>
      <c r="T65" s="21">
        <f t="shared" ca="1" si="6"/>
        <v>509906</v>
      </c>
      <c r="U65" s="21">
        <f t="shared" ca="1" si="6"/>
        <v>-113231</v>
      </c>
      <c r="V65" s="22">
        <f ca="1">IF(U65=0,0,IF(S65=0,1,U65/S65))</f>
        <v>-0.18171124487873452</v>
      </c>
      <c r="W65" s="21">
        <f t="shared" si="7"/>
        <v>1887401</v>
      </c>
      <c r="X65" s="21">
        <f t="shared" ca="1" si="7"/>
        <v>1417081</v>
      </c>
      <c r="Y65" s="21">
        <f t="shared" ca="1" si="7"/>
        <v>-470320</v>
      </c>
      <c r="Z65" s="22">
        <f ca="1">IF(Y65=0,0,IF(W65=0,1,Y65/W65))</f>
        <v>-0.24918922899797127</v>
      </c>
      <c r="AA65" s="21">
        <f t="shared" si="8"/>
        <v>663713</v>
      </c>
      <c r="AB65" s="21">
        <f t="shared" ca="1" si="8"/>
        <v>497614</v>
      </c>
      <c r="AC65" s="21">
        <f t="shared" ca="1" si="8"/>
        <v>-166099</v>
      </c>
      <c r="AD65" s="22">
        <f ca="1">IF(AC65=0,0,IF(AA65=0,1,AC65/AA65))</f>
        <v>-0.25025726481174843</v>
      </c>
      <c r="AE65" s="21">
        <f t="shared" si="9"/>
        <v>2551114</v>
      </c>
      <c r="AF65" s="21">
        <f t="shared" ca="1" si="9"/>
        <v>1914695</v>
      </c>
      <c r="AG65" s="21">
        <f t="shared" ca="1" si="9"/>
        <v>-636419</v>
      </c>
      <c r="AH65" s="22">
        <f ca="1">IF(AG65=0,0,IF(AE65=0,1,AG65/AE65))</f>
        <v>-0.24946709555119842</v>
      </c>
      <c r="AI65" s="21">
        <f t="shared" si="10"/>
        <v>657338</v>
      </c>
      <c r="AJ65" s="21">
        <f t="shared" ca="1" si="10"/>
        <v>479672</v>
      </c>
      <c r="AK65" s="21">
        <f t="shared" ca="1" si="10"/>
        <v>-177666</v>
      </c>
      <c r="AL65" s="22">
        <f ca="1">IF(AK65=0,0,IF(AI65=0,1,AK65/AI65))</f>
        <v>-0.2702810426295148</v>
      </c>
      <c r="AM65" s="21">
        <f t="shared" si="11"/>
        <v>3208452</v>
      </c>
      <c r="AN65" s="21">
        <f t="shared" ca="1" si="11"/>
        <v>2394367</v>
      </c>
      <c r="AO65" s="21">
        <f t="shared" ca="1" si="11"/>
        <v>-814085</v>
      </c>
      <c r="AP65" s="22">
        <f ca="1">IF(AO65=0,0,IF(AM65=0,1,AO65/AM65))</f>
        <v>-0.2537313944543973</v>
      </c>
      <c r="AQ65" s="21">
        <f t="shared" si="12"/>
        <v>650016</v>
      </c>
      <c r="AR65" s="21">
        <f t="shared" ca="1" si="12"/>
        <v>483452</v>
      </c>
      <c r="AS65" s="21">
        <f t="shared" ca="1" si="12"/>
        <v>-166564</v>
      </c>
      <c r="AT65" s="22">
        <f ca="1">IF(AS65=0,0,IF(AQ65=0,1,AS65/AQ65))</f>
        <v>-0.2562460000984591</v>
      </c>
      <c r="AU65" s="21">
        <f t="shared" si="13"/>
        <v>3858468</v>
      </c>
      <c r="AV65" s="21">
        <f t="shared" ca="1" si="13"/>
        <v>2877819</v>
      </c>
      <c r="AW65" s="21">
        <f t="shared" ca="1" si="13"/>
        <v>-980649</v>
      </c>
      <c r="AX65" s="22">
        <f ca="1">IF(AW65=0,0,IF(AU65=0,1,AW65/AU65))</f>
        <v>-0.25415501696528259</v>
      </c>
      <c r="AY65" s="21">
        <f t="shared" si="14"/>
        <v>584478</v>
      </c>
      <c r="AZ65" s="21">
        <f t="shared" ca="1" si="14"/>
        <v>482520</v>
      </c>
      <c r="BA65" s="21">
        <f t="shared" ca="1" si="14"/>
        <v>-101958</v>
      </c>
      <c r="BB65" s="22">
        <f ca="1">IF(BA65=0,0,IF(AY65=0,1,BA65/AY65))</f>
        <v>-0.17444283617176351</v>
      </c>
      <c r="BC65" s="21">
        <f t="shared" si="15"/>
        <v>4442946</v>
      </c>
      <c r="BD65" s="21">
        <f t="shared" ca="1" si="15"/>
        <v>3360339</v>
      </c>
      <c r="BE65" s="21">
        <f t="shared" ca="1" si="15"/>
        <v>-1082607</v>
      </c>
      <c r="BF65" s="22">
        <f ca="1">IF(BE65=0,0,IF(BC65=0,1,BE65/BC65))</f>
        <v>-0.2436687279116154</v>
      </c>
      <c r="BG65" s="21">
        <f t="shared" si="16"/>
        <v>599916</v>
      </c>
      <c r="BH65" s="21">
        <f t="shared" ca="1" si="16"/>
        <v>522725</v>
      </c>
      <c r="BI65" s="21">
        <f t="shared" ca="1" si="16"/>
        <v>-77191</v>
      </c>
      <c r="BJ65" s="22">
        <f ca="1">IF(BI65=0,0,IF(BG65=0,1,BI65/BG65))</f>
        <v>-0.12866968042192573</v>
      </c>
      <c r="BK65" s="21">
        <f t="shared" si="17"/>
        <v>5042862</v>
      </c>
      <c r="BL65" s="21">
        <f t="shared" ca="1" si="17"/>
        <v>3883064</v>
      </c>
      <c r="BM65" s="21">
        <f t="shared" ca="1" si="17"/>
        <v>-1159798</v>
      </c>
      <c r="BN65" s="22">
        <f ca="1">IF(BM65=0,0,IF(BK65=0,1,BM65/BK65))</f>
        <v>-0.22998805043643866</v>
      </c>
      <c r="BO65" s="21">
        <f t="shared" si="18"/>
        <v>629818</v>
      </c>
      <c r="BP65" s="21">
        <f t="shared" ca="1" si="18"/>
        <v>565109</v>
      </c>
      <c r="BQ65" s="21">
        <f t="shared" ca="1" si="18"/>
        <v>-64709</v>
      </c>
      <c r="BR65" s="22">
        <f ca="1">IF(BQ65=0,0,IF(BO65=0,1,BQ65/BO65))</f>
        <v>-0.10274237954456684</v>
      </c>
      <c r="BS65" s="21">
        <f t="shared" si="19"/>
        <v>5672680</v>
      </c>
      <c r="BT65" s="21">
        <f t="shared" ca="1" si="19"/>
        <v>4448173</v>
      </c>
      <c r="BU65" s="21">
        <f t="shared" ca="1" si="19"/>
        <v>-1224507</v>
      </c>
      <c r="BV65" s="22">
        <f ca="1">IF(BU65=0,0,IF(BS65=0,1,BU65/BS65))</f>
        <v>-0.21586040460593581</v>
      </c>
      <c r="BW65" s="21">
        <f t="shared" si="20"/>
        <v>627829</v>
      </c>
      <c r="BX65" s="21">
        <f t="shared" ca="1" si="20"/>
        <v>577317</v>
      </c>
      <c r="BY65" s="21">
        <f t="shared" ca="1" si="20"/>
        <v>-50512</v>
      </c>
      <c r="BZ65" s="22">
        <f ca="1">IF(BY65=0,0,IF(BW65=0,1,BY65/BW65))</f>
        <v>-8.045502835963296E-2</v>
      </c>
      <c r="CA65" s="21">
        <f t="shared" si="21"/>
        <v>6300509</v>
      </c>
      <c r="CB65" s="21">
        <f t="shared" ca="1" si="21"/>
        <v>5025490</v>
      </c>
      <c r="CC65" s="21">
        <f t="shared" ca="1" si="21"/>
        <v>-1275019</v>
      </c>
      <c r="CD65" s="22">
        <f ca="1">IF(CC65=0,0,IF(CA65=0,1,CC65/CA65))</f>
        <v>-0.20236761823528862</v>
      </c>
      <c r="CE65" s="21">
        <f t="shared" si="22"/>
        <v>534232</v>
      </c>
      <c r="CF65" s="21">
        <f t="shared" ca="1" si="22"/>
        <v>535482</v>
      </c>
      <c r="CG65" s="21">
        <f t="shared" ca="1" si="22"/>
        <v>1250</v>
      </c>
      <c r="CH65" s="22">
        <f ca="1">IF(CG65=0,0,IF(CE65=0,1,CG65/CE65))</f>
        <v>2.3398074244897348E-3</v>
      </c>
      <c r="CI65" s="21">
        <f t="shared" si="23"/>
        <v>6834741</v>
      </c>
      <c r="CJ65" s="21">
        <f t="shared" ca="1" si="23"/>
        <v>5560972</v>
      </c>
      <c r="CK65" s="21">
        <f t="shared" ca="1" si="23"/>
        <v>-1273769</v>
      </c>
      <c r="CL65" s="22">
        <f ca="1">IF(CK65=0,0,IF(CI65=0,1,CK65/CI65))</f>
        <v>-0.18636682794563833</v>
      </c>
      <c r="CM65" s="21">
        <f t="shared" si="24"/>
        <v>475589</v>
      </c>
      <c r="CN65" s="21">
        <f t="shared" ca="1" si="24"/>
        <v>506128</v>
      </c>
      <c r="CO65" s="21">
        <f t="shared" ca="1" si="24"/>
        <v>30539</v>
      </c>
      <c r="CP65" s="22">
        <f ca="1">IF(CO65=0,0,IF(CM65=0,1,CO65/CM65))</f>
        <v>6.421300744970973E-2</v>
      </c>
      <c r="CQ65" s="21">
        <f t="shared" si="25"/>
        <v>7310330</v>
      </c>
      <c r="CR65" s="21">
        <f t="shared" ca="1" si="25"/>
        <v>6067100</v>
      </c>
      <c r="CS65" s="21">
        <f t="shared" ca="1" si="25"/>
        <v>-1243230</v>
      </c>
      <c r="CT65" s="22">
        <f ca="1">IF(CS65=0,0,IF(CQ65=0,1,CS65/CQ65))</f>
        <v>-0.17006482607488307</v>
      </c>
    </row>
    <row r="66" spans="1:98" s="12" customFormat="1">
      <c r="A66" s="95"/>
      <c r="B66" s="29" t="s">
        <v>8</v>
      </c>
      <c r="C66" s="87">
        <f t="shared" si="2"/>
        <v>11546</v>
      </c>
      <c r="D66" s="87">
        <f t="shared" ca="1" si="2"/>
        <v>10740</v>
      </c>
      <c r="E66" s="87">
        <f t="shared" ca="1" si="2"/>
        <v>-806</v>
      </c>
      <c r="F66" s="22">
        <f ca="1">IF(E66=0,0,IF(C66=0,1,E66/C66))</f>
        <v>-6.9807725619262087E-2</v>
      </c>
      <c r="G66" s="87">
        <f t="shared" si="3"/>
        <v>11546</v>
      </c>
      <c r="H66" s="87">
        <f t="shared" ca="1" si="3"/>
        <v>10740</v>
      </c>
      <c r="I66" s="87">
        <f t="shared" ca="1" si="3"/>
        <v>-806</v>
      </c>
      <c r="J66" s="22">
        <f ca="1">IF(I66=0,0,IF(G66=0,1,I66/G66))</f>
        <v>-6.9807725619262087E-2</v>
      </c>
      <c r="K66" s="87">
        <f t="shared" si="4"/>
        <v>11533</v>
      </c>
      <c r="L66" s="87">
        <f t="shared" ca="1" si="4"/>
        <v>10059</v>
      </c>
      <c r="M66" s="87">
        <f t="shared" ca="1" si="4"/>
        <v>-1474</v>
      </c>
      <c r="N66" s="22">
        <f ca="1">IF(M66=0,0,IF(K66=0,1,M66/K66))</f>
        <v>-0.12780716205670684</v>
      </c>
      <c r="O66" s="87">
        <f t="shared" si="5"/>
        <v>23079</v>
      </c>
      <c r="P66" s="87">
        <f t="shared" ca="1" si="5"/>
        <v>20799</v>
      </c>
      <c r="Q66" s="87">
        <f t="shared" ca="1" si="5"/>
        <v>-2280</v>
      </c>
      <c r="R66" s="22">
        <f ca="1">IF(Q66=0,0,IF(O66=0,1,Q66/O66))</f>
        <v>-9.8791108800207986E-2</v>
      </c>
      <c r="S66" s="87">
        <f t="shared" si="6"/>
        <v>12429</v>
      </c>
      <c r="T66" s="87">
        <f t="shared" ca="1" si="6"/>
        <v>11214</v>
      </c>
      <c r="U66" s="87">
        <f t="shared" ca="1" si="6"/>
        <v>-1215</v>
      </c>
      <c r="V66" s="22">
        <f ca="1">IF(U66=0,0,IF(S66=0,1,U66/S66))</f>
        <v>-9.7755249818971754E-2</v>
      </c>
      <c r="W66" s="87">
        <f t="shared" si="7"/>
        <v>35508</v>
      </c>
      <c r="X66" s="87">
        <f t="shared" ca="1" si="7"/>
        <v>32013</v>
      </c>
      <c r="Y66" s="87">
        <f t="shared" ca="1" si="7"/>
        <v>-3495</v>
      </c>
      <c r="Z66" s="22">
        <f ca="1">IF(Y66=0,0,IF(W66=0,1,Y66/W66))</f>
        <v>-9.8428523149712746E-2</v>
      </c>
      <c r="AA66" s="87">
        <f t="shared" si="8"/>
        <v>12975</v>
      </c>
      <c r="AB66" s="87">
        <f t="shared" ca="1" si="8"/>
        <v>12482</v>
      </c>
      <c r="AC66" s="87">
        <f t="shared" ca="1" si="8"/>
        <v>-493</v>
      </c>
      <c r="AD66" s="22">
        <f ca="1">IF(AC66=0,0,IF(AA66=0,1,AC66/AA66))</f>
        <v>-3.7996146435452793E-2</v>
      </c>
      <c r="AE66" s="87">
        <f t="shared" si="9"/>
        <v>48483</v>
      </c>
      <c r="AF66" s="87">
        <f t="shared" ca="1" si="9"/>
        <v>44495</v>
      </c>
      <c r="AG66" s="87">
        <f t="shared" ca="1" si="9"/>
        <v>-3988</v>
      </c>
      <c r="AH66" s="22">
        <f ca="1">IF(AG66=0,0,IF(AE66=0,1,AG66/AE66))</f>
        <v>-8.2255635996122359E-2</v>
      </c>
      <c r="AI66" s="87">
        <f t="shared" si="10"/>
        <v>20439</v>
      </c>
      <c r="AJ66" s="87">
        <f t="shared" ca="1" si="10"/>
        <v>16792</v>
      </c>
      <c r="AK66" s="87">
        <f t="shared" ca="1" si="10"/>
        <v>-3647</v>
      </c>
      <c r="AL66" s="22">
        <f ca="1">IF(AK66=0,0,IF(AI66=0,1,AK66/AI66))</f>
        <v>-0.17843338715201332</v>
      </c>
      <c r="AM66" s="87">
        <f t="shared" si="11"/>
        <v>68922</v>
      </c>
      <c r="AN66" s="87">
        <f t="shared" ca="1" si="11"/>
        <v>61287</v>
      </c>
      <c r="AO66" s="87">
        <f t="shared" ca="1" si="11"/>
        <v>-7635</v>
      </c>
      <c r="AP66" s="22">
        <f ca="1">IF(AO66=0,0,IF(AM66=0,1,AO66/AM66))</f>
        <v>-0.11077740053974057</v>
      </c>
      <c r="AQ66" s="87">
        <f t="shared" si="12"/>
        <v>20662</v>
      </c>
      <c r="AR66" s="87">
        <f t="shared" ca="1" si="12"/>
        <v>17008</v>
      </c>
      <c r="AS66" s="87">
        <f t="shared" ca="1" si="12"/>
        <v>-3654</v>
      </c>
      <c r="AT66" s="22">
        <f ca="1">IF(AS66=0,0,IF(AQ66=0,1,AS66/AQ66))</f>
        <v>-0.17684638466750557</v>
      </c>
      <c r="AU66" s="87">
        <f t="shared" si="13"/>
        <v>89584</v>
      </c>
      <c r="AV66" s="87">
        <f t="shared" ca="1" si="13"/>
        <v>78295</v>
      </c>
      <c r="AW66" s="87">
        <f t="shared" ca="1" si="13"/>
        <v>-11289</v>
      </c>
      <c r="AX66" s="22">
        <f ca="1">IF(AW66=0,0,IF(AU66=0,1,AW66/AU66))</f>
        <v>-0.12601580639399892</v>
      </c>
      <c r="AY66" s="87">
        <f t="shared" si="14"/>
        <v>22306</v>
      </c>
      <c r="AZ66" s="87">
        <f t="shared" ca="1" si="14"/>
        <v>20221</v>
      </c>
      <c r="BA66" s="87">
        <f t="shared" ca="1" si="14"/>
        <v>-2085</v>
      </c>
      <c r="BB66" s="22">
        <f ca="1">IF(BA66=0,0,IF(AY66=0,1,BA66/AY66))</f>
        <v>-9.347260826683404E-2</v>
      </c>
      <c r="BC66" s="87">
        <f t="shared" si="15"/>
        <v>111890</v>
      </c>
      <c r="BD66" s="87">
        <f t="shared" ca="1" si="15"/>
        <v>98516</v>
      </c>
      <c r="BE66" s="87">
        <f t="shared" ca="1" si="15"/>
        <v>-13374</v>
      </c>
      <c r="BF66" s="22">
        <f ca="1">IF(BE66=0,0,IF(BC66=0,1,BE66/BC66))</f>
        <v>-0.11952810796317812</v>
      </c>
      <c r="BG66" s="87">
        <f t="shared" si="16"/>
        <v>25599</v>
      </c>
      <c r="BH66" s="87">
        <f t="shared" ca="1" si="16"/>
        <v>19723</v>
      </c>
      <c r="BI66" s="87">
        <f t="shared" ca="1" si="16"/>
        <v>-5876</v>
      </c>
      <c r="BJ66" s="22">
        <f ca="1">IF(BI66=0,0,IF(BG66=0,1,BI66/BG66))</f>
        <v>-0.22954021641470371</v>
      </c>
      <c r="BK66" s="87">
        <f t="shared" si="17"/>
        <v>137489</v>
      </c>
      <c r="BL66" s="87">
        <f t="shared" ca="1" si="17"/>
        <v>118239</v>
      </c>
      <c r="BM66" s="87">
        <f t="shared" ca="1" si="17"/>
        <v>-19250</v>
      </c>
      <c r="BN66" s="22">
        <f ca="1">IF(BM66=0,0,IF(BK66=0,1,BM66/BK66))</f>
        <v>-0.14001120089607169</v>
      </c>
      <c r="BO66" s="87">
        <f t="shared" si="18"/>
        <v>19377</v>
      </c>
      <c r="BP66" s="87">
        <f t="shared" ca="1" si="18"/>
        <v>18286</v>
      </c>
      <c r="BQ66" s="87">
        <f t="shared" ca="1" si="18"/>
        <v>-1091</v>
      </c>
      <c r="BR66" s="22">
        <f ca="1">IF(BQ66=0,0,IF(BO66=0,1,BQ66/BO66))</f>
        <v>-5.6303865407441811E-2</v>
      </c>
      <c r="BS66" s="87">
        <f t="shared" si="19"/>
        <v>156866</v>
      </c>
      <c r="BT66" s="87">
        <f t="shared" ca="1" si="19"/>
        <v>136525</v>
      </c>
      <c r="BU66" s="87">
        <f t="shared" ca="1" si="19"/>
        <v>-20341</v>
      </c>
      <c r="BV66" s="22">
        <f ca="1">IF(BU66=0,0,IF(BS66=0,1,BU66/BS66))</f>
        <v>-0.12967118432292529</v>
      </c>
      <c r="BW66" s="87">
        <f t="shared" si="20"/>
        <v>17016</v>
      </c>
      <c r="BX66" s="87">
        <f t="shared" ca="1" si="20"/>
        <v>14552</v>
      </c>
      <c r="BY66" s="87">
        <f t="shared" ca="1" si="20"/>
        <v>-2464</v>
      </c>
      <c r="BZ66" s="22">
        <f ca="1">IF(BY66=0,0,IF(BW66=0,1,BY66/BW66))</f>
        <v>-0.14480488951574988</v>
      </c>
      <c r="CA66" s="87">
        <f t="shared" si="21"/>
        <v>173882</v>
      </c>
      <c r="CB66" s="87">
        <f t="shared" ca="1" si="21"/>
        <v>151077</v>
      </c>
      <c r="CC66" s="87">
        <f t="shared" ca="1" si="21"/>
        <v>-22805</v>
      </c>
      <c r="CD66" s="22">
        <f ca="1">IF(CC66=0,0,IF(CA66=0,1,CC66/CA66))</f>
        <v>-0.13115216066067792</v>
      </c>
      <c r="CE66" s="87">
        <f t="shared" si="22"/>
        <v>12390</v>
      </c>
      <c r="CF66" s="87">
        <f t="shared" ca="1" si="22"/>
        <v>11450</v>
      </c>
      <c r="CG66" s="87">
        <f t="shared" ca="1" si="22"/>
        <v>-940</v>
      </c>
      <c r="CH66" s="22">
        <f ca="1">IF(CG66=0,0,IF(CE66=0,1,CG66/CE66))</f>
        <v>-7.5867635189669089E-2</v>
      </c>
      <c r="CI66" s="87">
        <f t="shared" si="23"/>
        <v>186272</v>
      </c>
      <c r="CJ66" s="87">
        <f t="shared" ca="1" si="23"/>
        <v>162527</v>
      </c>
      <c r="CK66" s="87">
        <f t="shared" ca="1" si="23"/>
        <v>-23745</v>
      </c>
      <c r="CL66" s="22">
        <f ca="1">IF(CK66=0,0,IF(CI66=0,1,CK66/CI66))</f>
        <v>-0.12747487545095346</v>
      </c>
      <c r="CM66" s="87">
        <f t="shared" si="24"/>
        <v>10306</v>
      </c>
      <c r="CN66" s="87">
        <f t="shared" ca="1" si="24"/>
        <v>9650</v>
      </c>
      <c r="CO66" s="87">
        <f t="shared" ca="1" si="24"/>
        <v>-656</v>
      </c>
      <c r="CP66" s="22">
        <f ca="1">IF(CO66=0,0,IF(CM66=0,1,CO66/CM66))</f>
        <v>-6.3652241412769262E-2</v>
      </c>
      <c r="CQ66" s="87">
        <f t="shared" si="25"/>
        <v>196578</v>
      </c>
      <c r="CR66" s="87">
        <f t="shared" ca="1" si="25"/>
        <v>172177</v>
      </c>
      <c r="CS66" s="87">
        <f t="shared" ca="1" si="25"/>
        <v>-24401</v>
      </c>
      <c r="CT66" s="22">
        <f ca="1">IF(CS66=0,0,IF(CQ66=0,1,CS66/CQ66))</f>
        <v>-0.1241288445299067</v>
      </c>
    </row>
    <row r="67" spans="1:98" s="16" customFormat="1" ht="15.6">
      <c r="A67" s="7"/>
      <c r="B67" s="30" t="s">
        <v>20</v>
      </c>
      <c r="C67" s="14">
        <f>SUM(C64:C66)</f>
        <v>2762455</v>
      </c>
      <c r="D67" s="14">
        <f ca="1">SUM(D64:D66)</f>
        <v>2313762</v>
      </c>
      <c r="E67" s="14">
        <f ca="1">SUM(E64:E66)</f>
        <v>-448693</v>
      </c>
      <c r="F67" s="15">
        <f ca="1">IF(E67=0,0,IF(C67=0,1,E67/C67))</f>
        <v>-0.1624254512743194</v>
      </c>
      <c r="G67" s="14">
        <f>SUM(G64:G66)</f>
        <v>2762455</v>
      </c>
      <c r="H67" s="14">
        <f ca="1">SUM(H64:H66)</f>
        <v>2313762</v>
      </c>
      <c r="I67" s="14">
        <f ca="1">SUM(I64:I66)</f>
        <v>-448693</v>
      </c>
      <c r="J67" s="15">
        <f ca="1">IF(I67=0,0,IF(G67=0,1,I67/G67))</f>
        <v>-0.1624254512743194</v>
      </c>
      <c r="K67" s="14">
        <f>SUM(K64:K66)</f>
        <v>2638639</v>
      </c>
      <c r="L67" s="14">
        <f ca="1">SUM(L64:L66)</f>
        <v>2309181</v>
      </c>
      <c r="M67" s="14">
        <f ca="1">SUM(M64:M66)</f>
        <v>-329458</v>
      </c>
      <c r="N67" s="15">
        <f ca="1">IF(M67=0,0,IF(K67=0,1,M67/K67))</f>
        <v>-0.12485906560162266</v>
      </c>
      <c r="O67" s="14">
        <f>SUM(O64:O66)</f>
        <v>5401094</v>
      </c>
      <c r="P67" s="14">
        <f ca="1">SUM(P64:P66)</f>
        <v>4622943</v>
      </c>
      <c r="Q67" s="14">
        <f ca="1">SUM(Q64:Q66)</f>
        <v>-778151</v>
      </c>
      <c r="R67" s="15">
        <f ca="1">IF(Q67=0,0,IF(O67=0,1,Q67/O67))</f>
        <v>-0.14407284894504707</v>
      </c>
      <c r="S67" s="14">
        <f>SUM(S64:S66)</f>
        <v>3025461</v>
      </c>
      <c r="T67" s="14">
        <f ca="1">SUM(T64:T66)</f>
        <v>2723892</v>
      </c>
      <c r="U67" s="14">
        <f ca="1">SUM(U64:U66)</f>
        <v>-301569</v>
      </c>
      <c r="V67" s="15">
        <f ca="1">IF(U67=0,0,IF(S67=0,1,U67/S67))</f>
        <v>-9.9677040953428248E-2</v>
      </c>
      <c r="W67" s="14">
        <f>SUM(W64:W66)</f>
        <v>8426555</v>
      </c>
      <c r="X67" s="14">
        <f ca="1">SUM(X64:X66)</f>
        <v>7346835</v>
      </c>
      <c r="Y67" s="14">
        <f ca="1">SUM(Y64:Y66)</f>
        <v>-1079720</v>
      </c>
      <c r="Z67" s="15">
        <f ca="1">IF(Y67=0,0,IF(W67=0,1,Y67/W67))</f>
        <v>-0.12813302707927499</v>
      </c>
      <c r="AA67" s="14">
        <f>SUM(AA64:AA66)</f>
        <v>3050290</v>
      </c>
      <c r="AB67" s="14">
        <f ca="1">SUM(AB64:AB66)</f>
        <v>2720020</v>
      </c>
      <c r="AC67" s="14">
        <f ca="1">SUM(AC64:AC66)</f>
        <v>-330270</v>
      </c>
      <c r="AD67" s="15">
        <f ca="1">IF(AC67=0,0,IF(AA67=0,1,AC67/AA67))</f>
        <v>-0.10827495090630727</v>
      </c>
      <c r="AE67" s="14">
        <f>SUM(AE64:AE66)</f>
        <v>11476845</v>
      </c>
      <c r="AF67" s="14">
        <f ca="1">SUM(AF64:AF66)</f>
        <v>10066855</v>
      </c>
      <c r="AG67" s="14">
        <f ca="1">SUM(AG64:AG66)</f>
        <v>-1409990</v>
      </c>
      <c r="AH67" s="15">
        <f ca="1">IF(AG67=0,0,IF(AE67=0,1,AG67/AE67))</f>
        <v>-0.12285519234598011</v>
      </c>
      <c r="AI67" s="14">
        <f>SUM(AI64:AI66)</f>
        <v>3360124</v>
      </c>
      <c r="AJ67" s="14">
        <f ca="1">SUM(AJ64:AJ66)</f>
        <v>2984994</v>
      </c>
      <c r="AK67" s="14">
        <f ca="1">SUM(AK64:AK66)</f>
        <v>-375130</v>
      </c>
      <c r="AL67" s="15">
        <f ca="1">IF(AK67=0,0,IF(AI67=0,1,AK67/AI67))</f>
        <v>-0.11164171322248821</v>
      </c>
      <c r="AM67" s="14">
        <f>SUM(AM64:AM66)</f>
        <v>14836969</v>
      </c>
      <c r="AN67" s="14">
        <f ca="1">SUM(AN64:AN66)</f>
        <v>13051849</v>
      </c>
      <c r="AO67" s="14">
        <f ca="1">SUM(AO64:AO66)</f>
        <v>-1785120</v>
      </c>
      <c r="AP67" s="15">
        <f ca="1">IF(AO67=0,0,IF(AM67=0,1,AO67/AM67))</f>
        <v>-0.12031567903120914</v>
      </c>
      <c r="AQ67" s="14">
        <f>SUM(AQ64:AQ66)</f>
        <v>3373691</v>
      </c>
      <c r="AR67" s="14">
        <f ca="1">SUM(AR64:AR66)</f>
        <v>2612540</v>
      </c>
      <c r="AS67" s="14">
        <f ca="1">SUM(AS64:AS66)</f>
        <v>-761151</v>
      </c>
      <c r="AT67" s="15">
        <f ca="1">IF(AS67=0,0,IF(AQ67=0,1,AS67/AQ67))</f>
        <v>-0.22561372692401291</v>
      </c>
      <c r="AU67" s="14">
        <f>SUM(AU64:AU66)</f>
        <v>18210660</v>
      </c>
      <c r="AV67" s="14">
        <f ca="1">SUM(AV64:AV66)</f>
        <v>15664389</v>
      </c>
      <c r="AW67" s="14">
        <f ca="1">SUM(AW64:AW66)</f>
        <v>-2546271</v>
      </c>
      <c r="AX67" s="15">
        <f ca="1">IF(AW67=0,0,IF(AU67=0,1,AW67/AU67))</f>
        <v>-0.13982310361074227</v>
      </c>
      <c r="AY67" s="14">
        <f>SUM(AY64:AY66)</f>
        <v>3742355</v>
      </c>
      <c r="AZ67" s="14">
        <f ca="1">SUM(AZ64:AZ66)</f>
        <v>3108981</v>
      </c>
      <c r="BA67" s="14">
        <f ca="1">SUM(BA64:BA66)</f>
        <v>-633374</v>
      </c>
      <c r="BB67" s="15">
        <f ca="1">IF(BA67=0,0,IF(AY67=0,1,BA67/AY67))</f>
        <v>-0.16924476699832058</v>
      </c>
      <c r="BC67" s="14">
        <f>SUM(BC64:BC66)</f>
        <v>21953015</v>
      </c>
      <c r="BD67" s="14">
        <f ca="1">SUM(BD64:BD66)</f>
        <v>18773370</v>
      </c>
      <c r="BE67" s="14">
        <f ca="1">SUM(BE64:BE66)</f>
        <v>-3179645</v>
      </c>
      <c r="BF67" s="15">
        <f ca="1">IF(BE67=0,0,IF(BC67=0,1,BE67/BC67))</f>
        <v>-0.14483864744774236</v>
      </c>
      <c r="BG67" s="14">
        <f>SUM(BG64:BG66)</f>
        <v>4012214</v>
      </c>
      <c r="BH67" s="14">
        <f ca="1">SUM(BH64:BH66)</f>
        <v>3435712</v>
      </c>
      <c r="BI67" s="14">
        <f ca="1">SUM(BI64:BI66)</f>
        <v>-576502</v>
      </c>
      <c r="BJ67" s="15">
        <f ca="1">IF(BI67=0,0,IF(BG67=0,1,BI67/BG67))</f>
        <v>-0.14368675250123747</v>
      </c>
      <c r="BK67" s="14">
        <f>SUM(BK64:BK66)</f>
        <v>25965229</v>
      </c>
      <c r="BL67" s="14">
        <f ca="1">SUM(BL64:BL66)</f>
        <v>22209082</v>
      </c>
      <c r="BM67" s="14">
        <f ca="1">SUM(BM64:BM66)</f>
        <v>-3756147</v>
      </c>
      <c r="BN67" s="15">
        <f ca="1">IF(BM67=0,0,IF(BK67=0,1,BM67/BK67))</f>
        <v>-0.14466065367649944</v>
      </c>
      <c r="BO67" s="14">
        <f>SUM(BO64:BO66)</f>
        <v>3171260</v>
      </c>
      <c r="BP67" s="14">
        <f ca="1">SUM(BP64:BP66)</f>
        <v>2947111</v>
      </c>
      <c r="BQ67" s="14">
        <f ca="1">SUM(BQ64:BQ66)</f>
        <v>-224149</v>
      </c>
      <c r="BR67" s="15">
        <f ca="1">IF(BQ67=0,0,IF(BO67=0,1,BQ67/BO67))</f>
        <v>-7.068136955027339E-2</v>
      </c>
      <c r="BS67" s="14">
        <f>SUM(BS64:BS66)</f>
        <v>29136489</v>
      </c>
      <c r="BT67" s="14">
        <f ca="1">SUM(BT64:BT66)</f>
        <v>25156193</v>
      </c>
      <c r="BU67" s="14">
        <f ca="1">SUM(BU64:BU66)</f>
        <v>-3980296</v>
      </c>
      <c r="BV67" s="15">
        <f ca="1">IF(BU67=0,0,IF(BS67=0,1,BU67/BS67))</f>
        <v>-0.13660863530949113</v>
      </c>
      <c r="BW67" s="14">
        <f>SUM(BW64:BW66)</f>
        <v>3139713</v>
      </c>
      <c r="BX67" s="14">
        <f ca="1">SUM(BX64:BX66)</f>
        <v>2901581</v>
      </c>
      <c r="BY67" s="14">
        <f ca="1">SUM(BY64:BY66)</f>
        <v>-238132</v>
      </c>
      <c r="BZ67" s="15">
        <f ca="1">IF(BY67=0,0,IF(BW67=0,1,BY67/BW67))</f>
        <v>-7.5845148903737378E-2</v>
      </c>
      <c r="CA67" s="14">
        <f>SUM(CA64:CA66)</f>
        <v>32276202</v>
      </c>
      <c r="CB67" s="14">
        <f ca="1">SUM(CB64:CB66)</f>
        <v>28057774</v>
      </c>
      <c r="CC67" s="14">
        <f ca="1">SUM(CC64:CC66)</f>
        <v>-4218428</v>
      </c>
      <c r="CD67" s="15">
        <f ca="1">IF(CC67=0,0,IF(CA67=0,1,CC67/CA67))</f>
        <v>-0.13069778160391982</v>
      </c>
      <c r="CE67" s="14">
        <f>SUM(CE64:CE66)</f>
        <v>2773485</v>
      </c>
      <c r="CF67" s="14">
        <f ca="1">SUM(CF64:CF66)</f>
        <v>2716408</v>
      </c>
      <c r="CG67" s="14">
        <f ca="1">SUM(CG64:CG66)</f>
        <v>-57077</v>
      </c>
      <c r="CH67" s="15">
        <f ca="1">IF(CG67=0,0,IF(CE67=0,1,CG67/CE67))</f>
        <v>-2.0579523595764895E-2</v>
      </c>
      <c r="CI67" s="14">
        <f>SUM(CI64:CI66)</f>
        <v>35049687</v>
      </c>
      <c r="CJ67" s="14">
        <f ca="1">SUM(CJ64:CJ66)</f>
        <v>30774182</v>
      </c>
      <c r="CK67" s="14">
        <f ca="1">SUM(CK64:CK66)</f>
        <v>-4275505</v>
      </c>
      <c r="CL67" s="15">
        <f ca="1">IF(CK67=0,0,IF(CI67=0,1,CK67/CI67))</f>
        <v>-0.1219841135813852</v>
      </c>
      <c r="CM67" s="14">
        <f>SUM(CM64:CM66)</f>
        <v>2529271</v>
      </c>
      <c r="CN67" s="14">
        <f ca="1">SUM(CN64:CN66)</f>
        <v>2611162</v>
      </c>
      <c r="CO67" s="14">
        <f ca="1">SUM(CO64:CO66)</f>
        <v>81891</v>
      </c>
      <c r="CP67" s="15">
        <f ca="1">IF(CO67=0,0,IF(CM67=0,1,CO67/CM67))</f>
        <v>3.2377313463049236E-2</v>
      </c>
      <c r="CQ67" s="14">
        <f>SUM(CQ64:CQ66)</f>
        <v>37578958</v>
      </c>
      <c r="CR67" s="14">
        <f ca="1">SUM(CR64:CR66)</f>
        <v>33385344</v>
      </c>
      <c r="CS67" s="14">
        <f ca="1">SUM(CS64:CS66)</f>
        <v>-4193614</v>
      </c>
      <c r="CT67" s="15">
        <f ca="1">IF(CS67=0,0,IF(CQ67=0,1,CS67/CQ67))</f>
        <v>-0.11159473873650248</v>
      </c>
    </row>
    <row r="121" spans="101:129">
      <c r="CW121" s="12"/>
      <c r="CX121" s="12"/>
      <c r="CY121" s="12"/>
      <c r="CZ121" s="12"/>
      <c r="DA121" s="12"/>
      <c r="DB121" s="12"/>
      <c r="DC121" s="12"/>
      <c r="DD121" s="12"/>
      <c r="DE121" s="12"/>
      <c r="DF121" s="12"/>
      <c r="DG121" s="12"/>
      <c r="DH121" s="12"/>
      <c r="DI121" s="12"/>
      <c r="DJ121" s="12"/>
      <c r="DK121" s="12"/>
      <c r="DL121" s="12"/>
      <c r="DM121" s="12"/>
      <c r="DN121" s="12"/>
      <c r="DO121" s="12"/>
      <c r="DP121" s="12"/>
      <c r="DQ121" s="12"/>
      <c r="DR121" s="12"/>
      <c r="DS121" s="12"/>
      <c r="DT121" s="12"/>
      <c r="DU121" s="12"/>
      <c r="DV121" s="12"/>
      <c r="DW121" s="12"/>
      <c r="DX121" s="12"/>
      <c r="DY121" s="12"/>
    </row>
    <row r="122" spans="101:129">
      <c r="CW122" s="12"/>
      <c r="CX122" s="12"/>
      <c r="CY122" s="12"/>
      <c r="CZ122" s="12"/>
      <c r="DA122" s="12"/>
      <c r="DB122" s="12"/>
      <c r="DC122" s="12"/>
      <c r="DD122" s="12"/>
      <c r="DE122" s="12"/>
      <c r="DF122" s="12"/>
      <c r="DG122" s="12"/>
      <c r="DH122" s="12"/>
      <c r="DI122" s="12"/>
      <c r="DJ122" s="12"/>
      <c r="DK122" s="12"/>
      <c r="DL122" s="12"/>
      <c r="DM122" s="12"/>
      <c r="DN122" s="12"/>
      <c r="DO122" s="12"/>
      <c r="DP122" s="12"/>
      <c r="DQ122" s="12"/>
      <c r="DR122" s="12"/>
      <c r="DS122" s="12"/>
      <c r="DT122" s="12"/>
      <c r="DU122" s="12"/>
      <c r="DV122" s="12"/>
      <c r="DW122" s="12"/>
      <c r="DX122" s="12"/>
      <c r="DY122" s="12"/>
    </row>
    <row r="123" spans="101:129" ht="15.6">
      <c r="CW123" s="12"/>
      <c r="CX123" s="12"/>
      <c r="CY123" s="16"/>
      <c r="CZ123" s="12"/>
      <c r="DA123" s="12"/>
      <c r="DB123" s="12"/>
      <c r="DC123" s="12"/>
      <c r="DD123" s="12"/>
      <c r="DE123" s="12"/>
      <c r="DF123" s="12"/>
      <c r="DG123" s="12"/>
      <c r="DH123" s="12"/>
      <c r="DI123" s="12"/>
      <c r="DJ123" s="12"/>
      <c r="DK123" s="12"/>
      <c r="DL123" s="12"/>
      <c r="DM123" s="12"/>
      <c r="DN123" s="12"/>
      <c r="DO123" s="12"/>
      <c r="DP123" s="12"/>
      <c r="DQ123" s="12"/>
      <c r="DR123" s="12"/>
      <c r="DS123" s="12"/>
      <c r="DT123" s="12"/>
      <c r="DU123" s="12"/>
      <c r="DV123" s="12"/>
      <c r="DW123" s="12"/>
      <c r="DX123" s="12"/>
      <c r="DY123" s="12"/>
    </row>
    <row r="124" spans="101:129" ht="15.6">
      <c r="CW124" s="12"/>
      <c r="CX124" s="12"/>
      <c r="CY124" s="16"/>
      <c r="CZ124" s="12"/>
      <c r="DA124" s="12"/>
      <c r="DB124" s="12"/>
      <c r="DC124" s="12"/>
      <c r="DD124" s="12"/>
      <c r="DE124" s="12"/>
      <c r="DF124" s="12"/>
      <c r="DG124" s="12"/>
      <c r="DH124" s="12"/>
      <c r="DI124" s="12"/>
      <c r="DJ124" s="12"/>
      <c r="DK124" s="12"/>
      <c r="DL124" s="12"/>
      <c r="DM124" s="12"/>
      <c r="DN124" s="12"/>
      <c r="DO124" s="12"/>
      <c r="DP124" s="12"/>
      <c r="DQ124" s="12"/>
      <c r="DR124" s="12"/>
      <c r="DS124" s="12"/>
      <c r="DT124" s="12"/>
      <c r="DU124" s="12"/>
      <c r="DV124" s="12"/>
      <c r="DW124" s="12"/>
      <c r="DX124" s="12"/>
      <c r="DY124" s="12"/>
    </row>
  </sheetData>
  <sheetProtection sheet="1" objects="1" scenarios="1"/>
  <phoneticPr fontId="8" type="noConversion"/>
  <pageMargins left="0.75" right="0.75" top="1" bottom="1" header="0.5" footer="0.5"/>
  <pageSetup scale="78" fitToHeight="2" orientation="landscape" r:id="rId1"/>
  <headerFooter alignWithMargins="0"/>
  <rowBreaks count="1" manualBreakCount="1">
    <brk id="38" min="90" max="97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indexed="17"/>
  </sheetPr>
  <dimension ref="A1:DZ67"/>
  <sheetViews>
    <sheetView zoomScale="85" zoomScaleNormal="85" workbookViewId="0">
      <pane xSplit="2" ySplit="8" topLeftCell="C9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5"/>
  <cols>
    <col min="1" max="1" width="29.08984375" customWidth="1"/>
    <col min="2" max="2" width="15.6328125" customWidth="1"/>
    <col min="3" max="3" width="11.08984375" bestFit="1" customWidth="1"/>
    <col min="4" max="4" width="10.453125" customWidth="1"/>
    <col min="5" max="5" width="10" customWidth="1"/>
    <col min="6" max="6" width="8.81640625" customWidth="1"/>
    <col min="7" max="7" width="9.90625" bestFit="1" customWidth="1"/>
    <col min="8" max="8" width="9.6328125" customWidth="1"/>
    <col min="9" max="9" width="10" customWidth="1"/>
    <col min="10" max="10" width="8.81640625" customWidth="1"/>
    <col min="11" max="11" width="9.90625" bestFit="1" customWidth="1"/>
    <col min="12" max="12" width="9.90625" customWidth="1"/>
    <col min="13" max="13" width="10" customWidth="1"/>
    <col min="14" max="14" width="8.81640625" customWidth="1"/>
    <col min="15" max="15" width="9.90625" bestFit="1" customWidth="1"/>
    <col min="16" max="16" width="10.08984375" customWidth="1"/>
    <col min="17" max="17" width="10" customWidth="1"/>
    <col min="18" max="18" width="8.81640625" customWidth="1"/>
    <col min="19" max="20" width="9.90625" bestFit="1" customWidth="1"/>
    <col min="21" max="21" width="10" customWidth="1"/>
    <col min="22" max="22" width="11.6328125" customWidth="1"/>
    <col min="23" max="23" width="9.90625" bestFit="1" customWidth="1"/>
    <col min="24" max="24" width="10.453125" customWidth="1"/>
    <col min="25" max="25" width="10" customWidth="1"/>
    <col min="26" max="26" width="8.81640625" customWidth="1"/>
    <col min="27" max="27" width="9.90625" bestFit="1" customWidth="1"/>
    <col min="28" max="28" width="11.90625" customWidth="1"/>
    <col min="29" max="29" width="10" customWidth="1"/>
    <col min="30" max="30" width="8.81640625" customWidth="1"/>
    <col min="31" max="31" width="11" bestFit="1" customWidth="1"/>
    <col min="32" max="32" width="11.453125" customWidth="1"/>
    <col min="33" max="33" width="11" customWidth="1"/>
    <col min="34" max="34" width="8.81640625" customWidth="1"/>
    <col min="35" max="35" width="9.90625" bestFit="1" customWidth="1"/>
    <col min="36" max="36" width="9.6328125" customWidth="1"/>
    <col min="37" max="37" width="10" customWidth="1"/>
    <col min="38" max="38" width="8.81640625" customWidth="1"/>
    <col min="39" max="39" width="11" bestFit="1" customWidth="1"/>
    <col min="40" max="40" width="11.1796875" customWidth="1"/>
    <col min="41" max="41" width="11" customWidth="1"/>
    <col min="42" max="42" width="8.81640625" customWidth="1"/>
    <col min="43" max="43" width="9.90625" bestFit="1" customWidth="1"/>
    <col min="44" max="44" width="9.81640625" customWidth="1"/>
    <col min="45" max="45" width="10" customWidth="1"/>
    <col min="46" max="46" width="8.81640625" customWidth="1"/>
    <col min="47" max="47" width="12" bestFit="1" customWidth="1"/>
    <col min="48" max="48" width="10.81640625" customWidth="1"/>
    <col min="49" max="49" width="11" customWidth="1"/>
    <col min="50" max="50" width="8.81640625" customWidth="1"/>
    <col min="51" max="51" width="10.453125" bestFit="1" customWidth="1"/>
    <col min="52" max="52" width="11.1796875" bestFit="1" customWidth="1"/>
    <col min="53" max="53" width="10" customWidth="1"/>
    <col min="54" max="54" width="8.81640625" customWidth="1"/>
    <col min="55" max="56" width="12" bestFit="1" customWidth="1"/>
    <col min="57" max="57" width="11" customWidth="1"/>
    <col min="58" max="58" width="8.81640625" customWidth="1"/>
    <col min="59" max="59" width="9.90625" bestFit="1" customWidth="1"/>
    <col min="60" max="60" width="9.81640625" customWidth="1"/>
    <col min="61" max="61" width="10.54296875" bestFit="1" customWidth="1"/>
    <col min="62" max="62" width="8.81640625" customWidth="1"/>
    <col min="63" max="63" width="11" bestFit="1" customWidth="1"/>
    <col min="64" max="64" width="11.08984375" customWidth="1"/>
    <col min="65" max="65" width="11" customWidth="1"/>
    <col min="66" max="66" width="8.81640625" customWidth="1"/>
    <col min="67" max="67" width="10" bestFit="1" customWidth="1"/>
    <col min="68" max="68" width="9.453125" customWidth="1"/>
    <col min="69" max="69" width="10.54296875" bestFit="1" customWidth="1"/>
    <col min="70" max="70" width="8.81640625" customWidth="1"/>
    <col min="71" max="72" width="11" bestFit="1" customWidth="1"/>
    <col min="73" max="73" width="11" customWidth="1"/>
    <col min="74" max="74" width="8.81640625" customWidth="1"/>
    <col min="75" max="75" width="9.90625" bestFit="1" customWidth="1"/>
    <col min="76" max="76" width="9.6328125" customWidth="1"/>
    <col min="77" max="77" width="10.54296875" bestFit="1" customWidth="1"/>
    <col min="78" max="78" width="8.81640625" customWidth="1"/>
    <col min="79" max="79" width="11" bestFit="1" customWidth="1"/>
    <col min="80" max="80" width="10.81640625" bestFit="1" customWidth="1"/>
    <col min="81" max="81" width="11" customWidth="1"/>
    <col min="82" max="82" width="8.81640625" customWidth="1"/>
    <col min="83" max="84" width="9.90625" bestFit="1" customWidth="1"/>
    <col min="85" max="85" width="10.54296875" bestFit="1" customWidth="1"/>
    <col min="86" max="86" width="8.81640625" customWidth="1"/>
    <col min="87" max="87" width="11.453125" customWidth="1"/>
    <col min="88" max="89" width="11.54296875" customWidth="1"/>
    <col min="90" max="90" width="8.81640625" customWidth="1"/>
    <col min="91" max="91" width="9.90625" bestFit="1" customWidth="1"/>
    <col min="92" max="92" width="9.6328125" customWidth="1"/>
    <col min="93" max="93" width="10.54296875" bestFit="1" customWidth="1"/>
    <col min="94" max="94" width="8.81640625" customWidth="1"/>
    <col min="95" max="95" width="12.6328125" bestFit="1" customWidth="1"/>
    <col min="96" max="96" width="13.54296875" customWidth="1"/>
    <col min="97" max="97" width="11.453125" customWidth="1"/>
    <col min="98" max="98" width="8.81640625" customWidth="1"/>
    <col min="100" max="100" width="0" hidden="1" customWidth="1"/>
    <col min="101" max="101" width="36.1796875" hidden="1" customWidth="1"/>
    <col min="102" max="102" width="14.36328125" hidden="1" customWidth="1"/>
    <col min="103" max="103" width="0" hidden="1" customWidth="1"/>
    <col min="104" max="104" width="9" hidden="1" customWidth="1"/>
    <col min="105" max="105" width="10.54296875" hidden="1" customWidth="1"/>
    <col min="106" max="111" width="9" hidden="1" customWidth="1"/>
    <col min="112" max="112" width="12" hidden="1" customWidth="1"/>
    <col min="113" max="113" width="9.90625" hidden="1" customWidth="1"/>
    <col min="114" max="114" width="11.08984375" hidden="1" customWidth="1"/>
    <col min="115" max="115" width="11.1796875" hidden="1" customWidth="1"/>
    <col min="116" max="117" width="1.453125" hidden="1" customWidth="1"/>
    <col min="118" max="118" width="9" hidden="1" customWidth="1"/>
    <col min="119" max="119" width="10.54296875" hidden="1" customWidth="1"/>
    <col min="120" max="125" width="9" hidden="1" customWidth="1"/>
    <col min="126" max="126" width="12" hidden="1" customWidth="1"/>
    <col min="127" max="127" width="9.90625" hidden="1" customWidth="1"/>
    <col min="128" max="128" width="11.08984375" hidden="1" customWidth="1"/>
    <col min="129" max="129" width="11.1796875" hidden="1" customWidth="1"/>
  </cols>
  <sheetData>
    <row r="1" spans="1:130" ht="15.6">
      <c r="A1" s="6" t="s">
        <v>79</v>
      </c>
      <c r="AF1" s="2"/>
    </row>
    <row r="2" spans="1:130" ht="15.6">
      <c r="A2" s="6" t="s">
        <v>80</v>
      </c>
    </row>
    <row r="3" spans="1:130" ht="15.6">
      <c r="A3" s="6" t="s">
        <v>0</v>
      </c>
      <c r="AB3" s="2"/>
    </row>
    <row r="4" spans="1:130" ht="15.6">
      <c r="A4" s="6" t="str">
        <f>CONCATENATE(C8," - ",D8)</f>
        <v>2007 - 2008</v>
      </c>
      <c r="C4" s="3" t="s">
        <v>43</v>
      </c>
      <c r="D4" s="85"/>
      <c r="K4" s="3" t="s">
        <v>42</v>
      </c>
      <c r="S4" s="3" t="s">
        <v>23</v>
      </c>
      <c r="AA4" s="3" t="s">
        <v>24</v>
      </c>
      <c r="AI4" s="3" t="s">
        <v>41</v>
      </c>
      <c r="AQ4" s="3" t="s">
        <v>40</v>
      </c>
      <c r="AY4" s="3" t="s">
        <v>39</v>
      </c>
      <c r="BG4" s="3" t="s">
        <v>38</v>
      </c>
      <c r="BO4" s="3" t="s">
        <v>35</v>
      </c>
      <c r="BW4" s="3" t="s">
        <v>34</v>
      </c>
      <c r="CE4" s="3" t="s">
        <v>36</v>
      </c>
      <c r="CM4" s="3" t="s">
        <v>37</v>
      </c>
    </row>
    <row r="5" spans="1:130" ht="15.6" hidden="1">
      <c r="A5" s="6"/>
      <c r="C5" s="3"/>
      <c r="D5" s="85"/>
      <c r="G5" s="86" t="s">
        <v>75</v>
      </c>
      <c r="H5" s="86" t="s">
        <v>76</v>
      </c>
      <c r="K5" s="3"/>
      <c r="O5" s="86" t="s">
        <v>75</v>
      </c>
      <c r="P5" s="86" t="s">
        <v>76</v>
      </c>
      <c r="S5" s="3"/>
      <c r="W5" s="86" t="s">
        <v>75</v>
      </c>
      <c r="X5" s="86" t="s">
        <v>76</v>
      </c>
      <c r="AA5" s="3"/>
      <c r="AE5" s="86" t="s">
        <v>75</v>
      </c>
      <c r="AF5" s="86" t="s">
        <v>76</v>
      </c>
      <c r="AI5" s="3"/>
      <c r="AM5" s="86" t="s">
        <v>75</v>
      </c>
      <c r="AN5" s="86" t="s">
        <v>76</v>
      </c>
      <c r="AQ5" s="3"/>
      <c r="AU5" s="86" t="s">
        <v>75</v>
      </c>
      <c r="AV5" s="86" t="s">
        <v>76</v>
      </c>
      <c r="AY5" s="3"/>
      <c r="BC5" s="86" t="s">
        <v>75</v>
      </c>
      <c r="BD5" s="86" t="s">
        <v>76</v>
      </c>
      <c r="BG5" s="3"/>
      <c r="BK5" s="86" t="s">
        <v>75</v>
      </c>
      <c r="BL5" s="86" t="s">
        <v>76</v>
      </c>
      <c r="BO5" s="3"/>
      <c r="BS5" s="86" t="s">
        <v>75</v>
      </c>
      <c r="BT5" s="86" t="s">
        <v>76</v>
      </c>
      <c r="BW5" s="3"/>
      <c r="CA5" s="86" t="s">
        <v>75</v>
      </c>
      <c r="CB5" s="86" t="s">
        <v>76</v>
      </c>
      <c r="CE5" s="3"/>
      <c r="CI5" s="86" t="s">
        <v>75</v>
      </c>
      <c r="CJ5" s="86" t="s">
        <v>76</v>
      </c>
      <c r="CM5" s="3"/>
      <c r="CQ5" s="86" t="s">
        <v>75</v>
      </c>
      <c r="CR5" s="86" t="s">
        <v>76</v>
      </c>
    </row>
    <row r="6" spans="1:130" ht="15.6" hidden="1">
      <c r="A6" s="6"/>
      <c r="C6" s="86" t="s">
        <v>75</v>
      </c>
      <c r="D6" s="86" t="s">
        <v>76</v>
      </c>
      <c r="K6" s="86" t="s">
        <v>75</v>
      </c>
      <c r="L6" s="86" t="s">
        <v>76</v>
      </c>
      <c r="S6" s="86" t="s">
        <v>75</v>
      </c>
      <c r="T6" s="86" t="s">
        <v>76</v>
      </c>
      <c r="AA6" s="86" t="s">
        <v>75</v>
      </c>
      <c r="AB6" s="86" t="s">
        <v>76</v>
      </c>
      <c r="AI6" s="86" t="s">
        <v>75</v>
      </c>
      <c r="AJ6" s="86" t="s">
        <v>76</v>
      </c>
      <c r="AQ6" s="86" t="s">
        <v>75</v>
      </c>
      <c r="AR6" s="86" t="s">
        <v>76</v>
      </c>
      <c r="AY6" s="86" t="s">
        <v>75</v>
      </c>
      <c r="AZ6" s="86" t="s">
        <v>76</v>
      </c>
      <c r="BG6" s="86" t="s">
        <v>75</v>
      </c>
      <c r="BH6" s="86" t="s">
        <v>76</v>
      </c>
      <c r="BO6" s="86" t="s">
        <v>75</v>
      </c>
      <c r="BP6" s="86" t="s">
        <v>76</v>
      </c>
      <c r="BW6" s="86" t="s">
        <v>75</v>
      </c>
      <c r="BX6" s="86" t="s">
        <v>76</v>
      </c>
      <c r="CE6" s="86" t="s">
        <v>75</v>
      </c>
      <c r="CF6" s="86" t="s">
        <v>76</v>
      </c>
      <c r="CM6" s="86" t="s">
        <v>75</v>
      </c>
      <c r="CN6" s="86" t="s">
        <v>76</v>
      </c>
    </row>
    <row r="7" spans="1:130" ht="18">
      <c r="C7" s="4" t="s">
        <v>1</v>
      </c>
      <c r="D7" s="5"/>
      <c r="E7" s="1"/>
      <c r="F7" s="1"/>
      <c r="G7" s="17" t="s">
        <v>2</v>
      </c>
      <c r="H7" s="18"/>
      <c r="I7" s="1"/>
      <c r="J7" s="1"/>
      <c r="K7" s="4" t="s">
        <v>22</v>
      </c>
      <c r="L7" s="5"/>
      <c r="M7" s="1"/>
      <c r="N7" s="1"/>
      <c r="O7" s="17" t="s">
        <v>2</v>
      </c>
      <c r="P7" s="18"/>
      <c r="Q7" s="1"/>
      <c r="R7" s="1"/>
      <c r="S7" s="4" t="s">
        <v>23</v>
      </c>
      <c r="T7" s="5"/>
      <c r="U7" s="1"/>
      <c r="V7" s="1"/>
      <c r="W7" s="17" t="s">
        <v>2</v>
      </c>
      <c r="X7" s="18"/>
      <c r="Y7" s="1"/>
      <c r="Z7" s="1"/>
      <c r="AA7" s="4" t="s">
        <v>24</v>
      </c>
      <c r="AB7" s="5"/>
      <c r="AC7" s="1"/>
      <c r="AD7" s="1"/>
      <c r="AE7" s="17" t="s">
        <v>2</v>
      </c>
      <c r="AF7" s="18"/>
      <c r="AG7" s="1"/>
      <c r="AH7" s="1"/>
      <c r="AI7" s="4" t="s">
        <v>25</v>
      </c>
      <c r="AJ7" s="5"/>
      <c r="AK7" s="1"/>
      <c r="AL7" s="1"/>
      <c r="AM7" s="17" t="s">
        <v>2</v>
      </c>
      <c r="AN7" s="18"/>
      <c r="AO7" s="1"/>
      <c r="AP7" s="1"/>
      <c r="AQ7" s="4" t="s">
        <v>26</v>
      </c>
      <c r="AR7" s="5"/>
      <c r="AS7" s="1"/>
      <c r="AT7" s="1"/>
      <c r="AU7" s="17" t="s">
        <v>2</v>
      </c>
      <c r="AV7" s="18"/>
      <c r="AW7" s="1"/>
      <c r="AX7" s="1"/>
      <c r="AY7" s="4" t="s">
        <v>27</v>
      </c>
      <c r="AZ7" s="5"/>
      <c r="BA7" s="1"/>
      <c r="BB7" s="1"/>
      <c r="BC7" s="17" t="s">
        <v>2</v>
      </c>
      <c r="BD7" s="18"/>
      <c r="BE7" s="1"/>
      <c r="BF7" s="1"/>
      <c r="BG7" s="4" t="s">
        <v>28</v>
      </c>
      <c r="BH7" s="5"/>
      <c r="BI7" s="1"/>
      <c r="BJ7" s="1"/>
      <c r="BK7" s="17" t="s">
        <v>2</v>
      </c>
      <c r="BL7" s="18"/>
      <c r="BM7" s="1"/>
      <c r="BN7" s="1"/>
      <c r="BO7" s="4" t="s">
        <v>29</v>
      </c>
      <c r="BP7" s="5"/>
      <c r="BQ7" s="1"/>
      <c r="BR7" s="1"/>
      <c r="BS7" s="17" t="s">
        <v>2</v>
      </c>
      <c r="BT7" s="18"/>
      <c r="BU7" s="1"/>
      <c r="BV7" s="1"/>
      <c r="BW7" s="4" t="s">
        <v>30</v>
      </c>
      <c r="BX7" s="5"/>
      <c r="BY7" s="1"/>
      <c r="BZ7" s="1"/>
      <c r="CA7" s="17" t="s">
        <v>2</v>
      </c>
      <c r="CB7" s="18"/>
      <c r="CC7" s="1"/>
      <c r="CD7" s="1"/>
      <c r="CE7" s="4" t="s">
        <v>31</v>
      </c>
      <c r="CF7" s="5"/>
      <c r="CG7" s="1"/>
      <c r="CH7" s="1"/>
      <c r="CI7" s="17" t="s">
        <v>2</v>
      </c>
      <c r="CJ7" s="18"/>
      <c r="CK7" s="1"/>
      <c r="CL7" s="1"/>
      <c r="CM7" s="4" t="s">
        <v>32</v>
      </c>
      <c r="CN7" s="5"/>
      <c r="CO7" s="1"/>
      <c r="CP7" s="1"/>
      <c r="CQ7" s="17" t="s">
        <v>2</v>
      </c>
      <c r="CR7" s="18"/>
      <c r="CS7" s="1"/>
      <c r="CT7" s="1"/>
      <c r="CZ7" s="80">
        <f>+$C$8</f>
        <v>2007</v>
      </c>
      <c r="DA7" s="80">
        <f t="shared" ref="DA7:DK7" si="0">+CZ7</f>
        <v>2007</v>
      </c>
      <c r="DB7" s="80">
        <f t="shared" si="0"/>
        <v>2007</v>
      </c>
      <c r="DC7" s="80">
        <f t="shared" si="0"/>
        <v>2007</v>
      </c>
      <c r="DD7" s="80">
        <f t="shared" si="0"/>
        <v>2007</v>
      </c>
      <c r="DE7" s="80">
        <f t="shared" si="0"/>
        <v>2007</v>
      </c>
      <c r="DF7" s="80">
        <f t="shared" si="0"/>
        <v>2007</v>
      </c>
      <c r="DG7" s="80">
        <f t="shared" si="0"/>
        <v>2007</v>
      </c>
      <c r="DH7" s="80">
        <f t="shared" si="0"/>
        <v>2007</v>
      </c>
      <c r="DI7" s="80">
        <f t="shared" si="0"/>
        <v>2007</v>
      </c>
      <c r="DJ7" s="80">
        <f t="shared" si="0"/>
        <v>2007</v>
      </c>
      <c r="DK7" s="80">
        <f t="shared" si="0"/>
        <v>2007</v>
      </c>
      <c r="DL7" s="80"/>
      <c r="DM7" s="80"/>
      <c r="DN7" s="80">
        <f>+$D$8</f>
        <v>2008</v>
      </c>
      <c r="DO7" s="80">
        <f t="shared" ref="DO7:DY7" si="1">+DN7</f>
        <v>2008</v>
      </c>
      <c r="DP7" s="80">
        <f t="shared" si="1"/>
        <v>2008</v>
      </c>
      <c r="DQ7" s="80">
        <f t="shared" si="1"/>
        <v>2008</v>
      </c>
      <c r="DR7" s="80">
        <f t="shared" si="1"/>
        <v>2008</v>
      </c>
      <c r="DS7" s="80">
        <f t="shared" si="1"/>
        <v>2008</v>
      </c>
      <c r="DT7" s="80">
        <f t="shared" si="1"/>
        <v>2008</v>
      </c>
      <c r="DU7" s="80">
        <f t="shared" si="1"/>
        <v>2008</v>
      </c>
      <c r="DV7" s="80">
        <f t="shared" si="1"/>
        <v>2008</v>
      </c>
      <c r="DW7" s="80">
        <f t="shared" si="1"/>
        <v>2008</v>
      </c>
      <c r="DX7" s="80">
        <f t="shared" si="1"/>
        <v>2008</v>
      </c>
      <c r="DY7" s="80">
        <f t="shared" si="1"/>
        <v>2008</v>
      </c>
      <c r="DZ7" s="12"/>
    </row>
    <row r="8" spans="1:130" s="12" customFormat="1" ht="18.600000000000001" thickBot="1">
      <c r="A8" s="19" t="s">
        <v>21</v>
      </c>
      <c r="B8" s="20" t="s">
        <v>33</v>
      </c>
      <c r="C8" s="23">
        <v>2007</v>
      </c>
      <c r="D8" s="24">
        <v>2008</v>
      </c>
      <c r="E8" s="25" t="s">
        <v>3</v>
      </c>
      <c r="F8" s="26" t="s">
        <v>4</v>
      </c>
      <c r="G8" s="23">
        <f>+$C$8</f>
        <v>2007</v>
      </c>
      <c r="H8" s="24">
        <f>+$D$8</f>
        <v>2008</v>
      </c>
      <c r="I8" s="25" t="s">
        <v>3</v>
      </c>
      <c r="J8" s="26" t="s">
        <v>4</v>
      </c>
      <c r="K8" s="23">
        <f>+$C$8</f>
        <v>2007</v>
      </c>
      <c r="L8" s="24">
        <f>+$D$8</f>
        <v>2008</v>
      </c>
      <c r="M8" s="25" t="s">
        <v>3</v>
      </c>
      <c r="N8" s="26" t="s">
        <v>4</v>
      </c>
      <c r="O8" s="23">
        <f>+$C$8</f>
        <v>2007</v>
      </c>
      <c r="P8" s="24">
        <f>+$D$8</f>
        <v>2008</v>
      </c>
      <c r="Q8" s="25" t="s">
        <v>3</v>
      </c>
      <c r="R8" s="26" t="s">
        <v>4</v>
      </c>
      <c r="S8" s="23">
        <f>+$C$8</f>
        <v>2007</v>
      </c>
      <c r="T8" s="24">
        <f>+$D$8</f>
        <v>2008</v>
      </c>
      <c r="U8" s="25" t="s">
        <v>3</v>
      </c>
      <c r="V8" s="26" t="s">
        <v>4</v>
      </c>
      <c r="W8" s="23">
        <f>+$C$8</f>
        <v>2007</v>
      </c>
      <c r="X8" s="24">
        <f>+$D$8</f>
        <v>2008</v>
      </c>
      <c r="Y8" s="25" t="s">
        <v>3</v>
      </c>
      <c r="Z8" s="26" t="s">
        <v>4</v>
      </c>
      <c r="AA8" s="23">
        <f>+$C$8</f>
        <v>2007</v>
      </c>
      <c r="AB8" s="24">
        <f>+$D$8</f>
        <v>2008</v>
      </c>
      <c r="AC8" s="25" t="s">
        <v>3</v>
      </c>
      <c r="AD8" s="26" t="s">
        <v>4</v>
      </c>
      <c r="AE8" s="23">
        <f>+$C$8</f>
        <v>2007</v>
      </c>
      <c r="AF8" s="24">
        <f>+$D$8</f>
        <v>2008</v>
      </c>
      <c r="AG8" s="25" t="s">
        <v>3</v>
      </c>
      <c r="AH8" s="26" t="s">
        <v>4</v>
      </c>
      <c r="AI8" s="23">
        <f>+$C$8</f>
        <v>2007</v>
      </c>
      <c r="AJ8" s="24">
        <f>+$D$8</f>
        <v>2008</v>
      </c>
      <c r="AK8" s="25" t="s">
        <v>3</v>
      </c>
      <c r="AL8" s="26" t="s">
        <v>4</v>
      </c>
      <c r="AM8" s="23">
        <f>+$C$8</f>
        <v>2007</v>
      </c>
      <c r="AN8" s="24">
        <f>+$D$8</f>
        <v>2008</v>
      </c>
      <c r="AO8" s="25" t="s">
        <v>3</v>
      </c>
      <c r="AP8" s="26" t="s">
        <v>4</v>
      </c>
      <c r="AQ8" s="23">
        <f>+$C$8</f>
        <v>2007</v>
      </c>
      <c r="AR8" s="24">
        <f>+$D$8</f>
        <v>2008</v>
      </c>
      <c r="AS8" s="25" t="s">
        <v>3</v>
      </c>
      <c r="AT8" s="26" t="s">
        <v>4</v>
      </c>
      <c r="AU8" s="23">
        <f>+$C$8</f>
        <v>2007</v>
      </c>
      <c r="AV8" s="24">
        <f>+$D$8</f>
        <v>2008</v>
      </c>
      <c r="AW8" s="25" t="s">
        <v>3</v>
      </c>
      <c r="AX8" s="26" t="s">
        <v>4</v>
      </c>
      <c r="AY8" s="23">
        <f>+$C$8</f>
        <v>2007</v>
      </c>
      <c r="AZ8" s="24">
        <f>+$D$8</f>
        <v>2008</v>
      </c>
      <c r="BA8" s="25" t="s">
        <v>3</v>
      </c>
      <c r="BB8" s="26" t="s">
        <v>4</v>
      </c>
      <c r="BC8" s="23">
        <f>+$C$8</f>
        <v>2007</v>
      </c>
      <c r="BD8" s="24">
        <f>+$D$8</f>
        <v>2008</v>
      </c>
      <c r="BE8" s="25" t="s">
        <v>3</v>
      </c>
      <c r="BF8" s="26" t="s">
        <v>4</v>
      </c>
      <c r="BG8" s="23">
        <f>+$C$8</f>
        <v>2007</v>
      </c>
      <c r="BH8" s="24">
        <f>+$D$8</f>
        <v>2008</v>
      </c>
      <c r="BI8" s="25" t="s">
        <v>3</v>
      </c>
      <c r="BJ8" s="26" t="s">
        <v>4</v>
      </c>
      <c r="BK8" s="23">
        <f>+$C$8</f>
        <v>2007</v>
      </c>
      <c r="BL8" s="24">
        <f>+$D$8</f>
        <v>2008</v>
      </c>
      <c r="BM8" s="25" t="s">
        <v>3</v>
      </c>
      <c r="BN8" s="26" t="s">
        <v>4</v>
      </c>
      <c r="BO8" s="23">
        <f>+$C$8</f>
        <v>2007</v>
      </c>
      <c r="BP8" s="24">
        <f>+$D$8</f>
        <v>2008</v>
      </c>
      <c r="BQ8" s="25" t="s">
        <v>3</v>
      </c>
      <c r="BR8" s="26" t="s">
        <v>4</v>
      </c>
      <c r="BS8" s="23">
        <f>+$C$8</f>
        <v>2007</v>
      </c>
      <c r="BT8" s="24">
        <f>+$D$8</f>
        <v>2008</v>
      </c>
      <c r="BU8" s="25" t="s">
        <v>3</v>
      </c>
      <c r="BV8" s="26" t="s">
        <v>4</v>
      </c>
      <c r="BW8" s="23">
        <f>+$C$8</f>
        <v>2007</v>
      </c>
      <c r="BX8" s="24">
        <f>+$D$8</f>
        <v>2008</v>
      </c>
      <c r="BY8" s="25" t="s">
        <v>3</v>
      </c>
      <c r="BZ8" s="26" t="s">
        <v>4</v>
      </c>
      <c r="CA8" s="23">
        <f>+$C$8</f>
        <v>2007</v>
      </c>
      <c r="CB8" s="24">
        <f>+$D$8</f>
        <v>2008</v>
      </c>
      <c r="CC8" s="25" t="s">
        <v>3</v>
      </c>
      <c r="CD8" s="26" t="s">
        <v>4</v>
      </c>
      <c r="CE8" s="23">
        <f>+$C$8</f>
        <v>2007</v>
      </c>
      <c r="CF8" s="24">
        <f>+$D$8</f>
        <v>2008</v>
      </c>
      <c r="CG8" s="25" t="s">
        <v>3</v>
      </c>
      <c r="CH8" s="26" t="s">
        <v>4</v>
      </c>
      <c r="CI8" s="23">
        <f>+$C$8</f>
        <v>2007</v>
      </c>
      <c r="CJ8" s="24">
        <f>+$D$8</f>
        <v>2008</v>
      </c>
      <c r="CK8" s="25" t="s">
        <v>3</v>
      </c>
      <c r="CL8" s="26" t="s">
        <v>4</v>
      </c>
      <c r="CM8" s="23">
        <f>+$C$8</f>
        <v>2007</v>
      </c>
      <c r="CN8" s="24">
        <f>+$D$8</f>
        <v>2008</v>
      </c>
      <c r="CO8" s="25" t="s">
        <v>3</v>
      </c>
      <c r="CP8" s="26" t="s">
        <v>4</v>
      </c>
      <c r="CQ8" s="23">
        <f>+$C$8</f>
        <v>2007</v>
      </c>
      <c r="CR8" s="24">
        <f>+$D$8</f>
        <v>2008</v>
      </c>
      <c r="CS8" s="25" t="s">
        <v>3</v>
      </c>
      <c r="CT8" s="26" t="s">
        <v>4</v>
      </c>
      <c r="CZ8" s="12" t="s">
        <v>47</v>
      </c>
      <c r="DA8" s="12" t="s">
        <v>48</v>
      </c>
      <c r="DB8" s="12" t="s">
        <v>49</v>
      </c>
      <c r="DC8" s="12" t="s">
        <v>50</v>
      </c>
      <c r="DD8" s="12" t="s">
        <v>51</v>
      </c>
      <c r="DE8" s="12" t="s">
        <v>52</v>
      </c>
      <c r="DF8" s="12" t="s">
        <v>53</v>
      </c>
      <c r="DG8" s="12" t="s">
        <v>54</v>
      </c>
      <c r="DH8" s="12" t="s">
        <v>55</v>
      </c>
      <c r="DI8" s="12" t="s">
        <v>56</v>
      </c>
      <c r="DJ8" s="12" t="s">
        <v>57</v>
      </c>
      <c r="DK8" s="12" t="s">
        <v>58</v>
      </c>
      <c r="DL8" s="12" t="s">
        <v>33</v>
      </c>
      <c r="DM8" s="12" t="s">
        <v>33</v>
      </c>
      <c r="DN8" s="12" t="s">
        <v>47</v>
      </c>
      <c r="DO8" s="12" t="s">
        <v>48</v>
      </c>
      <c r="DP8" s="12" t="s">
        <v>49</v>
      </c>
      <c r="DQ8" s="12" t="s">
        <v>50</v>
      </c>
      <c r="DR8" s="12" t="s">
        <v>51</v>
      </c>
      <c r="DS8" s="12" t="s">
        <v>52</v>
      </c>
      <c r="DT8" s="12" t="s">
        <v>53</v>
      </c>
      <c r="DU8" s="12" t="s">
        <v>54</v>
      </c>
      <c r="DV8" s="12" t="s">
        <v>55</v>
      </c>
      <c r="DW8" s="12" t="s">
        <v>56</v>
      </c>
      <c r="DX8" s="12" t="s">
        <v>57</v>
      </c>
      <c r="DY8" s="12" t="s">
        <v>58</v>
      </c>
      <c r="DZ8" s="8"/>
    </row>
    <row r="9" spans="1:130" s="12" customFormat="1" ht="15" customHeight="1">
      <c r="A9" s="99"/>
      <c r="B9" s="31" t="s">
        <v>6</v>
      </c>
      <c r="C9" s="21">
        <f>+CZ9</f>
        <v>502473</v>
      </c>
      <c r="D9" s="21">
        <f ca="1">OFFSET(CZ9,0,14,1,1)</f>
        <v>389814</v>
      </c>
      <c r="E9" s="21">
        <f ca="1">SUM(D9-C9)</f>
        <v>-112659</v>
      </c>
      <c r="F9" s="22">
        <f ca="1">IF(E9=0,0,IF(C9=0,1,E9/C9))</f>
        <v>-0.22420906197944965</v>
      </c>
      <c r="G9" s="21">
        <f>SUMIF($C$6:F$6,G$5,$C9:F9)</f>
        <v>502473</v>
      </c>
      <c r="H9" s="21">
        <f ca="1">SUMIF($C$6:G$6,H$5,$C9:G9)</f>
        <v>389814</v>
      </c>
      <c r="I9" s="21">
        <f ca="1">SUM(H9-G9)</f>
        <v>-112659</v>
      </c>
      <c r="J9" s="22">
        <f ca="1">IF(I9=0,0,IF(G9=0,1,I9/G9))</f>
        <v>-0.22420906197944965</v>
      </c>
      <c r="K9" s="21">
        <f>+DA9</f>
        <v>401366</v>
      </c>
      <c r="L9" s="21">
        <f ca="1">OFFSET(DA9,0,14,1,1)</f>
        <v>346146</v>
      </c>
      <c r="M9" s="21">
        <f ca="1">SUM(L9-K9)</f>
        <v>-55220</v>
      </c>
      <c r="N9" s="22">
        <f ca="1">IF(M9=0,0,IF(K9=0,1,M9/K9))</f>
        <v>-0.13758016374082507</v>
      </c>
      <c r="O9" s="21">
        <f>SUMIF($C$6:N$6,O$5,$C9:N9)</f>
        <v>903839</v>
      </c>
      <c r="P9" s="21">
        <f ca="1">SUMIF($C$6:O$6,P$5,$C9:O9)</f>
        <v>735960</v>
      </c>
      <c r="Q9" s="21">
        <f ca="1">SUM(P9-O9)</f>
        <v>-167879</v>
      </c>
      <c r="R9" s="22">
        <f ca="1">IF(Q9=0,0,IF(O9=0,1,Q9/O9))</f>
        <v>-0.18573993819695764</v>
      </c>
      <c r="S9" s="21">
        <f>+DB9</f>
        <v>497338</v>
      </c>
      <c r="T9" s="21">
        <f ca="1">OFFSET(DB9,0,14,1,1)</f>
        <v>377009</v>
      </c>
      <c r="U9" s="21">
        <f ca="1">SUM(T9-S9)</f>
        <v>-120329</v>
      </c>
      <c r="V9" s="22">
        <f ca="1">IF(U9=0,0,IF(S9=0,1,U9/S9))</f>
        <v>-0.24194612114899727</v>
      </c>
      <c r="W9" s="21">
        <f>SUMIF($C$6:V$6,W$5,$C9:V9)</f>
        <v>1401177</v>
      </c>
      <c r="X9" s="21">
        <f ca="1">SUMIF($C$6:W$6,X$5,$C9:W9)</f>
        <v>1112969</v>
      </c>
      <c r="Y9" s="21">
        <f ca="1">SUM(X9-W9)</f>
        <v>-288208</v>
      </c>
      <c r="Z9" s="22">
        <f ca="1">IF(Y9=0,0,IF(W9=0,1,Y9/W9))</f>
        <v>-0.20568993067970714</v>
      </c>
      <c r="AA9" s="21">
        <f>+DC9</f>
        <v>473014</v>
      </c>
      <c r="AB9" s="21">
        <f ca="1">OFFSET(DC9,0,14,1,1)</f>
        <v>370631</v>
      </c>
      <c r="AC9" s="21">
        <f ca="1">SUM(AB9-AA9)</f>
        <v>-102383</v>
      </c>
      <c r="AD9" s="22">
        <f ca="1">IF(AC9=0,0,IF(AA9=0,1,AC9/AA9))</f>
        <v>-0.21644813895571802</v>
      </c>
      <c r="AE9" s="21">
        <f>SUMIF($C$6:AD$6,AE$5,$C9:AD9)</f>
        <v>1874191</v>
      </c>
      <c r="AF9" s="21">
        <f ca="1">SUMIF($C$6:AE$6,AF$5,$C9:AE9)</f>
        <v>1483600</v>
      </c>
      <c r="AG9" s="21">
        <f ca="1">SUM(AF9-AE9)</f>
        <v>-390591</v>
      </c>
      <c r="AH9" s="22">
        <f ca="1">IF(AG9=0,0,IF(AE9=0,1,AG9/AE9))</f>
        <v>-0.2084051198623833</v>
      </c>
      <c r="AI9" s="21">
        <f>+DD9</f>
        <v>488957</v>
      </c>
      <c r="AJ9" s="21">
        <f ca="1">OFFSET(DD9,0,14,1,1)</f>
        <v>387409</v>
      </c>
      <c r="AK9" s="21">
        <f ca="1">SUM(AJ9-AI9)</f>
        <v>-101548</v>
      </c>
      <c r="AL9" s="22">
        <f ca="1">IF(AK9=0,0,IF(AI9=0,1,AK9/AI9))</f>
        <v>-0.20768288417999947</v>
      </c>
      <c r="AM9" s="21">
        <f>SUMIF($C$6:AL$6,AM$5,$C9:AL9)</f>
        <v>2363148</v>
      </c>
      <c r="AN9" s="21">
        <f ca="1">SUMIF($C$6:AM$6,AN$5,$C9:AM9)</f>
        <v>1871009</v>
      </c>
      <c r="AO9" s="21">
        <f ca="1">SUM(AN9-AM9)</f>
        <v>-492139</v>
      </c>
      <c r="AP9" s="22">
        <f ca="1">IF(AO9=0,0,IF(AM9=0,1,AO9/AM9))</f>
        <v>-0.20825568267412789</v>
      </c>
      <c r="AQ9" s="21">
        <f>+DE9</f>
        <v>484582</v>
      </c>
      <c r="AR9" s="21">
        <f ca="1">OFFSET(DE9,0,14,1,1)</f>
        <v>379067</v>
      </c>
      <c r="AS9" s="21">
        <f ca="1">SUM(AR9-AQ9)</f>
        <v>-105515</v>
      </c>
      <c r="AT9" s="22">
        <f ca="1">IF(AS9=0,0,IF(AQ9=0,1,AS9/AQ9))</f>
        <v>-0.21774436524674876</v>
      </c>
      <c r="AU9" s="21">
        <f>SUMIF($C$6:AT$6,AU$5,$C9:AT9)</f>
        <v>2847730</v>
      </c>
      <c r="AV9" s="21">
        <f ca="1">SUMIF($C$6:AU$6,AV$5,$C9:AU9)</f>
        <v>2250076</v>
      </c>
      <c r="AW9" s="21">
        <f ca="1">SUM(AV9-AU9)</f>
        <v>-597654</v>
      </c>
      <c r="AX9" s="22">
        <f ca="1">IF(AW9=0,0,IF(AU9=0,1,AW9/AU9))</f>
        <v>-0.20987031776186646</v>
      </c>
      <c r="AY9" s="21">
        <f>+DF9</f>
        <v>519733</v>
      </c>
      <c r="AZ9" s="21">
        <f ca="1">OFFSET(DF9,0,14,1,1)</f>
        <v>401361</v>
      </c>
      <c r="BA9" s="21">
        <f ca="1">SUM(AZ9-AY9)</f>
        <v>-118372</v>
      </c>
      <c r="BB9" s="22">
        <f ca="1">IF(BA9=0,0,IF(AY9=0,1,BA9/AY9))</f>
        <v>-0.22775540517919779</v>
      </c>
      <c r="BC9" s="21">
        <f>SUMIF($C$6:BB$6,BC$5,$C9:BB9)</f>
        <v>3367463</v>
      </c>
      <c r="BD9" s="21">
        <f ca="1">SUMIF($C$6:BC$6,BD$5,$C9:BC9)</f>
        <v>2651437</v>
      </c>
      <c r="BE9" s="21">
        <f ca="1">SUM(BD9-BC9)</f>
        <v>-716026</v>
      </c>
      <c r="BF9" s="22">
        <f ca="1">IF(BE9=0,0,IF(BC9=0,1,BE9/BC9))</f>
        <v>-0.21263069557111688</v>
      </c>
      <c r="BG9" s="21">
        <f>+DG9</f>
        <v>536895</v>
      </c>
      <c r="BH9" s="21">
        <f ca="1">OFFSET(DG9,0,14,1,1)</f>
        <v>435828</v>
      </c>
      <c r="BI9" s="21">
        <f ca="1">SUM(BH9-BG9)</f>
        <v>-101067</v>
      </c>
      <c r="BJ9" s="22">
        <f ca="1">IF(BI9=0,0,IF(BG9=0,1,BI9/BG9))</f>
        <v>-0.1882435113010924</v>
      </c>
      <c r="BK9" s="21">
        <f>SUMIF($C$6:BJ$6,BK$5,$C9:BJ9)</f>
        <v>3904358</v>
      </c>
      <c r="BL9" s="21">
        <f ca="1">SUMIF($C$6:BK$6,BL$5,$C9:BK9)</f>
        <v>3087265</v>
      </c>
      <c r="BM9" s="21">
        <f ca="1">SUM(BL9-BK9)</f>
        <v>-817093</v>
      </c>
      <c r="BN9" s="22">
        <f ca="1">IF(BM9=0,0,IF(BK9=0,1,BM9/BK9))</f>
        <v>-0.20927717181672378</v>
      </c>
      <c r="BO9" s="21">
        <f>+DH9</f>
        <v>459564</v>
      </c>
      <c r="BP9" s="21">
        <f ca="1">OFFSET(DH9,0,14,1,1)</f>
        <v>347802</v>
      </c>
      <c r="BQ9" s="21">
        <f ca="1">SUM(BP9-BO9)</f>
        <v>-111762</v>
      </c>
      <c r="BR9" s="22">
        <f ca="1">IF(BQ9=0,0,IF(BO9=0,1,BQ9/BO9))</f>
        <v>-0.24319137269237801</v>
      </c>
      <c r="BS9" s="21">
        <f>SUMIF($C$6:BR$6,BS$5,$C9:BR9)</f>
        <v>4363922</v>
      </c>
      <c r="BT9" s="21">
        <f ca="1">SUMIF($C$6:BS$6,BT$5,$C9:BS9)</f>
        <v>3435067</v>
      </c>
      <c r="BU9" s="21">
        <f ca="1">SUM(BT9-BS9)</f>
        <v>-928855</v>
      </c>
      <c r="BV9" s="22">
        <f ca="1">IF(BU9=0,0,IF(BS9=0,1,BU9/BS9))</f>
        <v>-0.21284867144738151</v>
      </c>
      <c r="BW9" s="21">
        <f>+DI9</f>
        <v>459659</v>
      </c>
      <c r="BX9" s="21">
        <f ca="1">OFFSET(DI9,0,14,1,1)</f>
        <v>359596</v>
      </c>
      <c r="BY9" s="21">
        <f ca="1">SUM(BX9-BW9)</f>
        <v>-100063</v>
      </c>
      <c r="BZ9" s="22">
        <f ca="1">IF(BY9=0,0,IF(BW9=0,1,BY9/BW9))</f>
        <v>-0.21768963514257308</v>
      </c>
      <c r="CA9" s="21">
        <f>SUMIF($C$6:BZ$6,CA$5,$C9:BZ9)</f>
        <v>4823581</v>
      </c>
      <c r="CB9" s="21">
        <f ca="1">SUMIF($C$6:CA$6,CB$5,$C9:CA9)</f>
        <v>3794663</v>
      </c>
      <c r="CC9" s="21">
        <f ca="1">SUM(CB9-CA9)</f>
        <v>-1028918</v>
      </c>
      <c r="CD9" s="22">
        <f ca="1">IF(CC9=0,0,IF(CA9=0,1,CC9/CA9))</f>
        <v>-0.21330998691635944</v>
      </c>
      <c r="CE9" s="21">
        <f>+DJ9</f>
        <v>427902</v>
      </c>
      <c r="CF9" s="21">
        <f ca="1">OFFSET(DJ9,0,14,1,1)</f>
        <v>334805</v>
      </c>
      <c r="CG9" s="21">
        <f ca="1">SUM(CF9-CE9)</f>
        <v>-93097</v>
      </c>
      <c r="CH9" s="22">
        <f ca="1">IF(CG9=0,0,IF(CE9=0,1,CG9/CE9))</f>
        <v>-0.21756617169351861</v>
      </c>
      <c r="CI9" s="21">
        <f>SUMIF($C$6:CH$6,CI$5,$C9:CH9)</f>
        <v>5251483</v>
      </c>
      <c r="CJ9" s="21">
        <f ca="1">SUMIF($C$6:CI$6,CJ$5,$C9:CI9)</f>
        <v>4129468</v>
      </c>
      <c r="CK9" s="21">
        <f ca="1">SUM(CJ9-CI9)</f>
        <v>-1122015</v>
      </c>
      <c r="CL9" s="22">
        <f ca="1">IF(CK9=0,0,IF(CI9=0,1,CK9/CI9))</f>
        <v>-0.21365678990106224</v>
      </c>
      <c r="CM9" s="21">
        <f>+DK9</f>
        <v>398136</v>
      </c>
      <c r="CN9" s="21">
        <f ca="1">OFFSET(DK9,0,14,1,1)</f>
        <v>318325</v>
      </c>
      <c r="CO9" s="21">
        <f ca="1">SUM(CN9-CM9)</f>
        <v>-79811</v>
      </c>
      <c r="CP9" s="22">
        <f ca="1">IF(CO9=0,0,IF(CM9=0,1,CO9/CM9))</f>
        <v>-0.20046165129503488</v>
      </c>
      <c r="CQ9" s="21">
        <f>SUMIF($C$6:CP$6,CQ$5,$C9:CP9)</f>
        <v>5649619</v>
      </c>
      <c r="CR9" s="21">
        <f ca="1">SUMIF($C$6:CQ$6,CR$5,$C9:CQ9)</f>
        <v>4447793</v>
      </c>
      <c r="CS9" s="21">
        <f ca="1">SUM(CR9-CQ9)</f>
        <v>-1201826</v>
      </c>
      <c r="CT9" s="22">
        <f ca="1">IF(CS9=0,0,IF(CQ9=0,1,CS9/CQ9))</f>
        <v>-0.21272691131915267</v>
      </c>
      <c r="CW9" s="12" t="s">
        <v>5</v>
      </c>
      <c r="CX9" s="82" t="s">
        <v>6</v>
      </c>
      <c r="CZ9" s="88">
        <f>SUMIF(AMB!$A$73:$A$78,'2007-2008'!CZ$7,AMB!D$73:D$78)</f>
        <v>502473</v>
      </c>
      <c r="DA9" s="88">
        <f>SUMIF(AMB!$A$73:$A$78,'2007-2008'!DA$7,AMB!E$73:E$78)</f>
        <v>401366</v>
      </c>
      <c r="DB9" s="88">
        <f>SUMIF(AMB!$A$73:$A$78,'2007-2008'!DB$7,AMB!F$73:F$78)</f>
        <v>497338</v>
      </c>
      <c r="DC9" s="88">
        <f>SUMIF(AMB!$A$73:$A$78,'2007-2008'!DC$7,AMB!G$73:G$78)</f>
        <v>473014</v>
      </c>
      <c r="DD9" s="88">
        <f>SUMIF(AMB!$A$73:$A$78,'2007-2008'!DD$7,AMB!H$73:H$78)</f>
        <v>488957</v>
      </c>
      <c r="DE9" s="88">
        <f>SUMIF(AMB!$A$73:$A$78,'2007-2008'!DE$7,AMB!I$73:I$78)</f>
        <v>484582</v>
      </c>
      <c r="DF9" s="88">
        <f>SUMIF(AMB!$A$73:$A$78,'2007-2008'!DF$7,AMB!J$73:J$78)</f>
        <v>519733</v>
      </c>
      <c r="DG9" s="88">
        <f>SUMIF(AMB!$A$73:$A$78,'2007-2008'!DG$7,AMB!K$73:K$78)</f>
        <v>536895</v>
      </c>
      <c r="DH9" s="88">
        <f>SUMIF(AMB!$A$73:$A$78,'2007-2008'!DH$7,AMB!L$73:L$78)</f>
        <v>459564</v>
      </c>
      <c r="DI9" s="88">
        <f>SUMIF(AMB!$A$73:$A$78,'2007-2008'!DI$7,AMB!M$73:M$78)</f>
        <v>459659</v>
      </c>
      <c r="DJ9" s="88">
        <f>SUMIF(AMB!$A$73:$A$78,'2007-2008'!DJ$7,AMB!N$73:N$78)</f>
        <v>427902</v>
      </c>
      <c r="DK9" s="88">
        <f>SUMIF(AMB!$A$73:$A$78,'2007-2008'!DK$7,AMB!O$73:O$78)</f>
        <v>398136</v>
      </c>
      <c r="DN9" s="88">
        <f>SUMIF(AMB!$A$73:$A$78,'2007-2008'!DN$7,AMB!D$73:D$78)</f>
        <v>389814</v>
      </c>
      <c r="DO9" s="88">
        <f>SUMIF(AMB!$A$73:$A$78,'2007-2008'!DO$7,AMB!E$73:E$78)</f>
        <v>346146</v>
      </c>
      <c r="DP9" s="88">
        <f>SUMIF(AMB!$A$73:$A$78,'2007-2008'!DP$7,AMB!F$73:F$78)</f>
        <v>377009</v>
      </c>
      <c r="DQ9" s="88">
        <f>SUMIF(AMB!$A$73:$A$78,'2007-2008'!DQ$7,AMB!G$73:G$78)</f>
        <v>370631</v>
      </c>
      <c r="DR9" s="88">
        <f>SUMIF(AMB!$A$73:$A$78,'2007-2008'!DR$7,AMB!H$73:H$78)</f>
        <v>387409</v>
      </c>
      <c r="DS9" s="88">
        <f>SUMIF(AMB!$A$73:$A$78,'2007-2008'!DS$7,AMB!I$73:I$78)</f>
        <v>379067</v>
      </c>
      <c r="DT9" s="88">
        <f>SUMIF(AMB!$A$73:$A$78,'2007-2008'!DT$7,AMB!J$73:J$78)</f>
        <v>401361</v>
      </c>
      <c r="DU9" s="88">
        <f>SUMIF(AMB!$A$73:$A$78,'2007-2008'!DU$7,AMB!K$73:K$78)</f>
        <v>435828</v>
      </c>
      <c r="DV9" s="88">
        <f>SUMIF(AMB!$A$73:$A$78,'2007-2008'!DV$7,AMB!L$73:L$78)</f>
        <v>347802</v>
      </c>
      <c r="DW9" s="88">
        <f>SUMIF(AMB!$A$73:$A$78,'2007-2008'!DW$7,AMB!M$73:M$78)</f>
        <v>359596</v>
      </c>
      <c r="DX9" s="88">
        <f>SUMIF(AMB!$A$73:$A$78,'2007-2008'!DX$7,AMB!N$73:N$78)</f>
        <v>334805</v>
      </c>
      <c r="DY9" s="88">
        <f>SUMIF(AMB!$A$73:$A$78,'2007-2008'!DY$7,AMB!O$73:O$78)</f>
        <v>318325</v>
      </c>
      <c r="DZ9"/>
    </row>
    <row r="10" spans="1:130" s="12" customFormat="1" ht="15.6">
      <c r="A10" s="101" t="str">
        <f>+CW11</f>
        <v>Ambassador Bridge</v>
      </c>
      <c r="B10" s="29" t="s">
        <v>7</v>
      </c>
      <c r="C10" s="21">
        <f>+CZ10</f>
        <v>282652</v>
      </c>
      <c r="D10" s="21">
        <f ca="1">OFFSET(CZ10,0,14,1,1)</f>
        <v>257507</v>
      </c>
      <c r="E10" s="21">
        <f ca="1">SUM(D10-C10)</f>
        <v>-25145</v>
      </c>
      <c r="F10" s="22">
        <f ca="1">IF(E10=0,0,IF(C10=0,1,E10/C10))</f>
        <v>-8.8960983824632411E-2</v>
      </c>
      <c r="G10" s="21">
        <f>SUMIF($C$6:F$6,G$5,$C10:F10)</f>
        <v>282652</v>
      </c>
      <c r="H10" s="21">
        <f ca="1">SUMIF($C$6:G$6,H$5,$C10:G10)</f>
        <v>257507</v>
      </c>
      <c r="I10" s="21">
        <f ca="1">SUM(H10-G10)</f>
        <v>-25145</v>
      </c>
      <c r="J10" s="22">
        <f ca="1">IF(I10=0,0,IF(G10=0,1,I10/G10))</f>
        <v>-8.8960983824632411E-2</v>
      </c>
      <c r="K10" s="21">
        <f>+DA10</f>
        <v>284526</v>
      </c>
      <c r="L10" s="21">
        <f ca="1">OFFSET(DA10,0,14,1,1)</f>
        <v>261089</v>
      </c>
      <c r="M10" s="21">
        <f ca="1">SUM(L10-K10)</f>
        <v>-23437</v>
      </c>
      <c r="N10" s="22">
        <f ca="1">IF(M10=0,0,IF(K10=0,1,M10/K10))</f>
        <v>-8.2372085503609513E-2</v>
      </c>
      <c r="O10" s="21">
        <f>SUMIF($C$6:N$6,O$5,$C10:N10)</f>
        <v>567178</v>
      </c>
      <c r="P10" s="21">
        <f ca="1">SUMIF($C$6:O$6,P$5,$C10:O10)</f>
        <v>518596</v>
      </c>
      <c r="Q10" s="21">
        <f ca="1">SUM(P10-O10)</f>
        <v>-48582</v>
      </c>
      <c r="R10" s="22">
        <f ca="1">IF(Q10=0,0,IF(O10=0,1,Q10/O10))</f>
        <v>-8.5655649549171514E-2</v>
      </c>
      <c r="S10" s="21">
        <f>+DB10</f>
        <v>319562</v>
      </c>
      <c r="T10" s="21">
        <f ca="1">OFFSET(DB10,0,14,1,1)</f>
        <v>248660</v>
      </c>
      <c r="U10" s="21">
        <f ca="1">SUM(T10-S10)</f>
        <v>-70902</v>
      </c>
      <c r="V10" s="22">
        <f ca="1">IF(U10=0,0,IF(S10=0,1,U10/S10))</f>
        <v>-0.22187243789937477</v>
      </c>
      <c r="W10" s="21">
        <f>SUMIF($C$6:V$6,W$5,$C10:V10)</f>
        <v>886740</v>
      </c>
      <c r="X10" s="21">
        <f ca="1">SUMIF($C$6:W$6,X$5,$C10:W10)</f>
        <v>767256</v>
      </c>
      <c r="Y10" s="21">
        <f ca="1">SUM(X10-W10)</f>
        <v>-119484</v>
      </c>
      <c r="Z10" s="22">
        <f ca="1">IF(Y10=0,0,IF(W10=0,1,Y10/W10))</f>
        <v>-0.13474524663373705</v>
      </c>
      <c r="AA10" s="21">
        <f>+DC10</f>
        <v>290181</v>
      </c>
      <c r="AB10" s="21">
        <f ca="1">OFFSET(DC10,0,14,1,1)</f>
        <v>265791</v>
      </c>
      <c r="AC10" s="21">
        <f ca="1">SUM(AB10-AA10)</f>
        <v>-24390</v>
      </c>
      <c r="AD10" s="22">
        <f ca="1">IF(AC10=0,0,IF(AA10=0,1,AC10/AA10))</f>
        <v>-8.4050988865570109E-2</v>
      </c>
      <c r="AE10" s="21">
        <f>SUMIF($C$6:AD$6,AE$5,$C10:AD10)</f>
        <v>1176921</v>
      </c>
      <c r="AF10" s="21">
        <f ca="1">SUMIF($C$6:AE$6,AF$5,$C10:AE10)</f>
        <v>1033047</v>
      </c>
      <c r="AG10" s="21">
        <f ca="1">SUM(AF10-AE10)</f>
        <v>-143874</v>
      </c>
      <c r="AH10" s="22">
        <f ca="1">IF(AG10=0,0,IF(AE10=0,1,AG10/AE10))</f>
        <v>-0.12224609808134955</v>
      </c>
      <c r="AI10" s="21">
        <f>+DD10</f>
        <v>308956</v>
      </c>
      <c r="AJ10" s="21">
        <f ca="1">OFFSET(DD10,0,14,1,1)</f>
        <v>259750</v>
      </c>
      <c r="AK10" s="21">
        <f ca="1">SUM(AJ10-AI10)</f>
        <v>-49206</v>
      </c>
      <c r="AL10" s="22">
        <f ca="1">IF(AK10=0,0,IF(AI10=0,1,AK10/AI10))</f>
        <v>-0.1592653970144616</v>
      </c>
      <c r="AM10" s="21">
        <f>SUMIF($C$6:AL$6,AM$5,$C10:AL10)</f>
        <v>1485877</v>
      </c>
      <c r="AN10" s="21">
        <f ca="1">SUMIF($C$6:AM$6,AN$5,$C10:AM10)</f>
        <v>1292797</v>
      </c>
      <c r="AO10" s="21">
        <f ca="1">SUM(AN10-AM10)</f>
        <v>-193080</v>
      </c>
      <c r="AP10" s="22">
        <f ca="1">IF(AO10=0,0,IF(AM10=0,1,AO10/AM10))</f>
        <v>-0.12994346099980011</v>
      </c>
      <c r="AQ10" s="21">
        <f>+DE10</f>
        <v>289039</v>
      </c>
      <c r="AR10" s="21">
        <f ca="1">OFFSET(DE10,0,14,1,1)</f>
        <v>257276</v>
      </c>
      <c r="AS10" s="21">
        <f ca="1">SUM(AR10-AQ10)</f>
        <v>-31763</v>
      </c>
      <c r="AT10" s="22">
        <f ca="1">IF(AS10=0,0,IF(AQ10=0,1,AS10/AQ10))</f>
        <v>-0.10989174471265123</v>
      </c>
      <c r="AU10" s="21">
        <f>SUMIF($C$6:AT$6,AU$5,$C10:AT10)</f>
        <v>1774916</v>
      </c>
      <c r="AV10" s="21">
        <f ca="1">SUMIF($C$6:AU$6,AV$5,$C10:AU10)</f>
        <v>1550073</v>
      </c>
      <c r="AW10" s="21">
        <f ca="1">SUM(AV10-AU10)</f>
        <v>-224843</v>
      </c>
      <c r="AX10" s="22">
        <f ca="1">IF(AW10=0,0,IF(AU10=0,1,AW10/AU10))</f>
        <v>-0.12667810758368284</v>
      </c>
      <c r="AY10" s="21">
        <f>+DF10</f>
        <v>233294</v>
      </c>
      <c r="AZ10" s="21">
        <f ca="1">OFFSET(DF10,0,14,1,1)</f>
        <v>212837</v>
      </c>
      <c r="BA10" s="21">
        <f ca="1">SUM(AZ10-AY10)</f>
        <v>-20457</v>
      </c>
      <c r="BB10" s="22">
        <f ca="1">IF(BA10=0,0,IF(AY10=0,1,BA10/AY10))</f>
        <v>-8.7687638773393223E-2</v>
      </c>
      <c r="BC10" s="21">
        <f>SUMIF($C$6:BB$6,BC$5,$C10:BB10)</f>
        <v>2008210</v>
      </c>
      <c r="BD10" s="21">
        <f ca="1">SUMIF($C$6:BC$6,BD$5,$C10:BC10)</f>
        <v>1762910</v>
      </c>
      <c r="BE10" s="21">
        <f ca="1">SUM(BD10-BC10)</f>
        <v>-245300</v>
      </c>
      <c r="BF10" s="22">
        <f ca="1">IF(BE10=0,0,IF(BC10=0,1,BE10/BC10))</f>
        <v>-0.12214858007877662</v>
      </c>
      <c r="BG10" s="21">
        <f>+DG10</f>
        <v>297878</v>
      </c>
      <c r="BH10" s="21">
        <f ca="1">OFFSET(DG10,0,14,1,1)</f>
        <v>232008</v>
      </c>
      <c r="BI10" s="21">
        <f ca="1">SUM(BH10-BG10)</f>
        <v>-65870</v>
      </c>
      <c r="BJ10" s="22">
        <f ca="1">IF(BI10=0,0,IF(BG10=0,1,BI10/BG10))</f>
        <v>-0.22113079851482823</v>
      </c>
      <c r="BK10" s="21">
        <f>SUMIF($C$6:BJ$6,BK$5,$C10:BJ10)</f>
        <v>2306088</v>
      </c>
      <c r="BL10" s="21">
        <f ca="1">SUMIF($C$6:BK$6,BL$5,$C10:BK10)</f>
        <v>1994918</v>
      </c>
      <c r="BM10" s="21">
        <f ca="1">SUM(BL10-BK10)</f>
        <v>-311170</v>
      </c>
      <c r="BN10" s="22">
        <f ca="1">IF(BM10=0,0,IF(BK10=0,1,BM10/BK10))</f>
        <v>-0.1349341395471465</v>
      </c>
      <c r="BO10" s="21">
        <f>+DH10</f>
        <v>277926</v>
      </c>
      <c r="BP10" s="21">
        <f ca="1">OFFSET(DH10,0,14,1,1)</f>
        <v>246868</v>
      </c>
      <c r="BQ10" s="21">
        <f ca="1">SUM(BP10-BO10)</f>
        <v>-31058</v>
      </c>
      <c r="BR10" s="22">
        <f ca="1">IF(BQ10=0,0,IF(BO10=0,1,BQ10/BO10))</f>
        <v>-0.11174917064254514</v>
      </c>
      <c r="BS10" s="21">
        <f>SUMIF($C$6:BR$6,BS$5,$C10:BR10)</f>
        <v>2584014</v>
      </c>
      <c r="BT10" s="21">
        <f ca="1">SUMIF($C$6:BS$6,BT$5,$C10:BS10)</f>
        <v>2241786</v>
      </c>
      <c r="BU10" s="21">
        <f ca="1">SUM(BT10-BS10)</f>
        <v>-342228</v>
      </c>
      <c r="BV10" s="22">
        <f ca="1">IF(BU10=0,0,IF(BS10=0,1,BU10/BS10))</f>
        <v>-0.13244045891392228</v>
      </c>
      <c r="BW10" s="21">
        <f>+DI10</f>
        <v>305910</v>
      </c>
      <c r="BX10" s="21">
        <f ca="1">OFFSET(DI10,0,14,1,1)</f>
        <v>244119</v>
      </c>
      <c r="BY10" s="21">
        <f ca="1">SUM(BX10-BW10)</f>
        <v>-61791</v>
      </c>
      <c r="BZ10" s="22">
        <f ca="1">IF(BY10=0,0,IF(BW10=0,1,BY10/BW10))</f>
        <v>-0.20199078160243208</v>
      </c>
      <c r="CA10" s="21">
        <f>SUMIF($C$6:BZ$6,CA$5,$C10:BZ10)</f>
        <v>2889924</v>
      </c>
      <c r="CB10" s="21">
        <f ca="1">SUMIF($C$6:CA$6,CB$5,$C10:CA10)</f>
        <v>2485905</v>
      </c>
      <c r="CC10" s="21">
        <f ca="1">SUM(CB10-CA10)</f>
        <v>-404019</v>
      </c>
      <c r="CD10" s="22">
        <f ca="1">IF(CC10=0,0,IF(CA10=0,1,CC10/CA10))</f>
        <v>-0.13980263840848409</v>
      </c>
      <c r="CE10" s="21">
        <f>+DJ10</f>
        <v>287259</v>
      </c>
      <c r="CF10" s="21">
        <f ca="1">OFFSET(DJ10,0,14,1,1)</f>
        <v>217204</v>
      </c>
      <c r="CG10" s="21">
        <f ca="1">SUM(CF10-CE10)</f>
        <v>-70055</v>
      </c>
      <c r="CH10" s="22">
        <f ca="1">IF(CG10=0,0,IF(CE10=0,1,CG10/CE10))</f>
        <v>-0.24387399524470948</v>
      </c>
      <c r="CI10" s="21">
        <f>SUMIF($C$6:CH$6,CI$5,$C10:CH10)</f>
        <v>3177183</v>
      </c>
      <c r="CJ10" s="21">
        <f ca="1">SUMIF($C$6:CI$6,CJ$5,$C10:CI10)</f>
        <v>2703109</v>
      </c>
      <c r="CK10" s="21">
        <f ca="1">SUM(CJ10-CI10)</f>
        <v>-474074</v>
      </c>
      <c r="CL10" s="22">
        <f ca="1">IF(CK10=0,0,IF(CI10=0,1,CK10/CI10))</f>
        <v>-0.14921205357072601</v>
      </c>
      <c r="CM10" s="21">
        <f>+DK10</f>
        <v>221562</v>
      </c>
      <c r="CN10" s="21">
        <f ca="1">OFFSET(DK10,0,14,1,1)</f>
        <v>181938</v>
      </c>
      <c r="CO10" s="21">
        <f ca="1">SUM(CN10-CM10)</f>
        <v>-39624</v>
      </c>
      <c r="CP10" s="22">
        <f ca="1">IF(CO10=0,0,IF(CM10=0,1,CO10/CM10))</f>
        <v>-0.17883933165434507</v>
      </c>
      <c r="CQ10" s="21">
        <f>SUMIF($C$6:CP$6,CQ$5,$C10:CP10)</f>
        <v>3398745</v>
      </c>
      <c r="CR10" s="21">
        <f ca="1">SUMIF($C$6:CQ$6,CR$5,$C10:CQ10)</f>
        <v>2885047</v>
      </c>
      <c r="CS10" s="21">
        <f ca="1">SUM(CR10-CQ10)</f>
        <v>-513698</v>
      </c>
      <c r="CT10" s="22">
        <f ca="1">IF(CS10=0,0,IF(CQ10=0,1,CS10/CQ10))</f>
        <v>-0.15114343676857192</v>
      </c>
      <c r="CW10" s="12" t="s">
        <v>5</v>
      </c>
      <c r="CX10" s="81" t="s">
        <v>7</v>
      </c>
      <c r="CY10" s="16"/>
      <c r="CZ10" s="88">
        <f>SUMIF(AMB!$A$87:$A$92,'2007-2008'!CZ$7,AMB!D$87:D$92)</f>
        <v>282652</v>
      </c>
      <c r="DA10" s="88">
        <f>SUMIF(AMB!$A$87:$A$92,'2007-2008'!DA$7,AMB!E$87:E$92)</f>
        <v>284526</v>
      </c>
      <c r="DB10" s="88">
        <f>SUMIF(AMB!$A$87:$A$92,'2007-2008'!DB$7,AMB!F$87:F$92)</f>
        <v>319562</v>
      </c>
      <c r="DC10" s="88">
        <f>SUMIF(AMB!$A$87:$A$92,'2007-2008'!DC$7,AMB!G$87:G$92)</f>
        <v>290181</v>
      </c>
      <c r="DD10" s="88">
        <f>SUMIF(AMB!$A$87:$A$92,'2007-2008'!DD$7,AMB!H$87:H$92)</f>
        <v>308956</v>
      </c>
      <c r="DE10" s="88">
        <f>SUMIF(AMB!$A$87:$A$92,'2007-2008'!DE$7,AMB!I$87:I$92)</f>
        <v>289039</v>
      </c>
      <c r="DF10" s="88">
        <f>SUMIF(AMB!$A$87:$A$92,'2007-2008'!DF$7,AMB!J$87:J$92)</f>
        <v>233294</v>
      </c>
      <c r="DG10" s="88">
        <f>SUMIF(AMB!$A$87:$A$92,'2007-2008'!DG$7,AMB!K$87:K$92)</f>
        <v>297878</v>
      </c>
      <c r="DH10" s="88">
        <f>SUMIF(AMB!$A$87:$A$92,'2007-2008'!DH$7,AMB!L$87:L$92)</f>
        <v>277926</v>
      </c>
      <c r="DI10" s="88">
        <f>SUMIF(AMB!$A$87:$A$92,'2007-2008'!DI$7,AMB!M$87:M$92)</f>
        <v>305910</v>
      </c>
      <c r="DJ10" s="88">
        <f>SUMIF(AMB!$A$87:$A$92,'2007-2008'!DJ$7,AMB!N$87:N$92)</f>
        <v>287259</v>
      </c>
      <c r="DK10" s="88">
        <f>SUMIF(AMB!$A$87:$A$92,'2007-2008'!DK$7,AMB!O$87:O$92)</f>
        <v>221562</v>
      </c>
      <c r="DN10" s="88">
        <f>SUMIF(AMB!$A$87:$A$92,'2007-2008'!DN$7,AMB!D$87:D$92)</f>
        <v>257507</v>
      </c>
      <c r="DO10" s="88">
        <f>SUMIF(AMB!$A$87:$A$92,'2007-2008'!DO$7,AMB!E$87:E$92)</f>
        <v>261089</v>
      </c>
      <c r="DP10" s="88">
        <f>SUMIF(AMB!$A$87:$A$92,'2007-2008'!DP$7,AMB!F$87:F$92)</f>
        <v>248660</v>
      </c>
      <c r="DQ10" s="88">
        <f>SUMIF(AMB!$A$87:$A$92,'2007-2008'!DQ$7,AMB!G$87:G$92)</f>
        <v>265791</v>
      </c>
      <c r="DR10" s="88">
        <f>SUMIF(AMB!$A$87:$A$92,'2007-2008'!DR$7,AMB!H$87:H$92)</f>
        <v>259750</v>
      </c>
      <c r="DS10" s="88">
        <f>SUMIF(AMB!$A$87:$A$92,'2007-2008'!DS$7,AMB!I$87:I$92)</f>
        <v>257276</v>
      </c>
      <c r="DT10" s="88">
        <f>SUMIF(AMB!$A$87:$A$92,'2007-2008'!DT$7,AMB!J$87:J$92)</f>
        <v>212837</v>
      </c>
      <c r="DU10" s="88">
        <f>SUMIF(AMB!$A$87:$A$92,'2007-2008'!DU$7,AMB!K$87:K$92)</f>
        <v>232008</v>
      </c>
      <c r="DV10" s="88">
        <f>SUMIF(AMB!$A$87:$A$92,'2007-2008'!DV$7,AMB!L$87:L$92)</f>
        <v>246868</v>
      </c>
      <c r="DW10" s="88">
        <f>SUMIF(AMB!$A$87:$A$92,'2007-2008'!DW$7,AMB!M$87:M$92)</f>
        <v>244119</v>
      </c>
      <c r="DX10" s="88">
        <f>SUMIF(AMB!$A$87:$A$92,'2007-2008'!DX$7,AMB!N$87:N$92)</f>
        <v>217204</v>
      </c>
      <c r="DY10" s="88">
        <f>SUMIF(AMB!$A$87:$A$92,'2007-2008'!DY$7,AMB!O$87:O$92)</f>
        <v>181938</v>
      </c>
      <c r="DZ10"/>
    </row>
    <row r="11" spans="1:130" s="12" customFormat="1" ht="15.6">
      <c r="A11" s="100"/>
      <c r="B11" s="29" t="s">
        <v>8</v>
      </c>
      <c r="C11" s="87">
        <f>+CZ11</f>
        <v>3785</v>
      </c>
      <c r="D11" s="87">
        <f ca="1">OFFSET(CZ11,0,14,1,1)</f>
        <v>1599</v>
      </c>
      <c r="E11" s="87">
        <f ca="1">SUM(D11-C11)</f>
        <v>-2186</v>
      </c>
      <c r="F11" s="22">
        <f ca="1">IF(E11=0,0,IF(C11=0,1,E11/C11))</f>
        <v>-0.57754293262879786</v>
      </c>
      <c r="G11" s="87">
        <f>SUMIF($C$6:F$6,G$5,$C11:F11)</f>
        <v>3785</v>
      </c>
      <c r="H11" s="87">
        <f ca="1">SUMIF($C$6:G$6,H$5,$C11:G11)</f>
        <v>1599</v>
      </c>
      <c r="I11" s="87">
        <f ca="1">SUM(H11-G11)</f>
        <v>-2186</v>
      </c>
      <c r="J11" s="22">
        <f ca="1">IF(I11=0,0,IF(G11=0,1,I11/G11))</f>
        <v>-0.57754293262879786</v>
      </c>
      <c r="K11" s="87">
        <f>+DA11</f>
        <v>3857</v>
      </c>
      <c r="L11" s="87">
        <f ca="1">OFFSET(DA11,0,14,1,1)</f>
        <v>1794</v>
      </c>
      <c r="M11" s="87">
        <f ca="1">SUM(L11-K11)</f>
        <v>-2063</v>
      </c>
      <c r="N11" s="22">
        <f ca="1">IF(M11=0,0,IF(K11=0,1,M11/K11))</f>
        <v>-0.53487166191340418</v>
      </c>
      <c r="O11" s="87">
        <f>SUMIF($C$6:N$6,O$5,$C11:N11)</f>
        <v>7642</v>
      </c>
      <c r="P11" s="87">
        <f ca="1">SUMIF($C$6:O$6,P$5,$C11:O11)</f>
        <v>3393</v>
      </c>
      <c r="Q11" s="87">
        <f ca="1">SUM(P11-O11)</f>
        <v>-4249</v>
      </c>
      <c r="R11" s="22">
        <f ca="1">IF(Q11=0,0,IF(O11=0,1,Q11/O11))</f>
        <v>-0.55600628107825179</v>
      </c>
      <c r="S11" s="87">
        <f>+DB11</f>
        <v>5797</v>
      </c>
      <c r="T11" s="87">
        <f ca="1">OFFSET(DB11,0,14,1,1)</f>
        <v>1737</v>
      </c>
      <c r="U11" s="87">
        <f ca="1">SUM(T11-S11)</f>
        <v>-4060</v>
      </c>
      <c r="V11" s="22">
        <f ca="1">IF(U11=0,0,IF(S11=0,1,U11/S11))</f>
        <v>-0.7003622563394859</v>
      </c>
      <c r="W11" s="87">
        <f>SUMIF($C$6:V$6,W$5,$C11:V11)</f>
        <v>13439</v>
      </c>
      <c r="X11" s="87">
        <f ca="1">SUMIF($C$6:W$6,X$5,$C11:W11)</f>
        <v>5130</v>
      </c>
      <c r="Y11" s="87">
        <f ca="1">SUM(X11-W11)</f>
        <v>-8309</v>
      </c>
      <c r="Z11" s="22">
        <f ca="1">IF(Y11=0,0,IF(W11=0,1,Y11/W11))</f>
        <v>-0.61827516928342885</v>
      </c>
      <c r="AA11" s="87">
        <f>+DC11</f>
        <v>5468</v>
      </c>
      <c r="AB11" s="87">
        <f ca="1">OFFSET(DC11,0,14,1,1)</f>
        <v>1186</v>
      </c>
      <c r="AC11" s="87">
        <f ca="1">SUM(AB11-AA11)</f>
        <v>-4282</v>
      </c>
      <c r="AD11" s="22">
        <f ca="1">IF(AC11=0,0,IF(AA11=0,1,AC11/AA11))</f>
        <v>-0.7831016825164594</v>
      </c>
      <c r="AE11" s="87">
        <f>SUMIF($C$6:AD$6,AE$5,$C11:AD11)</f>
        <v>18907</v>
      </c>
      <c r="AF11" s="87">
        <f ca="1">SUMIF($C$6:AE$6,AF$5,$C11:AE11)</f>
        <v>6316</v>
      </c>
      <c r="AG11" s="87">
        <f ca="1">SUM(AF11-AE11)</f>
        <v>-12591</v>
      </c>
      <c r="AH11" s="22">
        <f ca="1">IF(AG11=0,0,IF(AE11=0,1,AG11/AE11))</f>
        <v>-0.66594383032739202</v>
      </c>
      <c r="AI11" s="87">
        <f>+DD11</f>
        <v>5173</v>
      </c>
      <c r="AJ11" s="87">
        <f ca="1">OFFSET(DD11,0,14,1,1)</f>
        <v>3132</v>
      </c>
      <c r="AK11" s="87">
        <f ca="1">SUM(AJ11-AI11)</f>
        <v>-2041</v>
      </c>
      <c r="AL11" s="22">
        <f ca="1">IF(AK11=0,0,IF(AI11=0,1,AK11/AI11))</f>
        <v>-0.39454861782331335</v>
      </c>
      <c r="AM11" s="87">
        <f>SUMIF($C$6:AL$6,AM$5,$C11:AL11)</f>
        <v>24080</v>
      </c>
      <c r="AN11" s="87">
        <f ca="1">SUMIF($C$6:AM$6,AN$5,$C11:AM11)</f>
        <v>9448</v>
      </c>
      <c r="AO11" s="87">
        <f ca="1">SUM(AN11-AM11)</f>
        <v>-14632</v>
      </c>
      <c r="AP11" s="22">
        <f ca="1">IF(AO11=0,0,IF(AM11=0,1,AO11/AM11))</f>
        <v>-0.60764119601328903</v>
      </c>
      <c r="AQ11" s="87">
        <f>+DE11</f>
        <v>1447</v>
      </c>
      <c r="AR11" s="87">
        <f ca="1">OFFSET(DE11,0,14,1,1)</f>
        <v>1210</v>
      </c>
      <c r="AS11" s="87">
        <f ca="1">SUM(AR11-AQ11)</f>
        <v>-237</v>
      </c>
      <c r="AT11" s="22">
        <f ca="1">IF(AS11=0,0,IF(AQ11=0,1,AS11/AQ11))</f>
        <v>-0.16378714581893572</v>
      </c>
      <c r="AU11" s="87">
        <f>SUMIF($C$6:AT$6,AU$5,$C11:AT11)</f>
        <v>25527</v>
      </c>
      <c r="AV11" s="87">
        <f ca="1">SUMIF($C$6:AU$6,AV$5,$C11:AU11)</f>
        <v>10658</v>
      </c>
      <c r="AW11" s="87">
        <f ca="1">SUM(AV11-AU11)</f>
        <v>-14869</v>
      </c>
      <c r="AX11" s="22">
        <f ca="1">IF(AW11=0,0,IF(AU11=0,1,AW11/AU11))</f>
        <v>-0.58248129431582252</v>
      </c>
      <c r="AY11" s="87">
        <f>+DF11</f>
        <v>1507</v>
      </c>
      <c r="AZ11" s="87">
        <f ca="1">OFFSET(DF11,0,14,1,1)</f>
        <v>1040</v>
      </c>
      <c r="BA11" s="87">
        <f ca="1">SUM(AZ11-AY11)</f>
        <v>-467</v>
      </c>
      <c r="BB11" s="22">
        <f ca="1">IF(BA11=0,0,IF(AY11=0,1,BA11/AY11))</f>
        <v>-0.30988719309887192</v>
      </c>
      <c r="BC11" s="87">
        <f>SUMIF($C$6:BB$6,BC$5,$C11:BB11)</f>
        <v>27034</v>
      </c>
      <c r="BD11" s="87">
        <f ca="1">SUMIF($C$6:BC$6,BD$5,$C11:BC11)</f>
        <v>11698</v>
      </c>
      <c r="BE11" s="87">
        <f ca="1">SUM(BD11-BC11)</f>
        <v>-15336</v>
      </c>
      <c r="BF11" s="22">
        <f ca="1">IF(BE11=0,0,IF(BC11=0,1,BE11/BC11))</f>
        <v>-0.56728564030480133</v>
      </c>
      <c r="BG11" s="87">
        <f>+DG11</f>
        <v>1189</v>
      </c>
      <c r="BH11" s="87">
        <f ca="1">OFFSET(DG11,0,14,1,1)</f>
        <v>1017</v>
      </c>
      <c r="BI11" s="87">
        <f ca="1">SUM(BH11-BG11)</f>
        <v>-172</v>
      </c>
      <c r="BJ11" s="22">
        <f ca="1">IF(BI11=0,0,IF(BG11=0,1,BI11/BG11))</f>
        <v>-0.14465937762825903</v>
      </c>
      <c r="BK11" s="87">
        <f>SUMIF($C$6:BJ$6,BK$5,$C11:BJ11)</f>
        <v>28223</v>
      </c>
      <c r="BL11" s="87">
        <f ca="1">SUMIF($C$6:BK$6,BL$5,$C11:BK11)</f>
        <v>12715</v>
      </c>
      <c r="BM11" s="87">
        <f ca="1">SUM(BL11-BK11)</f>
        <v>-15508</v>
      </c>
      <c r="BN11" s="22">
        <f ca="1">IF(BM11=0,0,IF(BK11=0,1,BM11/BK11))</f>
        <v>-0.5494809198171704</v>
      </c>
      <c r="BO11" s="87">
        <f>+DH11</f>
        <v>1321</v>
      </c>
      <c r="BP11" s="87">
        <f ca="1">OFFSET(DH11,0,14,1,1)</f>
        <v>831</v>
      </c>
      <c r="BQ11" s="87">
        <f ca="1">SUM(BP11-BO11)</f>
        <v>-490</v>
      </c>
      <c r="BR11" s="22">
        <f ca="1">IF(BQ11=0,0,IF(BO11=0,1,BQ11/BO11))</f>
        <v>-0.3709311127933384</v>
      </c>
      <c r="BS11" s="87">
        <f>SUMIF($C$6:BR$6,BS$5,$C11:BR11)</f>
        <v>29544</v>
      </c>
      <c r="BT11" s="87">
        <f ca="1">SUMIF($C$6:BS$6,BT$5,$C11:BS11)</f>
        <v>13546</v>
      </c>
      <c r="BU11" s="87">
        <f ca="1">SUM(BT11-BS11)</f>
        <v>-15998</v>
      </c>
      <c r="BV11" s="22">
        <f ca="1">IF(BU11=0,0,IF(BS11=0,1,BU11/BS11))</f>
        <v>-0.54149742756566477</v>
      </c>
      <c r="BW11" s="87">
        <f>+DI11</f>
        <v>1421</v>
      </c>
      <c r="BX11" s="87">
        <f ca="1">OFFSET(DI11,0,14,1,1)</f>
        <v>1112</v>
      </c>
      <c r="BY11" s="87">
        <f ca="1">SUM(BX11-BW11)</f>
        <v>-309</v>
      </c>
      <c r="BZ11" s="22">
        <f ca="1">IF(BY11=0,0,IF(BW11=0,1,BY11/BW11))</f>
        <v>-0.21745249824067558</v>
      </c>
      <c r="CA11" s="87">
        <f>SUMIF($C$6:BZ$6,CA$5,$C11:BZ11)</f>
        <v>30965</v>
      </c>
      <c r="CB11" s="87">
        <f ca="1">SUMIF($C$6:CA$6,CB$5,$C11:CA11)</f>
        <v>14658</v>
      </c>
      <c r="CC11" s="87">
        <f ca="1">SUM(CB11-CA11)</f>
        <v>-16307</v>
      </c>
      <c r="CD11" s="22">
        <f ca="1">IF(CC11=0,0,IF(CA11=0,1,CC11/CA11))</f>
        <v>-0.52662683675117072</v>
      </c>
      <c r="CE11" s="87">
        <f>+DJ11</f>
        <v>1626</v>
      </c>
      <c r="CF11" s="87">
        <f ca="1">OFFSET(DJ11,0,14,1,1)</f>
        <v>990</v>
      </c>
      <c r="CG11" s="87">
        <f ca="1">SUM(CF11-CE11)</f>
        <v>-636</v>
      </c>
      <c r="CH11" s="22">
        <f ca="1">IF(CG11=0,0,IF(CE11=0,1,CG11/CE11))</f>
        <v>-0.39114391143911437</v>
      </c>
      <c r="CI11" s="87">
        <f>SUMIF($C$6:CH$6,CI$5,$C11:CH11)</f>
        <v>32591</v>
      </c>
      <c r="CJ11" s="87">
        <f ca="1">SUMIF($C$6:CI$6,CJ$5,$C11:CI11)</f>
        <v>15648</v>
      </c>
      <c r="CK11" s="87">
        <f ca="1">SUM(CJ11-CI11)</f>
        <v>-16943</v>
      </c>
      <c r="CL11" s="22">
        <f ca="1">IF(CK11=0,0,IF(CI11=0,1,CK11/CI11))</f>
        <v>-0.51986744806848517</v>
      </c>
      <c r="CM11" s="87">
        <f>+DK11</f>
        <v>1480</v>
      </c>
      <c r="CN11" s="87">
        <f ca="1">OFFSET(DK11,0,14,1,1)</f>
        <v>817</v>
      </c>
      <c r="CO11" s="87">
        <f ca="1">SUM(CN11-CM11)</f>
        <v>-663</v>
      </c>
      <c r="CP11" s="22">
        <f ca="1">IF(CO11=0,0,IF(CM11=0,1,CO11/CM11))</f>
        <v>-0.44797297297297295</v>
      </c>
      <c r="CQ11" s="87">
        <f>SUMIF($C$6:CP$6,CQ$5,$C11:CP11)</f>
        <v>34071</v>
      </c>
      <c r="CR11" s="87">
        <f ca="1">SUMIF($C$6:CQ$6,CR$5,$C11:CQ11)</f>
        <v>16465</v>
      </c>
      <c r="CS11" s="87">
        <f ca="1">SUM(CR11-CQ11)</f>
        <v>-17606</v>
      </c>
      <c r="CT11" s="22">
        <f ca="1">IF(CS11=0,0,IF(CQ11=0,1,CS11/CQ11))</f>
        <v>-0.51674444542279363</v>
      </c>
      <c r="CW11" s="12" t="s">
        <v>5</v>
      </c>
      <c r="CX11" s="81" t="s">
        <v>8</v>
      </c>
      <c r="CY11" s="16"/>
      <c r="CZ11" s="88">
        <f>SUMIF(AMB!$A$101:$A$106,'2007-2008'!CZ$7,AMB!D$101:D$106)</f>
        <v>3785</v>
      </c>
      <c r="DA11" s="88">
        <f>SUMIF(AMB!$A$101:$A$106,'2007-2008'!DA$7,AMB!E$101:E$106)</f>
        <v>3857</v>
      </c>
      <c r="DB11" s="88">
        <f>SUMIF(AMB!$A$101:$A$106,'2007-2008'!DB$7,AMB!F$101:F$106)</f>
        <v>5797</v>
      </c>
      <c r="DC11" s="88">
        <f>SUMIF(AMB!$A$101:$A$106,'2007-2008'!DC$7,AMB!G$101:G$106)</f>
        <v>5468</v>
      </c>
      <c r="DD11" s="88">
        <f>SUMIF(AMB!$A$101:$A$106,'2007-2008'!DD$7,AMB!H$101:H$106)</f>
        <v>5173</v>
      </c>
      <c r="DE11" s="88">
        <f>SUMIF(AMB!$A$101:$A$106,'2007-2008'!DE$7,AMB!I$101:I$106)</f>
        <v>1447</v>
      </c>
      <c r="DF11" s="88">
        <f>SUMIF(AMB!$A$101:$A$106,'2007-2008'!DF$7,AMB!J$101:J$106)</f>
        <v>1507</v>
      </c>
      <c r="DG11" s="88">
        <f>SUMIF(AMB!$A$101:$A$106,'2007-2008'!DG$7,AMB!K$101:K$106)</f>
        <v>1189</v>
      </c>
      <c r="DH11" s="88">
        <f>SUMIF(AMB!$A$101:$A$106,'2007-2008'!DH$7,AMB!L$101:L$106)</f>
        <v>1321</v>
      </c>
      <c r="DI11" s="88">
        <f>SUMIF(AMB!$A$101:$A$106,'2007-2008'!DI$7,AMB!M$101:M$106)</f>
        <v>1421</v>
      </c>
      <c r="DJ11" s="88">
        <f>SUMIF(AMB!$A$101:$A$106,'2007-2008'!DJ$7,AMB!N$101:N$106)</f>
        <v>1626</v>
      </c>
      <c r="DK11" s="88">
        <f>SUMIF(AMB!$A$101:$A$106,'2007-2008'!DK$7,AMB!O$101:O$106)</f>
        <v>1480</v>
      </c>
      <c r="DN11" s="88">
        <f>SUMIF(AMB!$A$101:$A$106,'2007-2008'!DN$7,AMB!D$101:D$106)</f>
        <v>1599</v>
      </c>
      <c r="DO11" s="88">
        <f>SUMIF(AMB!$A$101:$A$106,'2007-2008'!DO$7,AMB!E$101:E$106)</f>
        <v>1794</v>
      </c>
      <c r="DP11" s="88">
        <f>SUMIF(AMB!$A$101:$A$106,'2007-2008'!DP$7,AMB!F$101:F$106)</f>
        <v>1737</v>
      </c>
      <c r="DQ11" s="88">
        <f>SUMIF(AMB!$A$101:$A$106,'2007-2008'!DQ$7,AMB!G$101:G$106)</f>
        <v>1186</v>
      </c>
      <c r="DR11" s="88">
        <f>SUMIF(AMB!$A$101:$A$106,'2007-2008'!DR$7,AMB!H$101:H$106)</f>
        <v>3132</v>
      </c>
      <c r="DS11" s="88">
        <f>SUMIF(AMB!$A$101:$A$106,'2007-2008'!DS$7,AMB!I$101:I$106)</f>
        <v>1210</v>
      </c>
      <c r="DT11" s="88">
        <f>SUMIF(AMB!$A$101:$A$106,'2007-2008'!DT$7,AMB!J$101:J$106)</f>
        <v>1040</v>
      </c>
      <c r="DU11" s="88">
        <f>SUMIF(AMB!$A$101:$A$106,'2007-2008'!DU$7,AMB!K$101:K$106)</f>
        <v>1017</v>
      </c>
      <c r="DV11" s="88">
        <f>SUMIF(AMB!$A$101:$A$106,'2007-2008'!DV$7,AMB!L$101:L$106)</f>
        <v>831</v>
      </c>
      <c r="DW11" s="88">
        <f>SUMIF(AMB!$A$101:$A$106,'2007-2008'!DW$7,AMB!M$101:M$106)</f>
        <v>1112</v>
      </c>
      <c r="DX11" s="88">
        <f>SUMIF(AMB!$A$101:$A$106,'2007-2008'!DX$7,AMB!N$101:N$106)</f>
        <v>990</v>
      </c>
      <c r="DY11" s="88">
        <f>SUMIF(AMB!$A$101:$A$106,'2007-2008'!DY$7,AMB!O$101:O$106)</f>
        <v>817</v>
      </c>
      <c r="DZ11"/>
    </row>
    <row r="12" spans="1:130" s="16" customFormat="1" ht="15.6">
      <c r="A12" s="90"/>
      <c r="B12" s="27" t="s">
        <v>9</v>
      </c>
      <c r="C12" s="14">
        <f>+SUM(C9:C11)</f>
        <v>788910</v>
      </c>
      <c r="D12" s="14">
        <f ca="1">+SUM(D9:D11)</f>
        <v>648920</v>
      </c>
      <c r="E12" s="14">
        <f ca="1">SUM(E9:E11)</f>
        <v>-139990</v>
      </c>
      <c r="F12" s="15">
        <f ca="1">IF(E12=0,0,IF(C12=0,1,E12/C12))</f>
        <v>-0.17744736408462308</v>
      </c>
      <c r="G12" s="14">
        <f>SUM(G9:G11)</f>
        <v>788910</v>
      </c>
      <c r="H12" s="14">
        <f ca="1">SUM(H9:H11)</f>
        <v>648920</v>
      </c>
      <c r="I12" s="14">
        <f ca="1">SUM(I9:I11)</f>
        <v>-139990</v>
      </c>
      <c r="J12" s="15">
        <f ca="1">IF(I12=0,0,IF(G12=0,1,I12/G12))</f>
        <v>-0.17744736408462308</v>
      </c>
      <c r="K12" s="14">
        <f>+SUM(K9:K11)</f>
        <v>689749</v>
      </c>
      <c r="L12" s="14">
        <f ca="1">+SUM(L9:L11)</f>
        <v>609029</v>
      </c>
      <c r="M12" s="14">
        <f ca="1">SUM(M9:M11)</f>
        <v>-80720</v>
      </c>
      <c r="N12" s="15">
        <f ca="1">IF(M12=0,0,IF(K12=0,1,M12/K12))</f>
        <v>-0.11702807832994321</v>
      </c>
      <c r="O12" s="14">
        <f>SUM(O9:O11)</f>
        <v>1478659</v>
      </c>
      <c r="P12" s="14">
        <f ca="1">SUM(P9:P11)</f>
        <v>1257949</v>
      </c>
      <c r="Q12" s="14">
        <f ca="1">SUM(Q9:Q11)</f>
        <v>-220710</v>
      </c>
      <c r="R12" s="15">
        <f ca="1">IF(Q12=0,0,IF(O12=0,1,Q12/O12))</f>
        <v>-0.14926362332356546</v>
      </c>
      <c r="S12" s="14">
        <f>+SUM(S9:S11)</f>
        <v>822697</v>
      </c>
      <c r="T12" s="14">
        <f ca="1">+SUM(T9:T11)</f>
        <v>627406</v>
      </c>
      <c r="U12" s="14">
        <f ca="1">SUM(U9:U11)</f>
        <v>-195291</v>
      </c>
      <c r="V12" s="15">
        <f ca="1">IF(U12=0,0,IF(S12=0,1,U12/S12))</f>
        <v>-0.23737901074150022</v>
      </c>
      <c r="W12" s="14">
        <f>SUM(W9:W11)</f>
        <v>2301356</v>
      </c>
      <c r="X12" s="14">
        <f ca="1">SUM(X9:X11)</f>
        <v>1885355</v>
      </c>
      <c r="Y12" s="14">
        <f ca="1">SUM(Y9:Y11)</f>
        <v>-416001</v>
      </c>
      <c r="Z12" s="15">
        <f ca="1">IF(Y12=0,0,IF(W12=0,1,Y12/W12))</f>
        <v>-0.18076342817017446</v>
      </c>
      <c r="AA12" s="14">
        <f>+SUM(AA9:AA11)</f>
        <v>768663</v>
      </c>
      <c r="AB12" s="14">
        <f ca="1">+SUM(AB9:AB11)</f>
        <v>637608</v>
      </c>
      <c r="AC12" s="14">
        <f ca="1">SUM(AC9:AC11)</f>
        <v>-131055</v>
      </c>
      <c r="AD12" s="15">
        <f ca="1">IF(AC12=0,0,IF(AA12=0,1,AC12/AA12))</f>
        <v>-0.1704973440896726</v>
      </c>
      <c r="AE12" s="14">
        <f>SUM(AE9:AE11)</f>
        <v>3070019</v>
      </c>
      <c r="AF12" s="14">
        <f ca="1">SUM(AF9:AF11)</f>
        <v>2522963</v>
      </c>
      <c r="AG12" s="14">
        <f ca="1">SUM(AG9:AG11)</f>
        <v>-547056</v>
      </c>
      <c r="AH12" s="15">
        <f ca="1">IF(AG12=0,0,IF(AE12=0,1,AG12/AE12))</f>
        <v>-0.17819303398448022</v>
      </c>
      <c r="AI12" s="14">
        <f>+SUM(AI9:AI11)</f>
        <v>803086</v>
      </c>
      <c r="AJ12" s="14">
        <f ca="1">+SUM(AJ9:AJ11)</f>
        <v>650291</v>
      </c>
      <c r="AK12" s="14">
        <f ca="1">SUM(AK9:AK11)</f>
        <v>-152795</v>
      </c>
      <c r="AL12" s="15">
        <f ca="1">IF(AK12=0,0,IF(AI12=0,1,AK12/AI12))</f>
        <v>-0.19025982273380435</v>
      </c>
      <c r="AM12" s="14">
        <f>SUM(AM9:AM11)</f>
        <v>3873105</v>
      </c>
      <c r="AN12" s="14">
        <f ca="1">SUM(AN9:AN11)</f>
        <v>3173254</v>
      </c>
      <c r="AO12" s="14">
        <f ca="1">SUM(AO9:AO11)</f>
        <v>-699851</v>
      </c>
      <c r="AP12" s="15">
        <f ca="1">IF(AO12=0,0,IF(AM12=0,1,AO12/AM12))</f>
        <v>-0.18069507539816246</v>
      </c>
      <c r="AQ12" s="14">
        <f>+SUM(AQ9:AQ11)</f>
        <v>775068</v>
      </c>
      <c r="AR12" s="14">
        <f ca="1">+SUM(AR9:AR11)</f>
        <v>637553</v>
      </c>
      <c r="AS12" s="14">
        <f ca="1">SUM(AS9:AS11)</f>
        <v>-137515</v>
      </c>
      <c r="AT12" s="15">
        <f ca="1">IF(AS12=0,0,IF(AQ12=0,1,AS12/AQ12))</f>
        <v>-0.17742314222752067</v>
      </c>
      <c r="AU12" s="14">
        <f>SUM(AU9:AU11)</f>
        <v>4648173</v>
      </c>
      <c r="AV12" s="14">
        <f ca="1">SUM(AV9:AV11)</f>
        <v>3810807</v>
      </c>
      <c r="AW12" s="14">
        <f ca="1">SUM(AW9:AW11)</f>
        <v>-837366</v>
      </c>
      <c r="AX12" s="15">
        <f ca="1">IF(AW12=0,0,IF(AU12=0,1,AW12/AU12))</f>
        <v>-0.18014949099355812</v>
      </c>
      <c r="AY12" s="14">
        <f>+SUM(AY9:AY11)</f>
        <v>754534</v>
      </c>
      <c r="AZ12" s="14">
        <f ca="1">+SUM(AZ9:AZ11)</f>
        <v>615238</v>
      </c>
      <c r="BA12" s="14">
        <f ca="1">SUM(BA9:BA11)</f>
        <v>-139296</v>
      </c>
      <c r="BB12" s="15">
        <f ca="1">IF(BA12=0,0,IF(AY12=0,1,BA12/AY12))</f>
        <v>-0.18461195916950066</v>
      </c>
      <c r="BC12" s="14">
        <f>SUM(BC9:BC11)</f>
        <v>5402707</v>
      </c>
      <c r="BD12" s="14">
        <f ca="1">SUM(BD9:BD11)</f>
        <v>4426045</v>
      </c>
      <c r="BE12" s="14">
        <f ca="1">SUM(BE9:BE11)</f>
        <v>-976662</v>
      </c>
      <c r="BF12" s="15">
        <f ca="1">IF(BE12=0,0,IF(BC12=0,1,BE12/BC12))</f>
        <v>-0.18077271264201444</v>
      </c>
      <c r="BG12" s="14">
        <f>+SUM(BG9:BG11)</f>
        <v>835962</v>
      </c>
      <c r="BH12" s="14">
        <f ca="1">+SUM(BH9:BH11)</f>
        <v>668853</v>
      </c>
      <c r="BI12" s="14">
        <f ca="1">SUM(BI9:BI11)</f>
        <v>-167109</v>
      </c>
      <c r="BJ12" s="15">
        <f ca="1">IF(BI12=0,0,IF(BG12=0,1,BI12/BG12))</f>
        <v>-0.19990023469966339</v>
      </c>
      <c r="BK12" s="14">
        <f>SUM(BK9:BK11)</f>
        <v>6238669</v>
      </c>
      <c r="BL12" s="14">
        <f ca="1">SUM(BL9:BL11)</f>
        <v>5094898</v>
      </c>
      <c r="BM12" s="14">
        <f ca="1">SUM(BM9:BM11)</f>
        <v>-1143771</v>
      </c>
      <c r="BN12" s="15">
        <f ca="1">IF(BM12=0,0,IF(BK12=0,1,BM12/BK12))</f>
        <v>-0.18333574036385006</v>
      </c>
      <c r="BO12" s="14">
        <f>+SUM(BO9:BO11)</f>
        <v>738811</v>
      </c>
      <c r="BP12" s="14">
        <f ca="1">+SUM(BP9:BP11)</f>
        <v>595501</v>
      </c>
      <c r="BQ12" s="14">
        <f ca="1">SUM(BQ9:BQ11)</f>
        <v>-143310</v>
      </c>
      <c r="BR12" s="15">
        <f ca="1">IF(BQ12=0,0,IF(BO12=0,1,BQ12/BO12))</f>
        <v>-0.19397383092563592</v>
      </c>
      <c r="BS12" s="14">
        <f>SUM(BS9:BS11)</f>
        <v>6977480</v>
      </c>
      <c r="BT12" s="14">
        <f ca="1">SUM(BT9:BT11)</f>
        <v>5690399</v>
      </c>
      <c r="BU12" s="14">
        <f ca="1">SUM(BU9:BU11)</f>
        <v>-1287081</v>
      </c>
      <c r="BV12" s="15">
        <f ca="1">IF(BU12=0,0,IF(BS12=0,1,BU12/BS12))</f>
        <v>-0.18446215539134472</v>
      </c>
      <c r="BW12" s="14">
        <f>+SUM(BW9:BW11)</f>
        <v>766990</v>
      </c>
      <c r="BX12" s="14">
        <f ca="1">+SUM(BX9:BX11)</f>
        <v>604827</v>
      </c>
      <c r="BY12" s="14">
        <f ca="1">SUM(BY9:BY11)</f>
        <v>-162163</v>
      </c>
      <c r="BZ12" s="15">
        <f ca="1">IF(BY12=0,0,IF(BW12=0,1,BY12/BW12))</f>
        <v>-0.21142778914979335</v>
      </c>
      <c r="CA12" s="14">
        <f>SUM(CA9:CA11)</f>
        <v>7744470</v>
      </c>
      <c r="CB12" s="14">
        <f ca="1">SUM(CB9:CB11)</f>
        <v>6295226</v>
      </c>
      <c r="CC12" s="14">
        <f ca="1">SUM(CC9:CC11)</f>
        <v>-1449244</v>
      </c>
      <c r="CD12" s="15">
        <f ca="1">IF(CC12=0,0,IF(CA12=0,1,CC12/CA12))</f>
        <v>-0.18713275408129931</v>
      </c>
      <c r="CE12" s="14">
        <f>+SUM(CE9:CE11)</f>
        <v>716787</v>
      </c>
      <c r="CF12" s="14">
        <f ca="1">+SUM(CF9:CF11)</f>
        <v>552999</v>
      </c>
      <c r="CG12" s="14">
        <f ca="1">SUM(CG9:CG11)</f>
        <v>-163788</v>
      </c>
      <c r="CH12" s="15">
        <f ca="1">IF(CG12=0,0,IF(CE12=0,1,CG12/CE12))</f>
        <v>-0.22850302809621267</v>
      </c>
      <c r="CI12" s="14">
        <f>SUM(CI9:CI11)</f>
        <v>8461257</v>
      </c>
      <c r="CJ12" s="14">
        <f ca="1">SUM(CJ9:CJ11)</f>
        <v>6848225</v>
      </c>
      <c r="CK12" s="14">
        <f ca="1">SUM(CK9:CK11)</f>
        <v>-1613032</v>
      </c>
      <c r="CL12" s="15">
        <f ca="1">IF(CK12=0,0,IF(CI12=0,1,CK12/CI12))</f>
        <v>-0.19063739583846703</v>
      </c>
      <c r="CM12" s="14">
        <f>+SUM(CM9:CM11)</f>
        <v>621178</v>
      </c>
      <c r="CN12" s="14">
        <f ca="1">+SUM(CN9:CN11)</f>
        <v>501080</v>
      </c>
      <c r="CO12" s="14">
        <f ca="1">SUM(CO9:CO11)</f>
        <v>-120098</v>
      </c>
      <c r="CP12" s="15">
        <f ca="1">IF(CO12=0,0,IF(CM12=0,1,CO12/CM12))</f>
        <v>-0.1933391073090161</v>
      </c>
      <c r="CQ12" s="14">
        <f>SUM(CQ9:CQ11)</f>
        <v>9082435</v>
      </c>
      <c r="CR12" s="14">
        <f ca="1">SUM(CR9:CR11)</f>
        <v>7349305</v>
      </c>
      <c r="CS12" s="14">
        <f ca="1">SUM(CS9:CS11)</f>
        <v>-1733130</v>
      </c>
      <c r="CT12" s="15">
        <f ca="1">IF(CS12=0,0,IF(CQ12=0,1,CS12/CQ12))</f>
        <v>-0.19082217489032402</v>
      </c>
      <c r="CW12" s="12"/>
      <c r="CX12" s="12"/>
      <c r="CZ12" s="89"/>
      <c r="DA12" s="89"/>
      <c r="DB12" s="89"/>
      <c r="DC12" s="89"/>
      <c r="DD12" s="89"/>
      <c r="DE12" s="89"/>
      <c r="DF12" s="89"/>
      <c r="DG12" s="89"/>
      <c r="DH12" s="89"/>
      <c r="DI12" s="89"/>
      <c r="DJ12" s="89"/>
      <c r="DK12" s="89"/>
      <c r="DL12" s="12"/>
      <c r="DM12" s="12"/>
      <c r="DN12" s="89"/>
      <c r="DO12" s="89"/>
      <c r="DP12" s="89"/>
      <c r="DQ12" s="89"/>
      <c r="DR12" s="89"/>
      <c r="DS12" s="89"/>
      <c r="DT12" s="89"/>
      <c r="DU12" s="89"/>
      <c r="DV12" s="89"/>
      <c r="DW12" s="89"/>
      <c r="DX12" s="89"/>
      <c r="DY12" s="89"/>
      <c r="DZ12"/>
    </row>
    <row r="13" spans="1:130" s="12" customFormat="1" ht="15.6">
      <c r="A13" s="91"/>
      <c r="B13" s="28"/>
      <c r="C13" s="9"/>
      <c r="D13" s="9"/>
      <c r="E13" s="10"/>
      <c r="F13" s="11"/>
      <c r="G13" s="9"/>
      <c r="H13" s="13"/>
      <c r="I13" s="10"/>
      <c r="J13" s="11"/>
      <c r="K13" s="9"/>
      <c r="L13" s="9"/>
      <c r="M13" s="10"/>
      <c r="N13" s="11"/>
      <c r="O13" s="9"/>
      <c r="P13" s="13"/>
      <c r="Q13" s="10"/>
      <c r="R13" s="11"/>
      <c r="S13" s="9"/>
      <c r="T13" s="9"/>
      <c r="U13" s="10"/>
      <c r="V13" s="11"/>
      <c r="W13" s="9"/>
      <c r="X13" s="13"/>
      <c r="Y13" s="10"/>
      <c r="Z13" s="11"/>
      <c r="AA13" s="9"/>
      <c r="AB13" s="9"/>
      <c r="AC13" s="10"/>
      <c r="AD13" s="11"/>
      <c r="AE13" s="9"/>
      <c r="AF13" s="13"/>
      <c r="AG13" s="10"/>
      <c r="AH13" s="11"/>
      <c r="AI13" s="9"/>
      <c r="AJ13" s="9"/>
      <c r="AK13" s="10"/>
      <c r="AL13" s="11"/>
      <c r="AM13" s="9"/>
      <c r="AN13" s="13"/>
      <c r="AO13" s="10"/>
      <c r="AP13" s="11"/>
      <c r="AQ13" s="9"/>
      <c r="AR13" s="9"/>
      <c r="AS13" s="10"/>
      <c r="AT13" s="11"/>
      <c r="AU13" s="9"/>
      <c r="AV13" s="13"/>
      <c r="AW13" s="10"/>
      <c r="AX13" s="11"/>
      <c r="AY13" s="9"/>
      <c r="AZ13" s="9"/>
      <c r="BA13" s="10"/>
      <c r="BB13" s="11"/>
      <c r="BC13" s="9"/>
      <c r="BD13" s="13"/>
      <c r="BE13" s="10"/>
      <c r="BF13" s="11"/>
      <c r="BG13" s="9"/>
      <c r="BH13" s="9"/>
      <c r="BI13" s="10"/>
      <c r="BJ13" s="11"/>
      <c r="BK13" s="9"/>
      <c r="BL13" s="13"/>
      <c r="BM13" s="10"/>
      <c r="BN13" s="11"/>
      <c r="BO13" s="9"/>
      <c r="BP13" s="9"/>
      <c r="BQ13" s="10"/>
      <c r="BR13" s="11"/>
      <c r="BS13" s="9"/>
      <c r="BT13" s="13"/>
      <c r="BU13" s="10"/>
      <c r="BV13" s="11"/>
      <c r="BW13" s="9"/>
      <c r="BX13" s="9"/>
      <c r="BY13" s="10"/>
      <c r="BZ13" s="11"/>
      <c r="CA13" s="9"/>
      <c r="CB13" s="13"/>
      <c r="CC13" s="10"/>
      <c r="CD13" s="11"/>
      <c r="CE13" s="9"/>
      <c r="CF13" s="9"/>
      <c r="CG13" s="10"/>
      <c r="CH13" s="11"/>
      <c r="CI13" s="9"/>
      <c r="CJ13" s="13"/>
      <c r="CK13" s="10"/>
      <c r="CL13" s="11"/>
      <c r="CM13" s="9"/>
      <c r="CN13" s="9"/>
      <c r="CO13" s="10"/>
      <c r="CP13" s="11"/>
      <c r="CQ13" s="9"/>
      <c r="CR13" s="13"/>
      <c r="CS13" s="10"/>
      <c r="CT13" s="11"/>
      <c r="CY13" s="16"/>
      <c r="CZ13" s="89"/>
      <c r="DA13" s="89"/>
      <c r="DB13" s="89"/>
      <c r="DC13" s="89"/>
      <c r="DD13" s="89"/>
      <c r="DE13" s="89"/>
      <c r="DF13" s="89"/>
      <c r="DG13" s="89"/>
      <c r="DH13" s="89"/>
      <c r="DI13" s="89"/>
      <c r="DJ13" s="89"/>
      <c r="DK13" s="89"/>
      <c r="DN13" s="89"/>
      <c r="DO13" s="89"/>
      <c r="DP13" s="89"/>
      <c r="DQ13" s="89"/>
      <c r="DR13" s="89"/>
      <c r="DS13" s="89"/>
      <c r="DT13" s="89"/>
      <c r="DU13" s="89"/>
      <c r="DV13" s="89"/>
      <c r="DW13" s="89"/>
      <c r="DX13" s="89"/>
      <c r="DY13" s="89"/>
      <c r="DZ13"/>
    </row>
    <row r="14" spans="1:130" s="12" customFormat="1" ht="15" customHeight="1">
      <c r="A14" s="99"/>
      <c r="B14" s="31" t="s">
        <v>6</v>
      </c>
      <c r="C14" s="21">
        <f>+CZ14</f>
        <v>230203</v>
      </c>
      <c r="D14" s="21">
        <f ca="1">OFFSET(CZ14,0,14,1,1)</f>
        <v>223608</v>
      </c>
      <c r="E14" s="21">
        <f ca="1">SUM(D14-C14)</f>
        <v>-6595</v>
      </c>
      <c r="F14" s="22">
        <f ca="1">IF(E14=0,0,IF(C14=0,1,E14/C14))</f>
        <v>-2.8648627515714391E-2</v>
      </c>
      <c r="G14" s="21">
        <f>SUMIF($C$6:F$6,G$5,$C14:F14)</f>
        <v>230203</v>
      </c>
      <c r="H14" s="21">
        <f ca="1">SUMIF($C$6:G$6,H$5,$C14:G14)</f>
        <v>223608</v>
      </c>
      <c r="I14" s="21">
        <f ca="1">SUM(H14-G14)</f>
        <v>-6595</v>
      </c>
      <c r="J14" s="22">
        <f ca="1">IF(I14=0,0,IF(G14=0,1,I14/G14))</f>
        <v>-2.8648627515714391E-2</v>
      </c>
      <c r="K14" s="21">
        <f>+DA14</f>
        <v>203963</v>
      </c>
      <c r="L14" s="21">
        <f ca="1">OFFSET(DA14,0,14,1,1)</f>
        <v>204616</v>
      </c>
      <c r="M14" s="21">
        <f ca="1">SUM(L14-K14)</f>
        <v>653</v>
      </c>
      <c r="N14" s="22">
        <f ca="1">IF(M14=0,0,IF(K14=0,1,M14/K14))</f>
        <v>3.2015610674485076E-3</v>
      </c>
      <c r="O14" s="21">
        <f>SUMIF($C$6:N$6,O$5,$C14:N14)</f>
        <v>434166</v>
      </c>
      <c r="P14" s="21">
        <f ca="1">SUMIF($C$6:O$6,P$5,$C14:O14)</f>
        <v>428224</v>
      </c>
      <c r="Q14" s="21">
        <f ca="1">SUM(P14-O14)</f>
        <v>-5942</v>
      </c>
      <c r="R14" s="22">
        <f ca="1">IF(Q14=0,0,IF(O14=0,1,Q14/O14))</f>
        <v>-1.3686009498671015E-2</v>
      </c>
      <c r="S14" s="21">
        <f>+DB14</f>
        <v>266225</v>
      </c>
      <c r="T14" s="21">
        <f ca="1">OFFSET(DB14,0,14,1,1)</f>
        <v>263921</v>
      </c>
      <c r="U14" s="21">
        <f ca="1">SUM(T14-S14)</f>
        <v>-2304</v>
      </c>
      <c r="V14" s="22">
        <f ca="1">IF(U14=0,0,IF(S14=0,1,U14/S14))</f>
        <v>-8.6543337402573018E-3</v>
      </c>
      <c r="W14" s="21">
        <f>SUMIF($C$6:V$6,W$5,$C14:V14)</f>
        <v>700391</v>
      </c>
      <c r="X14" s="21">
        <f ca="1">SUMIF($C$6:W$6,X$5,$C14:W14)</f>
        <v>692145</v>
      </c>
      <c r="Y14" s="21">
        <f ca="1">SUM(X14-W14)</f>
        <v>-8246</v>
      </c>
      <c r="Z14" s="22">
        <f ca="1">IF(Y14=0,0,IF(W14=0,1,Y14/W14))</f>
        <v>-1.1773423701903651E-2</v>
      </c>
      <c r="AA14" s="21">
        <f>+DC14</f>
        <v>267492</v>
      </c>
      <c r="AB14" s="21">
        <f ca="1">OFFSET(DC14,0,14,1,1)</f>
        <v>263086</v>
      </c>
      <c r="AC14" s="21">
        <f ca="1">SUM(AB14-AA14)</f>
        <v>-4406</v>
      </c>
      <c r="AD14" s="22">
        <f ca="1">IF(AC14=0,0,IF(AA14=0,1,AC14/AA14))</f>
        <v>-1.6471520643608035E-2</v>
      </c>
      <c r="AE14" s="21">
        <f>SUMIF($C$6:AD$6,AE$5,$C14:AD14)</f>
        <v>967883</v>
      </c>
      <c r="AF14" s="21">
        <f ca="1">SUMIF($C$6:AE$6,AF$5,$C14:AE14)</f>
        <v>955231</v>
      </c>
      <c r="AG14" s="21">
        <f ca="1">SUM(AF14-AE14)</f>
        <v>-12652</v>
      </c>
      <c r="AH14" s="22">
        <f ca="1">IF(AG14=0,0,IF(AE14=0,1,AG14/AE14))</f>
        <v>-1.3071827896553612E-2</v>
      </c>
      <c r="AI14" s="21">
        <f>+DD14</f>
        <v>297175</v>
      </c>
      <c r="AJ14" s="21">
        <f ca="1">OFFSET(DD14,0,14,1,1)</f>
        <v>306467</v>
      </c>
      <c r="AK14" s="21">
        <f ca="1">SUM(AJ14-AI14)</f>
        <v>9292</v>
      </c>
      <c r="AL14" s="22">
        <f ca="1">IF(AK14=0,0,IF(AI14=0,1,AK14/AI14))</f>
        <v>3.1267771515100531E-2</v>
      </c>
      <c r="AM14" s="21">
        <f>SUMIF($C$6:AL$6,AM$5,$C14:AL14)</f>
        <v>1265058</v>
      </c>
      <c r="AN14" s="21">
        <f ca="1">SUMIF($C$6:AM$6,AN$5,$C14:AM14)</f>
        <v>1261698</v>
      </c>
      <c r="AO14" s="21">
        <f ca="1">SUM(AN14-AM14)</f>
        <v>-3360</v>
      </c>
      <c r="AP14" s="22">
        <f ca="1">IF(AO14=0,0,IF(AM14=0,1,AO14/AM14))</f>
        <v>-2.6560047049226203E-3</v>
      </c>
      <c r="AQ14" s="21">
        <f>+DE14</f>
        <v>311346</v>
      </c>
      <c r="AR14" s="21">
        <f ca="1">OFFSET(DE14,0,14,1,1)</f>
        <v>308000</v>
      </c>
      <c r="AS14" s="21">
        <f ca="1">SUM(AR14-AQ14)</f>
        <v>-3346</v>
      </c>
      <c r="AT14" s="22">
        <f ca="1">IF(AS14=0,0,IF(AQ14=0,1,AS14/AQ14))</f>
        <v>-1.074688610099375E-2</v>
      </c>
      <c r="AU14" s="21">
        <f>SUMIF($C$6:AT$6,AU$5,$C14:AT14)</f>
        <v>1576404</v>
      </c>
      <c r="AV14" s="21">
        <f ca="1">SUMIF($C$6:AU$6,AV$5,$C14:AU14)</f>
        <v>1569698</v>
      </c>
      <c r="AW14" s="21">
        <f ca="1">SUM(AV14-AU14)</f>
        <v>-6706</v>
      </c>
      <c r="AX14" s="22">
        <f ca="1">IF(AW14=0,0,IF(AU14=0,1,AW14/AU14))</f>
        <v>-4.2539856534238689E-3</v>
      </c>
      <c r="AY14" s="21">
        <f>+DF14</f>
        <v>361130</v>
      </c>
      <c r="AZ14" s="21">
        <f ca="1">OFFSET(DF14,0,14,1,1)</f>
        <v>355859</v>
      </c>
      <c r="BA14" s="21">
        <f ca="1">SUM(AZ14-AY14)</f>
        <v>-5271</v>
      </c>
      <c r="BB14" s="22">
        <f ca="1">IF(BA14=0,0,IF(AY14=0,1,BA14/AY14))</f>
        <v>-1.4595851909284745E-2</v>
      </c>
      <c r="BC14" s="21">
        <f>SUMIF($C$6:BB$6,BC$5,$C14:BB14)</f>
        <v>1937534</v>
      </c>
      <c r="BD14" s="21">
        <f ca="1">SUMIF($C$6:BC$6,BD$5,$C14:BC14)</f>
        <v>1925557</v>
      </c>
      <c r="BE14" s="21">
        <f ca="1">SUM(BD14-BC14)</f>
        <v>-11977</v>
      </c>
      <c r="BF14" s="22">
        <f ca="1">IF(BE14=0,0,IF(BC14=0,1,BE14/BC14))</f>
        <v>-6.1815689427901655E-3</v>
      </c>
      <c r="BG14" s="21">
        <f>+DG14</f>
        <v>362911</v>
      </c>
      <c r="BH14" s="21">
        <f ca="1">OFFSET(DG14,0,14,1,1)</f>
        <v>385329</v>
      </c>
      <c r="BI14" s="21">
        <f ca="1">SUM(BH14-BG14)</f>
        <v>22418</v>
      </c>
      <c r="BJ14" s="22">
        <f ca="1">IF(BI14=0,0,IF(BG14=0,1,BI14/BG14))</f>
        <v>6.1772721135485008E-2</v>
      </c>
      <c r="BK14" s="21">
        <f>SUMIF($C$6:BJ$6,BK$5,$C14:BJ14)</f>
        <v>2300445</v>
      </c>
      <c r="BL14" s="21">
        <f ca="1">SUMIF($C$6:BK$6,BL$5,$C14:BK14)</f>
        <v>2310886</v>
      </c>
      <c r="BM14" s="21">
        <f ca="1">SUM(BL14-BK14)</f>
        <v>10441</v>
      </c>
      <c r="BN14" s="22">
        <f ca="1">IF(BM14=0,0,IF(BK14=0,1,BM14/BK14))</f>
        <v>4.5386870801084134E-3</v>
      </c>
      <c r="BO14" s="21">
        <f>+DH14</f>
        <v>289293</v>
      </c>
      <c r="BP14" s="21">
        <f ca="1">OFFSET(DH14,0,14,1,1)</f>
        <v>280283</v>
      </c>
      <c r="BQ14" s="21">
        <f ca="1">SUM(BP14-BO14)</f>
        <v>-9010</v>
      </c>
      <c r="BR14" s="22">
        <f ca="1">IF(BQ14=0,0,IF(BO14=0,1,BQ14/BO14))</f>
        <v>-3.1144894622407042E-2</v>
      </c>
      <c r="BS14" s="21">
        <f>SUMIF($C$6:BR$6,BS$5,$C14:BR14)</f>
        <v>2589738</v>
      </c>
      <c r="BT14" s="21">
        <f ca="1">SUMIF($C$6:BS$6,BT$5,$C14:BS14)</f>
        <v>2591169</v>
      </c>
      <c r="BU14" s="21">
        <f ca="1">SUM(BT14-BS14)</f>
        <v>1431</v>
      </c>
      <c r="BV14" s="22">
        <f ca="1">IF(BU14=0,0,IF(BS14=0,1,BU14/BS14))</f>
        <v>5.5256554910187831E-4</v>
      </c>
      <c r="BW14" s="21">
        <f>+DI14</f>
        <v>294555</v>
      </c>
      <c r="BX14" s="21">
        <f ca="1">OFFSET(DI14,0,14,1,1)</f>
        <v>277422</v>
      </c>
      <c r="BY14" s="21">
        <f ca="1">SUM(BX14-BW14)</f>
        <v>-17133</v>
      </c>
      <c r="BZ14" s="22">
        <f ca="1">IF(BY14=0,0,IF(BW14=0,1,BY14/BW14))</f>
        <v>-5.8165707592809493E-2</v>
      </c>
      <c r="CA14" s="21">
        <f>SUMIF($C$6:BZ$6,CA$5,$C14:BZ14)</f>
        <v>2884293</v>
      </c>
      <c r="CB14" s="21">
        <f ca="1">SUMIF($C$6:CA$6,CB$5,$C14:CA14)</f>
        <v>2868591</v>
      </c>
      <c r="CC14" s="21">
        <f ca="1">SUM(CB14-CA14)</f>
        <v>-15702</v>
      </c>
      <c r="CD14" s="22">
        <f ca="1">IF(CC14=0,0,IF(CA14=0,1,CC14/CA14))</f>
        <v>-5.4439684179103855E-3</v>
      </c>
      <c r="CE14" s="21">
        <f>+DJ14</f>
        <v>283973</v>
      </c>
      <c r="CF14" s="21">
        <f ca="1">OFFSET(DJ14,0,14,1,1)</f>
        <v>245768</v>
      </c>
      <c r="CG14" s="21">
        <f ca="1">SUM(CF14-CE14)</f>
        <v>-38205</v>
      </c>
      <c r="CH14" s="22">
        <f ca="1">IF(CG14=0,0,IF(CE14=0,1,CG14/CE14))</f>
        <v>-0.13453743841844118</v>
      </c>
      <c r="CI14" s="21">
        <f>SUMIF($C$6:CH$6,CI$5,$C14:CH14)</f>
        <v>3168266</v>
      </c>
      <c r="CJ14" s="21">
        <f ca="1">SUMIF($C$6:CI$6,CJ$5,$C14:CI14)</f>
        <v>3114359</v>
      </c>
      <c r="CK14" s="21">
        <f ca="1">SUM(CJ14-CI14)</f>
        <v>-53907</v>
      </c>
      <c r="CL14" s="22">
        <f ca="1">IF(CK14=0,0,IF(CI14=0,1,CK14/CI14))</f>
        <v>-1.701466985410947E-2</v>
      </c>
      <c r="CM14" s="21">
        <f>+DK14</f>
        <v>255782</v>
      </c>
      <c r="CN14" s="21">
        <f ca="1">OFFSET(DK14,0,14,1,1)</f>
        <v>225285</v>
      </c>
      <c r="CO14" s="21">
        <f ca="1">SUM(CN14-CM14)</f>
        <v>-30497</v>
      </c>
      <c r="CP14" s="22">
        <f ca="1">IF(CO14=0,0,IF(CM14=0,1,CO14/CM14))</f>
        <v>-0.11923043842021722</v>
      </c>
      <c r="CQ14" s="21">
        <f>SUMIF($C$6:CP$6,CQ$5,$C14:CP14)</f>
        <v>3424048</v>
      </c>
      <c r="CR14" s="21">
        <f ca="1">SUMIF($C$6:CQ$6,CR$5,$C14:CQ14)</f>
        <v>3339644</v>
      </c>
      <c r="CS14" s="21">
        <f ca="1">SUM(CR14-CQ14)</f>
        <v>-84404</v>
      </c>
      <c r="CT14" s="22">
        <f ca="1">IF(CS14=0,0,IF(CQ14=0,1,CS14/CQ14))</f>
        <v>-2.465035536884997E-2</v>
      </c>
      <c r="CW14" s="12" t="s">
        <v>10</v>
      </c>
      <c r="CX14" s="81" t="s">
        <v>6</v>
      </c>
      <c r="CZ14" s="88">
        <f>SUMIF(BWB!$A$73:$A$78,'2007-2008'!CZ$7,BWB!D$73:D$78)</f>
        <v>230203</v>
      </c>
      <c r="DA14" s="88">
        <f>SUMIF(BWB!$A$73:$A$78,'2007-2008'!DA$7,BWB!E$73:E$78)</f>
        <v>203963</v>
      </c>
      <c r="DB14" s="88">
        <f>SUMIF(BWB!$A$73:$A$78,'2007-2008'!DB$7,BWB!F$73:F$78)</f>
        <v>266225</v>
      </c>
      <c r="DC14" s="88">
        <f>SUMIF(BWB!$A$73:$A$78,'2007-2008'!DC$7,BWB!G$73:G$78)</f>
        <v>267492</v>
      </c>
      <c r="DD14" s="88">
        <f>SUMIF(BWB!$A$73:$A$78,'2007-2008'!DD$7,BWB!H$73:H$78)</f>
        <v>297175</v>
      </c>
      <c r="DE14" s="88">
        <f>SUMIF(BWB!$A$73:$A$78,'2007-2008'!DE$7,BWB!I$73:I$78)</f>
        <v>311346</v>
      </c>
      <c r="DF14" s="88">
        <f>SUMIF(BWB!$A$73:$A$78,'2007-2008'!DF$7,BWB!J$73:J$78)</f>
        <v>361130</v>
      </c>
      <c r="DG14" s="88">
        <f>SUMIF(BWB!$A$73:$A$78,'2007-2008'!DG$7,BWB!K$73:K$78)</f>
        <v>362911</v>
      </c>
      <c r="DH14" s="88">
        <f>SUMIF(BWB!$A$73:$A$78,'2007-2008'!DH$7,BWB!L$73:L$78)</f>
        <v>289293</v>
      </c>
      <c r="DI14" s="88">
        <f>SUMIF(BWB!$A$73:$A$78,'2007-2008'!DI$7,BWB!M$73:M$78)</f>
        <v>294555</v>
      </c>
      <c r="DJ14" s="88">
        <f>SUMIF(BWB!$A$73:$A$78,'2007-2008'!DJ$7,BWB!N$73:N$78)</f>
        <v>283973</v>
      </c>
      <c r="DK14" s="88">
        <f>SUMIF(BWB!$A$73:$A$78,'2007-2008'!DK$7,BWB!O$73:O$78)</f>
        <v>255782</v>
      </c>
      <c r="DN14" s="88">
        <f>SUMIF(BWB!$A$73:$A$78,'2007-2008'!DN$7,BWB!D$73:D$78)</f>
        <v>223608</v>
      </c>
      <c r="DO14" s="88">
        <f>SUMIF(BWB!$A$73:$A$78,'2007-2008'!DO$7,BWB!E$73:E$78)</f>
        <v>204616</v>
      </c>
      <c r="DP14" s="88">
        <f>SUMIF(BWB!$A$73:$A$78,'2007-2008'!DP$7,BWB!F$73:F$78)</f>
        <v>263921</v>
      </c>
      <c r="DQ14" s="88">
        <f>SUMIF(BWB!$A$73:$A$78,'2007-2008'!DQ$7,BWB!G$73:G$78)</f>
        <v>263086</v>
      </c>
      <c r="DR14" s="88">
        <f>SUMIF(BWB!$A$73:$A$78,'2007-2008'!DR$7,BWB!H$73:H$78)</f>
        <v>306467</v>
      </c>
      <c r="DS14" s="88">
        <f>SUMIF(BWB!$A$73:$A$78,'2007-2008'!DS$7,BWB!I$73:I$78)</f>
        <v>308000</v>
      </c>
      <c r="DT14" s="88">
        <f>SUMIF(BWB!$A$73:$A$78,'2007-2008'!DT$7,BWB!J$73:J$78)</f>
        <v>355859</v>
      </c>
      <c r="DU14" s="88">
        <f>SUMIF(BWB!$A$73:$A$78,'2007-2008'!DU$7,BWB!K$73:K$78)</f>
        <v>385329</v>
      </c>
      <c r="DV14" s="88">
        <f>SUMIF(BWB!$A$73:$A$78,'2007-2008'!DV$7,BWB!L$73:L$78)</f>
        <v>280283</v>
      </c>
      <c r="DW14" s="88">
        <f>SUMIF(BWB!$A$73:$A$78,'2007-2008'!DW$7,BWB!M$73:M$78)</f>
        <v>277422</v>
      </c>
      <c r="DX14" s="88">
        <f>SUMIF(BWB!$A$73:$A$78,'2007-2008'!DX$7,BWB!N$73:N$78)</f>
        <v>245768</v>
      </c>
      <c r="DY14" s="88">
        <f>SUMIF(BWB!$A$73:$A$78,'2007-2008'!DY$7,BWB!O$73:O$78)</f>
        <v>225285</v>
      </c>
      <c r="DZ14"/>
    </row>
    <row r="15" spans="1:130" s="12" customFormat="1" ht="15.6">
      <c r="A15" s="101" t="str">
        <f>+CW16</f>
        <v>Blue Water Bridge</v>
      </c>
      <c r="B15" s="29" t="s">
        <v>7</v>
      </c>
      <c r="C15" s="21">
        <f>+CZ15</f>
        <v>128485</v>
      </c>
      <c r="D15" s="21">
        <f ca="1">OFFSET(CZ15,0,14,1,1)</f>
        <v>132664</v>
      </c>
      <c r="E15" s="21">
        <f ca="1">SUM(D15-C15)</f>
        <v>4179</v>
      </c>
      <c r="F15" s="22">
        <f ca="1">IF(E15=0,0,IF(C15=0,1,E15/C15))</f>
        <v>3.252519749387088E-2</v>
      </c>
      <c r="G15" s="21">
        <f>SUMIF($C$6:F$6,G$5,$C15:F15)</f>
        <v>128485</v>
      </c>
      <c r="H15" s="21">
        <f ca="1">SUMIF($C$6:G$6,H$5,$C15:G15)</f>
        <v>132664</v>
      </c>
      <c r="I15" s="21">
        <f ca="1">SUM(H15-G15)</f>
        <v>4179</v>
      </c>
      <c r="J15" s="22">
        <f ca="1">IF(I15=0,0,IF(G15=0,1,I15/G15))</f>
        <v>3.252519749387088E-2</v>
      </c>
      <c r="K15" s="21">
        <f>+DA15</f>
        <v>119197</v>
      </c>
      <c r="L15" s="21">
        <f ca="1">OFFSET(DA15,0,14,1,1)</f>
        <v>131212</v>
      </c>
      <c r="M15" s="21">
        <f ca="1">SUM(L15-K15)</f>
        <v>12015</v>
      </c>
      <c r="N15" s="22">
        <f ca="1">IF(M15=0,0,IF(K15=0,1,M15/K15))</f>
        <v>0.10079951676636156</v>
      </c>
      <c r="O15" s="21">
        <f>SUMIF($C$6:N$6,O$5,$C15:N15)</f>
        <v>247682</v>
      </c>
      <c r="P15" s="21">
        <f ca="1">SUMIF($C$6:O$6,P$5,$C15:O15)</f>
        <v>263876</v>
      </c>
      <c r="Q15" s="21">
        <f ca="1">SUM(P15-O15)</f>
        <v>16194</v>
      </c>
      <c r="R15" s="22">
        <f ca="1">IF(Q15=0,0,IF(O15=0,1,Q15/O15))</f>
        <v>6.5382223980749513E-2</v>
      </c>
      <c r="S15" s="21">
        <f>+DB15</f>
        <v>137292</v>
      </c>
      <c r="T15" s="21">
        <f ca="1">OFFSET(DB15,0,14,1,1)</f>
        <v>130542</v>
      </c>
      <c r="U15" s="21">
        <f ca="1">SUM(T15-S15)</f>
        <v>-6750</v>
      </c>
      <c r="V15" s="22">
        <f ca="1">IF(U15=0,0,IF(S15=0,1,U15/S15))</f>
        <v>-4.9165282755003932E-2</v>
      </c>
      <c r="W15" s="21">
        <f>SUMIF($C$6:V$6,W$5,$C15:V15)</f>
        <v>384974</v>
      </c>
      <c r="X15" s="21">
        <f ca="1">SUMIF($C$6:W$6,X$5,$C15:W15)</f>
        <v>394418</v>
      </c>
      <c r="Y15" s="21">
        <f ca="1">SUM(X15-W15)</f>
        <v>9444</v>
      </c>
      <c r="Z15" s="22">
        <f ca="1">IF(Y15=0,0,IF(W15=0,1,Y15/W15))</f>
        <v>2.453152680440757E-2</v>
      </c>
      <c r="AA15" s="21">
        <f>+DC15</f>
        <v>132462</v>
      </c>
      <c r="AB15" s="21">
        <f ca="1">OFFSET(DC15,0,14,1,1)</f>
        <v>140611</v>
      </c>
      <c r="AC15" s="21">
        <f ca="1">SUM(AB15-AA15)</f>
        <v>8149</v>
      </c>
      <c r="AD15" s="22">
        <f ca="1">IF(AC15=0,0,IF(AA15=0,1,AC15/AA15))</f>
        <v>6.1519530129395601E-2</v>
      </c>
      <c r="AE15" s="21">
        <f>SUMIF($C$6:AD$6,AE$5,$C15:AD15)</f>
        <v>517436</v>
      </c>
      <c r="AF15" s="21">
        <f ca="1">SUMIF($C$6:AE$6,AF$5,$C15:AE15)</f>
        <v>535029</v>
      </c>
      <c r="AG15" s="21">
        <f ca="1">SUM(AF15-AE15)</f>
        <v>17593</v>
      </c>
      <c r="AH15" s="22">
        <f ca="1">IF(AG15=0,0,IF(AE15=0,1,AG15/AE15))</f>
        <v>3.4000340138683818E-2</v>
      </c>
      <c r="AI15" s="21">
        <f>+DD15</f>
        <v>148999</v>
      </c>
      <c r="AJ15" s="21">
        <f ca="1">OFFSET(DD15,0,14,1,1)</f>
        <v>142123</v>
      </c>
      <c r="AK15" s="21">
        <f ca="1">SUM(AJ15-AI15)</f>
        <v>-6876</v>
      </c>
      <c r="AL15" s="22">
        <f ca="1">IF(AK15=0,0,IF(AI15=0,1,AK15/AI15))</f>
        <v>-4.6147960724568622E-2</v>
      </c>
      <c r="AM15" s="21">
        <f>SUMIF($C$6:AL$6,AM$5,$C15:AL15)</f>
        <v>666435</v>
      </c>
      <c r="AN15" s="21">
        <f ca="1">SUMIF($C$6:AM$6,AN$5,$C15:AM15)</f>
        <v>677152</v>
      </c>
      <c r="AO15" s="21">
        <f ca="1">SUM(AN15-AM15)</f>
        <v>10717</v>
      </c>
      <c r="AP15" s="22">
        <f ca="1">IF(AO15=0,0,IF(AM15=0,1,AO15/AM15))</f>
        <v>1.6081088178141904E-2</v>
      </c>
      <c r="AQ15" s="21">
        <f>+DE15</f>
        <v>141958</v>
      </c>
      <c r="AR15" s="21">
        <f ca="1">OFFSET(DE15,0,14,1,1)</f>
        <v>144898</v>
      </c>
      <c r="AS15" s="21">
        <f ca="1">SUM(AR15-AQ15)</f>
        <v>2940</v>
      </c>
      <c r="AT15" s="22">
        <f ca="1">IF(AS15=0,0,IF(AQ15=0,1,AS15/AQ15))</f>
        <v>2.0710350948872202E-2</v>
      </c>
      <c r="AU15" s="21">
        <f>SUMIF($C$6:AT$6,AU$5,$C15:AT15)</f>
        <v>808393</v>
      </c>
      <c r="AV15" s="21">
        <f ca="1">SUMIF($C$6:AU$6,AV$5,$C15:AU15)</f>
        <v>822050</v>
      </c>
      <c r="AW15" s="21">
        <f ca="1">SUM(AV15-AU15)</f>
        <v>13657</v>
      </c>
      <c r="AX15" s="22">
        <f ca="1">IF(AW15=0,0,IF(AU15=0,1,AW15/AU15))</f>
        <v>1.6894010710137273E-2</v>
      </c>
      <c r="AY15" s="21">
        <f>+DF15</f>
        <v>125035</v>
      </c>
      <c r="AZ15" s="21">
        <f ca="1">OFFSET(DF15,0,14,1,1)</f>
        <v>131232</v>
      </c>
      <c r="BA15" s="21">
        <f ca="1">SUM(AZ15-AY15)</f>
        <v>6197</v>
      </c>
      <c r="BB15" s="22">
        <f ca="1">IF(BA15=0,0,IF(AY15=0,1,BA15/AY15))</f>
        <v>4.956212260567041E-2</v>
      </c>
      <c r="BC15" s="21">
        <f>SUMIF($C$6:BB$6,BC$5,$C15:BB15)</f>
        <v>933428</v>
      </c>
      <c r="BD15" s="21">
        <f ca="1">SUMIF($C$6:BC$6,BD$5,$C15:BC15)</f>
        <v>953282</v>
      </c>
      <c r="BE15" s="21">
        <f ca="1">SUM(BD15-BC15)</f>
        <v>19854</v>
      </c>
      <c r="BF15" s="22">
        <f ca="1">IF(BE15=0,0,IF(BC15=0,1,BE15/BC15))</f>
        <v>2.1269985472902035E-2</v>
      </c>
      <c r="BG15" s="21">
        <f>+DG15</f>
        <v>144580</v>
      </c>
      <c r="BH15" s="21">
        <f ca="1">OFFSET(DG15,0,14,1,1)</f>
        <v>133945</v>
      </c>
      <c r="BI15" s="21">
        <f ca="1">SUM(BH15-BG15)</f>
        <v>-10635</v>
      </c>
      <c r="BJ15" s="22">
        <f ca="1">IF(BI15=0,0,IF(BG15=0,1,BI15/BG15))</f>
        <v>-7.3557891824595378E-2</v>
      </c>
      <c r="BK15" s="21">
        <f>SUMIF($C$6:BJ$6,BK$5,$C15:BJ15)</f>
        <v>1078008</v>
      </c>
      <c r="BL15" s="21">
        <f ca="1">SUMIF($C$6:BK$6,BL$5,$C15:BK15)</f>
        <v>1087227</v>
      </c>
      <c r="BM15" s="21">
        <f ca="1">SUM(BL15-BK15)</f>
        <v>9219</v>
      </c>
      <c r="BN15" s="22">
        <f ca="1">IF(BM15=0,0,IF(BK15=0,1,BM15/BK15))</f>
        <v>8.5518845871273685E-3</v>
      </c>
      <c r="BO15" s="21">
        <f>+DH15</f>
        <v>132675</v>
      </c>
      <c r="BP15" s="21">
        <f ca="1">OFFSET(DH15,0,14,1,1)</f>
        <v>136845</v>
      </c>
      <c r="BQ15" s="21">
        <f ca="1">SUM(BP15-BO15)</f>
        <v>4170</v>
      </c>
      <c r="BR15" s="22">
        <f ca="1">IF(BQ15=0,0,IF(BO15=0,1,BQ15/BO15))</f>
        <v>3.1430186546071229E-2</v>
      </c>
      <c r="BS15" s="21">
        <f>SUMIF($C$6:BR$6,BS$5,$C15:BR15)</f>
        <v>1210683</v>
      </c>
      <c r="BT15" s="21">
        <f ca="1">SUMIF($C$6:BS$6,BT$5,$C15:BS15)</f>
        <v>1224072</v>
      </c>
      <c r="BU15" s="21">
        <f ca="1">SUM(BT15-BS15)</f>
        <v>13389</v>
      </c>
      <c r="BV15" s="22">
        <f ca="1">IF(BU15=0,0,IF(BS15=0,1,BU15/BS15))</f>
        <v>1.1059046835546546E-2</v>
      </c>
      <c r="BW15" s="21">
        <f>+DI15</f>
        <v>150088</v>
      </c>
      <c r="BX15" s="21">
        <f ca="1">OFFSET(DI15,0,14,1,1)</f>
        <v>138402</v>
      </c>
      <c r="BY15" s="21">
        <f ca="1">SUM(BX15-BW15)</f>
        <v>-11686</v>
      </c>
      <c r="BZ15" s="22">
        <f ca="1">IF(BY15=0,0,IF(BW15=0,1,BY15/BW15))</f>
        <v>-7.7860988220244121E-2</v>
      </c>
      <c r="CA15" s="21">
        <f>SUMIF($C$6:BZ$6,CA$5,$C15:BZ15)</f>
        <v>1360771</v>
      </c>
      <c r="CB15" s="21">
        <f ca="1">SUMIF($C$6:CA$6,CB$5,$C15:CA15)</f>
        <v>1362474</v>
      </c>
      <c r="CC15" s="21">
        <f ca="1">SUM(CB15-CA15)</f>
        <v>1703</v>
      </c>
      <c r="CD15" s="22">
        <f ca="1">IF(CC15=0,0,IF(CA15=0,1,CC15/CA15))</f>
        <v>1.2514963943235122E-3</v>
      </c>
      <c r="CE15" s="21">
        <f>+DJ15</f>
        <v>141518</v>
      </c>
      <c r="CF15" s="21">
        <f ca="1">OFFSET(DJ15,0,14,1,1)</f>
        <v>113505</v>
      </c>
      <c r="CG15" s="21">
        <f ca="1">SUM(CF15-CE15)</f>
        <v>-28013</v>
      </c>
      <c r="CH15" s="22">
        <f ca="1">IF(CG15=0,0,IF(CE15=0,1,CG15/CE15))</f>
        <v>-0.19794655096878136</v>
      </c>
      <c r="CI15" s="21">
        <f>SUMIF($C$6:CH$6,CI$5,$C15:CH15)</f>
        <v>1502289</v>
      </c>
      <c r="CJ15" s="21">
        <f ca="1">SUMIF($C$6:CI$6,CJ$5,$C15:CI15)</f>
        <v>1475979</v>
      </c>
      <c r="CK15" s="21">
        <f ca="1">SUM(CJ15-CI15)</f>
        <v>-26310</v>
      </c>
      <c r="CL15" s="22">
        <f ca="1">IF(CK15=0,0,IF(CI15=0,1,CK15/CI15))</f>
        <v>-1.7513274742742575E-2</v>
      </c>
      <c r="CM15" s="21">
        <f>+DK15</f>
        <v>111708</v>
      </c>
      <c r="CN15" s="21">
        <f ca="1">OFFSET(DK15,0,14,1,1)</f>
        <v>98449</v>
      </c>
      <c r="CO15" s="21">
        <f ca="1">SUM(CN15-CM15)</f>
        <v>-13259</v>
      </c>
      <c r="CP15" s="22">
        <f ca="1">IF(CO15=0,0,IF(CM15=0,1,CO15/CM15))</f>
        <v>-0.11869337916711427</v>
      </c>
      <c r="CQ15" s="21">
        <f>SUMIF($C$6:CP$6,CQ$5,$C15:CP15)</f>
        <v>1613997</v>
      </c>
      <c r="CR15" s="21">
        <f ca="1">SUMIF($C$6:CQ$6,CR$5,$C15:CQ15)</f>
        <v>1574428</v>
      </c>
      <c r="CS15" s="21">
        <f ca="1">SUM(CR15-CQ15)</f>
        <v>-39569</v>
      </c>
      <c r="CT15" s="22">
        <f ca="1">IF(CS15=0,0,IF(CQ15=0,1,CS15/CQ15))</f>
        <v>-2.4516154614909445E-2</v>
      </c>
      <c r="CW15" s="12" t="s">
        <v>10</v>
      </c>
      <c r="CX15" s="81" t="s">
        <v>7</v>
      </c>
      <c r="CY15" s="16"/>
      <c r="CZ15" s="88">
        <f>SUMIF(BWB!$A$87:$A$92,'2007-2008'!CZ$7,BWB!D$87:D$92)</f>
        <v>128485</v>
      </c>
      <c r="DA15" s="88">
        <f>SUMIF(BWB!$A$87:$A$92,'2007-2008'!DA$7,BWB!E$87:E$92)</f>
        <v>119197</v>
      </c>
      <c r="DB15" s="88">
        <f>SUMIF(BWB!$A$87:$A$92,'2007-2008'!DB$7,BWB!F$87:F$92)</f>
        <v>137292</v>
      </c>
      <c r="DC15" s="88">
        <f>SUMIF(BWB!$A$87:$A$92,'2007-2008'!DC$7,BWB!G$87:G$92)</f>
        <v>132462</v>
      </c>
      <c r="DD15" s="88">
        <f>SUMIF(BWB!$A$87:$A$92,'2007-2008'!DD$7,BWB!H$87:H$92)</f>
        <v>148999</v>
      </c>
      <c r="DE15" s="88">
        <f>SUMIF(BWB!$A$87:$A$92,'2007-2008'!DE$7,BWB!I$87:I$92)</f>
        <v>141958</v>
      </c>
      <c r="DF15" s="88">
        <f>SUMIF(BWB!$A$87:$A$92,'2007-2008'!DF$7,BWB!J$87:J$92)</f>
        <v>125035</v>
      </c>
      <c r="DG15" s="88">
        <f>SUMIF(BWB!$A$87:$A$92,'2007-2008'!DG$7,BWB!K$87:K$92)</f>
        <v>144580</v>
      </c>
      <c r="DH15" s="88">
        <f>SUMIF(BWB!$A$87:$A$92,'2007-2008'!DH$7,BWB!L$87:L$92)</f>
        <v>132675</v>
      </c>
      <c r="DI15" s="88">
        <f>SUMIF(BWB!$A$87:$A$92,'2007-2008'!DI$7,BWB!M$87:M$92)</f>
        <v>150088</v>
      </c>
      <c r="DJ15" s="88">
        <f>SUMIF(BWB!$A$87:$A$92,'2007-2008'!DJ$7,BWB!N$87:N$92)</f>
        <v>141518</v>
      </c>
      <c r="DK15" s="88">
        <f>SUMIF(BWB!$A$87:$A$92,'2007-2008'!DK$7,BWB!O$87:O$92)</f>
        <v>111708</v>
      </c>
      <c r="DN15" s="88">
        <f>SUMIF(BWB!$A$87:$A$92,'2007-2008'!DN$7,BWB!D$87:D$92)</f>
        <v>132664</v>
      </c>
      <c r="DO15" s="88">
        <f>SUMIF(BWB!$A$87:$A$92,'2007-2008'!DO$7,BWB!E$87:E$92)</f>
        <v>131212</v>
      </c>
      <c r="DP15" s="88">
        <f>SUMIF(BWB!$A$87:$A$92,'2007-2008'!DP$7,BWB!F$87:F$92)</f>
        <v>130542</v>
      </c>
      <c r="DQ15" s="88">
        <f>SUMIF(BWB!$A$87:$A$92,'2007-2008'!DQ$7,BWB!G$87:G$92)</f>
        <v>140611</v>
      </c>
      <c r="DR15" s="88">
        <f>SUMIF(BWB!$A$87:$A$92,'2007-2008'!DR$7,BWB!H$87:H$92)</f>
        <v>142123</v>
      </c>
      <c r="DS15" s="88">
        <f>SUMIF(BWB!$A$87:$A$92,'2007-2008'!DS$7,BWB!I$87:I$92)</f>
        <v>144898</v>
      </c>
      <c r="DT15" s="88">
        <f>SUMIF(BWB!$A$87:$A$92,'2007-2008'!DT$7,BWB!J$87:J$92)</f>
        <v>131232</v>
      </c>
      <c r="DU15" s="88">
        <f>SUMIF(BWB!$A$87:$A$92,'2007-2008'!DU$7,BWB!K$87:K$92)</f>
        <v>133945</v>
      </c>
      <c r="DV15" s="88">
        <f>SUMIF(BWB!$A$87:$A$92,'2007-2008'!DV$7,BWB!L$87:L$92)</f>
        <v>136845</v>
      </c>
      <c r="DW15" s="88">
        <f>SUMIF(BWB!$A$87:$A$92,'2007-2008'!DW$7,BWB!M$87:M$92)</f>
        <v>138402</v>
      </c>
      <c r="DX15" s="88">
        <f>SUMIF(BWB!$A$87:$A$92,'2007-2008'!DX$7,BWB!N$87:N$92)</f>
        <v>113505</v>
      </c>
      <c r="DY15" s="88">
        <f>SUMIF(BWB!$A$87:$A$92,'2007-2008'!DY$7,BWB!O$87:O$92)</f>
        <v>98449</v>
      </c>
      <c r="DZ15"/>
    </row>
    <row r="16" spans="1:130" s="12" customFormat="1" ht="15.6">
      <c r="A16" s="100"/>
      <c r="B16" s="29" t="s">
        <v>8</v>
      </c>
      <c r="C16" s="87">
        <f>+CZ16</f>
        <v>573</v>
      </c>
      <c r="D16" s="87">
        <f ca="1">OFFSET(CZ16,0,14,1,1)</f>
        <v>426</v>
      </c>
      <c r="E16" s="87">
        <f ca="1">SUM(D16-C16)</f>
        <v>-147</v>
      </c>
      <c r="F16" s="22">
        <f ca="1">IF(E16=0,0,IF(C16=0,1,E16/C16))</f>
        <v>-0.25654450261780104</v>
      </c>
      <c r="G16" s="87">
        <f>SUMIF($C$6:F$6,G$5,$C16:F16)</f>
        <v>573</v>
      </c>
      <c r="H16" s="87">
        <f ca="1">SUMIF($C$6:G$6,H$5,$C16:G16)</f>
        <v>426</v>
      </c>
      <c r="I16" s="87">
        <f ca="1">SUM(H16-G16)</f>
        <v>-147</v>
      </c>
      <c r="J16" s="22">
        <f ca="1">IF(I16=0,0,IF(G16=0,1,I16/G16))</f>
        <v>-0.25654450261780104</v>
      </c>
      <c r="K16" s="87">
        <f>+DA16</f>
        <v>453</v>
      </c>
      <c r="L16" s="87">
        <f ca="1">OFFSET(DA16,0,14,1,1)</f>
        <v>347</v>
      </c>
      <c r="M16" s="87">
        <f ca="1">SUM(L16-K16)</f>
        <v>-106</v>
      </c>
      <c r="N16" s="22">
        <f ca="1">IF(M16=0,0,IF(K16=0,1,M16/K16))</f>
        <v>-0.23399558498896247</v>
      </c>
      <c r="O16" s="87">
        <f>SUMIF($C$6:N$6,O$5,$C16:N16)</f>
        <v>1026</v>
      </c>
      <c r="P16" s="87">
        <f ca="1">SUMIF($C$6:O$6,P$5,$C16:O16)</f>
        <v>773</v>
      </c>
      <c r="Q16" s="87">
        <f ca="1">SUM(P16-O16)</f>
        <v>-253</v>
      </c>
      <c r="R16" s="22">
        <f ca="1">IF(Q16=0,0,IF(O16=0,1,Q16/O16))</f>
        <v>-0.246588693957115</v>
      </c>
      <c r="S16" s="87">
        <f>+DB16</f>
        <v>629</v>
      </c>
      <c r="T16" s="87">
        <f ca="1">OFFSET(DB16,0,14,1,1)</f>
        <v>524</v>
      </c>
      <c r="U16" s="87">
        <f ca="1">SUM(T16-S16)</f>
        <v>-105</v>
      </c>
      <c r="V16" s="22">
        <f ca="1">IF(U16=0,0,IF(S16=0,1,U16/S16))</f>
        <v>-0.16693163751987281</v>
      </c>
      <c r="W16" s="87">
        <f>SUMIF($C$6:V$6,W$5,$C16:V16)</f>
        <v>1655</v>
      </c>
      <c r="X16" s="87">
        <f ca="1">SUMIF($C$6:W$6,X$5,$C16:W16)</f>
        <v>1297</v>
      </c>
      <c r="Y16" s="87">
        <f ca="1">SUM(X16-W16)</f>
        <v>-358</v>
      </c>
      <c r="Z16" s="22">
        <f ca="1">IF(Y16=0,0,IF(W16=0,1,Y16/W16))</f>
        <v>-0.2163141993957704</v>
      </c>
      <c r="AA16" s="87">
        <f>+DC16</f>
        <v>855</v>
      </c>
      <c r="AB16" s="87">
        <f ca="1">OFFSET(DC16,0,14,1,1)</f>
        <v>628</v>
      </c>
      <c r="AC16" s="87">
        <f ca="1">SUM(AB16-AA16)</f>
        <v>-227</v>
      </c>
      <c r="AD16" s="22">
        <f ca="1">IF(AC16=0,0,IF(AA16=0,1,AC16/AA16))</f>
        <v>-0.26549707602339179</v>
      </c>
      <c r="AE16" s="87">
        <f>SUMIF($C$6:AD$6,AE$5,$C16:AD16)</f>
        <v>2510</v>
      </c>
      <c r="AF16" s="87">
        <f ca="1">SUMIF($C$6:AE$6,AF$5,$C16:AE16)</f>
        <v>1925</v>
      </c>
      <c r="AG16" s="87">
        <f ca="1">SUM(AF16-AE16)</f>
        <v>-585</v>
      </c>
      <c r="AH16" s="22">
        <f ca="1">IF(AG16=0,0,IF(AE16=0,1,AG16/AE16))</f>
        <v>-0.23306772908366533</v>
      </c>
      <c r="AI16" s="87">
        <f>+DD16</f>
        <v>866</v>
      </c>
      <c r="AJ16" s="87">
        <f ca="1">OFFSET(DD16,0,14,1,1)</f>
        <v>733</v>
      </c>
      <c r="AK16" s="87">
        <f ca="1">SUM(AJ16-AI16)</f>
        <v>-133</v>
      </c>
      <c r="AL16" s="22">
        <f ca="1">IF(AK16=0,0,IF(AI16=0,1,AK16/AI16))</f>
        <v>-0.1535796766743649</v>
      </c>
      <c r="AM16" s="87">
        <f>SUMIF($C$6:AL$6,AM$5,$C16:AL16)</f>
        <v>3376</v>
      </c>
      <c r="AN16" s="87">
        <f ca="1">SUMIF($C$6:AM$6,AN$5,$C16:AM16)</f>
        <v>2658</v>
      </c>
      <c r="AO16" s="87">
        <f ca="1">SUM(AN16-AM16)</f>
        <v>-718</v>
      </c>
      <c r="AP16" s="22">
        <f ca="1">IF(AO16=0,0,IF(AM16=0,1,AO16/AM16))</f>
        <v>-0.2126777251184834</v>
      </c>
      <c r="AQ16" s="87">
        <f>+DE16</f>
        <v>833</v>
      </c>
      <c r="AR16" s="87">
        <f ca="1">OFFSET(DE16,0,14,1,1)</f>
        <v>713</v>
      </c>
      <c r="AS16" s="87">
        <f ca="1">SUM(AR16-AQ16)</f>
        <v>-120</v>
      </c>
      <c r="AT16" s="22">
        <f ca="1">IF(AS16=0,0,IF(AQ16=0,1,AS16/AQ16))</f>
        <v>-0.14405762304921968</v>
      </c>
      <c r="AU16" s="87">
        <f>SUMIF($C$6:AT$6,AU$5,$C16:AT16)</f>
        <v>4209</v>
      </c>
      <c r="AV16" s="87">
        <f ca="1">SUMIF($C$6:AU$6,AV$5,$C16:AU16)</f>
        <v>3371</v>
      </c>
      <c r="AW16" s="87">
        <f ca="1">SUM(AV16-AU16)</f>
        <v>-838</v>
      </c>
      <c r="AX16" s="22">
        <f ca="1">IF(AW16=0,0,IF(AU16=0,1,AW16/AU16))</f>
        <v>-0.19909717272511285</v>
      </c>
      <c r="AY16" s="87">
        <f>+DF16</f>
        <v>753</v>
      </c>
      <c r="AZ16" s="87">
        <f ca="1">OFFSET(DF16,0,14,1,1)</f>
        <v>708</v>
      </c>
      <c r="BA16" s="87">
        <f ca="1">SUM(AZ16-AY16)</f>
        <v>-45</v>
      </c>
      <c r="BB16" s="22">
        <f ca="1">IF(BA16=0,0,IF(AY16=0,1,BA16/AY16))</f>
        <v>-5.9760956175298807E-2</v>
      </c>
      <c r="BC16" s="87">
        <f>SUMIF($C$6:BB$6,BC$5,$C16:BB16)</f>
        <v>4962</v>
      </c>
      <c r="BD16" s="87">
        <f ca="1">SUMIF($C$6:BC$6,BD$5,$C16:BC16)</f>
        <v>4079</v>
      </c>
      <c r="BE16" s="87">
        <f ca="1">SUM(BD16-BC16)</f>
        <v>-883</v>
      </c>
      <c r="BF16" s="22">
        <f ca="1">IF(BE16=0,0,IF(BC16=0,1,BE16/BC16))</f>
        <v>-0.17795243853284964</v>
      </c>
      <c r="BG16" s="87">
        <f>+DG16</f>
        <v>737</v>
      </c>
      <c r="BH16" s="87">
        <f ca="1">OFFSET(DG16,0,14,1,1)</f>
        <v>915</v>
      </c>
      <c r="BI16" s="87">
        <f ca="1">SUM(BH16-BG16)</f>
        <v>178</v>
      </c>
      <c r="BJ16" s="22">
        <f ca="1">IF(BI16=0,0,IF(BG16=0,1,BI16/BG16))</f>
        <v>0.24151967435549526</v>
      </c>
      <c r="BK16" s="87">
        <f>SUMIF($C$6:BJ$6,BK$5,$C16:BJ16)</f>
        <v>5699</v>
      </c>
      <c r="BL16" s="87">
        <f ca="1">SUMIF($C$6:BK$6,BL$5,$C16:BK16)</f>
        <v>4994</v>
      </c>
      <c r="BM16" s="87">
        <f ca="1">SUM(BL16-BK16)</f>
        <v>-705</v>
      </c>
      <c r="BN16" s="22">
        <f ca="1">IF(BM16=0,0,IF(BK16=0,1,BM16/BK16))</f>
        <v>-0.12370591331812598</v>
      </c>
      <c r="BO16" s="87">
        <f>+DH16</f>
        <v>804</v>
      </c>
      <c r="BP16" s="87">
        <f ca="1">OFFSET(DH16,0,14,1,1)</f>
        <v>931</v>
      </c>
      <c r="BQ16" s="87">
        <f ca="1">SUM(BP16-BO16)</f>
        <v>127</v>
      </c>
      <c r="BR16" s="22">
        <f ca="1">IF(BQ16=0,0,IF(BO16=0,1,BQ16/BO16))</f>
        <v>0.15796019900497513</v>
      </c>
      <c r="BS16" s="87">
        <f>SUMIF($C$6:BR$6,BS$5,$C16:BR16)</f>
        <v>6503</v>
      </c>
      <c r="BT16" s="87">
        <f ca="1">SUMIF($C$6:BS$6,BT$5,$C16:BS16)</f>
        <v>5925</v>
      </c>
      <c r="BU16" s="87">
        <f ca="1">SUM(BT16-BS16)</f>
        <v>-578</v>
      </c>
      <c r="BV16" s="22">
        <f ca="1">IF(BU16=0,0,IF(BS16=0,1,BU16/BS16))</f>
        <v>-8.8882054436413963E-2</v>
      </c>
      <c r="BW16" s="87">
        <f>+DI16</f>
        <v>958</v>
      </c>
      <c r="BX16" s="87">
        <f ca="1">OFFSET(DI16,0,14,1,1)</f>
        <v>971</v>
      </c>
      <c r="BY16" s="87">
        <f ca="1">SUM(BX16-BW16)</f>
        <v>13</v>
      </c>
      <c r="BZ16" s="22">
        <f ca="1">IF(BY16=0,0,IF(BW16=0,1,BY16/BW16))</f>
        <v>1.3569937369519834E-2</v>
      </c>
      <c r="CA16" s="87">
        <f>SUMIF($C$6:BZ$6,CA$5,$C16:BZ16)</f>
        <v>7461</v>
      </c>
      <c r="CB16" s="87">
        <f ca="1">SUMIF($C$6:CA$6,CB$5,$C16:CA16)</f>
        <v>6896</v>
      </c>
      <c r="CC16" s="87">
        <f ca="1">SUM(CB16-CA16)</f>
        <v>-565</v>
      </c>
      <c r="CD16" s="22">
        <f ca="1">IF(CC16=0,0,IF(CA16=0,1,CC16/CA16))</f>
        <v>-7.5727114327838088E-2</v>
      </c>
      <c r="CE16" s="87">
        <f>+DJ16</f>
        <v>712</v>
      </c>
      <c r="CF16" s="87">
        <f ca="1">OFFSET(DJ16,0,14,1,1)</f>
        <v>630</v>
      </c>
      <c r="CG16" s="87">
        <f ca="1">SUM(CF16-CE16)</f>
        <v>-82</v>
      </c>
      <c r="CH16" s="22">
        <f ca="1">IF(CG16=0,0,IF(CE16=0,1,CG16/CE16))</f>
        <v>-0.1151685393258427</v>
      </c>
      <c r="CI16" s="87">
        <f>SUMIF($C$6:CH$6,CI$5,$C16:CH16)</f>
        <v>8173</v>
      </c>
      <c r="CJ16" s="87">
        <f ca="1">SUMIF($C$6:CI$6,CJ$5,$C16:CI16)</f>
        <v>7526</v>
      </c>
      <c r="CK16" s="87">
        <f ca="1">SUM(CJ16-CI16)</f>
        <v>-647</v>
      </c>
      <c r="CL16" s="22">
        <f ca="1">IF(CK16=0,0,IF(CI16=0,1,CK16/CI16))</f>
        <v>-7.9163098005628291E-2</v>
      </c>
      <c r="CM16" s="87">
        <f>+DK16</f>
        <v>482</v>
      </c>
      <c r="CN16" s="87">
        <f ca="1">OFFSET(DK16,0,14,1,1)</f>
        <v>356</v>
      </c>
      <c r="CO16" s="87">
        <f ca="1">SUM(CN16-CM16)</f>
        <v>-126</v>
      </c>
      <c r="CP16" s="22">
        <f ca="1">IF(CO16=0,0,IF(CM16=0,1,CO16/CM16))</f>
        <v>-0.26141078838174275</v>
      </c>
      <c r="CQ16" s="87">
        <f>SUMIF($C$6:CP$6,CQ$5,$C16:CP16)</f>
        <v>8655</v>
      </c>
      <c r="CR16" s="87">
        <f ca="1">SUMIF($C$6:CQ$6,CR$5,$C16:CQ16)</f>
        <v>7882</v>
      </c>
      <c r="CS16" s="87">
        <f ca="1">SUM(CR16-CQ16)</f>
        <v>-773</v>
      </c>
      <c r="CT16" s="22">
        <f ca="1">IF(CS16=0,0,IF(CQ16=0,1,CS16/CQ16))</f>
        <v>-8.9312536106296941E-2</v>
      </c>
      <c r="CW16" s="12" t="s">
        <v>10</v>
      </c>
      <c r="CX16" s="81" t="s">
        <v>8</v>
      </c>
      <c r="CY16" s="16"/>
      <c r="CZ16" s="88">
        <f>SUMIF(BWB!$A$100:$A$105,'2007-2008'!CZ$7,BWB!D$100:D$105)</f>
        <v>573</v>
      </c>
      <c r="DA16" s="88">
        <f>SUMIF(BWB!$A$100:$A$105,'2007-2008'!DA$7,BWB!E$100:E$105)</f>
        <v>453</v>
      </c>
      <c r="DB16" s="88">
        <f>SUMIF(BWB!$A$100:$A$105,'2007-2008'!DB$7,BWB!F$100:F$105)</f>
        <v>629</v>
      </c>
      <c r="DC16" s="88">
        <f>SUMIF(BWB!$A$100:$A$105,'2007-2008'!DC$7,BWB!G$100:G$105)</f>
        <v>855</v>
      </c>
      <c r="DD16" s="88">
        <f>SUMIF(BWB!$A$100:$A$105,'2007-2008'!DD$7,BWB!H$100:H$105)</f>
        <v>866</v>
      </c>
      <c r="DE16" s="88">
        <f>SUMIF(BWB!$A$100:$A$105,'2007-2008'!DE$7,BWB!I$100:I$105)</f>
        <v>833</v>
      </c>
      <c r="DF16" s="88">
        <f>SUMIF(BWB!$A$100:$A$105,'2007-2008'!DF$7,BWB!J$100:J$105)</f>
        <v>753</v>
      </c>
      <c r="DG16" s="88">
        <f>SUMIF(BWB!$A$100:$A$105,'2007-2008'!DG$7,BWB!K$100:K$105)</f>
        <v>737</v>
      </c>
      <c r="DH16" s="88">
        <f>SUMIF(BWB!$A$100:$A$105,'2007-2008'!DH$7,BWB!L$100:L$105)</f>
        <v>804</v>
      </c>
      <c r="DI16" s="88">
        <f>SUMIF(BWB!$A$100:$A$105,'2007-2008'!DI$7,BWB!M$100:M$105)</f>
        <v>958</v>
      </c>
      <c r="DJ16" s="88">
        <f>SUMIF(BWB!$A$100:$A$105,'2007-2008'!DJ$7,BWB!N$100:N$105)</f>
        <v>712</v>
      </c>
      <c r="DK16" s="88">
        <f>SUMIF(BWB!$A$100:$A$105,'2007-2008'!DK$7,BWB!O$100:O$105)</f>
        <v>482</v>
      </c>
      <c r="DN16" s="88">
        <f>SUMIF(BWB!$A$100:$A$105,'2007-2008'!DN$7,BWB!D$100:D$105)</f>
        <v>426</v>
      </c>
      <c r="DO16" s="88">
        <f>SUMIF(BWB!$A$100:$A$105,'2007-2008'!DO$7,BWB!E$100:E$105)</f>
        <v>347</v>
      </c>
      <c r="DP16" s="88">
        <f>SUMIF(BWB!$A$100:$A$105,'2007-2008'!DP$7,BWB!F$100:F$105)</f>
        <v>524</v>
      </c>
      <c r="DQ16" s="88">
        <f>SUMIF(BWB!$A$100:$A$105,'2007-2008'!DQ$7,BWB!G$100:G$105)</f>
        <v>628</v>
      </c>
      <c r="DR16" s="88">
        <f>SUMIF(BWB!$A$100:$A$105,'2007-2008'!DR$7,BWB!H$100:H$105)</f>
        <v>733</v>
      </c>
      <c r="DS16" s="88">
        <f>SUMIF(BWB!$A$100:$A$105,'2007-2008'!DS$7,BWB!I$100:I$105)</f>
        <v>713</v>
      </c>
      <c r="DT16" s="88">
        <f>SUMIF(BWB!$A$100:$A$105,'2007-2008'!DT$7,BWB!J$100:J$105)</f>
        <v>708</v>
      </c>
      <c r="DU16" s="88">
        <f>SUMIF(BWB!$A$100:$A$105,'2007-2008'!DU$7,BWB!K$100:K$105)</f>
        <v>915</v>
      </c>
      <c r="DV16" s="88">
        <f>SUMIF(BWB!$A$100:$A$105,'2007-2008'!DV$7,BWB!L$100:L$105)</f>
        <v>931</v>
      </c>
      <c r="DW16" s="88">
        <f>SUMIF(BWB!$A$100:$A$105,'2007-2008'!DW$7,BWB!M$100:M$105)</f>
        <v>971</v>
      </c>
      <c r="DX16" s="88">
        <f>SUMIF(BWB!$A$100:$A$105,'2007-2008'!DX$7,BWB!N$100:N$105)</f>
        <v>630</v>
      </c>
      <c r="DY16" s="88">
        <f>SUMIF(BWB!$A$100:$A$105,'2007-2008'!DY$7,BWB!O$100:O$105)</f>
        <v>356</v>
      </c>
      <c r="DZ16"/>
    </row>
    <row r="17" spans="1:130" s="16" customFormat="1" ht="15.6">
      <c r="A17" s="90"/>
      <c r="B17" s="27" t="s">
        <v>9</v>
      </c>
      <c r="C17" s="14">
        <f>+SUM(C14:C16)</f>
        <v>359261</v>
      </c>
      <c r="D17" s="14">
        <f ca="1">+SUM(D14:D16)</f>
        <v>356698</v>
      </c>
      <c r="E17" s="14">
        <f ca="1">SUM(E14:E16)</f>
        <v>-2563</v>
      </c>
      <c r="F17" s="15">
        <f ca="1">IF(E17=0,0,IF(C17=0,1,E17/C17))</f>
        <v>-7.1340891441041467E-3</v>
      </c>
      <c r="G17" s="14">
        <f>SUM(G14:G16)</f>
        <v>359261</v>
      </c>
      <c r="H17" s="14">
        <f ca="1">SUM(H14:H16)</f>
        <v>356698</v>
      </c>
      <c r="I17" s="14">
        <f ca="1">SUM(I14:I16)</f>
        <v>-2563</v>
      </c>
      <c r="J17" s="15">
        <f ca="1">IF(I17=0,0,IF(G17=0,1,I17/G17))</f>
        <v>-7.1340891441041467E-3</v>
      </c>
      <c r="K17" s="14">
        <f>+SUM(K14:K16)</f>
        <v>323613</v>
      </c>
      <c r="L17" s="14">
        <f ca="1">+SUM(L14:L16)</f>
        <v>336175</v>
      </c>
      <c r="M17" s="14">
        <f ca="1">SUM(M14:M16)</f>
        <v>12562</v>
      </c>
      <c r="N17" s="15">
        <f ca="1">IF(M17=0,0,IF(K17=0,1,M17/K17))</f>
        <v>3.8817970847895483E-2</v>
      </c>
      <c r="O17" s="14">
        <f>SUM(O14:O16)</f>
        <v>682874</v>
      </c>
      <c r="P17" s="14">
        <f ca="1">SUM(P14:P16)</f>
        <v>692873</v>
      </c>
      <c r="Q17" s="14">
        <f ca="1">SUM(Q14:Q16)</f>
        <v>9999</v>
      </c>
      <c r="R17" s="15">
        <f ca="1">IF(Q17=0,0,IF(O17=0,1,Q17/O17))</f>
        <v>1.4642525561084476E-2</v>
      </c>
      <c r="S17" s="14">
        <f>+SUM(S14:S16)</f>
        <v>404146</v>
      </c>
      <c r="T17" s="14">
        <f ca="1">+SUM(T14:T16)</f>
        <v>394987</v>
      </c>
      <c r="U17" s="14">
        <f ca="1">SUM(U14:U16)</f>
        <v>-9159</v>
      </c>
      <c r="V17" s="15">
        <f ca="1">IF(U17=0,0,IF(S17=0,1,U17/S17))</f>
        <v>-2.2662602128933604E-2</v>
      </c>
      <c r="W17" s="14">
        <f>SUM(W14:W16)</f>
        <v>1087020</v>
      </c>
      <c r="X17" s="14">
        <f ca="1">SUM(X14:X16)</f>
        <v>1087860</v>
      </c>
      <c r="Y17" s="14">
        <f ca="1">SUM(Y14:Y16)</f>
        <v>840</v>
      </c>
      <c r="Z17" s="15">
        <f ca="1">IF(Y17=0,0,IF(W17=0,1,Y17/W17))</f>
        <v>7.7275487111552689E-4</v>
      </c>
      <c r="AA17" s="14">
        <f>+SUM(AA14:AA16)</f>
        <v>400809</v>
      </c>
      <c r="AB17" s="14">
        <f ca="1">+SUM(AB14:AB16)</f>
        <v>404325</v>
      </c>
      <c r="AC17" s="14">
        <f ca="1">SUM(AC14:AC16)</f>
        <v>3516</v>
      </c>
      <c r="AD17" s="15">
        <f ca="1">IF(AC17=0,0,IF(AA17=0,1,AC17/AA17))</f>
        <v>8.772258107976617E-3</v>
      </c>
      <c r="AE17" s="14">
        <f>SUM(AE14:AE16)</f>
        <v>1487829</v>
      </c>
      <c r="AF17" s="14">
        <f ca="1">SUM(AF14:AF16)</f>
        <v>1492185</v>
      </c>
      <c r="AG17" s="14">
        <f ca="1">SUM(AG14:AG16)</f>
        <v>4356</v>
      </c>
      <c r="AH17" s="15">
        <f ca="1">IF(AG17=0,0,IF(AE17=0,1,AG17/AE17))</f>
        <v>2.9277558106475944E-3</v>
      </c>
      <c r="AI17" s="14">
        <f>+SUM(AI14:AI16)</f>
        <v>447040</v>
      </c>
      <c r="AJ17" s="14">
        <f ca="1">+SUM(AJ14:AJ16)</f>
        <v>449323</v>
      </c>
      <c r="AK17" s="14">
        <f ca="1">SUM(AK14:AK16)</f>
        <v>2283</v>
      </c>
      <c r="AL17" s="15">
        <f ca="1">IF(AK17=0,0,IF(AI17=0,1,AK17/AI17))</f>
        <v>5.1069255547602005E-3</v>
      </c>
      <c r="AM17" s="14">
        <f>SUM(AM14:AM16)</f>
        <v>1934869</v>
      </c>
      <c r="AN17" s="14">
        <f ca="1">SUM(AN14:AN16)</f>
        <v>1941508</v>
      </c>
      <c r="AO17" s="14">
        <f ca="1">SUM(AO14:AO16)</f>
        <v>6639</v>
      </c>
      <c r="AP17" s="15">
        <f ca="1">IF(AO17=0,0,IF(AM17=0,1,AO17/AM17))</f>
        <v>3.4312400477758444E-3</v>
      </c>
      <c r="AQ17" s="14">
        <f>+SUM(AQ14:AQ16)</f>
        <v>454137</v>
      </c>
      <c r="AR17" s="14">
        <f ca="1">+SUM(AR14:AR16)</f>
        <v>453611</v>
      </c>
      <c r="AS17" s="14">
        <f ca="1">SUM(AS14:AS16)</f>
        <v>-526</v>
      </c>
      <c r="AT17" s="15">
        <f ca="1">IF(AS17=0,0,IF(AQ17=0,1,AS17/AQ17))</f>
        <v>-1.1582407951785474E-3</v>
      </c>
      <c r="AU17" s="14">
        <f>SUM(AU14:AU16)</f>
        <v>2389006</v>
      </c>
      <c r="AV17" s="14">
        <f ca="1">SUM(AV14:AV16)</f>
        <v>2395119</v>
      </c>
      <c r="AW17" s="14">
        <f ca="1">SUM(AW14:AW16)</f>
        <v>6113</v>
      </c>
      <c r="AX17" s="15">
        <f ca="1">IF(AW17=0,0,IF(AU17=0,1,AW17/AU17))</f>
        <v>2.5588047916162622E-3</v>
      </c>
      <c r="AY17" s="14">
        <f>+SUM(AY14:AY16)</f>
        <v>486918</v>
      </c>
      <c r="AZ17" s="14">
        <f ca="1">+SUM(AZ14:AZ16)</f>
        <v>487799</v>
      </c>
      <c r="BA17" s="14">
        <f ca="1">SUM(BA14:BA16)</f>
        <v>881</v>
      </c>
      <c r="BB17" s="15">
        <f ca="1">IF(BA17=0,0,IF(AY17=0,1,BA17/AY17))</f>
        <v>1.8093395602544987E-3</v>
      </c>
      <c r="BC17" s="14">
        <f>SUM(BC14:BC16)</f>
        <v>2875924</v>
      </c>
      <c r="BD17" s="14">
        <f ca="1">SUM(BD14:BD16)</f>
        <v>2882918</v>
      </c>
      <c r="BE17" s="14">
        <f ca="1">SUM(BE14:BE16)</f>
        <v>6994</v>
      </c>
      <c r="BF17" s="15">
        <f ca="1">IF(BE17=0,0,IF(BC17=0,1,BE17/BC17))</f>
        <v>2.4319140561433472E-3</v>
      </c>
      <c r="BG17" s="14">
        <f>+SUM(BG14:BG16)</f>
        <v>508228</v>
      </c>
      <c r="BH17" s="14">
        <f ca="1">+SUM(BH14:BH16)</f>
        <v>520189</v>
      </c>
      <c r="BI17" s="14">
        <f ca="1">SUM(BI14:BI16)</f>
        <v>11961</v>
      </c>
      <c r="BJ17" s="15">
        <f ca="1">IF(BI17=0,0,IF(BG17=0,1,BI17/BG17))</f>
        <v>2.3534712766711003E-2</v>
      </c>
      <c r="BK17" s="14">
        <f>SUM(BK14:BK16)</f>
        <v>3384152</v>
      </c>
      <c r="BL17" s="14">
        <f ca="1">SUM(BL14:BL16)</f>
        <v>3403107</v>
      </c>
      <c r="BM17" s="14">
        <f ca="1">SUM(BM14:BM16)</f>
        <v>18955</v>
      </c>
      <c r="BN17" s="15">
        <f ca="1">IF(BM17=0,0,IF(BK17=0,1,BM17/BK17))</f>
        <v>5.6011077516612733E-3</v>
      </c>
      <c r="BO17" s="14">
        <f>+SUM(BO14:BO16)</f>
        <v>422772</v>
      </c>
      <c r="BP17" s="14">
        <f ca="1">+SUM(BP14:BP16)</f>
        <v>418059</v>
      </c>
      <c r="BQ17" s="14">
        <f ca="1">SUM(BQ14:BQ16)</f>
        <v>-4713</v>
      </c>
      <c r="BR17" s="15">
        <f ca="1">IF(BQ17=0,0,IF(BO17=0,1,BQ17/BO17))</f>
        <v>-1.1147852743322643E-2</v>
      </c>
      <c r="BS17" s="14">
        <f>SUM(BS14:BS16)</f>
        <v>3806924</v>
      </c>
      <c r="BT17" s="14">
        <f ca="1">SUM(BT14:BT16)</f>
        <v>3821166</v>
      </c>
      <c r="BU17" s="14">
        <f ca="1">SUM(BU14:BU16)</f>
        <v>14242</v>
      </c>
      <c r="BV17" s="15">
        <f ca="1">IF(BU17=0,0,IF(BS17=0,1,BU17/BS17))</f>
        <v>3.7410780987484908E-3</v>
      </c>
      <c r="BW17" s="14">
        <f>+SUM(BW14:BW16)</f>
        <v>445601</v>
      </c>
      <c r="BX17" s="14">
        <f ca="1">+SUM(BX14:BX16)</f>
        <v>416795</v>
      </c>
      <c r="BY17" s="14">
        <f ca="1">SUM(BY14:BY16)</f>
        <v>-28806</v>
      </c>
      <c r="BZ17" s="15">
        <f ca="1">IF(BY17=0,0,IF(BW17=0,1,BY17/BW17))</f>
        <v>-6.4645276828373371E-2</v>
      </c>
      <c r="CA17" s="14">
        <f>SUM(CA14:CA16)</f>
        <v>4252525</v>
      </c>
      <c r="CB17" s="14">
        <f ca="1">SUM(CB14:CB16)</f>
        <v>4237961</v>
      </c>
      <c r="CC17" s="14">
        <f ca="1">SUM(CC14:CC16)</f>
        <v>-14564</v>
      </c>
      <c r="CD17" s="15">
        <f ca="1">IF(CC17=0,0,IF(CA17=0,1,CC17/CA17))</f>
        <v>-3.4247888019470784E-3</v>
      </c>
      <c r="CE17" s="14">
        <f>+SUM(CE14:CE16)</f>
        <v>426203</v>
      </c>
      <c r="CF17" s="14">
        <f ca="1">+SUM(CF14:CF16)</f>
        <v>359903</v>
      </c>
      <c r="CG17" s="14">
        <f ca="1">SUM(CG14:CG16)</f>
        <v>-66300</v>
      </c>
      <c r="CH17" s="15">
        <f ca="1">IF(CG17=0,0,IF(CE17=0,1,CG17/CE17))</f>
        <v>-0.15555967461514819</v>
      </c>
      <c r="CI17" s="14">
        <f>SUM(CI14:CI16)</f>
        <v>4678728</v>
      </c>
      <c r="CJ17" s="14">
        <f ca="1">SUM(CJ14:CJ16)</f>
        <v>4597864</v>
      </c>
      <c r="CK17" s="14">
        <f ca="1">SUM(CK14:CK16)</f>
        <v>-80864</v>
      </c>
      <c r="CL17" s="15">
        <f ca="1">IF(CK17=0,0,IF(CI17=0,1,CK17/CI17))</f>
        <v>-1.728332999909377E-2</v>
      </c>
      <c r="CM17" s="14">
        <f>+SUM(CM14:CM16)</f>
        <v>367972</v>
      </c>
      <c r="CN17" s="14">
        <f ca="1">+SUM(CN14:CN16)</f>
        <v>324090</v>
      </c>
      <c r="CO17" s="14">
        <f ca="1">SUM(CO14:CO16)</f>
        <v>-43882</v>
      </c>
      <c r="CP17" s="15">
        <f ca="1">IF(CO17=0,0,IF(CM17=0,1,CO17/CM17))</f>
        <v>-0.11925363886382659</v>
      </c>
      <c r="CQ17" s="14">
        <f>SUM(CQ14:CQ16)</f>
        <v>5046700</v>
      </c>
      <c r="CR17" s="14">
        <f ca="1">SUM(CR14:CR16)</f>
        <v>4921954</v>
      </c>
      <c r="CS17" s="14">
        <f ca="1">SUM(CS14:CS16)</f>
        <v>-124746</v>
      </c>
      <c r="CT17" s="15">
        <f ca="1">IF(CS17=0,0,IF(CQ17=0,1,CS17/CQ17))</f>
        <v>-2.4718330790417499E-2</v>
      </c>
      <c r="CW17" s="12"/>
      <c r="CX17" s="12"/>
      <c r="CZ17" s="89"/>
      <c r="DA17" s="89"/>
      <c r="DB17" s="89"/>
      <c r="DC17" s="89"/>
      <c r="DD17" s="89"/>
      <c r="DE17" s="89"/>
      <c r="DF17" s="89"/>
      <c r="DG17" s="89"/>
      <c r="DH17" s="89"/>
      <c r="DI17" s="89"/>
      <c r="DJ17" s="89"/>
      <c r="DK17" s="89"/>
      <c r="DL17" s="12"/>
      <c r="DM17" s="12"/>
      <c r="DN17" s="89"/>
      <c r="DO17" s="89"/>
      <c r="DP17" s="89"/>
      <c r="DQ17" s="89"/>
      <c r="DR17" s="89"/>
      <c r="DS17" s="89"/>
      <c r="DT17" s="89"/>
      <c r="DU17" s="89"/>
      <c r="DV17" s="89"/>
      <c r="DW17" s="89"/>
      <c r="DX17" s="89"/>
      <c r="DY17" s="89"/>
      <c r="DZ17"/>
    </row>
    <row r="18" spans="1:130" s="12" customFormat="1" ht="15.6">
      <c r="A18" s="91"/>
      <c r="B18" s="28"/>
      <c r="C18" s="9"/>
      <c r="D18" s="9"/>
      <c r="E18" s="10"/>
      <c r="F18" s="11"/>
      <c r="G18" s="9"/>
      <c r="H18" s="13"/>
      <c r="I18" s="10"/>
      <c r="J18" s="11"/>
      <c r="K18" s="9"/>
      <c r="L18" s="9"/>
      <c r="M18" s="10"/>
      <c r="N18" s="11"/>
      <c r="O18" s="9"/>
      <c r="P18" s="13"/>
      <c r="Q18" s="10"/>
      <c r="R18" s="11"/>
      <c r="S18" s="9"/>
      <c r="T18" s="9"/>
      <c r="U18" s="10"/>
      <c r="V18" s="11"/>
      <c r="W18" s="9"/>
      <c r="X18" s="13"/>
      <c r="Y18" s="10"/>
      <c r="Z18" s="11"/>
      <c r="AA18" s="9"/>
      <c r="AB18" s="9"/>
      <c r="AC18" s="10"/>
      <c r="AD18" s="11"/>
      <c r="AE18" s="9"/>
      <c r="AF18" s="13"/>
      <c r="AG18" s="10"/>
      <c r="AH18" s="11"/>
      <c r="AI18" s="9"/>
      <c r="AJ18" s="9"/>
      <c r="AK18" s="10"/>
      <c r="AL18" s="11"/>
      <c r="AM18" s="9"/>
      <c r="AN18" s="13"/>
      <c r="AO18" s="10"/>
      <c r="AP18" s="11"/>
      <c r="AQ18" s="9"/>
      <c r="AR18" s="9"/>
      <c r="AS18" s="10"/>
      <c r="AT18" s="11"/>
      <c r="AU18" s="9"/>
      <c r="AV18" s="13"/>
      <c r="AW18" s="10"/>
      <c r="AX18" s="11"/>
      <c r="AY18" s="9"/>
      <c r="AZ18" s="9"/>
      <c r="BA18" s="10"/>
      <c r="BB18" s="11"/>
      <c r="BC18" s="9"/>
      <c r="BD18" s="13"/>
      <c r="BE18" s="10"/>
      <c r="BF18" s="11"/>
      <c r="BG18" s="9"/>
      <c r="BH18" s="9"/>
      <c r="BI18" s="10"/>
      <c r="BJ18" s="11"/>
      <c r="BK18" s="9"/>
      <c r="BL18" s="13"/>
      <c r="BM18" s="10"/>
      <c r="BN18" s="11"/>
      <c r="BO18" s="9"/>
      <c r="BP18" s="9"/>
      <c r="BQ18" s="10"/>
      <c r="BR18" s="11"/>
      <c r="BS18" s="9"/>
      <c r="BT18" s="13"/>
      <c r="BU18" s="10"/>
      <c r="BV18" s="11"/>
      <c r="BW18" s="9"/>
      <c r="BX18" s="9"/>
      <c r="BY18" s="10"/>
      <c r="BZ18" s="11"/>
      <c r="CA18" s="9"/>
      <c r="CB18" s="13"/>
      <c r="CC18" s="10"/>
      <c r="CD18" s="11"/>
      <c r="CE18" s="9"/>
      <c r="CF18" s="9"/>
      <c r="CG18" s="10"/>
      <c r="CH18" s="11"/>
      <c r="CI18" s="9"/>
      <c r="CJ18" s="13"/>
      <c r="CK18" s="10"/>
      <c r="CL18" s="11"/>
      <c r="CM18" s="9"/>
      <c r="CN18" s="9"/>
      <c r="CO18" s="10"/>
      <c r="CP18" s="11"/>
      <c r="CQ18" s="9"/>
      <c r="CR18" s="13"/>
      <c r="CS18" s="10"/>
      <c r="CT18" s="11"/>
      <c r="CY18" s="16"/>
      <c r="CZ18" s="89"/>
      <c r="DA18" s="89"/>
      <c r="DB18" s="89"/>
      <c r="DC18" s="89"/>
      <c r="DD18" s="89"/>
      <c r="DE18" s="89"/>
      <c r="DF18" s="89"/>
      <c r="DG18" s="89"/>
      <c r="DH18" s="89"/>
      <c r="DI18" s="89"/>
      <c r="DJ18" s="89"/>
      <c r="DK18" s="89"/>
      <c r="DN18" s="89"/>
      <c r="DO18" s="89"/>
      <c r="DP18" s="89"/>
      <c r="DQ18" s="89"/>
      <c r="DR18" s="89"/>
      <c r="DS18" s="89"/>
      <c r="DT18" s="89"/>
      <c r="DU18" s="89"/>
      <c r="DV18" s="89"/>
      <c r="DW18" s="89"/>
      <c r="DX18" s="89"/>
      <c r="DY18" s="89"/>
      <c r="DZ18"/>
    </row>
    <row r="19" spans="1:130" s="12" customFormat="1" ht="15" customHeight="1">
      <c r="A19" s="99"/>
      <c r="B19" s="31" t="s">
        <v>6</v>
      </c>
      <c r="C19" s="21">
        <f>+CZ19</f>
        <v>392208</v>
      </c>
      <c r="D19" s="21">
        <f ca="1">OFFSET(CZ19,0,14,1,1)</f>
        <v>349366</v>
      </c>
      <c r="E19" s="21">
        <f ca="1">SUM(D19-C19)</f>
        <v>-42842</v>
      </c>
      <c r="F19" s="22">
        <f ca="1">IF(E19=0,0,IF(C19=0,1,E19/C19))</f>
        <v>-0.10923285603557296</v>
      </c>
      <c r="G19" s="21">
        <f>SUMIF($C$6:F$6,G$5,$C19:F19)</f>
        <v>392208</v>
      </c>
      <c r="H19" s="21">
        <f ca="1">SUMIF($C$6:G$6,H$5,$C19:G19)</f>
        <v>349366</v>
      </c>
      <c r="I19" s="21">
        <f ca="1">SUM(H19-G19)</f>
        <v>-42842</v>
      </c>
      <c r="J19" s="22">
        <f ca="1">IF(I19=0,0,IF(G19=0,1,I19/G19))</f>
        <v>-0.10923285603557296</v>
      </c>
      <c r="K19" s="21">
        <f>+DA19</f>
        <v>347671</v>
      </c>
      <c r="L19" s="21">
        <f ca="1">OFFSET(DA19,0,14,1,1)</f>
        <v>351144</v>
      </c>
      <c r="M19" s="21">
        <f ca="1">SUM(L19-K19)</f>
        <v>3473</v>
      </c>
      <c r="N19" s="22">
        <f ca="1">IF(M19=0,0,IF(K19=0,1,M19/K19))</f>
        <v>9.9893289920643374E-3</v>
      </c>
      <c r="O19" s="21">
        <f>SUMIF($C$6:N$6,O$5,$C19:N19)</f>
        <v>739879</v>
      </c>
      <c r="P19" s="21">
        <f ca="1">SUMIF($C$6:O$6,P$5,$C19:O19)</f>
        <v>700510</v>
      </c>
      <c r="Q19" s="21">
        <f ca="1">SUM(P19-O19)</f>
        <v>-39369</v>
      </c>
      <c r="R19" s="22">
        <f ca="1">IF(Q19=0,0,IF(O19=0,1,Q19/O19))</f>
        <v>-5.3210051913894031E-2</v>
      </c>
      <c r="S19" s="21">
        <f>+DB19</f>
        <v>406375</v>
      </c>
      <c r="T19" s="21">
        <f ca="1">OFFSET(DB19,0,14,1,1)</f>
        <v>397494</v>
      </c>
      <c r="U19" s="21">
        <f ca="1">SUM(T19-S19)</f>
        <v>-8881</v>
      </c>
      <c r="V19" s="22">
        <f ca="1">IF(U19=0,0,IF(S19=0,1,U19/S19))</f>
        <v>-2.1854198708089818E-2</v>
      </c>
      <c r="W19" s="21">
        <f>SUMIF($C$6:V$6,W$5,$C19:V19)</f>
        <v>1146254</v>
      </c>
      <c r="X19" s="21">
        <f ca="1">SUMIF($C$6:W$6,X$5,$C19:W19)</f>
        <v>1098004</v>
      </c>
      <c r="Y19" s="21">
        <f ca="1">SUM(X19-W19)</f>
        <v>-48250</v>
      </c>
      <c r="Z19" s="22">
        <f ca="1">IF(Y19=0,0,IF(W19=0,1,Y19/W19))</f>
        <v>-4.209363718687132E-2</v>
      </c>
      <c r="AA19" s="21">
        <f>+DC19</f>
        <v>396050</v>
      </c>
      <c r="AB19" s="21">
        <f ca="1">OFFSET(DC19,0,14,1,1)</f>
        <v>402935</v>
      </c>
      <c r="AC19" s="21">
        <f ca="1">SUM(AB19-AA19)</f>
        <v>6885</v>
      </c>
      <c r="AD19" s="22">
        <f ca="1">IF(AC19=0,0,IF(AA19=0,1,AC19/AA19))</f>
        <v>1.738416866557253E-2</v>
      </c>
      <c r="AE19" s="21">
        <f>SUMIF($C$6:AD$6,AE$5,$C19:AD19)</f>
        <v>1542304</v>
      </c>
      <c r="AF19" s="21">
        <f ca="1">SUMIF($C$6:AE$6,AF$5,$C19:AE19)</f>
        <v>1500939</v>
      </c>
      <c r="AG19" s="21">
        <f ca="1">SUM(AF19-AE19)</f>
        <v>-41365</v>
      </c>
      <c r="AH19" s="22">
        <f ca="1">IF(AG19=0,0,IF(AE19=0,1,AG19/AE19))</f>
        <v>-2.6820263709359502E-2</v>
      </c>
      <c r="AI19" s="21">
        <f>+DD19</f>
        <v>410853</v>
      </c>
      <c r="AJ19" s="21">
        <f ca="1">OFFSET(DD19,0,14,1,1)</f>
        <v>409282</v>
      </c>
      <c r="AK19" s="21">
        <f ca="1">SUM(AJ19-AI19)</f>
        <v>-1571</v>
      </c>
      <c r="AL19" s="22">
        <f ca="1">IF(AK19=0,0,IF(AI19=0,1,AK19/AI19))</f>
        <v>-3.8237520475693254E-3</v>
      </c>
      <c r="AM19" s="21">
        <f>SUMIF($C$6:AL$6,AM$5,$C19:AL19)</f>
        <v>1953157</v>
      </c>
      <c r="AN19" s="21">
        <f ca="1">SUMIF($C$6:AM$6,AN$5,$C19:AM19)</f>
        <v>1910221</v>
      </c>
      <c r="AO19" s="21">
        <f ca="1">SUM(AN19-AM19)</f>
        <v>-42936</v>
      </c>
      <c r="AP19" s="22">
        <f ca="1">IF(AO19=0,0,IF(AM19=0,1,AO19/AM19))</f>
        <v>-2.1982871832627895E-2</v>
      </c>
      <c r="AQ19" s="21">
        <f>+DE19</f>
        <v>406110</v>
      </c>
      <c r="AR19" s="21">
        <f ca="1">OFFSET(DE19,0,14,1,1)</f>
        <v>399223</v>
      </c>
      <c r="AS19" s="21">
        <f ca="1">SUM(AR19-AQ19)</f>
        <v>-6887</v>
      </c>
      <c r="AT19" s="22">
        <f ca="1">IF(AS19=0,0,IF(AQ19=0,1,AS19/AQ19))</f>
        <v>-1.6958459530669032E-2</v>
      </c>
      <c r="AU19" s="21">
        <f>SUMIF($C$6:AT$6,AU$5,$C19:AT19)</f>
        <v>2359267</v>
      </c>
      <c r="AV19" s="21">
        <f ca="1">SUMIF($C$6:AU$6,AV$5,$C19:AU19)</f>
        <v>2309444</v>
      </c>
      <c r="AW19" s="21">
        <f ca="1">SUM(AV19-AU19)</f>
        <v>-49823</v>
      </c>
      <c r="AX19" s="22">
        <f ca="1">IF(AW19=0,0,IF(AU19=0,1,AW19/AU19))</f>
        <v>-2.1117999785526607E-2</v>
      </c>
      <c r="AY19" s="21">
        <f>+DF19</f>
        <v>406832</v>
      </c>
      <c r="AZ19" s="21">
        <f ca="1">OFFSET(DF19,0,14,1,1)</f>
        <v>401931</v>
      </c>
      <c r="BA19" s="21">
        <f ca="1">SUM(AZ19-AY19)</f>
        <v>-4901</v>
      </c>
      <c r="BB19" s="22">
        <f ca="1">IF(BA19=0,0,IF(AY19=0,1,BA19/AY19))</f>
        <v>-1.2046741652574036E-2</v>
      </c>
      <c r="BC19" s="21">
        <f>SUMIF($C$6:BB$6,BC$5,$C19:BB19)</f>
        <v>2766099</v>
      </c>
      <c r="BD19" s="21">
        <f ca="1">SUMIF($C$6:BC$6,BD$5,$C19:BC19)</f>
        <v>2711375</v>
      </c>
      <c r="BE19" s="21">
        <f ca="1">SUM(BD19-BC19)</f>
        <v>-54724</v>
      </c>
      <c r="BF19" s="22">
        <f ca="1">IF(BE19=0,0,IF(BC19=0,1,BE19/BC19))</f>
        <v>-1.9783818294283755E-2</v>
      </c>
      <c r="BG19" s="21">
        <f>+DG19</f>
        <v>423305</v>
      </c>
      <c r="BH19" s="21">
        <f ca="1">OFFSET(DG19,0,14,1,1)</f>
        <v>415935</v>
      </c>
      <c r="BI19" s="21">
        <f ca="1">SUM(BH19-BG19)</f>
        <v>-7370</v>
      </c>
      <c r="BJ19" s="22">
        <f ca="1">IF(BI19=0,0,IF(BG19=0,1,BI19/BG19))</f>
        <v>-1.7410614096219038E-2</v>
      </c>
      <c r="BK19" s="21">
        <f>SUMIF($C$6:BJ$6,BK$5,$C19:BJ19)</f>
        <v>3189404</v>
      </c>
      <c r="BL19" s="21">
        <f ca="1">SUMIF($C$6:BK$6,BL$5,$C19:BK19)</f>
        <v>3127310</v>
      </c>
      <c r="BM19" s="21">
        <f ca="1">SUM(BL19-BK19)</f>
        <v>-62094</v>
      </c>
      <c r="BN19" s="22">
        <f ca="1">IF(BM19=0,0,IF(BK19=0,1,BM19/BK19))</f>
        <v>-1.9468841200424906E-2</v>
      </c>
      <c r="BO19" s="21">
        <f>+DH19</f>
        <v>392854</v>
      </c>
      <c r="BP19" s="21">
        <f ca="1">OFFSET(DH19,0,14,1,1)</f>
        <v>379380</v>
      </c>
      <c r="BQ19" s="21">
        <f ca="1">SUM(BP19-BO19)</f>
        <v>-13474</v>
      </c>
      <c r="BR19" s="22">
        <f ca="1">IF(BQ19=0,0,IF(BO19=0,1,BQ19/BO19))</f>
        <v>-3.4297728927285963E-2</v>
      </c>
      <c r="BS19" s="21">
        <f>SUMIF($C$6:BR$6,BS$5,$C19:BR19)</f>
        <v>3582258</v>
      </c>
      <c r="BT19" s="21">
        <f ca="1">SUMIF($C$6:BS$6,BT$5,$C19:BS19)</f>
        <v>3506690</v>
      </c>
      <c r="BU19" s="21">
        <f ca="1">SUM(BT19-BS19)</f>
        <v>-75568</v>
      </c>
      <c r="BV19" s="22">
        <f ca="1">IF(BU19=0,0,IF(BS19=0,1,BU19/BS19))</f>
        <v>-2.1095074670780273E-2</v>
      </c>
      <c r="BW19" s="21">
        <f>+DI19</f>
        <v>409201</v>
      </c>
      <c r="BX19" s="21">
        <f ca="1">OFFSET(DI19,0,14,1,1)</f>
        <v>395057</v>
      </c>
      <c r="BY19" s="21">
        <f ca="1">SUM(BX19-BW19)</f>
        <v>-14144</v>
      </c>
      <c r="BZ19" s="22">
        <f ca="1">IF(BY19=0,0,IF(BW19=0,1,BY19/BW19))</f>
        <v>-3.4564920418083046E-2</v>
      </c>
      <c r="CA19" s="21">
        <f>SUMIF($C$6:BZ$6,CA$5,$C19:BZ19)</f>
        <v>3991459</v>
      </c>
      <c r="CB19" s="21">
        <f ca="1">SUMIF($C$6:CA$6,CB$5,$C19:CA19)</f>
        <v>3901747</v>
      </c>
      <c r="CC19" s="21">
        <f ca="1">SUM(CB19-CA19)</f>
        <v>-89712</v>
      </c>
      <c r="CD19" s="22">
        <f ca="1">IF(CC19=0,0,IF(CA19=0,1,CC19/CA19))</f>
        <v>-2.2475991861622531E-2</v>
      </c>
      <c r="CE19" s="21">
        <f>+DJ19</f>
        <v>376833</v>
      </c>
      <c r="CF19" s="21">
        <f ca="1">OFFSET(DJ19,0,14,1,1)</f>
        <v>368999</v>
      </c>
      <c r="CG19" s="21">
        <f ca="1">SUM(CF19-CE19)</f>
        <v>-7834</v>
      </c>
      <c r="CH19" s="22">
        <f ca="1">IF(CG19=0,0,IF(CE19=0,1,CG19/CE19))</f>
        <v>-2.0789049791286856E-2</v>
      </c>
      <c r="CI19" s="21">
        <f>SUMIF($C$6:CH$6,CI$5,$C19:CH19)</f>
        <v>4368292</v>
      </c>
      <c r="CJ19" s="21">
        <f ca="1">SUMIF($C$6:CI$6,CJ$5,$C19:CI19)</f>
        <v>4270746</v>
      </c>
      <c r="CK19" s="21">
        <f ca="1">SUM(CJ19-CI19)</f>
        <v>-97546</v>
      </c>
      <c r="CL19" s="22">
        <f ca="1">IF(CK19=0,0,IF(CI19=0,1,CK19/CI19))</f>
        <v>-2.2330466919335979E-2</v>
      </c>
      <c r="CM19" s="21">
        <f>+DK19</f>
        <v>364689</v>
      </c>
      <c r="CN19" s="21">
        <f ca="1">OFFSET(DK19,0,14,1,1)</f>
        <v>345984</v>
      </c>
      <c r="CO19" s="21">
        <f ca="1">SUM(CN19-CM19)</f>
        <v>-18705</v>
      </c>
      <c r="CP19" s="22">
        <f ca="1">IF(CO19=0,0,IF(CM19=0,1,CO19/CM19))</f>
        <v>-5.1290277469295757E-2</v>
      </c>
      <c r="CQ19" s="21">
        <f>SUMIF($C$6:CP$6,CQ$5,$C19:CP19)</f>
        <v>4732981</v>
      </c>
      <c r="CR19" s="21">
        <f ca="1">SUMIF($C$6:CQ$6,CR$5,$C19:CQ19)</f>
        <v>4616730</v>
      </c>
      <c r="CS19" s="21">
        <f ca="1">SUM(CR19-CQ19)</f>
        <v>-116251</v>
      </c>
      <c r="CT19" s="22">
        <f ca="1">IF(CS19=0,0,IF(CQ19=0,1,CS19/CQ19))</f>
        <v>-2.4561898727250332E-2</v>
      </c>
      <c r="CW19" s="12" t="s">
        <v>11</v>
      </c>
      <c r="CX19" s="81" t="s">
        <v>6</v>
      </c>
      <c r="CZ19" s="88">
        <f>SUMIF(DWT!$A$73:$A$78,'2007-2008'!CZ$7,DWT!D$73:D$78)</f>
        <v>392208</v>
      </c>
      <c r="DA19" s="88">
        <f>SUMIF(DWT!$A$73:$A$78,'2007-2008'!DA$7,DWT!E$73:E$78)</f>
        <v>347671</v>
      </c>
      <c r="DB19" s="88">
        <f>SUMIF(DWT!$A$73:$A$78,'2007-2008'!DB$7,DWT!F$73:F$78)</f>
        <v>406375</v>
      </c>
      <c r="DC19" s="88">
        <f>SUMIF(DWT!$A$73:$A$78,'2007-2008'!DC$7,DWT!G$73:G$78)</f>
        <v>396050</v>
      </c>
      <c r="DD19" s="88">
        <f>SUMIF(DWT!$A$73:$A$78,'2007-2008'!DD$7,DWT!H$73:H$78)</f>
        <v>410853</v>
      </c>
      <c r="DE19" s="88">
        <f>SUMIF(DWT!$A$73:$A$78,'2007-2008'!DE$7,DWT!I$73:I$78)</f>
        <v>406110</v>
      </c>
      <c r="DF19" s="88">
        <f>SUMIF(DWT!$A$73:$A$78,'2007-2008'!DF$7,DWT!J$73:J$78)</f>
        <v>406832</v>
      </c>
      <c r="DG19" s="88">
        <f>SUMIF(DWT!$A$73:$A$78,'2007-2008'!DG$7,DWT!K$73:K$78)</f>
        <v>423305</v>
      </c>
      <c r="DH19" s="88">
        <f>SUMIF(DWT!$A$73:$A$78,'2007-2008'!DH$7,DWT!L$73:L$78)</f>
        <v>392854</v>
      </c>
      <c r="DI19" s="88">
        <f>SUMIF(DWT!$A$73:$A$78,'2007-2008'!DI$7,DWT!M$73:M$78)</f>
        <v>409201</v>
      </c>
      <c r="DJ19" s="88">
        <f>SUMIF(DWT!$A$73:$A$78,'2007-2008'!DJ$7,DWT!N$73:N$78)</f>
        <v>376833</v>
      </c>
      <c r="DK19" s="88">
        <f>SUMIF(DWT!$A$73:$A$78,'2007-2008'!DK$7,DWT!O$73:O$78)</f>
        <v>364689</v>
      </c>
      <c r="DN19" s="88">
        <f>SUMIF(DWT!$A$73:$A$78,'2007-2008'!DN$7,DWT!D$73:D$78)</f>
        <v>349366</v>
      </c>
      <c r="DO19" s="88">
        <f>SUMIF(DWT!$A$73:$A$78,'2007-2008'!DO$7,DWT!E$73:E$78)</f>
        <v>351144</v>
      </c>
      <c r="DP19" s="88">
        <f>SUMIF(DWT!$A$73:$A$78,'2007-2008'!DP$7,DWT!F$73:F$78)</f>
        <v>397494</v>
      </c>
      <c r="DQ19" s="88">
        <f>SUMIF(DWT!$A$73:$A$78,'2007-2008'!DQ$7,DWT!G$73:G$78)</f>
        <v>402935</v>
      </c>
      <c r="DR19" s="88">
        <f>SUMIF(DWT!$A$73:$A$78,'2007-2008'!DR$7,DWT!H$73:H$78)</f>
        <v>409282</v>
      </c>
      <c r="DS19" s="88">
        <f>SUMIF(DWT!$A$73:$A$78,'2007-2008'!DS$7,DWT!I$73:I$78)</f>
        <v>399223</v>
      </c>
      <c r="DT19" s="88">
        <f>SUMIF(DWT!$A$73:$A$78,'2007-2008'!DT$7,DWT!J$73:J$78)</f>
        <v>401931</v>
      </c>
      <c r="DU19" s="88">
        <f>SUMIF(DWT!$A$73:$A$78,'2007-2008'!DU$7,DWT!K$73:K$78)</f>
        <v>415935</v>
      </c>
      <c r="DV19" s="88">
        <f>SUMIF(DWT!$A$73:$A$78,'2007-2008'!DV$7,DWT!L$73:L$78)</f>
        <v>379380</v>
      </c>
      <c r="DW19" s="88">
        <f>SUMIF(DWT!$A$73:$A$78,'2007-2008'!DW$7,DWT!M$73:M$78)</f>
        <v>395057</v>
      </c>
      <c r="DX19" s="88">
        <f>SUMIF(DWT!$A$73:$A$78,'2007-2008'!DX$7,DWT!N$73:N$78)</f>
        <v>368999</v>
      </c>
      <c r="DY19" s="88">
        <f>SUMIF(DWT!$A$73:$A$78,'2007-2008'!DY$7,DWT!O$73:O$78)</f>
        <v>345984</v>
      </c>
      <c r="DZ19"/>
    </row>
    <row r="20" spans="1:130" s="12" customFormat="1" ht="15.6">
      <c r="A20" s="101" t="str">
        <f>+CW21</f>
        <v>Detroit-Windsor Tunnel</v>
      </c>
      <c r="B20" s="29" t="s">
        <v>7</v>
      </c>
      <c r="C20" s="21">
        <f>+CZ20</f>
        <v>9096</v>
      </c>
      <c r="D20" s="21">
        <f ca="1">OFFSET(CZ20,0,14,1,1)</f>
        <v>9022</v>
      </c>
      <c r="E20" s="21">
        <f ca="1">SUM(D20-C20)</f>
        <v>-74</v>
      </c>
      <c r="F20" s="22">
        <f ca="1">IF(E20=0,0,IF(C20=0,1,E20/C20))</f>
        <v>-8.1354441512752861E-3</v>
      </c>
      <c r="G20" s="21">
        <f>SUMIF($C$6:F$6,G$5,$C20:F20)</f>
        <v>9096</v>
      </c>
      <c r="H20" s="21">
        <f ca="1">SUMIF($C$6:G$6,H$5,$C20:G20)</f>
        <v>9022</v>
      </c>
      <c r="I20" s="21">
        <f ca="1">SUM(H20-G20)</f>
        <v>-74</v>
      </c>
      <c r="J20" s="22">
        <f ca="1">IF(I20=0,0,IF(G20=0,1,I20/G20))</f>
        <v>-8.1354441512752861E-3</v>
      </c>
      <c r="K20" s="21">
        <f>+DA20</f>
        <v>9893</v>
      </c>
      <c r="L20" s="21">
        <f ca="1">OFFSET(DA20,0,14,1,1)</f>
        <v>10695</v>
      </c>
      <c r="M20" s="21">
        <f ca="1">SUM(L20-K20)</f>
        <v>802</v>
      </c>
      <c r="N20" s="22">
        <f ca="1">IF(M20=0,0,IF(K20=0,1,M20/K20))</f>
        <v>8.106742140907712E-2</v>
      </c>
      <c r="O20" s="21">
        <f>SUMIF($C$6:N$6,O$5,$C20:N20)</f>
        <v>18989</v>
      </c>
      <c r="P20" s="21">
        <f ca="1">SUMIF($C$6:O$6,P$5,$C20:O20)</f>
        <v>19717</v>
      </c>
      <c r="Q20" s="21">
        <f ca="1">SUM(P20-O20)</f>
        <v>728</v>
      </c>
      <c r="R20" s="22">
        <f ca="1">IF(Q20=0,0,IF(O20=0,1,Q20/O20))</f>
        <v>3.8337985149296962E-2</v>
      </c>
      <c r="S20" s="21">
        <f>+DB20</f>
        <v>12699</v>
      </c>
      <c r="T20" s="21">
        <f ca="1">OFFSET(DB20,0,14,1,1)</f>
        <v>9388</v>
      </c>
      <c r="U20" s="21">
        <f ca="1">SUM(T20-S20)</f>
        <v>-3311</v>
      </c>
      <c r="V20" s="22">
        <f ca="1">IF(U20=0,0,IF(S20=0,1,U20/S20))</f>
        <v>-0.26072919127490352</v>
      </c>
      <c r="W20" s="21">
        <f>SUMIF($C$6:V$6,W$5,$C20:V20)</f>
        <v>31688</v>
      </c>
      <c r="X20" s="21">
        <f ca="1">SUMIF($C$6:W$6,X$5,$C20:W20)</f>
        <v>29105</v>
      </c>
      <c r="Y20" s="21">
        <f ca="1">SUM(X20-W20)</f>
        <v>-2583</v>
      </c>
      <c r="Z20" s="22">
        <f ca="1">IF(Y20=0,0,IF(W20=0,1,Y20/W20))</f>
        <v>-8.1513506690229734E-2</v>
      </c>
      <c r="AA20" s="21">
        <f>+DC20</f>
        <v>9786</v>
      </c>
      <c r="AB20" s="21">
        <f ca="1">OFFSET(DC20,0,14,1,1)</f>
        <v>8800</v>
      </c>
      <c r="AC20" s="21">
        <f ca="1">SUM(AB20-AA20)</f>
        <v>-986</v>
      </c>
      <c r="AD20" s="22">
        <f ca="1">IF(AC20=0,0,IF(AA20=0,1,AC20/AA20))</f>
        <v>-0.10075618230124668</v>
      </c>
      <c r="AE20" s="21">
        <f>SUMIF($C$6:AD$6,AE$5,$C20:AD20)</f>
        <v>41474</v>
      </c>
      <c r="AF20" s="21">
        <f ca="1">SUMIF($C$6:AE$6,AF$5,$C20:AE20)</f>
        <v>37905</v>
      </c>
      <c r="AG20" s="21">
        <f ca="1">SUM(AF20-AE20)</f>
        <v>-3569</v>
      </c>
      <c r="AH20" s="22">
        <f ca="1">IF(AG20=0,0,IF(AE20=0,1,AG20/AE20))</f>
        <v>-8.6053913295076431E-2</v>
      </c>
      <c r="AI20" s="21">
        <f>+DD20</f>
        <v>9984</v>
      </c>
      <c r="AJ20" s="21">
        <f ca="1">OFFSET(DD20,0,14,1,1)</f>
        <v>7747</v>
      </c>
      <c r="AK20" s="21">
        <f ca="1">SUM(AJ20-AI20)</f>
        <v>-2237</v>
      </c>
      <c r="AL20" s="22">
        <f ca="1">IF(AK20=0,0,IF(AI20=0,1,AK20/AI20))</f>
        <v>-0.22405849358974358</v>
      </c>
      <c r="AM20" s="21">
        <f>SUMIF($C$6:AL$6,AM$5,$C20:AL20)</f>
        <v>51458</v>
      </c>
      <c r="AN20" s="21">
        <f ca="1">SUMIF($C$6:AM$6,AN$5,$C20:AM20)</f>
        <v>45652</v>
      </c>
      <c r="AO20" s="21">
        <f ca="1">SUM(AN20-AM20)</f>
        <v>-5806</v>
      </c>
      <c r="AP20" s="22">
        <f ca="1">IF(AO20=0,0,IF(AM20=0,1,AO20/AM20))</f>
        <v>-0.11282988067938901</v>
      </c>
      <c r="AQ20" s="21">
        <f>+DE20</f>
        <v>8681</v>
      </c>
      <c r="AR20" s="21">
        <f ca="1">OFFSET(DE20,0,14,1,1)</f>
        <v>7075</v>
      </c>
      <c r="AS20" s="21">
        <f ca="1">SUM(AR20-AQ20)</f>
        <v>-1606</v>
      </c>
      <c r="AT20" s="22">
        <f ca="1">IF(AS20=0,0,IF(AQ20=0,1,AS20/AQ20))</f>
        <v>-0.18500172791153094</v>
      </c>
      <c r="AU20" s="21">
        <f>SUMIF($C$6:AT$6,AU$5,$C20:AT20)</f>
        <v>60139</v>
      </c>
      <c r="AV20" s="21">
        <f ca="1">SUMIF($C$6:AU$6,AV$5,$C20:AU20)</f>
        <v>52727</v>
      </c>
      <c r="AW20" s="21">
        <f ca="1">SUM(AV20-AU20)</f>
        <v>-7412</v>
      </c>
      <c r="AX20" s="22">
        <f ca="1">IF(AW20=0,0,IF(AU20=0,1,AW20/AU20))</f>
        <v>-0.12324780924192288</v>
      </c>
      <c r="AY20" s="21">
        <f>+DF20</f>
        <v>7174</v>
      </c>
      <c r="AZ20" s="21">
        <f ca="1">OFFSET(DF20,0,14,1,1)</f>
        <v>5314</v>
      </c>
      <c r="BA20" s="21">
        <f ca="1">SUM(AZ20-AY20)</f>
        <v>-1860</v>
      </c>
      <c r="BB20" s="22">
        <f ca="1">IF(BA20=0,0,IF(AY20=0,1,BA20/AY20))</f>
        <v>-0.25926958461109562</v>
      </c>
      <c r="BC20" s="21">
        <f>SUMIF($C$6:BB$6,BC$5,$C20:BB20)</f>
        <v>67313</v>
      </c>
      <c r="BD20" s="21">
        <f ca="1">SUMIF($C$6:BC$6,BD$5,$C20:BC20)</f>
        <v>58041</v>
      </c>
      <c r="BE20" s="21">
        <f ca="1">SUM(BD20-BC20)</f>
        <v>-9272</v>
      </c>
      <c r="BF20" s="22">
        <f ca="1">IF(BE20=0,0,IF(BC20=0,1,BE20/BC20))</f>
        <v>-0.13774456642847593</v>
      </c>
      <c r="BG20" s="21">
        <f>+DG20</f>
        <v>8679</v>
      </c>
      <c r="BH20" s="21">
        <f ca="1">OFFSET(DG20,0,14,1,1)</f>
        <v>5810</v>
      </c>
      <c r="BI20" s="21">
        <f ca="1">SUM(BH20-BG20)</f>
        <v>-2869</v>
      </c>
      <c r="BJ20" s="22">
        <f ca="1">IF(BI20=0,0,IF(BG20=0,1,BI20/BG20))</f>
        <v>-0.33056803779237237</v>
      </c>
      <c r="BK20" s="21">
        <f>SUMIF($C$6:BJ$6,BK$5,$C20:BJ20)</f>
        <v>75992</v>
      </c>
      <c r="BL20" s="21">
        <f ca="1">SUMIF($C$6:BK$6,BL$5,$C20:BK20)</f>
        <v>63851</v>
      </c>
      <c r="BM20" s="21">
        <f ca="1">SUM(BL20-BK20)</f>
        <v>-12141</v>
      </c>
      <c r="BN20" s="22">
        <f ca="1">IF(BM20=0,0,IF(BK20=0,1,BM20/BK20))</f>
        <v>-0.15976681755974312</v>
      </c>
      <c r="BO20" s="21">
        <f>+DH20</f>
        <v>8127</v>
      </c>
      <c r="BP20" s="21">
        <f ca="1">OFFSET(DH20,0,14,1,1)</f>
        <v>7071</v>
      </c>
      <c r="BQ20" s="21">
        <f ca="1">SUM(BP20-BO20)</f>
        <v>-1056</v>
      </c>
      <c r="BR20" s="22">
        <f ca="1">IF(BQ20=0,0,IF(BO20=0,1,BQ20/BO20))</f>
        <v>-0.12993724621631597</v>
      </c>
      <c r="BS20" s="21">
        <f>SUMIF($C$6:BR$6,BS$5,$C20:BR20)</f>
        <v>84119</v>
      </c>
      <c r="BT20" s="21">
        <f ca="1">SUMIF($C$6:BS$6,BT$5,$C20:BS20)</f>
        <v>70922</v>
      </c>
      <c r="BU20" s="21">
        <f ca="1">SUM(BT20-BS20)</f>
        <v>-13197</v>
      </c>
      <c r="BV20" s="22">
        <f ca="1">IF(BU20=0,0,IF(BS20=0,1,BU20/BS20))</f>
        <v>-0.15688488926401883</v>
      </c>
      <c r="BW20" s="21">
        <f>+DI20</f>
        <v>9470</v>
      </c>
      <c r="BX20" s="21">
        <f ca="1">OFFSET(DI20,0,14,1,1)</f>
        <v>6732</v>
      </c>
      <c r="BY20" s="21">
        <f ca="1">SUM(BX20-BW20)</f>
        <v>-2738</v>
      </c>
      <c r="BZ20" s="22">
        <f ca="1">IF(BY20=0,0,IF(BW20=0,1,BY20/BW20))</f>
        <v>-0.28912354804646251</v>
      </c>
      <c r="CA20" s="21">
        <f>SUMIF($C$6:BZ$6,CA$5,$C20:BZ20)</f>
        <v>93589</v>
      </c>
      <c r="CB20" s="21">
        <f ca="1">SUMIF($C$6:CA$6,CB$5,$C20:CA20)</f>
        <v>77654</v>
      </c>
      <c r="CC20" s="21">
        <f ca="1">SUM(CB20-CA20)</f>
        <v>-15935</v>
      </c>
      <c r="CD20" s="22">
        <f ca="1">IF(CC20=0,0,IF(CA20=0,1,CC20/CA20))</f>
        <v>-0.17026573635790532</v>
      </c>
      <c r="CE20" s="21">
        <f>+DJ20</f>
        <v>8998</v>
      </c>
      <c r="CF20" s="21">
        <f ca="1">OFFSET(DJ20,0,14,1,1)</f>
        <v>5989</v>
      </c>
      <c r="CG20" s="21">
        <f ca="1">SUM(CF20-CE20)</f>
        <v>-3009</v>
      </c>
      <c r="CH20" s="22">
        <f ca="1">IF(CG20=0,0,IF(CE20=0,1,CG20/CE20))</f>
        <v>-0.33440764614358748</v>
      </c>
      <c r="CI20" s="21">
        <f>SUMIF($C$6:CH$6,CI$5,$C20:CH20)</f>
        <v>102587</v>
      </c>
      <c r="CJ20" s="21">
        <f ca="1">SUMIF($C$6:CI$6,CJ$5,$C20:CI20)</f>
        <v>83643</v>
      </c>
      <c r="CK20" s="21">
        <f ca="1">SUM(CJ20-CI20)</f>
        <v>-18944</v>
      </c>
      <c r="CL20" s="22">
        <f ca="1">IF(CK20=0,0,IF(CI20=0,1,CK20/CI20))</f>
        <v>-0.18466277403569653</v>
      </c>
      <c r="CM20" s="21">
        <f>+DK20</f>
        <v>8495</v>
      </c>
      <c r="CN20" s="21">
        <f ca="1">OFFSET(DK20,0,14,1,1)</f>
        <v>6598</v>
      </c>
      <c r="CO20" s="21">
        <f ca="1">SUM(CN20-CM20)</f>
        <v>-1897</v>
      </c>
      <c r="CP20" s="22">
        <f ca="1">IF(CO20=0,0,IF(CM20=0,1,CO20/CM20))</f>
        <v>-0.22330782813419658</v>
      </c>
      <c r="CQ20" s="21">
        <f>SUMIF($C$6:CP$6,CQ$5,$C20:CP20)</f>
        <v>111082</v>
      </c>
      <c r="CR20" s="21">
        <f ca="1">SUMIF($C$6:CQ$6,CR$5,$C20:CQ20)</f>
        <v>90241</v>
      </c>
      <c r="CS20" s="21">
        <f ca="1">SUM(CR20-CQ20)</f>
        <v>-20841</v>
      </c>
      <c r="CT20" s="22">
        <f ca="1">IF(CS20=0,0,IF(CQ20=0,1,CS20/CQ20))</f>
        <v>-0.18761815595686071</v>
      </c>
      <c r="CW20" s="12" t="s">
        <v>11</v>
      </c>
      <c r="CX20" s="81" t="s">
        <v>7</v>
      </c>
      <c r="CY20" s="16"/>
      <c r="CZ20" s="88">
        <f>SUMIF(DWT!$A$87:$A$92,'2007-2008'!CZ$7,DWT!D$87:D$92)</f>
        <v>9096</v>
      </c>
      <c r="DA20" s="88">
        <f>SUMIF(DWT!$A$87:$A$92,'2007-2008'!DA$7,DWT!E$87:E$92)</f>
        <v>9893</v>
      </c>
      <c r="DB20" s="88">
        <f>SUMIF(DWT!$A$87:$A$92,'2007-2008'!DB$7,DWT!F$87:F$92)</f>
        <v>12699</v>
      </c>
      <c r="DC20" s="88">
        <f>SUMIF(DWT!$A$87:$A$92,'2007-2008'!DC$7,DWT!G$87:G$92)</f>
        <v>9786</v>
      </c>
      <c r="DD20" s="88">
        <f>SUMIF(DWT!$A$87:$A$92,'2007-2008'!DD$7,DWT!H$87:H$92)</f>
        <v>9984</v>
      </c>
      <c r="DE20" s="88">
        <f>SUMIF(DWT!$A$87:$A$92,'2007-2008'!DE$7,DWT!I$87:I$92)</f>
        <v>8681</v>
      </c>
      <c r="DF20" s="88">
        <f>SUMIF(DWT!$A$87:$A$92,'2007-2008'!DF$7,DWT!J$87:J$92)</f>
        <v>7174</v>
      </c>
      <c r="DG20" s="88">
        <f>SUMIF(DWT!$A$87:$A$92,'2007-2008'!DG$7,DWT!K$87:K$92)</f>
        <v>8679</v>
      </c>
      <c r="DH20" s="88">
        <f>SUMIF(DWT!$A$87:$A$92,'2007-2008'!DH$7,DWT!L$87:L$92)</f>
        <v>8127</v>
      </c>
      <c r="DI20" s="88">
        <f>SUMIF(DWT!$A$87:$A$92,'2007-2008'!DI$7,DWT!M$87:M$92)</f>
        <v>9470</v>
      </c>
      <c r="DJ20" s="88">
        <f>SUMIF(DWT!$A$87:$A$92,'2007-2008'!DJ$7,DWT!N$87:N$92)</f>
        <v>8998</v>
      </c>
      <c r="DK20" s="88">
        <f>SUMIF(DWT!$A$87:$A$92,'2007-2008'!DK$7,DWT!O$87:O$92)</f>
        <v>8495</v>
      </c>
      <c r="DN20" s="88">
        <f>SUMIF(DWT!$A$87:$A$92,'2007-2008'!DN$7,DWT!D$87:D$92)</f>
        <v>9022</v>
      </c>
      <c r="DO20" s="88">
        <f>SUMIF(DWT!$A$87:$A$92,'2007-2008'!DO$7,DWT!E$87:E$92)</f>
        <v>10695</v>
      </c>
      <c r="DP20" s="88">
        <f>SUMIF(DWT!$A$87:$A$92,'2007-2008'!DP$7,DWT!F$87:F$92)</f>
        <v>9388</v>
      </c>
      <c r="DQ20" s="88">
        <f>SUMIF(DWT!$A$87:$A$92,'2007-2008'!DQ$7,DWT!G$87:G$92)</f>
        <v>8800</v>
      </c>
      <c r="DR20" s="88">
        <f>SUMIF(DWT!$A$87:$A$92,'2007-2008'!DR$7,DWT!H$87:H$92)</f>
        <v>7747</v>
      </c>
      <c r="DS20" s="88">
        <f>SUMIF(DWT!$A$87:$A$92,'2007-2008'!DS$7,DWT!I$87:I$92)</f>
        <v>7075</v>
      </c>
      <c r="DT20" s="88">
        <f>SUMIF(DWT!$A$87:$A$92,'2007-2008'!DT$7,DWT!J$87:J$92)</f>
        <v>5314</v>
      </c>
      <c r="DU20" s="88">
        <f>SUMIF(DWT!$A$87:$A$92,'2007-2008'!DU$7,DWT!K$87:K$92)</f>
        <v>5810</v>
      </c>
      <c r="DV20" s="88">
        <f>SUMIF(DWT!$A$87:$A$92,'2007-2008'!DV$7,DWT!L$87:L$92)</f>
        <v>7071</v>
      </c>
      <c r="DW20" s="88">
        <f>SUMIF(DWT!$A$87:$A$92,'2007-2008'!DW$7,DWT!M$87:M$92)</f>
        <v>6732</v>
      </c>
      <c r="DX20" s="88">
        <f>SUMIF(DWT!$A$87:$A$92,'2007-2008'!DX$7,DWT!N$87:N$92)</f>
        <v>5989</v>
      </c>
      <c r="DY20" s="88">
        <f>SUMIF(DWT!$A$87:$A$92,'2007-2008'!DY$7,DWT!O$87:O$92)</f>
        <v>6598</v>
      </c>
      <c r="DZ20"/>
    </row>
    <row r="21" spans="1:130" s="12" customFormat="1" ht="15.6">
      <c r="A21" s="100"/>
      <c r="B21" s="29" t="s">
        <v>8</v>
      </c>
      <c r="C21" s="87">
        <f>+CZ21</f>
        <v>5278</v>
      </c>
      <c r="D21" s="87">
        <f ca="1">OFFSET(CZ21,0,14,1,1)</f>
        <v>4831</v>
      </c>
      <c r="E21" s="87">
        <f ca="1">SUM(D21-C21)</f>
        <v>-447</v>
      </c>
      <c r="F21" s="22">
        <f ca="1">IF(E21=0,0,IF(C21=0,1,E21/C21))</f>
        <v>-8.469117089806745E-2</v>
      </c>
      <c r="G21" s="87">
        <f>SUMIF($C$6:F$6,G$5,$C21:F21)</f>
        <v>5278</v>
      </c>
      <c r="H21" s="87">
        <f ca="1">SUMIF($C$6:G$6,H$5,$C21:G21)</f>
        <v>4831</v>
      </c>
      <c r="I21" s="87">
        <f ca="1">SUM(H21-G21)</f>
        <v>-447</v>
      </c>
      <c r="J21" s="22">
        <f ca="1">IF(I21=0,0,IF(G21=0,1,I21/G21))</f>
        <v>-8.469117089806745E-2</v>
      </c>
      <c r="K21" s="87">
        <f>+DA21</f>
        <v>4060</v>
      </c>
      <c r="L21" s="87">
        <f ca="1">OFFSET(DA21,0,14,1,1)</f>
        <v>4111</v>
      </c>
      <c r="M21" s="87">
        <f ca="1">SUM(L21-K21)</f>
        <v>51</v>
      </c>
      <c r="N21" s="22">
        <f ca="1">IF(M21=0,0,IF(K21=0,1,M21/K21))</f>
        <v>1.2561576354679803E-2</v>
      </c>
      <c r="O21" s="87">
        <f>SUMIF($C$6:N$6,O$5,$C21:N21)</f>
        <v>9338</v>
      </c>
      <c r="P21" s="87">
        <f ca="1">SUMIF($C$6:O$6,P$5,$C21:O21)</f>
        <v>8942</v>
      </c>
      <c r="Q21" s="87">
        <f ca="1">SUM(P21-O21)</f>
        <v>-396</v>
      </c>
      <c r="R21" s="22">
        <f ca="1">IF(Q21=0,0,IF(O21=0,1,Q21/O21))</f>
        <v>-4.2407367744699082E-2</v>
      </c>
      <c r="S21" s="87">
        <f>+DB21</f>
        <v>4505</v>
      </c>
      <c r="T21" s="87">
        <f ca="1">OFFSET(DB21,0,14,1,1)</f>
        <v>4314</v>
      </c>
      <c r="U21" s="87">
        <f ca="1">SUM(T21-S21)</f>
        <v>-191</v>
      </c>
      <c r="V21" s="22">
        <f ca="1">IF(U21=0,0,IF(S21=0,1,U21/S21))</f>
        <v>-4.2397336293007772E-2</v>
      </c>
      <c r="W21" s="87">
        <f>SUMIF($C$6:V$6,W$5,$C21:V21)</f>
        <v>13843</v>
      </c>
      <c r="X21" s="87">
        <f ca="1">SUMIF($C$6:W$6,X$5,$C21:W21)</f>
        <v>13256</v>
      </c>
      <c r="Y21" s="87">
        <f ca="1">SUM(X21-W21)</f>
        <v>-587</v>
      </c>
      <c r="Z21" s="22">
        <f ca="1">IF(Y21=0,0,IF(W21=0,1,Y21/W21))</f>
        <v>-4.2404103156830165E-2</v>
      </c>
      <c r="AA21" s="87">
        <f>+DC21</f>
        <v>4876</v>
      </c>
      <c r="AB21" s="87">
        <f ca="1">OFFSET(DC21,0,14,1,1)</f>
        <v>4767</v>
      </c>
      <c r="AC21" s="87">
        <f ca="1">SUM(AB21-AA21)</f>
        <v>-109</v>
      </c>
      <c r="AD21" s="22">
        <f ca="1">IF(AC21=0,0,IF(AA21=0,1,AC21/AA21))</f>
        <v>-2.2354388843314192E-2</v>
      </c>
      <c r="AE21" s="87">
        <f>SUMIF($C$6:AD$6,AE$5,$C21:AD21)</f>
        <v>18719</v>
      </c>
      <c r="AF21" s="87">
        <f ca="1">SUMIF($C$6:AE$6,AF$5,$C21:AE21)</f>
        <v>18023</v>
      </c>
      <c r="AG21" s="87">
        <f ca="1">SUM(AF21-AE21)</f>
        <v>-696</v>
      </c>
      <c r="AH21" s="22">
        <f ca="1">IF(AG21=0,0,IF(AE21=0,1,AG21/AE21))</f>
        <v>-3.7181473369303913E-2</v>
      </c>
      <c r="AI21" s="87">
        <f>+DD21</f>
        <v>4771</v>
      </c>
      <c r="AJ21" s="87">
        <f ca="1">OFFSET(DD21,0,14,1,1)</f>
        <v>4772</v>
      </c>
      <c r="AK21" s="87">
        <f ca="1">SUM(AJ21-AI21)</f>
        <v>1</v>
      </c>
      <c r="AL21" s="22">
        <f ca="1">IF(AK21=0,0,IF(AI21=0,1,AK21/AI21))</f>
        <v>2.0959966464053657E-4</v>
      </c>
      <c r="AM21" s="87">
        <f>SUMIF($C$6:AL$6,AM$5,$C21:AL21)</f>
        <v>23490</v>
      </c>
      <c r="AN21" s="87">
        <f ca="1">SUMIF($C$6:AM$6,AN$5,$C21:AM21)</f>
        <v>22795</v>
      </c>
      <c r="AO21" s="87">
        <f ca="1">SUM(AN21-AM21)</f>
        <v>-695</v>
      </c>
      <c r="AP21" s="22">
        <f ca="1">IF(AO21=0,0,IF(AM21=0,1,AO21/AM21))</f>
        <v>-2.9587058322690506E-2</v>
      </c>
      <c r="AQ21" s="87">
        <f>+DE21</f>
        <v>4636</v>
      </c>
      <c r="AR21" s="87">
        <f ca="1">OFFSET(DE21,0,14,1,1)</f>
        <v>4612</v>
      </c>
      <c r="AS21" s="87">
        <f ca="1">SUM(AR21-AQ21)</f>
        <v>-24</v>
      </c>
      <c r="AT21" s="22">
        <f ca="1">IF(AS21=0,0,IF(AQ21=0,1,AS21/AQ21))</f>
        <v>-5.1768766177739426E-3</v>
      </c>
      <c r="AU21" s="87">
        <f>SUMIF($C$6:AT$6,AU$5,$C21:AT21)</f>
        <v>28126</v>
      </c>
      <c r="AV21" s="87">
        <f ca="1">SUMIF($C$6:AU$6,AV$5,$C21:AU21)</f>
        <v>27407</v>
      </c>
      <c r="AW21" s="87">
        <f ca="1">SUM(AV21-AU21)</f>
        <v>-719</v>
      </c>
      <c r="AX21" s="22">
        <f ca="1">IF(AW21=0,0,IF(AU21=0,1,AW21/AU21))</f>
        <v>-2.5563535518737111E-2</v>
      </c>
      <c r="AY21" s="87">
        <f>+DF21</f>
        <v>4730</v>
      </c>
      <c r="AZ21" s="87">
        <f ca="1">OFFSET(DF21,0,14,1,1)</f>
        <v>4730</v>
      </c>
      <c r="BA21" s="87">
        <f ca="1">SUM(AZ21-AY21)</f>
        <v>0</v>
      </c>
      <c r="BB21" s="22">
        <f ca="1">IF(BA21=0,0,IF(AY21=0,1,BA21/AY21))</f>
        <v>0</v>
      </c>
      <c r="BC21" s="87">
        <f>SUMIF($C$6:BB$6,BC$5,$C21:BB21)</f>
        <v>32856</v>
      </c>
      <c r="BD21" s="87">
        <f ca="1">SUMIF($C$6:BC$6,BD$5,$C21:BC21)</f>
        <v>32137</v>
      </c>
      <c r="BE21" s="87">
        <f ca="1">SUM(BD21-BC21)</f>
        <v>-719</v>
      </c>
      <c r="BF21" s="22">
        <f ca="1">IF(BE21=0,0,IF(BC21=0,1,BE21/BC21))</f>
        <v>-2.188336985634283E-2</v>
      </c>
      <c r="BG21" s="87">
        <f>+DG21</f>
        <v>5002</v>
      </c>
      <c r="BH21" s="87">
        <f ca="1">OFFSET(DG21,0,14,1,1)</f>
        <v>5157</v>
      </c>
      <c r="BI21" s="87">
        <f ca="1">SUM(BH21-BG21)</f>
        <v>155</v>
      </c>
      <c r="BJ21" s="22">
        <f ca="1">IF(BI21=0,0,IF(BG21=0,1,BI21/BG21))</f>
        <v>3.0987604958016793E-2</v>
      </c>
      <c r="BK21" s="87">
        <f>SUMIF($C$6:BJ$6,BK$5,$C21:BJ21)</f>
        <v>37858</v>
      </c>
      <c r="BL21" s="87">
        <f ca="1">SUMIF($C$6:BK$6,BL$5,$C21:BK21)</f>
        <v>37294</v>
      </c>
      <c r="BM21" s="87">
        <f ca="1">SUM(BL21-BK21)</f>
        <v>-564</v>
      </c>
      <c r="BN21" s="22">
        <f ca="1">IF(BM21=0,0,IF(BK21=0,1,BM21/BK21))</f>
        <v>-1.4897775899413598E-2</v>
      </c>
      <c r="BO21" s="87">
        <f>+DH21</f>
        <v>4615</v>
      </c>
      <c r="BP21" s="87">
        <f ca="1">OFFSET(DH21,0,14,1,1)</f>
        <v>4560</v>
      </c>
      <c r="BQ21" s="87">
        <f ca="1">SUM(BP21-BO21)</f>
        <v>-55</v>
      </c>
      <c r="BR21" s="22">
        <f ca="1">IF(BQ21=0,0,IF(BO21=0,1,BQ21/BO21))</f>
        <v>-1.1917659804983749E-2</v>
      </c>
      <c r="BS21" s="87">
        <f>SUMIF($C$6:BR$6,BS$5,$C21:BR21)</f>
        <v>42473</v>
      </c>
      <c r="BT21" s="87">
        <f ca="1">SUMIF($C$6:BS$6,BT$5,$C21:BS21)</f>
        <v>41854</v>
      </c>
      <c r="BU21" s="87">
        <f ca="1">SUM(BT21-BS21)</f>
        <v>-619</v>
      </c>
      <c r="BV21" s="22">
        <f ca="1">IF(BU21=0,0,IF(BS21=0,1,BU21/BS21))</f>
        <v>-1.4573964636357215E-2</v>
      </c>
      <c r="BW21" s="87">
        <f>+DI21</f>
        <v>4582</v>
      </c>
      <c r="BX21" s="87">
        <f ca="1">OFFSET(DI21,0,14,1,1)</f>
        <v>5015</v>
      </c>
      <c r="BY21" s="87">
        <f ca="1">SUM(BX21-BW21)</f>
        <v>433</v>
      </c>
      <c r="BZ21" s="22">
        <f ca="1">IF(BY21=0,0,IF(BW21=0,1,BY21/BW21))</f>
        <v>9.4500218245307729E-2</v>
      </c>
      <c r="CA21" s="87">
        <f>SUMIF($C$6:BZ$6,CA$5,$C21:BZ21)</f>
        <v>47055</v>
      </c>
      <c r="CB21" s="87">
        <f ca="1">SUMIF($C$6:CA$6,CB$5,$C21:CA21)</f>
        <v>46869</v>
      </c>
      <c r="CC21" s="87">
        <f ca="1">SUM(CB21-CA21)</f>
        <v>-186</v>
      </c>
      <c r="CD21" s="22">
        <f ca="1">IF(CC21=0,0,IF(CA21=0,1,CC21/CA21))</f>
        <v>-3.9528211667197964E-3</v>
      </c>
      <c r="CE21" s="87">
        <f>+DJ21</f>
        <v>3144</v>
      </c>
      <c r="CF21" s="87">
        <f ca="1">OFFSET(DJ21,0,14,1,1)</f>
        <v>4554</v>
      </c>
      <c r="CG21" s="87">
        <f ca="1">SUM(CF21-CE21)</f>
        <v>1410</v>
      </c>
      <c r="CH21" s="22">
        <f ca="1">IF(CG21=0,0,IF(CE21=0,1,CG21/CE21))</f>
        <v>0.44847328244274809</v>
      </c>
      <c r="CI21" s="87">
        <f>SUMIF($C$6:CH$6,CI$5,$C21:CH21)</f>
        <v>50199</v>
      </c>
      <c r="CJ21" s="87">
        <f ca="1">SUMIF($C$6:CI$6,CJ$5,$C21:CI21)</f>
        <v>51423</v>
      </c>
      <c r="CK21" s="87">
        <f ca="1">SUM(CJ21-CI21)</f>
        <v>1224</v>
      </c>
      <c r="CL21" s="22">
        <f ca="1">IF(CK21=0,0,IF(CI21=0,1,CK21/CI21))</f>
        <v>2.4382955835773622E-2</v>
      </c>
      <c r="CM21" s="87">
        <f>+DK21</f>
        <v>4163</v>
      </c>
      <c r="CN21" s="87">
        <f ca="1">OFFSET(DK21,0,14,1,1)</f>
        <v>4328</v>
      </c>
      <c r="CO21" s="87">
        <f ca="1">SUM(CN21-CM21)</f>
        <v>165</v>
      </c>
      <c r="CP21" s="22">
        <f ca="1">IF(CO21=0,0,IF(CM21=0,1,CO21/CM21))</f>
        <v>3.963487869325006E-2</v>
      </c>
      <c r="CQ21" s="87">
        <f>SUMIF($C$6:CP$6,CQ$5,$C21:CP21)</f>
        <v>54362</v>
      </c>
      <c r="CR21" s="87">
        <f ca="1">SUMIF($C$6:CQ$6,CR$5,$C21:CQ21)</f>
        <v>55751</v>
      </c>
      <c r="CS21" s="87">
        <f ca="1">SUM(CR21-CQ21)</f>
        <v>1389</v>
      </c>
      <c r="CT21" s="22">
        <f ca="1">IF(CS21=0,0,IF(CQ21=0,1,CS21/CQ21))</f>
        <v>2.5550936315808837E-2</v>
      </c>
      <c r="CW21" s="12" t="s">
        <v>11</v>
      </c>
      <c r="CX21" s="81" t="s">
        <v>8</v>
      </c>
      <c r="CY21" s="16"/>
      <c r="CZ21" s="88">
        <f>SUMIF(DWT!$A$101:$A$106,'2007-2008'!CZ$7,DWT!D$101:D$106)</f>
        <v>5278</v>
      </c>
      <c r="DA21" s="88">
        <f>SUMIF(DWT!$A$101:$A$106,'2007-2008'!DA$7,DWT!E$101:E$106)</f>
        <v>4060</v>
      </c>
      <c r="DB21" s="88">
        <f>SUMIF(DWT!$A$101:$A$106,'2007-2008'!DB$7,DWT!F$101:F$106)</f>
        <v>4505</v>
      </c>
      <c r="DC21" s="88">
        <f>SUMIF(DWT!$A$101:$A$106,'2007-2008'!DC$7,DWT!G$101:G$106)</f>
        <v>4876</v>
      </c>
      <c r="DD21" s="88">
        <f>SUMIF(DWT!$A$101:$A$106,'2007-2008'!DD$7,DWT!H$101:H$106)</f>
        <v>4771</v>
      </c>
      <c r="DE21" s="88">
        <f>SUMIF(DWT!$A$101:$A$106,'2007-2008'!DE$7,DWT!I$101:I$106)</f>
        <v>4636</v>
      </c>
      <c r="DF21" s="88">
        <f>SUMIF(DWT!$A$101:$A$106,'2007-2008'!DF$7,DWT!J$101:J$106)</f>
        <v>4730</v>
      </c>
      <c r="DG21" s="88">
        <f>SUMIF(DWT!$A$101:$A$106,'2007-2008'!DG$7,DWT!K$101:K$106)</f>
        <v>5002</v>
      </c>
      <c r="DH21" s="88">
        <f>SUMIF(DWT!$A$101:$A$106,'2007-2008'!DH$7,DWT!L$101:L$106)</f>
        <v>4615</v>
      </c>
      <c r="DI21" s="88">
        <f>SUMIF(DWT!$A$101:$A$106,'2007-2008'!DI$7,DWT!M$101:M$106)</f>
        <v>4582</v>
      </c>
      <c r="DJ21" s="88">
        <f>SUMIF(DWT!$A$101:$A$106,'2007-2008'!DJ$7,DWT!N$101:N$106)</f>
        <v>3144</v>
      </c>
      <c r="DK21" s="88">
        <f>SUMIF(DWT!$A$101:$A$106,'2007-2008'!DK$7,DWT!O$101:O$106)</f>
        <v>4163</v>
      </c>
      <c r="DN21" s="88">
        <f>SUMIF(DWT!$A$101:$A$106,'2007-2008'!DN$7,DWT!D$101:D$106)</f>
        <v>4831</v>
      </c>
      <c r="DO21" s="88">
        <f>SUMIF(DWT!$A$101:$A$106,'2007-2008'!DO$7,DWT!E$101:E$106)</f>
        <v>4111</v>
      </c>
      <c r="DP21" s="88">
        <f>SUMIF(DWT!$A$101:$A$106,'2007-2008'!DP$7,DWT!F$101:F$106)</f>
        <v>4314</v>
      </c>
      <c r="DQ21" s="88">
        <f>SUMIF(DWT!$A$101:$A$106,'2007-2008'!DQ$7,DWT!G$101:G$106)</f>
        <v>4767</v>
      </c>
      <c r="DR21" s="88">
        <f>SUMIF(DWT!$A$101:$A$106,'2007-2008'!DR$7,DWT!H$101:H$106)</f>
        <v>4772</v>
      </c>
      <c r="DS21" s="88">
        <f>SUMIF(DWT!$A$101:$A$106,'2007-2008'!DS$7,DWT!I$101:I$106)</f>
        <v>4612</v>
      </c>
      <c r="DT21" s="88">
        <f>SUMIF(DWT!$A$101:$A$106,'2007-2008'!DT$7,DWT!J$101:J$106)</f>
        <v>4730</v>
      </c>
      <c r="DU21" s="88">
        <f>SUMIF(DWT!$A$101:$A$106,'2007-2008'!DU$7,DWT!K$101:K$106)</f>
        <v>5157</v>
      </c>
      <c r="DV21" s="88">
        <f>SUMIF(DWT!$A$101:$A$106,'2007-2008'!DV$7,DWT!L$101:L$106)</f>
        <v>4560</v>
      </c>
      <c r="DW21" s="88">
        <f>SUMIF(DWT!$A$101:$A$106,'2007-2008'!DW$7,DWT!M$101:M$106)</f>
        <v>5015</v>
      </c>
      <c r="DX21" s="88">
        <f>SUMIF(DWT!$A$101:$A$106,'2007-2008'!DX$7,DWT!N$101:N$106)</f>
        <v>4554</v>
      </c>
      <c r="DY21" s="88">
        <f>SUMIF(DWT!$A$101:$A$106,'2007-2008'!DY$7,DWT!O$101:O$106)</f>
        <v>4328</v>
      </c>
      <c r="DZ21"/>
    </row>
    <row r="22" spans="1:130" s="16" customFormat="1" ht="15.6">
      <c r="A22" s="90"/>
      <c r="B22" s="27" t="s">
        <v>9</v>
      </c>
      <c r="C22" s="14">
        <f>+SUM(C19:C21)</f>
        <v>406582</v>
      </c>
      <c r="D22" s="14">
        <f ca="1">+SUM(D19:D21)</f>
        <v>363219</v>
      </c>
      <c r="E22" s="14">
        <f ca="1">SUM(E19:E21)</f>
        <v>-43363</v>
      </c>
      <c r="F22" s="15">
        <f ca="1">IF(E22=0,0,IF(C22=0,1,E22/C22))</f>
        <v>-0.10665253257645445</v>
      </c>
      <c r="G22" s="14">
        <f>SUM(G19:G21)</f>
        <v>406582</v>
      </c>
      <c r="H22" s="14">
        <f ca="1">SUM(H19:H21)</f>
        <v>363219</v>
      </c>
      <c r="I22" s="14">
        <f ca="1">SUM(I19:I21)</f>
        <v>-43363</v>
      </c>
      <c r="J22" s="15">
        <f ca="1">IF(I22=0,0,IF(G22=0,1,I22/G22))</f>
        <v>-0.10665253257645445</v>
      </c>
      <c r="K22" s="14">
        <f>+SUM(K19:K21)</f>
        <v>361624</v>
      </c>
      <c r="L22" s="14">
        <f ca="1">+SUM(L19:L21)</f>
        <v>365950</v>
      </c>
      <c r="M22" s="14">
        <f ca="1">SUM(M19:M21)</f>
        <v>4326</v>
      </c>
      <c r="N22" s="15">
        <f ca="1">IF(M22=0,0,IF(K22=0,1,M22/K22))</f>
        <v>1.1962701590602394E-2</v>
      </c>
      <c r="O22" s="14">
        <f>SUM(O19:O21)</f>
        <v>768206</v>
      </c>
      <c r="P22" s="14">
        <f ca="1">SUM(P19:P21)</f>
        <v>729169</v>
      </c>
      <c r="Q22" s="14">
        <f ca="1">SUM(Q19:Q21)</f>
        <v>-39037</v>
      </c>
      <c r="R22" s="15">
        <f ca="1">IF(Q22=0,0,IF(O22=0,1,Q22/O22))</f>
        <v>-5.0815796804502961E-2</v>
      </c>
      <c r="S22" s="14">
        <f>+SUM(S19:S21)</f>
        <v>423579</v>
      </c>
      <c r="T22" s="14">
        <f ca="1">+SUM(T19:T21)</f>
        <v>411196</v>
      </c>
      <c r="U22" s="14">
        <f ca="1">SUM(U19:U21)</f>
        <v>-12383</v>
      </c>
      <c r="V22" s="15">
        <f ca="1">IF(U22=0,0,IF(S22=0,1,U22/S22))</f>
        <v>-2.9234216049426436E-2</v>
      </c>
      <c r="W22" s="14">
        <f>SUM(W19:W21)</f>
        <v>1191785</v>
      </c>
      <c r="X22" s="14">
        <f ca="1">SUM(X19:X21)</f>
        <v>1140365</v>
      </c>
      <c r="Y22" s="14">
        <f ca="1">SUM(Y19:Y21)</f>
        <v>-51420</v>
      </c>
      <c r="Z22" s="15">
        <f ca="1">IF(Y22=0,0,IF(W22=0,1,Y22/W22))</f>
        <v>-4.3145365984636488E-2</v>
      </c>
      <c r="AA22" s="14">
        <f>+SUM(AA19:AA21)</f>
        <v>410712</v>
      </c>
      <c r="AB22" s="14">
        <f ca="1">+SUM(AB19:AB21)</f>
        <v>416502</v>
      </c>
      <c r="AC22" s="14">
        <f ca="1">SUM(AC19:AC21)</f>
        <v>5790</v>
      </c>
      <c r="AD22" s="15">
        <f ca="1">IF(AC22=0,0,IF(AA22=0,1,AC22/AA22))</f>
        <v>1.4097469759831708E-2</v>
      </c>
      <c r="AE22" s="14">
        <f>SUM(AE19:AE21)</f>
        <v>1602497</v>
      </c>
      <c r="AF22" s="14">
        <f ca="1">SUM(AF19:AF21)</f>
        <v>1556867</v>
      </c>
      <c r="AG22" s="14">
        <f ca="1">SUM(AG19:AG21)</f>
        <v>-45630</v>
      </c>
      <c r="AH22" s="15">
        <f ca="1">IF(AG22=0,0,IF(AE22=0,1,AG22/AE22))</f>
        <v>-2.8474312276403638E-2</v>
      </c>
      <c r="AI22" s="14">
        <f>+SUM(AI19:AI21)</f>
        <v>425608</v>
      </c>
      <c r="AJ22" s="14">
        <f ca="1">+SUM(AJ19:AJ21)</f>
        <v>421801</v>
      </c>
      <c r="AK22" s="14">
        <f ca="1">SUM(AK19:AK21)</f>
        <v>-3807</v>
      </c>
      <c r="AL22" s="15">
        <f ca="1">IF(AK22=0,0,IF(AI22=0,1,AK22/AI22))</f>
        <v>-8.9448506607018672E-3</v>
      </c>
      <c r="AM22" s="14">
        <f>SUM(AM19:AM21)</f>
        <v>2028105</v>
      </c>
      <c r="AN22" s="14">
        <f ca="1">SUM(AN19:AN21)</f>
        <v>1978668</v>
      </c>
      <c r="AO22" s="14">
        <f ca="1">SUM(AO19:AO21)</f>
        <v>-49437</v>
      </c>
      <c r="AP22" s="15">
        <f ca="1">IF(AO22=0,0,IF(AM22=0,1,AO22/AM22))</f>
        <v>-2.4375956866138589E-2</v>
      </c>
      <c r="AQ22" s="14">
        <f>+SUM(AQ19:AQ21)</f>
        <v>419427</v>
      </c>
      <c r="AR22" s="14">
        <f ca="1">+SUM(AR19:AR21)</f>
        <v>410910</v>
      </c>
      <c r="AS22" s="14">
        <f ca="1">SUM(AS19:AS21)</f>
        <v>-8517</v>
      </c>
      <c r="AT22" s="15">
        <f ca="1">IF(AS22=0,0,IF(AQ22=0,1,AS22/AQ22))</f>
        <v>-2.0306274989449893E-2</v>
      </c>
      <c r="AU22" s="14">
        <f>SUM(AU19:AU21)</f>
        <v>2447532</v>
      </c>
      <c r="AV22" s="14">
        <f ca="1">SUM(AV19:AV21)</f>
        <v>2389578</v>
      </c>
      <c r="AW22" s="14">
        <f ca="1">SUM(AW19:AW21)</f>
        <v>-57954</v>
      </c>
      <c r="AX22" s="15">
        <f ca="1">IF(AW22=0,0,IF(AU22=0,1,AW22/AU22))</f>
        <v>-2.3678546388770403E-2</v>
      </c>
      <c r="AY22" s="14">
        <f>+SUM(AY19:AY21)</f>
        <v>418736</v>
      </c>
      <c r="AZ22" s="14">
        <f ca="1">+SUM(AZ19:AZ21)</f>
        <v>411975</v>
      </c>
      <c r="BA22" s="14">
        <f ca="1">SUM(BA19:BA21)</f>
        <v>-6761</v>
      </c>
      <c r="BB22" s="15">
        <f ca="1">IF(BA22=0,0,IF(AY22=0,1,BA22/AY22))</f>
        <v>-1.6146211455427762E-2</v>
      </c>
      <c r="BC22" s="14">
        <f>SUM(BC19:BC21)</f>
        <v>2866268</v>
      </c>
      <c r="BD22" s="14">
        <f ca="1">SUM(BD19:BD21)</f>
        <v>2801553</v>
      </c>
      <c r="BE22" s="14">
        <f ca="1">SUM(BE19:BE21)</f>
        <v>-64715</v>
      </c>
      <c r="BF22" s="15">
        <f ca="1">IF(BE22=0,0,IF(BC22=0,1,BE22/BC22))</f>
        <v>-2.2578139936670263E-2</v>
      </c>
      <c r="BG22" s="14">
        <f>+SUM(BG19:BG21)</f>
        <v>436986</v>
      </c>
      <c r="BH22" s="14">
        <f ca="1">+SUM(BH19:BH21)</f>
        <v>426902</v>
      </c>
      <c r="BI22" s="14">
        <f ca="1">SUM(BI19:BI21)</f>
        <v>-10084</v>
      </c>
      <c r="BJ22" s="15">
        <f ca="1">IF(BI22=0,0,IF(BG22=0,1,BI22/BG22))</f>
        <v>-2.3076254159172149E-2</v>
      </c>
      <c r="BK22" s="14">
        <f>SUM(BK19:BK21)</f>
        <v>3303254</v>
      </c>
      <c r="BL22" s="14">
        <f ca="1">SUM(BL19:BL21)</f>
        <v>3228455</v>
      </c>
      <c r="BM22" s="14">
        <f ca="1">SUM(BM19:BM21)</f>
        <v>-74799</v>
      </c>
      <c r="BN22" s="15">
        <f ca="1">IF(BM22=0,0,IF(BK22=0,1,BM22/BK22))</f>
        <v>-2.2644035245246052E-2</v>
      </c>
      <c r="BO22" s="14">
        <f>+SUM(BO19:BO21)</f>
        <v>405596</v>
      </c>
      <c r="BP22" s="14">
        <f ca="1">+SUM(BP19:BP21)</f>
        <v>391011</v>
      </c>
      <c r="BQ22" s="14">
        <f ca="1">SUM(BQ19:BQ21)</f>
        <v>-14585</v>
      </c>
      <c r="BR22" s="15">
        <f ca="1">IF(BQ22=0,0,IF(BO22=0,1,BQ22/BO22))</f>
        <v>-3.5959427607767332E-2</v>
      </c>
      <c r="BS22" s="14">
        <f>SUM(BS19:BS21)</f>
        <v>3708850</v>
      </c>
      <c r="BT22" s="14">
        <f ca="1">SUM(BT19:BT21)</f>
        <v>3619466</v>
      </c>
      <c r="BU22" s="14">
        <f ca="1">SUM(BU19:BU21)</f>
        <v>-89384</v>
      </c>
      <c r="BV22" s="15">
        <f ca="1">IF(BU22=0,0,IF(BS22=0,1,BU22/BS22))</f>
        <v>-2.4100192782129232E-2</v>
      </c>
      <c r="BW22" s="14">
        <f>+SUM(BW19:BW21)</f>
        <v>423253</v>
      </c>
      <c r="BX22" s="14">
        <f ca="1">+SUM(BX19:BX21)</f>
        <v>406804</v>
      </c>
      <c r="BY22" s="14">
        <f ca="1">SUM(BY19:BY21)</f>
        <v>-16449</v>
      </c>
      <c r="BZ22" s="15">
        <f ca="1">IF(BY22=0,0,IF(BW22=0,1,BY22/BW22))</f>
        <v>-3.8863280354775986E-2</v>
      </c>
      <c r="CA22" s="14">
        <f>SUM(CA19:CA21)</f>
        <v>4132103</v>
      </c>
      <c r="CB22" s="14">
        <f ca="1">SUM(CB19:CB21)</f>
        <v>4026270</v>
      </c>
      <c r="CC22" s="14">
        <f ca="1">SUM(CC19:CC21)</f>
        <v>-105833</v>
      </c>
      <c r="CD22" s="15">
        <f ca="1">IF(CC22=0,0,IF(CA22=0,1,CC22/CA22))</f>
        <v>-2.5612381879154513E-2</v>
      </c>
      <c r="CE22" s="14">
        <f>+SUM(CE19:CE21)</f>
        <v>388975</v>
      </c>
      <c r="CF22" s="14">
        <f ca="1">+SUM(CF19:CF21)</f>
        <v>379542</v>
      </c>
      <c r="CG22" s="14">
        <f ca="1">SUM(CG19:CG21)</f>
        <v>-9433</v>
      </c>
      <c r="CH22" s="15">
        <f ca="1">IF(CG22=0,0,IF(CE22=0,1,CG22/CE22))</f>
        <v>-2.425091586862909E-2</v>
      </c>
      <c r="CI22" s="14">
        <f>SUM(CI19:CI21)</f>
        <v>4521078</v>
      </c>
      <c r="CJ22" s="14">
        <f ca="1">SUM(CJ19:CJ21)</f>
        <v>4405812</v>
      </c>
      <c r="CK22" s="14">
        <f ca="1">SUM(CK19:CK21)</f>
        <v>-115266</v>
      </c>
      <c r="CL22" s="15">
        <f ca="1">IF(CK22=0,0,IF(CI22=0,1,CK22/CI22))</f>
        <v>-2.5495246930046331E-2</v>
      </c>
      <c r="CM22" s="14">
        <f>+SUM(CM19:CM21)</f>
        <v>377347</v>
      </c>
      <c r="CN22" s="14">
        <f ca="1">+SUM(CN19:CN21)</f>
        <v>356910</v>
      </c>
      <c r="CO22" s="14">
        <f ca="1">SUM(CO19:CO21)</f>
        <v>-20437</v>
      </c>
      <c r="CP22" s="15">
        <f ca="1">IF(CO22=0,0,IF(CM22=0,1,CO22/CM22))</f>
        <v>-5.4159699162839511E-2</v>
      </c>
      <c r="CQ22" s="14">
        <f>SUM(CQ19:CQ21)</f>
        <v>4898425</v>
      </c>
      <c r="CR22" s="14">
        <f ca="1">SUM(CR19:CR21)</f>
        <v>4762722</v>
      </c>
      <c r="CS22" s="14">
        <f ca="1">SUM(CS19:CS21)</f>
        <v>-135703</v>
      </c>
      <c r="CT22" s="15">
        <f ca="1">IF(CS22=0,0,IF(CQ22=0,1,CS22/CQ22))</f>
        <v>-2.7703394458422861E-2</v>
      </c>
      <c r="CW22" s="12"/>
      <c r="CX22" s="12"/>
      <c r="CZ22" s="89"/>
      <c r="DA22" s="89"/>
      <c r="DB22" s="89"/>
      <c r="DC22" s="89"/>
      <c r="DD22" s="89"/>
      <c r="DE22" s="89"/>
      <c r="DF22" s="89"/>
      <c r="DG22" s="89"/>
      <c r="DH22" s="89"/>
      <c r="DI22" s="89"/>
      <c r="DJ22" s="89"/>
      <c r="DK22" s="89"/>
      <c r="DL22" s="12"/>
      <c r="DM22" s="12"/>
      <c r="DN22" s="89"/>
      <c r="DO22" s="89"/>
      <c r="DP22" s="89"/>
      <c r="DQ22" s="89"/>
      <c r="DR22" s="89"/>
      <c r="DS22" s="89"/>
      <c r="DT22" s="89"/>
      <c r="DU22" s="89"/>
      <c r="DV22" s="89"/>
      <c r="DW22" s="89"/>
      <c r="DX22" s="89"/>
      <c r="DY22" s="89"/>
      <c r="DZ22"/>
    </row>
    <row r="23" spans="1:130" s="12" customFormat="1" ht="15.6">
      <c r="A23" s="91"/>
      <c r="B23" s="28"/>
      <c r="C23" s="9"/>
      <c r="D23" s="9"/>
      <c r="E23" s="10"/>
      <c r="F23" s="11"/>
      <c r="G23" s="9"/>
      <c r="H23" s="13"/>
      <c r="I23" s="10"/>
      <c r="J23" s="11"/>
      <c r="K23" s="9"/>
      <c r="L23" s="9"/>
      <c r="M23" s="10"/>
      <c r="N23" s="11"/>
      <c r="O23" s="9"/>
      <c r="P23" s="13"/>
      <c r="Q23" s="10"/>
      <c r="R23" s="11"/>
      <c r="S23" s="9"/>
      <c r="T23" s="9"/>
      <c r="U23" s="10"/>
      <c r="V23" s="11"/>
      <c r="W23" s="9"/>
      <c r="X23" s="13"/>
      <c r="Y23" s="10"/>
      <c r="Z23" s="11"/>
      <c r="AA23" s="9"/>
      <c r="AB23" s="9"/>
      <c r="AC23" s="10"/>
      <c r="AD23" s="11"/>
      <c r="AE23" s="9"/>
      <c r="AF23" s="13"/>
      <c r="AG23" s="10"/>
      <c r="AH23" s="11"/>
      <c r="AI23" s="9"/>
      <c r="AJ23" s="9"/>
      <c r="AK23" s="10"/>
      <c r="AL23" s="11"/>
      <c r="AM23" s="9"/>
      <c r="AN23" s="13"/>
      <c r="AO23" s="10"/>
      <c r="AP23" s="11"/>
      <c r="AQ23" s="9"/>
      <c r="AR23" s="9"/>
      <c r="AS23" s="10"/>
      <c r="AT23" s="11"/>
      <c r="AU23" s="9"/>
      <c r="AV23" s="13"/>
      <c r="AW23" s="10"/>
      <c r="AX23" s="11"/>
      <c r="AY23" s="9"/>
      <c r="AZ23" s="9"/>
      <c r="BA23" s="10"/>
      <c r="BB23" s="11"/>
      <c r="BC23" s="9"/>
      <c r="BD23" s="13"/>
      <c r="BE23" s="10"/>
      <c r="BF23" s="11"/>
      <c r="BG23" s="9"/>
      <c r="BH23" s="9"/>
      <c r="BI23" s="10"/>
      <c r="BJ23" s="11"/>
      <c r="BK23" s="9"/>
      <c r="BL23" s="13"/>
      <c r="BM23" s="10"/>
      <c r="BN23" s="11"/>
      <c r="BO23" s="9"/>
      <c r="BP23" s="9"/>
      <c r="BQ23" s="10"/>
      <c r="BR23" s="11"/>
      <c r="BS23" s="9"/>
      <c r="BT23" s="13"/>
      <c r="BU23" s="10"/>
      <c r="BV23" s="11"/>
      <c r="BW23" s="9"/>
      <c r="BX23" s="9"/>
      <c r="BY23" s="10"/>
      <c r="BZ23" s="11"/>
      <c r="CA23" s="9"/>
      <c r="CB23" s="13"/>
      <c r="CC23" s="10"/>
      <c r="CD23" s="11"/>
      <c r="CE23" s="9"/>
      <c r="CF23" s="9"/>
      <c r="CG23" s="10"/>
      <c r="CH23" s="11"/>
      <c r="CI23" s="9"/>
      <c r="CJ23" s="13"/>
      <c r="CK23" s="10"/>
      <c r="CL23" s="11"/>
      <c r="CM23" s="9"/>
      <c r="CN23" s="9"/>
      <c r="CO23" s="10"/>
      <c r="CP23" s="11"/>
      <c r="CQ23" s="9"/>
      <c r="CR23" s="13"/>
      <c r="CS23" s="10"/>
      <c r="CT23" s="11"/>
      <c r="CY23" s="16"/>
      <c r="CZ23" s="89"/>
      <c r="DA23" s="89"/>
      <c r="DB23" s="89"/>
      <c r="DC23" s="89"/>
      <c r="DD23" s="89"/>
      <c r="DE23" s="89"/>
      <c r="DF23" s="89"/>
      <c r="DG23" s="89"/>
      <c r="DH23" s="89"/>
      <c r="DI23" s="89"/>
      <c r="DJ23" s="89"/>
      <c r="DK23" s="89"/>
      <c r="DN23" s="89"/>
      <c r="DO23" s="89"/>
      <c r="DP23" s="89"/>
      <c r="DQ23" s="89"/>
      <c r="DR23" s="89"/>
      <c r="DS23" s="89"/>
      <c r="DT23" s="89"/>
      <c r="DU23" s="89"/>
      <c r="DV23" s="89"/>
      <c r="DW23" s="89"/>
      <c r="DX23" s="89"/>
      <c r="DY23" s="89"/>
      <c r="DZ23"/>
    </row>
    <row r="24" spans="1:130" s="12" customFormat="1" ht="15" customHeight="1">
      <c r="A24" s="99"/>
      <c r="B24" s="31" t="s">
        <v>6</v>
      </c>
      <c r="C24" s="21">
        <f>+CZ24</f>
        <v>24465</v>
      </c>
      <c r="D24" s="21">
        <f ca="1">OFFSET(CZ24,0,14,1,1)</f>
        <v>30092</v>
      </c>
      <c r="E24" s="21">
        <f ca="1">SUM(D24-C24)</f>
        <v>5627</v>
      </c>
      <c r="F24" s="22">
        <f ca="1">IF(E24=0,0,IF(C24=0,1,E24/C24))</f>
        <v>0.23000204373594932</v>
      </c>
      <c r="G24" s="21">
        <f>SUMIF($C$6:F$6,G$5,$C24:F24)</f>
        <v>24465</v>
      </c>
      <c r="H24" s="21">
        <f ca="1">SUMIF($C$6:G$6,H$5,$C24:G24)</f>
        <v>30092</v>
      </c>
      <c r="I24" s="21">
        <f ca="1">SUM(H24-G24)</f>
        <v>5627</v>
      </c>
      <c r="J24" s="22">
        <f ca="1">IF(I24=0,0,IF(G24=0,1,I24/G24))</f>
        <v>0.23000204373594932</v>
      </c>
      <c r="K24" s="21">
        <f>+DA24</f>
        <v>24067</v>
      </c>
      <c r="L24" s="21">
        <f ca="1">OFFSET(DA24,0,14,1,1)</f>
        <v>29841</v>
      </c>
      <c r="M24" s="21">
        <f ca="1">SUM(L24-K24)</f>
        <v>5774</v>
      </c>
      <c r="N24" s="22">
        <f ca="1">IF(M24=0,0,IF(K24=0,1,M24/K24))</f>
        <v>0.23991357460422985</v>
      </c>
      <c r="O24" s="21">
        <f>SUMIF($C$6:N$6,O$5,$C24:N24)</f>
        <v>48532</v>
      </c>
      <c r="P24" s="21">
        <f ca="1">SUMIF($C$6:O$6,P$5,$C24:O24)</f>
        <v>59933</v>
      </c>
      <c r="Q24" s="21">
        <f ca="1">SUM(P24-O24)</f>
        <v>11401</v>
      </c>
      <c r="R24" s="22">
        <f ca="1">IF(Q24=0,0,IF(O24=0,1,Q24/O24))</f>
        <v>0.23491716805406743</v>
      </c>
      <c r="S24" s="21">
        <f>+DB24</f>
        <v>28685</v>
      </c>
      <c r="T24" s="21">
        <f ca="1">OFFSET(DB24,0,14,1,1)</f>
        <v>34166</v>
      </c>
      <c r="U24" s="21">
        <f ca="1">SUM(T24-S24)</f>
        <v>5481</v>
      </c>
      <c r="V24" s="22">
        <f ca="1">IF(U24=0,0,IF(S24=0,1,U24/S24))</f>
        <v>0.19107547498692695</v>
      </c>
      <c r="W24" s="21">
        <f>SUMIF($C$6:V$6,W$5,$C24:V24)</f>
        <v>77217</v>
      </c>
      <c r="X24" s="21">
        <f ca="1">SUMIF($C$6:W$6,X$5,$C24:W24)</f>
        <v>94099</v>
      </c>
      <c r="Y24" s="21">
        <f ca="1">SUM(X24-W24)</f>
        <v>16882</v>
      </c>
      <c r="Z24" s="22">
        <f ca="1">IF(Y24=0,0,IF(W24=0,1,Y24/W24))</f>
        <v>0.21863061242990534</v>
      </c>
      <c r="AA24" s="21">
        <f>+DC24</f>
        <v>30659</v>
      </c>
      <c r="AB24" s="21">
        <f ca="1">OFFSET(DC24,0,14,1,1)</f>
        <v>37413</v>
      </c>
      <c r="AC24" s="21">
        <f ca="1">SUM(AB24-AA24)</f>
        <v>6754</v>
      </c>
      <c r="AD24" s="22">
        <f ca="1">IF(AC24=0,0,IF(AA24=0,1,AC24/AA24))</f>
        <v>0.22029420398577906</v>
      </c>
      <c r="AE24" s="21">
        <f>SUMIF($C$6:AD$6,AE$5,$C24:AD24)</f>
        <v>107876</v>
      </c>
      <c r="AF24" s="21">
        <f ca="1">SUMIF($C$6:AE$6,AF$5,$C24:AE24)</f>
        <v>131512</v>
      </c>
      <c r="AG24" s="21">
        <f ca="1">SUM(AF24-AE24)</f>
        <v>23636</v>
      </c>
      <c r="AH24" s="22">
        <f ca="1">IF(AG24=0,0,IF(AE24=0,1,AG24/AE24))</f>
        <v>0.21910341503207387</v>
      </c>
      <c r="AI24" s="21">
        <f>+DD24</f>
        <v>35852</v>
      </c>
      <c r="AJ24" s="21">
        <f ca="1">OFFSET(DD24,0,14,1,1)</f>
        <v>45019</v>
      </c>
      <c r="AK24" s="21">
        <f ca="1">SUM(AJ24-AI24)</f>
        <v>9167</v>
      </c>
      <c r="AL24" s="22">
        <f ca="1">IF(AK24=0,0,IF(AI24=0,1,AK24/AI24))</f>
        <v>0.25569005913198706</v>
      </c>
      <c r="AM24" s="21">
        <f>SUMIF($C$6:AL$6,AM$5,$C24:AL24)</f>
        <v>143728</v>
      </c>
      <c r="AN24" s="21">
        <f ca="1">SUMIF($C$6:AM$6,AN$5,$C24:AM24)</f>
        <v>176531</v>
      </c>
      <c r="AO24" s="21">
        <f ca="1">SUM(AN24-AM24)</f>
        <v>32803</v>
      </c>
      <c r="AP24" s="22">
        <f ca="1">IF(AO24=0,0,IF(AM24=0,1,AO24/AM24))</f>
        <v>0.22822971167761327</v>
      </c>
      <c r="AQ24" s="21">
        <f>+DE24</f>
        <v>40973</v>
      </c>
      <c r="AR24" s="21">
        <f ca="1">OFFSET(DE24,0,14,1,1)</f>
        <v>43579</v>
      </c>
      <c r="AS24" s="21">
        <f ca="1">SUM(AR24-AQ24)</f>
        <v>2606</v>
      </c>
      <c r="AT24" s="22">
        <f ca="1">IF(AS24=0,0,IF(AQ24=0,1,AS24/AQ24))</f>
        <v>6.3602860420276769E-2</v>
      </c>
      <c r="AU24" s="21">
        <f>SUMIF($C$6:AT$6,AU$5,$C24:AT24)</f>
        <v>184701</v>
      </c>
      <c r="AV24" s="21">
        <f ca="1">SUMIF($C$6:AU$6,AV$5,$C24:AU24)</f>
        <v>220110</v>
      </c>
      <c r="AW24" s="21">
        <f ca="1">SUM(AV24-AU24)</f>
        <v>35409</v>
      </c>
      <c r="AX24" s="22">
        <f ca="1">IF(AW24=0,0,IF(AU24=0,1,AW24/AU24))</f>
        <v>0.19170984455958548</v>
      </c>
      <c r="AY24" s="21">
        <f>+DF24</f>
        <v>49870</v>
      </c>
      <c r="AZ24" s="21">
        <f ca="1">OFFSET(DF24,0,14,1,1)</f>
        <v>52211</v>
      </c>
      <c r="BA24" s="21">
        <f ca="1">SUM(AZ24-AY24)</f>
        <v>2341</v>
      </c>
      <c r="BB24" s="22">
        <f ca="1">IF(BA24=0,0,IF(AY24=0,1,BA24/AY24))</f>
        <v>4.6942049328253459E-2</v>
      </c>
      <c r="BC24" s="21">
        <f>SUMIF($C$6:BB$6,BC$5,$C24:BB24)</f>
        <v>234571</v>
      </c>
      <c r="BD24" s="21">
        <f ca="1">SUMIF($C$6:BC$6,BD$5,$C24:BC24)</f>
        <v>272321</v>
      </c>
      <c r="BE24" s="21">
        <f ca="1">SUM(BD24-BC24)</f>
        <v>37750</v>
      </c>
      <c r="BF24" s="22">
        <f ca="1">IF(BE24=0,0,IF(BC24=0,1,BE24/BC24))</f>
        <v>0.16093208452877808</v>
      </c>
      <c r="BG24" s="21">
        <f>+DG24</f>
        <v>52000</v>
      </c>
      <c r="BH24" s="21">
        <f ca="1">OFFSET(DG24,0,14,1,1)</f>
        <v>56333</v>
      </c>
      <c r="BI24" s="21">
        <f ca="1">SUM(BH24-BG24)</f>
        <v>4333</v>
      </c>
      <c r="BJ24" s="22">
        <f ca="1">IF(BI24=0,0,IF(BG24=0,1,BI24/BG24))</f>
        <v>8.3326923076923076E-2</v>
      </c>
      <c r="BK24" s="21">
        <f>SUMIF($C$6:BJ$6,BK$5,$C24:BJ24)</f>
        <v>286571</v>
      </c>
      <c r="BL24" s="21">
        <f ca="1">SUMIF($C$6:BK$6,BL$5,$C24:BK24)</f>
        <v>328654</v>
      </c>
      <c r="BM24" s="21">
        <f ca="1">SUM(BL24-BK24)</f>
        <v>42083</v>
      </c>
      <c r="BN24" s="22">
        <f ca="1">IF(BM24=0,0,IF(BK24=0,1,BM24/BK24))</f>
        <v>0.14685016976595677</v>
      </c>
      <c r="BO24" s="21">
        <f>+DH24</f>
        <v>45751</v>
      </c>
      <c r="BP24" s="21">
        <f ca="1">OFFSET(DH24,0,14,1,1)</f>
        <v>42261</v>
      </c>
      <c r="BQ24" s="21">
        <f ca="1">SUM(BP24-BO24)</f>
        <v>-3490</v>
      </c>
      <c r="BR24" s="22">
        <f ca="1">IF(BQ24=0,0,IF(BO24=0,1,BQ24/BO24))</f>
        <v>-7.6282485628729427E-2</v>
      </c>
      <c r="BS24" s="21">
        <f>SUMIF($C$6:BR$6,BS$5,$C24:BR24)</f>
        <v>332322</v>
      </c>
      <c r="BT24" s="21">
        <f ca="1">SUMIF($C$6:BS$6,BT$5,$C24:BS24)</f>
        <v>370915</v>
      </c>
      <c r="BU24" s="21">
        <f ca="1">SUM(BT24-BS24)</f>
        <v>38593</v>
      </c>
      <c r="BV24" s="22">
        <f ca="1">IF(BU24=0,0,IF(BS24=0,1,BU24/BS24))</f>
        <v>0.11613134249312414</v>
      </c>
      <c r="BW24" s="21">
        <f>+DI24</f>
        <v>46698</v>
      </c>
      <c r="BX24" s="21">
        <f ca="1">OFFSET(DI24,0,14,1,1)</f>
        <v>40580</v>
      </c>
      <c r="BY24" s="21">
        <f ca="1">SUM(BX24-BW24)</f>
        <v>-6118</v>
      </c>
      <c r="BZ24" s="22">
        <f ca="1">IF(BY24=0,0,IF(BW24=0,1,BY24/BW24))</f>
        <v>-0.13101203477664997</v>
      </c>
      <c r="CA24" s="21">
        <f>SUMIF($C$6:BZ$6,CA$5,$C24:BZ24)</f>
        <v>379020</v>
      </c>
      <c r="CB24" s="21">
        <f ca="1">SUMIF($C$6:CA$6,CB$5,$C24:CA24)</f>
        <v>411495</v>
      </c>
      <c r="CC24" s="21">
        <f ca="1">SUM(CB24-CA24)</f>
        <v>32475</v>
      </c>
      <c r="CD24" s="22">
        <f ca="1">IF(CC24=0,0,IF(CA24=0,1,CC24/CA24))</f>
        <v>8.5681494380243792E-2</v>
      </c>
      <c r="CE24" s="21">
        <f>+DJ24</f>
        <v>49619</v>
      </c>
      <c r="CF24" s="21">
        <f ca="1">OFFSET(DJ24,0,14,1,1)</f>
        <v>35989</v>
      </c>
      <c r="CG24" s="21">
        <f ca="1">SUM(CF24-CE24)</f>
        <v>-13630</v>
      </c>
      <c r="CH24" s="22">
        <f ca="1">IF(CG24=0,0,IF(CE24=0,1,CG24/CE24))</f>
        <v>-0.27469316189362947</v>
      </c>
      <c r="CI24" s="21">
        <f>SUMIF($C$6:CH$6,CI$5,$C24:CH24)</f>
        <v>428639</v>
      </c>
      <c r="CJ24" s="21">
        <f ca="1">SUMIF($C$6:CI$6,CJ$5,$C24:CI24)</f>
        <v>447484</v>
      </c>
      <c r="CK24" s="21">
        <f ca="1">SUM(CJ24-CI24)</f>
        <v>18845</v>
      </c>
      <c r="CL24" s="22">
        <f ca="1">IF(CK24=0,0,IF(CI24=0,1,CK24/CI24))</f>
        <v>4.3964734893465134E-2</v>
      </c>
      <c r="CM24" s="21">
        <f>+DK24</f>
        <v>36154</v>
      </c>
      <c r="CN24" s="21">
        <f ca="1">OFFSET(DK24,0,14,1,1)</f>
        <v>30093</v>
      </c>
      <c r="CO24" s="21">
        <f ca="1">SUM(CN24-CM24)</f>
        <v>-6061</v>
      </c>
      <c r="CP24" s="22">
        <f ca="1">IF(CO24=0,0,IF(CM24=0,1,CO24/CM24))</f>
        <v>-0.16764396747247884</v>
      </c>
      <c r="CQ24" s="21">
        <f>SUMIF($C$6:CP$6,CQ$5,$C24:CP24)</f>
        <v>464793</v>
      </c>
      <c r="CR24" s="21">
        <f ca="1">SUMIF($C$6:CQ$6,CR$5,$C24:CQ24)</f>
        <v>477577</v>
      </c>
      <c r="CS24" s="21">
        <f ca="1">SUM(CR24-CQ24)</f>
        <v>12784</v>
      </c>
      <c r="CT24" s="22">
        <f ca="1">IF(CS24=0,0,IF(CQ24=0,1,CS24/CQ24))</f>
        <v>2.7504717153657651E-2</v>
      </c>
      <c r="CW24" s="12" t="s">
        <v>13</v>
      </c>
      <c r="CX24" s="81" t="s">
        <v>6</v>
      </c>
      <c r="CZ24" s="88">
        <f>SUMIF(OGB!$A$73:$A$78,'2007-2008'!CZ$7,OGB!D$73:D$78)</f>
        <v>24465</v>
      </c>
      <c r="DA24" s="88">
        <f>SUMIF(OGB!$A$73:$A$78,'2007-2008'!DA$7,OGB!E$73:E$78)</f>
        <v>24067</v>
      </c>
      <c r="DB24" s="88">
        <f>SUMIF(OGB!$A$73:$A$78,'2007-2008'!DB$7,OGB!F$73:F$78)</f>
        <v>28685</v>
      </c>
      <c r="DC24" s="88">
        <f>SUMIF(OGB!$A$73:$A$78,'2007-2008'!DC$7,OGB!G$73:G$78)</f>
        <v>30659</v>
      </c>
      <c r="DD24" s="88">
        <f>SUMIF(OGB!$A$73:$A$78,'2007-2008'!DD$7,OGB!H$73:H$78)</f>
        <v>35852</v>
      </c>
      <c r="DE24" s="88">
        <f>SUMIF(OGB!$A$73:$A$78,'2007-2008'!DE$7,OGB!I$73:I$78)</f>
        <v>40973</v>
      </c>
      <c r="DF24" s="88">
        <f>SUMIF(OGB!$A$73:$A$78,'2007-2008'!DF$7,OGB!J$73:J$78)</f>
        <v>49870</v>
      </c>
      <c r="DG24" s="88">
        <f>SUMIF(OGB!$A$73:$A$78,'2007-2008'!DG$7,OGB!K$73:K$78)</f>
        <v>52000</v>
      </c>
      <c r="DH24" s="88">
        <f>SUMIF(OGB!$A$73:$A$78,'2007-2008'!DH$7,OGB!L$73:L$78)</f>
        <v>45751</v>
      </c>
      <c r="DI24" s="88">
        <f>SUMIF(OGB!$A$73:$A$78,'2007-2008'!DI$7,OGB!M$73:M$78)</f>
        <v>46698</v>
      </c>
      <c r="DJ24" s="88">
        <f>SUMIF(OGB!$A$73:$A$78,'2007-2008'!DJ$7,OGB!N$73:N$78)</f>
        <v>49619</v>
      </c>
      <c r="DK24" s="88">
        <f>SUMIF(OGB!$A$73:$A$78,'2007-2008'!DK$7,OGB!O$73:O$78)</f>
        <v>36154</v>
      </c>
      <c r="DN24" s="88">
        <f>SUMIF(OGB!$A$73:$A$78,'2007-2008'!DN$7,OGB!D$73:D$78)</f>
        <v>30092</v>
      </c>
      <c r="DO24" s="88">
        <f>SUMIF(OGB!$A$73:$A$78,'2007-2008'!DO$7,OGB!E$73:E$78)</f>
        <v>29841</v>
      </c>
      <c r="DP24" s="88">
        <f>SUMIF(OGB!$A$73:$A$78,'2007-2008'!DP$7,OGB!F$73:F$78)</f>
        <v>34166</v>
      </c>
      <c r="DQ24" s="88">
        <f>SUMIF(OGB!$A$73:$A$78,'2007-2008'!DQ$7,OGB!G$73:G$78)</f>
        <v>37413</v>
      </c>
      <c r="DR24" s="88">
        <f>SUMIF(OGB!$A$73:$A$78,'2007-2008'!DR$7,OGB!H$73:H$78)</f>
        <v>45019</v>
      </c>
      <c r="DS24" s="88">
        <f>SUMIF(OGB!$A$73:$A$78,'2007-2008'!DS$7,OGB!I$73:I$78)</f>
        <v>43579</v>
      </c>
      <c r="DT24" s="88">
        <f>SUMIF(OGB!$A$73:$A$78,'2007-2008'!DT$7,OGB!J$73:J$78)</f>
        <v>52211</v>
      </c>
      <c r="DU24" s="88">
        <f>SUMIF(OGB!$A$73:$A$78,'2007-2008'!DU$7,OGB!K$73:K$78)</f>
        <v>56333</v>
      </c>
      <c r="DV24" s="88">
        <f>SUMIF(OGB!$A$73:$A$78,'2007-2008'!DV$7,OGB!L$73:L$78)</f>
        <v>42261</v>
      </c>
      <c r="DW24" s="88">
        <f>SUMIF(OGB!$A$73:$A$78,'2007-2008'!DW$7,OGB!M$73:M$78)</f>
        <v>40580</v>
      </c>
      <c r="DX24" s="88">
        <f>SUMIF(OGB!$A$73:$A$78,'2007-2008'!DX$7,OGB!N$73:N$78)</f>
        <v>35989</v>
      </c>
      <c r="DY24" s="88">
        <f>SUMIF(OGB!$A$73:$A$78,'2007-2008'!DY$7,OGB!O$73:O$78)</f>
        <v>30093</v>
      </c>
      <c r="DZ24"/>
    </row>
    <row r="25" spans="1:130" s="12" customFormat="1" ht="15.6">
      <c r="A25" s="101" t="str">
        <f>+CW26</f>
        <v>Ogdensburg Bridge</v>
      </c>
      <c r="B25" s="29" t="s">
        <v>7</v>
      </c>
      <c r="C25" s="21">
        <f>+CZ25</f>
        <v>7974</v>
      </c>
      <c r="D25" s="21">
        <f ca="1">OFFSET(CZ25,0,14,1,1)</f>
        <v>6474</v>
      </c>
      <c r="E25" s="21">
        <f ca="1">SUM(D25-C25)</f>
        <v>-1500</v>
      </c>
      <c r="F25" s="22">
        <f ca="1">IF(E25=0,0,IF(C25=0,1,E25/C25))</f>
        <v>-0.18811136192626035</v>
      </c>
      <c r="G25" s="21">
        <f>SUMIF($C$6:F$6,G$5,$C25:F25)</f>
        <v>7974</v>
      </c>
      <c r="H25" s="21">
        <f ca="1">SUMIF($C$6:G$6,H$5,$C25:G25)</f>
        <v>6474</v>
      </c>
      <c r="I25" s="21">
        <f ca="1">SUM(H25-G25)</f>
        <v>-1500</v>
      </c>
      <c r="J25" s="22">
        <f ca="1">IF(I25=0,0,IF(G25=0,1,I25/G25))</f>
        <v>-0.18811136192626035</v>
      </c>
      <c r="K25" s="21">
        <f>+DA25</f>
        <v>7081</v>
      </c>
      <c r="L25" s="21">
        <f ca="1">OFFSET(DA25,0,14,1,1)</f>
        <v>6125</v>
      </c>
      <c r="M25" s="21">
        <f ca="1">SUM(L25-K25)</f>
        <v>-956</v>
      </c>
      <c r="N25" s="22">
        <f ca="1">IF(M25=0,0,IF(K25=0,1,M25/K25))</f>
        <v>-0.1350091794944217</v>
      </c>
      <c r="O25" s="21">
        <f>SUMIF($C$6:N$6,O$5,$C25:N25)</f>
        <v>15055</v>
      </c>
      <c r="P25" s="21">
        <f ca="1">SUMIF($C$6:O$6,P$5,$C25:O25)</f>
        <v>12599</v>
      </c>
      <c r="Q25" s="21">
        <f ca="1">SUM(P25-O25)</f>
        <v>-2456</v>
      </c>
      <c r="R25" s="22">
        <f ca="1">IF(Q25=0,0,IF(O25=0,1,Q25/O25))</f>
        <v>-0.16313517103952174</v>
      </c>
      <c r="S25" s="21">
        <f>+DB25</f>
        <v>7393</v>
      </c>
      <c r="T25" s="21">
        <f ca="1">OFFSET(DB25,0,14,1,1)</f>
        <v>6245</v>
      </c>
      <c r="U25" s="21">
        <f ca="1">SUM(T25-S25)</f>
        <v>-1148</v>
      </c>
      <c r="V25" s="22">
        <f ca="1">IF(U25=0,0,IF(S25=0,1,U25/S25))</f>
        <v>-0.15528202353577708</v>
      </c>
      <c r="W25" s="21">
        <f>SUMIF($C$6:V$6,W$5,$C25:V25)</f>
        <v>22448</v>
      </c>
      <c r="X25" s="21">
        <f ca="1">SUMIF($C$6:W$6,X$5,$C25:W25)</f>
        <v>18844</v>
      </c>
      <c r="Y25" s="21">
        <f ca="1">SUM(X25-W25)</f>
        <v>-3604</v>
      </c>
      <c r="Z25" s="22">
        <f ca="1">IF(Y25=0,0,IF(W25=0,1,Y25/W25))</f>
        <v>-0.16054882394868139</v>
      </c>
      <c r="AA25" s="21">
        <f>+DC25</f>
        <v>7353</v>
      </c>
      <c r="AB25" s="21">
        <f ca="1">OFFSET(DC25,0,14,1,1)</f>
        <v>6631</v>
      </c>
      <c r="AC25" s="21">
        <f ca="1">SUM(AB25-AA25)</f>
        <v>-722</v>
      </c>
      <c r="AD25" s="22">
        <f ca="1">IF(AC25=0,0,IF(AA25=0,1,AC25/AA25))</f>
        <v>-9.8191214470284241E-2</v>
      </c>
      <c r="AE25" s="21">
        <f>SUMIF($C$6:AD$6,AE$5,$C25:AD25)</f>
        <v>29801</v>
      </c>
      <c r="AF25" s="21">
        <f ca="1">SUMIF($C$6:AE$6,AF$5,$C25:AE25)</f>
        <v>25475</v>
      </c>
      <c r="AG25" s="21">
        <f ca="1">SUM(AF25-AE25)</f>
        <v>-4326</v>
      </c>
      <c r="AH25" s="22">
        <f ca="1">IF(AG25=0,0,IF(AE25=0,1,AG25/AE25))</f>
        <v>-0.14516291399617462</v>
      </c>
      <c r="AI25" s="21">
        <f>+DD25</f>
        <v>7622</v>
      </c>
      <c r="AJ25" s="21">
        <f ca="1">OFFSET(DD25,0,14,1,1)</f>
        <v>6774</v>
      </c>
      <c r="AK25" s="21">
        <f ca="1">SUM(AJ25-AI25)</f>
        <v>-848</v>
      </c>
      <c r="AL25" s="22">
        <f ca="1">IF(AK25=0,0,IF(AI25=0,1,AK25/AI25))</f>
        <v>-0.11125688795591708</v>
      </c>
      <c r="AM25" s="21">
        <f>SUMIF($C$6:AL$6,AM$5,$C25:AL25)</f>
        <v>37423</v>
      </c>
      <c r="AN25" s="21">
        <f ca="1">SUMIF($C$6:AM$6,AN$5,$C25:AM25)</f>
        <v>32249</v>
      </c>
      <c r="AO25" s="21">
        <f ca="1">SUM(AN25-AM25)</f>
        <v>-5174</v>
      </c>
      <c r="AP25" s="22">
        <f ca="1">IF(AO25=0,0,IF(AM25=0,1,AO25/AM25))</f>
        <v>-0.13825722149480266</v>
      </c>
      <c r="AQ25" s="21">
        <f>+DE25</f>
        <v>7441</v>
      </c>
      <c r="AR25" s="21">
        <f ca="1">OFFSET(DE25,0,14,1,1)</f>
        <v>6604</v>
      </c>
      <c r="AS25" s="21">
        <f ca="1">SUM(AR25-AQ25)</f>
        <v>-837</v>
      </c>
      <c r="AT25" s="22">
        <f ca="1">IF(AS25=0,0,IF(AQ25=0,1,AS25/AQ25))</f>
        <v>-0.11248488106437307</v>
      </c>
      <c r="AU25" s="21">
        <f>SUMIF($C$6:AT$6,AU$5,$C25:AT25)</f>
        <v>44864</v>
      </c>
      <c r="AV25" s="21">
        <f ca="1">SUMIF($C$6:AU$6,AV$5,$C25:AU25)</f>
        <v>38853</v>
      </c>
      <c r="AW25" s="21">
        <f ca="1">SUM(AV25-AU25)</f>
        <v>-6011</v>
      </c>
      <c r="AX25" s="22">
        <f ca="1">IF(AW25=0,0,IF(AU25=0,1,AW25/AU25))</f>
        <v>-0.1339827032810271</v>
      </c>
      <c r="AY25" s="21">
        <f>+DF25</f>
        <v>7405</v>
      </c>
      <c r="AZ25" s="21">
        <f ca="1">OFFSET(DF25,0,14,1,1)</f>
        <v>6997</v>
      </c>
      <c r="BA25" s="21">
        <f ca="1">SUM(AZ25-AY25)</f>
        <v>-408</v>
      </c>
      <c r="BB25" s="22">
        <f ca="1">IF(BA25=0,0,IF(AY25=0,1,BA25/AY25))</f>
        <v>-5.5097906819716408E-2</v>
      </c>
      <c r="BC25" s="21">
        <f>SUMIF($C$6:BB$6,BC$5,$C25:BB25)</f>
        <v>52269</v>
      </c>
      <c r="BD25" s="21">
        <f ca="1">SUMIF($C$6:BC$6,BD$5,$C25:BC25)</f>
        <v>45850</v>
      </c>
      <c r="BE25" s="21">
        <f ca="1">SUM(BD25-BC25)</f>
        <v>-6419</v>
      </c>
      <c r="BF25" s="22">
        <f ca="1">IF(BE25=0,0,IF(BC25=0,1,BE25/BC25))</f>
        <v>-0.12280701754385964</v>
      </c>
      <c r="BG25" s="21">
        <f>+DG25</f>
        <v>8216</v>
      </c>
      <c r="BH25" s="21">
        <f ca="1">OFFSET(DG25,0,14,1,1)</f>
        <v>6441</v>
      </c>
      <c r="BI25" s="21">
        <f ca="1">SUM(BH25-BG25)</f>
        <v>-1775</v>
      </c>
      <c r="BJ25" s="22">
        <f ca="1">IF(BI25=0,0,IF(BG25=0,1,BI25/BG25))</f>
        <v>-0.21604186952288218</v>
      </c>
      <c r="BK25" s="21">
        <f>SUMIF($C$6:BJ$6,BK$5,$C25:BJ25)</f>
        <v>60485</v>
      </c>
      <c r="BL25" s="21">
        <f ca="1">SUMIF($C$6:BK$6,BL$5,$C25:BK25)</f>
        <v>52291</v>
      </c>
      <c r="BM25" s="21">
        <f ca="1">SUM(BL25-BK25)</f>
        <v>-8194</v>
      </c>
      <c r="BN25" s="22">
        <f ca="1">IF(BM25=0,0,IF(BK25=0,1,BM25/BK25))</f>
        <v>-0.13547160453004878</v>
      </c>
      <c r="BO25" s="21">
        <f>+DH25</f>
        <v>7026</v>
      </c>
      <c r="BP25" s="21">
        <f ca="1">OFFSET(DH25,0,14,1,1)</f>
        <v>6782</v>
      </c>
      <c r="BQ25" s="21">
        <f ca="1">SUM(BP25-BO25)</f>
        <v>-244</v>
      </c>
      <c r="BR25" s="22">
        <f ca="1">IF(BQ25=0,0,IF(BO25=0,1,BQ25/BO25))</f>
        <v>-3.4728152576145747E-2</v>
      </c>
      <c r="BS25" s="21">
        <f>SUMIF($C$6:BR$6,BS$5,$C25:BR25)</f>
        <v>67511</v>
      </c>
      <c r="BT25" s="21">
        <f ca="1">SUMIF($C$6:BS$6,BT$5,$C25:BS25)</f>
        <v>59073</v>
      </c>
      <c r="BU25" s="21">
        <f ca="1">SUM(BT25-BS25)</f>
        <v>-8438</v>
      </c>
      <c r="BV25" s="22">
        <f ca="1">IF(BU25=0,0,IF(BS25=0,1,BU25/BS25))</f>
        <v>-0.12498703914917569</v>
      </c>
      <c r="BW25" s="21">
        <f>+DI25</f>
        <v>7571</v>
      </c>
      <c r="BX25" s="21">
        <f ca="1">OFFSET(DI25,0,14,1,1)</f>
        <v>6625</v>
      </c>
      <c r="BY25" s="21">
        <f ca="1">SUM(BX25-BW25)</f>
        <v>-946</v>
      </c>
      <c r="BZ25" s="22">
        <f ca="1">IF(BY25=0,0,IF(BW25=0,1,BY25/BW25))</f>
        <v>-0.12495046889446572</v>
      </c>
      <c r="CA25" s="21">
        <f>SUMIF($C$6:BZ$6,CA$5,$C25:BZ25)</f>
        <v>75082</v>
      </c>
      <c r="CB25" s="21">
        <f ca="1">SUMIF($C$6:CA$6,CB$5,$C25:CA25)</f>
        <v>65698</v>
      </c>
      <c r="CC25" s="21">
        <f ca="1">SUM(CB25-CA25)</f>
        <v>-9384</v>
      </c>
      <c r="CD25" s="22">
        <f ca="1">IF(CC25=0,0,IF(CA25=0,1,CC25/CA25))</f>
        <v>-0.12498335153565435</v>
      </c>
      <c r="CE25" s="21">
        <f>+DJ25</f>
        <v>6760</v>
      </c>
      <c r="CF25" s="21">
        <f ca="1">OFFSET(DJ25,0,14,1,1)</f>
        <v>4897</v>
      </c>
      <c r="CG25" s="21">
        <f ca="1">SUM(CF25-CE25)</f>
        <v>-1863</v>
      </c>
      <c r="CH25" s="22">
        <f ca="1">IF(CG25=0,0,IF(CE25=0,1,CG25/CE25))</f>
        <v>-0.27559171597633136</v>
      </c>
      <c r="CI25" s="21">
        <f>SUMIF($C$6:CH$6,CI$5,$C25:CH25)</f>
        <v>81842</v>
      </c>
      <c r="CJ25" s="21">
        <f ca="1">SUMIF($C$6:CI$6,CJ$5,$C25:CI25)</f>
        <v>70595</v>
      </c>
      <c r="CK25" s="21">
        <f ca="1">SUM(CJ25-CI25)</f>
        <v>-11247</v>
      </c>
      <c r="CL25" s="22">
        <f ca="1">IF(CK25=0,0,IF(CI25=0,1,CK25/CI25))</f>
        <v>-0.13742332787566286</v>
      </c>
      <c r="CM25" s="21">
        <f>+DK25</f>
        <v>5391</v>
      </c>
      <c r="CN25" s="21">
        <f ca="1">OFFSET(DK25,0,14,1,1)</f>
        <v>5583</v>
      </c>
      <c r="CO25" s="21">
        <f ca="1">SUM(CN25-CM25)</f>
        <v>192</v>
      </c>
      <c r="CP25" s="22">
        <f ca="1">IF(CO25=0,0,IF(CM25=0,1,CO25/CM25))</f>
        <v>3.5614913745130775E-2</v>
      </c>
      <c r="CQ25" s="21">
        <f>SUMIF($C$6:CP$6,CQ$5,$C25:CP25)</f>
        <v>87233</v>
      </c>
      <c r="CR25" s="21">
        <f ca="1">SUMIF($C$6:CQ$6,CR$5,$C25:CQ25)</f>
        <v>76178</v>
      </c>
      <c r="CS25" s="21">
        <f ca="1">SUM(CR25-CQ25)</f>
        <v>-11055</v>
      </c>
      <c r="CT25" s="22">
        <f ca="1">IF(CS25=0,0,IF(CQ25=0,1,CS25/CQ25))</f>
        <v>-0.12672956335331811</v>
      </c>
      <c r="CW25" s="12" t="s">
        <v>13</v>
      </c>
      <c r="CX25" s="81" t="s">
        <v>7</v>
      </c>
      <c r="CY25" s="16"/>
      <c r="CZ25" s="88">
        <f>SUMIF(OGB!$A$87:$A$92,'2007-2008'!CZ$7,OGB!D$87:D$92)</f>
        <v>7974</v>
      </c>
      <c r="DA25" s="88">
        <f>SUMIF(OGB!$A$87:$A$92,'2007-2008'!DA$7,OGB!E$87:E$92)</f>
        <v>7081</v>
      </c>
      <c r="DB25" s="88">
        <f>SUMIF(OGB!$A$87:$A$92,'2007-2008'!DB$7,OGB!F$87:F$92)</f>
        <v>7393</v>
      </c>
      <c r="DC25" s="88">
        <f>SUMIF(OGB!$A$87:$A$92,'2007-2008'!DC$7,OGB!G$87:G$92)</f>
        <v>7353</v>
      </c>
      <c r="DD25" s="88">
        <f>SUMIF(OGB!$A$87:$A$92,'2007-2008'!DD$7,OGB!H$87:H$92)</f>
        <v>7622</v>
      </c>
      <c r="DE25" s="88">
        <f>SUMIF(OGB!$A$87:$A$92,'2007-2008'!DE$7,OGB!I$87:I$92)</f>
        <v>7441</v>
      </c>
      <c r="DF25" s="88">
        <f>SUMIF(OGB!$A$87:$A$92,'2007-2008'!DF$7,OGB!J$87:J$92)</f>
        <v>7405</v>
      </c>
      <c r="DG25" s="88">
        <f>SUMIF(OGB!$A$87:$A$92,'2007-2008'!DG$7,OGB!K$87:K$92)</f>
        <v>8216</v>
      </c>
      <c r="DH25" s="88">
        <f>SUMIF(OGB!$A$87:$A$92,'2007-2008'!DH$7,OGB!L$87:L$92)</f>
        <v>7026</v>
      </c>
      <c r="DI25" s="88">
        <f>SUMIF(OGB!$A$87:$A$92,'2007-2008'!DI$7,OGB!M$87:M$92)</f>
        <v>7571</v>
      </c>
      <c r="DJ25" s="88">
        <f>SUMIF(OGB!$A$87:$A$92,'2007-2008'!DJ$7,OGB!N$87:N$92)</f>
        <v>6760</v>
      </c>
      <c r="DK25" s="88">
        <f>SUMIF(OGB!$A$87:$A$92,'2007-2008'!DK$7,OGB!O$87:O$92)</f>
        <v>5391</v>
      </c>
      <c r="DN25" s="88">
        <f>SUMIF(OGB!$A$87:$A$92,'2007-2008'!DN$7,OGB!D$87:D$92)</f>
        <v>6474</v>
      </c>
      <c r="DO25" s="88">
        <f>SUMIF(OGB!$A$87:$A$92,'2007-2008'!DO$7,OGB!E$87:E$92)</f>
        <v>6125</v>
      </c>
      <c r="DP25" s="88">
        <f>SUMIF(OGB!$A$87:$A$92,'2007-2008'!DP$7,OGB!F$87:F$92)</f>
        <v>6245</v>
      </c>
      <c r="DQ25" s="88">
        <f>SUMIF(OGB!$A$87:$A$92,'2007-2008'!DQ$7,OGB!G$87:G$92)</f>
        <v>6631</v>
      </c>
      <c r="DR25" s="88">
        <f>SUMIF(OGB!$A$87:$A$92,'2007-2008'!DR$7,OGB!H$87:H$92)</f>
        <v>6774</v>
      </c>
      <c r="DS25" s="88">
        <f>SUMIF(OGB!$A$87:$A$92,'2007-2008'!DS$7,OGB!I$87:I$92)</f>
        <v>6604</v>
      </c>
      <c r="DT25" s="88">
        <f>SUMIF(OGB!$A$87:$A$92,'2007-2008'!DT$7,OGB!J$87:J$92)</f>
        <v>6997</v>
      </c>
      <c r="DU25" s="88">
        <f>SUMIF(OGB!$A$87:$A$92,'2007-2008'!DU$7,OGB!K$87:K$92)</f>
        <v>6441</v>
      </c>
      <c r="DV25" s="88">
        <f>SUMIF(OGB!$A$87:$A$92,'2007-2008'!DV$7,OGB!L$87:L$92)</f>
        <v>6782</v>
      </c>
      <c r="DW25" s="88">
        <f>SUMIF(OGB!$A$87:$A$92,'2007-2008'!DW$7,OGB!M$87:M$92)</f>
        <v>6625</v>
      </c>
      <c r="DX25" s="88">
        <f>SUMIF(OGB!$A$87:$A$92,'2007-2008'!DX$7,OGB!N$87:N$92)</f>
        <v>4897</v>
      </c>
      <c r="DY25" s="88">
        <f>SUMIF(OGB!$A$87:$A$92,'2007-2008'!DY$7,OGB!O$87:O$92)</f>
        <v>5583</v>
      </c>
      <c r="DZ25"/>
    </row>
    <row r="26" spans="1:130" s="12" customFormat="1" ht="15.6">
      <c r="A26" s="100"/>
      <c r="B26" s="29" t="s">
        <v>8</v>
      </c>
      <c r="C26" s="87">
        <f>+CZ26</f>
        <v>28</v>
      </c>
      <c r="D26" s="87">
        <f ca="1">OFFSET(CZ26,0,14,1,1)</f>
        <v>18</v>
      </c>
      <c r="E26" s="87">
        <f ca="1">SUM(D26-C26)</f>
        <v>-10</v>
      </c>
      <c r="F26" s="22">
        <f ca="1">IF(E26=0,0,IF(C26=0,1,E26/C26))</f>
        <v>-0.35714285714285715</v>
      </c>
      <c r="G26" s="87">
        <f>SUMIF($C$6:F$6,G$5,$C26:F26)</f>
        <v>28</v>
      </c>
      <c r="H26" s="87">
        <f ca="1">SUMIF($C$6:G$6,H$5,$C26:G26)</f>
        <v>18</v>
      </c>
      <c r="I26" s="87">
        <f ca="1">SUM(H26-G26)</f>
        <v>-10</v>
      </c>
      <c r="J26" s="22">
        <f ca="1">IF(I26=0,0,IF(G26=0,1,I26/G26))</f>
        <v>-0.35714285714285715</v>
      </c>
      <c r="K26" s="87">
        <f>+DA26</f>
        <v>34</v>
      </c>
      <c r="L26" s="87">
        <f ca="1">OFFSET(DA26,0,14,1,1)</f>
        <v>31</v>
      </c>
      <c r="M26" s="87">
        <f ca="1">SUM(L26-K26)</f>
        <v>-3</v>
      </c>
      <c r="N26" s="22">
        <f ca="1">IF(M26=0,0,IF(K26=0,1,M26/K26))</f>
        <v>-8.8235294117647065E-2</v>
      </c>
      <c r="O26" s="87">
        <f>SUMIF($C$6:N$6,O$5,$C26:N26)</f>
        <v>62</v>
      </c>
      <c r="P26" s="87">
        <f ca="1">SUMIF($C$6:O$6,P$5,$C26:O26)</f>
        <v>49</v>
      </c>
      <c r="Q26" s="87">
        <f ca="1">SUM(P26-O26)</f>
        <v>-13</v>
      </c>
      <c r="R26" s="22">
        <f ca="1">IF(Q26=0,0,IF(O26=0,1,Q26/O26))</f>
        <v>-0.20967741935483872</v>
      </c>
      <c r="S26" s="87">
        <f>+DB26</f>
        <v>21</v>
      </c>
      <c r="T26" s="87">
        <f ca="1">OFFSET(DB26,0,14,1,1)</f>
        <v>14</v>
      </c>
      <c r="U26" s="87">
        <f ca="1">SUM(T26-S26)</f>
        <v>-7</v>
      </c>
      <c r="V26" s="22">
        <f ca="1">IF(U26=0,0,IF(S26=0,1,U26/S26))</f>
        <v>-0.33333333333333331</v>
      </c>
      <c r="W26" s="87">
        <f>SUMIF($C$6:V$6,W$5,$C26:V26)</f>
        <v>83</v>
      </c>
      <c r="X26" s="87">
        <f ca="1">SUMIF($C$6:W$6,X$5,$C26:W26)</f>
        <v>63</v>
      </c>
      <c r="Y26" s="87">
        <f ca="1">SUM(X26-W26)</f>
        <v>-20</v>
      </c>
      <c r="Z26" s="22">
        <f ca="1">IF(Y26=0,0,IF(W26=0,1,Y26/W26))</f>
        <v>-0.24096385542168675</v>
      </c>
      <c r="AA26" s="87">
        <f>+DC26</f>
        <v>28</v>
      </c>
      <c r="AB26" s="87">
        <f ca="1">OFFSET(DC26,0,14,1,1)</f>
        <v>43</v>
      </c>
      <c r="AC26" s="87">
        <f ca="1">SUM(AB26-AA26)</f>
        <v>15</v>
      </c>
      <c r="AD26" s="22">
        <f ca="1">IF(AC26=0,0,IF(AA26=0,1,AC26/AA26))</f>
        <v>0.5357142857142857</v>
      </c>
      <c r="AE26" s="87">
        <f>SUMIF($C$6:AD$6,AE$5,$C26:AD26)</f>
        <v>111</v>
      </c>
      <c r="AF26" s="87">
        <f ca="1">SUMIF($C$6:AE$6,AF$5,$C26:AE26)</f>
        <v>106</v>
      </c>
      <c r="AG26" s="87">
        <f ca="1">SUM(AF26-AE26)</f>
        <v>-5</v>
      </c>
      <c r="AH26" s="22">
        <f ca="1">IF(AG26=0,0,IF(AE26=0,1,AG26/AE26))</f>
        <v>-4.5045045045045043E-2</v>
      </c>
      <c r="AI26" s="87">
        <f>+DD26</f>
        <v>97</v>
      </c>
      <c r="AJ26" s="87">
        <f ca="1">OFFSET(DD26,0,14,1,1)</f>
        <v>78</v>
      </c>
      <c r="AK26" s="87">
        <f ca="1">SUM(AJ26-AI26)</f>
        <v>-19</v>
      </c>
      <c r="AL26" s="22">
        <f ca="1">IF(AK26=0,0,IF(AI26=0,1,AK26/AI26))</f>
        <v>-0.19587628865979381</v>
      </c>
      <c r="AM26" s="87">
        <f>SUMIF($C$6:AL$6,AM$5,$C26:AL26)</f>
        <v>208</v>
      </c>
      <c r="AN26" s="87">
        <f ca="1">SUMIF($C$6:AM$6,AN$5,$C26:AM26)</f>
        <v>184</v>
      </c>
      <c r="AO26" s="87">
        <f ca="1">SUM(AN26-AM26)</f>
        <v>-24</v>
      </c>
      <c r="AP26" s="22">
        <f ca="1">IF(AO26=0,0,IF(AM26=0,1,AO26/AM26))</f>
        <v>-0.11538461538461539</v>
      </c>
      <c r="AQ26" s="87">
        <f>+DE26</f>
        <v>82</v>
      </c>
      <c r="AR26" s="87">
        <f ca="1">OFFSET(DE26,0,14,1,1)</f>
        <v>85</v>
      </c>
      <c r="AS26" s="87">
        <f ca="1">SUM(AR26-AQ26)</f>
        <v>3</v>
      </c>
      <c r="AT26" s="22">
        <f ca="1">IF(AS26=0,0,IF(AQ26=0,1,AS26/AQ26))</f>
        <v>3.6585365853658534E-2</v>
      </c>
      <c r="AU26" s="87">
        <f>SUMIF($C$6:AT$6,AU$5,$C26:AT26)</f>
        <v>290</v>
      </c>
      <c r="AV26" s="87">
        <f ca="1">SUMIF($C$6:AU$6,AV$5,$C26:AU26)</f>
        <v>269</v>
      </c>
      <c r="AW26" s="87">
        <f ca="1">SUM(AV26-AU26)</f>
        <v>-21</v>
      </c>
      <c r="AX26" s="22">
        <f ca="1">IF(AW26=0,0,IF(AU26=0,1,AW26/AU26))</f>
        <v>-7.2413793103448282E-2</v>
      </c>
      <c r="AY26" s="87">
        <f>+DF26</f>
        <v>23</v>
      </c>
      <c r="AZ26" s="87">
        <f ca="1">OFFSET(DF26,0,14,1,1)</f>
        <v>35</v>
      </c>
      <c r="BA26" s="87">
        <f ca="1">SUM(AZ26-AY26)</f>
        <v>12</v>
      </c>
      <c r="BB26" s="22">
        <f ca="1">IF(BA26=0,0,IF(AY26=0,1,BA26/AY26))</f>
        <v>0.52173913043478259</v>
      </c>
      <c r="BC26" s="87">
        <f>SUMIF($C$6:BB$6,BC$5,$C26:BB26)</f>
        <v>313</v>
      </c>
      <c r="BD26" s="87">
        <f ca="1">SUMIF($C$6:BC$6,BD$5,$C26:BC26)</f>
        <v>304</v>
      </c>
      <c r="BE26" s="87">
        <f ca="1">SUM(BD26-BC26)</f>
        <v>-9</v>
      </c>
      <c r="BF26" s="22">
        <f ca="1">IF(BE26=0,0,IF(BC26=0,1,BE26/BC26))</f>
        <v>-2.8753993610223641E-2</v>
      </c>
      <c r="BG26" s="87">
        <f>+DG26</f>
        <v>56</v>
      </c>
      <c r="BH26" s="87">
        <f ca="1">OFFSET(DG26,0,14,1,1)</f>
        <v>51</v>
      </c>
      <c r="BI26" s="87">
        <f ca="1">SUM(BH26-BG26)</f>
        <v>-5</v>
      </c>
      <c r="BJ26" s="22">
        <f ca="1">IF(BI26=0,0,IF(BG26=0,1,BI26/BG26))</f>
        <v>-8.9285714285714288E-2</v>
      </c>
      <c r="BK26" s="87">
        <f>SUMIF($C$6:BJ$6,BK$5,$C26:BJ26)</f>
        <v>369</v>
      </c>
      <c r="BL26" s="87">
        <f ca="1">SUMIF($C$6:BK$6,BL$5,$C26:BK26)</f>
        <v>355</v>
      </c>
      <c r="BM26" s="87">
        <f ca="1">SUM(BL26-BK26)</f>
        <v>-14</v>
      </c>
      <c r="BN26" s="22">
        <f ca="1">IF(BM26=0,0,IF(BK26=0,1,BM26/BK26))</f>
        <v>-3.7940379403794036E-2</v>
      </c>
      <c r="BO26" s="87">
        <f>+DH26</f>
        <v>74</v>
      </c>
      <c r="BP26" s="87">
        <f ca="1">OFFSET(DH26,0,14,1,1)</f>
        <v>34</v>
      </c>
      <c r="BQ26" s="87">
        <f ca="1">SUM(BP26-BO26)</f>
        <v>-40</v>
      </c>
      <c r="BR26" s="22">
        <f ca="1">IF(BQ26=0,0,IF(BO26=0,1,BQ26/BO26))</f>
        <v>-0.54054054054054057</v>
      </c>
      <c r="BS26" s="87">
        <f>SUMIF($C$6:BR$6,BS$5,$C26:BR26)</f>
        <v>443</v>
      </c>
      <c r="BT26" s="87">
        <f ca="1">SUMIF($C$6:BS$6,BT$5,$C26:BS26)</f>
        <v>389</v>
      </c>
      <c r="BU26" s="87">
        <f ca="1">SUM(BT26-BS26)</f>
        <v>-54</v>
      </c>
      <c r="BV26" s="22">
        <f ca="1">IF(BU26=0,0,IF(BS26=0,1,BU26/BS26))</f>
        <v>-0.12189616252821671</v>
      </c>
      <c r="BW26" s="87">
        <f>+DI26</f>
        <v>49</v>
      </c>
      <c r="BX26" s="87">
        <f ca="1">OFFSET(DI26,0,14,1,1)</f>
        <v>38</v>
      </c>
      <c r="BY26" s="87">
        <f ca="1">SUM(BX26-BW26)</f>
        <v>-11</v>
      </c>
      <c r="BZ26" s="22">
        <f ca="1">IF(BY26=0,0,IF(BW26=0,1,BY26/BW26))</f>
        <v>-0.22448979591836735</v>
      </c>
      <c r="CA26" s="87">
        <f>SUMIF($C$6:BZ$6,CA$5,$C26:BZ26)</f>
        <v>492</v>
      </c>
      <c r="CB26" s="87">
        <f ca="1">SUMIF($C$6:CA$6,CB$5,$C26:CA26)</f>
        <v>427</v>
      </c>
      <c r="CC26" s="87">
        <f ca="1">SUM(CB26-CA26)</f>
        <v>-65</v>
      </c>
      <c r="CD26" s="22">
        <f ca="1">IF(CC26=0,0,IF(CA26=0,1,CC26/CA26))</f>
        <v>-0.13211382113821138</v>
      </c>
      <c r="CE26" s="87">
        <f>+DJ26</f>
        <v>51</v>
      </c>
      <c r="CF26" s="87">
        <f ca="1">OFFSET(DJ26,0,14,1,1)</f>
        <v>32</v>
      </c>
      <c r="CG26" s="87">
        <f ca="1">SUM(CF26-CE26)</f>
        <v>-19</v>
      </c>
      <c r="CH26" s="22">
        <f ca="1">IF(CG26=0,0,IF(CE26=0,1,CG26/CE26))</f>
        <v>-0.37254901960784315</v>
      </c>
      <c r="CI26" s="87">
        <f>SUMIF($C$6:CH$6,CI$5,$C26:CH26)</f>
        <v>543</v>
      </c>
      <c r="CJ26" s="87">
        <f ca="1">SUMIF($C$6:CI$6,CJ$5,$C26:CI26)</f>
        <v>459</v>
      </c>
      <c r="CK26" s="87">
        <f ca="1">SUM(CJ26-CI26)</f>
        <v>-84</v>
      </c>
      <c r="CL26" s="22">
        <f ca="1">IF(CK26=0,0,IF(CI26=0,1,CK26/CI26))</f>
        <v>-0.15469613259668508</v>
      </c>
      <c r="CM26" s="87">
        <f>+DK26</f>
        <v>27</v>
      </c>
      <c r="CN26" s="87">
        <f ca="1">OFFSET(DK26,0,14,1,1)</f>
        <v>25</v>
      </c>
      <c r="CO26" s="87">
        <f ca="1">SUM(CN26-CM26)</f>
        <v>-2</v>
      </c>
      <c r="CP26" s="22">
        <f ca="1">IF(CO26=0,0,IF(CM26=0,1,CO26/CM26))</f>
        <v>-7.407407407407407E-2</v>
      </c>
      <c r="CQ26" s="87">
        <f>SUMIF($C$6:CP$6,CQ$5,$C26:CP26)</f>
        <v>570</v>
      </c>
      <c r="CR26" s="87">
        <f ca="1">SUMIF($C$6:CQ$6,CR$5,$C26:CQ26)</f>
        <v>484</v>
      </c>
      <c r="CS26" s="87">
        <f ca="1">SUM(CR26-CQ26)</f>
        <v>-86</v>
      </c>
      <c r="CT26" s="22">
        <f ca="1">IF(CS26=0,0,IF(CQ26=0,1,CS26/CQ26))</f>
        <v>-0.15087719298245614</v>
      </c>
      <c r="CW26" s="12" t="s">
        <v>13</v>
      </c>
      <c r="CX26" s="81" t="s">
        <v>8</v>
      </c>
      <c r="CY26" s="16"/>
      <c r="CZ26" s="88">
        <f>SUMIF(OGB!$A$101:$A$111,'2007-2008'!CZ$7,OGB!D$101:D$111)</f>
        <v>28</v>
      </c>
      <c r="DA26" s="88">
        <f>SUMIF(OGB!$A$101:$A$111,'2007-2008'!DA$7,OGB!E$101:E$111)</f>
        <v>34</v>
      </c>
      <c r="DB26" s="88">
        <f>SUMIF(OGB!$A$101:$A$111,'2007-2008'!DB$7,OGB!F$101:F$111)</f>
        <v>21</v>
      </c>
      <c r="DC26" s="88">
        <f>SUMIF(OGB!$A$101:$A$111,'2007-2008'!DC$7,OGB!G$101:G$111)</f>
        <v>28</v>
      </c>
      <c r="DD26" s="88">
        <f>SUMIF(OGB!$A$101:$A$111,'2007-2008'!DD$7,OGB!H$101:H$111)</f>
        <v>97</v>
      </c>
      <c r="DE26" s="88">
        <f>SUMIF(OGB!$A$101:$A$111,'2007-2008'!DE$7,OGB!I$101:I$111)</f>
        <v>82</v>
      </c>
      <c r="DF26" s="88">
        <f>SUMIF(OGB!$A$101:$A$111,'2007-2008'!DF$7,OGB!J$101:J$111)</f>
        <v>23</v>
      </c>
      <c r="DG26" s="88">
        <f>SUMIF(OGB!$A$101:$A$111,'2007-2008'!DG$7,OGB!K$101:K$111)</f>
        <v>56</v>
      </c>
      <c r="DH26" s="88">
        <f>SUMIF(OGB!$A$101:$A$111,'2007-2008'!DH$7,OGB!L$101:L$111)</f>
        <v>74</v>
      </c>
      <c r="DI26" s="88">
        <f>SUMIF(OGB!$A$101:$A$111,'2007-2008'!DI$7,OGB!M$101:M$111)</f>
        <v>49</v>
      </c>
      <c r="DJ26" s="88">
        <f>SUMIF(OGB!$A$101:$A$111,'2007-2008'!DJ$7,OGB!N$101:N$111)</f>
        <v>51</v>
      </c>
      <c r="DK26" s="88">
        <f>SUMIF(OGB!$A$101:$A$111,'2007-2008'!DK$7,OGB!O$101:O$111)</f>
        <v>27</v>
      </c>
      <c r="DN26" s="88">
        <f>SUMIF(OGB!$A$101:$A$111,'2007-2008'!DN$7,OGB!D$101:D$111)</f>
        <v>18</v>
      </c>
      <c r="DO26" s="88">
        <f>SUMIF(OGB!$A$101:$A$111,'2007-2008'!DO$7,OGB!E$101:E$111)</f>
        <v>31</v>
      </c>
      <c r="DP26" s="88">
        <f>SUMIF(OGB!$A$101:$A$111,'2007-2008'!DP$7,OGB!F$101:F$111)</f>
        <v>14</v>
      </c>
      <c r="DQ26" s="88">
        <f>SUMIF(OGB!$A$101:$A$111,'2007-2008'!DQ$7,OGB!G$101:G$111)</f>
        <v>43</v>
      </c>
      <c r="DR26" s="88">
        <f>SUMIF(OGB!$A$101:$A$111,'2007-2008'!DR$7,OGB!H$101:H$111)</f>
        <v>78</v>
      </c>
      <c r="DS26" s="88">
        <f>SUMIF(OGB!$A$101:$A$111,'2007-2008'!DS$7,OGB!I$101:I$111)</f>
        <v>85</v>
      </c>
      <c r="DT26" s="88">
        <f>SUMIF(OGB!$A$101:$A$111,'2007-2008'!DT$7,OGB!J$101:J$111)</f>
        <v>35</v>
      </c>
      <c r="DU26" s="88">
        <f>SUMIF(OGB!$A$101:$A$111,'2007-2008'!DU$7,OGB!K$101:K$111)</f>
        <v>51</v>
      </c>
      <c r="DV26" s="88">
        <f>SUMIF(OGB!$A$101:$A$111,'2007-2008'!DV$7,OGB!L$101:L$111)</f>
        <v>34</v>
      </c>
      <c r="DW26" s="88">
        <f>SUMIF(OGB!$A$101:$A$111,'2007-2008'!DW$7,OGB!M$101:M$111)</f>
        <v>38</v>
      </c>
      <c r="DX26" s="88">
        <f>SUMIF(OGB!$A$101:$A$111,'2007-2008'!DX$7,OGB!N$101:N$111)</f>
        <v>32</v>
      </c>
      <c r="DY26" s="88">
        <f>SUMIF(OGB!$A$101:$A$111,'2007-2008'!DY$7,OGB!O$101:O$111)</f>
        <v>25</v>
      </c>
      <c r="DZ26"/>
    </row>
    <row r="27" spans="1:130" s="16" customFormat="1" ht="15.6">
      <c r="A27" s="90"/>
      <c r="B27" s="27" t="s">
        <v>9</v>
      </c>
      <c r="C27" s="14">
        <f>+SUM(C24:C26)</f>
        <v>32467</v>
      </c>
      <c r="D27" s="14">
        <f ca="1">+SUM(D24:D26)</f>
        <v>36584</v>
      </c>
      <c r="E27" s="14">
        <f ca="1">SUM(E24:E26)</f>
        <v>4117</v>
      </c>
      <c r="F27" s="15">
        <f ca="1">IF(E27=0,0,IF(C27=0,1,E27/C27))</f>
        <v>0.12680567961314565</v>
      </c>
      <c r="G27" s="14">
        <f>SUM(G24:G26)</f>
        <v>32467</v>
      </c>
      <c r="H27" s="14">
        <f ca="1">SUM(H24:H26)</f>
        <v>36584</v>
      </c>
      <c r="I27" s="14">
        <f ca="1">SUM(I24:I26)</f>
        <v>4117</v>
      </c>
      <c r="J27" s="15">
        <f ca="1">IF(I27=0,0,IF(G27=0,1,I27/G27))</f>
        <v>0.12680567961314565</v>
      </c>
      <c r="K27" s="14">
        <f>+SUM(K24:K26)</f>
        <v>31182</v>
      </c>
      <c r="L27" s="14">
        <f ca="1">+SUM(L24:L26)</f>
        <v>35997</v>
      </c>
      <c r="M27" s="14">
        <f ca="1">SUM(M24:M26)</f>
        <v>4815</v>
      </c>
      <c r="N27" s="15">
        <f ca="1">IF(M27=0,0,IF(K27=0,1,M27/K27))</f>
        <v>0.15441600923609775</v>
      </c>
      <c r="O27" s="14">
        <f>SUM(O24:O26)</f>
        <v>63649</v>
      </c>
      <c r="P27" s="14">
        <f ca="1">SUM(P24:P26)</f>
        <v>72581</v>
      </c>
      <c r="Q27" s="14">
        <f ca="1">SUM(Q24:Q26)</f>
        <v>8932</v>
      </c>
      <c r="R27" s="15">
        <f ca="1">IF(Q27=0,0,IF(O27=0,1,Q27/O27))</f>
        <v>0.14033213404766767</v>
      </c>
      <c r="S27" s="14">
        <f>+SUM(S24:S26)</f>
        <v>36099</v>
      </c>
      <c r="T27" s="14">
        <f ca="1">+SUM(T24:T26)</f>
        <v>40425</v>
      </c>
      <c r="U27" s="14">
        <f ca="1">SUM(U24:U26)</f>
        <v>4326</v>
      </c>
      <c r="V27" s="15">
        <f ca="1">IF(U27=0,0,IF(S27=0,1,U27/S27))</f>
        <v>0.1198371146015125</v>
      </c>
      <c r="W27" s="14">
        <f>SUM(W24:W26)</f>
        <v>99748</v>
      </c>
      <c r="X27" s="14">
        <f ca="1">SUM(X24:X26)</f>
        <v>113006</v>
      </c>
      <c r="Y27" s="14">
        <f ca="1">SUM(Y24:Y26)</f>
        <v>13258</v>
      </c>
      <c r="Z27" s="15">
        <f ca="1">IF(Y27=0,0,IF(W27=0,1,Y27/W27))</f>
        <v>0.13291494566307094</v>
      </c>
      <c r="AA27" s="14">
        <f>+SUM(AA24:AA26)</f>
        <v>38040</v>
      </c>
      <c r="AB27" s="14">
        <f ca="1">+SUM(AB24:AB26)</f>
        <v>44087</v>
      </c>
      <c r="AC27" s="14">
        <f ca="1">SUM(AC24:AC26)</f>
        <v>6047</v>
      </c>
      <c r="AD27" s="15">
        <f ca="1">IF(AC27=0,0,IF(AA27=0,1,AC27/AA27))</f>
        <v>0.15896424815983176</v>
      </c>
      <c r="AE27" s="14">
        <f>SUM(AE24:AE26)</f>
        <v>137788</v>
      </c>
      <c r="AF27" s="14">
        <f ca="1">SUM(AF24:AF26)</f>
        <v>157093</v>
      </c>
      <c r="AG27" s="14">
        <f ca="1">SUM(AG24:AG26)</f>
        <v>19305</v>
      </c>
      <c r="AH27" s="15">
        <f ca="1">IF(AG27=0,0,IF(AE27=0,1,AG27/AE27))</f>
        <v>0.14010654048248034</v>
      </c>
      <c r="AI27" s="14">
        <f>+SUM(AI24:AI26)</f>
        <v>43571</v>
      </c>
      <c r="AJ27" s="14">
        <f ca="1">+SUM(AJ24:AJ26)</f>
        <v>51871</v>
      </c>
      <c r="AK27" s="14">
        <f ca="1">SUM(AK24:AK26)</f>
        <v>8300</v>
      </c>
      <c r="AL27" s="15">
        <f ca="1">IF(AK27=0,0,IF(AI27=0,1,AK27/AI27))</f>
        <v>0.19049367698698677</v>
      </c>
      <c r="AM27" s="14">
        <f>SUM(AM24:AM26)</f>
        <v>181359</v>
      </c>
      <c r="AN27" s="14">
        <f ca="1">SUM(AN24:AN26)</f>
        <v>208964</v>
      </c>
      <c r="AO27" s="14">
        <f ca="1">SUM(AO24:AO26)</f>
        <v>27605</v>
      </c>
      <c r="AP27" s="15">
        <f ca="1">IF(AO27=0,0,IF(AM27=0,1,AO27/AM27))</f>
        <v>0.15221191118168936</v>
      </c>
      <c r="AQ27" s="14">
        <f>+SUM(AQ24:AQ26)</f>
        <v>48496</v>
      </c>
      <c r="AR27" s="14">
        <f ca="1">+SUM(AR24:AR26)</f>
        <v>50268</v>
      </c>
      <c r="AS27" s="14">
        <f ca="1">SUM(AS24:AS26)</f>
        <v>1772</v>
      </c>
      <c r="AT27" s="15">
        <f ca="1">IF(AS27=0,0,IF(AQ27=0,1,AS27/AQ27))</f>
        <v>3.653909600791818E-2</v>
      </c>
      <c r="AU27" s="14">
        <f>SUM(AU24:AU26)</f>
        <v>229855</v>
      </c>
      <c r="AV27" s="14">
        <f ca="1">SUM(AV24:AV26)</f>
        <v>259232</v>
      </c>
      <c r="AW27" s="14">
        <f ca="1">SUM(AW24:AW26)</f>
        <v>29377</v>
      </c>
      <c r="AX27" s="15">
        <f ca="1">IF(AW27=0,0,IF(AU27=0,1,AW27/AU27))</f>
        <v>0.12780666072088925</v>
      </c>
      <c r="AY27" s="14">
        <f>+SUM(AY24:AY26)</f>
        <v>57298</v>
      </c>
      <c r="AZ27" s="14">
        <f ca="1">+SUM(AZ24:AZ26)</f>
        <v>59243</v>
      </c>
      <c r="BA27" s="14">
        <f ca="1">SUM(BA24:BA26)</f>
        <v>1945</v>
      </c>
      <c r="BB27" s="15">
        <f ca="1">IF(BA27=0,0,IF(AY27=0,1,BA27/AY27))</f>
        <v>3.3945338406227092E-2</v>
      </c>
      <c r="BC27" s="14">
        <f>SUM(BC24:BC26)</f>
        <v>287153</v>
      </c>
      <c r="BD27" s="14">
        <f ca="1">SUM(BD24:BD26)</f>
        <v>318475</v>
      </c>
      <c r="BE27" s="14">
        <f ca="1">SUM(BE24:BE26)</f>
        <v>31322</v>
      </c>
      <c r="BF27" s="15">
        <f ca="1">IF(BE27=0,0,IF(BC27=0,1,BE27/BC27))</f>
        <v>0.1090777390450387</v>
      </c>
      <c r="BG27" s="14">
        <f>+SUM(BG24:BG26)</f>
        <v>60272</v>
      </c>
      <c r="BH27" s="14">
        <f ca="1">+SUM(BH24:BH26)</f>
        <v>62825</v>
      </c>
      <c r="BI27" s="14">
        <f ca="1">SUM(BI24:BI26)</f>
        <v>2553</v>
      </c>
      <c r="BJ27" s="15">
        <f ca="1">IF(BI27=0,0,IF(BG27=0,1,BI27/BG27))</f>
        <v>4.2357977170161931E-2</v>
      </c>
      <c r="BK27" s="14">
        <f>SUM(BK24:BK26)</f>
        <v>347425</v>
      </c>
      <c r="BL27" s="14">
        <f ca="1">SUM(BL24:BL26)</f>
        <v>381300</v>
      </c>
      <c r="BM27" s="14">
        <f ca="1">SUM(BM24:BM26)</f>
        <v>33875</v>
      </c>
      <c r="BN27" s="15">
        <f ca="1">IF(BM27=0,0,IF(BK27=0,1,BM27/BK27))</f>
        <v>9.7503058214003027E-2</v>
      </c>
      <c r="BO27" s="14">
        <f>+SUM(BO24:BO26)</f>
        <v>52851</v>
      </c>
      <c r="BP27" s="14">
        <f ca="1">+SUM(BP24:BP26)</f>
        <v>49077</v>
      </c>
      <c r="BQ27" s="14">
        <f ca="1">SUM(BQ24:BQ26)</f>
        <v>-3774</v>
      </c>
      <c r="BR27" s="15">
        <f ca="1">IF(BQ27=0,0,IF(BO27=0,1,BQ27/BO27))</f>
        <v>-7.1408298802293241E-2</v>
      </c>
      <c r="BS27" s="14">
        <f>SUM(BS24:BS26)</f>
        <v>400276</v>
      </c>
      <c r="BT27" s="14">
        <f ca="1">SUM(BT24:BT26)</f>
        <v>430377</v>
      </c>
      <c r="BU27" s="14">
        <f ca="1">SUM(BU24:BU26)</f>
        <v>30101</v>
      </c>
      <c r="BV27" s="15">
        <f ca="1">IF(BU27=0,0,IF(BS27=0,1,BU27/BS27))</f>
        <v>7.5200611578011167E-2</v>
      </c>
      <c r="BW27" s="14">
        <f>+SUM(BW24:BW26)</f>
        <v>54318</v>
      </c>
      <c r="BX27" s="14">
        <f ca="1">+SUM(BX24:BX26)</f>
        <v>47243</v>
      </c>
      <c r="BY27" s="14">
        <f ca="1">SUM(BY24:BY26)</f>
        <v>-7075</v>
      </c>
      <c r="BZ27" s="15">
        <f ca="1">IF(BY27=0,0,IF(BW27=0,1,BY27/BW27))</f>
        <v>-0.13025148201332892</v>
      </c>
      <c r="CA27" s="14">
        <f>SUM(CA24:CA26)</f>
        <v>454594</v>
      </c>
      <c r="CB27" s="14">
        <f ca="1">SUM(CB24:CB26)</f>
        <v>477620</v>
      </c>
      <c r="CC27" s="14">
        <f ca="1">SUM(CC24:CC26)</f>
        <v>23026</v>
      </c>
      <c r="CD27" s="15">
        <f ca="1">IF(CC27=0,0,IF(CA27=0,1,CC27/CA27))</f>
        <v>5.0651790388786477E-2</v>
      </c>
      <c r="CE27" s="14">
        <f>+SUM(CE24:CE26)</f>
        <v>56430</v>
      </c>
      <c r="CF27" s="14">
        <f ca="1">+SUM(CF24:CF26)</f>
        <v>40918</v>
      </c>
      <c r="CG27" s="14">
        <f ca="1">SUM(CG24:CG26)</f>
        <v>-15512</v>
      </c>
      <c r="CH27" s="15">
        <f ca="1">IF(CG27=0,0,IF(CE27=0,1,CG27/CE27))</f>
        <v>-0.27488924331029596</v>
      </c>
      <c r="CI27" s="14">
        <f>SUM(CI24:CI26)</f>
        <v>511024</v>
      </c>
      <c r="CJ27" s="14">
        <f ca="1">SUM(CJ24:CJ26)</f>
        <v>518538</v>
      </c>
      <c r="CK27" s="14">
        <f ca="1">SUM(CK24:CK26)</f>
        <v>7514</v>
      </c>
      <c r="CL27" s="15">
        <f ca="1">IF(CK27=0,0,IF(CI27=0,1,CK27/CI27))</f>
        <v>1.4703810388553179E-2</v>
      </c>
      <c r="CM27" s="14">
        <f>+SUM(CM24:CM26)</f>
        <v>41572</v>
      </c>
      <c r="CN27" s="14">
        <f ca="1">+SUM(CN24:CN26)</f>
        <v>35701</v>
      </c>
      <c r="CO27" s="14">
        <f ca="1">SUM(CO24:CO26)</f>
        <v>-5871</v>
      </c>
      <c r="CP27" s="15">
        <f ca="1">IF(CO27=0,0,IF(CM27=0,1,CO27/CM27))</f>
        <v>-0.14122486288848263</v>
      </c>
      <c r="CQ27" s="14">
        <f>SUM(CQ24:CQ26)</f>
        <v>552596</v>
      </c>
      <c r="CR27" s="14">
        <f ca="1">SUM(CR24:CR26)</f>
        <v>554239</v>
      </c>
      <c r="CS27" s="14">
        <f ca="1">SUM(CS24:CS26)</f>
        <v>1643</v>
      </c>
      <c r="CT27" s="15">
        <f ca="1">IF(CS27=0,0,IF(CQ27=0,1,CS27/CQ27))</f>
        <v>2.9732390390086066E-3</v>
      </c>
      <c r="CW27" s="12"/>
      <c r="CX27" s="12"/>
      <c r="CZ27" s="89"/>
      <c r="DA27" s="89"/>
      <c r="DB27" s="89"/>
      <c r="DC27" s="89"/>
      <c r="DD27" s="89"/>
      <c r="DE27" s="89"/>
      <c r="DF27" s="89"/>
      <c r="DG27" s="89"/>
      <c r="DH27" s="89"/>
      <c r="DI27" s="89"/>
      <c r="DJ27" s="89"/>
      <c r="DK27" s="89"/>
      <c r="DL27" s="12"/>
      <c r="DM27" s="12"/>
      <c r="DN27" s="89"/>
      <c r="DO27" s="89"/>
      <c r="DP27" s="89"/>
      <c r="DQ27" s="89"/>
      <c r="DR27" s="89"/>
      <c r="DS27" s="89"/>
      <c r="DT27" s="89"/>
      <c r="DU27" s="89"/>
      <c r="DV27" s="89"/>
      <c r="DW27" s="89"/>
      <c r="DX27" s="89"/>
      <c r="DY27" s="89"/>
      <c r="DZ27"/>
    </row>
    <row r="28" spans="1:130" s="12" customFormat="1" ht="15.6">
      <c r="A28" s="91"/>
      <c r="B28" s="28"/>
      <c r="C28" s="9"/>
      <c r="D28" s="9"/>
      <c r="E28" s="10"/>
      <c r="F28" s="11"/>
      <c r="G28" s="9"/>
      <c r="H28" s="13"/>
      <c r="I28" s="10"/>
      <c r="J28" s="11"/>
      <c r="K28" s="9"/>
      <c r="L28" s="9"/>
      <c r="M28" s="10"/>
      <c r="N28" s="11"/>
      <c r="O28" s="9"/>
      <c r="P28" s="13"/>
      <c r="Q28" s="10"/>
      <c r="R28" s="11"/>
      <c r="S28" s="9"/>
      <c r="T28" s="9"/>
      <c r="U28" s="10"/>
      <c r="V28" s="11"/>
      <c r="W28" s="9"/>
      <c r="X28" s="13"/>
      <c r="Y28" s="10"/>
      <c r="Z28" s="11"/>
      <c r="AA28" s="9"/>
      <c r="AB28" s="9"/>
      <c r="AC28" s="10"/>
      <c r="AD28" s="11"/>
      <c r="AE28" s="9"/>
      <c r="AF28" s="13"/>
      <c r="AG28" s="10"/>
      <c r="AH28" s="11"/>
      <c r="AI28" s="9"/>
      <c r="AJ28" s="9"/>
      <c r="AK28" s="10"/>
      <c r="AL28" s="11"/>
      <c r="AM28" s="9"/>
      <c r="AN28" s="13"/>
      <c r="AO28" s="10"/>
      <c r="AP28" s="11"/>
      <c r="AQ28" s="9"/>
      <c r="AR28" s="9"/>
      <c r="AS28" s="10"/>
      <c r="AT28" s="11"/>
      <c r="AU28" s="9"/>
      <c r="AV28" s="13"/>
      <c r="AW28" s="10"/>
      <c r="AX28" s="11"/>
      <c r="AY28" s="9"/>
      <c r="AZ28" s="9"/>
      <c r="BA28" s="10"/>
      <c r="BB28" s="11"/>
      <c r="BC28" s="9"/>
      <c r="BD28" s="13"/>
      <c r="BE28" s="10"/>
      <c r="BF28" s="11"/>
      <c r="BG28" s="9"/>
      <c r="BH28" s="9"/>
      <c r="BI28" s="10"/>
      <c r="BJ28" s="11"/>
      <c r="BK28" s="9"/>
      <c r="BL28" s="13"/>
      <c r="BM28" s="10"/>
      <c r="BN28" s="11"/>
      <c r="BO28" s="9"/>
      <c r="BP28" s="9"/>
      <c r="BQ28" s="10"/>
      <c r="BR28" s="11"/>
      <c r="BS28" s="9"/>
      <c r="BT28" s="13"/>
      <c r="BU28" s="10"/>
      <c r="BV28" s="11"/>
      <c r="BW28" s="9"/>
      <c r="BX28" s="9"/>
      <c r="BY28" s="10"/>
      <c r="BZ28" s="11"/>
      <c r="CA28" s="9"/>
      <c r="CB28" s="13"/>
      <c r="CC28" s="10"/>
      <c r="CD28" s="11"/>
      <c r="CE28" s="9"/>
      <c r="CF28" s="9"/>
      <c r="CG28" s="10"/>
      <c r="CH28" s="11"/>
      <c r="CI28" s="9"/>
      <c r="CJ28" s="13"/>
      <c r="CK28" s="10"/>
      <c r="CL28" s="11"/>
      <c r="CM28" s="9"/>
      <c r="CN28" s="9"/>
      <c r="CO28" s="10"/>
      <c r="CP28" s="11"/>
      <c r="CQ28" s="9"/>
      <c r="CR28" s="13"/>
      <c r="CS28" s="10"/>
      <c r="CT28" s="11"/>
      <c r="CY28" s="16"/>
      <c r="CZ28" s="89"/>
      <c r="DA28" s="89"/>
      <c r="DB28" s="89"/>
      <c r="DC28" s="89"/>
      <c r="DD28" s="89"/>
      <c r="DE28" s="89"/>
      <c r="DF28" s="89"/>
      <c r="DG28" s="89"/>
      <c r="DH28" s="89"/>
      <c r="DI28" s="89"/>
      <c r="DJ28" s="89"/>
      <c r="DK28" s="89"/>
      <c r="DN28" s="89"/>
      <c r="DO28" s="89"/>
      <c r="DP28" s="89"/>
      <c r="DQ28" s="89"/>
      <c r="DR28" s="89"/>
      <c r="DS28" s="89"/>
      <c r="DT28" s="89"/>
      <c r="DU28" s="89"/>
      <c r="DV28" s="89"/>
      <c r="DW28" s="89"/>
      <c r="DX28" s="89"/>
      <c r="DY28" s="89"/>
      <c r="DZ28"/>
    </row>
    <row r="29" spans="1:130" s="12" customFormat="1" ht="15" customHeight="1">
      <c r="A29" s="99"/>
      <c r="B29" s="31" t="s">
        <v>6</v>
      </c>
      <c r="C29" s="21">
        <f>+CZ29</f>
        <v>331372</v>
      </c>
      <c r="D29" s="21">
        <f ca="1">OFFSET(CZ29,0,14,1,1)</f>
        <v>325280</v>
      </c>
      <c r="E29" s="21">
        <f ca="1">SUM(D29-C29)</f>
        <v>-6092</v>
      </c>
      <c r="F29" s="22">
        <f ca="1">IF(E29=0,0,IF(C29=0,1,E29/C29))</f>
        <v>-1.8384172470818295E-2</v>
      </c>
      <c r="G29" s="21">
        <f>SUMIF($C$6:F$6,G$5,$C29:F29)</f>
        <v>331372</v>
      </c>
      <c r="H29" s="21">
        <f ca="1">SUMIF($C$6:G$6,H$5,$C29:G29)</f>
        <v>325280</v>
      </c>
      <c r="I29" s="21">
        <f ca="1">SUM(H29-G29)</f>
        <v>-6092</v>
      </c>
      <c r="J29" s="22">
        <f ca="1">IF(I29=0,0,IF(G29=0,1,I29/G29))</f>
        <v>-1.8384172470818295E-2</v>
      </c>
      <c r="K29" s="21">
        <f>+DA29</f>
        <v>295402</v>
      </c>
      <c r="L29" s="21">
        <f ca="1">OFFSET(DA29,0,14,1,1)</f>
        <v>317806</v>
      </c>
      <c r="M29" s="21">
        <f ca="1">SUM(L29-K29)</f>
        <v>22404</v>
      </c>
      <c r="N29" s="22">
        <f ca="1">IF(M29=0,0,IF(K29=0,1,M29/K29))</f>
        <v>7.5842411358081535E-2</v>
      </c>
      <c r="O29" s="21">
        <f>SUMIF($C$6:N$6,O$5,$C29:N29)</f>
        <v>626774</v>
      </c>
      <c r="P29" s="21">
        <f ca="1">SUMIF($C$6:O$6,P$5,$C29:O29)</f>
        <v>643086</v>
      </c>
      <c r="Q29" s="21">
        <f ca="1">SUM(P29-O29)</f>
        <v>16312</v>
      </c>
      <c r="R29" s="22">
        <f ca="1">IF(Q29=0,0,IF(O29=0,1,Q29/O29))</f>
        <v>2.6025329704167689E-2</v>
      </c>
      <c r="S29" s="21">
        <f>+DB29</f>
        <v>395639</v>
      </c>
      <c r="T29" s="21">
        <f ca="1">OFFSET(DB29,0,14,1,1)</f>
        <v>403307</v>
      </c>
      <c r="U29" s="21">
        <f ca="1">SUM(T29-S29)</f>
        <v>7668</v>
      </c>
      <c r="V29" s="22">
        <f ca="1">IF(U29=0,0,IF(S29=0,1,U29/S29))</f>
        <v>1.9381304674210582E-2</v>
      </c>
      <c r="W29" s="21">
        <f>SUMIF($C$6:V$6,W$5,$C29:V29)</f>
        <v>1022413</v>
      </c>
      <c r="X29" s="21">
        <f ca="1">SUMIF($C$6:W$6,X$5,$C29:W29)</f>
        <v>1046393</v>
      </c>
      <c r="Y29" s="21">
        <f ca="1">SUM(X29-W29)</f>
        <v>23980</v>
      </c>
      <c r="Z29" s="22">
        <f ca="1">IF(Y29=0,0,IF(W29=0,1,Y29/W29))</f>
        <v>2.3454318362540381E-2</v>
      </c>
      <c r="AA29" s="21">
        <f>+DC29</f>
        <v>375143</v>
      </c>
      <c r="AB29" s="21">
        <f ca="1">OFFSET(DC29,0,14,1,1)</f>
        <v>362254</v>
      </c>
      <c r="AC29" s="21">
        <f ca="1">SUM(AB29-AA29)</f>
        <v>-12889</v>
      </c>
      <c r="AD29" s="22">
        <f ca="1">IF(AC29=0,0,IF(AA29=0,1,AC29/AA29))</f>
        <v>-3.4357564981886905E-2</v>
      </c>
      <c r="AE29" s="21">
        <f>SUMIF($C$6:AD$6,AE$5,$C29:AD29)</f>
        <v>1397556</v>
      </c>
      <c r="AF29" s="21">
        <f ca="1">SUMIF($C$6:AE$6,AF$5,$C29:AE29)</f>
        <v>1408647</v>
      </c>
      <c r="AG29" s="21">
        <f ca="1">SUM(AF29-AE29)</f>
        <v>11091</v>
      </c>
      <c r="AH29" s="22">
        <f ca="1">IF(AG29=0,0,IF(AE29=0,1,AG29/AE29))</f>
        <v>7.9359968401981739E-3</v>
      </c>
      <c r="AI29" s="21">
        <f>+DD29</f>
        <v>430733</v>
      </c>
      <c r="AJ29" s="21">
        <f ca="1">OFFSET(DD29,0,14,1,1)</f>
        <v>433605</v>
      </c>
      <c r="AK29" s="21">
        <f ca="1">SUM(AJ29-AI29)</f>
        <v>2872</v>
      </c>
      <c r="AL29" s="22">
        <f ca="1">IF(AK29=0,0,IF(AI29=0,1,AK29/AI29))</f>
        <v>6.6677036586470038E-3</v>
      </c>
      <c r="AM29" s="21">
        <f>SUMIF($C$6:AL$6,AM$5,$C29:AL29)</f>
        <v>1828289</v>
      </c>
      <c r="AN29" s="21">
        <f ca="1">SUMIF($C$6:AM$6,AN$5,$C29:AM29)</f>
        <v>1842252</v>
      </c>
      <c r="AO29" s="21">
        <f ca="1">SUM(AN29-AM29)</f>
        <v>13963</v>
      </c>
      <c r="AP29" s="22">
        <f ca="1">IF(AO29=0,0,IF(AM29=0,1,AO29/AM29))</f>
        <v>7.6371952136669863E-3</v>
      </c>
      <c r="AQ29" s="21">
        <f>+DE29</f>
        <v>495246</v>
      </c>
      <c r="AR29" s="21">
        <f ca="1">OFFSET(DE29,0,14,1,1)</f>
        <v>453427</v>
      </c>
      <c r="AS29" s="21">
        <f ca="1">SUM(AR29-AQ29)</f>
        <v>-41819</v>
      </c>
      <c r="AT29" s="22">
        <f ca="1">IF(AS29=0,0,IF(AQ29=0,1,AS29/AQ29))</f>
        <v>-8.4440863732367352E-2</v>
      </c>
      <c r="AU29" s="21">
        <f>SUMIF($C$6:AT$6,AU$5,$C29:AT29)</f>
        <v>2323535</v>
      </c>
      <c r="AV29" s="21">
        <f ca="1">SUMIF($C$6:AU$6,AV$5,$C29:AU29)</f>
        <v>2295679</v>
      </c>
      <c r="AW29" s="21">
        <f ca="1">SUM(AV29-AU29)</f>
        <v>-27856</v>
      </c>
      <c r="AX29" s="22">
        <f ca="1">IF(AW29=0,0,IF(AU29=0,1,AW29/AU29))</f>
        <v>-1.1988629394435634E-2</v>
      </c>
      <c r="AY29" s="21">
        <f>+DF29</f>
        <v>611194</v>
      </c>
      <c r="AZ29" s="21">
        <f ca="1">OFFSET(DF29,0,14,1,1)</f>
        <v>578006</v>
      </c>
      <c r="BA29" s="21">
        <f ca="1">SUM(AZ29-AY29)</f>
        <v>-33188</v>
      </c>
      <c r="BB29" s="22">
        <f ca="1">IF(BA29=0,0,IF(AY29=0,1,BA29/AY29))</f>
        <v>-5.4300271272296523E-2</v>
      </c>
      <c r="BC29" s="21">
        <f>SUMIF($C$6:BB$6,BC$5,$C29:BB29)</f>
        <v>2934729</v>
      </c>
      <c r="BD29" s="21">
        <f ca="1">SUMIF($C$6:BC$6,BD$5,$C29:BC29)</f>
        <v>2873685</v>
      </c>
      <c r="BE29" s="21">
        <f ca="1">SUM(BD29-BC29)</f>
        <v>-61044</v>
      </c>
      <c r="BF29" s="22">
        <f ca="1">IF(BE29=0,0,IF(BC29=0,1,BE29/BC29))</f>
        <v>-2.0800557734632397E-2</v>
      </c>
      <c r="BG29" s="21">
        <f>+DG29</f>
        <v>637918</v>
      </c>
      <c r="BH29" s="21">
        <f ca="1">OFFSET(DG29,0,14,1,1)</f>
        <v>629517</v>
      </c>
      <c r="BI29" s="21">
        <f ca="1">SUM(BH29-BG29)</f>
        <v>-8401</v>
      </c>
      <c r="BJ29" s="22">
        <f ca="1">IF(BI29=0,0,IF(BG29=0,1,BI29/BG29))</f>
        <v>-1.3169404218096996E-2</v>
      </c>
      <c r="BK29" s="21">
        <f>SUMIF($C$6:BJ$6,BK$5,$C29:BJ29)</f>
        <v>3572647</v>
      </c>
      <c r="BL29" s="21">
        <f ca="1">SUMIF($C$6:BK$6,BL$5,$C29:BK29)</f>
        <v>3503202</v>
      </c>
      <c r="BM29" s="21">
        <f ca="1">SUM(BL29-BK29)</f>
        <v>-69445</v>
      </c>
      <c r="BN29" s="22">
        <f ca="1">IF(BM29=0,0,IF(BK29=0,1,BM29/BK29))</f>
        <v>-1.9437968542651989E-2</v>
      </c>
      <c r="BO29" s="21">
        <f>+DH29</f>
        <v>469980</v>
      </c>
      <c r="BP29" s="21">
        <f ca="1">OFFSET(DH29,0,14,1,1)</f>
        <v>419873</v>
      </c>
      <c r="BQ29" s="21">
        <f ca="1">SUM(BP29-BO29)</f>
        <v>-50107</v>
      </c>
      <c r="BR29" s="22">
        <f ca="1">IF(BQ29=0,0,IF(BO29=0,1,BQ29/BO29))</f>
        <v>-0.10661517511383463</v>
      </c>
      <c r="BS29" s="21">
        <f>SUMIF($C$6:BR$6,BS$5,$C29:BR29)</f>
        <v>4042627</v>
      </c>
      <c r="BT29" s="21">
        <f ca="1">SUMIF($C$6:BS$6,BT$5,$C29:BS29)</f>
        <v>3923075</v>
      </c>
      <c r="BU29" s="21">
        <f ca="1">SUM(BT29-BS29)</f>
        <v>-119552</v>
      </c>
      <c r="BV29" s="22">
        <f ca="1">IF(BU29=0,0,IF(BS29=0,1,BU29/BS29))</f>
        <v>-2.9572849535710318E-2</v>
      </c>
      <c r="BW29" s="21">
        <f>+DI29</f>
        <v>459825</v>
      </c>
      <c r="BX29" s="21">
        <f ca="1">OFFSET(DI29,0,14,1,1)</f>
        <v>415397</v>
      </c>
      <c r="BY29" s="21">
        <f ca="1">SUM(BX29-BW29)</f>
        <v>-44428</v>
      </c>
      <c r="BZ29" s="22">
        <f ca="1">IF(BY29=0,0,IF(BW29=0,1,BY29/BW29))</f>
        <v>-9.6619366063176212E-2</v>
      </c>
      <c r="CA29" s="21">
        <f>SUMIF($C$6:BZ$6,CA$5,$C29:BZ29)</f>
        <v>4502452</v>
      </c>
      <c r="CB29" s="21">
        <f ca="1">SUMIF($C$6:CA$6,CB$5,$C29:CA29)</f>
        <v>4338472</v>
      </c>
      <c r="CC29" s="21">
        <f ca="1">SUM(CB29-CA29)</f>
        <v>-163980</v>
      </c>
      <c r="CD29" s="22">
        <f ca="1">IF(CC29=0,0,IF(CA29=0,1,CC29/CA29))</f>
        <v>-3.6420155062175011E-2</v>
      </c>
      <c r="CE29" s="21">
        <f>+DJ29</f>
        <v>422178</v>
      </c>
      <c r="CF29" s="21">
        <f ca="1">OFFSET(DJ29,0,14,1,1)</f>
        <v>367019</v>
      </c>
      <c r="CG29" s="21">
        <f ca="1">SUM(CF29-CE29)</f>
        <v>-55159</v>
      </c>
      <c r="CH29" s="22">
        <f ca="1">IF(CG29=0,0,IF(CE29=0,1,CG29/CE29))</f>
        <v>-0.13065342106883826</v>
      </c>
      <c r="CI29" s="21">
        <f>SUMIF($C$6:CH$6,CI$5,$C29:CH29)</f>
        <v>4924630</v>
      </c>
      <c r="CJ29" s="21">
        <f ca="1">SUMIF($C$6:CI$6,CJ$5,$C29:CI29)</f>
        <v>4705491</v>
      </c>
      <c r="CK29" s="21">
        <f ca="1">SUM(CJ29-CI29)</f>
        <v>-219139</v>
      </c>
      <c r="CL29" s="22">
        <f ca="1">IF(CK29=0,0,IF(CI29=0,1,CK29/CI29))</f>
        <v>-4.4498571466282749E-2</v>
      </c>
      <c r="CM29" s="21">
        <f>+DK29</f>
        <v>369142</v>
      </c>
      <c r="CN29" s="21">
        <f ca="1">OFFSET(DK29,0,14,1,1)</f>
        <v>330320</v>
      </c>
      <c r="CO29" s="21">
        <f ca="1">SUM(CN29-CM29)</f>
        <v>-38822</v>
      </c>
      <c r="CP29" s="22">
        <f ca="1">IF(CO29=0,0,IF(CM29=0,1,CO29/CM29))</f>
        <v>-0.10516820085495554</v>
      </c>
      <c r="CQ29" s="21">
        <f>SUMIF($C$6:CP$6,CQ$5,$C29:CP29)</f>
        <v>5293772</v>
      </c>
      <c r="CR29" s="21">
        <f ca="1">SUMIF($C$6:CQ$6,CR$5,$C29:CQ29)</f>
        <v>5035811</v>
      </c>
      <c r="CS29" s="21">
        <f ca="1">SUM(CR29-CQ29)</f>
        <v>-257961</v>
      </c>
      <c r="CT29" s="22">
        <f ca="1">IF(CS29=0,0,IF(CQ29=0,1,CS29/CQ29))</f>
        <v>-4.8729148138605141E-2</v>
      </c>
      <c r="CW29" s="12" t="s">
        <v>14</v>
      </c>
      <c r="CX29" s="81" t="s">
        <v>6</v>
      </c>
      <c r="CZ29" s="88">
        <f>SUMIF(PB!$A$73:$A$78,'2007-2008'!CZ$7,PB!D$73:D$78)</f>
        <v>331372</v>
      </c>
      <c r="DA29" s="88">
        <f>SUMIF(PB!$A$73:$A$78,'2007-2008'!DA$7,PB!E$73:E$78)</f>
        <v>295402</v>
      </c>
      <c r="DB29" s="88">
        <f>SUMIF(PB!$A$73:$A$78,'2007-2008'!DB$7,PB!F$73:F$78)</f>
        <v>395639</v>
      </c>
      <c r="DC29" s="88">
        <f>SUMIF(PB!$A$73:$A$78,'2007-2008'!DC$7,PB!G$73:G$78)</f>
        <v>375143</v>
      </c>
      <c r="DD29" s="88">
        <f>SUMIF(PB!$A$73:$A$78,'2007-2008'!DD$7,PB!H$73:H$78)</f>
        <v>430733</v>
      </c>
      <c r="DE29" s="88">
        <f>SUMIF(PB!$A$73:$A$78,'2007-2008'!DE$7,PB!I$73:I$78)</f>
        <v>495246</v>
      </c>
      <c r="DF29" s="88">
        <f>SUMIF(PB!$A$73:$A$78,'2007-2008'!DF$7,PB!J$73:J$78)</f>
        <v>611194</v>
      </c>
      <c r="DG29" s="88">
        <f>SUMIF(PB!$A$73:$A$78,'2007-2008'!DG$7,PB!K$73:K$78)</f>
        <v>637918</v>
      </c>
      <c r="DH29" s="88">
        <f>SUMIF(PB!$A$73:$A$78,'2007-2008'!DH$7,PB!L$73:L$78)</f>
        <v>469980</v>
      </c>
      <c r="DI29" s="88">
        <f>SUMIF(PB!$A$73:$A$78,'2007-2008'!DI$7,PB!M$73:M$78)</f>
        <v>459825</v>
      </c>
      <c r="DJ29" s="88">
        <f>SUMIF(PB!$A$73:$A$78,'2007-2008'!DJ$7,PB!N$73:N$78)</f>
        <v>422178</v>
      </c>
      <c r="DK29" s="88">
        <f>SUMIF(PB!$A$73:$A$78,'2007-2008'!DK$7,PB!O$73:O$78)</f>
        <v>369142</v>
      </c>
      <c r="DN29" s="88">
        <f>SUMIF(PB!$A$73:$A$78,'2007-2008'!DN$7,PB!D$73:D$78)</f>
        <v>325280</v>
      </c>
      <c r="DO29" s="88">
        <f>SUMIF(PB!$A$73:$A$78,'2007-2008'!DO$7,PB!E$73:E$78)</f>
        <v>317806</v>
      </c>
      <c r="DP29" s="88">
        <f>SUMIF(PB!$A$73:$A$78,'2007-2008'!DP$7,PB!F$73:F$78)</f>
        <v>403307</v>
      </c>
      <c r="DQ29" s="88">
        <f>SUMIF(PB!$A$73:$A$78,'2007-2008'!DQ$7,PB!G$73:G$78)</f>
        <v>362254</v>
      </c>
      <c r="DR29" s="88">
        <f>SUMIF(PB!$A$73:$A$78,'2007-2008'!DR$7,PB!H$73:H$78)</f>
        <v>433605</v>
      </c>
      <c r="DS29" s="88">
        <f>SUMIF(PB!$A$73:$A$78,'2007-2008'!DS$7,PB!I$73:I$78)</f>
        <v>453427</v>
      </c>
      <c r="DT29" s="88">
        <f>SUMIF(PB!$A$73:$A$78,'2007-2008'!DT$7,PB!J$73:J$78)</f>
        <v>578006</v>
      </c>
      <c r="DU29" s="88">
        <f>SUMIF(PB!$A$73:$A$78,'2007-2008'!DU$7,PB!K$73:K$78)</f>
        <v>629517</v>
      </c>
      <c r="DV29" s="88">
        <f>SUMIF(PB!$A$73:$A$78,'2007-2008'!DV$7,PB!L$73:L$78)</f>
        <v>419873</v>
      </c>
      <c r="DW29" s="88">
        <f>SUMIF(PB!$A$73:$A$78,'2007-2008'!DW$7,PB!M$73:M$78)</f>
        <v>415397</v>
      </c>
      <c r="DX29" s="88">
        <f>SUMIF(PB!$A$73:$A$78,'2007-2008'!DX$7,PB!N$73:N$78)</f>
        <v>367019</v>
      </c>
      <c r="DY29" s="88">
        <f>SUMIF(PB!$A$73:$A$78,'2007-2008'!DY$7,PB!O$73:O$78)</f>
        <v>330320</v>
      </c>
      <c r="DZ29"/>
    </row>
    <row r="30" spans="1:130" s="12" customFormat="1" ht="15.6">
      <c r="A30" s="101" t="str">
        <f>+CW31</f>
        <v>Peace Bridge</v>
      </c>
      <c r="B30" s="29" t="s">
        <v>7</v>
      </c>
      <c r="C30" s="21">
        <f>+CZ30</f>
        <v>109092</v>
      </c>
      <c r="D30" s="21">
        <f ca="1">OFFSET(CZ30,0,14,1,1)</f>
        <v>109940</v>
      </c>
      <c r="E30" s="21">
        <f ca="1">SUM(D30-C30)</f>
        <v>848</v>
      </c>
      <c r="F30" s="22">
        <f ca="1">IF(E30=0,0,IF(C30=0,1,E30/C30))</f>
        <v>7.7732556007773252E-3</v>
      </c>
      <c r="G30" s="21">
        <f>SUMIF($C$6:F$6,G$5,$C30:F30)</f>
        <v>109092</v>
      </c>
      <c r="H30" s="21">
        <f ca="1">SUMIF($C$6:G$6,H$5,$C30:G30)</f>
        <v>109940</v>
      </c>
      <c r="I30" s="21">
        <f ca="1">SUM(H30-G30)</f>
        <v>848</v>
      </c>
      <c r="J30" s="22">
        <f ca="1">IF(I30=0,0,IF(G30=0,1,I30/G30))</f>
        <v>7.7732556007773252E-3</v>
      </c>
      <c r="K30" s="21">
        <f>+DA30</f>
        <v>102028</v>
      </c>
      <c r="L30" s="21">
        <f ca="1">OFFSET(DA30,0,14,1,1)</f>
        <v>104182</v>
      </c>
      <c r="M30" s="21">
        <f ca="1">SUM(L30-K30)</f>
        <v>2154</v>
      </c>
      <c r="N30" s="22">
        <f ca="1">IF(M30=0,0,IF(K30=0,1,M30/K30))</f>
        <v>2.1111851648567059E-2</v>
      </c>
      <c r="O30" s="21">
        <f>SUMIF($C$6:N$6,O$5,$C30:N30)</f>
        <v>211120</v>
      </c>
      <c r="P30" s="21">
        <f ca="1">SUMIF($C$6:O$6,P$5,$C30:O30)</f>
        <v>214122</v>
      </c>
      <c r="Q30" s="21">
        <f ca="1">SUM(P30-O30)</f>
        <v>3002</v>
      </c>
      <c r="R30" s="22">
        <f ca="1">IF(Q30=0,0,IF(O30=0,1,Q30/O30))</f>
        <v>1.4219401288366806E-2</v>
      </c>
      <c r="S30" s="21">
        <f>+DB30</f>
        <v>116778</v>
      </c>
      <c r="T30" s="21">
        <f ca="1">OFFSET(DB30,0,14,1,1)</f>
        <v>109476</v>
      </c>
      <c r="U30" s="21">
        <f ca="1">SUM(T30-S30)</f>
        <v>-7302</v>
      </c>
      <c r="V30" s="22">
        <f ca="1">IF(U30=0,0,IF(S30=0,1,U30/S30))</f>
        <v>-6.2528900991625141E-2</v>
      </c>
      <c r="W30" s="21">
        <f>SUMIF($C$6:V$6,W$5,$C30:V30)</f>
        <v>327898</v>
      </c>
      <c r="X30" s="21">
        <f ca="1">SUMIF($C$6:W$6,X$5,$C30:W30)</f>
        <v>323598</v>
      </c>
      <c r="Y30" s="21">
        <f ca="1">SUM(X30-W30)</f>
        <v>-4300</v>
      </c>
      <c r="Z30" s="22">
        <f ca="1">IF(Y30=0,0,IF(W30=0,1,Y30/W30))</f>
        <v>-1.3113834180141386E-2</v>
      </c>
      <c r="AA30" s="21">
        <f>+DC30</f>
        <v>109504</v>
      </c>
      <c r="AB30" s="21">
        <f ca="1">OFFSET(DC30,0,14,1,1)</f>
        <v>113405</v>
      </c>
      <c r="AC30" s="21">
        <f ca="1">SUM(AB30-AA30)</f>
        <v>3901</v>
      </c>
      <c r="AD30" s="22">
        <f ca="1">IF(AC30=0,0,IF(AA30=0,1,AC30/AA30))</f>
        <v>3.5624269433080072E-2</v>
      </c>
      <c r="AE30" s="21">
        <f>SUMIF($C$6:AD$6,AE$5,$C30:AD30)</f>
        <v>437402</v>
      </c>
      <c r="AF30" s="21">
        <f ca="1">SUMIF($C$6:AE$6,AF$5,$C30:AE30)</f>
        <v>437003</v>
      </c>
      <c r="AG30" s="21">
        <f ca="1">SUM(AF30-AE30)</f>
        <v>-399</v>
      </c>
      <c r="AH30" s="22">
        <f ca="1">IF(AG30=0,0,IF(AE30=0,1,AG30/AE30))</f>
        <v>-9.1220433377076462E-4</v>
      </c>
      <c r="AI30" s="21">
        <f>+DD30</f>
        <v>118317</v>
      </c>
      <c r="AJ30" s="21">
        <f ca="1">OFFSET(DD30,0,14,1,1)</f>
        <v>111519</v>
      </c>
      <c r="AK30" s="21">
        <f ca="1">SUM(AJ30-AI30)</f>
        <v>-6798</v>
      </c>
      <c r="AL30" s="22">
        <f ca="1">IF(AK30=0,0,IF(AI30=0,1,AK30/AI30))</f>
        <v>-5.7455817845280054E-2</v>
      </c>
      <c r="AM30" s="21">
        <f>SUMIF($C$6:AL$6,AM$5,$C30:AL30)</f>
        <v>555719</v>
      </c>
      <c r="AN30" s="21">
        <f ca="1">SUMIF($C$6:AM$6,AN$5,$C30:AM30)</f>
        <v>548522</v>
      </c>
      <c r="AO30" s="21">
        <f ca="1">SUM(AN30-AM30)</f>
        <v>-7197</v>
      </c>
      <c r="AP30" s="22">
        <f ca="1">IF(AO30=0,0,IF(AM30=0,1,AO30/AM30))</f>
        <v>-1.2950789877618005E-2</v>
      </c>
      <c r="AQ30" s="21">
        <f>+DE30</f>
        <v>109997</v>
      </c>
      <c r="AR30" s="21">
        <f ca="1">OFFSET(DE30,0,14,1,1)</f>
        <v>112855</v>
      </c>
      <c r="AS30" s="21">
        <f ca="1">SUM(AR30-AQ30)</f>
        <v>2858</v>
      </c>
      <c r="AT30" s="22">
        <f ca="1">IF(AS30=0,0,IF(AQ30=0,1,AS30/AQ30))</f>
        <v>2.5982526796185349E-2</v>
      </c>
      <c r="AU30" s="21">
        <f>SUMIF($C$6:AT$6,AU$5,$C30:AT30)</f>
        <v>665716</v>
      </c>
      <c r="AV30" s="21">
        <f ca="1">SUMIF($C$6:AU$6,AV$5,$C30:AU30)</f>
        <v>661377</v>
      </c>
      <c r="AW30" s="21">
        <f ca="1">SUM(AV30-AU30)</f>
        <v>-4339</v>
      </c>
      <c r="AX30" s="22">
        <f ca="1">IF(AW30=0,0,IF(AU30=0,1,AW30/AU30))</f>
        <v>-6.5177943747784343E-3</v>
      </c>
      <c r="AY30" s="21">
        <f>+DF30</f>
        <v>105296</v>
      </c>
      <c r="AZ30" s="21">
        <f ca="1">OFFSET(DF30,0,14,1,1)</f>
        <v>108034</v>
      </c>
      <c r="BA30" s="21">
        <f ca="1">SUM(AZ30-AY30)</f>
        <v>2738</v>
      </c>
      <c r="BB30" s="22">
        <f ca="1">IF(BA30=0,0,IF(AY30=0,1,BA30/AY30))</f>
        <v>2.600288709922504E-2</v>
      </c>
      <c r="BC30" s="21">
        <f>SUMIF($C$6:BB$6,BC$5,$C30:BB30)</f>
        <v>771012</v>
      </c>
      <c r="BD30" s="21">
        <f ca="1">SUMIF($C$6:BC$6,BD$5,$C30:BC30)</f>
        <v>769411</v>
      </c>
      <c r="BE30" s="21">
        <f ca="1">SUM(BD30-BC30)</f>
        <v>-1601</v>
      </c>
      <c r="BF30" s="22">
        <f ca="1">IF(BE30=0,0,IF(BC30=0,1,BE30/BC30))</f>
        <v>-2.0764916758753429E-3</v>
      </c>
      <c r="BG30" s="21">
        <f>+DG30</f>
        <v>113467</v>
      </c>
      <c r="BH30" s="21">
        <f ca="1">OFFSET(DG30,0,14,1,1)</f>
        <v>105937</v>
      </c>
      <c r="BI30" s="21">
        <f ca="1">SUM(BH30-BG30)</f>
        <v>-7530</v>
      </c>
      <c r="BJ30" s="22">
        <f ca="1">IF(BI30=0,0,IF(BG30=0,1,BI30/BG30))</f>
        <v>-6.6362907277005653E-2</v>
      </c>
      <c r="BK30" s="21">
        <f>SUMIF($C$6:BJ$6,BK$5,$C30:BJ30)</f>
        <v>884479</v>
      </c>
      <c r="BL30" s="21">
        <f ca="1">SUMIF($C$6:BK$6,BL$5,$C30:BK30)</f>
        <v>875348</v>
      </c>
      <c r="BM30" s="21">
        <f ca="1">SUM(BL30-BK30)</f>
        <v>-9131</v>
      </c>
      <c r="BN30" s="22">
        <f ca="1">IF(BM30=0,0,IF(BK30=0,1,BM30/BK30))</f>
        <v>-1.0323591628518031E-2</v>
      </c>
      <c r="BO30" s="21">
        <f>+DH30</f>
        <v>103879</v>
      </c>
      <c r="BP30" s="21">
        <f ca="1">OFFSET(DH30,0,14,1,1)</f>
        <v>113783</v>
      </c>
      <c r="BQ30" s="21">
        <f ca="1">SUM(BP30-BO30)</f>
        <v>9904</v>
      </c>
      <c r="BR30" s="22">
        <f ca="1">IF(BQ30=0,0,IF(BO30=0,1,BQ30/BO30))</f>
        <v>9.5341695626642534E-2</v>
      </c>
      <c r="BS30" s="21">
        <f>SUMIF($C$6:BR$6,BS$5,$C30:BR30)</f>
        <v>988358</v>
      </c>
      <c r="BT30" s="21">
        <f ca="1">SUMIF($C$6:BS$6,BT$5,$C30:BS30)</f>
        <v>989131</v>
      </c>
      <c r="BU30" s="21">
        <f ca="1">SUM(BT30-BS30)</f>
        <v>773</v>
      </c>
      <c r="BV30" s="22">
        <f ca="1">IF(BU30=0,0,IF(BS30=0,1,BU30/BS30))</f>
        <v>7.8210526954807869E-4</v>
      </c>
      <c r="BW30" s="21">
        <f>+DI30</f>
        <v>120574</v>
      </c>
      <c r="BX30" s="21">
        <f ca="1">OFFSET(DI30,0,14,1,1)</f>
        <v>112774</v>
      </c>
      <c r="BY30" s="21">
        <f ca="1">SUM(BX30-BW30)</f>
        <v>-7800</v>
      </c>
      <c r="BZ30" s="22">
        <f ca="1">IF(BY30=0,0,IF(BW30=0,1,BY30/BW30))</f>
        <v>-6.4690563471395165E-2</v>
      </c>
      <c r="CA30" s="21">
        <f>SUMIF($C$6:BZ$6,CA$5,$C30:BZ30)</f>
        <v>1108932</v>
      </c>
      <c r="CB30" s="21">
        <f ca="1">SUMIF($C$6:CA$6,CB$5,$C30:CA30)</f>
        <v>1101905</v>
      </c>
      <c r="CC30" s="21">
        <f ca="1">SUM(CB30-CA30)</f>
        <v>-7027</v>
      </c>
      <c r="CD30" s="22">
        <f ca="1">IF(CC30=0,0,IF(CA30=0,1,CC30/CA30))</f>
        <v>-6.3367275901498018E-3</v>
      </c>
      <c r="CE30" s="21">
        <f>+DJ30</f>
        <v>109590</v>
      </c>
      <c r="CF30" s="21">
        <f ca="1">OFFSET(DJ30,0,14,1,1)</f>
        <v>93168</v>
      </c>
      <c r="CG30" s="21">
        <f ca="1">SUM(CF30-CE30)</f>
        <v>-16422</v>
      </c>
      <c r="CH30" s="22">
        <f ca="1">IF(CG30=0,0,IF(CE30=0,1,CG30/CE30))</f>
        <v>-0.14984943881741034</v>
      </c>
      <c r="CI30" s="21">
        <f>SUMIF($C$6:CH$6,CI$5,$C30:CH30)</f>
        <v>1218522</v>
      </c>
      <c r="CJ30" s="21">
        <f ca="1">SUMIF($C$6:CI$6,CJ$5,$C30:CI30)</f>
        <v>1195073</v>
      </c>
      <c r="CK30" s="21">
        <f ca="1">SUM(CJ30-CI30)</f>
        <v>-23449</v>
      </c>
      <c r="CL30" s="22">
        <f ca="1">IF(CK30=0,0,IF(CI30=0,1,CK30/CI30))</f>
        <v>-1.9243805200070248E-2</v>
      </c>
      <c r="CM30" s="21">
        <f>+DK30</f>
        <v>91675</v>
      </c>
      <c r="CN30" s="21">
        <f ca="1">OFFSET(DK30,0,14,1,1)</f>
        <v>88756</v>
      </c>
      <c r="CO30" s="21">
        <f ca="1">SUM(CN30-CM30)</f>
        <v>-2919</v>
      </c>
      <c r="CP30" s="22">
        <f ca="1">IF(CO30=0,0,IF(CM30=0,1,CO30/CM30))</f>
        <v>-3.1840741750749933E-2</v>
      </c>
      <c r="CQ30" s="21">
        <f>SUMIF($C$6:CP$6,CQ$5,$C30:CP30)</f>
        <v>1310197</v>
      </c>
      <c r="CR30" s="21">
        <f ca="1">SUMIF($C$6:CQ$6,CR$5,$C30:CQ30)</f>
        <v>1283829</v>
      </c>
      <c r="CS30" s="21">
        <f ca="1">SUM(CR30-CQ30)</f>
        <v>-26368</v>
      </c>
      <c r="CT30" s="22">
        <f ca="1">IF(CS30=0,0,IF(CQ30=0,1,CS30/CQ30))</f>
        <v>-2.0125217810756702E-2</v>
      </c>
      <c r="CW30" s="12" t="s">
        <v>14</v>
      </c>
      <c r="CX30" s="81" t="s">
        <v>7</v>
      </c>
      <c r="CY30" s="16"/>
      <c r="CZ30" s="88">
        <f>SUMIF(PB!$A$87:$A$92,'2007-2008'!CZ$7,PB!D$87:D$92)</f>
        <v>109092</v>
      </c>
      <c r="DA30" s="88">
        <f>SUMIF(PB!$A$87:$A$92,'2007-2008'!DA$7,PB!E$87:E$92)</f>
        <v>102028</v>
      </c>
      <c r="DB30" s="88">
        <f>SUMIF(PB!$A$87:$A$92,'2007-2008'!DB$7,PB!F$87:F$92)</f>
        <v>116778</v>
      </c>
      <c r="DC30" s="88">
        <f>SUMIF(PB!$A$87:$A$92,'2007-2008'!DC$7,PB!G$87:G$92)</f>
        <v>109504</v>
      </c>
      <c r="DD30" s="88">
        <f>SUMIF(PB!$A$87:$A$92,'2007-2008'!DD$7,PB!H$87:H$92)</f>
        <v>118317</v>
      </c>
      <c r="DE30" s="88">
        <f>SUMIF(PB!$A$87:$A$92,'2007-2008'!DE$7,PB!I$87:I$92)</f>
        <v>109997</v>
      </c>
      <c r="DF30" s="88">
        <f>SUMIF(PB!$A$87:$A$92,'2007-2008'!DF$7,PB!J$87:J$92)</f>
        <v>105296</v>
      </c>
      <c r="DG30" s="88">
        <f>SUMIF(PB!$A$87:$A$92,'2007-2008'!DG$7,PB!K$87:K$92)</f>
        <v>113467</v>
      </c>
      <c r="DH30" s="88">
        <f>SUMIF(PB!$A$87:$A$92,'2007-2008'!DH$7,PB!L$87:L$92)</f>
        <v>103879</v>
      </c>
      <c r="DI30" s="88">
        <f>SUMIF(PB!$A$87:$A$92,'2007-2008'!DI$7,PB!M$87:M$92)</f>
        <v>120574</v>
      </c>
      <c r="DJ30" s="88">
        <f>SUMIF(PB!$A$87:$A$92,'2007-2008'!DJ$7,PB!N$87:N$92)</f>
        <v>109590</v>
      </c>
      <c r="DK30" s="88">
        <f>SUMIF(PB!$A$87:$A$92,'2007-2008'!DK$7,PB!O$87:O$92)</f>
        <v>91675</v>
      </c>
      <c r="DN30" s="88">
        <f>SUMIF(PB!$A$87:$A$92,'2007-2008'!DN$7,PB!D$87:D$92)</f>
        <v>109940</v>
      </c>
      <c r="DO30" s="88">
        <f>SUMIF(PB!$A$87:$A$92,'2007-2008'!DO$7,PB!E$87:E$92)</f>
        <v>104182</v>
      </c>
      <c r="DP30" s="88">
        <f>SUMIF(PB!$A$87:$A$92,'2007-2008'!DP$7,PB!F$87:F$92)</f>
        <v>109476</v>
      </c>
      <c r="DQ30" s="88">
        <f>SUMIF(PB!$A$87:$A$92,'2007-2008'!DQ$7,PB!G$87:G$92)</f>
        <v>113405</v>
      </c>
      <c r="DR30" s="88">
        <f>SUMIF(PB!$A$87:$A$92,'2007-2008'!DR$7,PB!H$87:H$92)</f>
        <v>111519</v>
      </c>
      <c r="DS30" s="88">
        <f>SUMIF(PB!$A$87:$A$92,'2007-2008'!DS$7,PB!I$87:I$92)</f>
        <v>112855</v>
      </c>
      <c r="DT30" s="88">
        <f>SUMIF(PB!$A$87:$A$92,'2007-2008'!DT$7,PB!J$87:J$92)</f>
        <v>108034</v>
      </c>
      <c r="DU30" s="88">
        <f>SUMIF(PB!$A$87:$A$92,'2007-2008'!DU$7,PB!K$87:K$92)</f>
        <v>105937</v>
      </c>
      <c r="DV30" s="88">
        <f>SUMIF(PB!$A$87:$A$92,'2007-2008'!DV$7,PB!L$87:L$92)</f>
        <v>113783</v>
      </c>
      <c r="DW30" s="88">
        <f>SUMIF(PB!$A$87:$A$92,'2007-2008'!DW$7,PB!M$87:M$92)</f>
        <v>112774</v>
      </c>
      <c r="DX30" s="88">
        <f>SUMIF(PB!$A$87:$A$92,'2007-2008'!DX$7,PB!N$87:N$92)</f>
        <v>93168</v>
      </c>
      <c r="DY30" s="88">
        <f>SUMIF(PB!$A$87:$A$92,'2007-2008'!DY$7,PB!O$87:O$92)</f>
        <v>88756</v>
      </c>
      <c r="DZ30"/>
    </row>
    <row r="31" spans="1:130" s="12" customFormat="1" ht="15.6">
      <c r="A31" s="100"/>
      <c r="B31" s="29" t="s">
        <v>8</v>
      </c>
      <c r="C31" s="87">
        <f>+CZ31</f>
        <v>2330</v>
      </c>
      <c r="D31" s="87">
        <f ca="1">OFFSET(CZ31,0,14,1,1)</f>
        <v>2248</v>
      </c>
      <c r="E31" s="87">
        <f ca="1">SUM(D31-C31)</f>
        <v>-82</v>
      </c>
      <c r="F31" s="22">
        <f ca="1">IF(E31=0,0,IF(C31=0,1,E31/C31))</f>
        <v>-3.51931330472103E-2</v>
      </c>
      <c r="G31" s="87">
        <f>SUMIF($C$6:F$6,G$5,$C31:F31)</f>
        <v>2330</v>
      </c>
      <c r="H31" s="87">
        <f ca="1">SUMIF($C$6:G$6,H$5,$C31:G31)</f>
        <v>2248</v>
      </c>
      <c r="I31" s="87">
        <f ca="1">SUM(H31-G31)</f>
        <v>-82</v>
      </c>
      <c r="J31" s="22">
        <f ca="1">IF(I31=0,0,IF(G31=0,1,I31/G31))</f>
        <v>-3.51931330472103E-2</v>
      </c>
      <c r="K31" s="87">
        <f>+DA31</f>
        <v>2448</v>
      </c>
      <c r="L31" s="87">
        <f ca="1">OFFSET(DA31,0,14,1,1)</f>
        <v>2284</v>
      </c>
      <c r="M31" s="87">
        <f ca="1">SUM(L31-K31)</f>
        <v>-164</v>
      </c>
      <c r="N31" s="22">
        <f ca="1">IF(M31=0,0,IF(K31=0,1,M31/K31))</f>
        <v>-6.699346405228758E-2</v>
      </c>
      <c r="O31" s="87">
        <f>SUMIF($C$6:N$6,O$5,$C31:N31)</f>
        <v>4778</v>
      </c>
      <c r="P31" s="87">
        <f ca="1">SUMIF($C$6:O$6,P$5,$C31:O31)</f>
        <v>4532</v>
      </c>
      <c r="Q31" s="87">
        <f ca="1">SUM(P31-O31)</f>
        <v>-246</v>
      </c>
      <c r="R31" s="22">
        <f ca="1">IF(Q31=0,0,IF(O31=0,1,Q31/O31))</f>
        <v>-5.1485977396400165E-2</v>
      </c>
      <c r="S31" s="87">
        <f>+DB31</f>
        <v>2506</v>
      </c>
      <c r="T31" s="87">
        <f ca="1">OFFSET(DB31,0,14,1,1)</f>
        <v>2440</v>
      </c>
      <c r="U31" s="87">
        <f ca="1">SUM(T31-S31)</f>
        <v>-66</v>
      </c>
      <c r="V31" s="22">
        <f ca="1">IF(U31=0,0,IF(S31=0,1,U31/S31))</f>
        <v>-2.6336791699920193E-2</v>
      </c>
      <c r="W31" s="87">
        <f>SUMIF($C$6:V$6,W$5,$C31:V31)</f>
        <v>7284</v>
      </c>
      <c r="X31" s="87">
        <f ca="1">SUMIF($C$6:W$6,X$5,$C31:W31)</f>
        <v>6972</v>
      </c>
      <c r="Y31" s="87">
        <f ca="1">SUM(X31-W31)</f>
        <v>-312</v>
      </c>
      <c r="Z31" s="22">
        <f ca="1">IF(Y31=0,0,IF(W31=0,1,Y31/W31))</f>
        <v>-4.2833607907743002E-2</v>
      </c>
      <c r="AA31" s="87">
        <f>+DC31</f>
        <v>2356</v>
      </c>
      <c r="AB31" s="87">
        <f ca="1">OFFSET(DC31,0,14,1,1)</f>
        <v>2144</v>
      </c>
      <c r="AC31" s="87">
        <f ca="1">SUM(AB31-AA31)</f>
        <v>-212</v>
      </c>
      <c r="AD31" s="22">
        <f ca="1">IF(AC31=0,0,IF(AA31=0,1,AC31/AA31))</f>
        <v>-8.9983022071307303E-2</v>
      </c>
      <c r="AE31" s="87">
        <f>SUMIF($C$6:AD$6,AE$5,$C31:AD31)</f>
        <v>9640</v>
      </c>
      <c r="AF31" s="87">
        <f ca="1">SUMIF($C$6:AE$6,AF$5,$C31:AE31)</f>
        <v>9116</v>
      </c>
      <c r="AG31" s="87">
        <f ca="1">SUM(AF31-AE31)</f>
        <v>-524</v>
      </c>
      <c r="AH31" s="22">
        <f ca="1">IF(AG31=0,0,IF(AE31=0,1,AG31/AE31))</f>
        <v>-5.4356846473029047E-2</v>
      </c>
      <c r="AI31" s="87">
        <f>+DD31</f>
        <v>2590</v>
      </c>
      <c r="AJ31" s="87">
        <f ca="1">OFFSET(DD31,0,14,1,1)</f>
        <v>2784</v>
      </c>
      <c r="AK31" s="87">
        <f ca="1">SUM(AJ31-AI31)</f>
        <v>194</v>
      </c>
      <c r="AL31" s="22">
        <f ca="1">IF(AK31=0,0,IF(AI31=0,1,AK31/AI31))</f>
        <v>7.4903474903474904E-2</v>
      </c>
      <c r="AM31" s="87">
        <f>SUMIF($C$6:AL$6,AM$5,$C31:AL31)</f>
        <v>12230</v>
      </c>
      <c r="AN31" s="87">
        <f ca="1">SUMIF($C$6:AM$6,AN$5,$C31:AM31)</f>
        <v>11900</v>
      </c>
      <c r="AO31" s="87">
        <f ca="1">SUM(AN31-AM31)</f>
        <v>-330</v>
      </c>
      <c r="AP31" s="22">
        <f ca="1">IF(AO31=0,0,IF(AM31=0,1,AO31/AM31))</f>
        <v>-2.6982829108748978E-2</v>
      </c>
      <c r="AQ31" s="87">
        <f>+DE31</f>
        <v>2444</v>
      </c>
      <c r="AR31" s="87">
        <f ca="1">OFFSET(DE31,0,14,1,1)</f>
        <v>2916</v>
      </c>
      <c r="AS31" s="87">
        <f ca="1">SUM(AR31-AQ31)</f>
        <v>472</v>
      </c>
      <c r="AT31" s="22">
        <f ca="1">IF(AS31=0,0,IF(AQ31=0,1,AS31/AQ31))</f>
        <v>0.19312602291325695</v>
      </c>
      <c r="AU31" s="87">
        <f>SUMIF($C$6:AT$6,AU$5,$C31:AT31)</f>
        <v>14674</v>
      </c>
      <c r="AV31" s="87">
        <f ca="1">SUMIF($C$6:AU$6,AV$5,$C31:AU31)</f>
        <v>14816</v>
      </c>
      <c r="AW31" s="87">
        <f ca="1">SUM(AV31-AU31)</f>
        <v>142</v>
      </c>
      <c r="AX31" s="22">
        <f ca="1">IF(AW31=0,0,IF(AU31=0,1,AW31/AU31))</f>
        <v>9.6769796919721953E-3</v>
      </c>
      <c r="AY31" s="87">
        <f>+DF31</f>
        <v>2556</v>
      </c>
      <c r="AZ31" s="87">
        <f ca="1">OFFSET(DF31,0,14,1,1)</f>
        <v>3098</v>
      </c>
      <c r="BA31" s="87">
        <f ca="1">SUM(AZ31-AY31)</f>
        <v>542</v>
      </c>
      <c r="BB31" s="22">
        <f ca="1">IF(BA31=0,0,IF(AY31=0,1,BA31/AY31))</f>
        <v>0.21205007824726135</v>
      </c>
      <c r="BC31" s="87">
        <f>SUMIF($C$6:BB$6,BC$5,$C31:BB31)</f>
        <v>17230</v>
      </c>
      <c r="BD31" s="87">
        <f ca="1">SUMIF($C$6:BC$6,BD$5,$C31:BC31)</f>
        <v>17914</v>
      </c>
      <c r="BE31" s="87">
        <f ca="1">SUM(BD31-BC31)</f>
        <v>684</v>
      </c>
      <c r="BF31" s="22">
        <f ca="1">IF(BE31=0,0,IF(BC31=0,1,BE31/BC31))</f>
        <v>3.9698200812536277E-2</v>
      </c>
      <c r="BG31" s="87">
        <f>+DG31</f>
        <v>3002</v>
      </c>
      <c r="BH31" s="87">
        <f ca="1">OFFSET(DG31,0,14,1,1)</f>
        <v>3312</v>
      </c>
      <c r="BI31" s="87">
        <f ca="1">SUM(BH31-BG31)</f>
        <v>310</v>
      </c>
      <c r="BJ31" s="22">
        <f ca="1">IF(BI31=0,0,IF(BG31=0,1,BI31/BG31))</f>
        <v>0.10326449033977349</v>
      </c>
      <c r="BK31" s="87">
        <f>SUMIF($C$6:BJ$6,BK$5,$C31:BJ31)</f>
        <v>20232</v>
      </c>
      <c r="BL31" s="87">
        <f ca="1">SUMIF($C$6:BK$6,BL$5,$C31:BK31)</f>
        <v>21226</v>
      </c>
      <c r="BM31" s="87">
        <f ca="1">SUM(BL31-BK31)</f>
        <v>994</v>
      </c>
      <c r="BN31" s="22">
        <f ca="1">IF(BM31=0,0,IF(BK31=0,1,BM31/BK31))</f>
        <v>4.9130090945037563E-2</v>
      </c>
      <c r="BO31" s="87">
        <f>+DH31</f>
        <v>2822</v>
      </c>
      <c r="BP31" s="87">
        <f ca="1">OFFSET(DH31,0,14,1,1)</f>
        <v>2914</v>
      </c>
      <c r="BQ31" s="87">
        <f ca="1">SUM(BP31-BO31)</f>
        <v>92</v>
      </c>
      <c r="BR31" s="22">
        <f ca="1">IF(BQ31=0,0,IF(BO31=0,1,BQ31/BO31))</f>
        <v>3.2600992204110557E-2</v>
      </c>
      <c r="BS31" s="87">
        <f>SUMIF($C$6:BR$6,BS$5,$C31:BR31)</f>
        <v>23054</v>
      </c>
      <c r="BT31" s="87">
        <f ca="1">SUMIF($C$6:BS$6,BT$5,$C31:BS31)</f>
        <v>24140</v>
      </c>
      <c r="BU31" s="87">
        <f ca="1">SUM(BT31-BS31)</f>
        <v>1086</v>
      </c>
      <c r="BV31" s="22">
        <f ca="1">IF(BU31=0,0,IF(BS31=0,1,BU31/BS31))</f>
        <v>4.7106792747462482E-2</v>
      </c>
      <c r="BW31" s="87">
        <f>+DI31</f>
        <v>3182</v>
      </c>
      <c r="BX31" s="87">
        <f ca="1">OFFSET(DI31,0,14,1,1)</f>
        <v>2926</v>
      </c>
      <c r="BY31" s="87">
        <f ca="1">SUM(BX31-BW31)</f>
        <v>-256</v>
      </c>
      <c r="BZ31" s="22">
        <f ca="1">IF(BY31=0,0,IF(BW31=0,1,BY31/BW31))</f>
        <v>-8.045254556882464E-2</v>
      </c>
      <c r="CA31" s="87">
        <f>SUMIF($C$6:BZ$6,CA$5,$C31:BZ31)</f>
        <v>26236</v>
      </c>
      <c r="CB31" s="87">
        <f ca="1">SUMIF($C$6:CA$6,CB$5,$C31:CA31)</f>
        <v>27066</v>
      </c>
      <c r="CC31" s="87">
        <f ca="1">SUM(CB31-CA31)</f>
        <v>830</v>
      </c>
      <c r="CD31" s="22">
        <f ca="1">IF(CC31=0,0,IF(CA31=0,1,CC31/CA31))</f>
        <v>3.1635920109772835E-2</v>
      </c>
      <c r="CE31" s="87">
        <f>+DJ31</f>
        <v>3088</v>
      </c>
      <c r="CF31" s="87">
        <f ca="1">OFFSET(DJ31,0,14,1,1)</f>
        <v>2800</v>
      </c>
      <c r="CG31" s="87">
        <f ca="1">SUM(CF31-CE31)</f>
        <v>-288</v>
      </c>
      <c r="CH31" s="22">
        <f ca="1">IF(CG31=0,0,IF(CE31=0,1,CG31/CE31))</f>
        <v>-9.3264248704663211E-2</v>
      </c>
      <c r="CI31" s="87">
        <f>SUMIF($C$6:CH$6,CI$5,$C31:CH31)</f>
        <v>29324</v>
      </c>
      <c r="CJ31" s="87">
        <f ca="1">SUMIF($C$6:CI$6,CJ$5,$C31:CI31)</f>
        <v>29866</v>
      </c>
      <c r="CK31" s="87">
        <f ca="1">SUM(CJ31-CI31)</f>
        <v>542</v>
      </c>
      <c r="CL31" s="22">
        <f ca="1">IF(CK31=0,0,IF(CI31=0,1,CK31/CI31))</f>
        <v>1.8483153730732504E-2</v>
      </c>
      <c r="CM31" s="87">
        <f>+DK31</f>
        <v>2588</v>
      </c>
      <c r="CN31" s="87">
        <f ca="1">OFFSET(DK31,0,14,1,1)</f>
        <v>2312</v>
      </c>
      <c r="CO31" s="87">
        <f ca="1">SUM(CN31-CM31)</f>
        <v>-276</v>
      </c>
      <c r="CP31" s="22">
        <f ca="1">IF(CO31=0,0,IF(CM31=0,1,CO31/CM31))</f>
        <v>-0.10664605873261206</v>
      </c>
      <c r="CQ31" s="87">
        <f>SUMIF($C$6:CP$6,CQ$5,$C31:CP31)</f>
        <v>31912</v>
      </c>
      <c r="CR31" s="87">
        <f ca="1">SUMIF($C$6:CQ$6,CR$5,$C31:CQ31)</f>
        <v>32178</v>
      </c>
      <c r="CS31" s="87">
        <f ca="1">SUM(CR31-CQ31)</f>
        <v>266</v>
      </c>
      <c r="CT31" s="22">
        <f ca="1">IF(CS31=0,0,IF(CQ31=0,1,CS31/CQ31))</f>
        <v>8.3354224116319875E-3</v>
      </c>
      <c r="CW31" s="12" t="s">
        <v>14</v>
      </c>
      <c r="CX31" s="81" t="s">
        <v>8</v>
      </c>
      <c r="CY31" s="16"/>
      <c r="CZ31" s="88">
        <f>SUMIF(PB!$A$101:$A$106,'2007-2008'!CZ$7,PB!D$101:D$106)</f>
        <v>2330</v>
      </c>
      <c r="DA31" s="88">
        <f>SUMIF(PB!$A$101:$A$106,'2007-2008'!DA$7,PB!E$101:E$106)</f>
        <v>2448</v>
      </c>
      <c r="DB31" s="88">
        <f>SUMIF(PB!$A$101:$A$106,'2007-2008'!DB$7,PB!F$101:F$106)</f>
        <v>2506</v>
      </c>
      <c r="DC31" s="88">
        <f>SUMIF(PB!$A$101:$A$106,'2007-2008'!DC$7,PB!G$101:G$106)</f>
        <v>2356</v>
      </c>
      <c r="DD31" s="88">
        <f>SUMIF(PB!$A$101:$A$106,'2007-2008'!DD$7,PB!H$101:H$106)</f>
        <v>2590</v>
      </c>
      <c r="DE31" s="88">
        <f>SUMIF(PB!$A$101:$A$106,'2007-2008'!DE$7,PB!I$101:I$106)</f>
        <v>2444</v>
      </c>
      <c r="DF31" s="88">
        <f>SUMIF(PB!$A$101:$A$106,'2007-2008'!DF$7,PB!J$101:J$106)</f>
        <v>2556</v>
      </c>
      <c r="DG31" s="88">
        <f>SUMIF(PB!$A$101:$A$106,'2007-2008'!DG$7,PB!K$101:K$106)</f>
        <v>3002</v>
      </c>
      <c r="DH31" s="88">
        <f>SUMIF(PB!$A$101:$A$106,'2007-2008'!DH$7,PB!L$101:L$106)</f>
        <v>2822</v>
      </c>
      <c r="DI31" s="88">
        <f>SUMIF(PB!$A$101:$A$106,'2007-2008'!DI$7,PB!M$101:M$106)</f>
        <v>3182</v>
      </c>
      <c r="DJ31" s="88">
        <f>SUMIF(PB!$A$101:$A$106,'2007-2008'!DJ$7,PB!N$101:N$106)</f>
        <v>3088</v>
      </c>
      <c r="DK31" s="88">
        <f>SUMIF(PB!$A$101:$A$106,'2007-2008'!DK$7,PB!O$101:O$106)</f>
        <v>2588</v>
      </c>
      <c r="DN31" s="88">
        <f>SUMIF(PB!$A$101:$A$106,'2007-2008'!DN$7,PB!D$101:D$106)</f>
        <v>2248</v>
      </c>
      <c r="DO31" s="88">
        <f>SUMIF(PB!$A$101:$A$106,'2007-2008'!DO$7,PB!E$101:E$106)</f>
        <v>2284</v>
      </c>
      <c r="DP31" s="88">
        <f>SUMIF(PB!$A$101:$A$106,'2007-2008'!DP$7,PB!F$101:F$106)</f>
        <v>2440</v>
      </c>
      <c r="DQ31" s="88">
        <f>SUMIF(PB!$A$101:$A$106,'2007-2008'!DQ$7,PB!G$101:G$106)</f>
        <v>2144</v>
      </c>
      <c r="DR31" s="88">
        <f>SUMIF(PB!$A$101:$A$106,'2007-2008'!DR$7,PB!H$101:H$106)</f>
        <v>2784</v>
      </c>
      <c r="DS31" s="88">
        <f>SUMIF(PB!$A$101:$A$106,'2007-2008'!DS$7,PB!I$101:I$106)</f>
        <v>2916</v>
      </c>
      <c r="DT31" s="88">
        <f>SUMIF(PB!$A$101:$A$106,'2007-2008'!DT$7,PB!J$101:J$106)</f>
        <v>3098</v>
      </c>
      <c r="DU31" s="88">
        <f>SUMIF(PB!$A$101:$A$106,'2007-2008'!DU$7,PB!K$101:K$106)</f>
        <v>3312</v>
      </c>
      <c r="DV31" s="88">
        <f>SUMIF(PB!$A$101:$A$106,'2007-2008'!DV$7,PB!L$101:L$106)</f>
        <v>2914</v>
      </c>
      <c r="DW31" s="88">
        <f>SUMIF(PB!$A$101:$A$106,'2007-2008'!DW$7,PB!M$101:M$106)</f>
        <v>2926</v>
      </c>
      <c r="DX31" s="88">
        <f>SUMIF(PB!$A$101:$A$106,'2007-2008'!DX$7,PB!N$101:N$106)</f>
        <v>2800</v>
      </c>
      <c r="DY31" s="88">
        <f>SUMIF(PB!$A$101:$A$106,'2007-2008'!DY$7,PB!O$101:O$106)</f>
        <v>2312</v>
      </c>
      <c r="DZ31"/>
    </row>
    <row r="32" spans="1:130" s="16" customFormat="1" ht="15.6">
      <c r="A32" s="90"/>
      <c r="B32" s="27" t="s">
        <v>9</v>
      </c>
      <c r="C32" s="14">
        <f>+SUM(C29:C31)</f>
        <v>442794</v>
      </c>
      <c r="D32" s="14">
        <f ca="1">+SUM(D29:D31)</f>
        <v>437468</v>
      </c>
      <c r="E32" s="14">
        <f ca="1">SUM(E29:E31)</f>
        <v>-5326</v>
      </c>
      <c r="F32" s="15">
        <f ca="1">IF(E32=0,0,IF(C32=0,1,E32/C32))</f>
        <v>-1.2028166596656684E-2</v>
      </c>
      <c r="G32" s="14">
        <f>SUM(G29:G31)</f>
        <v>442794</v>
      </c>
      <c r="H32" s="14">
        <f ca="1">SUM(H29:H31)</f>
        <v>437468</v>
      </c>
      <c r="I32" s="14">
        <f ca="1">SUM(I29:I31)</f>
        <v>-5326</v>
      </c>
      <c r="J32" s="15">
        <f ca="1">IF(I32=0,0,IF(G32=0,1,I32/G32))</f>
        <v>-1.2028166596656684E-2</v>
      </c>
      <c r="K32" s="14">
        <f>+SUM(K29:K31)</f>
        <v>399878</v>
      </c>
      <c r="L32" s="14">
        <f ca="1">+SUM(L29:L31)</f>
        <v>424272</v>
      </c>
      <c r="M32" s="14">
        <f ca="1">SUM(M29:M31)</f>
        <v>24394</v>
      </c>
      <c r="N32" s="15">
        <f ca="1">IF(M32=0,0,IF(K32=0,1,M32/K32))</f>
        <v>6.1003606099860455E-2</v>
      </c>
      <c r="O32" s="14">
        <f>SUM(O29:O31)</f>
        <v>842672</v>
      </c>
      <c r="P32" s="14">
        <f ca="1">SUM(P29:P31)</f>
        <v>861740</v>
      </c>
      <c r="Q32" s="14">
        <f ca="1">SUM(Q29:Q31)</f>
        <v>19068</v>
      </c>
      <c r="R32" s="15">
        <f ca="1">IF(Q32=0,0,IF(O32=0,1,Q32/O32))</f>
        <v>2.2628021341637078E-2</v>
      </c>
      <c r="S32" s="14">
        <f>+SUM(S29:S31)</f>
        <v>514923</v>
      </c>
      <c r="T32" s="14">
        <f ca="1">+SUM(T29:T31)</f>
        <v>515223</v>
      </c>
      <c r="U32" s="14">
        <f ca="1">SUM(U29:U31)</f>
        <v>300</v>
      </c>
      <c r="V32" s="15">
        <f ca="1">IF(U32=0,0,IF(S32=0,1,U32/S32))</f>
        <v>5.826113807307112E-4</v>
      </c>
      <c r="W32" s="14">
        <f>SUM(W29:W31)</f>
        <v>1357595</v>
      </c>
      <c r="X32" s="14">
        <f ca="1">SUM(X29:X31)</f>
        <v>1376963</v>
      </c>
      <c r="Y32" s="14">
        <f ca="1">SUM(Y29:Y31)</f>
        <v>19368</v>
      </c>
      <c r="Z32" s="15">
        <f ca="1">IF(Y32=0,0,IF(W32=0,1,Y32/W32))</f>
        <v>1.4266404929305131E-2</v>
      </c>
      <c r="AA32" s="14">
        <f>+SUM(AA29:AA31)</f>
        <v>487003</v>
      </c>
      <c r="AB32" s="14">
        <f ca="1">+SUM(AB29:AB31)</f>
        <v>477803</v>
      </c>
      <c r="AC32" s="14">
        <f ca="1">SUM(AC29:AC31)</f>
        <v>-9200</v>
      </c>
      <c r="AD32" s="15">
        <f ca="1">IF(AC32=0,0,IF(AA32=0,1,AC32/AA32))</f>
        <v>-1.8891054059215241E-2</v>
      </c>
      <c r="AE32" s="14">
        <f>SUM(AE29:AE31)</f>
        <v>1844598</v>
      </c>
      <c r="AF32" s="14">
        <f ca="1">SUM(AF29:AF31)</f>
        <v>1854766</v>
      </c>
      <c r="AG32" s="14">
        <f ca="1">SUM(AG29:AG31)</f>
        <v>10168</v>
      </c>
      <c r="AH32" s="15">
        <f ca="1">IF(AG32=0,0,IF(AE32=0,1,AG32/AE32))</f>
        <v>5.5123121677460351E-3</v>
      </c>
      <c r="AI32" s="14">
        <f>+SUM(AI29:AI31)</f>
        <v>551640</v>
      </c>
      <c r="AJ32" s="14">
        <f ca="1">+SUM(AJ29:AJ31)</f>
        <v>547908</v>
      </c>
      <c r="AK32" s="14">
        <f ca="1">SUM(AK29:AK31)</f>
        <v>-3732</v>
      </c>
      <c r="AL32" s="15">
        <f ca="1">IF(AK32=0,0,IF(AI32=0,1,AK32/AI32))</f>
        <v>-6.7652817054600824E-3</v>
      </c>
      <c r="AM32" s="14">
        <f>SUM(AM29:AM31)</f>
        <v>2396238</v>
      </c>
      <c r="AN32" s="14">
        <f ca="1">SUM(AN29:AN31)</f>
        <v>2402674</v>
      </c>
      <c r="AO32" s="14">
        <f ca="1">SUM(AO29:AO31)</f>
        <v>6436</v>
      </c>
      <c r="AP32" s="15">
        <f ca="1">IF(AO32=0,0,IF(AM32=0,1,AO32/AM32))</f>
        <v>2.685876778516992E-3</v>
      </c>
      <c r="AQ32" s="14">
        <f>+SUM(AQ29:AQ31)</f>
        <v>607687</v>
      </c>
      <c r="AR32" s="14">
        <f ca="1">+SUM(AR29:AR31)</f>
        <v>569198</v>
      </c>
      <c r="AS32" s="14">
        <f ca="1">SUM(AS29:AS31)</f>
        <v>-38489</v>
      </c>
      <c r="AT32" s="15">
        <f ca="1">IF(AS32=0,0,IF(AQ32=0,1,AS32/AQ32))</f>
        <v>-6.3336882309478398E-2</v>
      </c>
      <c r="AU32" s="14">
        <f>SUM(AU29:AU31)</f>
        <v>3003925</v>
      </c>
      <c r="AV32" s="14">
        <f ca="1">SUM(AV29:AV31)</f>
        <v>2971872</v>
      </c>
      <c r="AW32" s="14">
        <f ca="1">SUM(AW29:AW31)</f>
        <v>-32053</v>
      </c>
      <c r="AX32" s="15">
        <f ca="1">IF(AW32=0,0,IF(AU32=0,1,AW32/AU32))</f>
        <v>-1.0670372928751551E-2</v>
      </c>
      <c r="AY32" s="14">
        <f>+SUM(AY29:AY31)</f>
        <v>719046</v>
      </c>
      <c r="AZ32" s="14">
        <f ca="1">+SUM(AZ29:AZ31)</f>
        <v>689138</v>
      </c>
      <c r="BA32" s="14">
        <f ca="1">SUM(BA29:BA31)</f>
        <v>-29908</v>
      </c>
      <c r="BB32" s="15">
        <f ca="1">IF(BA32=0,0,IF(AY32=0,1,BA32/AY32))</f>
        <v>-4.1594000940134566E-2</v>
      </c>
      <c r="BC32" s="14">
        <f>SUM(BC29:BC31)</f>
        <v>3722971</v>
      </c>
      <c r="BD32" s="14">
        <f ca="1">SUM(BD29:BD31)</f>
        <v>3661010</v>
      </c>
      <c r="BE32" s="14">
        <f ca="1">SUM(BE29:BE31)</f>
        <v>-61961</v>
      </c>
      <c r="BF32" s="15">
        <f ca="1">IF(BE32=0,0,IF(BC32=0,1,BE32/BC32))</f>
        <v>-1.6642890852493882E-2</v>
      </c>
      <c r="BG32" s="14">
        <f>+SUM(BG29:BG31)</f>
        <v>754387</v>
      </c>
      <c r="BH32" s="14">
        <f ca="1">+SUM(BH29:BH31)</f>
        <v>738766</v>
      </c>
      <c r="BI32" s="14">
        <f ca="1">SUM(BI29:BI31)</f>
        <v>-15621</v>
      </c>
      <c r="BJ32" s="15">
        <f ca="1">IF(BI32=0,0,IF(BG32=0,1,BI32/BG32))</f>
        <v>-2.0706878564980574E-2</v>
      </c>
      <c r="BK32" s="14">
        <f>SUM(BK29:BK31)</f>
        <v>4477358</v>
      </c>
      <c r="BL32" s="14">
        <f ca="1">SUM(BL29:BL31)</f>
        <v>4399776</v>
      </c>
      <c r="BM32" s="14">
        <f ca="1">SUM(BM29:BM31)</f>
        <v>-77582</v>
      </c>
      <c r="BN32" s="15">
        <f ca="1">IF(BM32=0,0,IF(BK32=0,1,BM32/BK32))</f>
        <v>-1.7327629374287248E-2</v>
      </c>
      <c r="BO32" s="14">
        <f>+SUM(BO29:BO31)</f>
        <v>576681</v>
      </c>
      <c r="BP32" s="14">
        <f ca="1">+SUM(BP29:BP31)</f>
        <v>536570</v>
      </c>
      <c r="BQ32" s="14">
        <f ca="1">SUM(BQ29:BQ31)</f>
        <v>-40111</v>
      </c>
      <c r="BR32" s="15">
        <f ca="1">IF(BQ32=0,0,IF(BO32=0,1,BQ32/BO32))</f>
        <v>-6.9554918577168307E-2</v>
      </c>
      <c r="BS32" s="14">
        <f>SUM(BS29:BS31)</f>
        <v>5054039</v>
      </c>
      <c r="BT32" s="14">
        <f ca="1">SUM(BT29:BT31)</f>
        <v>4936346</v>
      </c>
      <c r="BU32" s="14">
        <f ca="1">SUM(BU29:BU31)</f>
        <v>-117693</v>
      </c>
      <c r="BV32" s="15">
        <f ca="1">IF(BU32=0,0,IF(BS32=0,1,BU32/BS32))</f>
        <v>-2.3286919630022641E-2</v>
      </c>
      <c r="BW32" s="14">
        <f>+SUM(BW29:BW31)</f>
        <v>583581</v>
      </c>
      <c r="BX32" s="14">
        <f ca="1">+SUM(BX29:BX31)</f>
        <v>531097</v>
      </c>
      <c r="BY32" s="14">
        <f ca="1">SUM(BY29:BY31)</f>
        <v>-52484</v>
      </c>
      <c r="BZ32" s="15">
        <f ca="1">IF(BY32=0,0,IF(BW32=0,1,BY32/BW32))</f>
        <v>-8.9934387857041262E-2</v>
      </c>
      <c r="CA32" s="14">
        <f>SUM(CA29:CA31)</f>
        <v>5637620</v>
      </c>
      <c r="CB32" s="14">
        <f ca="1">SUM(CB29:CB31)</f>
        <v>5467443</v>
      </c>
      <c r="CC32" s="14">
        <f ca="1">SUM(CC29:CC31)</f>
        <v>-170177</v>
      </c>
      <c r="CD32" s="15">
        <f ca="1">IF(CC32=0,0,IF(CA32=0,1,CC32/CA32))</f>
        <v>-3.0185964999414647E-2</v>
      </c>
      <c r="CE32" s="14">
        <f>+SUM(CE29:CE31)</f>
        <v>534856</v>
      </c>
      <c r="CF32" s="14">
        <f ca="1">+SUM(CF29:CF31)</f>
        <v>462987</v>
      </c>
      <c r="CG32" s="14">
        <f ca="1">SUM(CG29:CG31)</f>
        <v>-71869</v>
      </c>
      <c r="CH32" s="15">
        <f ca="1">IF(CG32=0,0,IF(CE32=0,1,CG32/CE32))</f>
        <v>-0.13437074651868913</v>
      </c>
      <c r="CI32" s="14">
        <f>SUM(CI29:CI31)</f>
        <v>6172476</v>
      </c>
      <c r="CJ32" s="14">
        <f ca="1">SUM(CJ29:CJ31)</f>
        <v>5930430</v>
      </c>
      <c r="CK32" s="14">
        <f ca="1">SUM(CK29:CK31)</f>
        <v>-242046</v>
      </c>
      <c r="CL32" s="15">
        <f ca="1">IF(CK32=0,0,IF(CI32=0,1,CK32/CI32))</f>
        <v>-3.9213761219970722E-2</v>
      </c>
      <c r="CM32" s="14">
        <f>+SUM(CM29:CM31)</f>
        <v>463405</v>
      </c>
      <c r="CN32" s="14">
        <f ca="1">+SUM(CN29:CN31)</f>
        <v>421388</v>
      </c>
      <c r="CO32" s="14">
        <f ca="1">SUM(CO29:CO31)</f>
        <v>-42017</v>
      </c>
      <c r="CP32" s="15">
        <f ca="1">IF(CO32=0,0,IF(CM32=0,1,CO32/CM32))</f>
        <v>-9.0670148142553489E-2</v>
      </c>
      <c r="CQ32" s="14">
        <f>SUM(CQ29:CQ31)</f>
        <v>6635881</v>
      </c>
      <c r="CR32" s="14">
        <f ca="1">SUM(CR29:CR31)</f>
        <v>6351818</v>
      </c>
      <c r="CS32" s="14">
        <f ca="1">SUM(CS29:CS31)</f>
        <v>-284063</v>
      </c>
      <c r="CT32" s="15">
        <f ca="1">IF(CS32=0,0,IF(CQ32=0,1,CS32/CQ32))</f>
        <v>-4.2807126890913205E-2</v>
      </c>
      <c r="CW32" s="12"/>
      <c r="CX32" s="12"/>
      <c r="CZ32" s="89"/>
      <c r="DA32" s="89"/>
      <c r="DB32" s="89"/>
      <c r="DC32" s="89"/>
      <c r="DD32" s="89"/>
      <c r="DE32" s="89"/>
      <c r="DF32" s="89"/>
      <c r="DG32" s="89"/>
      <c r="DH32" s="89"/>
      <c r="DI32" s="89"/>
      <c r="DJ32" s="89"/>
      <c r="DK32" s="89"/>
      <c r="DL32" s="12"/>
      <c r="DM32" s="12"/>
      <c r="DN32" s="89"/>
      <c r="DO32" s="89"/>
      <c r="DP32" s="89"/>
      <c r="DQ32" s="89"/>
      <c r="DR32" s="89"/>
      <c r="DS32" s="89"/>
      <c r="DT32" s="89"/>
      <c r="DU32" s="89"/>
      <c r="DV32" s="89"/>
      <c r="DW32" s="89"/>
      <c r="DX32" s="89"/>
      <c r="DY32" s="89"/>
      <c r="DZ32"/>
    </row>
    <row r="33" spans="1:130" s="12" customFormat="1" ht="15.6">
      <c r="A33" s="91"/>
      <c r="B33" s="28"/>
      <c r="C33" s="9"/>
      <c r="D33" s="9"/>
      <c r="E33" s="10"/>
      <c r="F33" s="11"/>
      <c r="G33" s="9"/>
      <c r="H33" s="13"/>
      <c r="I33" s="10"/>
      <c r="J33" s="11"/>
      <c r="K33" s="9"/>
      <c r="L33" s="9"/>
      <c r="M33" s="10"/>
      <c r="N33" s="11"/>
      <c r="O33" s="9"/>
      <c r="P33" s="13"/>
      <c r="Q33" s="10"/>
      <c r="R33" s="11"/>
      <c r="S33" s="9"/>
      <c r="T33" s="9"/>
      <c r="U33" s="10"/>
      <c r="V33" s="11"/>
      <c r="W33" s="9"/>
      <c r="X33" s="13"/>
      <c r="Y33" s="10"/>
      <c r="Z33" s="11"/>
      <c r="AA33" s="9"/>
      <c r="AB33" s="9"/>
      <c r="AC33" s="10"/>
      <c r="AD33" s="11"/>
      <c r="AE33" s="9"/>
      <c r="AF33" s="13"/>
      <c r="AG33" s="10"/>
      <c r="AH33" s="11"/>
      <c r="AI33" s="9"/>
      <c r="AJ33" s="9"/>
      <c r="AK33" s="10"/>
      <c r="AL33" s="11"/>
      <c r="AM33" s="9"/>
      <c r="AN33" s="13"/>
      <c r="AO33" s="10"/>
      <c r="AP33" s="11"/>
      <c r="AQ33" s="9"/>
      <c r="AR33" s="9"/>
      <c r="AS33" s="10"/>
      <c r="AT33" s="11"/>
      <c r="AU33" s="9"/>
      <c r="AV33" s="13"/>
      <c r="AW33" s="10"/>
      <c r="AX33" s="11"/>
      <c r="AY33" s="9"/>
      <c r="AZ33" s="9"/>
      <c r="BA33" s="10"/>
      <c r="BB33" s="11"/>
      <c r="BC33" s="9"/>
      <c r="BD33" s="13"/>
      <c r="BE33" s="10"/>
      <c r="BF33" s="11"/>
      <c r="BG33" s="9"/>
      <c r="BH33" s="9"/>
      <c r="BI33" s="10"/>
      <c r="BJ33" s="11"/>
      <c r="BK33" s="9"/>
      <c r="BL33" s="13"/>
      <c r="BM33" s="10"/>
      <c r="BN33" s="11"/>
      <c r="BO33" s="9"/>
      <c r="BP33" s="9"/>
      <c r="BQ33" s="10"/>
      <c r="BR33" s="11"/>
      <c r="BS33" s="9"/>
      <c r="BT33" s="13"/>
      <c r="BU33" s="10"/>
      <c r="BV33" s="11"/>
      <c r="BW33" s="9"/>
      <c r="BX33" s="9"/>
      <c r="BY33" s="10"/>
      <c r="BZ33" s="11"/>
      <c r="CA33" s="9"/>
      <c r="CB33" s="13"/>
      <c r="CC33" s="10"/>
      <c r="CD33" s="11"/>
      <c r="CE33" s="9"/>
      <c r="CF33" s="9"/>
      <c r="CG33" s="10"/>
      <c r="CH33" s="11"/>
      <c r="CI33" s="9"/>
      <c r="CJ33" s="13"/>
      <c r="CK33" s="10"/>
      <c r="CL33" s="11"/>
      <c r="CM33" s="9"/>
      <c r="CN33" s="9"/>
      <c r="CO33" s="10"/>
      <c r="CP33" s="11"/>
      <c r="CQ33" s="9"/>
      <c r="CR33" s="13"/>
      <c r="CS33" s="10"/>
      <c r="CT33" s="11"/>
      <c r="CY33" s="16"/>
      <c r="CZ33" s="89"/>
      <c r="DA33" s="89"/>
      <c r="DB33" s="89"/>
      <c r="DC33" s="89"/>
      <c r="DD33" s="89"/>
      <c r="DE33" s="89"/>
      <c r="DF33" s="89"/>
      <c r="DG33" s="89"/>
      <c r="DH33" s="89"/>
      <c r="DI33" s="89"/>
      <c r="DJ33" s="89"/>
      <c r="DK33" s="89"/>
      <c r="DN33" s="89"/>
      <c r="DO33" s="89"/>
      <c r="DP33" s="89"/>
      <c r="DQ33" s="89"/>
      <c r="DR33" s="89"/>
      <c r="DS33" s="89"/>
      <c r="DT33" s="89"/>
      <c r="DU33" s="89"/>
      <c r="DV33" s="89"/>
      <c r="DW33" s="89"/>
      <c r="DX33" s="89"/>
      <c r="DY33" s="89"/>
      <c r="DZ33"/>
    </row>
    <row r="34" spans="1:130" s="12" customFormat="1" ht="15" customHeight="1">
      <c r="A34" s="99"/>
      <c r="B34" s="31" t="s">
        <v>6</v>
      </c>
      <c r="C34" s="21">
        <f>+CZ34</f>
        <v>118036</v>
      </c>
      <c r="D34" s="21">
        <f ca="1">OFFSET(CZ34,0,14,1,1)</f>
        <v>126810</v>
      </c>
      <c r="E34" s="21">
        <f ca="1">SUM(D34-C34)</f>
        <v>8774</v>
      </c>
      <c r="F34" s="22">
        <f ca="1">IF(E34=0,0,IF(C34=0,1,E34/C34))</f>
        <v>7.4333254261411769E-2</v>
      </c>
      <c r="G34" s="21">
        <f>SUMIF($C$6:F$6,G$5,$C34:F34)</f>
        <v>118036</v>
      </c>
      <c r="H34" s="21">
        <f ca="1">SUMIF($C$6:G$6,H$5,$C34:G34)</f>
        <v>126810</v>
      </c>
      <c r="I34" s="21">
        <f ca="1">SUM(H34-G34)</f>
        <v>8774</v>
      </c>
      <c r="J34" s="22">
        <f ca="1">IF(I34=0,0,IF(G34=0,1,I34/G34))</f>
        <v>7.4333254261411769E-2</v>
      </c>
      <c r="K34" s="21">
        <f>+DA34</f>
        <v>111016</v>
      </c>
      <c r="L34" s="21">
        <f ca="1">OFFSET(DA34,0,14,1,1)</f>
        <v>123216</v>
      </c>
      <c r="M34" s="21">
        <f ca="1">SUM(L34-K34)</f>
        <v>12200</v>
      </c>
      <c r="N34" s="22">
        <f ca="1">IF(M34=0,0,IF(K34=0,1,M34/K34))</f>
        <v>0.10989406932334078</v>
      </c>
      <c r="O34" s="21">
        <f>SUMIF($C$6:N$6,O$5,$C34:N34)</f>
        <v>229052</v>
      </c>
      <c r="P34" s="21">
        <f ca="1">SUMIF($C$6:O$6,P$5,$C34:O34)</f>
        <v>250026</v>
      </c>
      <c r="Q34" s="21">
        <f ca="1">SUM(P34-O34)</f>
        <v>20974</v>
      </c>
      <c r="R34" s="22">
        <f ca="1">IF(Q34=0,0,IF(O34=0,1,Q34/O34))</f>
        <v>9.1568726752003907E-2</v>
      </c>
      <c r="S34" s="21">
        <f>+DB34</f>
        <v>139573</v>
      </c>
      <c r="T34" s="21">
        <f ca="1">OFFSET(DB34,0,14,1,1)</f>
        <v>140815</v>
      </c>
      <c r="U34" s="21">
        <f ca="1">SUM(T34-S34)</f>
        <v>1242</v>
      </c>
      <c r="V34" s="22">
        <f ca="1">IF(U34=0,0,IF(S34=0,1,U34/S34))</f>
        <v>8.8985692075114822E-3</v>
      </c>
      <c r="W34" s="21">
        <f>SUMIF($C$6:V$6,W$5,$C34:V34)</f>
        <v>368625</v>
      </c>
      <c r="X34" s="21">
        <f ca="1">SUMIF($C$6:W$6,X$5,$C34:W34)</f>
        <v>390841</v>
      </c>
      <c r="Y34" s="21">
        <f ca="1">SUM(X34-W34)</f>
        <v>22216</v>
      </c>
      <c r="Z34" s="22">
        <f ca="1">IF(Y34=0,0,IF(W34=0,1,Y34/W34))</f>
        <v>6.0267209223465582E-2</v>
      </c>
      <c r="AA34" s="21">
        <f>+DC34</f>
        <v>131800</v>
      </c>
      <c r="AB34" s="21">
        <f ca="1">OFFSET(DC34,0,14,1,1)</f>
        <v>138333</v>
      </c>
      <c r="AC34" s="21">
        <f ca="1">SUM(AB34-AA34)</f>
        <v>6533</v>
      </c>
      <c r="AD34" s="22">
        <f ca="1">IF(AC34=0,0,IF(AA34=0,1,AC34/AA34))</f>
        <v>4.9567526555386952E-2</v>
      </c>
      <c r="AE34" s="21">
        <f>SUMIF($C$6:AD$6,AE$5,$C34:AD34)</f>
        <v>500425</v>
      </c>
      <c r="AF34" s="21">
        <f ca="1">SUMIF($C$6:AE$6,AF$5,$C34:AE34)</f>
        <v>529174</v>
      </c>
      <c r="AG34" s="21">
        <f ca="1">SUM(AF34-AE34)</f>
        <v>28749</v>
      </c>
      <c r="AH34" s="22">
        <f ca="1">IF(AG34=0,0,IF(AE34=0,1,AG34/AE34))</f>
        <v>5.7449168207024032E-2</v>
      </c>
      <c r="AI34" s="21">
        <f>+DD34</f>
        <v>145444</v>
      </c>
      <c r="AJ34" s="21">
        <f ca="1">OFFSET(DD34,0,14,1,1)</f>
        <v>157985</v>
      </c>
      <c r="AK34" s="21">
        <f ca="1">SUM(AJ34-AI34)</f>
        <v>12541</v>
      </c>
      <c r="AL34" s="22">
        <f ca="1">IF(AK34=0,0,IF(AI34=0,1,AK34/AI34))</f>
        <v>8.6225626357910951E-2</v>
      </c>
      <c r="AM34" s="21">
        <f>SUMIF($C$6:AL$6,AM$5,$C34:AL34)</f>
        <v>645869</v>
      </c>
      <c r="AN34" s="21">
        <f ca="1">SUMIF($C$6:AM$6,AN$5,$C34:AM34)</f>
        <v>687159</v>
      </c>
      <c r="AO34" s="21">
        <f ca="1">SUM(AN34-AM34)</f>
        <v>41290</v>
      </c>
      <c r="AP34" s="22">
        <f ca="1">IF(AO34=0,0,IF(AM34=0,1,AO34/AM34))</f>
        <v>6.3929372674644547E-2</v>
      </c>
      <c r="AQ34" s="21">
        <f>+DE34</f>
        <v>155851</v>
      </c>
      <c r="AR34" s="21">
        <f ca="1">OFFSET(DE34,0,14,1,1)</f>
        <v>159659</v>
      </c>
      <c r="AS34" s="21">
        <f ca="1">SUM(AR34-AQ34)</f>
        <v>3808</v>
      </c>
      <c r="AT34" s="22">
        <f ca="1">IF(AS34=0,0,IF(AQ34=0,1,AS34/AQ34))</f>
        <v>2.4433593624679981E-2</v>
      </c>
      <c r="AU34" s="21">
        <f>SUMIF($C$6:AT$6,AU$5,$C34:AT34)</f>
        <v>801720</v>
      </c>
      <c r="AV34" s="21">
        <f ca="1">SUMIF($C$6:AU$6,AV$5,$C34:AU34)</f>
        <v>846818</v>
      </c>
      <c r="AW34" s="21">
        <f ca="1">SUM(AV34-AU34)</f>
        <v>45098</v>
      </c>
      <c r="AX34" s="22">
        <f ca="1">IF(AW34=0,0,IF(AU34=0,1,AW34/AU34))</f>
        <v>5.6251559147832163E-2</v>
      </c>
      <c r="AY34" s="21">
        <f>+DF34</f>
        <v>178320</v>
      </c>
      <c r="AZ34" s="21">
        <f ca="1">OFFSET(DF34,0,14,1,1)</f>
        <v>180188</v>
      </c>
      <c r="BA34" s="21">
        <f ca="1">SUM(AZ34-AY34)</f>
        <v>1868</v>
      </c>
      <c r="BB34" s="22">
        <f ca="1">IF(BA34=0,0,IF(AY34=0,1,BA34/AY34))</f>
        <v>1.0475549573799911E-2</v>
      </c>
      <c r="BC34" s="21">
        <f>SUMIF($C$6:BB$6,BC$5,$C34:BB34)</f>
        <v>980040</v>
      </c>
      <c r="BD34" s="21">
        <f ca="1">SUMIF($C$6:BC$6,BD$5,$C34:BC34)</f>
        <v>1027006</v>
      </c>
      <c r="BE34" s="21">
        <f ca="1">SUM(BD34-BC34)</f>
        <v>46966</v>
      </c>
      <c r="BF34" s="22">
        <f ca="1">IF(BE34=0,0,IF(BC34=0,1,BE34/BC34))</f>
        <v>4.7922533774131665E-2</v>
      </c>
      <c r="BG34" s="21">
        <f>+DG34</f>
        <v>177075</v>
      </c>
      <c r="BH34" s="21">
        <f ca="1">OFFSET(DG34,0,14,1,1)</f>
        <v>186300</v>
      </c>
      <c r="BI34" s="21">
        <f ca="1">SUM(BH34-BG34)</f>
        <v>9225</v>
      </c>
      <c r="BJ34" s="22">
        <f ca="1">IF(BI34=0,0,IF(BG34=0,1,BI34/BG34))</f>
        <v>5.2096569250317665E-2</v>
      </c>
      <c r="BK34" s="21">
        <f>SUMIF($C$6:BJ$6,BK$5,$C34:BJ34)</f>
        <v>1157115</v>
      </c>
      <c r="BL34" s="21">
        <f ca="1">SUMIF($C$6:BK$6,BL$5,$C34:BK34)</f>
        <v>1213306</v>
      </c>
      <c r="BM34" s="21">
        <f ca="1">SUM(BL34-BK34)</f>
        <v>56191</v>
      </c>
      <c r="BN34" s="22">
        <f ca="1">IF(BM34=0,0,IF(BK34=0,1,BM34/BK34))</f>
        <v>4.8561292524943504E-2</v>
      </c>
      <c r="BO34" s="21">
        <f>+DH34</f>
        <v>157323</v>
      </c>
      <c r="BP34" s="21">
        <f ca="1">OFFSET(DH34,0,14,1,1)</f>
        <v>156538</v>
      </c>
      <c r="BQ34" s="21">
        <f ca="1">SUM(BP34-BO34)</f>
        <v>-785</v>
      </c>
      <c r="BR34" s="22">
        <f ca="1">IF(BQ34=0,0,IF(BO34=0,1,BQ34/BO34))</f>
        <v>-4.9897344952740544E-3</v>
      </c>
      <c r="BS34" s="21">
        <f>SUMIF($C$6:BR$6,BS$5,$C34:BR34)</f>
        <v>1314438</v>
      </c>
      <c r="BT34" s="21">
        <f ca="1">SUMIF($C$6:BS$6,BT$5,$C34:BS34)</f>
        <v>1369844</v>
      </c>
      <c r="BU34" s="21">
        <f ca="1">SUM(BT34-BS34)</f>
        <v>55406</v>
      </c>
      <c r="BV34" s="22">
        <f ca="1">IF(BU34=0,0,IF(BS34=0,1,BU34/BS34))</f>
        <v>4.2151855013321284E-2</v>
      </c>
      <c r="BW34" s="21">
        <f>+DI34</f>
        <v>154320</v>
      </c>
      <c r="BX34" s="21">
        <f ca="1">OFFSET(DI34,0,14,1,1)</f>
        <v>142809</v>
      </c>
      <c r="BY34" s="21">
        <f ca="1">SUM(BX34-BW34)</f>
        <v>-11511</v>
      </c>
      <c r="BZ34" s="22">
        <f ca="1">IF(BY34=0,0,IF(BW34=0,1,BY34/BW34))</f>
        <v>-7.4591757387247284E-2</v>
      </c>
      <c r="CA34" s="21">
        <f>SUMIF($C$6:BZ$6,CA$5,$C34:BZ34)</f>
        <v>1468758</v>
      </c>
      <c r="CB34" s="21">
        <f ca="1">SUMIF($C$6:CA$6,CB$5,$C34:CA34)</f>
        <v>1512653</v>
      </c>
      <c r="CC34" s="21">
        <f ca="1">SUM(CB34-CA34)</f>
        <v>43895</v>
      </c>
      <c r="CD34" s="22">
        <f ca="1">IF(CC34=0,0,IF(CA34=0,1,CC34/CA34))</f>
        <v>2.9885794664607786E-2</v>
      </c>
      <c r="CE34" s="21">
        <f>+DJ34</f>
        <v>141654</v>
      </c>
      <c r="CF34" s="21">
        <f ca="1">OFFSET(DJ34,0,14,1,1)</f>
        <v>117791</v>
      </c>
      <c r="CG34" s="21">
        <f ca="1">SUM(CF34-CE34)</f>
        <v>-23863</v>
      </c>
      <c r="CH34" s="22">
        <f ca="1">IF(CG34=0,0,IF(CE34=0,1,CG34/CE34))</f>
        <v>-0.16845976816750674</v>
      </c>
      <c r="CI34" s="21">
        <f>SUMIF($C$6:CH$6,CI$5,$C34:CH34)</f>
        <v>1610412</v>
      </c>
      <c r="CJ34" s="21">
        <f ca="1">SUMIF($C$6:CI$6,CJ$5,$C34:CI34)</f>
        <v>1630444</v>
      </c>
      <c r="CK34" s="21">
        <f ca="1">SUM(CJ34-CI34)</f>
        <v>20032</v>
      </c>
      <c r="CL34" s="22">
        <f ca="1">IF(CK34=0,0,IF(CI34=0,1,CK34/CI34))</f>
        <v>1.2439052863490833E-2</v>
      </c>
      <c r="CM34" s="21">
        <f>+DK34</f>
        <v>141618</v>
      </c>
      <c r="CN34" s="21">
        <f ca="1">OFFSET(DK34,0,14,1,1)</f>
        <v>115854</v>
      </c>
      <c r="CO34" s="21">
        <f ca="1">SUM(CN34-CM34)</f>
        <v>-25764</v>
      </c>
      <c r="CP34" s="22">
        <f ca="1">IF(CO34=0,0,IF(CM34=0,1,CO34/CM34))</f>
        <v>-0.18192602635258229</v>
      </c>
      <c r="CQ34" s="21">
        <f>SUMIF($C$6:CP$6,CQ$5,$C34:CP34)</f>
        <v>1752030</v>
      </c>
      <c r="CR34" s="21">
        <f ca="1">SUMIF($C$6:CQ$6,CR$5,$C34:CQ34)</f>
        <v>1746298</v>
      </c>
      <c r="CS34" s="21">
        <f ca="1">SUM(CR34-CQ34)</f>
        <v>-5732</v>
      </c>
      <c r="CT34" s="22">
        <f ca="1">IF(CS34=0,0,IF(CQ34=0,1,CS34/CQ34))</f>
        <v>-3.2716334765957203E-3</v>
      </c>
      <c r="CW34" s="12" t="s">
        <v>77</v>
      </c>
      <c r="CX34" s="81" t="s">
        <v>6</v>
      </c>
      <c r="CZ34" s="88">
        <f>SUMIF(IBA!$A$73:$A$78,'2007-2008'!CZ$7,IBA!D$73:D$78)</f>
        <v>118036</v>
      </c>
      <c r="DA34" s="88">
        <f>SUMIF(IBA!$A$73:$A$78,'2007-2008'!DA$7,IBA!E$73:E$78)</f>
        <v>111016</v>
      </c>
      <c r="DB34" s="88">
        <f>SUMIF(IBA!$A$73:$A$78,'2007-2008'!DB$7,IBA!F$73:F$78)</f>
        <v>139573</v>
      </c>
      <c r="DC34" s="88">
        <f>SUMIF(IBA!$A$73:$A$78,'2007-2008'!DC$7,IBA!G$73:G$78)</f>
        <v>131800</v>
      </c>
      <c r="DD34" s="88">
        <f>SUMIF(IBA!$A$73:$A$78,'2007-2008'!DD$7,IBA!H$73:H$78)</f>
        <v>145444</v>
      </c>
      <c r="DE34" s="88">
        <f>SUMIF(IBA!$A$73:$A$78,'2007-2008'!DE$7,IBA!I$73:I$78)</f>
        <v>155851</v>
      </c>
      <c r="DF34" s="88">
        <f>SUMIF(IBA!$A$73:$A$78,'2007-2008'!DF$7,IBA!J$73:J$78)</f>
        <v>178320</v>
      </c>
      <c r="DG34" s="88">
        <f>SUMIF(IBA!$A$73:$A$78,'2007-2008'!DG$7,IBA!K$73:K$78)</f>
        <v>177075</v>
      </c>
      <c r="DH34" s="88">
        <f>SUMIF(IBA!$A$73:$A$78,'2007-2008'!DH$7,IBA!L$73:L$78)</f>
        <v>157323</v>
      </c>
      <c r="DI34" s="88">
        <f>SUMIF(IBA!$A$73:$A$78,'2007-2008'!DI$7,IBA!M$73:M$78)</f>
        <v>154320</v>
      </c>
      <c r="DJ34" s="88">
        <f>SUMIF(IBA!$A$73:$A$78,'2007-2008'!DJ$7,IBA!N$73:N$78)</f>
        <v>141654</v>
      </c>
      <c r="DK34" s="88">
        <f>SUMIF(IBA!$A$73:$A$78,'2007-2008'!DK$7,IBA!O$73:O$78)</f>
        <v>141618</v>
      </c>
      <c r="DN34" s="88">
        <f>SUMIF(IBA!$A$73:$A$78,'2007-2008'!DN$7,IBA!D$73:D$78)</f>
        <v>126810</v>
      </c>
      <c r="DO34" s="88">
        <f>SUMIF(IBA!$A$73:$A$78,'2007-2008'!DO$7,IBA!E$73:E$78)</f>
        <v>123216</v>
      </c>
      <c r="DP34" s="88">
        <f>SUMIF(IBA!$A$73:$A$78,'2007-2008'!DP$7,IBA!F$73:F$78)</f>
        <v>140815</v>
      </c>
      <c r="DQ34" s="88">
        <f>SUMIF(IBA!$A$73:$A$78,'2007-2008'!DQ$7,IBA!G$73:G$78)</f>
        <v>138333</v>
      </c>
      <c r="DR34" s="88">
        <f>SUMIF(IBA!$A$73:$A$78,'2007-2008'!DR$7,IBA!H$73:H$78)</f>
        <v>157985</v>
      </c>
      <c r="DS34" s="88">
        <f>SUMIF(IBA!$A$73:$A$78,'2007-2008'!DS$7,IBA!I$73:I$78)</f>
        <v>159659</v>
      </c>
      <c r="DT34" s="88">
        <f>SUMIF(IBA!$A$73:$A$78,'2007-2008'!DT$7,IBA!J$73:J$78)</f>
        <v>180188</v>
      </c>
      <c r="DU34" s="88">
        <f>SUMIF(IBA!$A$73:$A$78,'2007-2008'!DU$7,IBA!K$73:K$78)</f>
        <v>186300</v>
      </c>
      <c r="DV34" s="88">
        <f>SUMIF(IBA!$A$73:$A$78,'2007-2008'!DV$7,IBA!L$73:L$78)</f>
        <v>156538</v>
      </c>
      <c r="DW34" s="88">
        <f>SUMIF(IBA!$A$73:$A$78,'2007-2008'!DW$7,IBA!M$73:M$78)</f>
        <v>142809</v>
      </c>
      <c r="DX34" s="88">
        <f>SUMIF(IBA!$A$73:$A$78,'2007-2008'!DX$7,IBA!N$73:N$78)</f>
        <v>117791</v>
      </c>
      <c r="DY34" s="88">
        <f>SUMIF(IBA!$A$73:$A$78,'2007-2008'!DY$7,IBA!O$73:O$78)</f>
        <v>115854</v>
      </c>
      <c r="DZ34"/>
    </row>
    <row r="35" spans="1:130" s="12" customFormat="1" ht="15.6">
      <c r="A35" s="101" t="str">
        <f>+CW36</f>
        <v>Sault Ste. Marie Bridge Bridge Authority</v>
      </c>
      <c r="B35" s="29" t="s">
        <v>7</v>
      </c>
      <c r="C35" s="21">
        <f>+CZ35</f>
        <v>9199</v>
      </c>
      <c r="D35" s="21">
        <f ca="1">OFFSET(CZ35,0,14,1,1)</f>
        <v>9329</v>
      </c>
      <c r="E35" s="21">
        <f ca="1">SUM(D35-C35)</f>
        <v>130</v>
      </c>
      <c r="F35" s="22">
        <f ca="1">IF(E35=0,0,IF(C35=0,1,E35/C35))</f>
        <v>1.4131970866398521E-2</v>
      </c>
      <c r="G35" s="21">
        <f>SUMIF($C$6:F$6,G$5,$C35:F35)</f>
        <v>9199</v>
      </c>
      <c r="H35" s="21">
        <f ca="1">SUMIF($C$6:G$6,H$5,$C35:G35)</f>
        <v>9329</v>
      </c>
      <c r="I35" s="21">
        <f ca="1">SUM(H35-G35)</f>
        <v>130</v>
      </c>
      <c r="J35" s="22">
        <f ca="1">IF(I35=0,0,IF(G35=0,1,I35/G35))</f>
        <v>1.4131970866398521E-2</v>
      </c>
      <c r="K35" s="21">
        <f>+DA35</f>
        <v>8778</v>
      </c>
      <c r="L35" s="21">
        <f ca="1">OFFSET(DA35,0,14,1,1)</f>
        <v>9219</v>
      </c>
      <c r="M35" s="21">
        <f ca="1">SUM(L35-K35)</f>
        <v>441</v>
      </c>
      <c r="N35" s="22">
        <f ca="1">IF(M35=0,0,IF(K35=0,1,M35/K35))</f>
        <v>5.0239234449760764E-2</v>
      </c>
      <c r="O35" s="21">
        <f>SUMIF($C$6:N$6,O$5,$C35:N35)</f>
        <v>17977</v>
      </c>
      <c r="P35" s="21">
        <f ca="1">SUMIF($C$6:O$6,P$5,$C35:O35)</f>
        <v>18548</v>
      </c>
      <c r="Q35" s="21">
        <f ca="1">SUM(P35-O35)</f>
        <v>571</v>
      </c>
      <c r="R35" s="22">
        <f ca="1">IF(Q35=0,0,IF(O35=0,1,Q35/O35))</f>
        <v>3.1762808032485955E-2</v>
      </c>
      <c r="S35" s="21">
        <f>+DB35</f>
        <v>9530</v>
      </c>
      <c r="T35" s="21">
        <f ca="1">OFFSET(DB35,0,14,1,1)</f>
        <v>9873</v>
      </c>
      <c r="U35" s="21">
        <f ca="1">SUM(T35-S35)</f>
        <v>343</v>
      </c>
      <c r="V35" s="22">
        <f ca="1">IF(U35=0,0,IF(S35=0,1,U35/S35))</f>
        <v>3.5991605456453309E-2</v>
      </c>
      <c r="W35" s="21">
        <f>SUMIF($C$6:V$6,W$5,$C35:V35)</f>
        <v>27507</v>
      </c>
      <c r="X35" s="21">
        <f ca="1">SUMIF($C$6:W$6,X$5,$C35:W35)</f>
        <v>28421</v>
      </c>
      <c r="Y35" s="21">
        <f ca="1">SUM(X35-W35)</f>
        <v>914</v>
      </c>
      <c r="Z35" s="22">
        <f ca="1">IF(Y35=0,0,IF(W35=0,1,Y35/W35))</f>
        <v>3.3227905624022974E-2</v>
      </c>
      <c r="AA35" s="21">
        <f>+DC35</f>
        <v>9099</v>
      </c>
      <c r="AB35" s="21">
        <f ca="1">OFFSET(DC35,0,14,1,1)</f>
        <v>11107</v>
      </c>
      <c r="AC35" s="21">
        <f ca="1">SUM(AB35-AA35)</f>
        <v>2008</v>
      </c>
      <c r="AD35" s="22">
        <f ca="1">IF(AC35=0,0,IF(AA35=0,1,AC35/AA35))</f>
        <v>0.22068359160347292</v>
      </c>
      <c r="AE35" s="21">
        <f>SUMIF($C$6:AD$6,AE$5,$C35:AD35)</f>
        <v>36606</v>
      </c>
      <c r="AF35" s="21">
        <f ca="1">SUMIF($C$6:AE$6,AF$5,$C35:AE35)</f>
        <v>39528</v>
      </c>
      <c r="AG35" s="21">
        <f ca="1">SUM(AF35-AE35)</f>
        <v>2922</v>
      </c>
      <c r="AH35" s="22">
        <f ca="1">IF(AG35=0,0,IF(AE35=0,1,AG35/AE35))</f>
        <v>7.9822979839370589E-2</v>
      </c>
      <c r="AI35" s="21">
        <f>+DD35</f>
        <v>10153</v>
      </c>
      <c r="AJ35" s="21">
        <f ca="1">OFFSET(DD35,0,14,1,1)</f>
        <v>10884</v>
      </c>
      <c r="AK35" s="21">
        <f ca="1">SUM(AJ35-AI35)</f>
        <v>731</v>
      </c>
      <c r="AL35" s="22">
        <f ca="1">IF(AK35=0,0,IF(AI35=0,1,AK35/AI35))</f>
        <v>7.1998424111100162E-2</v>
      </c>
      <c r="AM35" s="21">
        <f>SUMIF($C$6:AL$6,AM$5,$C35:AL35)</f>
        <v>46759</v>
      </c>
      <c r="AN35" s="21">
        <f ca="1">SUMIF($C$6:AM$6,AN$5,$C35:AM35)</f>
        <v>50412</v>
      </c>
      <c r="AO35" s="21">
        <f ca="1">SUM(AN35-AM35)</f>
        <v>3653</v>
      </c>
      <c r="AP35" s="22">
        <f ca="1">IF(AO35=0,0,IF(AM35=0,1,AO35/AM35))</f>
        <v>7.812399751919416E-2</v>
      </c>
      <c r="AQ35" s="21">
        <f>+DE35</f>
        <v>9516</v>
      </c>
      <c r="AR35" s="21">
        <f ca="1">OFFSET(DE35,0,14,1,1)</f>
        <v>10569</v>
      </c>
      <c r="AS35" s="21">
        <f ca="1">SUM(AR35-AQ35)</f>
        <v>1053</v>
      </c>
      <c r="AT35" s="22">
        <f ca="1">IF(AS35=0,0,IF(AQ35=0,1,AS35/AQ35))</f>
        <v>0.11065573770491803</v>
      </c>
      <c r="AU35" s="21">
        <f>SUMIF($C$6:AT$6,AU$5,$C35:AT35)</f>
        <v>56275</v>
      </c>
      <c r="AV35" s="21">
        <f ca="1">SUMIF($C$6:AU$6,AV$5,$C35:AU35)</f>
        <v>60981</v>
      </c>
      <c r="AW35" s="21">
        <f ca="1">SUM(AV35-AU35)</f>
        <v>4706</v>
      </c>
      <c r="AX35" s="22">
        <f ca="1">IF(AW35=0,0,IF(AU35=0,1,AW35/AU35))</f>
        <v>8.3625055530875167E-2</v>
      </c>
      <c r="AY35" s="21">
        <f>+DF35</f>
        <v>9194</v>
      </c>
      <c r="AZ35" s="21">
        <f ca="1">OFFSET(DF35,0,14,1,1)</f>
        <v>10820</v>
      </c>
      <c r="BA35" s="21">
        <f ca="1">SUM(AZ35-AY35)</f>
        <v>1626</v>
      </c>
      <c r="BB35" s="22">
        <f ca="1">IF(BA35=0,0,IF(AY35=0,1,BA35/AY35))</f>
        <v>0.17685447030672177</v>
      </c>
      <c r="BC35" s="21">
        <f>SUMIF($C$6:BB$6,BC$5,$C35:BB35)</f>
        <v>65469</v>
      </c>
      <c r="BD35" s="21">
        <f ca="1">SUMIF($C$6:BC$6,BD$5,$C35:BC35)</f>
        <v>71801</v>
      </c>
      <c r="BE35" s="21">
        <f ca="1">SUM(BD35-BC35)</f>
        <v>6332</v>
      </c>
      <c r="BF35" s="22">
        <f ca="1">IF(BE35=0,0,IF(BC35=0,1,BE35/BC35))</f>
        <v>9.6717530434251325E-2</v>
      </c>
      <c r="BG35" s="21">
        <f>+DG35</f>
        <v>9309</v>
      </c>
      <c r="BH35" s="21">
        <f ca="1">OFFSET(DG35,0,14,1,1)</f>
        <v>9698</v>
      </c>
      <c r="BI35" s="21">
        <f ca="1">SUM(BH35-BG35)</f>
        <v>389</v>
      </c>
      <c r="BJ35" s="22">
        <f ca="1">IF(BI35=0,0,IF(BG35=0,1,BI35/BG35))</f>
        <v>4.1787517456225158E-2</v>
      </c>
      <c r="BK35" s="21">
        <f>SUMIF($C$6:BJ$6,BK$5,$C35:BJ35)</f>
        <v>74778</v>
      </c>
      <c r="BL35" s="21">
        <f ca="1">SUMIF($C$6:BK$6,BL$5,$C35:BK35)</f>
        <v>81499</v>
      </c>
      <c r="BM35" s="21">
        <f ca="1">SUM(BL35-BK35)</f>
        <v>6721</v>
      </c>
      <c r="BN35" s="22">
        <f ca="1">IF(BM35=0,0,IF(BK35=0,1,BM35/BK35))</f>
        <v>8.9879376287143278E-2</v>
      </c>
      <c r="BO35" s="21">
        <f>+DH35</f>
        <v>9095</v>
      </c>
      <c r="BP35" s="21">
        <f ca="1">OFFSET(DH35,0,14,1,1)</f>
        <v>9976</v>
      </c>
      <c r="BQ35" s="21">
        <f ca="1">SUM(BP35-BO35)</f>
        <v>881</v>
      </c>
      <c r="BR35" s="22">
        <f ca="1">IF(BQ35=0,0,IF(BO35=0,1,BQ35/BO35))</f>
        <v>9.6866410115448054E-2</v>
      </c>
      <c r="BS35" s="21">
        <f>SUMIF($C$6:BR$6,BS$5,$C35:BR35)</f>
        <v>83873</v>
      </c>
      <c r="BT35" s="21">
        <f ca="1">SUMIF($C$6:BS$6,BT$5,$C35:BS35)</f>
        <v>91475</v>
      </c>
      <c r="BU35" s="21">
        <f ca="1">SUM(BT35-BS35)</f>
        <v>7602</v>
      </c>
      <c r="BV35" s="22">
        <f ca="1">IF(BU35=0,0,IF(BS35=0,1,BU35/BS35))</f>
        <v>9.0637034564162486E-2</v>
      </c>
      <c r="BW35" s="21">
        <f>+DI35</f>
        <v>10149</v>
      </c>
      <c r="BX35" s="21">
        <f ca="1">OFFSET(DI35,0,14,1,1)</f>
        <v>9803</v>
      </c>
      <c r="BY35" s="21">
        <f ca="1">SUM(BX35-BW35)</f>
        <v>-346</v>
      </c>
      <c r="BZ35" s="22">
        <f ca="1">IF(BY35=0,0,IF(BW35=0,1,BY35/BW35))</f>
        <v>-3.4092028771307521E-2</v>
      </c>
      <c r="CA35" s="21">
        <f>SUMIF($C$6:BZ$6,CA$5,$C35:BZ35)</f>
        <v>94022</v>
      </c>
      <c r="CB35" s="21">
        <f ca="1">SUMIF($C$6:CA$6,CB$5,$C35:CA35)</f>
        <v>101278</v>
      </c>
      <c r="CC35" s="21">
        <f ca="1">SUM(CB35-CA35)</f>
        <v>7256</v>
      </c>
      <c r="CD35" s="22">
        <f ca="1">IF(CC35=0,0,IF(CA35=0,1,CC35/CA35))</f>
        <v>7.7173427495692504E-2</v>
      </c>
      <c r="CE35" s="21">
        <f>+DJ35</f>
        <v>9350</v>
      </c>
      <c r="CF35" s="21">
        <f ca="1">OFFSET(DJ35,0,14,1,1)</f>
        <v>7190</v>
      </c>
      <c r="CG35" s="21">
        <f ca="1">SUM(CF35-CE35)</f>
        <v>-2160</v>
      </c>
      <c r="CH35" s="22">
        <f ca="1">IF(CG35=0,0,IF(CE35=0,1,CG35/CE35))</f>
        <v>-0.23101604278074866</v>
      </c>
      <c r="CI35" s="21">
        <f>SUMIF($C$6:CH$6,CI$5,$C35:CH35)</f>
        <v>103372</v>
      </c>
      <c r="CJ35" s="21">
        <f ca="1">SUMIF($C$6:CI$6,CJ$5,$C35:CI35)</f>
        <v>108468</v>
      </c>
      <c r="CK35" s="21">
        <f ca="1">SUM(CJ35-CI35)</f>
        <v>5096</v>
      </c>
      <c r="CL35" s="22">
        <f ca="1">IF(CK35=0,0,IF(CI35=0,1,CK35/CI35))</f>
        <v>4.9297682157644233E-2</v>
      </c>
      <c r="CM35" s="21">
        <f>+DK35</f>
        <v>7963</v>
      </c>
      <c r="CN35" s="21">
        <f ca="1">OFFSET(DK35,0,14,1,1)</f>
        <v>6967</v>
      </c>
      <c r="CO35" s="21">
        <f ca="1">SUM(CN35-CM35)</f>
        <v>-996</v>
      </c>
      <c r="CP35" s="22">
        <f ca="1">IF(CO35=0,0,IF(CM35=0,1,CO35/CM35))</f>
        <v>-0.12507848800703253</v>
      </c>
      <c r="CQ35" s="21">
        <f>SUMIF($C$6:CP$6,CQ$5,$C35:CP35)</f>
        <v>111335</v>
      </c>
      <c r="CR35" s="21">
        <f ca="1">SUMIF($C$6:CQ$6,CR$5,$C35:CQ35)</f>
        <v>115435</v>
      </c>
      <c r="CS35" s="21">
        <f ca="1">SUM(CR35-CQ35)</f>
        <v>4100</v>
      </c>
      <c r="CT35" s="22">
        <f ca="1">IF(CS35=0,0,IF(CQ35=0,1,CS35/CQ35))</f>
        <v>3.6825796021017647E-2</v>
      </c>
      <c r="CW35" s="12" t="s">
        <v>77</v>
      </c>
      <c r="CX35" s="81" t="s">
        <v>7</v>
      </c>
      <c r="CY35" s="16"/>
      <c r="CZ35" s="88">
        <f>SUMIF(IBA!$A$87:$A$92,'2007-2008'!CZ$7,IBA!D$87:D$92)</f>
        <v>9199</v>
      </c>
      <c r="DA35" s="88">
        <f>SUMIF(IBA!$A$87:$A$92,'2007-2008'!DA$7,IBA!E$87:E$92)</f>
        <v>8778</v>
      </c>
      <c r="DB35" s="88">
        <f>SUMIF(IBA!$A$87:$A$92,'2007-2008'!DB$7,IBA!F$87:F$92)</f>
        <v>9530</v>
      </c>
      <c r="DC35" s="88">
        <f>SUMIF(IBA!$A$87:$A$92,'2007-2008'!DC$7,IBA!G$87:G$92)</f>
        <v>9099</v>
      </c>
      <c r="DD35" s="88">
        <f>SUMIF(IBA!$A$87:$A$92,'2007-2008'!DD$7,IBA!H$87:H$92)</f>
        <v>10153</v>
      </c>
      <c r="DE35" s="88">
        <f>SUMIF(IBA!$A$87:$A$92,'2007-2008'!DE$7,IBA!I$87:I$92)</f>
        <v>9516</v>
      </c>
      <c r="DF35" s="88">
        <f>SUMIF(IBA!$A$87:$A$92,'2007-2008'!DF$7,IBA!J$87:J$92)</f>
        <v>9194</v>
      </c>
      <c r="DG35" s="88">
        <f>SUMIF(IBA!$A$87:$A$92,'2007-2008'!DG$7,IBA!K$87:K$92)</f>
        <v>9309</v>
      </c>
      <c r="DH35" s="88">
        <f>SUMIF(IBA!$A$87:$A$92,'2007-2008'!DH$7,IBA!L$87:L$92)</f>
        <v>9095</v>
      </c>
      <c r="DI35" s="88">
        <f>SUMIF(IBA!$A$87:$A$92,'2007-2008'!DI$7,IBA!M$87:M$92)</f>
        <v>10149</v>
      </c>
      <c r="DJ35" s="88">
        <f>SUMIF(IBA!$A$87:$A$92,'2007-2008'!DJ$7,IBA!N$87:N$92)</f>
        <v>9350</v>
      </c>
      <c r="DK35" s="88">
        <f>SUMIF(IBA!$A$87:$A$92,'2007-2008'!DK$7,IBA!O$87:O$92)</f>
        <v>7963</v>
      </c>
      <c r="DN35" s="88">
        <f>SUMIF(IBA!$A$87:$A$92,'2007-2008'!DN$7,IBA!D$87:D$92)</f>
        <v>9329</v>
      </c>
      <c r="DO35" s="88">
        <f>SUMIF(IBA!$A$87:$A$92,'2007-2008'!DO$7,IBA!E$87:E$92)</f>
        <v>9219</v>
      </c>
      <c r="DP35" s="88">
        <f>SUMIF(IBA!$A$87:$A$92,'2007-2008'!DP$7,IBA!F$87:F$92)</f>
        <v>9873</v>
      </c>
      <c r="DQ35" s="88">
        <f>SUMIF(IBA!$A$87:$A$92,'2007-2008'!DQ$7,IBA!G$87:G$92)</f>
        <v>11107</v>
      </c>
      <c r="DR35" s="88">
        <f>SUMIF(IBA!$A$87:$A$92,'2007-2008'!DR$7,IBA!H$87:H$92)</f>
        <v>10884</v>
      </c>
      <c r="DS35" s="88">
        <f>SUMIF(IBA!$A$87:$A$92,'2007-2008'!DS$7,IBA!I$87:I$92)</f>
        <v>10569</v>
      </c>
      <c r="DT35" s="88">
        <f>SUMIF(IBA!$A$87:$A$92,'2007-2008'!DT$7,IBA!J$87:J$92)</f>
        <v>10820</v>
      </c>
      <c r="DU35" s="88">
        <f>SUMIF(IBA!$A$87:$A$92,'2007-2008'!DU$7,IBA!K$87:K$92)</f>
        <v>9698</v>
      </c>
      <c r="DV35" s="88">
        <f>SUMIF(IBA!$A$87:$A$92,'2007-2008'!DV$7,IBA!L$87:L$92)</f>
        <v>9976</v>
      </c>
      <c r="DW35" s="88">
        <f>SUMIF(IBA!$A$87:$A$92,'2007-2008'!DW$7,IBA!M$87:M$92)</f>
        <v>9803</v>
      </c>
      <c r="DX35" s="88">
        <f>SUMIF(IBA!$A$87:$A$92,'2007-2008'!DX$7,IBA!N$87:N$92)</f>
        <v>7190</v>
      </c>
      <c r="DY35" s="88">
        <f>SUMIF(IBA!$A$87:$A$92,'2007-2008'!DY$7,IBA!O$87:O$92)</f>
        <v>6967</v>
      </c>
      <c r="DZ35"/>
    </row>
    <row r="36" spans="1:130" s="12" customFormat="1" ht="15.6">
      <c r="A36" s="100"/>
      <c r="B36" s="29" t="s">
        <v>8</v>
      </c>
      <c r="C36" s="87">
        <f>+CZ36</f>
        <v>1538</v>
      </c>
      <c r="D36" s="87">
        <f ca="1">OFFSET(CZ36,0,14,1,1)</f>
        <v>1162</v>
      </c>
      <c r="E36" s="87">
        <f ca="1">SUM(D36-C36)</f>
        <v>-376</v>
      </c>
      <c r="F36" s="22">
        <f ca="1">IF(E36=0,0,IF(C36=0,1,E36/C36))</f>
        <v>-0.24447334200260079</v>
      </c>
      <c r="G36" s="87">
        <f>SUMIF($C$6:F$6,G$5,$C36:F36)</f>
        <v>1538</v>
      </c>
      <c r="H36" s="87">
        <f ca="1">SUMIF($C$6:G$6,H$5,$C36:G36)</f>
        <v>1162</v>
      </c>
      <c r="I36" s="87">
        <f ca="1">SUM(H36-G36)</f>
        <v>-376</v>
      </c>
      <c r="J36" s="22">
        <f ca="1">IF(I36=0,0,IF(G36=0,1,I36/G36))</f>
        <v>-0.24447334200260079</v>
      </c>
      <c r="K36" s="87">
        <f>+DA36</f>
        <v>2212</v>
      </c>
      <c r="L36" s="87">
        <f ca="1">OFFSET(DA36,0,14,1,1)</f>
        <v>1720</v>
      </c>
      <c r="M36" s="87">
        <f ca="1">SUM(L36-K36)</f>
        <v>-492</v>
      </c>
      <c r="N36" s="22">
        <f ca="1">IF(M36=0,0,IF(K36=0,1,M36/K36))</f>
        <v>-0.22242314647377939</v>
      </c>
      <c r="O36" s="87">
        <f>SUMIF($C$6:N$6,O$5,$C36:N36)</f>
        <v>3750</v>
      </c>
      <c r="P36" s="87">
        <f ca="1">SUMIF($C$6:O$6,P$5,$C36:O36)</f>
        <v>2882</v>
      </c>
      <c r="Q36" s="87">
        <f ca="1">SUM(P36-O36)</f>
        <v>-868</v>
      </c>
      <c r="R36" s="22">
        <f ca="1">IF(Q36=0,0,IF(O36=0,1,Q36/O36))</f>
        <v>-0.23146666666666665</v>
      </c>
      <c r="S36" s="87">
        <f>+DB36</f>
        <v>2409</v>
      </c>
      <c r="T36" s="87">
        <f ca="1">OFFSET(DB36,0,14,1,1)</f>
        <v>1674</v>
      </c>
      <c r="U36" s="87">
        <f ca="1">SUM(T36-S36)</f>
        <v>-735</v>
      </c>
      <c r="V36" s="22">
        <f ca="1">IF(U36=0,0,IF(S36=0,1,U36/S36))</f>
        <v>-0.30510585305105853</v>
      </c>
      <c r="W36" s="87">
        <f>SUMIF($C$6:V$6,W$5,$C36:V36)</f>
        <v>6159</v>
      </c>
      <c r="X36" s="87">
        <f ca="1">SUMIF($C$6:W$6,X$5,$C36:W36)</f>
        <v>4556</v>
      </c>
      <c r="Y36" s="87">
        <f ca="1">SUM(X36-W36)</f>
        <v>-1603</v>
      </c>
      <c r="Z36" s="22">
        <f ca="1">IF(Y36=0,0,IF(W36=0,1,Y36/W36))</f>
        <v>-0.26026952427342098</v>
      </c>
      <c r="AA36" s="87">
        <f>+DC36</f>
        <v>1638</v>
      </c>
      <c r="AB36" s="87">
        <f ca="1">OFFSET(DC36,0,14,1,1)</f>
        <v>1457</v>
      </c>
      <c r="AC36" s="87">
        <f ca="1">SUM(AB36-AA36)</f>
        <v>-181</v>
      </c>
      <c r="AD36" s="22">
        <f ca="1">IF(AC36=0,0,IF(AA36=0,1,AC36/AA36))</f>
        <v>-0.1105006105006105</v>
      </c>
      <c r="AE36" s="87">
        <f>SUMIF($C$6:AD$6,AE$5,$C36:AD36)</f>
        <v>7797</v>
      </c>
      <c r="AF36" s="87">
        <f ca="1">SUMIF($C$6:AE$6,AF$5,$C36:AE36)</f>
        <v>6013</v>
      </c>
      <c r="AG36" s="87">
        <f ca="1">SUM(AF36-AE36)</f>
        <v>-1784</v>
      </c>
      <c r="AH36" s="22">
        <f ca="1">IF(AG36=0,0,IF(AE36=0,1,AG36/AE36))</f>
        <v>-0.22880595100679749</v>
      </c>
      <c r="AI36" s="87">
        <f>+DD36</f>
        <v>4744</v>
      </c>
      <c r="AJ36" s="87">
        <f ca="1">OFFSET(DD36,0,14,1,1)</f>
        <v>4782</v>
      </c>
      <c r="AK36" s="87">
        <f ca="1">SUM(AJ36-AI36)</f>
        <v>38</v>
      </c>
      <c r="AL36" s="22">
        <f ca="1">IF(AK36=0,0,IF(AI36=0,1,AK36/AI36))</f>
        <v>8.0101180438448567E-3</v>
      </c>
      <c r="AM36" s="87">
        <f>SUMIF($C$6:AL$6,AM$5,$C36:AL36)</f>
        <v>12541</v>
      </c>
      <c r="AN36" s="87">
        <f ca="1">SUMIF($C$6:AM$6,AN$5,$C36:AM36)</f>
        <v>10795</v>
      </c>
      <c r="AO36" s="87">
        <f ca="1">SUM(AN36-AM36)</f>
        <v>-1746</v>
      </c>
      <c r="AP36" s="22">
        <f ca="1">IF(AO36=0,0,IF(AM36=0,1,AO36/AM36))</f>
        <v>-0.13922334742046089</v>
      </c>
      <c r="AQ36" s="87">
        <f>+DE36</f>
        <v>7261</v>
      </c>
      <c r="AR36" s="87">
        <f ca="1">OFFSET(DE36,0,14,1,1)</f>
        <v>6636</v>
      </c>
      <c r="AS36" s="87">
        <f ca="1">SUM(AR36-AQ36)</f>
        <v>-625</v>
      </c>
      <c r="AT36" s="22">
        <f ca="1">IF(AS36=0,0,IF(AQ36=0,1,AS36/AQ36))</f>
        <v>-8.6076298030574303E-2</v>
      </c>
      <c r="AU36" s="87">
        <f>SUMIF($C$6:AT$6,AU$5,$C36:AT36)</f>
        <v>19802</v>
      </c>
      <c r="AV36" s="87">
        <f ca="1">SUMIF($C$6:AU$6,AV$5,$C36:AU36)</f>
        <v>17431</v>
      </c>
      <c r="AW36" s="87">
        <f ca="1">SUM(AV36-AU36)</f>
        <v>-2371</v>
      </c>
      <c r="AX36" s="22">
        <f ca="1">IF(AW36=0,0,IF(AU36=0,1,AW36/AU36))</f>
        <v>-0.11973538026461973</v>
      </c>
      <c r="AY36" s="87">
        <f>+DF36</f>
        <v>9198</v>
      </c>
      <c r="AZ36" s="87">
        <f ca="1">OFFSET(DF36,0,14,1,1)</f>
        <v>7731</v>
      </c>
      <c r="BA36" s="87">
        <f ca="1">SUM(AZ36-AY36)</f>
        <v>-1467</v>
      </c>
      <c r="BB36" s="22">
        <f ca="1">IF(BA36=0,0,IF(AY36=0,1,BA36/AY36))</f>
        <v>-0.15949119373776907</v>
      </c>
      <c r="BC36" s="87">
        <f>SUMIF($C$6:BB$6,BC$5,$C36:BB36)</f>
        <v>29000</v>
      </c>
      <c r="BD36" s="87">
        <f ca="1">SUMIF($C$6:BC$6,BD$5,$C36:BC36)</f>
        <v>25162</v>
      </c>
      <c r="BE36" s="87">
        <f ca="1">SUM(BD36-BC36)</f>
        <v>-3838</v>
      </c>
      <c r="BF36" s="22">
        <f ca="1">IF(BE36=0,0,IF(BC36=0,1,BE36/BC36))</f>
        <v>-0.13234482758620689</v>
      </c>
      <c r="BG36" s="87">
        <f>+DG36</f>
        <v>10619</v>
      </c>
      <c r="BH36" s="87">
        <f ca="1">OFFSET(DG36,0,14,1,1)</f>
        <v>9903</v>
      </c>
      <c r="BI36" s="87">
        <f ca="1">SUM(BH36-BG36)</f>
        <v>-716</v>
      </c>
      <c r="BJ36" s="22">
        <f ca="1">IF(BI36=0,0,IF(BG36=0,1,BI36/BG36))</f>
        <v>-6.7426311328750349E-2</v>
      </c>
      <c r="BK36" s="87">
        <f>SUMIF($C$6:BJ$6,BK$5,$C36:BJ36)</f>
        <v>39619</v>
      </c>
      <c r="BL36" s="87">
        <f ca="1">SUMIF($C$6:BK$6,BL$5,$C36:BK36)</f>
        <v>35065</v>
      </c>
      <c r="BM36" s="87">
        <f ca="1">SUM(BL36-BK36)</f>
        <v>-4554</v>
      </c>
      <c r="BN36" s="22">
        <f ca="1">IF(BM36=0,0,IF(BK36=0,1,BM36/BK36))</f>
        <v>-0.11494484969332895</v>
      </c>
      <c r="BO36" s="87">
        <f>+DH36</f>
        <v>6796</v>
      </c>
      <c r="BP36" s="87">
        <f ca="1">OFFSET(DH36,0,14,1,1)</f>
        <v>5395</v>
      </c>
      <c r="BQ36" s="87">
        <f ca="1">SUM(BP36-BO36)</f>
        <v>-1401</v>
      </c>
      <c r="BR36" s="22">
        <f ca="1">IF(BQ36=0,0,IF(BO36=0,1,BQ36/BO36))</f>
        <v>-0.20615067686874633</v>
      </c>
      <c r="BS36" s="87">
        <f>SUMIF($C$6:BR$6,BS$5,$C36:BR36)</f>
        <v>46415</v>
      </c>
      <c r="BT36" s="87">
        <f ca="1">SUMIF($C$6:BS$6,BT$5,$C36:BS36)</f>
        <v>40460</v>
      </c>
      <c r="BU36" s="87">
        <f ca="1">SUM(BT36-BS36)</f>
        <v>-5955</v>
      </c>
      <c r="BV36" s="22">
        <f ca="1">IF(BU36=0,0,IF(BS36=0,1,BU36/BS36))</f>
        <v>-0.12829904125821395</v>
      </c>
      <c r="BW36" s="87">
        <f>+DI36</f>
        <v>3334</v>
      </c>
      <c r="BX36" s="87">
        <f ca="1">OFFSET(DI36,0,14,1,1)</f>
        <v>2688</v>
      </c>
      <c r="BY36" s="87">
        <f ca="1">SUM(BX36-BW36)</f>
        <v>-646</v>
      </c>
      <c r="BZ36" s="22">
        <f ca="1">IF(BY36=0,0,IF(BW36=0,1,BY36/BW36))</f>
        <v>-0.19376124775044992</v>
      </c>
      <c r="CA36" s="87">
        <f>SUMIF($C$6:BZ$6,CA$5,$C36:BZ36)</f>
        <v>49749</v>
      </c>
      <c r="CB36" s="87">
        <f ca="1">SUMIF($C$6:CA$6,CB$5,$C36:CA36)</f>
        <v>43148</v>
      </c>
      <c r="CC36" s="87">
        <f ca="1">SUM(CB36-CA36)</f>
        <v>-6601</v>
      </c>
      <c r="CD36" s="22">
        <f ca="1">IF(CC36=0,0,IF(CA36=0,1,CC36/CA36))</f>
        <v>-0.13268608414239483</v>
      </c>
      <c r="CE36" s="87">
        <f>+DJ36</f>
        <v>1632</v>
      </c>
      <c r="CF36" s="87">
        <f ca="1">OFFSET(DJ36,0,14,1,1)</f>
        <v>1120</v>
      </c>
      <c r="CG36" s="87">
        <f ca="1">SUM(CF36-CE36)</f>
        <v>-512</v>
      </c>
      <c r="CH36" s="22">
        <f ca="1">IF(CG36=0,0,IF(CE36=0,1,CG36/CE36))</f>
        <v>-0.31372549019607843</v>
      </c>
      <c r="CI36" s="87">
        <f>SUMIF($C$6:CH$6,CI$5,$C36:CH36)</f>
        <v>51381</v>
      </c>
      <c r="CJ36" s="87">
        <f ca="1">SUMIF($C$6:CI$6,CJ$5,$C36:CI36)</f>
        <v>44268</v>
      </c>
      <c r="CK36" s="87">
        <f ca="1">SUM(CJ36-CI36)</f>
        <v>-7113</v>
      </c>
      <c r="CL36" s="22">
        <f ca="1">IF(CK36=0,0,IF(CI36=0,1,CK36/CI36))</f>
        <v>-0.13843638699130029</v>
      </c>
      <c r="CM36" s="87">
        <f>+DK36</f>
        <v>1079</v>
      </c>
      <c r="CN36" s="87">
        <f ca="1">OFFSET(DK36,0,14,1,1)</f>
        <v>734</v>
      </c>
      <c r="CO36" s="87">
        <f ca="1">SUM(CN36-CM36)</f>
        <v>-345</v>
      </c>
      <c r="CP36" s="22">
        <f ca="1">IF(CO36=0,0,IF(CM36=0,1,CO36/CM36))</f>
        <v>-0.31974050046339203</v>
      </c>
      <c r="CQ36" s="87">
        <f>SUMIF($C$6:CP$6,CQ$5,$C36:CP36)</f>
        <v>52460</v>
      </c>
      <c r="CR36" s="87">
        <f ca="1">SUMIF($C$6:CQ$6,CR$5,$C36:CQ36)</f>
        <v>45002</v>
      </c>
      <c r="CS36" s="87">
        <f ca="1">SUM(CR36-CQ36)</f>
        <v>-7458</v>
      </c>
      <c r="CT36" s="22">
        <f ca="1">IF(CS36=0,0,IF(CQ36=0,1,CS36/CQ36))</f>
        <v>-0.14216545939763631</v>
      </c>
      <c r="CW36" s="12" t="s">
        <v>77</v>
      </c>
      <c r="CX36" s="81" t="s">
        <v>8</v>
      </c>
      <c r="CY36" s="16"/>
      <c r="CZ36" s="88">
        <f>SUMIF(IBA!$A$101:$A$111,'2007-2008'!CZ$7,IBA!D$101:D$111)</f>
        <v>1538</v>
      </c>
      <c r="DA36" s="88">
        <f>SUMIF(IBA!$A$101:$A$111,'2007-2008'!DA$7,IBA!E$101:E$111)</f>
        <v>2212</v>
      </c>
      <c r="DB36" s="88">
        <f>SUMIF(IBA!$A$101:$A$111,'2007-2008'!DB$7,IBA!F$101:F$111)</f>
        <v>2409</v>
      </c>
      <c r="DC36" s="88">
        <f>SUMIF(IBA!$A$101:$A$111,'2007-2008'!DC$7,IBA!G$101:G$111)</f>
        <v>1638</v>
      </c>
      <c r="DD36" s="88">
        <f>SUMIF(IBA!$A$101:$A$111,'2007-2008'!DD$7,IBA!H$101:H$111)</f>
        <v>4744</v>
      </c>
      <c r="DE36" s="88">
        <f>SUMIF(IBA!$A$101:$A$111,'2007-2008'!DE$7,IBA!I$101:I$111)</f>
        <v>7261</v>
      </c>
      <c r="DF36" s="88">
        <f>SUMIF(IBA!$A$101:$A$111,'2007-2008'!DF$7,IBA!J$101:J$111)</f>
        <v>9198</v>
      </c>
      <c r="DG36" s="88">
        <f>SUMIF(IBA!$A$101:$A$111,'2007-2008'!DG$7,IBA!K$101:K$111)</f>
        <v>10619</v>
      </c>
      <c r="DH36" s="88">
        <f>SUMIF(IBA!$A$101:$A$111,'2007-2008'!DH$7,IBA!L$101:L$111)</f>
        <v>6796</v>
      </c>
      <c r="DI36" s="88">
        <f>SUMIF(IBA!$A$101:$A$111,'2007-2008'!DI$7,IBA!M$101:M$111)</f>
        <v>3334</v>
      </c>
      <c r="DJ36" s="88">
        <f>SUMIF(IBA!$A$101:$A$111,'2007-2008'!DJ$7,IBA!N$101:N$111)</f>
        <v>1632</v>
      </c>
      <c r="DK36" s="88">
        <f>SUMIF(IBA!$A$101:$A$111,'2007-2008'!DK$7,IBA!O$101:O$111)</f>
        <v>1079</v>
      </c>
      <c r="DN36" s="88">
        <f>SUMIF(IBA!$A$101:$A$111,'2007-2008'!DN$7,IBA!D$101:D$111)</f>
        <v>1162</v>
      </c>
      <c r="DO36" s="88">
        <f>SUMIF(IBA!$A$101:$A$111,'2007-2008'!DO$7,IBA!E$101:E$111)</f>
        <v>1720</v>
      </c>
      <c r="DP36" s="88">
        <f>SUMIF(IBA!$A$101:$A$111,'2007-2008'!DP$7,IBA!F$101:F$111)</f>
        <v>1674</v>
      </c>
      <c r="DQ36" s="88">
        <f>SUMIF(IBA!$A$101:$A$111,'2007-2008'!DQ$7,IBA!G$101:G$111)</f>
        <v>1457</v>
      </c>
      <c r="DR36" s="88">
        <f>SUMIF(IBA!$A$101:$A$111,'2007-2008'!DR$7,IBA!H$101:H$111)</f>
        <v>4782</v>
      </c>
      <c r="DS36" s="88">
        <f>SUMIF(IBA!$A$101:$A$111,'2007-2008'!DS$7,IBA!I$101:I$111)</f>
        <v>6636</v>
      </c>
      <c r="DT36" s="88">
        <f>SUMIF(IBA!$A$101:$A$111,'2007-2008'!DT$7,IBA!J$101:J$111)</f>
        <v>7731</v>
      </c>
      <c r="DU36" s="88">
        <f>SUMIF(IBA!$A$101:$A$111,'2007-2008'!DU$7,IBA!K$101:K$111)</f>
        <v>9903</v>
      </c>
      <c r="DV36" s="88">
        <f>SUMIF(IBA!$A$101:$A$111,'2007-2008'!DV$7,IBA!L$101:L$111)</f>
        <v>5395</v>
      </c>
      <c r="DW36" s="88">
        <f>SUMIF(IBA!$A$101:$A$111,'2007-2008'!DW$7,IBA!M$101:M$111)</f>
        <v>2688</v>
      </c>
      <c r="DX36" s="88">
        <f>SUMIF(IBA!$A$101:$A$111,'2007-2008'!DX$7,IBA!N$101:N$111)</f>
        <v>1120</v>
      </c>
      <c r="DY36" s="88">
        <f>SUMIF(IBA!$A$101:$A$111,'2007-2008'!DY$7,IBA!O$101:O$111)</f>
        <v>734</v>
      </c>
      <c r="DZ36"/>
    </row>
    <row r="37" spans="1:130" s="16" customFormat="1" ht="15.6">
      <c r="A37" s="90"/>
      <c r="B37" s="27" t="s">
        <v>9</v>
      </c>
      <c r="C37" s="14">
        <f>+SUM(C34:C36)</f>
        <v>128773</v>
      </c>
      <c r="D37" s="14">
        <f ca="1">+SUM(D34:D36)</f>
        <v>137301</v>
      </c>
      <c r="E37" s="14">
        <f ca="1">SUM(E34:E36)</f>
        <v>8528</v>
      </c>
      <c r="F37" s="15">
        <f ca="1">IF(E37=0,0,IF(C37=0,1,E37/C37))</f>
        <v>6.6225062707244528E-2</v>
      </c>
      <c r="G37" s="14">
        <f>SUM(G34:G36)</f>
        <v>128773</v>
      </c>
      <c r="H37" s="14">
        <f ca="1">SUM(H34:H36)</f>
        <v>137301</v>
      </c>
      <c r="I37" s="14">
        <f ca="1">SUM(I34:I36)</f>
        <v>8528</v>
      </c>
      <c r="J37" s="15">
        <f ca="1">IF(I37=0,0,IF(G37=0,1,I37/G37))</f>
        <v>6.6225062707244528E-2</v>
      </c>
      <c r="K37" s="14">
        <f>+SUM(K34:K36)</f>
        <v>122006</v>
      </c>
      <c r="L37" s="14">
        <f ca="1">+SUM(L34:L36)</f>
        <v>134155</v>
      </c>
      <c r="M37" s="14">
        <f ca="1">SUM(M34:M36)</f>
        <v>12149</v>
      </c>
      <c r="N37" s="15">
        <f ca="1">IF(M37=0,0,IF(K37=0,1,M37/K37))</f>
        <v>9.9577069980164912E-2</v>
      </c>
      <c r="O37" s="14">
        <f>SUM(O34:O36)</f>
        <v>250779</v>
      </c>
      <c r="P37" s="14">
        <f ca="1">SUM(P34:P36)</f>
        <v>271456</v>
      </c>
      <c r="Q37" s="14">
        <f ca="1">SUM(Q34:Q36)</f>
        <v>20677</v>
      </c>
      <c r="R37" s="15">
        <f ca="1">IF(Q37=0,0,IF(O37=0,1,Q37/O37))</f>
        <v>8.2451082427156985E-2</v>
      </c>
      <c r="S37" s="14">
        <f>+SUM(S34:S36)</f>
        <v>151512</v>
      </c>
      <c r="T37" s="14">
        <f ca="1">+SUM(T34:T36)</f>
        <v>152362</v>
      </c>
      <c r="U37" s="14">
        <f ca="1">SUM(U34:U36)</f>
        <v>850</v>
      </c>
      <c r="V37" s="15">
        <f ca="1">IF(U37=0,0,IF(S37=0,1,U37/S37))</f>
        <v>5.6101166904271608E-3</v>
      </c>
      <c r="W37" s="14">
        <f>SUM(W34:W36)</f>
        <v>402291</v>
      </c>
      <c r="X37" s="14">
        <f ca="1">SUM(X34:X36)</f>
        <v>423818</v>
      </c>
      <c r="Y37" s="14">
        <f ca="1">SUM(Y34:Y36)</f>
        <v>21527</v>
      </c>
      <c r="Z37" s="15">
        <f ca="1">IF(Y37=0,0,IF(W37=0,1,Y37/W37))</f>
        <v>5.3511015657819835E-2</v>
      </c>
      <c r="AA37" s="14">
        <f>+SUM(AA34:AA36)</f>
        <v>142537</v>
      </c>
      <c r="AB37" s="14">
        <f ca="1">+SUM(AB34:AB36)</f>
        <v>150897</v>
      </c>
      <c r="AC37" s="14">
        <f ca="1">SUM(AC34:AC36)</f>
        <v>8360</v>
      </c>
      <c r="AD37" s="15">
        <f ca="1">IF(AC37=0,0,IF(AA37=0,1,AC37/AA37))</f>
        <v>5.8651437872271762E-2</v>
      </c>
      <c r="AE37" s="14">
        <f>SUM(AE34:AE36)</f>
        <v>544828</v>
      </c>
      <c r="AF37" s="14">
        <f ca="1">SUM(AF34:AF36)</f>
        <v>574715</v>
      </c>
      <c r="AG37" s="14">
        <f ca="1">SUM(AG34:AG36)</f>
        <v>29887</v>
      </c>
      <c r="AH37" s="15">
        <f ca="1">IF(AG37=0,0,IF(AE37=0,1,AG37/AE37))</f>
        <v>5.4855844413282721E-2</v>
      </c>
      <c r="AI37" s="14">
        <f>+SUM(AI34:AI36)</f>
        <v>160341</v>
      </c>
      <c r="AJ37" s="14">
        <f ca="1">+SUM(AJ34:AJ36)</f>
        <v>173651</v>
      </c>
      <c r="AK37" s="14">
        <f ca="1">SUM(AK34:AK36)</f>
        <v>13310</v>
      </c>
      <c r="AL37" s="15">
        <f ca="1">IF(AK37=0,0,IF(AI37=0,1,AK37/AI37))</f>
        <v>8.3010583693503226E-2</v>
      </c>
      <c r="AM37" s="14">
        <f>SUM(AM34:AM36)</f>
        <v>705169</v>
      </c>
      <c r="AN37" s="14">
        <f ca="1">SUM(AN34:AN36)</f>
        <v>748366</v>
      </c>
      <c r="AO37" s="14">
        <f ca="1">SUM(AO34:AO36)</f>
        <v>43197</v>
      </c>
      <c r="AP37" s="15">
        <f ca="1">IF(AO37=0,0,IF(AM37=0,1,AO37/AM37))</f>
        <v>6.1257655966158467E-2</v>
      </c>
      <c r="AQ37" s="14">
        <f>+SUM(AQ34:AQ36)</f>
        <v>172628</v>
      </c>
      <c r="AR37" s="14">
        <f ca="1">+SUM(AR34:AR36)</f>
        <v>176864</v>
      </c>
      <c r="AS37" s="14">
        <f ca="1">SUM(AS34:AS36)</f>
        <v>4236</v>
      </c>
      <c r="AT37" s="15">
        <f ca="1">IF(AS37=0,0,IF(AQ37=0,1,AS37/AQ37))</f>
        <v>2.4538313599184375E-2</v>
      </c>
      <c r="AU37" s="14">
        <f>SUM(AU34:AU36)</f>
        <v>877797</v>
      </c>
      <c r="AV37" s="14">
        <f ca="1">SUM(AV34:AV36)</f>
        <v>925230</v>
      </c>
      <c r="AW37" s="14">
        <f ca="1">SUM(AW34:AW36)</f>
        <v>47433</v>
      </c>
      <c r="AX37" s="15">
        <f ca="1">IF(AW37=0,0,IF(AU37=0,1,AW37/AU37))</f>
        <v>5.4036411607695171E-2</v>
      </c>
      <c r="AY37" s="14">
        <f>+SUM(AY34:AY36)</f>
        <v>196712</v>
      </c>
      <c r="AZ37" s="14">
        <f ca="1">+SUM(AZ34:AZ36)</f>
        <v>198739</v>
      </c>
      <c r="BA37" s="14">
        <f ca="1">SUM(BA34:BA36)</f>
        <v>2027</v>
      </c>
      <c r="BB37" s="15">
        <f ca="1">IF(BA37=0,0,IF(AY37=0,1,BA37/AY37))</f>
        <v>1.0304404408475335E-2</v>
      </c>
      <c r="BC37" s="14">
        <f>SUM(BC34:BC36)</f>
        <v>1074509</v>
      </c>
      <c r="BD37" s="14">
        <f ca="1">SUM(BD34:BD36)</f>
        <v>1123969</v>
      </c>
      <c r="BE37" s="14">
        <f ca="1">SUM(BE34:BE36)</f>
        <v>49460</v>
      </c>
      <c r="BF37" s="15">
        <f ca="1">IF(BE37=0,0,IF(BC37=0,1,BE37/BC37))</f>
        <v>4.6030326409550779E-2</v>
      </c>
      <c r="BG37" s="14">
        <f>+SUM(BG34:BG36)</f>
        <v>197003</v>
      </c>
      <c r="BH37" s="14">
        <f ca="1">+SUM(BH34:BH36)</f>
        <v>205901</v>
      </c>
      <c r="BI37" s="14">
        <f ca="1">SUM(BI34:BI36)</f>
        <v>8898</v>
      </c>
      <c r="BJ37" s="15">
        <f ca="1">IF(BI37=0,0,IF(BG37=0,1,BI37/BG37))</f>
        <v>4.5166824870687246E-2</v>
      </c>
      <c r="BK37" s="14">
        <f>SUM(BK34:BK36)</f>
        <v>1271512</v>
      </c>
      <c r="BL37" s="14">
        <f ca="1">SUM(BL34:BL36)</f>
        <v>1329870</v>
      </c>
      <c r="BM37" s="14">
        <f ca="1">SUM(BM34:BM36)</f>
        <v>58358</v>
      </c>
      <c r="BN37" s="15">
        <f ca="1">IF(BM37=0,0,IF(BK37=0,1,BM37/BK37))</f>
        <v>4.5896538923738038E-2</v>
      </c>
      <c r="BO37" s="14">
        <f>+SUM(BO34:BO36)</f>
        <v>173214</v>
      </c>
      <c r="BP37" s="14">
        <f ca="1">+SUM(BP34:BP36)</f>
        <v>171909</v>
      </c>
      <c r="BQ37" s="14">
        <f ca="1">SUM(BQ34:BQ36)</f>
        <v>-1305</v>
      </c>
      <c r="BR37" s="15">
        <f ca="1">IF(BQ37=0,0,IF(BO37=0,1,BQ37/BO37))</f>
        <v>-7.5340330458277044E-3</v>
      </c>
      <c r="BS37" s="14">
        <f>SUM(BS34:BS36)</f>
        <v>1444726</v>
      </c>
      <c r="BT37" s="14">
        <f ca="1">SUM(BT34:BT36)</f>
        <v>1501779</v>
      </c>
      <c r="BU37" s="14">
        <f ca="1">SUM(BU34:BU36)</f>
        <v>57053</v>
      </c>
      <c r="BV37" s="15">
        <f ca="1">IF(BU37=0,0,IF(BS37=0,1,BU37/BS37))</f>
        <v>3.9490533152999253E-2</v>
      </c>
      <c r="BW37" s="14">
        <f>+SUM(BW34:BW36)</f>
        <v>167803</v>
      </c>
      <c r="BX37" s="14">
        <f ca="1">+SUM(BX34:BX36)</f>
        <v>155300</v>
      </c>
      <c r="BY37" s="14">
        <f ca="1">SUM(BY34:BY36)</f>
        <v>-12503</v>
      </c>
      <c r="BZ37" s="15">
        <f ca="1">IF(BY37=0,0,IF(BW37=0,1,BY37/BW37))</f>
        <v>-7.4509990882165394E-2</v>
      </c>
      <c r="CA37" s="14">
        <f>SUM(CA34:CA36)</f>
        <v>1612529</v>
      </c>
      <c r="CB37" s="14">
        <f ca="1">SUM(CB34:CB36)</f>
        <v>1657079</v>
      </c>
      <c r="CC37" s="14">
        <f ca="1">SUM(CC34:CC36)</f>
        <v>44550</v>
      </c>
      <c r="CD37" s="15">
        <f ca="1">IF(CC37=0,0,IF(CA37=0,1,CC37/CA37))</f>
        <v>2.7627410111694114E-2</v>
      </c>
      <c r="CE37" s="14">
        <f>+SUM(CE34:CE36)</f>
        <v>152636</v>
      </c>
      <c r="CF37" s="14">
        <f ca="1">+SUM(CF34:CF36)</f>
        <v>126101</v>
      </c>
      <c r="CG37" s="14">
        <f ca="1">SUM(CG34:CG36)</f>
        <v>-26535</v>
      </c>
      <c r="CH37" s="15">
        <f ca="1">IF(CG37=0,0,IF(CE37=0,1,CG37/CE37))</f>
        <v>-0.17384496449068371</v>
      </c>
      <c r="CI37" s="14">
        <f>SUM(CI34:CI36)</f>
        <v>1765165</v>
      </c>
      <c r="CJ37" s="14">
        <f ca="1">SUM(CJ34:CJ36)</f>
        <v>1783180</v>
      </c>
      <c r="CK37" s="14">
        <f ca="1">SUM(CK34:CK36)</f>
        <v>18015</v>
      </c>
      <c r="CL37" s="15">
        <f ca="1">IF(CK37=0,0,IF(CI37=0,1,CK37/CI37))</f>
        <v>1.020584477938323E-2</v>
      </c>
      <c r="CM37" s="14">
        <f>+SUM(CM34:CM36)</f>
        <v>150660</v>
      </c>
      <c r="CN37" s="14">
        <f ca="1">+SUM(CN34:CN36)</f>
        <v>123555</v>
      </c>
      <c r="CO37" s="14">
        <f ca="1">SUM(CO34:CO36)</f>
        <v>-27105</v>
      </c>
      <c r="CP37" s="15">
        <f ca="1">IF(CO37=0,0,IF(CM37=0,1,CO37/CM37))</f>
        <v>-0.1799084030266826</v>
      </c>
      <c r="CQ37" s="14">
        <f>SUM(CQ34:CQ36)</f>
        <v>1915825</v>
      </c>
      <c r="CR37" s="14">
        <f ca="1">SUM(CR34:CR36)</f>
        <v>1906735</v>
      </c>
      <c r="CS37" s="14">
        <f ca="1">SUM(CS34:CS36)</f>
        <v>-9090</v>
      </c>
      <c r="CT37" s="15">
        <f ca="1">IF(CS37=0,0,IF(CQ37=0,1,CS37/CQ37))</f>
        <v>-4.7446922344159823E-3</v>
      </c>
      <c r="CW37" s="12"/>
      <c r="CX37" s="12"/>
      <c r="CZ37" s="89"/>
      <c r="DA37" s="89"/>
      <c r="DB37" s="89"/>
      <c r="DC37" s="89"/>
      <c r="DD37" s="89"/>
      <c r="DE37" s="89"/>
      <c r="DF37" s="89"/>
      <c r="DG37" s="89"/>
      <c r="DH37" s="89"/>
      <c r="DI37" s="89"/>
      <c r="DJ37" s="89"/>
      <c r="DK37" s="89"/>
      <c r="DL37" s="12"/>
      <c r="DM37" s="12"/>
      <c r="DN37" s="89"/>
      <c r="DO37" s="89"/>
      <c r="DP37" s="89"/>
      <c r="DQ37" s="89"/>
      <c r="DR37" s="89"/>
      <c r="DS37" s="89"/>
      <c r="DT37" s="89"/>
      <c r="DU37" s="89"/>
      <c r="DV37" s="89"/>
      <c r="DW37" s="89"/>
      <c r="DX37" s="89"/>
      <c r="DY37" s="89"/>
      <c r="DZ37"/>
    </row>
    <row r="38" spans="1:130" s="12" customFormat="1" ht="15.6">
      <c r="A38" s="92"/>
      <c r="B38" s="28"/>
      <c r="C38" s="9"/>
      <c r="D38" s="9"/>
      <c r="E38" s="10"/>
      <c r="F38" s="11"/>
      <c r="G38" s="9"/>
      <c r="H38" s="13"/>
      <c r="I38" s="10"/>
      <c r="J38" s="11"/>
      <c r="K38" s="9"/>
      <c r="L38" s="9"/>
      <c r="M38" s="10"/>
      <c r="N38" s="11"/>
      <c r="O38" s="9"/>
      <c r="P38" s="13"/>
      <c r="Q38" s="10"/>
      <c r="R38" s="11"/>
      <c r="S38" s="9"/>
      <c r="T38" s="9"/>
      <c r="U38" s="10"/>
      <c r="V38" s="11"/>
      <c r="W38" s="9"/>
      <c r="X38" s="13"/>
      <c r="Y38" s="10"/>
      <c r="Z38" s="11"/>
      <c r="AA38" s="9"/>
      <c r="AB38" s="9"/>
      <c r="AC38" s="10"/>
      <c r="AD38" s="11"/>
      <c r="AE38" s="9"/>
      <c r="AF38" s="13"/>
      <c r="AG38" s="10"/>
      <c r="AH38" s="11"/>
      <c r="AI38" s="9"/>
      <c r="AJ38" s="9"/>
      <c r="AK38" s="10"/>
      <c r="AL38" s="11"/>
      <c r="AM38" s="9"/>
      <c r="AN38" s="13"/>
      <c r="AO38" s="10"/>
      <c r="AP38" s="11"/>
      <c r="AQ38" s="9"/>
      <c r="AR38" s="9"/>
      <c r="AS38" s="10"/>
      <c r="AT38" s="11"/>
      <c r="AU38" s="9"/>
      <c r="AV38" s="13"/>
      <c r="AW38" s="10"/>
      <c r="AX38" s="11"/>
      <c r="AY38" s="9"/>
      <c r="AZ38" s="9"/>
      <c r="BA38" s="10"/>
      <c r="BB38" s="11"/>
      <c r="BC38" s="9"/>
      <c r="BD38" s="13"/>
      <c r="BE38" s="10"/>
      <c r="BF38" s="11"/>
      <c r="BG38" s="9"/>
      <c r="BH38" s="9"/>
      <c r="BI38" s="10"/>
      <c r="BJ38" s="11"/>
      <c r="BK38" s="9"/>
      <c r="BL38" s="13"/>
      <c r="BM38" s="10"/>
      <c r="BN38" s="11"/>
      <c r="BO38" s="9"/>
      <c r="BP38" s="9"/>
      <c r="BQ38" s="10"/>
      <c r="BR38" s="11"/>
      <c r="BS38" s="9"/>
      <c r="BT38" s="13"/>
      <c r="BU38" s="10"/>
      <c r="BV38" s="11"/>
      <c r="BW38" s="9"/>
      <c r="BX38" s="9"/>
      <c r="BY38" s="10"/>
      <c r="BZ38" s="11"/>
      <c r="CA38" s="9"/>
      <c r="CB38" s="13"/>
      <c r="CC38" s="10"/>
      <c r="CD38" s="11"/>
      <c r="CE38" s="9"/>
      <c r="CF38" s="9"/>
      <c r="CG38" s="10"/>
      <c r="CH38" s="11"/>
      <c r="CI38" s="9"/>
      <c r="CJ38" s="13"/>
      <c r="CK38" s="10"/>
      <c r="CL38" s="11"/>
      <c r="CM38" s="9"/>
      <c r="CN38" s="9"/>
      <c r="CO38" s="10"/>
      <c r="CP38" s="11"/>
      <c r="CQ38" s="9"/>
      <c r="CR38" s="13"/>
      <c r="CS38" s="10"/>
      <c r="CT38" s="11"/>
      <c r="CY38" s="16"/>
      <c r="CZ38" s="89"/>
      <c r="DA38" s="89"/>
      <c r="DB38" s="89"/>
      <c r="DC38" s="89"/>
      <c r="DD38" s="89"/>
      <c r="DE38" s="89"/>
      <c r="DF38" s="89"/>
      <c r="DG38" s="89"/>
      <c r="DH38" s="89"/>
      <c r="DI38" s="89"/>
      <c r="DJ38" s="89"/>
      <c r="DK38" s="89"/>
      <c r="DN38" s="89"/>
      <c r="DO38" s="89"/>
      <c r="DP38" s="89"/>
      <c r="DQ38" s="89"/>
      <c r="DR38" s="89"/>
      <c r="DS38" s="89"/>
      <c r="DT38" s="89"/>
      <c r="DU38" s="89"/>
      <c r="DV38" s="89"/>
      <c r="DW38" s="89"/>
      <c r="DX38" s="89"/>
      <c r="DY38" s="89"/>
      <c r="DZ38"/>
    </row>
    <row r="39" spans="1:130" s="12" customFormat="1" ht="15" customHeight="1">
      <c r="A39" s="99"/>
      <c r="B39" s="31" t="s">
        <v>6</v>
      </c>
      <c r="C39" s="21">
        <f>+CZ39</f>
        <v>189886</v>
      </c>
      <c r="D39" s="21">
        <f ca="1">OFFSET(CZ39,0,14,1,1)</f>
        <v>188607</v>
      </c>
      <c r="E39" s="21">
        <f ca="1">SUM(D39-C39)</f>
        <v>-1279</v>
      </c>
      <c r="F39" s="22">
        <f ca="1">IF(E39=0,0,IF(C39=0,1,E39/C39))</f>
        <v>-6.7356203195601573E-3</v>
      </c>
      <c r="G39" s="21">
        <f>SUMIF($C$6:F$6,G$5,$C39:F39)</f>
        <v>189886</v>
      </c>
      <c r="H39" s="21">
        <f ca="1">SUMIF($C$6:G$6,H$5,$C39:G39)</f>
        <v>188607</v>
      </c>
      <c r="I39" s="21">
        <f ca="1">SUM(H39-G39)</f>
        <v>-1279</v>
      </c>
      <c r="J39" s="22">
        <f ca="1">IF(I39=0,0,IF(G39=0,1,I39/G39))</f>
        <v>-6.7356203195601573E-3</v>
      </c>
      <c r="K39" s="21">
        <f>+DA39</f>
        <v>168896</v>
      </c>
      <c r="L39" s="21">
        <f ca="1">OFFSET(DA39,0,14,1,1)</f>
        <v>174232</v>
      </c>
      <c r="M39" s="21">
        <f ca="1">SUM(L39-K39)</f>
        <v>5336</v>
      </c>
      <c r="N39" s="22">
        <f ca="1">IF(M39=0,0,IF(K39=0,1,M39/K39))</f>
        <v>3.1593406593406592E-2</v>
      </c>
      <c r="O39" s="21">
        <f>SUMIF($C$6:N$6,O$5,$C39:N39)</f>
        <v>358782</v>
      </c>
      <c r="P39" s="21">
        <f ca="1">SUMIF($C$6:O$6,P$5,$C39:O39)</f>
        <v>362839</v>
      </c>
      <c r="Q39" s="21">
        <f ca="1">SUM(P39-O39)</f>
        <v>4057</v>
      </c>
      <c r="R39" s="22">
        <f ca="1">IF(Q39=0,0,IF(O39=0,1,Q39/O39))</f>
        <v>1.1307702170120016E-2</v>
      </c>
      <c r="S39" s="21">
        <f>+DB39</f>
        <v>196800</v>
      </c>
      <c r="T39" s="21">
        <f ca="1">OFFSET(DB39,0,14,1,1)</f>
        <v>189107</v>
      </c>
      <c r="U39" s="21">
        <f ca="1">SUM(T39-S39)</f>
        <v>-7693</v>
      </c>
      <c r="V39" s="22">
        <f ca="1">IF(U39=0,0,IF(S39=0,1,U39/S39))</f>
        <v>-3.9090447154471547E-2</v>
      </c>
      <c r="W39" s="21">
        <f>SUMIF($C$6:V$6,W$5,$C39:V39)</f>
        <v>555582</v>
      </c>
      <c r="X39" s="21">
        <f ca="1">SUMIF($C$6:W$6,X$5,$C39:W39)</f>
        <v>551946</v>
      </c>
      <c r="Y39" s="21">
        <f ca="1">SUM(X39-W39)</f>
        <v>-3636</v>
      </c>
      <c r="Z39" s="22">
        <f ca="1">IF(Y39=0,0,IF(W39=0,1,Y39/W39))</f>
        <v>-6.5444884823482406E-3</v>
      </c>
      <c r="AA39" s="21">
        <f>+DC39</f>
        <v>194547</v>
      </c>
      <c r="AB39" s="21">
        <f ca="1">OFFSET(DC39,0,14,1,1)</f>
        <v>202428</v>
      </c>
      <c r="AC39" s="21">
        <f ca="1">SUM(AB39-AA39)</f>
        <v>7881</v>
      </c>
      <c r="AD39" s="22">
        <f ca="1">IF(AC39=0,0,IF(AA39=0,1,AC39/AA39))</f>
        <v>4.0509491279742169E-2</v>
      </c>
      <c r="AE39" s="21">
        <f>SUMIF($C$6:AD$6,AE$5,$C39:AD39)</f>
        <v>750129</v>
      </c>
      <c r="AF39" s="21">
        <f ca="1">SUMIF($C$6:AE$6,AF$5,$C39:AE39)</f>
        <v>754374</v>
      </c>
      <c r="AG39" s="21">
        <f ca="1">SUM(AF39-AE39)</f>
        <v>4245</v>
      </c>
      <c r="AH39" s="22">
        <f ca="1">IF(AG39=0,0,IF(AE39=0,1,AG39/AE39))</f>
        <v>5.6590266474166448E-3</v>
      </c>
      <c r="AI39" s="21">
        <f>+DD39</f>
        <v>217339</v>
      </c>
      <c r="AJ39" s="21">
        <f ca="1">OFFSET(DD39,0,14,1,1)</f>
        <v>224518</v>
      </c>
      <c r="AK39" s="21">
        <f ca="1">SUM(AJ39-AI39)</f>
        <v>7179</v>
      </c>
      <c r="AL39" s="22">
        <f ca="1">IF(AK39=0,0,IF(AI39=0,1,AK39/AI39))</f>
        <v>3.3031347342170524E-2</v>
      </c>
      <c r="AM39" s="21">
        <f>SUMIF($C$6:AL$6,AM$5,$C39:AL39)</f>
        <v>967468</v>
      </c>
      <c r="AN39" s="21">
        <f ca="1">SUMIF($C$6:AM$6,AN$5,$C39:AM39)</f>
        <v>978892</v>
      </c>
      <c r="AO39" s="21">
        <f ca="1">SUM(AN39-AM39)</f>
        <v>11424</v>
      </c>
      <c r="AP39" s="22">
        <f ca="1">IF(AO39=0,0,IF(AM39=0,1,AO39/AM39))</f>
        <v>1.1808142491534604E-2</v>
      </c>
      <c r="AQ39" s="21">
        <f>+DE39</f>
        <v>219556</v>
      </c>
      <c r="AR39" s="21">
        <f ca="1">OFFSET(DE39,0,14,1,1)</f>
        <v>223574</v>
      </c>
      <c r="AS39" s="21">
        <f ca="1">SUM(AR39-AQ39)</f>
        <v>4018</v>
      </c>
      <c r="AT39" s="22">
        <f ca="1">IF(AS39=0,0,IF(AQ39=0,1,AS39/AQ39))</f>
        <v>1.8300570241760645E-2</v>
      </c>
      <c r="AU39" s="21">
        <f>SUMIF($C$6:AT$6,AU$5,$C39:AT39)</f>
        <v>1187024</v>
      </c>
      <c r="AV39" s="21">
        <f ca="1">SUMIF($C$6:AU$6,AV$5,$C39:AU39)</f>
        <v>1202466</v>
      </c>
      <c r="AW39" s="21">
        <f ca="1">SUM(AV39-AU39)</f>
        <v>15442</v>
      </c>
      <c r="AX39" s="22">
        <f ca="1">IF(AW39=0,0,IF(AU39=0,1,AW39/AU39))</f>
        <v>1.3009004030247072E-2</v>
      </c>
      <c r="AY39" s="21">
        <f>+DF39</f>
        <v>232698</v>
      </c>
      <c r="AZ39" s="21">
        <f ca="1">OFFSET(DF39,0,14,1,1)</f>
        <v>231945</v>
      </c>
      <c r="BA39" s="21">
        <f ca="1">SUM(AZ39-AY39)</f>
        <v>-753</v>
      </c>
      <c r="BB39" s="22">
        <f ca="1">IF(BA39=0,0,IF(AY39=0,1,BA39/AY39))</f>
        <v>-3.235953897326148E-3</v>
      </c>
      <c r="BC39" s="21">
        <f>SUMIF($C$6:BB$6,BC$5,$C39:BB39)</f>
        <v>1419722</v>
      </c>
      <c r="BD39" s="21">
        <f ca="1">SUMIF($C$6:BC$6,BD$5,$C39:BC39)</f>
        <v>1434411</v>
      </c>
      <c r="BE39" s="21">
        <f ca="1">SUM(BD39-BC39)</f>
        <v>14689</v>
      </c>
      <c r="BF39" s="22">
        <f ca="1">IF(BE39=0,0,IF(BC39=0,1,BE39/BC39))</f>
        <v>1.0346391758386501E-2</v>
      </c>
      <c r="BG39" s="21">
        <f>+DG39</f>
        <v>231995</v>
      </c>
      <c r="BH39" s="21">
        <f ca="1">OFFSET(DG39,0,14,1,1)</f>
        <v>230839</v>
      </c>
      <c r="BI39" s="21">
        <f ca="1">SUM(BH39-BG39)</f>
        <v>-1156</v>
      </c>
      <c r="BJ39" s="22">
        <f ca="1">IF(BI39=0,0,IF(BG39=0,1,BI39/BG39))</f>
        <v>-4.9828660100433202E-3</v>
      </c>
      <c r="BK39" s="21">
        <f>SUMIF($C$6:BJ$6,BK$5,$C39:BJ39)</f>
        <v>1651717</v>
      </c>
      <c r="BL39" s="21">
        <f ca="1">SUMIF($C$6:BK$6,BL$5,$C39:BK39)</f>
        <v>1665250</v>
      </c>
      <c r="BM39" s="21">
        <f ca="1">SUM(BL39-BK39)</f>
        <v>13533</v>
      </c>
      <c r="BN39" s="22">
        <f ca="1">IF(BM39=0,0,IF(BK39=0,1,BM39/BK39))</f>
        <v>8.1932921923065505E-3</v>
      </c>
      <c r="BO39" s="21">
        <f>+DH39</f>
        <v>215675</v>
      </c>
      <c r="BP39" s="21">
        <f ca="1">OFFSET(DH39,0,14,1,1)</f>
        <v>211459</v>
      </c>
      <c r="BQ39" s="21">
        <f ca="1">SUM(BP39-BO39)</f>
        <v>-4216</v>
      </c>
      <c r="BR39" s="22">
        <f ca="1">IF(BQ39=0,0,IF(BO39=0,1,BQ39/BO39))</f>
        <v>-1.9547930914570535E-2</v>
      </c>
      <c r="BS39" s="21">
        <f>SUMIF($C$6:BR$6,BS$5,$C39:BR39)</f>
        <v>1867392</v>
      </c>
      <c r="BT39" s="21">
        <f ca="1">SUMIF($C$6:BS$6,BT$5,$C39:BS39)</f>
        <v>1876709</v>
      </c>
      <c r="BU39" s="21">
        <f ca="1">SUM(BT39-BS39)</f>
        <v>9317</v>
      </c>
      <c r="BV39" s="22">
        <f ca="1">IF(BU39=0,0,IF(BS39=0,1,BU39/BS39))</f>
        <v>4.9893112961820552E-3</v>
      </c>
      <c r="BW39" s="21">
        <f>+DI39</f>
        <v>222655</v>
      </c>
      <c r="BX39" s="21">
        <f ca="1">OFFSET(DI39,0,14,1,1)</f>
        <v>209896</v>
      </c>
      <c r="BY39" s="21">
        <f ca="1">SUM(BX39-BW39)</f>
        <v>-12759</v>
      </c>
      <c r="BZ39" s="22">
        <f ca="1">IF(BY39=0,0,IF(BW39=0,1,BY39/BW39))</f>
        <v>-5.7303900653477353E-2</v>
      </c>
      <c r="CA39" s="21">
        <f>SUMIF($C$6:BZ$6,CA$5,$C39:BZ39)</f>
        <v>2090047</v>
      </c>
      <c r="CB39" s="21">
        <f ca="1">SUMIF($C$6:CA$6,CB$5,$C39:CA39)</f>
        <v>2086605</v>
      </c>
      <c r="CC39" s="21">
        <f ca="1">SUM(CB39-CA39)</f>
        <v>-3442</v>
      </c>
      <c r="CD39" s="22">
        <f ca="1">IF(CC39=0,0,IF(CA39=0,1,CC39/CA39))</f>
        <v>-1.6468529176616603E-3</v>
      </c>
      <c r="CE39" s="21">
        <f>+DJ39</f>
        <v>201811</v>
      </c>
      <c r="CF39" s="21">
        <f ca="1">OFFSET(DJ39,0,14,1,1)</f>
        <v>194821</v>
      </c>
      <c r="CG39" s="21">
        <f ca="1">SUM(CF39-CE39)</f>
        <v>-6990</v>
      </c>
      <c r="CH39" s="22">
        <f ca="1">IF(CG39=0,0,IF(CE39=0,1,CG39/CE39))</f>
        <v>-3.4636367690561963E-2</v>
      </c>
      <c r="CI39" s="21">
        <f>SUMIF($C$6:CH$6,CI$5,$C39:CH39)</f>
        <v>2291858</v>
      </c>
      <c r="CJ39" s="21">
        <f ca="1">SUMIF($C$6:CI$6,CJ$5,$C39:CI39)</f>
        <v>2281426</v>
      </c>
      <c r="CK39" s="21">
        <f ca="1">SUM(CJ39-CI39)</f>
        <v>-10432</v>
      </c>
      <c r="CL39" s="22">
        <f ca="1">IF(CK39=0,0,IF(CI39=0,1,CK39/CI39))</f>
        <v>-4.5517654235122766E-3</v>
      </c>
      <c r="CM39" s="21">
        <f>+DK39</f>
        <v>184655</v>
      </c>
      <c r="CN39" s="21">
        <f ca="1">OFFSET(DK39,0,14,1,1)</f>
        <v>187081</v>
      </c>
      <c r="CO39" s="21">
        <f ca="1">SUM(CN39-CM39)</f>
        <v>2426</v>
      </c>
      <c r="CP39" s="22">
        <f ca="1">IF(CO39=0,0,IF(CM39=0,1,CO39/CM39))</f>
        <v>1.3138014134466979E-2</v>
      </c>
      <c r="CQ39" s="21">
        <f>SUMIF($C$6:CP$6,CQ$5,$C39:CP39)</f>
        <v>2476513</v>
      </c>
      <c r="CR39" s="21">
        <f ca="1">SUMIF($C$6:CQ$6,CR$5,$C39:CQ39)</f>
        <v>2468507</v>
      </c>
      <c r="CS39" s="21">
        <f ca="1">SUM(CR39-CQ39)</f>
        <v>-8006</v>
      </c>
      <c r="CT39" s="22">
        <f ca="1">IF(CS39=0,0,IF(CQ39=0,1,CS39/CQ39))</f>
        <v>-3.2327712392383971E-3</v>
      </c>
      <c r="CW39" s="12" t="s">
        <v>16</v>
      </c>
      <c r="CX39" s="81" t="s">
        <v>6</v>
      </c>
      <c r="CZ39" s="88">
        <f>SUMIF(SIBC!$A$73:$A$78,'2007-2008'!CZ$7,SIBC!D$73:D$78)</f>
        <v>189886</v>
      </c>
      <c r="DA39" s="88">
        <f>SUMIF(SIBC!$A$73:$A$78,'2007-2008'!DA$7,SIBC!E$73:E$78)</f>
        <v>168896</v>
      </c>
      <c r="DB39" s="88">
        <f>SUMIF(SIBC!$A$73:$A$78,'2007-2008'!DB$7,SIBC!F$73:F$78)</f>
        <v>196800</v>
      </c>
      <c r="DC39" s="88">
        <f>SUMIF(SIBC!$A$73:$A$78,'2007-2008'!DC$7,SIBC!G$73:G$78)</f>
        <v>194547</v>
      </c>
      <c r="DD39" s="88">
        <f>SUMIF(SIBC!$A$73:$A$78,'2007-2008'!DD$7,SIBC!H$73:H$78)</f>
        <v>217339</v>
      </c>
      <c r="DE39" s="88">
        <f>SUMIF(SIBC!$A$73:$A$78,'2007-2008'!DE$7,SIBC!I$73:I$78)</f>
        <v>219556</v>
      </c>
      <c r="DF39" s="88">
        <f>SUMIF(SIBC!$A$73:$A$78,'2007-2008'!DF$7,SIBC!J$73:J$78)</f>
        <v>232698</v>
      </c>
      <c r="DG39" s="88">
        <f>SUMIF(SIBC!$A$73:$A$78,'2007-2008'!DG$7,SIBC!K$73:K$78)</f>
        <v>231995</v>
      </c>
      <c r="DH39" s="88">
        <f>SUMIF(SIBC!$A$73:$A$78,'2007-2008'!DH$7,SIBC!L$73:L$78)</f>
        <v>215675</v>
      </c>
      <c r="DI39" s="88">
        <f>SUMIF(SIBC!$A$73:$A$78,'2007-2008'!DI$7,SIBC!M$73:M$78)</f>
        <v>222655</v>
      </c>
      <c r="DJ39" s="88">
        <f>SUMIF(SIBC!$A$73:$A$78,'2007-2008'!DJ$7,SIBC!N$73:N$78)</f>
        <v>201811</v>
      </c>
      <c r="DK39" s="88">
        <f>SUMIF(SIBC!$A$73:$A$78,'2007-2008'!DK$7,SIBC!O$73:O$78)</f>
        <v>184655</v>
      </c>
      <c r="DN39" s="88">
        <f>SUMIF(SIBC!$A$73:$A$78,'2007-2008'!DN$7,SIBC!D$73:D$78)</f>
        <v>188607</v>
      </c>
      <c r="DO39" s="88">
        <f>SUMIF(SIBC!$A$73:$A$78,'2007-2008'!DO$7,SIBC!E$73:E$78)</f>
        <v>174232</v>
      </c>
      <c r="DP39" s="88">
        <f>SUMIF(SIBC!$A$73:$A$78,'2007-2008'!DP$7,SIBC!F$73:F$78)</f>
        <v>189107</v>
      </c>
      <c r="DQ39" s="88">
        <f>SUMIF(SIBC!$A$73:$A$78,'2007-2008'!DQ$7,SIBC!G$73:G$78)</f>
        <v>202428</v>
      </c>
      <c r="DR39" s="88">
        <f>SUMIF(SIBC!$A$73:$A$78,'2007-2008'!DR$7,SIBC!H$73:H$78)</f>
        <v>224518</v>
      </c>
      <c r="DS39" s="88">
        <f>SUMIF(SIBC!$A$73:$A$78,'2007-2008'!DS$7,SIBC!I$73:I$78)</f>
        <v>223574</v>
      </c>
      <c r="DT39" s="88">
        <f>SUMIF(SIBC!$A$73:$A$78,'2007-2008'!DT$7,SIBC!J$73:J$78)</f>
        <v>231945</v>
      </c>
      <c r="DU39" s="88">
        <f>SUMIF(SIBC!$A$73:$A$78,'2007-2008'!DU$7,SIBC!K$73:K$78)</f>
        <v>230839</v>
      </c>
      <c r="DV39" s="88">
        <f>SUMIF(SIBC!$A$73:$A$78,'2007-2008'!DV$7,SIBC!L$73:L$78)</f>
        <v>211459</v>
      </c>
      <c r="DW39" s="88">
        <f>SUMIF(SIBC!$A$73:$A$78,'2007-2008'!DW$7,SIBC!M$73:M$78)</f>
        <v>209896</v>
      </c>
      <c r="DX39" s="88">
        <f>SUMIF(SIBC!$A$73:$A$78,'2007-2008'!DX$7,SIBC!N$73:N$78)</f>
        <v>194821</v>
      </c>
      <c r="DY39" s="88">
        <f>SUMIF(SIBC!$A$73:$A$78,'2007-2008'!DY$7,SIBC!O$73:O$78)</f>
        <v>187081</v>
      </c>
      <c r="DZ39"/>
    </row>
    <row r="40" spans="1:130" s="12" customFormat="1" ht="15.6">
      <c r="A40" s="101" t="str">
        <f>+CW41</f>
        <v>Seaway International Bridge</v>
      </c>
      <c r="B40" s="29" t="s">
        <v>7</v>
      </c>
      <c r="C40" s="21">
        <f>+CZ40</f>
        <v>7858</v>
      </c>
      <c r="D40" s="21">
        <f ca="1">OFFSET(CZ40,0,14,1,1)</f>
        <v>7949</v>
      </c>
      <c r="E40" s="21">
        <f ca="1">SUM(D40-C40)</f>
        <v>91</v>
      </c>
      <c r="F40" s="22">
        <f ca="1">IF(E40=0,0,IF(C40=0,1,E40/C40))</f>
        <v>1.1580554848561976E-2</v>
      </c>
      <c r="G40" s="21">
        <f>SUMIF($C$6:F$6,G$5,$C40:F40)</f>
        <v>7858</v>
      </c>
      <c r="H40" s="21">
        <f ca="1">SUMIF($C$6:G$6,H$5,$C40:G40)</f>
        <v>7949</v>
      </c>
      <c r="I40" s="21">
        <f ca="1">SUM(H40-G40)</f>
        <v>91</v>
      </c>
      <c r="J40" s="22">
        <f ca="1">IF(I40=0,0,IF(G40=0,1,I40/G40))</f>
        <v>1.1580554848561976E-2</v>
      </c>
      <c r="K40" s="21">
        <f>+DA40</f>
        <v>6973</v>
      </c>
      <c r="L40" s="21">
        <f ca="1">OFFSET(DA40,0,14,1,1)</f>
        <v>6826</v>
      </c>
      <c r="M40" s="21">
        <f ca="1">SUM(L40-K40)</f>
        <v>-147</v>
      </c>
      <c r="N40" s="22">
        <f ca="1">IF(M40=0,0,IF(K40=0,1,M40/K40))</f>
        <v>-2.1081313638319232E-2</v>
      </c>
      <c r="O40" s="21">
        <f>SUMIF($C$6:N$6,O$5,$C40:N40)</f>
        <v>14831</v>
      </c>
      <c r="P40" s="21">
        <f ca="1">SUMIF($C$6:O$6,P$5,$C40:O40)</f>
        <v>14775</v>
      </c>
      <c r="Q40" s="21">
        <f ca="1">SUM(P40-O40)</f>
        <v>-56</v>
      </c>
      <c r="R40" s="22">
        <f ca="1">IF(Q40=0,0,IF(O40=0,1,Q40/O40))</f>
        <v>-3.7758748567190345E-3</v>
      </c>
      <c r="S40" s="21">
        <f>+DB40</f>
        <v>7957</v>
      </c>
      <c r="T40" s="21">
        <f ca="1">OFFSET(DB40,0,14,1,1)</f>
        <v>7454</v>
      </c>
      <c r="U40" s="21">
        <f ca="1">SUM(T40-S40)</f>
        <v>-503</v>
      </c>
      <c r="V40" s="22">
        <f ca="1">IF(U40=0,0,IF(S40=0,1,U40/S40))</f>
        <v>-6.3214779439487251E-2</v>
      </c>
      <c r="W40" s="21">
        <f>SUMIF($C$6:V$6,W$5,$C40:V40)</f>
        <v>22788</v>
      </c>
      <c r="X40" s="21">
        <f ca="1">SUMIF($C$6:W$6,X$5,$C40:W40)</f>
        <v>22229</v>
      </c>
      <c r="Y40" s="21">
        <f ca="1">SUM(X40-W40)</f>
        <v>-559</v>
      </c>
      <c r="Z40" s="22">
        <f ca="1">IF(Y40=0,0,IF(W40=0,1,Y40/W40))</f>
        <v>-2.4530454625241355E-2</v>
      </c>
      <c r="AA40" s="21">
        <f>+DC40</f>
        <v>8307</v>
      </c>
      <c r="AB40" s="21">
        <f ca="1">OFFSET(DC40,0,14,1,1)</f>
        <v>8142</v>
      </c>
      <c r="AC40" s="21">
        <f ca="1">SUM(AB40-AA40)</f>
        <v>-165</v>
      </c>
      <c r="AD40" s="22">
        <f ca="1">IF(AC40=0,0,IF(AA40=0,1,AC40/AA40))</f>
        <v>-1.9862766341639582E-2</v>
      </c>
      <c r="AE40" s="21">
        <f>SUMIF($C$6:AD$6,AE$5,$C40:AD40)</f>
        <v>31095</v>
      </c>
      <c r="AF40" s="21">
        <f ca="1">SUMIF($C$6:AE$6,AF$5,$C40:AE40)</f>
        <v>30371</v>
      </c>
      <c r="AG40" s="21">
        <f ca="1">SUM(AF40-AE40)</f>
        <v>-724</v>
      </c>
      <c r="AH40" s="22">
        <f ca="1">IF(AG40=0,0,IF(AE40=0,1,AG40/AE40))</f>
        <v>-2.3283486091011416E-2</v>
      </c>
      <c r="AI40" s="21">
        <f>+DD40</f>
        <v>10478</v>
      </c>
      <c r="AJ40" s="21">
        <f ca="1">OFFSET(DD40,0,14,1,1)</f>
        <v>9359</v>
      </c>
      <c r="AK40" s="21">
        <f ca="1">SUM(AJ40-AI40)</f>
        <v>-1119</v>
      </c>
      <c r="AL40" s="22">
        <f ca="1">IF(AK40=0,0,IF(AI40=0,1,AK40/AI40))</f>
        <v>-0.10679518992174079</v>
      </c>
      <c r="AM40" s="21">
        <f>SUMIF($C$6:AL$6,AM$5,$C40:AL40)</f>
        <v>41573</v>
      </c>
      <c r="AN40" s="21">
        <f ca="1">SUMIF($C$6:AM$6,AN$5,$C40:AM40)</f>
        <v>39730</v>
      </c>
      <c r="AO40" s="21">
        <f ca="1">SUM(AN40-AM40)</f>
        <v>-1843</v>
      </c>
      <c r="AP40" s="22">
        <f ca="1">IF(AO40=0,0,IF(AM40=0,1,AO40/AM40))</f>
        <v>-4.433165756620884E-2</v>
      </c>
      <c r="AQ40" s="21">
        <f>+DE40</f>
        <v>11320</v>
      </c>
      <c r="AR40" s="21">
        <f ca="1">OFFSET(DE40,0,14,1,1)</f>
        <v>9540</v>
      </c>
      <c r="AS40" s="21">
        <f ca="1">SUM(AR40-AQ40)</f>
        <v>-1780</v>
      </c>
      <c r="AT40" s="22">
        <f ca="1">IF(AS40=0,0,IF(AQ40=0,1,AS40/AQ40))</f>
        <v>-0.15724381625441697</v>
      </c>
      <c r="AU40" s="21">
        <f>SUMIF($C$6:AT$6,AU$5,$C40:AT40)</f>
        <v>52893</v>
      </c>
      <c r="AV40" s="21">
        <f ca="1">SUMIF($C$6:AU$6,AV$5,$C40:AU40)</f>
        <v>49270</v>
      </c>
      <c r="AW40" s="21">
        <f ca="1">SUM(AV40-AU40)</f>
        <v>-3623</v>
      </c>
      <c r="AX40" s="22">
        <f ca="1">IF(AW40=0,0,IF(AU40=0,1,AW40/AU40))</f>
        <v>-6.8496776511069515E-2</v>
      </c>
      <c r="AY40" s="21">
        <f>+DF40</f>
        <v>10827</v>
      </c>
      <c r="AZ40" s="21">
        <f ca="1">OFFSET(DF40,0,14,1,1)</f>
        <v>9509</v>
      </c>
      <c r="BA40" s="21">
        <f ca="1">SUM(AZ40-AY40)</f>
        <v>-1318</v>
      </c>
      <c r="BB40" s="22">
        <f ca="1">IF(BA40=0,0,IF(AY40=0,1,BA40/AY40))</f>
        <v>-0.12173270527385241</v>
      </c>
      <c r="BC40" s="21">
        <f>SUMIF($C$6:BB$6,BC$5,$C40:BB40)</f>
        <v>63720</v>
      </c>
      <c r="BD40" s="21">
        <f ca="1">SUMIF($C$6:BC$6,BD$5,$C40:BC40)</f>
        <v>58779</v>
      </c>
      <c r="BE40" s="21">
        <f ca="1">SUM(BD40-BC40)</f>
        <v>-4941</v>
      </c>
      <c r="BF40" s="22">
        <f ca="1">IF(BE40=0,0,IF(BC40=0,1,BE40/BC40))</f>
        <v>-7.7542372881355931E-2</v>
      </c>
      <c r="BG40" s="21">
        <f>+DG40</f>
        <v>10544</v>
      </c>
      <c r="BH40" s="21">
        <f ca="1">OFFSET(DG40,0,14,1,1)</f>
        <v>8871</v>
      </c>
      <c r="BI40" s="21">
        <f ca="1">SUM(BH40-BG40)</f>
        <v>-1673</v>
      </c>
      <c r="BJ40" s="22">
        <f ca="1">IF(BI40=0,0,IF(BG40=0,1,BI40/BG40))</f>
        <v>-0.15866843702579667</v>
      </c>
      <c r="BK40" s="21">
        <f>SUMIF($C$6:BJ$6,BK$5,$C40:BJ40)</f>
        <v>74264</v>
      </c>
      <c r="BL40" s="21">
        <f ca="1">SUMIF($C$6:BK$6,BL$5,$C40:BK40)</f>
        <v>67650</v>
      </c>
      <c r="BM40" s="21">
        <f ca="1">SUM(BL40-BK40)</f>
        <v>-6614</v>
      </c>
      <c r="BN40" s="22">
        <f ca="1">IF(BM40=0,0,IF(BK40=0,1,BM40/BK40))</f>
        <v>-8.9060648497253037E-2</v>
      </c>
      <c r="BO40" s="21">
        <f>+DH40</f>
        <v>9798</v>
      </c>
      <c r="BP40" s="21">
        <f ca="1">OFFSET(DH40,0,14,1,1)</f>
        <v>9480</v>
      </c>
      <c r="BQ40" s="21">
        <f ca="1">SUM(BP40-BO40)</f>
        <v>-318</v>
      </c>
      <c r="BR40" s="22">
        <f ca="1">IF(BQ40=0,0,IF(BO40=0,1,BQ40/BO40))</f>
        <v>-3.2455603184323334E-2</v>
      </c>
      <c r="BS40" s="21">
        <f>SUMIF($C$6:BR$6,BS$5,$C40:BR40)</f>
        <v>84062</v>
      </c>
      <c r="BT40" s="21">
        <f ca="1">SUMIF($C$6:BS$6,BT$5,$C40:BS40)</f>
        <v>77130</v>
      </c>
      <c r="BU40" s="21">
        <f ca="1">SUM(BT40-BS40)</f>
        <v>-6932</v>
      </c>
      <c r="BV40" s="22">
        <f ca="1">IF(BU40=0,0,IF(BS40=0,1,BU40/BS40))</f>
        <v>-8.2462944017510878E-2</v>
      </c>
      <c r="BW40" s="21">
        <f>+DI40</f>
        <v>9688</v>
      </c>
      <c r="BX40" s="21">
        <f ca="1">OFFSET(DI40,0,14,1,1)</f>
        <v>9055</v>
      </c>
      <c r="BY40" s="21">
        <f ca="1">SUM(BX40-BW40)</f>
        <v>-633</v>
      </c>
      <c r="BZ40" s="22">
        <f ca="1">IF(BY40=0,0,IF(BW40=0,1,BY40/BW40))</f>
        <v>-6.5338563170933117E-2</v>
      </c>
      <c r="CA40" s="21">
        <f>SUMIF($C$6:BZ$6,CA$5,$C40:BZ40)</f>
        <v>93750</v>
      </c>
      <c r="CB40" s="21">
        <f ca="1">SUMIF($C$6:CA$6,CB$5,$C40:CA40)</f>
        <v>86185</v>
      </c>
      <c r="CC40" s="21">
        <f ca="1">SUM(CB40-CA40)</f>
        <v>-7565</v>
      </c>
      <c r="CD40" s="22">
        <f ca="1">IF(CC40=0,0,IF(CA40=0,1,CC40/CA40))</f>
        <v>-8.0693333333333339E-2</v>
      </c>
      <c r="CE40" s="21">
        <f>+DJ40</f>
        <v>8696</v>
      </c>
      <c r="CF40" s="21">
        <f ca="1">OFFSET(DJ40,0,14,1,1)</f>
        <v>6662</v>
      </c>
      <c r="CG40" s="21">
        <f ca="1">SUM(CF40-CE40)</f>
        <v>-2034</v>
      </c>
      <c r="CH40" s="22">
        <f ca="1">IF(CG40=0,0,IF(CE40=0,1,CG40/CE40))</f>
        <v>-0.23390064397424104</v>
      </c>
      <c r="CI40" s="21">
        <f>SUMIF($C$6:CH$6,CI$5,$C40:CH40)</f>
        <v>102446</v>
      </c>
      <c r="CJ40" s="21">
        <f ca="1">SUMIF($C$6:CI$6,CJ$5,$C40:CI40)</f>
        <v>92847</v>
      </c>
      <c r="CK40" s="21">
        <f ca="1">SUM(CJ40-CI40)</f>
        <v>-9599</v>
      </c>
      <c r="CL40" s="22">
        <f ca="1">IF(CK40=0,0,IF(CI40=0,1,CK40/CI40))</f>
        <v>-9.3698143412139084E-2</v>
      </c>
      <c r="CM40" s="21">
        <f>+DK40</f>
        <v>6940</v>
      </c>
      <c r="CN40" s="21">
        <f ca="1">OFFSET(DK40,0,14,1,1)</f>
        <v>6448</v>
      </c>
      <c r="CO40" s="21">
        <f ca="1">SUM(CN40-CM40)</f>
        <v>-492</v>
      </c>
      <c r="CP40" s="22">
        <f ca="1">IF(CO40=0,0,IF(CM40=0,1,CO40/CM40))</f>
        <v>-7.0893371757925067E-2</v>
      </c>
      <c r="CQ40" s="21">
        <f>SUMIF($C$6:CP$6,CQ$5,$C40:CP40)</f>
        <v>109386</v>
      </c>
      <c r="CR40" s="21">
        <f ca="1">SUMIF($C$6:CQ$6,CR$5,$C40:CQ40)</f>
        <v>99295</v>
      </c>
      <c r="CS40" s="21">
        <f ca="1">SUM(CR40-CQ40)</f>
        <v>-10091</v>
      </c>
      <c r="CT40" s="22">
        <f ca="1">IF(CS40=0,0,IF(CQ40=0,1,CS40/CQ40))</f>
        <v>-9.2251293584188099E-2</v>
      </c>
      <c r="CW40" s="12" t="s">
        <v>16</v>
      </c>
      <c r="CX40" s="81" t="s">
        <v>7</v>
      </c>
      <c r="CY40" s="16"/>
      <c r="CZ40" s="88">
        <f>SUMIF(SIBC!$A$87:$A$92,'2007-2008'!CZ$7,SIBC!D$87:D$92)</f>
        <v>7858</v>
      </c>
      <c r="DA40" s="88">
        <f>SUMIF(SIBC!$A$87:$A$92,'2007-2008'!DA$7,SIBC!E$87:E$92)</f>
        <v>6973</v>
      </c>
      <c r="DB40" s="88">
        <f>SUMIF(SIBC!$A$87:$A$92,'2007-2008'!DB$7,SIBC!F$87:F$92)</f>
        <v>7957</v>
      </c>
      <c r="DC40" s="88">
        <f>SUMIF(SIBC!$A$87:$A$92,'2007-2008'!DC$7,SIBC!G$87:G$92)</f>
        <v>8307</v>
      </c>
      <c r="DD40" s="88">
        <f>SUMIF(SIBC!$A$87:$A$92,'2007-2008'!DD$7,SIBC!H$87:H$92)</f>
        <v>10478</v>
      </c>
      <c r="DE40" s="88">
        <f>SUMIF(SIBC!$A$87:$A$92,'2007-2008'!DE$7,SIBC!I$87:I$92)</f>
        <v>11320</v>
      </c>
      <c r="DF40" s="88">
        <f>SUMIF(SIBC!$A$87:$A$92,'2007-2008'!DF$7,SIBC!J$87:J$92)</f>
        <v>10827</v>
      </c>
      <c r="DG40" s="88">
        <f>SUMIF(SIBC!$A$87:$A$92,'2007-2008'!DG$7,SIBC!K$87:K$92)</f>
        <v>10544</v>
      </c>
      <c r="DH40" s="88">
        <f>SUMIF(SIBC!$A$87:$A$92,'2007-2008'!DH$7,SIBC!L$87:L$92)</f>
        <v>9798</v>
      </c>
      <c r="DI40" s="88">
        <f>SUMIF(SIBC!$A$87:$A$92,'2007-2008'!DI$7,SIBC!M$87:M$92)</f>
        <v>9688</v>
      </c>
      <c r="DJ40" s="88">
        <f>SUMIF(SIBC!$A$87:$A$92,'2007-2008'!DJ$7,SIBC!N$87:N$92)</f>
        <v>8696</v>
      </c>
      <c r="DK40" s="88">
        <f>SUMIF(SIBC!$A$87:$A$92,'2007-2008'!DK$7,SIBC!O$87:O$92)</f>
        <v>6940</v>
      </c>
      <c r="DN40" s="88">
        <f>SUMIF(SIBC!$A$87:$A$92,'2007-2008'!DN$7,SIBC!D$87:D$92)</f>
        <v>7949</v>
      </c>
      <c r="DO40" s="88">
        <f>SUMIF(SIBC!$A$87:$A$92,'2007-2008'!DO$7,SIBC!E$87:E$92)</f>
        <v>6826</v>
      </c>
      <c r="DP40" s="88">
        <f>SUMIF(SIBC!$A$87:$A$92,'2007-2008'!DP$7,SIBC!F$87:F$92)</f>
        <v>7454</v>
      </c>
      <c r="DQ40" s="88">
        <f>SUMIF(SIBC!$A$87:$A$92,'2007-2008'!DQ$7,SIBC!G$87:G$92)</f>
        <v>8142</v>
      </c>
      <c r="DR40" s="88">
        <f>SUMIF(SIBC!$A$87:$A$92,'2007-2008'!DR$7,SIBC!H$87:H$92)</f>
        <v>9359</v>
      </c>
      <c r="DS40" s="88">
        <f>SUMIF(SIBC!$A$87:$A$92,'2007-2008'!DS$7,SIBC!I$87:I$92)</f>
        <v>9540</v>
      </c>
      <c r="DT40" s="88">
        <f>SUMIF(SIBC!$A$87:$A$92,'2007-2008'!DT$7,SIBC!J$87:J$92)</f>
        <v>9509</v>
      </c>
      <c r="DU40" s="88">
        <f>SUMIF(SIBC!$A$87:$A$92,'2007-2008'!DU$7,SIBC!K$87:K$92)</f>
        <v>8871</v>
      </c>
      <c r="DV40" s="88">
        <f>SUMIF(SIBC!$A$87:$A$92,'2007-2008'!DV$7,SIBC!L$87:L$92)</f>
        <v>9480</v>
      </c>
      <c r="DW40" s="88">
        <f>SUMIF(SIBC!$A$87:$A$92,'2007-2008'!DW$7,SIBC!M$87:M$92)</f>
        <v>9055</v>
      </c>
      <c r="DX40" s="88">
        <f>SUMIF(SIBC!$A$87:$A$92,'2007-2008'!DX$7,SIBC!N$87:N$92)</f>
        <v>6662</v>
      </c>
      <c r="DY40" s="88">
        <f>SUMIF(SIBC!$A$87:$A$92,'2007-2008'!DY$7,SIBC!O$87:O$92)</f>
        <v>6448</v>
      </c>
      <c r="DZ40"/>
    </row>
    <row r="41" spans="1:130" s="12" customFormat="1" ht="15.6">
      <c r="A41" s="100"/>
      <c r="B41" s="29" t="s">
        <v>8</v>
      </c>
      <c r="C41" s="87">
        <f>+CZ41</f>
        <v>0</v>
      </c>
      <c r="D41" s="87">
        <f ca="1">OFFSET(CZ41,0,14,1,1)</f>
        <v>0</v>
      </c>
      <c r="E41" s="87">
        <f ca="1">SUM(D41-C41)</f>
        <v>0</v>
      </c>
      <c r="F41" s="22">
        <f ca="1">IF(E41=0,0,IF(C41=0,1,E41/C41))</f>
        <v>0</v>
      </c>
      <c r="G41" s="87">
        <f>SUMIF($C$6:F$6,G$5,$C41:F41)</f>
        <v>0</v>
      </c>
      <c r="H41" s="87">
        <f ca="1">SUMIF($C$6:G$6,H$5,$C41:G41)</f>
        <v>0</v>
      </c>
      <c r="I41" s="87">
        <f ca="1">SUM(H41-G41)</f>
        <v>0</v>
      </c>
      <c r="J41" s="22">
        <f ca="1">IF(I41=0,0,IF(G41=0,1,I41/G41))</f>
        <v>0</v>
      </c>
      <c r="K41" s="87">
        <f>+DA41</f>
        <v>0</v>
      </c>
      <c r="L41" s="87">
        <f ca="1">OFFSET(DA41,0,14,1,1)</f>
        <v>0</v>
      </c>
      <c r="M41" s="87">
        <f ca="1">SUM(L41-K41)</f>
        <v>0</v>
      </c>
      <c r="N41" s="22">
        <f ca="1">IF(M41=0,0,IF(K41=0,1,M41/K41))</f>
        <v>0</v>
      </c>
      <c r="O41" s="87">
        <f>SUMIF($C$6:N$6,O$5,$C41:N41)</f>
        <v>0</v>
      </c>
      <c r="P41" s="87">
        <f ca="1">SUMIF($C$6:O$6,P$5,$C41:O41)</f>
        <v>0</v>
      </c>
      <c r="Q41" s="87">
        <f ca="1">SUM(P41-O41)</f>
        <v>0</v>
      </c>
      <c r="R41" s="22">
        <f ca="1">IF(Q41=0,0,IF(O41=0,1,Q41/O41))</f>
        <v>0</v>
      </c>
      <c r="S41" s="87">
        <f>+DB41</f>
        <v>0</v>
      </c>
      <c r="T41" s="87">
        <f ca="1">OFFSET(DB41,0,14,1,1)</f>
        <v>0</v>
      </c>
      <c r="U41" s="87">
        <f ca="1">SUM(T41-S41)</f>
        <v>0</v>
      </c>
      <c r="V41" s="22">
        <f ca="1">IF(U41=0,0,IF(S41=0,1,U41/S41))</f>
        <v>0</v>
      </c>
      <c r="W41" s="87">
        <f>SUMIF($C$6:V$6,W$5,$C41:V41)</f>
        <v>0</v>
      </c>
      <c r="X41" s="87">
        <f ca="1">SUMIF($C$6:W$6,X$5,$C41:W41)</f>
        <v>0</v>
      </c>
      <c r="Y41" s="87">
        <f ca="1">SUM(X41-W41)</f>
        <v>0</v>
      </c>
      <c r="Z41" s="22">
        <f ca="1">IF(Y41=0,0,IF(W41=0,1,Y41/W41))</f>
        <v>0</v>
      </c>
      <c r="AA41" s="87">
        <f>+DC41</f>
        <v>0</v>
      </c>
      <c r="AB41" s="87">
        <f ca="1">OFFSET(DC41,0,14,1,1)</f>
        <v>0</v>
      </c>
      <c r="AC41" s="87">
        <f ca="1">SUM(AB41-AA41)</f>
        <v>0</v>
      </c>
      <c r="AD41" s="22">
        <f ca="1">IF(AC41=0,0,IF(AA41=0,1,AC41/AA41))</f>
        <v>0</v>
      </c>
      <c r="AE41" s="87">
        <f>SUMIF($C$6:AD$6,AE$5,$C41:AD41)</f>
        <v>0</v>
      </c>
      <c r="AF41" s="87">
        <f ca="1">SUMIF($C$6:AE$6,AF$5,$C41:AE41)</f>
        <v>0</v>
      </c>
      <c r="AG41" s="87">
        <f ca="1">SUM(AF41-AE41)</f>
        <v>0</v>
      </c>
      <c r="AH41" s="22">
        <f ca="1">IF(AG41=0,0,IF(AE41=0,1,AG41/AE41))</f>
        <v>0</v>
      </c>
      <c r="AI41" s="87">
        <f>+DD41</f>
        <v>0</v>
      </c>
      <c r="AJ41" s="87">
        <f ca="1">OFFSET(DD41,0,14,1,1)</f>
        <v>0</v>
      </c>
      <c r="AK41" s="87">
        <f ca="1">SUM(AJ41-AI41)</f>
        <v>0</v>
      </c>
      <c r="AL41" s="22">
        <f ca="1">IF(AK41=0,0,IF(AI41=0,1,AK41/AI41))</f>
        <v>0</v>
      </c>
      <c r="AM41" s="87">
        <f>SUMIF($C$6:AL$6,AM$5,$C41:AL41)</f>
        <v>0</v>
      </c>
      <c r="AN41" s="87">
        <f ca="1">SUMIF($C$6:AM$6,AN$5,$C41:AM41)</f>
        <v>0</v>
      </c>
      <c r="AO41" s="87">
        <f ca="1">SUM(AN41-AM41)</f>
        <v>0</v>
      </c>
      <c r="AP41" s="22">
        <f ca="1">IF(AO41=0,0,IF(AM41=0,1,AO41/AM41))</f>
        <v>0</v>
      </c>
      <c r="AQ41" s="87">
        <f>+DE41</f>
        <v>0</v>
      </c>
      <c r="AR41" s="87">
        <f ca="1">OFFSET(DE41,0,14,1,1)</f>
        <v>0</v>
      </c>
      <c r="AS41" s="87">
        <f ca="1">SUM(AR41-AQ41)</f>
        <v>0</v>
      </c>
      <c r="AT41" s="22">
        <f ca="1">IF(AS41=0,0,IF(AQ41=0,1,AS41/AQ41))</f>
        <v>0</v>
      </c>
      <c r="AU41" s="87">
        <f>SUMIF($C$6:AT$6,AU$5,$C41:AT41)</f>
        <v>0</v>
      </c>
      <c r="AV41" s="87">
        <f ca="1">SUMIF($C$6:AU$6,AV$5,$C41:AU41)</f>
        <v>0</v>
      </c>
      <c r="AW41" s="87">
        <f ca="1">SUM(AV41-AU41)</f>
        <v>0</v>
      </c>
      <c r="AX41" s="22">
        <f ca="1">IF(AW41=0,0,IF(AU41=0,1,AW41/AU41))</f>
        <v>0</v>
      </c>
      <c r="AY41" s="87">
        <f>+DF41</f>
        <v>0</v>
      </c>
      <c r="AZ41" s="87">
        <f ca="1">OFFSET(DF41,0,14,1,1)</f>
        <v>0</v>
      </c>
      <c r="BA41" s="87">
        <f ca="1">SUM(AZ41-AY41)</f>
        <v>0</v>
      </c>
      <c r="BB41" s="22">
        <f ca="1">IF(BA41=0,0,IF(AY41=0,1,BA41/AY41))</f>
        <v>0</v>
      </c>
      <c r="BC41" s="87">
        <f>SUMIF($C$6:BB$6,BC$5,$C41:BB41)</f>
        <v>0</v>
      </c>
      <c r="BD41" s="87">
        <f ca="1">SUMIF($C$6:BC$6,BD$5,$C41:BC41)</f>
        <v>0</v>
      </c>
      <c r="BE41" s="87">
        <f ca="1">SUM(BD41-BC41)</f>
        <v>0</v>
      </c>
      <c r="BF41" s="22">
        <f ca="1">IF(BE41=0,0,IF(BC41=0,1,BE41/BC41))</f>
        <v>0</v>
      </c>
      <c r="BG41" s="87">
        <f>+DG41</f>
        <v>0</v>
      </c>
      <c r="BH41" s="87">
        <f ca="1">OFFSET(DG41,0,14,1,1)</f>
        <v>0</v>
      </c>
      <c r="BI41" s="87">
        <f ca="1">SUM(BH41-BG41)</f>
        <v>0</v>
      </c>
      <c r="BJ41" s="22">
        <f ca="1">IF(BI41=0,0,IF(BG41=0,1,BI41/BG41))</f>
        <v>0</v>
      </c>
      <c r="BK41" s="87">
        <f>SUMIF($C$6:BJ$6,BK$5,$C41:BJ41)</f>
        <v>0</v>
      </c>
      <c r="BL41" s="87">
        <f ca="1">SUMIF($C$6:BK$6,BL$5,$C41:BK41)</f>
        <v>0</v>
      </c>
      <c r="BM41" s="87">
        <f ca="1">SUM(BL41-BK41)</f>
        <v>0</v>
      </c>
      <c r="BN41" s="22">
        <f ca="1">IF(BM41=0,0,IF(BK41=0,1,BM41/BK41))</f>
        <v>0</v>
      </c>
      <c r="BO41" s="87">
        <f>+DH41</f>
        <v>0</v>
      </c>
      <c r="BP41" s="87">
        <f ca="1">OFFSET(DH41,0,14,1,1)</f>
        <v>0</v>
      </c>
      <c r="BQ41" s="87">
        <f ca="1">SUM(BP41-BO41)</f>
        <v>0</v>
      </c>
      <c r="BR41" s="22">
        <f ca="1">IF(BQ41=0,0,IF(BO41=0,1,BQ41/BO41))</f>
        <v>0</v>
      </c>
      <c r="BS41" s="87">
        <f>SUMIF($C$6:BR$6,BS$5,$C41:BR41)</f>
        <v>0</v>
      </c>
      <c r="BT41" s="87">
        <f ca="1">SUMIF($C$6:BS$6,BT$5,$C41:BS41)</f>
        <v>0</v>
      </c>
      <c r="BU41" s="87">
        <f ca="1">SUM(BT41-BS41)</f>
        <v>0</v>
      </c>
      <c r="BV41" s="22">
        <f ca="1">IF(BU41=0,0,IF(BS41=0,1,BU41/BS41))</f>
        <v>0</v>
      </c>
      <c r="BW41" s="87">
        <f>+DI41</f>
        <v>0</v>
      </c>
      <c r="BX41" s="87">
        <f ca="1">OFFSET(DI41,0,14,1,1)</f>
        <v>0</v>
      </c>
      <c r="BY41" s="87">
        <f ca="1">SUM(BX41-BW41)</f>
        <v>0</v>
      </c>
      <c r="BZ41" s="22">
        <f ca="1">IF(BY41=0,0,IF(BW41=0,1,BY41/BW41))</f>
        <v>0</v>
      </c>
      <c r="CA41" s="87">
        <f>SUMIF($C$6:BZ$6,CA$5,$C41:BZ41)</f>
        <v>0</v>
      </c>
      <c r="CB41" s="87">
        <f ca="1">SUMIF($C$6:CA$6,CB$5,$C41:CA41)</f>
        <v>0</v>
      </c>
      <c r="CC41" s="87">
        <f ca="1">SUM(CB41-CA41)</f>
        <v>0</v>
      </c>
      <c r="CD41" s="22">
        <f ca="1">IF(CC41=0,0,IF(CA41=0,1,CC41/CA41))</f>
        <v>0</v>
      </c>
      <c r="CE41" s="87">
        <f>+DJ41</f>
        <v>0</v>
      </c>
      <c r="CF41" s="87">
        <f ca="1">OFFSET(DJ41,0,14,1,1)</f>
        <v>0</v>
      </c>
      <c r="CG41" s="87">
        <f ca="1">SUM(CF41-CE41)</f>
        <v>0</v>
      </c>
      <c r="CH41" s="22">
        <f ca="1">IF(CG41=0,0,IF(CE41=0,1,CG41/CE41))</f>
        <v>0</v>
      </c>
      <c r="CI41" s="87">
        <f>SUMIF($C$6:CH$6,CI$5,$C41:CH41)</f>
        <v>0</v>
      </c>
      <c r="CJ41" s="87">
        <f ca="1">SUMIF($C$6:CI$6,CJ$5,$C41:CI41)</f>
        <v>0</v>
      </c>
      <c r="CK41" s="87">
        <f ca="1">SUM(CJ41-CI41)</f>
        <v>0</v>
      </c>
      <c r="CL41" s="22">
        <f ca="1">IF(CK41=0,0,IF(CI41=0,1,CK41/CI41))</f>
        <v>0</v>
      </c>
      <c r="CM41" s="87">
        <f>+DK41</f>
        <v>0</v>
      </c>
      <c r="CN41" s="87">
        <f ca="1">OFFSET(DK41,0,14,1,1)</f>
        <v>0</v>
      </c>
      <c r="CO41" s="87">
        <f ca="1">SUM(CN41-CM41)</f>
        <v>0</v>
      </c>
      <c r="CP41" s="22">
        <f ca="1">IF(CO41=0,0,IF(CM41=0,1,CO41/CM41))</f>
        <v>0</v>
      </c>
      <c r="CQ41" s="87">
        <f>SUMIF($C$6:CP$6,CQ$5,$C41:CP41)</f>
        <v>0</v>
      </c>
      <c r="CR41" s="87">
        <f ca="1">SUMIF($C$6:CQ$6,CR$5,$C41:CQ41)</f>
        <v>0</v>
      </c>
      <c r="CS41" s="87">
        <f ca="1">SUM(CR41-CQ41)</f>
        <v>0</v>
      </c>
      <c r="CT41" s="22">
        <f ca="1">IF(CS41=0,0,IF(CQ41=0,1,CS41/CQ41))</f>
        <v>0</v>
      </c>
      <c r="CW41" s="12" t="s">
        <v>16</v>
      </c>
      <c r="CX41" s="81" t="s">
        <v>8</v>
      </c>
      <c r="CY41" s="16"/>
      <c r="CZ41" s="88">
        <f>SUMIF(SIBC!$A$101:$A$111,'2007-2008'!CZ$7,SIBC!D$101:D$111)</f>
        <v>0</v>
      </c>
      <c r="DA41" s="88">
        <f>SUMIF(SIBC!$A$101:$A$111,'2007-2008'!DA$7,SIBC!E$101:E$111)</f>
        <v>0</v>
      </c>
      <c r="DB41" s="88">
        <f>SUMIF(SIBC!$A$101:$A$111,'2007-2008'!DB$7,SIBC!F$101:F$111)</f>
        <v>0</v>
      </c>
      <c r="DC41" s="88">
        <f>SUMIF(SIBC!$A$101:$A$111,'2007-2008'!DC$7,SIBC!G$101:G$111)</f>
        <v>0</v>
      </c>
      <c r="DD41" s="88">
        <f>SUMIF(SIBC!$A$101:$A$111,'2007-2008'!DD$7,SIBC!H$101:H$111)</f>
        <v>0</v>
      </c>
      <c r="DE41" s="88">
        <f>SUMIF(SIBC!$A$101:$A$111,'2007-2008'!DE$7,SIBC!I$101:I$111)</f>
        <v>0</v>
      </c>
      <c r="DF41" s="88">
        <f>SUMIF(SIBC!$A$101:$A$111,'2007-2008'!DF$7,SIBC!J$101:J$111)</f>
        <v>0</v>
      </c>
      <c r="DG41" s="88">
        <f>SUMIF(SIBC!$A$101:$A$111,'2007-2008'!DG$7,SIBC!K$101:K$111)</f>
        <v>0</v>
      </c>
      <c r="DH41" s="88">
        <f>SUMIF(SIBC!$A$101:$A$111,'2007-2008'!DH$7,SIBC!L$101:L$111)</f>
        <v>0</v>
      </c>
      <c r="DI41" s="88">
        <f>SUMIF(SIBC!$A$101:$A$111,'2007-2008'!DI$7,SIBC!M$101:M$111)</f>
        <v>0</v>
      </c>
      <c r="DJ41" s="88">
        <f>SUMIF(SIBC!$A$101:$A$111,'2007-2008'!DJ$7,SIBC!N$101:N$111)</f>
        <v>0</v>
      </c>
      <c r="DK41" s="88">
        <f>SUMIF(SIBC!$A$101:$A$111,'2007-2008'!DK$7,SIBC!O$101:O$111)</f>
        <v>0</v>
      </c>
      <c r="DN41" s="88">
        <f>SUMIF(SIBC!$A$101:$A$111,'2007-2008'!DN$7,SIBC!D$101:D$111)</f>
        <v>0</v>
      </c>
      <c r="DO41" s="88">
        <f>SUMIF(SIBC!$A$101:$A$111,'2007-2008'!DO$7,SIBC!E$101:E$111)</f>
        <v>0</v>
      </c>
      <c r="DP41" s="88">
        <f>SUMIF(SIBC!$A$101:$A$111,'2007-2008'!DP$7,SIBC!F$101:F$111)</f>
        <v>0</v>
      </c>
      <c r="DQ41" s="88">
        <f>SUMIF(SIBC!$A$101:$A$111,'2007-2008'!DQ$7,SIBC!G$101:G$111)</f>
        <v>0</v>
      </c>
      <c r="DR41" s="88">
        <f>SUMIF(SIBC!$A$101:$A$111,'2007-2008'!DR$7,SIBC!H$101:H$111)</f>
        <v>0</v>
      </c>
      <c r="DS41" s="88">
        <f>SUMIF(SIBC!$A$101:$A$111,'2007-2008'!DS$7,SIBC!I$101:I$111)</f>
        <v>0</v>
      </c>
      <c r="DT41" s="88">
        <f>SUMIF(SIBC!$A$101:$A$111,'2007-2008'!DT$7,SIBC!J$101:J$111)</f>
        <v>0</v>
      </c>
      <c r="DU41" s="88">
        <f>SUMIF(SIBC!$A$101:$A$111,'2007-2008'!DU$7,SIBC!K$101:K$111)</f>
        <v>0</v>
      </c>
      <c r="DV41" s="88">
        <f>SUMIF(SIBC!$A$101:$A$111,'2007-2008'!DV$7,SIBC!L$101:L$111)</f>
        <v>0</v>
      </c>
      <c r="DW41" s="88">
        <f>SUMIF(SIBC!$A$101:$A$111,'2007-2008'!DW$7,SIBC!M$101:M$111)</f>
        <v>0</v>
      </c>
      <c r="DX41" s="88">
        <f>SUMIF(SIBC!$A$101:$A$111,'2007-2008'!DX$7,SIBC!N$101:N$111)</f>
        <v>0</v>
      </c>
      <c r="DY41" s="88">
        <f>SUMIF(SIBC!$A$101:$A$111,'2007-2008'!DY$7,SIBC!O$101:O$111)</f>
        <v>0</v>
      </c>
      <c r="DZ41"/>
    </row>
    <row r="42" spans="1:130" s="16" customFormat="1" ht="15.6">
      <c r="A42" s="90"/>
      <c r="B42" s="27" t="s">
        <v>9</v>
      </c>
      <c r="C42" s="14">
        <f>+SUM(C39:C41)</f>
        <v>197744</v>
      </c>
      <c r="D42" s="14">
        <f ca="1">+SUM(D39:D41)</f>
        <v>196556</v>
      </c>
      <c r="E42" s="14">
        <f ca="1">SUM(E39:E41)</f>
        <v>-1188</v>
      </c>
      <c r="F42" s="15">
        <f ca="1">IF(E42=0,0,IF(C42=0,1,E42/C42))</f>
        <v>-6.0077676187393798E-3</v>
      </c>
      <c r="G42" s="14">
        <f>SUM(G39:G41)</f>
        <v>197744</v>
      </c>
      <c r="H42" s="14">
        <f ca="1">SUM(H39:H41)</f>
        <v>196556</v>
      </c>
      <c r="I42" s="14">
        <f ca="1">SUM(I39:I41)</f>
        <v>-1188</v>
      </c>
      <c r="J42" s="15">
        <f ca="1">IF(I42=0,0,IF(G42=0,1,I42/G42))</f>
        <v>-6.0077676187393798E-3</v>
      </c>
      <c r="K42" s="14">
        <f>+SUM(K39:K41)</f>
        <v>175869</v>
      </c>
      <c r="L42" s="14">
        <f ca="1">+SUM(L39:L41)</f>
        <v>181058</v>
      </c>
      <c r="M42" s="14">
        <f ca="1">SUM(M39:M41)</f>
        <v>5189</v>
      </c>
      <c r="N42" s="15">
        <f ca="1">IF(M42=0,0,IF(K42=0,1,M42/K42))</f>
        <v>2.9504915590581625E-2</v>
      </c>
      <c r="O42" s="14">
        <f>SUM(O39:O41)</f>
        <v>373613</v>
      </c>
      <c r="P42" s="14">
        <f ca="1">SUM(P39:P41)</f>
        <v>377614</v>
      </c>
      <c r="Q42" s="14">
        <f ca="1">SUM(Q39:Q41)</f>
        <v>4001</v>
      </c>
      <c r="R42" s="15">
        <f ca="1">IF(Q42=0,0,IF(O42=0,1,Q42/O42))</f>
        <v>1.0708942140664271E-2</v>
      </c>
      <c r="S42" s="14">
        <f>+SUM(S39:S41)</f>
        <v>204757</v>
      </c>
      <c r="T42" s="14">
        <f ca="1">+SUM(T39:T41)</f>
        <v>196561</v>
      </c>
      <c r="U42" s="14">
        <f ca="1">SUM(U39:U41)</f>
        <v>-8196</v>
      </c>
      <c r="V42" s="15">
        <f ca="1">IF(U42=0,0,IF(S42=0,1,U42/S42))</f>
        <v>-4.0027935552874871E-2</v>
      </c>
      <c r="W42" s="14">
        <f>SUM(W39:W41)</f>
        <v>578370</v>
      </c>
      <c r="X42" s="14">
        <f ca="1">SUM(X39:X41)</f>
        <v>574175</v>
      </c>
      <c r="Y42" s="14">
        <f ca="1">SUM(Y39:Y41)</f>
        <v>-4195</v>
      </c>
      <c r="Z42" s="15">
        <f ca="1">IF(Y42=0,0,IF(W42=0,1,Y42/W42))</f>
        <v>-7.2531424520635582E-3</v>
      </c>
      <c r="AA42" s="14">
        <f>+SUM(AA39:AA41)</f>
        <v>202854</v>
      </c>
      <c r="AB42" s="14">
        <f ca="1">+SUM(AB39:AB41)</f>
        <v>210570</v>
      </c>
      <c r="AC42" s="14">
        <f ca="1">SUM(AC39:AC41)</f>
        <v>7716</v>
      </c>
      <c r="AD42" s="15">
        <f ca="1">IF(AC42=0,0,IF(AA42=0,1,AC42/AA42))</f>
        <v>3.8037209027182113E-2</v>
      </c>
      <c r="AE42" s="14">
        <f>SUM(AE39:AE41)</f>
        <v>781224</v>
      </c>
      <c r="AF42" s="14">
        <f ca="1">SUM(AF39:AF41)</f>
        <v>784745</v>
      </c>
      <c r="AG42" s="14">
        <f ca="1">SUM(AG39:AG41)</f>
        <v>3521</v>
      </c>
      <c r="AH42" s="15">
        <f ca="1">IF(AG42=0,0,IF(AE42=0,1,AG42/AE42))</f>
        <v>4.5070299939581988E-3</v>
      </c>
      <c r="AI42" s="14">
        <f>+SUM(AI39:AI41)</f>
        <v>227817</v>
      </c>
      <c r="AJ42" s="14">
        <f ca="1">+SUM(AJ39:AJ41)</f>
        <v>233877</v>
      </c>
      <c r="AK42" s="14">
        <f ca="1">SUM(AK39:AK41)</f>
        <v>6060</v>
      </c>
      <c r="AL42" s="15">
        <f ca="1">IF(AK42=0,0,IF(AI42=0,1,AK42/AI42))</f>
        <v>2.660029760729006E-2</v>
      </c>
      <c r="AM42" s="14">
        <f>SUM(AM39:AM41)</f>
        <v>1009041</v>
      </c>
      <c r="AN42" s="14">
        <f ca="1">SUM(AN39:AN41)</f>
        <v>1018622</v>
      </c>
      <c r="AO42" s="14">
        <f ca="1">SUM(AO39:AO41)</f>
        <v>9581</v>
      </c>
      <c r="AP42" s="15">
        <f ca="1">IF(AO42=0,0,IF(AM42=0,1,AO42/AM42))</f>
        <v>9.4951543098843356E-3</v>
      </c>
      <c r="AQ42" s="14">
        <f>+SUM(AQ39:AQ41)</f>
        <v>230876</v>
      </c>
      <c r="AR42" s="14">
        <f ca="1">+SUM(AR39:AR41)</f>
        <v>233114</v>
      </c>
      <c r="AS42" s="14">
        <f ca="1">SUM(AS39:AS41)</f>
        <v>2238</v>
      </c>
      <c r="AT42" s="15">
        <f ca="1">IF(AS42=0,0,IF(AQ42=0,1,AS42/AQ42))</f>
        <v>9.6935151336648238E-3</v>
      </c>
      <c r="AU42" s="14">
        <f>SUM(AU39:AU41)</f>
        <v>1239917</v>
      </c>
      <c r="AV42" s="14">
        <f ca="1">SUM(AV39:AV41)</f>
        <v>1251736</v>
      </c>
      <c r="AW42" s="14">
        <f ca="1">SUM(AW39:AW41)</f>
        <v>11819</v>
      </c>
      <c r="AX42" s="15">
        <f ca="1">IF(AW42=0,0,IF(AU42=0,1,AW42/AU42))</f>
        <v>9.5320896479361115E-3</v>
      </c>
      <c r="AY42" s="14">
        <f>+SUM(AY39:AY41)</f>
        <v>243525</v>
      </c>
      <c r="AZ42" s="14">
        <f ca="1">+SUM(AZ39:AZ41)</f>
        <v>241454</v>
      </c>
      <c r="BA42" s="14">
        <f ca="1">SUM(BA39:BA41)</f>
        <v>-2071</v>
      </c>
      <c r="BB42" s="15">
        <f ca="1">IF(BA42=0,0,IF(AY42=0,1,BA42/AY42))</f>
        <v>-8.5042603428806072E-3</v>
      </c>
      <c r="BC42" s="14">
        <f>SUM(BC39:BC41)</f>
        <v>1483442</v>
      </c>
      <c r="BD42" s="14">
        <f ca="1">SUM(BD39:BD41)</f>
        <v>1493190</v>
      </c>
      <c r="BE42" s="14">
        <f ca="1">SUM(BE39:BE41)</f>
        <v>9748</v>
      </c>
      <c r="BF42" s="15">
        <f ca="1">IF(BE42=0,0,IF(BC42=0,1,BE42/BC42))</f>
        <v>6.5712039971903185E-3</v>
      </c>
      <c r="BG42" s="14">
        <f>+SUM(BG39:BG41)</f>
        <v>242539</v>
      </c>
      <c r="BH42" s="14">
        <f ca="1">+SUM(BH39:BH41)</f>
        <v>239710</v>
      </c>
      <c r="BI42" s="14">
        <f ca="1">SUM(BI39:BI41)</f>
        <v>-2829</v>
      </c>
      <c r="BJ42" s="15">
        <f ca="1">IF(BI42=0,0,IF(BG42=0,1,BI42/BG42))</f>
        <v>-1.1664103505003319E-2</v>
      </c>
      <c r="BK42" s="14">
        <f>SUM(BK39:BK41)</f>
        <v>1725981</v>
      </c>
      <c r="BL42" s="14">
        <f ca="1">SUM(BL39:BL41)</f>
        <v>1732900</v>
      </c>
      <c r="BM42" s="14">
        <f ca="1">SUM(BM39:BM41)</f>
        <v>6919</v>
      </c>
      <c r="BN42" s="15">
        <f ca="1">IF(BM42=0,0,IF(BK42=0,1,BM42/BK42))</f>
        <v>4.0087347427347113E-3</v>
      </c>
      <c r="BO42" s="14">
        <f>+SUM(BO39:BO41)</f>
        <v>225473</v>
      </c>
      <c r="BP42" s="14">
        <f ca="1">+SUM(BP39:BP41)</f>
        <v>220939</v>
      </c>
      <c r="BQ42" s="14">
        <f ca="1">SUM(BQ39:BQ41)</f>
        <v>-4534</v>
      </c>
      <c r="BR42" s="15">
        <f ca="1">IF(BQ42=0,0,IF(BO42=0,1,BQ42/BO42))</f>
        <v>-2.0108837865287641E-2</v>
      </c>
      <c r="BS42" s="14">
        <f>SUM(BS39:BS41)</f>
        <v>1951454</v>
      </c>
      <c r="BT42" s="14">
        <f ca="1">SUM(BT39:BT41)</f>
        <v>1953839</v>
      </c>
      <c r="BU42" s="14">
        <f ca="1">SUM(BU39:BU41)</f>
        <v>2385</v>
      </c>
      <c r="BV42" s="15">
        <f ca="1">IF(BU42=0,0,IF(BS42=0,1,BU42/BS42))</f>
        <v>1.2221656262458658E-3</v>
      </c>
      <c r="BW42" s="14">
        <f>+SUM(BW39:BW41)</f>
        <v>232343</v>
      </c>
      <c r="BX42" s="14">
        <f ca="1">+SUM(BX39:BX41)</f>
        <v>218951</v>
      </c>
      <c r="BY42" s="14">
        <f ca="1">SUM(BY39:BY41)</f>
        <v>-13392</v>
      </c>
      <c r="BZ42" s="15">
        <f ca="1">IF(BY42=0,0,IF(BW42=0,1,BY42/BW42))</f>
        <v>-5.7638921766526213E-2</v>
      </c>
      <c r="CA42" s="14">
        <f>SUM(CA39:CA41)</f>
        <v>2183797</v>
      </c>
      <c r="CB42" s="14">
        <f ca="1">SUM(CB39:CB41)</f>
        <v>2172790</v>
      </c>
      <c r="CC42" s="14">
        <f ca="1">SUM(CC39:CC41)</f>
        <v>-11007</v>
      </c>
      <c r="CD42" s="15">
        <f ca="1">IF(CC42=0,0,IF(CA42=0,1,CC42/CA42))</f>
        <v>-5.0403036545979317E-3</v>
      </c>
      <c r="CE42" s="14">
        <f>+SUM(CE39:CE41)</f>
        <v>210507</v>
      </c>
      <c r="CF42" s="14">
        <f ca="1">+SUM(CF39:CF41)</f>
        <v>201483</v>
      </c>
      <c r="CG42" s="14">
        <f ca="1">SUM(CG39:CG41)</f>
        <v>-9024</v>
      </c>
      <c r="CH42" s="15">
        <f ca="1">IF(CG42=0,0,IF(CE42=0,1,CG42/CE42))</f>
        <v>-4.2867933132864938E-2</v>
      </c>
      <c r="CI42" s="14">
        <f>SUM(CI39:CI41)</f>
        <v>2394304</v>
      </c>
      <c r="CJ42" s="14">
        <f ca="1">SUM(CJ39:CJ41)</f>
        <v>2374273</v>
      </c>
      <c r="CK42" s="14">
        <f ca="1">SUM(CK39:CK41)</f>
        <v>-20031</v>
      </c>
      <c r="CL42" s="15">
        <f ca="1">IF(CK42=0,0,IF(CI42=0,1,CK42/CI42))</f>
        <v>-8.3661055571890627E-3</v>
      </c>
      <c r="CM42" s="14">
        <f>+SUM(CM39:CM41)</f>
        <v>191595</v>
      </c>
      <c r="CN42" s="14">
        <f ca="1">+SUM(CN39:CN41)</f>
        <v>193529</v>
      </c>
      <c r="CO42" s="14">
        <f ca="1">SUM(CO39:CO41)</f>
        <v>1934</v>
      </c>
      <c r="CP42" s="15">
        <f ca="1">IF(CO42=0,0,IF(CM42=0,1,CO42/CM42))</f>
        <v>1.0094209139069391E-2</v>
      </c>
      <c r="CQ42" s="14">
        <f>SUM(CQ39:CQ41)</f>
        <v>2585899</v>
      </c>
      <c r="CR42" s="14">
        <f ca="1">SUM(CR39:CR41)</f>
        <v>2567802</v>
      </c>
      <c r="CS42" s="14">
        <f ca="1">SUM(CS39:CS41)</f>
        <v>-18097</v>
      </c>
      <c r="CT42" s="15">
        <f ca="1">IF(CS42=0,0,IF(CQ42=0,1,CS42/CQ42))</f>
        <v>-6.9983398423526981E-3</v>
      </c>
      <c r="CW42" s="12"/>
      <c r="CX42" s="12"/>
      <c r="CZ42" s="89"/>
      <c r="DA42" s="89"/>
      <c r="DB42" s="89"/>
      <c r="DC42" s="89"/>
      <c r="DD42" s="89"/>
      <c r="DE42" s="89"/>
      <c r="DF42" s="89"/>
      <c r="DG42" s="89"/>
      <c r="DH42" s="89"/>
      <c r="DI42" s="89"/>
      <c r="DJ42" s="89"/>
      <c r="DK42" s="89"/>
      <c r="DL42" s="12"/>
      <c r="DM42" s="12"/>
      <c r="DN42" s="89"/>
      <c r="DO42" s="89"/>
      <c r="DP42" s="89"/>
      <c r="DQ42" s="89"/>
      <c r="DR42" s="89"/>
      <c r="DS42" s="89"/>
      <c r="DT42" s="89"/>
      <c r="DU42" s="89"/>
      <c r="DV42" s="89"/>
      <c r="DW42" s="89"/>
      <c r="DX42" s="89"/>
      <c r="DY42" s="89"/>
      <c r="DZ42"/>
    </row>
    <row r="43" spans="1:130" s="12" customFormat="1" ht="15.6">
      <c r="A43" s="92"/>
      <c r="B43" s="28"/>
      <c r="C43" s="9"/>
      <c r="D43" s="9"/>
      <c r="E43" s="10"/>
      <c r="F43" s="11"/>
      <c r="G43" s="9"/>
      <c r="H43" s="13"/>
      <c r="I43" s="10"/>
      <c r="J43" s="11"/>
      <c r="K43" s="9"/>
      <c r="L43" s="9"/>
      <c r="M43" s="10"/>
      <c r="N43" s="11"/>
      <c r="O43" s="9"/>
      <c r="P43" s="13"/>
      <c r="Q43" s="10"/>
      <c r="R43" s="11"/>
      <c r="S43" s="9"/>
      <c r="T43" s="9"/>
      <c r="U43" s="10"/>
      <c r="V43" s="11"/>
      <c r="W43" s="9"/>
      <c r="X43" s="13"/>
      <c r="Y43" s="10"/>
      <c r="Z43" s="11"/>
      <c r="AA43" s="9"/>
      <c r="AB43" s="9"/>
      <c r="AC43" s="10"/>
      <c r="AD43" s="11"/>
      <c r="AE43" s="9"/>
      <c r="AF43" s="13"/>
      <c r="AG43" s="10"/>
      <c r="AH43" s="11"/>
      <c r="AI43" s="9"/>
      <c r="AJ43" s="9"/>
      <c r="AK43" s="10"/>
      <c r="AL43" s="11"/>
      <c r="AM43" s="9"/>
      <c r="AN43" s="13"/>
      <c r="AO43" s="10"/>
      <c r="AP43" s="11"/>
      <c r="AQ43" s="9"/>
      <c r="AR43" s="9"/>
      <c r="AS43" s="10"/>
      <c r="AT43" s="11"/>
      <c r="AU43" s="9"/>
      <c r="AV43" s="13"/>
      <c r="AW43" s="10"/>
      <c r="AX43" s="11"/>
      <c r="AY43" s="9"/>
      <c r="AZ43" s="9"/>
      <c r="BA43" s="10"/>
      <c r="BB43" s="11"/>
      <c r="BC43" s="9"/>
      <c r="BD43" s="13"/>
      <c r="BE43" s="10"/>
      <c r="BF43" s="11"/>
      <c r="BG43" s="9"/>
      <c r="BH43" s="9"/>
      <c r="BI43" s="10"/>
      <c r="BJ43" s="11"/>
      <c r="BK43" s="9"/>
      <c r="BL43" s="13"/>
      <c r="BM43" s="10"/>
      <c r="BN43" s="11"/>
      <c r="BO43" s="9"/>
      <c r="BP43" s="9"/>
      <c r="BQ43" s="10"/>
      <c r="BR43" s="11"/>
      <c r="BS43" s="9"/>
      <c r="BT43" s="13"/>
      <c r="BU43" s="10"/>
      <c r="BV43" s="11"/>
      <c r="BW43" s="9"/>
      <c r="BX43" s="9"/>
      <c r="BY43" s="10"/>
      <c r="BZ43" s="11"/>
      <c r="CA43" s="9"/>
      <c r="CB43" s="13"/>
      <c r="CC43" s="10"/>
      <c r="CD43" s="11"/>
      <c r="CE43" s="9"/>
      <c r="CF43" s="9"/>
      <c r="CG43" s="10"/>
      <c r="CH43" s="11"/>
      <c r="CI43" s="9"/>
      <c r="CJ43" s="13"/>
      <c r="CK43" s="10"/>
      <c r="CL43" s="11"/>
      <c r="CM43" s="9"/>
      <c r="CN43" s="9"/>
      <c r="CO43" s="10"/>
      <c r="CP43" s="11"/>
      <c r="CQ43" s="9"/>
      <c r="CR43" s="13"/>
      <c r="CS43" s="10"/>
      <c r="CT43" s="11"/>
      <c r="CY43" s="16"/>
      <c r="CZ43" s="89"/>
      <c r="DA43" s="89"/>
      <c r="DB43" s="89"/>
      <c r="DC43" s="89"/>
      <c r="DD43" s="89"/>
      <c r="DE43" s="89"/>
      <c r="DF43" s="89"/>
      <c r="DG43" s="89"/>
      <c r="DH43" s="89"/>
      <c r="DI43" s="89"/>
      <c r="DJ43" s="89"/>
      <c r="DK43" s="89"/>
      <c r="DN43" s="89"/>
      <c r="DO43" s="89"/>
      <c r="DP43" s="89"/>
      <c r="DQ43" s="89"/>
      <c r="DR43" s="89"/>
      <c r="DS43" s="89"/>
      <c r="DT43" s="89"/>
      <c r="DU43" s="89"/>
      <c r="DV43" s="89"/>
      <c r="DW43" s="89"/>
      <c r="DX43" s="89"/>
      <c r="DY43" s="89"/>
      <c r="DZ43"/>
    </row>
    <row r="44" spans="1:130" s="12" customFormat="1" ht="15" customHeight="1">
      <c r="A44" s="99"/>
      <c r="B44" s="31" t="s">
        <v>6</v>
      </c>
      <c r="C44" s="21">
        <f>+CZ44</f>
        <v>79667</v>
      </c>
      <c r="D44" s="21">
        <f ca="1">OFFSET(CZ44,0,14,1,1)</f>
        <v>85048</v>
      </c>
      <c r="E44" s="21">
        <f ca="1">SUM(D44-C44)</f>
        <v>5381</v>
      </c>
      <c r="F44" s="22">
        <f ca="1">IF(E44=0,0,IF(C44=0,1,E44/C44))</f>
        <v>6.7543650444977218E-2</v>
      </c>
      <c r="G44" s="21">
        <f>SUMIF($C$6:F$6,G$5,$C44:F44)</f>
        <v>79667</v>
      </c>
      <c r="H44" s="21">
        <f ca="1">SUMIF($C$6:G$6,H$5,$C44:G44)</f>
        <v>85048</v>
      </c>
      <c r="I44" s="21">
        <f ca="1">SUM(H44-G44)</f>
        <v>5381</v>
      </c>
      <c r="J44" s="22">
        <f ca="1">IF(I44=0,0,IF(G44=0,1,I44/G44))</f>
        <v>6.7543650444977218E-2</v>
      </c>
      <c r="K44" s="21">
        <f>+DA44</f>
        <v>69446</v>
      </c>
      <c r="L44" s="21">
        <f ca="1">OFFSET(DA44,0,14,1,1)</f>
        <v>83227</v>
      </c>
      <c r="M44" s="21">
        <f ca="1">SUM(L44-K44)</f>
        <v>13781</v>
      </c>
      <c r="N44" s="22">
        <f ca="1">IF(M44=0,0,IF(K44=0,1,M44/K44))</f>
        <v>0.19844195490021024</v>
      </c>
      <c r="O44" s="21">
        <f>SUMIF($C$6:N$6,O$5,$C44:N44)</f>
        <v>149113</v>
      </c>
      <c r="P44" s="21">
        <f ca="1">SUMIF($C$6:O$6,P$5,$C44:O44)</f>
        <v>168275</v>
      </c>
      <c r="Q44" s="21">
        <f ca="1">SUM(P44-O44)</f>
        <v>19162</v>
      </c>
      <c r="R44" s="22">
        <f ca="1">IF(Q44=0,0,IF(O44=0,1,Q44/O44))</f>
        <v>0.1285065688437628</v>
      </c>
      <c r="S44" s="21">
        <f>+DB44</f>
        <v>103136</v>
      </c>
      <c r="T44" s="21">
        <f ca="1">OFFSET(DB44,0,14,1,1)</f>
        <v>115499</v>
      </c>
      <c r="U44" s="21">
        <f ca="1">SUM(T44-S44)</f>
        <v>12363</v>
      </c>
      <c r="V44" s="22">
        <f ca="1">IF(U44=0,0,IF(S44=0,1,U44/S44))</f>
        <v>0.11987085013962147</v>
      </c>
      <c r="W44" s="21">
        <f>SUMIF($C$6:V$6,W$5,$C44:V44)</f>
        <v>252249</v>
      </c>
      <c r="X44" s="21">
        <f ca="1">SUMIF($C$6:W$6,X$5,$C44:W44)</f>
        <v>283774</v>
      </c>
      <c r="Y44" s="21">
        <f ca="1">SUM(X44-W44)</f>
        <v>31525</v>
      </c>
      <c r="Z44" s="22">
        <f ca="1">IF(Y44=0,0,IF(W44=0,1,Y44/W44))</f>
        <v>0.12497571843694127</v>
      </c>
      <c r="AA44" s="21">
        <f>+DC44</f>
        <v>113808</v>
      </c>
      <c r="AB44" s="21">
        <f ca="1">OFFSET(DC44,0,14,1,1)</f>
        <v>118521</v>
      </c>
      <c r="AC44" s="21">
        <f ca="1">SUM(AB44-AA44)</f>
        <v>4713</v>
      </c>
      <c r="AD44" s="22">
        <f ca="1">IF(AC44=0,0,IF(AA44=0,1,AC44/AA44))</f>
        <v>4.1411851539434837E-2</v>
      </c>
      <c r="AE44" s="21">
        <f>SUMIF($C$6:AD$6,AE$5,$C44:AD44)</f>
        <v>366057</v>
      </c>
      <c r="AF44" s="21">
        <f ca="1">SUMIF($C$6:AE$6,AF$5,$C44:AE44)</f>
        <v>402295</v>
      </c>
      <c r="AG44" s="21">
        <f ca="1">SUM(AF44-AE44)</f>
        <v>36238</v>
      </c>
      <c r="AH44" s="22">
        <f ca="1">IF(AG44=0,0,IF(AE44=0,1,AG44/AE44))</f>
        <v>9.8995511627970503E-2</v>
      </c>
      <c r="AI44" s="21">
        <f>+DD44</f>
        <v>144420</v>
      </c>
      <c r="AJ44" s="21">
        <f ca="1">OFFSET(DD44,0,14,1,1)</f>
        <v>148954</v>
      </c>
      <c r="AK44" s="21">
        <f ca="1">SUM(AJ44-AI44)</f>
        <v>4534</v>
      </c>
      <c r="AL44" s="22">
        <f ca="1">IF(AK44=0,0,IF(AI44=0,1,AK44/AI44))</f>
        <v>3.1394543692009419E-2</v>
      </c>
      <c r="AM44" s="21">
        <f>SUMIF($C$6:AL$6,AM$5,$C44:AL44)</f>
        <v>510477</v>
      </c>
      <c r="AN44" s="21">
        <f ca="1">SUMIF($C$6:AM$6,AN$5,$C44:AM44)</f>
        <v>551249</v>
      </c>
      <c r="AO44" s="21">
        <f ca="1">SUM(AN44-AM44)</f>
        <v>40772</v>
      </c>
      <c r="AP44" s="22">
        <f ca="1">IF(AO44=0,0,IF(AM44=0,1,AO44/AM44))</f>
        <v>7.9870395727917223E-2</v>
      </c>
      <c r="AQ44" s="21">
        <f>+DE44</f>
        <v>169240</v>
      </c>
      <c r="AR44" s="21">
        <f ca="1">OFFSET(DE44,0,14,1,1)</f>
        <v>160017</v>
      </c>
      <c r="AS44" s="21">
        <f ca="1">SUM(AR44-AQ44)</f>
        <v>-9223</v>
      </c>
      <c r="AT44" s="22">
        <f ca="1">IF(AS44=0,0,IF(AQ44=0,1,AS44/AQ44))</f>
        <v>-5.4496572914204677E-2</v>
      </c>
      <c r="AU44" s="21">
        <f>SUMIF($C$6:AT$6,AU$5,$C44:AT44)</f>
        <v>679717</v>
      </c>
      <c r="AV44" s="21">
        <f ca="1">SUMIF($C$6:AU$6,AV$5,$C44:AU44)</f>
        <v>711266</v>
      </c>
      <c r="AW44" s="21">
        <f ca="1">SUM(AV44-AU44)</f>
        <v>31549</v>
      </c>
      <c r="AX44" s="22">
        <f ca="1">IF(AW44=0,0,IF(AU44=0,1,AW44/AU44))</f>
        <v>4.6414905026650799E-2</v>
      </c>
      <c r="AY44" s="21">
        <f>+DF44</f>
        <v>236745</v>
      </c>
      <c r="AZ44" s="21">
        <f ca="1">OFFSET(DF44,0,14,1,1)</f>
        <v>226237</v>
      </c>
      <c r="BA44" s="21">
        <f ca="1">SUM(AZ44-AY44)</f>
        <v>-10508</v>
      </c>
      <c r="BB44" s="22">
        <f ca="1">IF(BA44=0,0,IF(AY44=0,1,BA44/AY44))</f>
        <v>-4.4385309087837124E-2</v>
      </c>
      <c r="BC44" s="21">
        <f>SUMIF($C$6:BB$6,BC$5,$C44:BB44)</f>
        <v>916462</v>
      </c>
      <c r="BD44" s="21">
        <f ca="1">SUMIF($C$6:BC$6,BD$5,$C44:BC44)</f>
        <v>937503</v>
      </c>
      <c r="BE44" s="21">
        <f ca="1">SUM(BD44-BC44)</f>
        <v>21041</v>
      </c>
      <c r="BF44" s="22">
        <f ca="1">IF(BE44=0,0,IF(BC44=0,1,BE44/BC44))</f>
        <v>2.2958944287924648E-2</v>
      </c>
      <c r="BG44" s="21">
        <f>+DG44</f>
        <v>250421</v>
      </c>
      <c r="BH44" s="21">
        <f ca="1">OFFSET(DG44,0,14,1,1)</f>
        <v>256395</v>
      </c>
      <c r="BI44" s="21">
        <f ca="1">SUM(BH44-BG44)</f>
        <v>5974</v>
      </c>
      <c r="BJ44" s="22">
        <f ca="1">IF(BI44=0,0,IF(BG44=0,1,BI44/BG44))</f>
        <v>2.3855826787689532E-2</v>
      </c>
      <c r="BK44" s="21">
        <f>SUMIF($C$6:BJ$6,BK$5,$C44:BJ44)</f>
        <v>1166883</v>
      </c>
      <c r="BL44" s="21">
        <f ca="1">SUMIF($C$6:BK$6,BL$5,$C44:BK44)</f>
        <v>1193898</v>
      </c>
      <c r="BM44" s="21">
        <f ca="1">SUM(BL44-BK44)</f>
        <v>27015</v>
      </c>
      <c r="BN44" s="22">
        <f ca="1">IF(BM44=0,0,IF(BK44=0,1,BM44/BK44))</f>
        <v>2.3151421350726679E-2</v>
      </c>
      <c r="BO44" s="21">
        <f>+DH44</f>
        <v>163294</v>
      </c>
      <c r="BP44" s="21">
        <f ca="1">OFFSET(DH44,0,14,1,1)</f>
        <v>144713</v>
      </c>
      <c r="BQ44" s="21">
        <f ca="1">SUM(BP44-BO44)</f>
        <v>-18581</v>
      </c>
      <c r="BR44" s="22">
        <f ca="1">IF(BQ44=0,0,IF(BO44=0,1,BQ44/BO44))</f>
        <v>-0.11378862664886646</v>
      </c>
      <c r="BS44" s="21">
        <f>SUMIF($C$6:BR$6,BS$5,$C44:BR44)</f>
        <v>1330177</v>
      </c>
      <c r="BT44" s="21">
        <f ca="1">SUMIF($C$6:BS$6,BT$5,$C44:BS44)</f>
        <v>1338611</v>
      </c>
      <c r="BU44" s="21">
        <f ca="1">SUM(BT44-BS44)</f>
        <v>8434</v>
      </c>
      <c r="BV44" s="22">
        <f ca="1">IF(BU44=0,0,IF(BS44=0,1,BU44/BS44))</f>
        <v>6.3405095712826187E-3</v>
      </c>
      <c r="BW44" s="21">
        <f>+DI44</f>
        <v>146869</v>
      </c>
      <c r="BX44" s="21">
        <f ca="1">OFFSET(DI44,0,14,1,1)</f>
        <v>133573</v>
      </c>
      <c r="BY44" s="21">
        <f ca="1">SUM(BX44-BW44)</f>
        <v>-13296</v>
      </c>
      <c r="BZ44" s="22">
        <f ca="1">IF(BY44=0,0,IF(BW44=0,1,BY44/BW44))</f>
        <v>-9.0529655679551166E-2</v>
      </c>
      <c r="CA44" s="21">
        <f>SUMIF($C$6:BZ$6,CA$5,$C44:BZ44)</f>
        <v>1477046</v>
      </c>
      <c r="CB44" s="21">
        <f ca="1">SUMIF($C$6:CA$6,CB$5,$C44:CA44)</f>
        <v>1472184</v>
      </c>
      <c r="CC44" s="21">
        <f ca="1">SUM(CB44-CA44)</f>
        <v>-4862</v>
      </c>
      <c r="CD44" s="22">
        <f ca="1">IF(CC44=0,0,IF(CA44=0,1,CC44/CA44))</f>
        <v>-3.2917052007858929E-3</v>
      </c>
      <c r="CE44" s="21">
        <f>+DJ44</f>
        <v>130375</v>
      </c>
      <c r="CF44" s="21">
        <f ca="1">OFFSET(DJ44,0,14,1,1)</f>
        <v>106152</v>
      </c>
      <c r="CG44" s="21">
        <f ca="1">SUM(CF44-CE44)</f>
        <v>-24223</v>
      </c>
      <c r="CH44" s="22">
        <f ca="1">IF(CG44=0,0,IF(CE44=0,1,CG44/CE44))</f>
        <v>-0.18579482262703739</v>
      </c>
      <c r="CI44" s="21">
        <f>SUMIF($C$6:CH$6,CI$5,$C44:CH44)</f>
        <v>1607421</v>
      </c>
      <c r="CJ44" s="21">
        <f ca="1">SUMIF($C$6:CI$6,CJ$5,$C44:CI44)</f>
        <v>1578336</v>
      </c>
      <c r="CK44" s="21">
        <f ca="1">SUM(CJ44-CI44)</f>
        <v>-29085</v>
      </c>
      <c r="CL44" s="22">
        <f ca="1">IF(CK44=0,0,IF(CI44=0,1,CK44/CI44))</f>
        <v>-1.8094201830136599E-2</v>
      </c>
      <c r="CM44" s="21">
        <f>+DK44</f>
        <v>100813</v>
      </c>
      <c r="CN44" s="21">
        <f ca="1">OFFSET(DK44,0,14,1,1)</f>
        <v>88080</v>
      </c>
      <c r="CO44" s="21">
        <f ca="1">SUM(CN44-CM44)</f>
        <v>-12733</v>
      </c>
      <c r="CP44" s="22">
        <f ca="1">IF(CO44=0,0,IF(CM44=0,1,CO44/CM44))</f>
        <v>-0.12630315534702866</v>
      </c>
      <c r="CQ44" s="21">
        <f>SUMIF($C$6:CP$6,CQ$5,$C44:CP44)</f>
        <v>1708234</v>
      </c>
      <c r="CR44" s="21">
        <f ca="1">SUMIF($C$6:CQ$6,CR$5,$C44:CQ44)</f>
        <v>1666416</v>
      </c>
      <c r="CS44" s="21">
        <f ca="1">SUM(CR44-CQ44)</f>
        <v>-41818</v>
      </c>
      <c r="CT44" s="22">
        <f ca="1">IF(CS44=0,0,IF(CQ44=0,1,CS44/CQ44))</f>
        <v>-2.4480252705425604E-2</v>
      </c>
      <c r="CW44" s="12" t="s">
        <v>17</v>
      </c>
      <c r="CX44" s="81" t="s">
        <v>6</v>
      </c>
      <c r="CZ44" s="88">
        <f>SUMIF(TIBA!$A$73:$A$78,'2007-2008'!CZ$7,TIBA!D$73:D$78)</f>
        <v>79667</v>
      </c>
      <c r="DA44" s="88">
        <f>SUMIF(TIBA!$A$73:$A$78,'2007-2008'!DA$7,TIBA!E$73:E$78)</f>
        <v>69446</v>
      </c>
      <c r="DB44" s="88">
        <f>SUMIF(TIBA!$A$73:$A$78,'2007-2008'!DB$7,TIBA!F$73:F$78)</f>
        <v>103136</v>
      </c>
      <c r="DC44" s="88">
        <f>SUMIF(TIBA!$A$73:$A$78,'2007-2008'!DC$7,TIBA!G$73:G$78)</f>
        <v>113808</v>
      </c>
      <c r="DD44" s="88">
        <f>SUMIF(TIBA!$A$73:$A$78,'2007-2008'!DD$7,TIBA!H$73:H$78)</f>
        <v>144420</v>
      </c>
      <c r="DE44" s="88">
        <f>SUMIF(TIBA!$A$73:$A$78,'2007-2008'!DE$7,TIBA!I$73:I$78)</f>
        <v>169240</v>
      </c>
      <c r="DF44" s="88">
        <f>SUMIF(TIBA!$A$73:$A$78,'2007-2008'!DF$7,TIBA!J$73:J$78)</f>
        <v>236745</v>
      </c>
      <c r="DG44" s="88">
        <f>SUMIF(TIBA!$A$73:$A$78,'2007-2008'!DG$7,TIBA!K$73:K$78)</f>
        <v>250421</v>
      </c>
      <c r="DH44" s="88">
        <f>SUMIF(TIBA!$A$73:$A$78,'2007-2008'!DH$7,TIBA!L$73:L$78)</f>
        <v>163294</v>
      </c>
      <c r="DI44" s="88">
        <f>SUMIF(TIBA!$A$73:$A$78,'2007-2008'!DI$7,TIBA!M$73:M$78)</f>
        <v>146869</v>
      </c>
      <c r="DJ44" s="88">
        <f>SUMIF(TIBA!$A$73:$A$78,'2007-2008'!DJ$7,TIBA!N$73:N$78)</f>
        <v>130375</v>
      </c>
      <c r="DK44" s="88">
        <f>SUMIF(TIBA!$A$73:$A$78,'2007-2008'!DK$7,TIBA!O$73:O$78)</f>
        <v>100813</v>
      </c>
      <c r="DN44" s="88">
        <f>SUMIF(TIBA!$A$73:$A$78,'2007-2008'!DN$7,TIBA!D$73:D$78)</f>
        <v>85048</v>
      </c>
      <c r="DO44" s="88">
        <f>SUMIF(TIBA!$A$73:$A$78,'2007-2008'!DO$7,TIBA!E$73:E$78)</f>
        <v>83227</v>
      </c>
      <c r="DP44" s="88">
        <f>SUMIF(TIBA!$A$73:$A$78,'2007-2008'!DP$7,TIBA!F$73:F$78)</f>
        <v>115499</v>
      </c>
      <c r="DQ44" s="88">
        <f>SUMIF(TIBA!$A$73:$A$78,'2007-2008'!DQ$7,TIBA!G$73:G$78)</f>
        <v>118521</v>
      </c>
      <c r="DR44" s="88">
        <f>SUMIF(TIBA!$A$73:$A$78,'2007-2008'!DR$7,TIBA!H$73:H$78)</f>
        <v>148954</v>
      </c>
      <c r="DS44" s="88">
        <f>SUMIF(TIBA!$A$73:$A$78,'2007-2008'!DS$7,TIBA!I$73:I$78)</f>
        <v>160017</v>
      </c>
      <c r="DT44" s="88">
        <f>SUMIF(TIBA!$A$73:$A$78,'2007-2008'!DT$7,TIBA!J$73:J$78)</f>
        <v>226237</v>
      </c>
      <c r="DU44" s="88">
        <f>SUMIF(TIBA!$A$73:$A$78,'2007-2008'!DU$7,TIBA!K$73:K$78)</f>
        <v>256395</v>
      </c>
      <c r="DV44" s="88">
        <f>SUMIF(TIBA!$A$73:$A$78,'2007-2008'!DV$7,TIBA!L$73:L$78)</f>
        <v>144713</v>
      </c>
      <c r="DW44" s="88">
        <f>SUMIF(TIBA!$A$73:$A$78,'2007-2008'!DW$7,TIBA!M$73:M$78)</f>
        <v>133573</v>
      </c>
      <c r="DX44" s="88">
        <f>SUMIF(TIBA!$A$73:$A$78,'2007-2008'!DX$7,TIBA!N$73:N$78)</f>
        <v>106152</v>
      </c>
      <c r="DY44" s="88">
        <f>SUMIF(TIBA!$A$73:$A$78,'2007-2008'!DY$7,TIBA!O$73:O$78)</f>
        <v>88080</v>
      </c>
      <c r="DZ44"/>
    </row>
    <row r="45" spans="1:130" s="12" customFormat="1" ht="15.6">
      <c r="A45" s="101" t="str">
        <f>+CW46</f>
        <v>Thousand Islands Bridge</v>
      </c>
      <c r="B45" s="29" t="s">
        <v>7</v>
      </c>
      <c r="C45" s="21">
        <f>+CZ45</f>
        <v>33226</v>
      </c>
      <c r="D45" s="21">
        <f ca="1">OFFSET(CZ45,0,14,1,1)</f>
        <v>34593</v>
      </c>
      <c r="E45" s="21">
        <f ca="1">SUM(D45-C45)</f>
        <v>1367</v>
      </c>
      <c r="F45" s="22">
        <f ca="1">IF(E45=0,0,IF(C45=0,1,E45/C45))</f>
        <v>4.1142478781676997E-2</v>
      </c>
      <c r="G45" s="21">
        <f>SUMIF($C$6:F$6,G$5,$C45:F45)</f>
        <v>33226</v>
      </c>
      <c r="H45" s="21">
        <f ca="1">SUMIF($C$6:G$6,H$5,$C45:G45)</f>
        <v>34593</v>
      </c>
      <c r="I45" s="21">
        <f ca="1">SUM(H45-G45)</f>
        <v>1367</v>
      </c>
      <c r="J45" s="22">
        <f ca="1">IF(I45=0,0,IF(G45=0,1,I45/G45))</f>
        <v>4.1142478781676997E-2</v>
      </c>
      <c r="K45" s="21">
        <f>+DA45</f>
        <v>30237</v>
      </c>
      <c r="L45" s="21">
        <f ca="1">OFFSET(DA45,0,14,1,1)</f>
        <v>32841</v>
      </c>
      <c r="M45" s="21">
        <f ca="1">SUM(L45-K45)</f>
        <v>2604</v>
      </c>
      <c r="N45" s="22">
        <f ca="1">IF(M45=0,0,IF(K45=0,1,M45/K45))</f>
        <v>8.6119654727651554E-2</v>
      </c>
      <c r="O45" s="21">
        <f>SUMIF($C$6:N$6,O$5,$C45:N45)</f>
        <v>63463</v>
      </c>
      <c r="P45" s="21">
        <f ca="1">SUMIF($C$6:O$6,P$5,$C45:O45)</f>
        <v>67434</v>
      </c>
      <c r="Q45" s="21">
        <f ca="1">SUM(P45-O45)</f>
        <v>3971</v>
      </c>
      <c r="R45" s="22">
        <f ca="1">IF(Q45=0,0,IF(O45=0,1,Q45/O45))</f>
        <v>6.2571892283692865E-2</v>
      </c>
      <c r="S45" s="21">
        <f>+DB45</f>
        <v>35687</v>
      </c>
      <c r="T45" s="21">
        <f ca="1">OFFSET(DB45,0,14,1,1)</f>
        <v>33769</v>
      </c>
      <c r="U45" s="21">
        <f ca="1">SUM(T45-S45)</f>
        <v>-1918</v>
      </c>
      <c r="V45" s="22">
        <f ca="1">IF(U45=0,0,IF(S45=0,1,U45/S45))</f>
        <v>-5.374506122677726E-2</v>
      </c>
      <c r="W45" s="21">
        <f>SUMIF($C$6:V$6,W$5,$C45:V45)</f>
        <v>99150</v>
      </c>
      <c r="X45" s="21">
        <f ca="1">SUMIF($C$6:W$6,X$5,$C45:W45)</f>
        <v>101203</v>
      </c>
      <c r="Y45" s="21">
        <f ca="1">SUM(X45-W45)</f>
        <v>2053</v>
      </c>
      <c r="Z45" s="22">
        <f ca="1">IF(Y45=0,0,IF(W45=0,1,Y45/W45))</f>
        <v>2.070600100857287E-2</v>
      </c>
      <c r="AA45" s="21">
        <f>+DC45</f>
        <v>35215</v>
      </c>
      <c r="AB45" s="21">
        <f ca="1">OFFSET(DC45,0,14,1,1)</f>
        <v>36026</v>
      </c>
      <c r="AC45" s="21">
        <f ca="1">SUM(AB45-AA45)</f>
        <v>811</v>
      </c>
      <c r="AD45" s="22">
        <f ca="1">IF(AC45=0,0,IF(AA45=0,1,AC45/AA45))</f>
        <v>2.3029958824364618E-2</v>
      </c>
      <c r="AE45" s="21">
        <f>SUMIF($C$6:AD$6,AE$5,$C45:AD45)</f>
        <v>134365</v>
      </c>
      <c r="AF45" s="21">
        <f ca="1">SUMIF($C$6:AE$6,AF$5,$C45:AE45)</f>
        <v>137229</v>
      </c>
      <c r="AG45" s="21">
        <f ca="1">SUM(AF45-AE45)</f>
        <v>2864</v>
      </c>
      <c r="AH45" s="22">
        <f ca="1">IF(AG45=0,0,IF(AE45=0,1,AG45/AE45))</f>
        <v>2.1315074610203551E-2</v>
      </c>
      <c r="AI45" s="21">
        <f>+DD45</f>
        <v>37255</v>
      </c>
      <c r="AJ45" s="21">
        <f ca="1">OFFSET(DD45,0,14,1,1)</f>
        <v>36029</v>
      </c>
      <c r="AK45" s="21">
        <f ca="1">SUM(AJ45-AI45)</f>
        <v>-1226</v>
      </c>
      <c r="AL45" s="22">
        <f ca="1">IF(AK45=0,0,IF(AI45=0,1,AK45/AI45))</f>
        <v>-3.2908334451751446E-2</v>
      </c>
      <c r="AM45" s="21">
        <f>SUMIF($C$6:AL$6,AM$5,$C45:AL45)</f>
        <v>171620</v>
      </c>
      <c r="AN45" s="21">
        <f ca="1">SUMIF($C$6:AM$6,AN$5,$C45:AM45)</f>
        <v>173258</v>
      </c>
      <c r="AO45" s="21">
        <f ca="1">SUM(AN45-AM45)</f>
        <v>1638</v>
      </c>
      <c r="AP45" s="22">
        <f ca="1">IF(AO45=0,0,IF(AM45=0,1,AO45/AM45))</f>
        <v>9.5443421512644219E-3</v>
      </c>
      <c r="AQ45" s="21">
        <f>+DE45</f>
        <v>34609</v>
      </c>
      <c r="AR45" s="21">
        <f ca="1">OFFSET(DE45,0,14,1,1)</f>
        <v>34284</v>
      </c>
      <c r="AS45" s="21">
        <f ca="1">SUM(AR45-AQ45)</f>
        <v>-325</v>
      </c>
      <c r="AT45" s="22">
        <f ca="1">IF(AS45=0,0,IF(AQ45=0,1,AS45/AQ45))</f>
        <v>-9.3906209367505562E-3</v>
      </c>
      <c r="AU45" s="21">
        <f>SUMIF($C$6:AT$6,AU$5,$C45:AT45)</f>
        <v>206229</v>
      </c>
      <c r="AV45" s="21">
        <f ca="1">SUMIF($C$6:AU$6,AV$5,$C45:AU45)</f>
        <v>207542</v>
      </c>
      <c r="AW45" s="21">
        <f ca="1">SUM(AV45-AU45)</f>
        <v>1313</v>
      </c>
      <c r="AX45" s="22">
        <f ca="1">IF(AW45=0,0,IF(AU45=0,1,AW45/AU45))</f>
        <v>6.366708852780162E-3</v>
      </c>
      <c r="AY45" s="21">
        <f>+DF45</f>
        <v>33850</v>
      </c>
      <c r="AZ45" s="21">
        <f ca="1">OFFSET(DF45,0,14,1,1)</f>
        <v>34094</v>
      </c>
      <c r="BA45" s="21">
        <f ca="1">SUM(AZ45-AY45)</f>
        <v>244</v>
      </c>
      <c r="BB45" s="22">
        <f ca="1">IF(BA45=0,0,IF(AY45=0,1,BA45/AY45))</f>
        <v>7.2082717872968983E-3</v>
      </c>
      <c r="BC45" s="21">
        <f>SUMIF($C$6:BB$6,BC$5,$C45:BB45)</f>
        <v>240079</v>
      </c>
      <c r="BD45" s="21">
        <f ca="1">SUMIF($C$6:BC$6,BD$5,$C45:BC45)</f>
        <v>241636</v>
      </c>
      <c r="BE45" s="21">
        <f ca="1">SUM(BD45-BC45)</f>
        <v>1557</v>
      </c>
      <c r="BF45" s="22">
        <f ca="1">IF(BE45=0,0,IF(BC45=0,1,BE45/BC45))</f>
        <v>6.4853652339438269E-3</v>
      </c>
      <c r="BG45" s="21">
        <f>+DG45</f>
        <v>36573</v>
      </c>
      <c r="BH45" s="21">
        <f ca="1">OFFSET(DG45,0,14,1,1)</f>
        <v>32919</v>
      </c>
      <c r="BI45" s="21">
        <f ca="1">SUM(BH45-BG45)</f>
        <v>-3654</v>
      </c>
      <c r="BJ45" s="22">
        <f ca="1">IF(BI45=0,0,IF(BG45=0,1,BI45/BG45))</f>
        <v>-9.9909769502091711E-2</v>
      </c>
      <c r="BK45" s="21">
        <f>SUMIF($C$6:BJ$6,BK$5,$C45:BJ45)</f>
        <v>276652</v>
      </c>
      <c r="BL45" s="21">
        <f ca="1">SUMIF($C$6:BK$6,BL$5,$C45:BK45)</f>
        <v>274555</v>
      </c>
      <c r="BM45" s="21">
        <f ca="1">SUM(BL45-BK45)</f>
        <v>-2097</v>
      </c>
      <c r="BN45" s="22">
        <f ca="1">IF(BM45=0,0,IF(BK45=0,1,BM45/BK45))</f>
        <v>-7.579919899368159E-3</v>
      </c>
      <c r="BO45" s="21">
        <f>+DH45</f>
        <v>34768</v>
      </c>
      <c r="BP45" s="21">
        <f ca="1">OFFSET(DH45,0,14,1,1)</f>
        <v>33925</v>
      </c>
      <c r="BQ45" s="21">
        <f ca="1">SUM(BP45-BO45)</f>
        <v>-843</v>
      </c>
      <c r="BR45" s="22">
        <f ca="1">IF(BQ45=0,0,IF(BO45=0,1,BQ45/BO45))</f>
        <v>-2.4246433502070869E-2</v>
      </c>
      <c r="BS45" s="21">
        <f>SUMIF($C$6:BR$6,BS$5,$C45:BR45)</f>
        <v>311420</v>
      </c>
      <c r="BT45" s="21">
        <f ca="1">SUMIF($C$6:BS$6,BT$5,$C45:BS45)</f>
        <v>308480</v>
      </c>
      <c r="BU45" s="21">
        <f ca="1">SUM(BT45-BS45)</f>
        <v>-2940</v>
      </c>
      <c r="BV45" s="22">
        <f ca="1">IF(BU45=0,0,IF(BS45=0,1,BU45/BS45))</f>
        <v>-9.4406268062423738E-3</v>
      </c>
      <c r="BW45" s="21">
        <f>+DI45</f>
        <v>38229</v>
      </c>
      <c r="BX45" s="21">
        <f ca="1">OFFSET(DI45,0,14,1,1)</f>
        <v>33343</v>
      </c>
      <c r="BY45" s="21">
        <f ca="1">SUM(BX45-BW45)</f>
        <v>-4886</v>
      </c>
      <c r="BZ45" s="22">
        <f ca="1">IF(BY45=0,0,IF(BW45=0,1,BY45/BW45))</f>
        <v>-0.1278087315912004</v>
      </c>
      <c r="CA45" s="21">
        <f>SUMIF($C$6:BZ$6,CA$5,$C45:BZ45)</f>
        <v>349649</v>
      </c>
      <c r="CB45" s="21">
        <f ca="1">SUMIF($C$6:CA$6,CB$5,$C45:CA45)</f>
        <v>341823</v>
      </c>
      <c r="CC45" s="21">
        <f ca="1">SUM(CB45-CA45)</f>
        <v>-7826</v>
      </c>
      <c r="CD45" s="22">
        <f ca="1">IF(CC45=0,0,IF(CA45=0,1,CC45/CA45))</f>
        <v>-2.2382446396243091E-2</v>
      </c>
      <c r="CE45" s="21">
        <f>+DJ45</f>
        <v>34915</v>
      </c>
      <c r="CF45" s="21">
        <f ca="1">OFFSET(DJ45,0,14,1,1)</f>
        <v>28420</v>
      </c>
      <c r="CG45" s="21">
        <f ca="1">SUM(CF45-CE45)</f>
        <v>-6495</v>
      </c>
      <c r="CH45" s="22">
        <f ca="1">IF(CG45=0,0,IF(CE45=0,1,CG45/CE45))</f>
        <v>-0.18602319919805241</v>
      </c>
      <c r="CI45" s="21">
        <f>SUMIF($C$6:CH$6,CI$5,$C45:CH45)</f>
        <v>384564</v>
      </c>
      <c r="CJ45" s="21">
        <f ca="1">SUMIF($C$6:CI$6,CJ$5,$C45:CI45)</f>
        <v>370243</v>
      </c>
      <c r="CK45" s="21">
        <f ca="1">SUM(CJ45-CI45)</f>
        <v>-14321</v>
      </c>
      <c r="CL45" s="22">
        <f ca="1">IF(CK45=0,0,IF(CI45=0,1,CK45/CI45))</f>
        <v>-3.7239575207247688E-2</v>
      </c>
      <c r="CM45" s="21">
        <f>+DK45</f>
        <v>28868</v>
      </c>
      <c r="CN45" s="21">
        <f ca="1">OFFSET(DK45,0,14,1,1)</f>
        <v>25566</v>
      </c>
      <c r="CO45" s="21">
        <f ca="1">SUM(CN45-CM45)</f>
        <v>-3302</v>
      </c>
      <c r="CP45" s="22">
        <f ca="1">IF(CO45=0,0,IF(CM45=0,1,CO45/CM45))</f>
        <v>-0.11438270749618955</v>
      </c>
      <c r="CQ45" s="21">
        <f>SUMIF($C$6:CP$6,CQ$5,$C45:CP45)</f>
        <v>413432</v>
      </c>
      <c r="CR45" s="21">
        <f ca="1">SUMIF($C$6:CQ$6,CR$5,$C45:CQ45)</f>
        <v>395809</v>
      </c>
      <c r="CS45" s="21">
        <f ca="1">SUM(CR45-CQ45)</f>
        <v>-17623</v>
      </c>
      <c r="CT45" s="22">
        <f ca="1">IF(CS45=0,0,IF(CQ45=0,1,CS45/CQ45))</f>
        <v>-4.2626115056405893E-2</v>
      </c>
      <c r="CW45" s="12" t="s">
        <v>17</v>
      </c>
      <c r="CX45" s="81" t="s">
        <v>7</v>
      </c>
      <c r="CY45" s="16"/>
      <c r="CZ45" s="88">
        <f>SUMIF(TIBA!$A$87:$A$92,'2007-2008'!CZ$7,TIBA!D$87:D$92)</f>
        <v>33226</v>
      </c>
      <c r="DA45" s="88">
        <f>SUMIF(TIBA!$A$87:$A$92,'2007-2008'!DA$7,TIBA!E$87:E$92)</f>
        <v>30237</v>
      </c>
      <c r="DB45" s="88">
        <f>SUMIF(TIBA!$A$87:$A$92,'2007-2008'!DB$7,TIBA!F$87:F$92)</f>
        <v>35687</v>
      </c>
      <c r="DC45" s="88">
        <f>SUMIF(TIBA!$A$87:$A$92,'2007-2008'!DC$7,TIBA!G$87:G$92)</f>
        <v>35215</v>
      </c>
      <c r="DD45" s="88">
        <f>SUMIF(TIBA!$A$87:$A$92,'2007-2008'!DD$7,TIBA!H$87:H$92)</f>
        <v>37255</v>
      </c>
      <c r="DE45" s="88">
        <f>SUMIF(TIBA!$A$87:$A$92,'2007-2008'!DE$7,TIBA!I$87:I$92)</f>
        <v>34609</v>
      </c>
      <c r="DF45" s="88">
        <f>SUMIF(TIBA!$A$87:$A$92,'2007-2008'!DF$7,TIBA!J$87:J$92)</f>
        <v>33850</v>
      </c>
      <c r="DG45" s="88">
        <f>SUMIF(TIBA!$A$87:$A$92,'2007-2008'!DG$7,TIBA!K$87:K$92)</f>
        <v>36573</v>
      </c>
      <c r="DH45" s="88">
        <f>SUMIF(TIBA!$A$87:$A$92,'2007-2008'!DH$7,TIBA!L$87:L$92)</f>
        <v>34768</v>
      </c>
      <c r="DI45" s="88">
        <f>SUMIF(TIBA!$A$87:$A$92,'2007-2008'!DI$7,TIBA!M$87:M$92)</f>
        <v>38229</v>
      </c>
      <c r="DJ45" s="88">
        <f>SUMIF(TIBA!$A$87:$A$92,'2007-2008'!DJ$7,TIBA!N$87:N$92)</f>
        <v>34915</v>
      </c>
      <c r="DK45" s="88">
        <f>SUMIF(TIBA!$A$87:$A$92,'2007-2008'!DK$7,TIBA!O$87:O$92)</f>
        <v>28868</v>
      </c>
      <c r="DN45" s="88">
        <f>SUMIF(TIBA!$A$87:$A$92,'2007-2008'!DN$7,TIBA!D$87:D$92)</f>
        <v>34593</v>
      </c>
      <c r="DO45" s="88">
        <f>SUMIF(TIBA!$A$87:$A$92,'2007-2008'!DO$7,TIBA!E$87:E$92)</f>
        <v>32841</v>
      </c>
      <c r="DP45" s="88">
        <f>SUMIF(TIBA!$A$87:$A$92,'2007-2008'!DP$7,TIBA!F$87:F$92)</f>
        <v>33769</v>
      </c>
      <c r="DQ45" s="88">
        <f>SUMIF(TIBA!$A$87:$A$92,'2007-2008'!DQ$7,TIBA!G$87:G$92)</f>
        <v>36026</v>
      </c>
      <c r="DR45" s="88">
        <f>SUMIF(TIBA!$A$87:$A$92,'2007-2008'!DR$7,TIBA!H$87:H$92)</f>
        <v>36029</v>
      </c>
      <c r="DS45" s="88">
        <f>SUMIF(TIBA!$A$87:$A$92,'2007-2008'!DS$7,TIBA!I$87:I$92)</f>
        <v>34284</v>
      </c>
      <c r="DT45" s="88">
        <f>SUMIF(TIBA!$A$87:$A$92,'2007-2008'!DT$7,TIBA!J$87:J$92)</f>
        <v>34094</v>
      </c>
      <c r="DU45" s="88">
        <f>SUMIF(TIBA!$A$87:$A$92,'2007-2008'!DU$7,TIBA!K$87:K$92)</f>
        <v>32919</v>
      </c>
      <c r="DV45" s="88">
        <f>SUMIF(TIBA!$A$87:$A$92,'2007-2008'!DV$7,TIBA!L$87:L$92)</f>
        <v>33925</v>
      </c>
      <c r="DW45" s="88">
        <f>SUMIF(TIBA!$A$87:$A$92,'2007-2008'!DW$7,TIBA!M$87:M$92)</f>
        <v>33343</v>
      </c>
      <c r="DX45" s="88">
        <f>SUMIF(TIBA!$A$87:$A$92,'2007-2008'!DX$7,TIBA!N$87:N$92)</f>
        <v>28420</v>
      </c>
      <c r="DY45" s="88">
        <f>SUMIF(TIBA!$A$87:$A$92,'2007-2008'!DY$7,TIBA!O$87:O$92)</f>
        <v>25566</v>
      </c>
      <c r="DZ45"/>
    </row>
    <row r="46" spans="1:130" s="12" customFormat="1" ht="15.6">
      <c r="A46" s="100"/>
      <c r="B46" s="29" t="s">
        <v>8</v>
      </c>
      <c r="C46" s="87">
        <f>+CZ46</f>
        <v>0</v>
      </c>
      <c r="D46" s="87">
        <f ca="1">OFFSET(CZ46,0,14,1,1)</f>
        <v>0</v>
      </c>
      <c r="E46" s="87">
        <f ca="1">SUM(D46-C46)</f>
        <v>0</v>
      </c>
      <c r="F46" s="22">
        <f ca="1">IF(E46=0,0,IF(C46=0,1,E46/C46))</f>
        <v>0</v>
      </c>
      <c r="G46" s="87">
        <f>SUMIF($C$6:F$6,G$5,$C46:F46)</f>
        <v>0</v>
      </c>
      <c r="H46" s="87">
        <f ca="1">SUMIF($C$6:G$6,H$5,$C46:G46)</f>
        <v>0</v>
      </c>
      <c r="I46" s="87">
        <f ca="1">SUM(H46-G46)</f>
        <v>0</v>
      </c>
      <c r="J46" s="22">
        <f ca="1">IF(I46=0,0,IF(G46=0,1,I46/G46))</f>
        <v>0</v>
      </c>
      <c r="K46" s="87">
        <f>+DA46</f>
        <v>0</v>
      </c>
      <c r="L46" s="87">
        <f ca="1">OFFSET(DA46,0,14,1,1)</f>
        <v>0</v>
      </c>
      <c r="M46" s="87">
        <f ca="1">SUM(L46-K46)</f>
        <v>0</v>
      </c>
      <c r="N46" s="22">
        <f ca="1">IF(M46=0,0,IF(K46=0,1,M46/K46))</f>
        <v>0</v>
      </c>
      <c r="O46" s="87">
        <f>SUMIF($C$6:N$6,O$5,$C46:N46)</f>
        <v>0</v>
      </c>
      <c r="P46" s="87">
        <f ca="1">SUMIF($C$6:O$6,P$5,$C46:O46)</f>
        <v>0</v>
      </c>
      <c r="Q46" s="87">
        <f ca="1">SUM(P46-O46)</f>
        <v>0</v>
      </c>
      <c r="R46" s="22">
        <f ca="1">IF(Q46=0,0,IF(O46=0,1,Q46/O46))</f>
        <v>0</v>
      </c>
      <c r="S46" s="87">
        <f>+DB46</f>
        <v>0</v>
      </c>
      <c r="T46" s="87">
        <f ca="1">OFFSET(DB46,0,14,1,1)</f>
        <v>0</v>
      </c>
      <c r="U46" s="87">
        <f ca="1">SUM(T46-S46)</f>
        <v>0</v>
      </c>
      <c r="V46" s="22">
        <f ca="1">IF(U46=0,0,IF(S46=0,1,U46/S46))</f>
        <v>0</v>
      </c>
      <c r="W46" s="87">
        <f>SUMIF($C$6:V$6,W$5,$C46:V46)</f>
        <v>0</v>
      </c>
      <c r="X46" s="87">
        <f ca="1">SUMIF($C$6:W$6,X$5,$C46:W46)</f>
        <v>0</v>
      </c>
      <c r="Y46" s="87">
        <f ca="1">SUM(X46-W46)</f>
        <v>0</v>
      </c>
      <c r="Z46" s="22">
        <f ca="1">IF(Y46=0,0,IF(W46=0,1,Y46/W46))</f>
        <v>0</v>
      </c>
      <c r="AA46" s="87">
        <f>+DC46</f>
        <v>0</v>
      </c>
      <c r="AB46" s="87">
        <f ca="1">OFFSET(DC46,0,14,1,1)</f>
        <v>0</v>
      </c>
      <c r="AC46" s="87">
        <f ca="1">SUM(AB46-AA46)</f>
        <v>0</v>
      </c>
      <c r="AD46" s="22">
        <f ca="1">IF(AC46=0,0,IF(AA46=0,1,AC46/AA46))</f>
        <v>0</v>
      </c>
      <c r="AE46" s="87">
        <f>SUMIF($C$6:AD$6,AE$5,$C46:AD46)</f>
        <v>0</v>
      </c>
      <c r="AF46" s="87">
        <f ca="1">SUMIF($C$6:AE$6,AF$5,$C46:AE46)</f>
        <v>0</v>
      </c>
      <c r="AG46" s="87">
        <f ca="1">SUM(AF46-AE46)</f>
        <v>0</v>
      </c>
      <c r="AH46" s="22">
        <f ca="1">IF(AG46=0,0,IF(AE46=0,1,AG46/AE46))</f>
        <v>0</v>
      </c>
      <c r="AI46" s="87">
        <f>+DD46</f>
        <v>0</v>
      </c>
      <c r="AJ46" s="87">
        <f ca="1">OFFSET(DD46,0,14,1,1)</f>
        <v>0</v>
      </c>
      <c r="AK46" s="87">
        <f ca="1">SUM(AJ46-AI46)</f>
        <v>0</v>
      </c>
      <c r="AL46" s="22">
        <f ca="1">IF(AK46=0,0,IF(AI46=0,1,AK46/AI46))</f>
        <v>0</v>
      </c>
      <c r="AM46" s="87">
        <f>SUMIF($C$6:AL$6,AM$5,$C46:AL46)</f>
        <v>0</v>
      </c>
      <c r="AN46" s="87">
        <f ca="1">SUMIF($C$6:AM$6,AN$5,$C46:AM46)</f>
        <v>0</v>
      </c>
      <c r="AO46" s="87">
        <f ca="1">SUM(AN46-AM46)</f>
        <v>0</v>
      </c>
      <c r="AP46" s="22">
        <f ca="1">IF(AO46=0,0,IF(AM46=0,1,AO46/AM46))</f>
        <v>0</v>
      </c>
      <c r="AQ46" s="87">
        <f>+DE46</f>
        <v>0</v>
      </c>
      <c r="AR46" s="87">
        <f ca="1">OFFSET(DE46,0,14,1,1)</f>
        <v>0</v>
      </c>
      <c r="AS46" s="87">
        <f ca="1">SUM(AR46-AQ46)</f>
        <v>0</v>
      </c>
      <c r="AT46" s="22">
        <f ca="1">IF(AS46=0,0,IF(AQ46=0,1,AS46/AQ46))</f>
        <v>0</v>
      </c>
      <c r="AU46" s="87">
        <f>SUMIF($C$6:AT$6,AU$5,$C46:AT46)</f>
        <v>0</v>
      </c>
      <c r="AV46" s="87">
        <f ca="1">SUMIF($C$6:AU$6,AV$5,$C46:AU46)</f>
        <v>0</v>
      </c>
      <c r="AW46" s="87">
        <f ca="1">SUM(AV46-AU46)</f>
        <v>0</v>
      </c>
      <c r="AX46" s="22">
        <f ca="1">IF(AW46=0,0,IF(AU46=0,1,AW46/AU46))</f>
        <v>0</v>
      </c>
      <c r="AY46" s="87">
        <f>+DF46</f>
        <v>0</v>
      </c>
      <c r="AZ46" s="87">
        <f ca="1">OFFSET(DF46,0,14,1,1)</f>
        <v>0</v>
      </c>
      <c r="BA46" s="87">
        <f ca="1">SUM(AZ46-AY46)</f>
        <v>0</v>
      </c>
      <c r="BB46" s="22">
        <f ca="1">IF(BA46=0,0,IF(AY46=0,1,BA46/AY46))</f>
        <v>0</v>
      </c>
      <c r="BC46" s="87">
        <f>SUMIF($C$6:BB$6,BC$5,$C46:BB46)</f>
        <v>0</v>
      </c>
      <c r="BD46" s="87">
        <f ca="1">SUMIF($C$6:BC$6,BD$5,$C46:BC46)</f>
        <v>0</v>
      </c>
      <c r="BE46" s="87">
        <f ca="1">SUM(BD46-BC46)</f>
        <v>0</v>
      </c>
      <c r="BF46" s="22">
        <f ca="1">IF(BE46=0,0,IF(BC46=0,1,BE46/BC46))</f>
        <v>0</v>
      </c>
      <c r="BG46" s="87">
        <f>+DG46</f>
        <v>0</v>
      </c>
      <c r="BH46" s="87">
        <f ca="1">OFFSET(DG46,0,14,1,1)</f>
        <v>0</v>
      </c>
      <c r="BI46" s="87">
        <f ca="1">SUM(BH46-BG46)</f>
        <v>0</v>
      </c>
      <c r="BJ46" s="22">
        <f ca="1">IF(BI46=0,0,IF(BG46=0,1,BI46/BG46))</f>
        <v>0</v>
      </c>
      <c r="BK46" s="87">
        <f>SUMIF($C$6:BJ$6,BK$5,$C46:BJ46)</f>
        <v>0</v>
      </c>
      <c r="BL46" s="87">
        <f ca="1">SUMIF($C$6:BK$6,BL$5,$C46:BK46)</f>
        <v>0</v>
      </c>
      <c r="BM46" s="87">
        <f ca="1">SUM(BL46-BK46)</f>
        <v>0</v>
      </c>
      <c r="BN46" s="22">
        <f ca="1">IF(BM46=0,0,IF(BK46=0,1,BM46/BK46))</f>
        <v>0</v>
      </c>
      <c r="BO46" s="87">
        <f>+DH46</f>
        <v>0</v>
      </c>
      <c r="BP46" s="87">
        <f ca="1">OFFSET(DH46,0,14,1,1)</f>
        <v>0</v>
      </c>
      <c r="BQ46" s="87">
        <f ca="1">SUM(BP46-BO46)</f>
        <v>0</v>
      </c>
      <c r="BR46" s="22">
        <f ca="1">IF(BQ46=0,0,IF(BO46=0,1,BQ46/BO46))</f>
        <v>0</v>
      </c>
      <c r="BS46" s="87">
        <f>SUMIF($C$6:BR$6,BS$5,$C46:BR46)</f>
        <v>0</v>
      </c>
      <c r="BT46" s="87">
        <f ca="1">SUMIF($C$6:BS$6,BT$5,$C46:BS46)</f>
        <v>0</v>
      </c>
      <c r="BU46" s="87">
        <f ca="1">SUM(BT46-BS46)</f>
        <v>0</v>
      </c>
      <c r="BV46" s="22">
        <f ca="1">IF(BU46=0,0,IF(BS46=0,1,BU46/BS46))</f>
        <v>0</v>
      </c>
      <c r="BW46" s="87">
        <f>+DI46</f>
        <v>0</v>
      </c>
      <c r="BX46" s="87">
        <f ca="1">OFFSET(DI46,0,14,1,1)</f>
        <v>0</v>
      </c>
      <c r="BY46" s="87">
        <f ca="1">SUM(BX46-BW46)</f>
        <v>0</v>
      </c>
      <c r="BZ46" s="22">
        <f ca="1">IF(BY46=0,0,IF(BW46=0,1,BY46/BW46))</f>
        <v>0</v>
      </c>
      <c r="CA46" s="87">
        <f>SUMIF($C$6:BZ$6,CA$5,$C46:BZ46)</f>
        <v>0</v>
      </c>
      <c r="CB46" s="87">
        <f ca="1">SUMIF($C$6:CA$6,CB$5,$C46:CA46)</f>
        <v>0</v>
      </c>
      <c r="CC46" s="87">
        <f ca="1">SUM(CB46-CA46)</f>
        <v>0</v>
      </c>
      <c r="CD46" s="22">
        <f ca="1">IF(CC46=0,0,IF(CA46=0,1,CC46/CA46))</f>
        <v>0</v>
      </c>
      <c r="CE46" s="87">
        <f>+DJ46</f>
        <v>0</v>
      </c>
      <c r="CF46" s="87">
        <f ca="1">OFFSET(DJ46,0,14,1,1)</f>
        <v>0</v>
      </c>
      <c r="CG46" s="87">
        <f ca="1">SUM(CF46-CE46)</f>
        <v>0</v>
      </c>
      <c r="CH46" s="22">
        <f ca="1">IF(CG46=0,0,IF(CE46=0,1,CG46/CE46))</f>
        <v>0</v>
      </c>
      <c r="CI46" s="87">
        <f>SUMIF($C$6:CH$6,CI$5,$C46:CH46)</f>
        <v>0</v>
      </c>
      <c r="CJ46" s="87">
        <f ca="1">SUMIF($C$6:CI$6,CJ$5,$C46:CI46)</f>
        <v>0</v>
      </c>
      <c r="CK46" s="87">
        <f ca="1">SUM(CJ46-CI46)</f>
        <v>0</v>
      </c>
      <c r="CL46" s="22">
        <f ca="1">IF(CK46=0,0,IF(CI46=0,1,CK46/CI46))</f>
        <v>0</v>
      </c>
      <c r="CM46" s="87">
        <f>+DK46</f>
        <v>0</v>
      </c>
      <c r="CN46" s="87">
        <f ca="1">OFFSET(DK46,0,14,1,1)</f>
        <v>0</v>
      </c>
      <c r="CO46" s="87">
        <f ca="1">SUM(CN46-CM46)</f>
        <v>0</v>
      </c>
      <c r="CP46" s="22">
        <f ca="1">IF(CO46=0,0,IF(CM46=0,1,CO46/CM46))</f>
        <v>0</v>
      </c>
      <c r="CQ46" s="87">
        <f>SUMIF($C$6:CP$6,CQ$5,$C46:CP46)</f>
        <v>0</v>
      </c>
      <c r="CR46" s="87">
        <f ca="1">SUMIF($C$6:CQ$6,CR$5,$C46:CQ46)</f>
        <v>0</v>
      </c>
      <c r="CS46" s="87">
        <f ca="1">SUM(CR46-CQ46)</f>
        <v>0</v>
      </c>
      <c r="CT46" s="22">
        <f ca="1">IF(CS46=0,0,IF(CQ46=0,1,CS46/CQ46))</f>
        <v>0</v>
      </c>
      <c r="CW46" s="12" t="s">
        <v>17</v>
      </c>
      <c r="CX46" s="81" t="s">
        <v>8</v>
      </c>
      <c r="CY46" s="16"/>
      <c r="CZ46" s="88">
        <f>SUMIF(TIBA!$A$101:$A$106,'2007-2008'!CZ$7,TIBA!D$101:D$106)</f>
        <v>0</v>
      </c>
      <c r="DA46" s="88">
        <f>SUMIF(TIBA!$A$101:$A$106,'2007-2008'!DA$7,TIBA!E$101:E$106)</f>
        <v>0</v>
      </c>
      <c r="DB46" s="88">
        <f>SUMIF(TIBA!$A$101:$A$106,'2007-2008'!DB$7,TIBA!F$101:F$106)</f>
        <v>0</v>
      </c>
      <c r="DC46" s="88">
        <f>SUMIF(TIBA!$A$101:$A$106,'2007-2008'!DC$7,TIBA!G$101:G$106)</f>
        <v>0</v>
      </c>
      <c r="DD46" s="88">
        <f>SUMIF(TIBA!$A$101:$A$106,'2007-2008'!DD$7,TIBA!H$101:H$106)</f>
        <v>0</v>
      </c>
      <c r="DE46" s="88">
        <f>SUMIF(TIBA!$A$101:$A$106,'2007-2008'!DE$7,TIBA!I$101:I$106)</f>
        <v>0</v>
      </c>
      <c r="DF46" s="88">
        <f>SUMIF(TIBA!$A$101:$A$106,'2007-2008'!DF$7,TIBA!J$101:J$106)</f>
        <v>0</v>
      </c>
      <c r="DG46" s="88">
        <f>SUMIF(TIBA!$A$101:$A$106,'2007-2008'!DG$7,TIBA!K$101:K$106)</f>
        <v>0</v>
      </c>
      <c r="DH46" s="88">
        <f>SUMIF(TIBA!$A$101:$A$106,'2007-2008'!DH$7,TIBA!L$101:L$106)</f>
        <v>0</v>
      </c>
      <c r="DI46" s="88">
        <f>SUMIF(TIBA!$A$101:$A$106,'2007-2008'!DI$7,TIBA!M$101:M$106)</f>
        <v>0</v>
      </c>
      <c r="DJ46" s="88">
        <f>SUMIF(TIBA!$A$101:$A$106,'2007-2008'!DJ$7,TIBA!N$101:N$106)</f>
        <v>0</v>
      </c>
      <c r="DK46" s="88">
        <f>SUMIF(TIBA!$A$101:$A$106,'2007-2008'!DK$7,TIBA!O$101:O$106)</f>
        <v>0</v>
      </c>
      <c r="DN46" s="88">
        <f>SUMIF(TIBA!$A$101:$A$106,'2007-2008'!DN$7,TIBA!D$101:D$106)</f>
        <v>0</v>
      </c>
      <c r="DO46" s="88">
        <f>SUMIF(TIBA!$A$101:$A$106,'2007-2008'!DO$7,TIBA!E$101:E$106)</f>
        <v>0</v>
      </c>
      <c r="DP46" s="88">
        <f>SUMIF(TIBA!$A$101:$A$106,'2007-2008'!DP$7,TIBA!F$101:F$106)</f>
        <v>0</v>
      </c>
      <c r="DQ46" s="88">
        <f>SUMIF(TIBA!$A$101:$A$106,'2007-2008'!DQ$7,TIBA!G$101:G$106)</f>
        <v>0</v>
      </c>
      <c r="DR46" s="88">
        <f>SUMIF(TIBA!$A$101:$A$106,'2007-2008'!DR$7,TIBA!H$101:H$106)</f>
        <v>0</v>
      </c>
      <c r="DS46" s="88">
        <f>SUMIF(TIBA!$A$101:$A$106,'2007-2008'!DS$7,TIBA!I$101:I$106)</f>
        <v>0</v>
      </c>
      <c r="DT46" s="88">
        <f>SUMIF(TIBA!$A$101:$A$106,'2007-2008'!DT$7,TIBA!J$101:J$106)</f>
        <v>0</v>
      </c>
      <c r="DU46" s="88">
        <f>SUMIF(TIBA!$A$101:$A$106,'2007-2008'!DU$7,TIBA!K$101:K$106)</f>
        <v>0</v>
      </c>
      <c r="DV46" s="88">
        <f>SUMIF(TIBA!$A$101:$A$106,'2007-2008'!DV$7,TIBA!L$101:L$106)</f>
        <v>0</v>
      </c>
      <c r="DW46" s="88">
        <f>SUMIF(TIBA!$A$101:$A$106,'2007-2008'!DW$7,TIBA!M$101:M$106)</f>
        <v>0</v>
      </c>
      <c r="DX46" s="88">
        <f>SUMIF(TIBA!$A$101:$A$106,'2007-2008'!DX$7,TIBA!N$101:N$106)</f>
        <v>0</v>
      </c>
      <c r="DY46" s="88">
        <f>SUMIF(TIBA!$A$101:$A$106,'2007-2008'!DY$7,TIBA!O$101:O$106)</f>
        <v>0</v>
      </c>
      <c r="DZ46"/>
    </row>
    <row r="47" spans="1:130" s="16" customFormat="1" ht="15.6">
      <c r="A47" s="90"/>
      <c r="B47" s="27" t="s">
        <v>9</v>
      </c>
      <c r="C47" s="14">
        <f>+SUM(C44:C46)</f>
        <v>112893</v>
      </c>
      <c r="D47" s="14">
        <f ca="1">+SUM(D44:D46)</f>
        <v>119641</v>
      </c>
      <c r="E47" s="14">
        <f ca="1">SUM(E44:E46)</f>
        <v>6748</v>
      </c>
      <c r="F47" s="15">
        <f ca="1">IF(E47=0,0,IF(C47=0,1,E47/C47))</f>
        <v>5.9773413763475149E-2</v>
      </c>
      <c r="G47" s="14">
        <f>SUM(G44:G46)</f>
        <v>112893</v>
      </c>
      <c r="H47" s="14">
        <f ca="1">SUM(H44:H46)</f>
        <v>119641</v>
      </c>
      <c r="I47" s="14">
        <f ca="1">SUM(I44:I46)</f>
        <v>6748</v>
      </c>
      <c r="J47" s="15">
        <f ca="1">IF(I47=0,0,IF(G47=0,1,I47/G47))</f>
        <v>5.9773413763475149E-2</v>
      </c>
      <c r="K47" s="14">
        <f>+SUM(K44:K46)</f>
        <v>99683</v>
      </c>
      <c r="L47" s="14">
        <f ca="1">+SUM(L44:L46)</f>
        <v>116068</v>
      </c>
      <c r="M47" s="14">
        <f ca="1">SUM(M44:M46)</f>
        <v>16385</v>
      </c>
      <c r="N47" s="15">
        <f ca="1">IF(M47=0,0,IF(K47=0,1,M47/K47))</f>
        <v>0.16437105624830714</v>
      </c>
      <c r="O47" s="14">
        <f>SUM(O44:O46)</f>
        <v>212576</v>
      </c>
      <c r="P47" s="14">
        <f ca="1">SUM(P44:P46)</f>
        <v>235709</v>
      </c>
      <c r="Q47" s="14">
        <f ca="1">SUM(Q44:Q46)</f>
        <v>23133</v>
      </c>
      <c r="R47" s="15">
        <f ca="1">IF(Q47=0,0,IF(O47=0,1,Q47/O47))</f>
        <v>0.10882225651061267</v>
      </c>
      <c r="S47" s="14">
        <f>+SUM(S44:S46)</f>
        <v>138823</v>
      </c>
      <c r="T47" s="14">
        <f ca="1">+SUM(T44:T46)</f>
        <v>149268</v>
      </c>
      <c r="U47" s="14">
        <f ca="1">SUM(U44:U46)</f>
        <v>10445</v>
      </c>
      <c r="V47" s="15">
        <f ca="1">IF(U47=0,0,IF(S47=0,1,U47/S47))</f>
        <v>7.5239693710696359E-2</v>
      </c>
      <c r="W47" s="14">
        <f>SUM(W44:W46)</f>
        <v>351399</v>
      </c>
      <c r="X47" s="14">
        <f ca="1">SUM(X44:X46)</f>
        <v>384977</v>
      </c>
      <c r="Y47" s="14">
        <f ca="1">SUM(Y44:Y46)</f>
        <v>33578</v>
      </c>
      <c r="Z47" s="15">
        <f ca="1">IF(Y47=0,0,IF(W47=0,1,Y47/W47))</f>
        <v>9.5555195091619499E-2</v>
      </c>
      <c r="AA47" s="14">
        <f>+SUM(AA44:AA46)</f>
        <v>149023</v>
      </c>
      <c r="AB47" s="14">
        <f ca="1">+SUM(AB44:AB46)</f>
        <v>154547</v>
      </c>
      <c r="AC47" s="14">
        <f ca="1">SUM(AC44:AC46)</f>
        <v>5524</v>
      </c>
      <c r="AD47" s="15">
        <f ca="1">IF(AC47=0,0,IF(AA47=0,1,AC47/AA47))</f>
        <v>3.7068103581326374E-2</v>
      </c>
      <c r="AE47" s="14">
        <f>SUM(AE44:AE46)</f>
        <v>500422</v>
      </c>
      <c r="AF47" s="14">
        <f ca="1">SUM(AF44:AF46)</f>
        <v>539524</v>
      </c>
      <c r="AG47" s="14">
        <f ca="1">SUM(AG44:AG46)</f>
        <v>39102</v>
      </c>
      <c r="AH47" s="15">
        <f ca="1">IF(AG47=0,0,IF(AE47=0,1,AG47/AE47))</f>
        <v>7.8138051484547041E-2</v>
      </c>
      <c r="AI47" s="14">
        <f>+SUM(AI44:AI46)</f>
        <v>181675</v>
      </c>
      <c r="AJ47" s="14">
        <f ca="1">+SUM(AJ44:AJ46)</f>
        <v>184983</v>
      </c>
      <c r="AK47" s="14">
        <f ca="1">SUM(AK44:AK46)</f>
        <v>3308</v>
      </c>
      <c r="AL47" s="15">
        <f ca="1">IF(AK47=0,0,IF(AI47=0,1,AK47/AI47))</f>
        <v>1.8208339067015276E-2</v>
      </c>
      <c r="AM47" s="14">
        <f>SUM(AM44:AM46)</f>
        <v>682097</v>
      </c>
      <c r="AN47" s="14">
        <f ca="1">SUM(AN44:AN46)</f>
        <v>724507</v>
      </c>
      <c r="AO47" s="14">
        <f ca="1">SUM(AO44:AO46)</f>
        <v>42410</v>
      </c>
      <c r="AP47" s="15">
        <f ca="1">IF(AO47=0,0,IF(AM47=0,1,AO47/AM47))</f>
        <v>6.2175907532213158E-2</v>
      </c>
      <c r="AQ47" s="14">
        <f>+SUM(AQ44:AQ46)</f>
        <v>203849</v>
      </c>
      <c r="AR47" s="14">
        <f ca="1">+SUM(AR44:AR46)</f>
        <v>194301</v>
      </c>
      <c r="AS47" s="14">
        <f ca="1">SUM(AS44:AS46)</f>
        <v>-9548</v>
      </c>
      <c r="AT47" s="15">
        <f ca="1">IF(AS47=0,0,IF(AQ47=0,1,AS47/AQ47))</f>
        <v>-4.6838591310234538E-2</v>
      </c>
      <c r="AU47" s="14">
        <f>SUM(AU44:AU46)</f>
        <v>885946</v>
      </c>
      <c r="AV47" s="14">
        <f ca="1">SUM(AV44:AV46)</f>
        <v>918808</v>
      </c>
      <c r="AW47" s="14">
        <f ca="1">SUM(AW44:AW46)</f>
        <v>32862</v>
      </c>
      <c r="AX47" s="15">
        <f ca="1">IF(AW47=0,0,IF(AU47=0,1,AW47/AU47))</f>
        <v>3.7092554173730675E-2</v>
      </c>
      <c r="AY47" s="14">
        <f>+SUM(AY44:AY46)</f>
        <v>270595</v>
      </c>
      <c r="AZ47" s="14">
        <f ca="1">+SUM(AZ44:AZ46)</f>
        <v>260331</v>
      </c>
      <c r="BA47" s="14">
        <f ca="1">SUM(BA44:BA46)</f>
        <v>-10264</v>
      </c>
      <c r="BB47" s="15">
        <f ca="1">IF(BA47=0,0,IF(AY47=0,1,BA47/AY47))</f>
        <v>-3.7931225632402671E-2</v>
      </c>
      <c r="BC47" s="14">
        <f>SUM(BC44:BC46)</f>
        <v>1156541</v>
      </c>
      <c r="BD47" s="14">
        <f ca="1">SUM(BD44:BD46)</f>
        <v>1179139</v>
      </c>
      <c r="BE47" s="14">
        <f ca="1">SUM(BE44:BE46)</f>
        <v>22598</v>
      </c>
      <c r="BF47" s="15">
        <f ca="1">IF(BE47=0,0,IF(BC47=0,1,BE47/BC47))</f>
        <v>1.9539298650026241E-2</v>
      </c>
      <c r="BG47" s="14">
        <f>+SUM(BG44:BG46)</f>
        <v>286994</v>
      </c>
      <c r="BH47" s="14">
        <f ca="1">+SUM(BH44:BH46)</f>
        <v>289314</v>
      </c>
      <c r="BI47" s="14">
        <f ca="1">SUM(BI44:BI46)</f>
        <v>2320</v>
      </c>
      <c r="BJ47" s="15">
        <f ca="1">IF(BI47=0,0,IF(BG47=0,1,BI47/BG47))</f>
        <v>8.0837926925301576E-3</v>
      </c>
      <c r="BK47" s="14">
        <f>SUM(BK44:BK46)</f>
        <v>1443535</v>
      </c>
      <c r="BL47" s="14">
        <f ca="1">SUM(BL44:BL46)</f>
        <v>1468453</v>
      </c>
      <c r="BM47" s="14">
        <f ca="1">SUM(BM44:BM46)</f>
        <v>24918</v>
      </c>
      <c r="BN47" s="15">
        <f ca="1">IF(BM47=0,0,IF(BK47=0,1,BM47/BK47))</f>
        <v>1.7261791366333341E-2</v>
      </c>
      <c r="BO47" s="14">
        <f>+SUM(BO44:BO46)</f>
        <v>198062</v>
      </c>
      <c r="BP47" s="14">
        <f ca="1">+SUM(BP44:BP46)</f>
        <v>178638</v>
      </c>
      <c r="BQ47" s="14">
        <f ca="1">SUM(BQ44:BQ46)</f>
        <v>-19424</v>
      </c>
      <c r="BR47" s="15">
        <f ca="1">IF(BQ47=0,0,IF(BO47=0,1,BQ47/BO47))</f>
        <v>-9.8070301218810274E-2</v>
      </c>
      <c r="BS47" s="14">
        <f>SUM(BS44:BS46)</f>
        <v>1641597</v>
      </c>
      <c r="BT47" s="14">
        <f ca="1">SUM(BT44:BT46)</f>
        <v>1647091</v>
      </c>
      <c r="BU47" s="14">
        <f ca="1">SUM(BU44:BU46)</f>
        <v>5494</v>
      </c>
      <c r="BV47" s="15">
        <f ca="1">IF(BU47=0,0,IF(BS47=0,1,BU47/BS47))</f>
        <v>3.3467410089077893E-3</v>
      </c>
      <c r="BW47" s="14">
        <f>+SUM(BW44:BW46)</f>
        <v>185098</v>
      </c>
      <c r="BX47" s="14">
        <f ca="1">+SUM(BX44:BX46)</f>
        <v>166916</v>
      </c>
      <c r="BY47" s="14">
        <f ca="1">SUM(BY44:BY46)</f>
        <v>-18182</v>
      </c>
      <c r="BZ47" s="15">
        <f ca="1">IF(BY47=0,0,IF(BW47=0,1,BY47/BW47))</f>
        <v>-9.8229046234967421E-2</v>
      </c>
      <c r="CA47" s="14">
        <f>SUM(CA44:CA46)</f>
        <v>1826695</v>
      </c>
      <c r="CB47" s="14">
        <f ca="1">SUM(CB44:CB46)</f>
        <v>1814007</v>
      </c>
      <c r="CC47" s="14">
        <f ca="1">SUM(CC44:CC46)</f>
        <v>-12688</v>
      </c>
      <c r="CD47" s="15">
        <f ca="1">IF(CC47=0,0,IF(CA47=0,1,CC47/CA47))</f>
        <v>-6.9458776643063014E-3</v>
      </c>
      <c r="CE47" s="14">
        <f>+SUM(CE44:CE46)</f>
        <v>165290</v>
      </c>
      <c r="CF47" s="14">
        <f ca="1">+SUM(CF44:CF46)</f>
        <v>134572</v>
      </c>
      <c r="CG47" s="14">
        <f ca="1">SUM(CG44:CG46)</f>
        <v>-30718</v>
      </c>
      <c r="CH47" s="15">
        <f ca="1">IF(CG47=0,0,IF(CE47=0,1,CG47/CE47))</f>
        <v>-0.18584306370621331</v>
      </c>
      <c r="CI47" s="14">
        <f>SUM(CI44:CI46)</f>
        <v>1991985</v>
      </c>
      <c r="CJ47" s="14">
        <f ca="1">SUM(CJ44:CJ46)</f>
        <v>1948579</v>
      </c>
      <c r="CK47" s="14">
        <f ca="1">SUM(CK44:CK46)</f>
        <v>-43406</v>
      </c>
      <c r="CL47" s="15">
        <f ca="1">IF(CK47=0,0,IF(CI47=0,1,CK47/CI47))</f>
        <v>-2.179032472634081E-2</v>
      </c>
      <c r="CM47" s="14">
        <f>+SUM(CM44:CM46)</f>
        <v>129681</v>
      </c>
      <c r="CN47" s="14">
        <f ca="1">+SUM(CN44:CN46)</f>
        <v>113646</v>
      </c>
      <c r="CO47" s="14">
        <f ca="1">SUM(CO44:CO46)</f>
        <v>-16035</v>
      </c>
      <c r="CP47" s="15">
        <f ca="1">IF(CO47=0,0,IF(CM47=0,1,CO47/CM47))</f>
        <v>-0.12364957087005807</v>
      </c>
      <c r="CQ47" s="14">
        <f>SUM(CQ44:CQ46)</f>
        <v>2121666</v>
      </c>
      <c r="CR47" s="14">
        <f ca="1">SUM(CR44:CR46)</f>
        <v>2062225</v>
      </c>
      <c r="CS47" s="14">
        <f ca="1">SUM(CS44:CS46)</f>
        <v>-59441</v>
      </c>
      <c r="CT47" s="15">
        <f ca="1">IF(CS47=0,0,IF(CQ47=0,1,CS47/CQ47))</f>
        <v>-2.8016191049863644E-2</v>
      </c>
      <c r="CW47" s="12"/>
      <c r="CX47" s="12"/>
      <c r="CZ47" s="89"/>
      <c r="DA47" s="89"/>
      <c r="DB47" s="89"/>
      <c r="DC47" s="89"/>
      <c r="DD47" s="89"/>
      <c r="DE47" s="89"/>
      <c r="DF47" s="89"/>
      <c r="DG47" s="89"/>
      <c r="DH47" s="89"/>
      <c r="DI47" s="89"/>
      <c r="DJ47" s="89"/>
      <c r="DK47" s="89"/>
      <c r="DL47" s="12"/>
      <c r="DM47" s="12"/>
      <c r="DN47" s="89"/>
      <c r="DO47" s="89"/>
      <c r="DP47" s="89"/>
      <c r="DQ47" s="89"/>
      <c r="DR47" s="89"/>
      <c r="DS47" s="89"/>
      <c r="DT47" s="89"/>
      <c r="DU47" s="89"/>
      <c r="DV47" s="89"/>
      <c r="DW47" s="89"/>
      <c r="DX47" s="89"/>
      <c r="DY47" s="89"/>
      <c r="DZ47"/>
    </row>
    <row r="48" spans="1:130" s="12" customFormat="1" ht="15.6">
      <c r="A48" s="91"/>
      <c r="B48" s="28"/>
      <c r="C48" s="9"/>
      <c r="D48" s="9"/>
      <c r="E48" s="10"/>
      <c r="F48" s="11"/>
      <c r="G48" s="9"/>
      <c r="H48" s="13"/>
      <c r="I48" s="10"/>
      <c r="J48" s="11"/>
      <c r="K48" s="9"/>
      <c r="L48" s="9"/>
      <c r="M48" s="10"/>
      <c r="N48" s="11"/>
      <c r="O48" s="9"/>
      <c r="P48" s="13"/>
      <c r="Q48" s="10"/>
      <c r="R48" s="11"/>
      <c r="S48" s="9"/>
      <c r="T48" s="9"/>
      <c r="U48" s="10"/>
      <c r="V48" s="11"/>
      <c r="W48" s="9"/>
      <c r="X48" s="13"/>
      <c r="Y48" s="10"/>
      <c r="Z48" s="11"/>
      <c r="AA48" s="9"/>
      <c r="AB48" s="9"/>
      <c r="AC48" s="10"/>
      <c r="AD48" s="11"/>
      <c r="AE48" s="9"/>
      <c r="AF48" s="13"/>
      <c r="AG48" s="10"/>
      <c r="AH48" s="11"/>
      <c r="AI48" s="9"/>
      <c r="AJ48" s="9"/>
      <c r="AK48" s="10"/>
      <c r="AL48" s="11"/>
      <c r="AM48" s="9"/>
      <c r="AN48" s="13"/>
      <c r="AO48" s="10"/>
      <c r="AP48" s="11"/>
      <c r="AQ48" s="9"/>
      <c r="AR48" s="9"/>
      <c r="AS48" s="10"/>
      <c r="AT48" s="11"/>
      <c r="AU48" s="9"/>
      <c r="AV48" s="13"/>
      <c r="AW48" s="10"/>
      <c r="AX48" s="11"/>
      <c r="AY48" s="9"/>
      <c r="AZ48" s="9"/>
      <c r="BA48" s="10"/>
      <c r="BB48" s="11"/>
      <c r="BC48" s="9"/>
      <c r="BD48" s="13"/>
      <c r="BE48" s="10"/>
      <c r="BF48" s="11"/>
      <c r="BG48" s="9"/>
      <c r="BH48" s="9"/>
      <c r="BI48" s="10"/>
      <c r="BJ48" s="11"/>
      <c r="BK48" s="9"/>
      <c r="BL48" s="13"/>
      <c r="BM48" s="10"/>
      <c r="BN48" s="11"/>
      <c r="BO48" s="9"/>
      <c r="BP48" s="9"/>
      <c r="BQ48" s="10"/>
      <c r="BR48" s="11"/>
      <c r="BS48" s="9"/>
      <c r="BT48" s="13"/>
      <c r="BU48" s="10"/>
      <c r="BV48" s="11"/>
      <c r="BW48" s="9"/>
      <c r="BX48" s="9"/>
      <c r="BY48" s="10"/>
      <c r="BZ48" s="11"/>
      <c r="CA48" s="9"/>
      <c r="CB48" s="13"/>
      <c r="CC48" s="10"/>
      <c r="CD48" s="11"/>
      <c r="CE48" s="9"/>
      <c r="CF48" s="9"/>
      <c r="CG48" s="10"/>
      <c r="CH48" s="11"/>
      <c r="CI48" s="9"/>
      <c r="CJ48" s="13"/>
      <c r="CK48" s="10"/>
      <c r="CL48" s="11"/>
      <c r="CM48" s="9"/>
      <c r="CN48" s="9"/>
      <c r="CO48" s="10"/>
      <c r="CP48" s="11"/>
      <c r="CQ48" s="9"/>
      <c r="CR48" s="13"/>
      <c r="CS48" s="10"/>
      <c r="CT48" s="11"/>
      <c r="CY48" s="16"/>
      <c r="CZ48" s="89"/>
      <c r="DA48" s="89"/>
      <c r="DB48" s="89"/>
      <c r="DC48" s="89"/>
      <c r="DD48" s="89"/>
      <c r="DE48" s="89"/>
      <c r="DF48" s="89"/>
      <c r="DG48" s="89"/>
      <c r="DH48" s="89"/>
      <c r="DI48" s="89"/>
      <c r="DJ48" s="89"/>
      <c r="DK48" s="89"/>
      <c r="DN48" s="89"/>
      <c r="DO48" s="89"/>
      <c r="DP48" s="89"/>
      <c r="DQ48" s="89"/>
      <c r="DR48" s="89"/>
      <c r="DS48" s="89"/>
      <c r="DT48" s="89"/>
      <c r="DU48" s="89"/>
      <c r="DV48" s="89"/>
      <c r="DW48" s="89"/>
      <c r="DX48" s="89"/>
      <c r="DY48" s="89"/>
      <c r="DZ48"/>
    </row>
    <row r="49" spans="1:130" s="12" customFormat="1" ht="15" customHeight="1">
      <c r="A49" s="99"/>
      <c r="B49" s="31" t="s">
        <v>6</v>
      </c>
      <c r="C49" s="87">
        <f>+CZ49</f>
        <v>185181</v>
      </c>
      <c r="D49" s="21">
        <f ca="1">OFFSET(CZ49,0,14,1,1)</f>
        <v>186021</v>
      </c>
      <c r="E49" s="21">
        <f ca="1">SUM(D49-C49)</f>
        <v>840</v>
      </c>
      <c r="F49" s="22">
        <f ca="1">IF(E49=0,0,IF(C49=0,1,E49/C49))</f>
        <v>4.5361025159168598E-3</v>
      </c>
      <c r="G49" s="21">
        <f>SUMIF($C$6:F$6,G$5,$C49:F49)</f>
        <v>185181</v>
      </c>
      <c r="H49" s="21">
        <f ca="1">SUMIF($C$6:G$6,H$5,$C49:G49)</f>
        <v>186021</v>
      </c>
      <c r="I49" s="21">
        <f ca="1">SUM(H49-G49)</f>
        <v>840</v>
      </c>
      <c r="J49" s="22">
        <f ca="1">IF(I49=0,0,IF(G49=0,1,I49/G49))</f>
        <v>4.5361025159168598E-3</v>
      </c>
      <c r="K49" s="21">
        <f>+DA49</f>
        <v>157841</v>
      </c>
      <c r="L49" s="21">
        <f ca="1">OFFSET(DA49,0,14,1,1)</f>
        <v>174147</v>
      </c>
      <c r="M49" s="21">
        <f ca="1">SUM(L49-K49)</f>
        <v>16306</v>
      </c>
      <c r="N49" s="22">
        <f ca="1">IF(M49=0,0,IF(K49=0,1,M49/K49))</f>
        <v>0.10330649197610253</v>
      </c>
      <c r="O49" s="21">
        <f>SUMIF($C$6:N$6,O$5,$C49:N49)</f>
        <v>343022</v>
      </c>
      <c r="P49" s="21">
        <f ca="1">SUMIF($C$6:O$6,P$5,$C49:O49)</f>
        <v>360168</v>
      </c>
      <c r="Q49" s="21">
        <f ca="1">SUM(P49-O49)</f>
        <v>17146</v>
      </c>
      <c r="R49" s="22">
        <f ca="1">IF(Q49=0,0,IF(O49=0,1,Q49/O49))</f>
        <v>4.9985132148958375E-2</v>
      </c>
      <c r="S49" s="21">
        <f>+DB49</f>
        <v>228979</v>
      </c>
      <c r="T49" s="21">
        <f ca="1">OFFSET(DB49,0,14,1,1)</f>
        <v>229103</v>
      </c>
      <c r="U49" s="21">
        <f ca="1">SUM(T49-S49)</f>
        <v>124</v>
      </c>
      <c r="V49" s="22">
        <f ca="1">IF(U49=0,0,IF(S49=0,1,U49/S49))</f>
        <v>5.4153437651487688E-4</v>
      </c>
      <c r="W49" s="21">
        <f>SUMIF($C$6:V$6,W$5,$C49:V49)</f>
        <v>572001</v>
      </c>
      <c r="X49" s="21">
        <f ca="1">SUMIF($C$6:W$6,X$5,$C49:W49)</f>
        <v>589271</v>
      </c>
      <c r="Y49" s="21">
        <f ca="1">SUM(X49-W49)</f>
        <v>17270</v>
      </c>
      <c r="Z49" s="22">
        <f ca="1">IF(Y49=0,0,IF(W49=0,1,Y49/W49))</f>
        <v>3.0192254908645265E-2</v>
      </c>
      <c r="AA49" s="21">
        <f>+DC49</f>
        <v>234628</v>
      </c>
      <c r="AB49" s="21">
        <f ca="1">OFFSET(DC49,0,14,1,1)</f>
        <v>227980</v>
      </c>
      <c r="AC49" s="21">
        <f ca="1">SUM(AB49-AA49)</f>
        <v>-6648</v>
      </c>
      <c r="AD49" s="22">
        <f ca="1">IF(AC49=0,0,IF(AA49=0,1,AC49/AA49))</f>
        <v>-2.8334214160287776E-2</v>
      </c>
      <c r="AE49" s="21">
        <f>SUMIF($C$6:AD$6,AE$5,$C49:AD49)</f>
        <v>806629</v>
      </c>
      <c r="AF49" s="21">
        <f ca="1">SUMIF($C$6:AE$6,AF$5,$C49:AE49)</f>
        <v>817251</v>
      </c>
      <c r="AG49" s="21">
        <f ca="1">SUM(AF49-AE49)</f>
        <v>10622</v>
      </c>
      <c r="AH49" s="22">
        <f ca="1">IF(AG49=0,0,IF(AE49=0,1,AG49/AE49))</f>
        <v>1.3168383482369218E-2</v>
      </c>
      <c r="AI49" s="21">
        <f>+DD49</f>
        <v>273700</v>
      </c>
      <c r="AJ49" s="21">
        <f ca="1">OFFSET(DD49,0,14,1,1)</f>
        <v>265800</v>
      </c>
      <c r="AK49" s="21">
        <f ca="1">SUM(AJ49-AI49)</f>
        <v>-7900</v>
      </c>
      <c r="AL49" s="22">
        <f ca="1">IF(AK49=0,0,IF(AI49=0,1,AK49/AI49))</f>
        <v>-2.8863719400803799E-2</v>
      </c>
      <c r="AM49" s="21">
        <f>SUMIF($C$6:AL$6,AM$5,$C49:AL49)</f>
        <v>1080329</v>
      </c>
      <c r="AN49" s="21">
        <f ca="1">SUMIF($C$6:AM$6,AN$5,$C49:AM49)</f>
        <v>1083051</v>
      </c>
      <c r="AO49" s="21">
        <f ca="1">SUM(AN49-AM49)</f>
        <v>2722</v>
      </c>
      <c r="AP49" s="22">
        <f ca="1">IF(AO49=0,0,IF(AM49=0,1,AO49/AM49))</f>
        <v>2.5196028246950697E-3</v>
      </c>
      <c r="AQ49" s="21">
        <f>+DE49</f>
        <v>282162</v>
      </c>
      <c r="AR49" s="21">
        <f ca="1">OFFSET(DE49,0,14,1,1)</f>
        <v>261846</v>
      </c>
      <c r="AS49" s="21">
        <f ca="1">SUM(AR49-AQ49)</f>
        <v>-20316</v>
      </c>
      <c r="AT49" s="22">
        <f ca="1">IF(AS49=0,0,IF(AQ49=0,1,AS49/AQ49))</f>
        <v>-7.200119080528207E-2</v>
      </c>
      <c r="AU49" s="21">
        <f>SUMIF($C$6:AT$6,AU$5,$C49:AT49)</f>
        <v>1362491</v>
      </c>
      <c r="AV49" s="21">
        <f ca="1">SUMIF($C$6:AU$6,AV$5,$C49:AU49)</f>
        <v>1344897</v>
      </c>
      <c r="AW49" s="21">
        <f ca="1">SUM(AV49-AU49)</f>
        <v>-17594</v>
      </c>
      <c r="AX49" s="22">
        <f ca="1">IF(AW49=0,0,IF(AU49=0,1,AW49/AU49))</f>
        <v>-1.291311282056175E-2</v>
      </c>
      <c r="AY49" s="21">
        <f>+DF49</f>
        <v>335862</v>
      </c>
      <c r="AZ49" s="21">
        <f ca="1">OFFSET(DF49,0,14,1,1)</f>
        <v>314563</v>
      </c>
      <c r="BA49" s="21">
        <f ca="1">SUM(AZ49-AY49)</f>
        <v>-21299</v>
      </c>
      <c r="BB49" s="22">
        <f ca="1">IF(BA49=0,0,IF(AY49=0,1,BA49/AY49))</f>
        <v>-6.3415926779451084E-2</v>
      </c>
      <c r="BC49" s="21">
        <f>SUMIF($C$6:BB$6,BC$5,$C49:BB49)</f>
        <v>1698353</v>
      </c>
      <c r="BD49" s="21">
        <f ca="1">SUMIF($C$6:BC$6,BD$5,$C49:BC49)</f>
        <v>1659460</v>
      </c>
      <c r="BE49" s="21">
        <f ca="1">SUM(BD49-BC49)</f>
        <v>-38893</v>
      </c>
      <c r="BF49" s="22">
        <f ca="1">IF(BE49=0,0,IF(BC49=0,1,BE49/BC49))</f>
        <v>-2.2900421761553692E-2</v>
      </c>
      <c r="BG49" s="21">
        <f>+DG49</f>
        <v>356421</v>
      </c>
      <c r="BH49" s="21">
        <f ca="1">OFFSET(DG49,0,14,1,1)</f>
        <v>343948</v>
      </c>
      <c r="BI49" s="21">
        <f ca="1">SUM(BH49-BG49)</f>
        <v>-12473</v>
      </c>
      <c r="BJ49" s="22">
        <f ca="1">IF(BI49=0,0,IF(BG49=0,1,BI49/BG49))</f>
        <v>-3.4995132161124064E-2</v>
      </c>
      <c r="BK49" s="21">
        <f>SUMIF($C$6:BJ$6,BK$5,$C49:BJ49)</f>
        <v>2054774</v>
      </c>
      <c r="BL49" s="21">
        <f ca="1">SUMIF($C$6:BK$6,BL$5,$C49:BK49)</f>
        <v>2003408</v>
      </c>
      <c r="BM49" s="21">
        <f ca="1">SUM(BL49-BK49)</f>
        <v>-51366</v>
      </c>
      <c r="BN49" s="22">
        <f ca="1">IF(BM49=0,0,IF(BK49=0,1,BM49/BK49))</f>
        <v>-2.4998369650384909E-2</v>
      </c>
      <c r="BO49" s="21">
        <f>+DH49</f>
        <v>280164</v>
      </c>
      <c r="BP49" s="21">
        <f ca="1">OFFSET(DH49,0,14,1,1)</f>
        <v>236202</v>
      </c>
      <c r="BQ49" s="21">
        <f ca="1">SUM(BP49-BO49)</f>
        <v>-43962</v>
      </c>
      <c r="BR49" s="22">
        <f ca="1">IF(BQ49=0,0,IF(BO49=0,1,BQ49/BO49))</f>
        <v>-0.15691523536214502</v>
      </c>
      <c r="BS49" s="21">
        <f>SUMIF($C$6:BR$6,BS$5,$C49:BR49)</f>
        <v>2334938</v>
      </c>
      <c r="BT49" s="21">
        <f ca="1">SUMIF($C$6:BS$6,BT$5,$C49:BS49)</f>
        <v>2239610</v>
      </c>
      <c r="BU49" s="21">
        <f ca="1">SUM(BT49-BS49)</f>
        <v>-95328</v>
      </c>
      <c r="BV49" s="22">
        <f ca="1">IF(BU49=0,0,IF(BS49=0,1,BU49/BS49))</f>
        <v>-4.0826779983023101E-2</v>
      </c>
      <c r="BW49" s="21">
        <f>+DI49</f>
        <v>271448</v>
      </c>
      <c r="BX49" s="21">
        <f ca="1">OFFSET(DI49,0,14,1,1)</f>
        <v>233268</v>
      </c>
      <c r="BY49" s="21">
        <f ca="1">SUM(BX49-BW49)</f>
        <v>-38180</v>
      </c>
      <c r="BZ49" s="22">
        <f ca="1">IF(BY49=0,0,IF(BW49=0,1,BY49/BW49))</f>
        <v>-0.14065309009460375</v>
      </c>
      <c r="CA49" s="21">
        <f>SUMIF($C$6:BZ$6,CA$5,$C49:BZ49)</f>
        <v>2606386</v>
      </c>
      <c r="CB49" s="21">
        <f ca="1">SUMIF($C$6:CA$6,CB$5,$C49:CA49)</f>
        <v>2472878</v>
      </c>
      <c r="CC49" s="21">
        <f ca="1">SUM(CB49-CA49)</f>
        <v>-133508</v>
      </c>
      <c r="CD49" s="22">
        <f ca="1">IF(CC49=0,0,IF(CA49=0,1,CC49/CA49))</f>
        <v>-5.1223418173670363E-2</v>
      </c>
      <c r="CE49" s="21">
        <f>+DJ49</f>
        <v>253591</v>
      </c>
      <c r="CF49" s="21">
        <f ca="1">OFFSET(DJ49,0,14,1,1)</f>
        <v>212289</v>
      </c>
      <c r="CG49" s="21">
        <f ca="1">SUM(CF49-CE49)</f>
        <v>-41302</v>
      </c>
      <c r="CH49" s="22">
        <f ca="1">IF(CG49=0,0,IF(CE49=0,1,CG49/CE49))</f>
        <v>-0.16286855606074349</v>
      </c>
      <c r="CI49" s="21">
        <f>SUMIF($C$6:CH$6,CI$5,$C49:CH49)</f>
        <v>2859977</v>
      </c>
      <c r="CJ49" s="21">
        <f ca="1">SUMIF($C$6:CI$6,CJ$5,$C49:CI49)</f>
        <v>2685167</v>
      </c>
      <c r="CK49" s="21">
        <f ca="1">SUM(CJ49-CI49)</f>
        <v>-174810</v>
      </c>
      <c r="CL49" s="22">
        <f ca="1">IF(CK49=0,0,IF(CI49=0,1,CK49/CI49))</f>
        <v>-6.1122869169926888E-2</v>
      </c>
      <c r="CM49" s="21">
        <f>+DK49</f>
        <v>220375</v>
      </c>
      <c r="CN49" s="21">
        <f ca="1">OFFSET(DK49,0,14,1,1)</f>
        <v>189947</v>
      </c>
      <c r="CO49" s="21">
        <f ca="1">SUM(CN49-CM49)</f>
        <v>-30428</v>
      </c>
      <c r="CP49" s="22">
        <f ca="1">IF(CO49=0,0,IF(CM49=0,1,CO49/CM49))</f>
        <v>-0.13807373794668179</v>
      </c>
      <c r="CQ49" s="21">
        <f>SUMIF($C$6:CP$6,CQ$5,$C49:CP49)</f>
        <v>3080352</v>
      </c>
      <c r="CR49" s="21">
        <f ca="1">SUMIF($C$6:CQ$6,CR$5,$C49:CQ49)</f>
        <v>2875114</v>
      </c>
      <c r="CS49" s="21">
        <f ca="1">SUM(CR49-CQ49)</f>
        <v>-205238</v>
      </c>
      <c r="CT49" s="22">
        <f ca="1">IF(CS49=0,0,IF(CQ49=0,1,CS49/CQ49))</f>
        <v>-6.6628099645754765E-2</v>
      </c>
      <c r="CW49" s="12" t="s">
        <v>12</v>
      </c>
      <c r="CX49" s="81" t="s">
        <v>6</v>
      </c>
      <c r="CZ49" s="88">
        <f>SUMIF(LQB!$A$73:$A$78,'2007-2008'!CZ$7,LQB!D$73:D$78)</f>
        <v>185181</v>
      </c>
      <c r="DA49" s="88">
        <f>SUMIF(LQB!$A$73:$A$78,'2007-2008'!DA$7,LQB!E$73:E$78)</f>
        <v>157841</v>
      </c>
      <c r="DB49" s="88">
        <f>SUMIF(LQB!$A$73:$A$78,'2007-2008'!DB$7,LQB!F$73:F$78)</f>
        <v>228979</v>
      </c>
      <c r="DC49" s="88">
        <f>SUMIF(LQB!$A$73:$A$78,'2007-2008'!DC$7,LQB!G$73:G$78)</f>
        <v>234628</v>
      </c>
      <c r="DD49" s="88">
        <f>SUMIF(LQB!$A$73:$A$78,'2007-2008'!DD$7,LQB!H$73:H$78)</f>
        <v>273700</v>
      </c>
      <c r="DE49" s="88">
        <f>SUMIF(LQB!$A$73:$A$78,'2007-2008'!DE$7,LQB!I$73:I$78)</f>
        <v>282162</v>
      </c>
      <c r="DF49" s="88">
        <f>SUMIF(LQB!$A$73:$A$78,'2007-2008'!DF$7,LQB!J$73:J$78)</f>
        <v>335862</v>
      </c>
      <c r="DG49" s="88">
        <f>SUMIF(LQB!$A$73:$A$78,'2007-2008'!DG$7,LQB!K$73:K$78)</f>
        <v>356421</v>
      </c>
      <c r="DH49" s="88">
        <f>SUMIF(LQB!$A$73:$A$78,'2007-2008'!DH$7,LQB!L$73:L$78)</f>
        <v>280164</v>
      </c>
      <c r="DI49" s="88">
        <f>SUMIF(LQB!$A$73:$A$78,'2007-2008'!DI$7,LQB!M$73:M$78)</f>
        <v>271448</v>
      </c>
      <c r="DJ49" s="88">
        <f>SUMIF(LQB!$A$73:$A$78,'2007-2008'!DJ$7,LQB!N$73:N$78)</f>
        <v>253591</v>
      </c>
      <c r="DK49" s="88">
        <f>SUMIF(LQB!$A$73:$A$78,'2007-2008'!DK$7,LQB!O$73:O$78)</f>
        <v>220375</v>
      </c>
      <c r="DN49" s="88">
        <f>SUMIF(LQB!$A$73:$A$78,'2007-2008'!DN$7,LQB!D$73:D$78)</f>
        <v>186021</v>
      </c>
      <c r="DO49" s="88">
        <f>SUMIF(LQB!$A$73:$A$78,'2007-2008'!DO$7,LQB!E$73:E$78)</f>
        <v>174147</v>
      </c>
      <c r="DP49" s="88">
        <f>SUMIF(LQB!$A$73:$A$78,'2007-2008'!DP$7,LQB!F$73:F$78)</f>
        <v>229103</v>
      </c>
      <c r="DQ49" s="88">
        <f>SUMIF(LQB!$A$73:$A$78,'2007-2008'!DQ$7,LQB!G$73:G$78)</f>
        <v>227980</v>
      </c>
      <c r="DR49" s="88">
        <f>SUMIF(LQB!$A$73:$A$78,'2007-2008'!DR$7,LQB!H$73:H$78)</f>
        <v>265800</v>
      </c>
      <c r="DS49" s="88">
        <f>SUMIF(LQB!$A$73:$A$78,'2007-2008'!DS$7,LQB!I$73:I$78)</f>
        <v>261846</v>
      </c>
      <c r="DT49" s="88">
        <f>SUMIF(LQB!$A$73:$A$78,'2007-2008'!DT$7,LQB!J$73:J$78)</f>
        <v>314563</v>
      </c>
      <c r="DU49" s="88">
        <f>SUMIF(LQB!$A$73:$A$78,'2007-2008'!DU$7,LQB!K$73:K$78)</f>
        <v>343948</v>
      </c>
      <c r="DV49" s="88">
        <f>SUMIF(LQB!$A$73:$A$78,'2007-2008'!DV$7,LQB!L$73:L$78)</f>
        <v>236202</v>
      </c>
      <c r="DW49" s="88">
        <f>SUMIF(LQB!$A$73:$A$78,'2007-2008'!DW$7,LQB!M$73:M$78)</f>
        <v>233268</v>
      </c>
      <c r="DX49" s="88">
        <f>SUMIF(LQB!$A$73:$A$78,'2007-2008'!DX$7,LQB!N$73:N$78)</f>
        <v>212289</v>
      </c>
      <c r="DY49" s="88">
        <f>SUMIF(LQB!$A$73:$A$78,'2007-2008'!DY$7,LQB!O$73:O$78)</f>
        <v>189947</v>
      </c>
      <c r="DZ49"/>
    </row>
    <row r="50" spans="1:130" s="12" customFormat="1" ht="15.75" customHeight="1">
      <c r="A50" s="101" t="str">
        <f>+CW51</f>
        <v>Lewiston-Queenston Bridge</v>
      </c>
      <c r="B50" s="29" t="s">
        <v>7</v>
      </c>
      <c r="C50" s="87">
        <f>+CZ50</f>
        <v>75246</v>
      </c>
      <c r="D50" s="21">
        <f ca="1">OFFSET(CZ50,0,14,1,1)</f>
        <v>68426</v>
      </c>
      <c r="E50" s="21">
        <f ca="1">SUM(D50-C50)</f>
        <v>-6820</v>
      </c>
      <c r="F50" s="22">
        <f ca="1">IF(E50=0,0,IF(C50=0,1,E50/C50))</f>
        <v>-9.0636047098849107E-2</v>
      </c>
      <c r="G50" s="21">
        <f>SUMIF($C$6:F$6,G$5,$C50:F50)</f>
        <v>75246</v>
      </c>
      <c r="H50" s="21">
        <f ca="1">SUMIF($C$6:G$6,H$5,$C50:G50)</f>
        <v>68426</v>
      </c>
      <c r="I50" s="21">
        <f ca="1">SUM(H50-G50)</f>
        <v>-6820</v>
      </c>
      <c r="J50" s="22">
        <f ca="1">IF(I50=0,0,IF(G50=0,1,I50/G50))</f>
        <v>-9.0636047098849107E-2</v>
      </c>
      <c r="K50" s="21">
        <f>+DA50</f>
        <v>68976</v>
      </c>
      <c r="L50" s="21">
        <f ca="1">OFFSET(DA50,0,14,1,1)</f>
        <v>66126</v>
      </c>
      <c r="M50" s="21">
        <f ca="1">SUM(L50-K50)</f>
        <v>-2850</v>
      </c>
      <c r="N50" s="22">
        <f ca="1">IF(M50=0,0,IF(K50=0,1,M50/K50))</f>
        <v>-4.1318719554627695E-2</v>
      </c>
      <c r="O50" s="21">
        <f>SUMIF($C$6:N$6,O$5,$C50:N50)</f>
        <v>144222</v>
      </c>
      <c r="P50" s="21">
        <f ca="1">SUMIF($C$6:O$6,P$5,$C50:O50)</f>
        <v>134552</v>
      </c>
      <c r="Q50" s="21">
        <f ca="1">SUM(P50-O50)</f>
        <v>-9670</v>
      </c>
      <c r="R50" s="22">
        <f ca="1">IF(Q50=0,0,IF(O50=0,1,Q50/O50))</f>
        <v>-6.7049409937457533E-2</v>
      </c>
      <c r="S50" s="21">
        <f>+DB50</f>
        <v>79720</v>
      </c>
      <c r="T50" s="21">
        <f ca="1">OFFSET(DB50,0,14,1,1)</f>
        <v>67714</v>
      </c>
      <c r="U50" s="21">
        <f ca="1">SUM(T50-S50)</f>
        <v>-12006</v>
      </c>
      <c r="V50" s="22">
        <f ca="1">IF(U50=0,0,IF(S50=0,1,U50/S50))</f>
        <v>-0.15060210737581536</v>
      </c>
      <c r="W50" s="21">
        <f>SUMIF($C$6:V$6,W$5,$C50:V50)</f>
        <v>223942</v>
      </c>
      <c r="X50" s="21">
        <f ca="1">SUMIF($C$6:W$6,X$5,$C50:W50)</f>
        <v>202266</v>
      </c>
      <c r="Y50" s="21">
        <f ca="1">SUM(X50-W50)</f>
        <v>-21676</v>
      </c>
      <c r="Z50" s="22">
        <f ca="1">IF(Y50=0,0,IF(W50=0,1,Y50/W50))</f>
        <v>-9.6792919595252339E-2</v>
      </c>
      <c r="AA50" s="21">
        <f>+DC50</f>
        <v>75226</v>
      </c>
      <c r="AB50" s="21">
        <f ca="1">OFFSET(DC50,0,14,1,1)</f>
        <v>73190</v>
      </c>
      <c r="AC50" s="21">
        <f ca="1">SUM(AB50-AA50)</f>
        <v>-2036</v>
      </c>
      <c r="AD50" s="22">
        <f ca="1">IF(AC50=0,0,IF(AA50=0,1,AC50/AA50))</f>
        <v>-2.7065110467125727E-2</v>
      </c>
      <c r="AE50" s="21">
        <f>SUMIF($C$6:AD$6,AE$5,$C50:AD50)</f>
        <v>299168</v>
      </c>
      <c r="AF50" s="21">
        <f ca="1">SUMIF($C$6:AE$6,AF$5,$C50:AE50)</f>
        <v>275456</v>
      </c>
      <c r="AG50" s="21">
        <f ca="1">SUM(AF50-AE50)</f>
        <v>-23712</v>
      </c>
      <c r="AH50" s="22">
        <f ca="1">IF(AG50=0,0,IF(AE50=0,1,AG50/AE50))</f>
        <v>-7.9259813883837849E-2</v>
      </c>
      <c r="AI50" s="21">
        <f>+DD50</f>
        <v>81416</v>
      </c>
      <c r="AJ50" s="21">
        <f ca="1">OFFSET(DD50,0,14,1,1)</f>
        <v>73136</v>
      </c>
      <c r="AK50" s="21">
        <f ca="1">SUM(AJ50-AI50)</f>
        <v>-8280</v>
      </c>
      <c r="AL50" s="22">
        <f ca="1">IF(AK50=0,0,IF(AI50=0,1,AK50/AI50))</f>
        <v>-0.10169991156529429</v>
      </c>
      <c r="AM50" s="21">
        <f>SUMIF($C$6:AL$6,AM$5,$C50:AL50)</f>
        <v>380584</v>
      </c>
      <c r="AN50" s="21">
        <f ca="1">SUMIF($C$6:AM$6,AN$5,$C50:AM50)</f>
        <v>348592</v>
      </c>
      <c r="AO50" s="21">
        <f ca="1">SUM(AN50-AM50)</f>
        <v>-31992</v>
      </c>
      <c r="AP50" s="22">
        <f ca="1">IF(AO50=0,0,IF(AM50=0,1,AO50/AM50))</f>
        <v>-8.4060286296849057E-2</v>
      </c>
      <c r="AQ50" s="21">
        <f>+DE50</f>
        <v>76862</v>
      </c>
      <c r="AR50" s="21">
        <f ca="1">OFFSET(DE50,0,14,1,1)</f>
        <v>66898</v>
      </c>
      <c r="AS50" s="21">
        <f ca="1">SUM(AR50-AQ50)</f>
        <v>-9964</v>
      </c>
      <c r="AT50" s="22">
        <f ca="1">IF(AS50=0,0,IF(AQ50=0,1,AS50/AQ50))</f>
        <v>-0.12963493013452682</v>
      </c>
      <c r="AU50" s="21">
        <f>SUMIF($C$6:AT$6,AU$5,$C50:AT50)</f>
        <v>457446</v>
      </c>
      <c r="AV50" s="21">
        <f ca="1">SUMIF($C$6:AU$6,AV$5,$C50:AU50)</f>
        <v>415490</v>
      </c>
      <c r="AW50" s="21">
        <f ca="1">SUM(AV50-AU50)</f>
        <v>-41956</v>
      </c>
      <c r="AX50" s="22">
        <f ca="1">IF(AW50=0,0,IF(AU50=0,1,AW50/AU50))</f>
        <v>-9.1717929547968507E-2</v>
      </c>
      <c r="AY50" s="21">
        <f>+DF50</f>
        <v>70424</v>
      </c>
      <c r="AZ50" s="21">
        <f ca="1">OFFSET(DF50,0,14,1,1)</f>
        <v>65622</v>
      </c>
      <c r="BA50" s="21">
        <f ca="1">SUM(AZ50-AY50)</f>
        <v>-4802</v>
      </c>
      <c r="BB50" s="22">
        <f ca="1">IF(BA50=0,0,IF(AY50=0,1,BA50/AY50))</f>
        <v>-6.8186981710780414E-2</v>
      </c>
      <c r="BC50" s="21">
        <f>SUMIF($C$6:BB$6,BC$5,$C50:BB50)</f>
        <v>527870</v>
      </c>
      <c r="BD50" s="21">
        <f ca="1">SUMIF($C$6:BC$6,BD$5,$C50:BC50)</f>
        <v>481112</v>
      </c>
      <c r="BE50" s="21">
        <f ca="1">SUM(BD50-BC50)</f>
        <v>-46758</v>
      </c>
      <c r="BF50" s="22">
        <f ca="1">IF(BE50=0,0,IF(BC50=0,1,BE50/BC50))</f>
        <v>-8.8578627313543101E-2</v>
      </c>
      <c r="BG50" s="21">
        <f>+DG50</f>
        <v>80370</v>
      </c>
      <c r="BH50" s="21">
        <f ca="1">OFFSET(DG50,0,14,1,1)</f>
        <v>64268</v>
      </c>
      <c r="BI50" s="21">
        <f ca="1">SUM(BH50-BG50)</f>
        <v>-16102</v>
      </c>
      <c r="BJ50" s="22">
        <f ca="1">IF(BI50=0,0,IF(BG50=0,1,BI50/BG50))</f>
        <v>-0.20034838870225208</v>
      </c>
      <c r="BK50" s="21">
        <f>SUMIF($C$6:BJ$6,BK$5,$C50:BJ50)</f>
        <v>608240</v>
      </c>
      <c r="BL50" s="21">
        <f ca="1">SUMIF($C$6:BK$6,BL$5,$C50:BK50)</f>
        <v>545380</v>
      </c>
      <c r="BM50" s="21">
        <f ca="1">SUM(BL50-BK50)</f>
        <v>-62860</v>
      </c>
      <c r="BN50" s="22">
        <f ca="1">IF(BM50=0,0,IF(BK50=0,1,BM50/BK50))</f>
        <v>-0.10334736288307247</v>
      </c>
      <c r="BO50" s="21">
        <f>+DH50</f>
        <v>71964</v>
      </c>
      <c r="BP50" s="21">
        <f ca="1">OFFSET(DH50,0,14,1,1)</f>
        <v>65080</v>
      </c>
      <c r="BQ50" s="21">
        <f ca="1">SUM(BP50-BO50)</f>
        <v>-6884</v>
      </c>
      <c r="BR50" s="22">
        <f ca="1">IF(BQ50=0,0,IF(BO50=0,1,BQ50/BO50))</f>
        <v>-9.5658940581401813E-2</v>
      </c>
      <c r="BS50" s="21">
        <f>SUMIF($C$6:BR$6,BS$5,$C50:BR50)</f>
        <v>680204</v>
      </c>
      <c r="BT50" s="21">
        <f ca="1">SUMIF($C$6:BS$6,BT$5,$C50:BS50)</f>
        <v>610460</v>
      </c>
      <c r="BU50" s="21">
        <f ca="1">SUM(BT50-BS50)</f>
        <v>-69744</v>
      </c>
      <c r="BV50" s="22">
        <f ca="1">IF(BU50=0,0,IF(BS50=0,1,BU50/BS50))</f>
        <v>-0.10253394569864335</v>
      </c>
      <c r="BW50" s="21">
        <f>+DI50</f>
        <v>78826</v>
      </c>
      <c r="BX50" s="21">
        <f ca="1">OFFSET(DI50,0,14,1,1)</f>
        <v>66970</v>
      </c>
      <c r="BY50" s="21">
        <f ca="1">SUM(BX50-BW50)</f>
        <v>-11856</v>
      </c>
      <c r="BZ50" s="22">
        <f ca="1">IF(BY50=0,0,IF(BW50=0,1,BY50/BW50))</f>
        <v>-0.15040722604216883</v>
      </c>
      <c r="CA50" s="21">
        <f>SUMIF($C$6:BZ$6,CA$5,$C50:BZ50)</f>
        <v>759030</v>
      </c>
      <c r="CB50" s="21">
        <f ca="1">SUMIF($C$6:CA$6,CB$5,$C50:CA50)</f>
        <v>677430</v>
      </c>
      <c r="CC50" s="21">
        <f ca="1">SUM(CB50-CA50)</f>
        <v>-81600</v>
      </c>
      <c r="CD50" s="22">
        <f ca="1">IF(CC50=0,0,IF(CA50=0,1,CC50/CA50))</f>
        <v>-0.10750563218845105</v>
      </c>
      <c r="CE50" s="21">
        <f>+DJ50</f>
        <v>73378</v>
      </c>
      <c r="CF50" s="21">
        <f ca="1">OFFSET(DJ50,0,14,1,1)</f>
        <v>57190</v>
      </c>
      <c r="CG50" s="21">
        <f ca="1">SUM(CF50-CE50)</f>
        <v>-16188</v>
      </c>
      <c r="CH50" s="22">
        <f ca="1">IF(CG50=0,0,IF(CE50=0,1,CG50/CE50))</f>
        <v>-0.22061108234075608</v>
      </c>
      <c r="CI50" s="21">
        <f>SUMIF($C$6:CH$6,CI$5,$C50:CH50)</f>
        <v>832408</v>
      </c>
      <c r="CJ50" s="21">
        <f ca="1">SUMIF($C$6:CI$6,CJ$5,$C50:CI50)</f>
        <v>734620</v>
      </c>
      <c r="CK50" s="21">
        <f ca="1">SUM(CJ50-CI50)</f>
        <v>-97788</v>
      </c>
      <c r="CL50" s="22">
        <f ca="1">IF(CK50=0,0,IF(CI50=0,1,CK50/CI50))</f>
        <v>-0.11747604540081306</v>
      </c>
      <c r="CM50" s="21">
        <f>+DK50</f>
        <v>61178</v>
      </c>
      <c r="CN50" s="21">
        <f ca="1">OFFSET(DK50,0,14,1,1)</f>
        <v>55274</v>
      </c>
      <c r="CO50" s="21">
        <f ca="1">SUM(CN50-CM50)</f>
        <v>-5904</v>
      </c>
      <c r="CP50" s="22">
        <f ca="1">IF(CO50=0,0,IF(CM50=0,1,CO50/CM50))</f>
        <v>-9.6505279675700412E-2</v>
      </c>
      <c r="CQ50" s="21">
        <f>SUMIF($C$6:CP$6,CQ$5,$C50:CP50)</f>
        <v>893586</v>
      </c>
      <c r="CR50" s="21">
        <f ca="1">SUMIF($C$6:CQ$6,CR$5,$C50:CQ50)</f>
        <v>789894</v>
      </c>
      <c r="CS50" s="21">
        <f ca="1">SUM(CR50-CQ50)</f>
        <v>-103692</v>
      </c>
      <c r="CT50" s="22">
        <f ca="1">IF(CS50=0,0,IF(CQ50=0,1,CS50/CQ50))</f>
        <v>-0.11604031397089927</v>
      </c>
      <c r="CW50" s="12" t="s">
        <v>12</v>
      </c>
      <c r="CX50" s="81" t="s">
        <v>7</v>
      </c>
      <c r="CY50" s="16"/>
      <c r="CZ50" s="88">
        <f>SUMIF(LQB!$A$87:$A$92,'2007-2008'!CZ$7,LQB!D$87:D$92)</f>
        <v>75246</v>
      </c>
      <c r="DA50" s="88">
        <f>SUMIF(LQB!$A$87:$A$92,'2007-2008'!DA$7,LQB!E$87:E$92)</f>
        <v>68976</v>
      </c>
      <c r="DB50" s="88">
        <f>SUMIF(LQB!$A$87:$A$92,'2007-2008'!DB$7,LQB!F$87:F$92)</f>
        <v>79720</v>
      </c>
      <c r="DC50" s="88">
        <f>SUMIF(LQB!$A$87:$A$92,'2007-2008'!DC$7,LQB!G$87:G$92)</f>
        <v>75226</v>
      </c>
      <c r="DD50" s="88">
        <f>SUMIF(LQB!$A$87:$A$92,'2007-2008'!DD$7,LQB!H$87:H$92)</f>
        <v>81416</v>
      </c>
      <c r="DE50" s="88">
        <f>SUMIF(LQB!$A$87:$A$92,'2007-2008'!DE$7,LQB!I$87:I$92)</f>
        <v>76862</v>
      </c>
      <c r="DF50" s="88">
        <f>SUMIF(LQB!$A$87:$A$92,'2007-2008'!DF$7,LQB!J$87:J$92)</f>
        <v>70424</v>
      </c>
      <c r="DG50" s="88">
        <f>SUMIF(LQB!$A$87:$A$92,'2007-2008'!DG$7,LQB!K$87:K$92)</f>
        <v>80370</v>
      </c>
      <c r="DH50" s="88">
        <f>SUMIF(LQB!$A$87:$A$92,'2007-2008'!DH$7,LQB!L$87:L$92)</f>
        <v>71964</v>
      </c>
      <c r="DI50" s="88">
        <f>SUMIF(LQB!$A$87:$A$92,'2007-2008'!DI$7,LQB!M$87:M$92)</f>
        <v>78826</v>
      </c>
      <c r="DJ50" s="88">
        <f>SUMIF(LQB!$A$87:$A$92,'2007-2008'!DJ$7,LQB!N$87:N$92)</f>
        <v>73378</v>
      </c>
      <c r="DK50" s="88">
        <f>SUMIF(LQB!$A$87:$A$92,'2007-2008'!DK$7,LQB!O$87:O$92)</f>
        <v>61178</v>
      </c>
      <c r="DN50" s="88">
        <f>SUMIF(LQB!$A$87:$A$92,'2007-2008'!DN$7,LQB!D$87:D$92)</f>
        <v>68426</v>
      </c>
      <c r="DO50" s="88">
        <f>SUMIF(LQB!$A$87:$A$92,'2007-2008'!DO$7,LQB!E$87:E$92)</f>
        <v>66126</v>
      </c>
      <c r="DP50" s="88">
        <f>SUMIF(LQB!$A$87:$A$92,'2007-2008'!DP$7,LQB!F$87:F$92)</f>
        <v>67714</v>
      </c>
      <c r="DQ50" s="88">
        <f>SUMIF(LQB!$A$87:$A$92,'2007-2008'!DQ$7,LQB!G$87:G$92)</f>
        <v>73190</v>
      </c>
      <c r="DR50" s="88">
        <f>SUMIF(LQB!$A$87:$A$92,'2007-2008'!DR$7,LQB!H$87:H$92)</f>
        <v>73136</v>
      </c>
      <c r="DS50" s="88">
        <f>SUMIF(LQB!$A$87:$A$92,'2007-2008'!DS$7,LQB!I$87:I$92)</f>
        <v>66898</v>
      </c>
      <c r="DT50" s="88">
        <f>SUMIF(LQB!$A$87:$A$92,'2007-2008'!DT$7,LQB!J$87:J$92)</f>
        <v>65622</v>
      </c>
      <c r="DU50" s="88">
        <f>SUMIF(LQB!$A$87:$A$92,'2007-2008'!DU$7,LQB!K$87:K$92)</f>
        <v>64268</v>
      </c>
      <c r="DV50" s="88">
        <f>SUMIF(LQB!$A$87:$A$92,'2007-2008'!DV$7,LQB!L$87:L$92)</f>
        <v>65080</v>
      </c>
      <c r="DW50" s="88">
        <f>SUMIF(LQB!$A$87:$A$92,'2007-2008'!DW$7,LQB!M$87:M$92)</f>
        <v>66970</v>
      </c>
      <c r="DX50" s="88">
        <f>SUMIF(LQB!$A$87:$A$92,'2007-2008'!DX$7,LQB!N$87:N$92)</f>
        <v>57190</v>
      </c>
      <c r="DY50" s="88">
        <f>SUMIF(LQB!$A$87:$A$92,'2007-2008'!DY$7,LQB!O$87:O$92)</f>
        <v>55274</v>
      </c>
      <c r="DZ50"/>
    </row>
    <row r="51" spans="1:130" s="12" customFormat="1" ht="15.6">
      <c r="A51" s="100"/>
      <c r="B51" s="29" t="s">
        <v>8</v>
      </c>
      <c r="C51" s="87">
        <f>+CZ51</f>
        <v>476</v>
      </c>
      <c r="D51" s="87">
        <f ca="1">OFFSET(CZ51,0,14,1,1)</f>
        <v>380</v>
      </c>
      <c r="E51" s="87">
        <f ca="1">SUM(D51-C51)</f>
        <v>-96</v>
      </c>
      <c r="F51" s="22">
        <f ca="1">IF(E51=0,0,IF(C51=0,1,E51/C51))</f>
        <v>-0.20168067226890757</v>
      </c>
      <c r="G51" s="87">
        <f>SUMIF($C$6:F$6,G$5,$C51:F51)</f>
        <v>476</v>
      </c>
      <c r="H51" s="87">
        <f ca="1">SUMIF($C$6:G$6,H$5,$C51:G51)</f>
        <v>380</v>
      </c>
      <c r="I51" s="87">
        <f ca="1">SUM(H51-G51)</f>
        <v>-96</v>
      </c>
      <c r="J51" s="22">
        <f ca="1">IF(I51=0,0,IF(G51=0,1,I51/G51))</f>
        <v>-0.20168067226890757</v>
      </c>
      <c r="K51" s="87">
        <f>+DA51</f>
        <v>460</v>
      </c>
      <c r="L51" s="87">
        <f ca="1">OFFSET(DA51,0,14,1,1)</f>
        <v>408</v>
      </c>
      <c r="M51" s="87">
        <f ca="1">SUM(L51-K51)</f>
        <v>-52</v>
      </c>
      <c r="N51" s="22">
        <f ca="1">IF(M51=0,0,IF(K51=0,1,M51/K51))</f>
        <v>-0.11304347826086956</v>
      </c>
      <c r="O51" s="87">
        <f>SUMIF($C$6:N$6,O$5,$C51:N51)</f>
        <v>936</v>
      </c>
      <c r="P51" s="87">
        <f ca="1">SUMIF($C$6:O$6,P$5,$C51:O51)</f>
        <v>788</v>
      </c>
      <c r="Q51" s="87">
        <f ca="1">SUM(P51-O51)</f>
        <v>-148</v>
      </c>
      <c r="R51" s="22">
        <f ca="1">IF(Q51=0,0,IF(O51=0,1,Q51/O51))</f>
        <v>-0.15811965811965811</v>
      </c>
      <c r="S51" s="87">
        <f>+DB51</f>
        <v>714</v>
      </c>
      <c r="T51" s="87">
        <f ca="1">OFFSET(DB51,0,14,1,1)</f>
        <v>546</v>
      </c>
      <c r="U51" s="87">
        <f ca="1">SUM(T51-S51)</f>
        <v>-168</v>
      </c>
      <c r="V51" s="22">
        <f ca="1">IF(U51=0,0,IF(S51=0,1,U51/S51))</f>
        <v>-0.23529411764705882</v>
      </c>
      <c r="W51" s="87">
        <f>SUMIF($C$6:V$6,W$5,$C51:V51)</f>
        <v>1650</v>
      </c>
      <c r="X51" s="87">
        <f ca="1">SUMIF($C$6:W$6,X$5,$C51:W51)</f>
        <v>1334</v>
      </c>
      <c r="Y51" s="87">
        <f ca="1">SUM(X51-W51)</f>
        <v>-316</v>
      </c>
      <c r="Z51" s="22">
        <f ca="1">IF(Y51=0,0,IF(W51=0,1,Y51/W51))</f>
        <v>-0.19151515151515153</v>
      </c>
      <c r="AA51" s="87">
        <f>+DC51</f>
        <v>1046</v>
      </c>
      <c r="AB51" s="87">
        <f ca="1">OFFSET(DC51,0,14,1,1)</f>
        <v>778</v>
      </c>
      <c r="AC51" s="87">
        <f ca="1">SUM(AB51-AA51)</f>
        <v>-268</v>
      </c>
      <c r="AD51" s="22">
        <f ca="1">IF(AC51=0,0,IF(AA51=0,1,AC51/AA51))</f>
        <v>-0.25621414913957935</v>
      </c>
      <c r="AE51" s="87">
        <f>SUMIF($C$6:AD$6,AE$5,$C51:AD51)</f>
        <v>2696</v>
      </c>
      <c r="AF51" s="87">
        <f ca="1">SUMIF($C$6:AE$6,AF$5,$C51:AE51)</f>
        <v>2112</v>
      </c>
      <c r="AG51" s="87">
        <f ca="1">SUM(AF51-AE51)</f>
        <v>-584</v>
      </c>
      <c r="AH51" s="22">
        <f ca="1">IF(AG51=0,0,IF(AE51=0,1,AG51/AE51))</f>
        <v>-0.21661721068249259</v>
      </c>
      <c r="AI51" s="87">
        <f>+DD51</f>
        <v>1236</v>
      </c>
      <c r="AJ51" s="87">
        <f ca="1">OFFSET(DD51,0,14,1,1)</f>
        <v>800</v>
      </c>
      <c r="AK51" s="87">
        <f ca="1">SUM(AJ51-AI51)</f>
        <v>-436</v>
      </c>
      <c r="AL51" s="22">
        <f ca="1">IF(AK51=0,0,IF(AI51=0,1,AK51/AI51))</f>
        <v>-0.35275080906148865</v>
      </c>
      <c r="AM51" s="87">
        <f>SUMIF($C$6:AL$6,AM$5,$C51:AL51)</f>
        <v>3932</v>
      </c>
      <c r="AN51" s="87">
        <f ca="1">SUMIF($C$6:AM$6,AN$5,$C51:AM51)</f>
        <v>2912</v>
      </c>
      <c r="AO51" s="87">
        <f ca="1">SUM(AN51-AM51)</f>
        <v>-1020</v>
      </c>
      <c r="AP51" s="22">
        <f ca="1">IF(AO51=0,0,IF(AM51=0,1,AO51/AM51))</f>
        <v>-0.25940996948118006</v>
      </c>
      <c r="AQ51" s="87">
        <f>+DE51</f>
        <v>906</v>
      </c>
      <c r="AR51" s="87">
        <f ca="1">OFFSET(DE51,0,14,1,1)</f>
        <v>576</v>
      </c>
      <c r="AS51" s="87">
        <f ca="1">SUM(AR51-AQ51)</f>
        <v>-330</v>
      </c>
      <c r="AT51" s="22">
        <f ca="1">IF(AS51=0,0,IF(AQ51=0,1,AS51/AQ51))</f>
        <v>-0.36423841059602646</v>
      </c>
      <c r="AU51" s="87">
        <f>SUMIF($C$6:AT$6,AU$5,$C51:AT51)</f>
        <v>4838</v>
      </c>
      <c r="AV51" s="87">
        <f ca="1">SUMIF($C$6:AU$6,AV$5,$C51:AU51)</f>
        <v>3488</v>
      </c>
      <c r="AW51" s="87">
        <f ca="1">SUM(AV51-AU51)</f>
        <v>-1350</v>
      </c>
      <c r="AX51" s="22">
        <f ca="1">IF(AW51=0,0,IF(AU51=0,1,AW51/AU51))</f>
        <v>-0.27904092600248037</v>
      </c>
      <c r="AY51" s="87">
        <f>+DF51</f>
        <v>964</v>
      </c>
      <c r="AZ51" s="87">
        <f ca="1">OFFSET(DF51,0,14,1,1)</f>
        <v>790</v>
      </c>
      <c r="BA51" s="87">
        <f ca="1">SUM(AZ51-AY51)</f>
        <v>-174</v>
      </c>
      <c r="BB51" s="22">
        <f ca="1">IF(BA51=0,0,IF(AY51=0,1,BA51/AY51))</f>
        <v>-0.18049792531120332</v>
      </c>
      <c r="BC51" s="87">
        <f>SUMIF($C$6:BB$6,BC$5,$C51:BB51)</f>
        <v>5802</v>
      </c>
      <c r="BD51" s="87">
        <f ca="1">SUMIF($C$6:BC$6,BD$5,$C51:BC51)</f>
        <v>4278</v>
      </c>
      <c r="BE51" s="87">
        <f ca="1">SUM(BD51-BC51)</f>
        <v>-1524</v>
      </c>
      <c r="BF51" s="22">
        <f ca="1">IF(BE51=0,0,IF(BC51=0,1,BE51/BC51))</f>
        <v>-0.26266804550155121</v>
      </c>
      <c r="BG51" s="87">
        <f>+DG51</f>
        <v>948</v>
      </c>
      <c r="BH51" s="87">
        <f ca="1">OFFSET(DG51,0,14,1,1)</f>
        <v>722</v>
      </c>
      <c r="BI51" s="87">
        <f ca="1">SUM(BH51-BG51)</f>
        <v>-226</v>
      </c>
      <c r="BJ51" s="22">
        <f ca="1">IF(BI51=0,0,IF(BG51=0,1,BI51/BG51))</f>
        <v>-0.23839662447257384</v>
      </c>
      <c r="BK51" s="87">
        <f>SUMIF($C$6:BJ$6,BK$5,$C51:BJ51)</f>
        <v>6750</v>
      </c>
      <c r="BL51" s="87">
        <f ca="1">SUMIF($C$6:BK$6,BL$5,$C51:BK51)</f>
        <v>5000</v>
      </c>
      <c r="BM51" s="87">
        <f ca="1">SUM(BL51-BK51)</f>
        <v>-1750</v>
      </c>
      <c r="BN51" s="22">
        <f ca="1">IF(BM51=0,0,IF(BK51=0,1,BM51/BK51))</f>
        <v>-0.25925925925925924</v>
      </c>
      <c r="BO51" s="87">
        <f>+DH51</f>
        <v>734</v>
      </c>
      <c r="BP51" s="87">
        <f ca="1">OFFSET(DH51,0,14,1,1)</f>
        <v>646</v>
      </c>
      <c r="BQ51" s="87">
        <f ca="1">SUM(BP51-BO51)</f>
        <v>-88</v>
      </c>
      <c r="BR51" s="22">
        <f ca="1">IF(BQ51=0,0,IF(BO51=0,1,BQ51/BO51))</f>
        <v>-0.11989100817438691</v>
      </c>
      <c r="BS51" s="87">
        <f>SUMIF($C$6:BR$6,BS$5,$C51:BR51)</f>
        <v>7484</v>
      </c>
      <c r="BT51" s="87">
        <f ca="1">SUMIF($C$6:BS$6,BT$5,$C51:BS51)</f>
        <v>5646</v>
      </c>
      <c r="BU51" s="87">
        <f ca="1">SUM(BT51-BS51)</f>
        <v>-1838</v>
      </c>
      <c r="BV51" s="22">
        <f ca="1">IF(BU51=0,0,IF(BS51=0,1,BU51/BS51))</f>
        <v>-0.24559059326563334</v>
      </c>
      <c r="BW51" s="87">
        <f>+DI51</f>
        <v>764</v>
      </c>
      <c r="BX51" s="87">
        <f ca="1">OFFSET(DI51,0,14,1,1)</f>
        <v>764</v>
      </c>
      <c r="BY51" s="87">
        <f ca="1">SUM(BX51-BW51)</f>
        <v>0</v>
      </c>
      <c r="BZ51" s="22">
        <f ca="1">IF(BY51=0,0,IF(BW51=0,1,BY51/BW51))</f>
        <v>0</v>
      </c>
      <c r="CA51" s="87">
        <f>SUMIF($C$6:BZ$6,CA$5,$C51:BZ51)</f>
        <v>8248</v>
      </c>
      <c r="CB51" s="87">
        <f ca="1">SUMIF($C$6:CA$6,CB$5,$C51:CA51)</f>
        <v>6410</v>
      </c>
      <c r="CC51" s="87">
        <f ca="1">SUM(CB51-CA51)</f>
        <v>-1838</v>
      </c>
      <c r="CD51" s="22">
        <f ca="1">IF(CC51=0,0,IF(CA51=0,1,CC51/CA51))</f>
        <v>-0.22284190106692531</v>
      </c>
      <c r="CE51" s="87">
        <f>+DJ51</f>
        <v>780</v>
      </c>
      <c r="CF51" s="87">
        <f ca="1">OFFSET(DJ51,0,14,1,1)</f>
        <v>706</v>
      </c>
      <c r="CG51" s="87">
        <f ca="1">SUM(CF51-CE51)</f>
        <v>-74</v>
      </c>
      <c r="CH51" s="22">
        <f ca="1">IF(CG51=0,0,IF(CE51=0,1,CG51/CE51))</f>
        <v>-9.4871794871794868E-2</v>
      </c>
      <c r="CI51" s="87">
        <f>SUMIF($C$6:CH$6,CI$5,$C51:CH51)</f>
        <v>9028</v>
      </c>
      <c r="CJ51" s="87">
        <f ca="1">SUMIF($C$6:CI$6,CJ$5,$C51:CI51)</f>
        <v>7116</v>
      </c>
      <c r="CK51" s="87">
        <f ca="1">SUM(CJ51-CI51)</f>
        <v>-1912</v>
      </c>
      <c r="CL51" s="22">
        <f ca="1">IF(CK51=0,0,IF(CI51=0,1,CK51/CI51))</f>
        <v>-0.21178555604785113</v>
      </c>
      <c r="CM51" s="87">
        <f>+DK51</f>
        <v>690</v>
      </c>
      <c r="CN51" s="87">
        <f ca="1">OFFSET(DK51,0,14,1,1)</f>
        <v>408</v>
      </c>
      <c r="CO51" s="87">
        <f ca="1">SUM(CN51-CM51)</f>
        <v>-282</v>
      </c>
      <c r="CP51" s="22">
        <f ca="1">IF(CO51=0,0,IF(CM51=0,1,CO51/CM51))</f>
        <v>-0.40869565217391307</v>
      </c>
      <c r="CQ51" s="87">
        <f>SUMIF($C$6:CP$6,CQ$5,$C51:CP51)</f>
        <v>9718</v>
      </c>
      <c r="CR51" s="87">
        <f ca="1">SUMIF($C$6:CQ$6,CR$5,$C51:CQ51)</f>
        <v>7524</v>
      </c>
      <c r="CS51" s="87">
        <f ca="1">SUM(CR51-CQ51)</f>
        <v>-2194</v>
      </c>
      <c r="CT51" s="22">
        <f ca="1">IF(CS51=0,0,IF(CQ51=0,1,CS51/CQ51))</f>
        <v>-0.22576661864581191</v>
      </c>
      <c r="CW51" s="12" t="s">
        <v>12</v>
      </c>
      <c r="CX51" s="81" t="s">
        <v>8</v>
      </c>
      <c r="CY51" s="16"/>
      <c r="CZ51" s="88">
        <f>SUMIF(LQB!$A$101:$A$106,'2007-2008'!CZ$7,LQB!D$101:D$106)</f>
        <v>476</v>
      </c>
      <c r="DA51" s="88">
        <f>SUMIF(LQB!$A$101:$A$106,'2007-2008'!DA$7,LQB!E$101:E$106)</f>
        <v>460</v>
      </c>
      <c r="DB51" s="88">
        <f>SUMIF(LQB!$A$101:$A$106,'2007-2008'!DB$7,LQB!F$101:F$106)</f>
        <v>714</v>
      </c>
      <c r="DC51" s="88">
        <f>SUMIF(LQB!$A$101:$A$106,'2007-2008'!DC$7,LQB!G$101:G$106)</f>
        <v>1046</v>
      </c>
      <c r="DD51" s="88">
        <f>SUMIF(LQB!$A$101:$A$106,'2007-2008'!DD$7,LQB!H$101:H$106)</f>
        <v>1236</v>
      </c>
      <c r="DE51" s="88">
        <f>SUMIF(LQB!$A$101:$A$106,'2007-2008'!DE$7,LQB!I$101:I$106)</f>
        <v>906</v>
      </c>
      <c r="DF51" s="88">
        <f>SUMIF(LQB!$A$101:$A$106,'2007-2008'!DF$7,LQB!J$101:J$106)</f>
        <v>964</v>
      </c>
      <c r="DG51" s="88">
        <f>SUMIF(LQB!$A$101:$A$106,'2007-2008'!DG$7,LQB!K$101:K$106)</f>
        <v>948</v>
      </c>
      <c r="DH51" s="88">
        <f>SUMIF(LQB!$A$101:$A$106,'2007-2008'!DH$7,LQB!L$101:L$106)</f>
        <v>734</v>
      </c>
      <c r="DI51" s="88">
        <f>SUMIF(LQB!$A$101:$A$106,'2007-2008'!DI$7,LQB!M$101:M$106)</f>
        <v>764</v>
      </c>
      <c r="DJ51" s="88">
        <f>SUMIF(LQB!$A$101:$A$106,'2007-2008'!DJ$7,LQB!N$101:N$106)</f>
        <v>780</v>
      </c>
      <c r="DK51" s="88">
        <f>SUMIF(LQB!$A$101:$A$106,'2007-2008'!DK$7,LQB!O$101:O$106)</f>
        <v>690</v>
      </c>
      <c r="DN51" s="88">
        <f>SUMIF(LQB!$A$101:$A$106,'2007-2008'!DN$7,LQB!D$101:D$106)</f>
        <v>380</v>
      </c>
      <c r="DO51" s="88">
        <f>SUMIF(LQB!$A$101:$A$106,'2007-2008'!DO$7,LQB!E$101:E$106)</f>
        <v>408</v>
      </c>
      <c r="DP51" s="88">
        <f>SUMIF(LQB!$A$101:$A$106,'2007-2008'!DP$7,LQB!F$101:F$106)</f>
        <v>546</v>
      </c>
      <c r="DQ51" s="88">
        <f>SUMIF(LQB!$A$101:$A$106,'2007-2008'!DQ$7,LQB!G$101:G$106)</f>
        <v>778</v>
      </c>
      <c r="DR51" s="88">
        <f>SUMIF(LQB!$A$101:$A$106,'2007-2008'!DR$7,LQB!H$101:H$106)</f>
        <v>800</v>
      </c>
      <c r="DS51" s="88">
        <f>SUMIF(LQB!$A$101:$A$106,'2007-2008'!DS$7,LQB!I$101:I$106)</f>
        <v>576</v>
      </c>
      <c r="DT51" s="88">
        <f>SUMIF(LQB!$A$101:$A$106,'2007-2008'!DT$7,LQB!J$101:J$106)</f>
        <v>790</v>
      </c>
      <c r="DU51" s="88">
        <f>SUMIF(LQB!$A$101:$A$106,'2007-2008'!DU$7,LQB!K$101:K$106)</f>
        <v>722</v>
      </c>
      <c r="DV51" s="88">
        <f>SUMIF(LQB!$A$101:$A$106,'2007-2008'!DV$7,LQB!L$101:L$106)</f>
        <v>646</v>
      </c>
      <c r="DW51" s="88">
        <f>SUMIF(LQB!$A$101:$A$106,'2007-2008'!DW$7,LQB!M$101:M$106)</f>
        <v>764</v>
      </c>
      <c r="DX51" s="88">
        <f>SUMIF(LQB!$A$101:$A$106,'2007-2008'!DX$7,LQB!N$101:N$106)</f>
        <v>706</v>
      </c>
      <c r="DY51" s="88">
        <f>SUMIF(LQB!$A$101:$A$106,'2007-2008'!DY$7,LQB!O$101:O$106)</f>
        <v>408</v>
      </c>
      <c r="DZ51"/>
    </row>
    <row r="52" spans="1:130" s="16" customFormat="1" ht="15.6">
      <c r="A52" s="90"/>
      <c r="B52" s="27" t="s">
        <v>9</v>
      </c>
      <c r="C52" s="14">
        <f>+SUM(C49:C51)</f>
        <v>260903</v>
      </c>
      <c r="D52" s="14">
        <f ca="1">+SUM(D49:D51)</f>
        <v>254827</v>
      </c>
      <c r="E52" s="14">
        <f ca="1">SUM(E49:E51)</f>
        <v>-6076</v>
      </c>
      <c r="F52" s="15">
        <f ca="1">IF(E52=0,0,IF(C52=0,1,E52/C52))</f>
        <v>-2.3288348543328362E-2</v>
      </c>
      <c r="G52" s="14">
        <f>SUM(G49:G51)</f>
        <v>260903</v>
      </c>
      <c r="H52" s="14">
        <f ca="1">SUM(H49:H51)</f>
        <v>254827</v>
      </c>
      <c r="I52" s="14">
        <f ca="1">SUM(I49:I51)</f>
        <v>-6076</v>
      </c>
      <c r="J52" s="15">
        <f ca="1">IF(I52=0,0,IF(G52=0,1,I52/G52))</f>
        <v>-2.3288348543328362E-2</v>
      </c>
      <c r="K52" s="14">
        <f>+SUM(K49:K51)</f>
        <v>227277</v>
      </c>
      <c r="L52" s="14">
        <f ca="1">+SUM(L49:L51)</f>
        <v>240681</v>
      </c>
      <c r="M52" s="14">
        <f ca="1">SUM(M49:M51)</f>
        <v>13404</v>
      </c>
      <c r="N52" s="15">
        <f ca="1">IF(M52=0,0,IF(K52=0,1,M52/K52))</f>
        <v>5.8976491241964649E-2</v>
      </c>
      <c r="O52" s="14">
        <f>SUM(O49:O51)</f>
        <v>488180</v>
      </c>
      <c r="P52" s="14">
        <f ca="1">SUM(P49:P51)</f>
        <v>495508</v>
      </c>
      <c r="Q52" s="14">
        <f ca="1">SUM(Q49:Q51)</f>
        <v>7328</v>
      </c>
      <c r="R52" s="15">
        <f ca="1">IF(Q52=0,0,IF(O52=0,1,Q52/O52))</f>
        <v>1.5010856651235201E-2</v>
      </c>
      <c r="S52" s="14">
        <f>+SUM(S49:S51)</f>
        <v>309413</v>
      </c>
      <c r="T52" s="14">
        <f ca="1">+SUM(T49:T51)</f>
        <v>297363</v>
      </c>
      <c r="U52" s="14">
        <f ca="1">SUM(U49:U51)</f>
        <v>-12050</v>
      </c>
      <c r="V52" s="15">
        <f ca="1">IF(U52=0,0,IF(S52=0,1,U52/S52))</f>
        <v>-3.8944711437463843E-2</v>
      </c>
      <c r="W52" s="14">
        <f>SUM(W49:W51)</f>
        <v>797593</v>
      </c>
      <c r="X52" s="14">
        <f ca="1">SUM(X49:X51)</f>
        <v>792871</v>
      </c>
      <c r="Y52" s="14">
        <f ca="1">SUM(Y49:Y51)</f>
        <v>-4722</v>
      </c>
      <c r="Z52" s="15">
        <f ca="1">IF(Y52=0,0,IF(W52=0,1,Y52/W52))</f>
        <v>-5.9203127409593612E-3</v>
      </c>
      <c r="AA52" s="14">
        <f>+SUM(AA49:AA51)</f>
        <v>310900</v>
      </c>
      <c r="AB52" s="14">
        <f ca="1">+SUM(AB49:AB51)</f>
        <v>301948</v>
      </c>
      <c r="AC52" s="14">
        <f ca="1">SUM(AC49:AC51)</f>
        <v>-8952</v>
      </c>
      <c r="AD52" s="15">
        <f ca="1">IF(AC52=0,0,IF(AA52=0,1,AC52/AA52))</f>
        <v>-2.8793824380829849E-2</v>
      </c>
      <c r="AE52" s="14">
        <f>SUM(AE49:AE51)</f>
        <v>1108493</v>
      </c>
      <c r="AF52" s="14">
        <f ca="1">SUM(AF49:AF51)</f>
        <v>1094819</v>
      </c>
      <c r="AG52" s="14">
        <f ca="1">SUM(AG49:AG51)</f>
        <v>-13674</v>
      </c>
      <c r="AH52" s="15">
        <f ca="1">IF(AG52=0,0,IF(AE52=0,1,AG52/AE52))</f>
        <v>-1.2335666531047106E-2</v>
      </c>
      <c r="AI52" s="14">
        <f>+SUM(AI49:AI51)</f>
        <v>356352</v>
      </c>
      <c r="AJ52" s="14">
        <f ca="1">+SUM(AJ49:AJ51)</f>
        <v>339736</v>
      </c>
      <c r="AK52" s="14">
        <f ca="1">SUM(AK49:AK51)</f>
        <v>-16616</v>
      </c>
      <c r="AL52" s="15">
        <f ca="1">IF(AK52=0,0,IF(AI52=0,1,AK52/AI52))</f>
        <v>-4.6628053160919537E-2</v>
      </c>
      <c r="AM52" s="14">
        <f>SUM(AM49:AM51)</f>
        <v>1464845</v>
      </c>
      <c r="AN52" s="14">
        <f ca="1">SUM(AN49:AN51)</f>
        <v>1434555</v>
      </c>
      <c r="AO52" s="14">
        <f ca="1">SUM(AO49:AO51)</f>
        <v>-30290</v>
      </c>
      <c r="AP52" s="15">
        <f ca="1">IF(AO52=0,0,IF(AM52=0,1,AO52/AM52))</f>
        <v>-2.067795568814448E-2</v>
      </c>
      <c r="AQ52" s="14">
        <f>+SUM(AQ49:AQ51)</f>
        <v>359930</v>
      </c>
      <c r="AR52" s="14">
        <f ca="1">+SUM(AR49:AR51)</f>
        <v>329320</v>
      </c>
      <c r="AS52" s="14">
        <f ca="1">SUM(AS49:AS51)</f>
        <v>-30610</v>
      </c>
      <c r="AT52" s="15">
        <f ca="1">IF(AS52=0,0,IF(AQ52=0,1,AS52/AQ52))</f>
        <v>-8.5044314172200153E-2</v>
      </c>
      <c r="AU52" s="14">
        <f>SUM(AU49:AU51)</f>
        <v>1824775</v>
      </c>
      <c r="AV52" s="14">
        <f ca="1">SUM(AV49:AV51)</f>
        <v>1763875</v>
      </c>
      <c r="AW52" s="14">
        <f ca="1">SUM(AW49:AW51)</f>
        <v>-60900</v>
      </c>
      <c r="AX52" s="15">
        <f ca="1">IF(AW52=0,0,IF(AU52=0,1,AW52/AU52))</f>
        <v>-3.3373977613678399E-2</v>
      </c>
      <c r="AY52" s="14">
        <f>+SUM(AY49:AY51)</f>
        <v>407250</v>
      </c>
      <c r="AZ52" s="14">
        <f ca="1">+SUM(AZ49:AZ51)</f>
        <v>380975</v>
      </c>
      <c r="BA52" s="14">
        <f ca="1">SUM(BA49:BA51)</f>
        <v>-26275</v>
      </c>
      <c r="BB52" s="15">
        <f ca="1">IF(BA52=0,0,IF(AY52=0,1,BA52/AY52))</f>
        <v>-6.451810926949049E-2</v>
      </c>
      <c r="BC52" s="14">
        <f>SUM(BC49:BC51)</f>
        <v>2232025</v>
      </c>
      <c r="BD52" s="14">
        <f ca="1">SUM(BD49:BD51)</f>
        <v>2144850</v>
      </c>
      <c r="BE52" s="14">
        <f ca="1">SUM(BE49:BE51)</f>
        <v>-87175</v>
      </c>
      <c r="BF52" s="15">
        <f ca="1">IF(BE52=0,0,IF(BC52=0,1,BE52/BC52))</f>
        <v>-3.9056462181203171E-2</v>
      </c>
      <c r="BG52" s="14">
        <f>+SUM(BG49:BG51)</f>
        <v>437739</v>
      </c>
      <c r="BH52" s="14">
        <f ca="1">+SUM(BH49:BH51)</f>
        <v>408938</v>
      </c>
      <c r="BI52" s="14">
        <f ca="1">SUM(BI49:BI51)</f>
        <v>-28801</v>
      </c>
      <c r="BJ52" s="15">
        <f ca="1">IF(BI52=0,0,IF(BG52=0,1,BI52/BG52))</f>
        <v>-6.5794914321090872E-2</v>
      </c>
      <c r="BK52" s="14">
        <f>SUM(BK49:BK51)</f>
        <v>2669764</v>
      </c>
      <c r="BL52" s="14">
        <f ca="1">SUM(BL49:BL51)</f>
        <v>2553788</v>
      </c>
      <c r="BM52" s="14">
        <f ca="1">SUM(BM49:BM51)</f>
        <v>-115976</v>
      </c>
      <c r="BN52" s="15">
        <f ca="1">IF(BM52=0,0,IF(BK52=0,1,BM52/BK52))</f>
        <v>-4.344054380836658E-2</v>
      </c>
      <c r="BO52" s="14">
        <f>+SUM(BO49:BO51)</f>
        <v>352862</v>
      </c>
      <c r="BP52" s="14">
        <f ca="1">+SUM(BP49:BP51)</f>
        <v>301928</v>
      </c>
      <c r="BQ52" s="14">
        <f ca="1">SUM(BQ49:BQ51)</f>
        <v>-50934</v>
      </c>
      <c r="BR52" s="15">
        <f ca="1">IF(BQ52=0,0,IF(BO52=0,1,BQ52/BO52))</f>
        <v>-0.14434538148057882</v>
      </c>
      <c r="BS52" s="14">
        <f>SUM(BS49:BS51)</f>
        <v>3022626</v>
      </c>
      <c r="BT52" s="14">
        <f ca="1">SUM(BT49:BT51)</f>
        <v>2855716</v>
      </c>
      <c r="BU52" s="14">
        <f ca="1">SUM(BU49:BU51)</f>
        <v>-166910</v>
      </c>
      <c r="BV52" s="15">
        <f ca="1">IF(BU52=0,0,IF(BS52=0,1,BU52/BS52))</f>
        <v>-5.5220195948820661E-2</v>
      </c>
      <c r="BW52" s="14">
        <f>+SUM(BW49:BW51)</f>
        <v>351038</v>
      </c>
      <c r="BX52" s="14">
        <f ca="1">+SUM(BX49:BX51)</f>
        <v>301002</v>
      </c>
      <c r="BY52" s="14">
        <f ca="1">SUM(BY49:BY51)</f>
        <v>-50036</v>
      </c>
      <c r="BZ52" s="15">
        <f ca="1">IF(BY52=0,0,IF(BW52=0,1,BY52/BW52))</f>
        <v>-0.14253727516679107</v>
      </c>
      <c r="CA52" s="14">
        <f>SUM(CA49:CA51)</f>
        <v>3373664</v>
      </c>
      <c r="CB52" s="14">
        <f ca="1">SUM(CB49:CB51)</f>
        <v>3156718</v>
      </c>
      <c r="CC52" s="14">
        <f ca="1">SUM(CC49:CC51)</f>
        <v>-216946</v>
      </c>
      <c r="CD52" s="15">
        <f ca="1">IF(CC52=0,0,IF(CA52=0,1,CC52/CA52))</f>
        <v>-6.4305751847249751E-2</v>
      </c>
      <c r="CE52" s="14">
        <f>+SUM(CE49:CE51)</f>
        <v>327749</v>
      </c>
      <c r="CF52" s="14">
        <f ca="1">+SUM(CF49:CF51)</f>
        <v>270185</v>
      </c>
      <c r="CG52" s="14">
        <f ca="1">SUM(CG49:CG51)</f>
        <v>-57564</v>
      </c>
      <c r="CH52" s="15">
        <f ca="1">IF(CG52=0,0,IF(CE52=0,1,CG52/CE52))</f>
        <v>-0.1756344031560737</v>
      </c>
      <c r="CI52" s="14">
        <f>SUM(CI49:CI51)</f>
        <v>3701413</v>
      </c>
      <c r="CJ52" s="14">
        <f ca="1">SUM(CJ49:CJ51)</f>
        <v>3426903</v>
      </c>
      <c r="CK52" s="14">
        <f ca="1">SUM(CK49:CK51)</f>
        <v>-274510</v>
      </c>
      <c r="CL52" s="15">
        <f ca="1">IF(CK52=0,0,IF(CI52=0,1,CK52/CI52))</f>
        <v>-7.4163569426054315E-2</v>
      </c>
      <c r="CM52" s="14">
        <f>+SUM(CM49:CM51)</f>
        <v>282243</v>
      </c>
      <c r="CN52" s="14">
        <f ca="1">+SUM(CN49:CN51)</f>
        <v>245629</v>
      </c>
      <c r="CO52" s="14">
        <f ca="1">SUM(CO49:CO51)</f>
        <v>-36614</v>
      </c>
      <c r="CP52" s="15">
        <f ca="1">IF(CO52=0,0,IF(CM52=0,1,CO52/CM52))</f>
        <v>-0.12972509504221538</v>
      </c>
      <c r="CQ52" s="14">
        <f>SUM(CQ49:CQ51)</f>
        <v>3983656</v>
      </c>
      <c r="CR52" s="14">
        <f ca="1">SUM(CR49:CR51)</f>
        <v>3672532</v>
      </c>
      <c r="CS52" s="14">
        <f ca="1">SUM(CS49:CS51)</f>
        <v>-311124</v>
      </c>
      <c r="CT52" s="15">
        <f ca="1">IF(CS52=0,0,IF(CQ52=0,1,CS52/CQ52))</f>
        <v>-7.810011707838227E-2</v>
      </c>
      <c r="CW52" s="12"/>
      <c r="CX52" s="12"/>
      <c r="CZ52" s="89"/>
      <c r="DA52" s="89"/>
      <c r="DB52" s="89"/>
      <c r="DC52" s="89"/>
      <c r="DD52" s="89"/>
      <c r="DE52" s="89"/>
      <c r="DF52" s="89"/>
      <c r="DG52" s="89"/>
      <c r="DH52" s="89"/>
      <c r="DI52" s="89"/>
      <c r="DJ52" s="89"/>
      <c r="DK52" s="89"/>
      <c r="DL52" s="12"/>
      <c r="DM52" s="12"/>
      <c r="DN52" s="89"/>
      <c r="DO52" s="89"/>
      <c r="DP52" s="89"/>
      <c r="DQ52" s="89"/>
      <c r="DR52" s="89"/>
      <c r="DS52" s="89"/>
      <c r="DT52" s="89"/>
      <c r="DU52" s="89"/>
      <c r="DV52" s="89"/>
      <c r="DW52" s="89"/>
      <c r="DX52" s="89"/>
      <c r="DY52" s="89"/>
      <c r="DZ52"/>
    </row>
    <row r="53" spans="1:130" s="12" customFormat="1" ht="15.6">
      <c r="A53" s="91"/>
      <c r="B53" s="28"/>
      <c r="C53" s="9"/>
      <c r="D53" s="9"/>
      <c r="E53" s="10"/>
      <c r="F53" s="11"/>
      <c r="G53" s="9"/>
      <c r="H53" s="13"/>
      <c r="I53" s="10"/>
      <c r="J53" s="11"/>
      <c r="K53" s="9"/>
      <c r="L53" s="9"/>
      <c r="M53" s="10"/>
      <c r="N53" s="11"/>
      <c r="O53" s="9"/>
      <c r="P53" s="13"/>
      <c r="Q53" s="10"/>
      <c r="R53" s="11"/>
      <c r="S53" s="9"/>
      <c r="T53" s="9"/>
      <c r="U53" s="10"/>
      <c r="V53" s="11"/>
      <c r="W53" s="9"/>
      <c r="X53" s="13"/>
      <c r="Y53" s="10"/>
      <c r="Z53" s="11"/>
      <c r="AA53" s="9"/>
      <c r="AB53" s="9"/>
      <c r="AC53" s="10"/>
      <c r="AD53" s="11"/>
      <c r="AE53" s="9"/>
      <c r="AF53" s="13"/>
      <c r="AG53" s="10"/>
      <c r="AH53" s="11"/>
      <c r="AI53" s="9"/>
      <c r="AJ53" s="9"/>
      <c r="AK53" s="10"/>
      <c r="AL53" s="11"/>
      <c r="AM53" s="9"/>
      <c r="AN53" s="13"/>
      <c r="AO53" s="10"/>
      <c r="AP53" s="11"/>
      <c r="AQ53" s="9"/>
      <c r="AR53" s="9"/>
      <c r="AS53" s="10"/>
      <c r="AT53" s="11"/>
      <c r="AU53" s="9"/>
      <c r="AV53" s="13"/>
      <c r="AW53" s="10"/>
      <c r="AX53" s="11"/>
      <c r="AY53" s="9"/>
      <c r="AZ53" s="9"/>
      <c r="BA53" s="10"/>
      <c r="BB53" s="11"/>
      <c r="BC53" s="9"/>
      <c r="BD53" s="13"/>
      <c r="BE53" s="10"/>
      <c r="BF53" s="11"/>
      <c r="BG53" s="9"/>
      <c r="BH53" s="9"/>
      <c r="BI53" s="10"/>
      <c r="BJ53" s="11"/>
      <c r="BK53" s="9"/>
      <c r="BL53" s="13"/>
      <c r="BM53" s="10"/>
      <c r="BN53" s="11"/>
      <c r="BO53" s="9"/>
      <c r="BP53" s="9"/>
      <c r="BQ53" s="10"/>
      <c r="BR53" s="11"/>
      <c r="BS53" s="9"/>
      <c r="BT53" s="13"/>
      <c r="BU53" s="10"/>
      <c r="BV53" s="11"/>
      <c r="BW53" s="9"/>
      <c r="BX53" s="9"/>
      <c r="BY53" s="10"/>
      <c r="BZ53" s="11"/>
      <c r="CA53" s="9"/>
      <c r="CB53" s="13"/>
      <c r="CC53" s="10"/>
      <c r="CD53" s="11"/>
      <c r="CE53" s="9"/>
      <c r="CF53" s="9"/>
      <c r="CG53" s="10"/>
      <c r="CH53" s="11"/>
      <c r="CI53" s="9"/>
      <c r="CJ53" s="13"/>
      <c r="CK53" s="10"/>
      <c r="CL53" s="11"/>
      <c r="CM53" s="9"/>
      <c r="CN53" s="9"/>
      <c r="CO53" s="10"/>
      <c r="CP53" s="11"/>
      <c r="CQ53" s="9"/>
      <c r="CR53" s="13"/>
      <c r="CS53" s="10"/>
      <c r="CT53" s="11"/>
      <c r="CY53" s="16"/>
      <c r="CZ53" s="89"/>
      <c r="DA53" s="89"/>
      <c r="DB53" s="89"/>
      <c r="DC53" s="89"/>
      <c r="DD53" s="89"/>
      <c r="DE53" s="89"/>
      <c r="DF53" s="89"/>
      <c r="DG53" s="89"/>
      <c r="DH53" s="89"/>
      <c r="DI53" s="89"/>
      <c r="DJ53" s="89"/>
      <c r="DK53" s="89"/>
      <c r="DN53" s="89"/>
      <c r="DO53" s="89"/>
      <c r="DP53" s="89"/>
      <c r="DQ53" s="89"/>
      <c r="DR53" s="89"/>
      <c r="DS53" s="89"/>
      <c r="DT53" s="89"/>
      <c r="DU53" s="89"/>
      <c r="DV53" s="89"/>
      <c r="DW53" s="89"/>
      <c r="DX53" s="89"/>
      <c r="DY53" s="89"/>
      <c r="DZ53"/>
    </row>
    <row r="54" spans="1:130" s="12" customFormat="1" ht="15" customHeight="1">
      <c r="A54" s="99"/>
      <c r="B54" s="31" t="s">
        <v>6</v>
      </c>
      <c r="C54" s="87">
        <f>+CZ54</f>
        <v>185285</v>
      </c>
      <c r="D54" s="21">
        <f ca="1">OFFSET(CZ54,0,14,1,1)</f>
        <v>190054</v>
      </c>
      <c r="E54" s="21">
        <f ca="1">SUM(D54-C54)</f>
        <v>4769</v>
      </c>
      <c r="F54" s="22">
        <f ca="1">IF(E54=0,0,IF(C54=0,1,E54/C54))</f>
        <v>2.5738726826240656E-2</v>
      </c>
      <c r="G54" s="21">
        <f>SUMIF($C$6:F$6,G$5,$C54:F54)</f>
        <v>185285</v>
      </c>
      <c r="H54" s="21">
        <f ca="1">SUMIF($C$6:G$6,H$5,$C54:G54)</f>
        <v>190054</v>
      </c>
      <c r="I54" s="21">
        <f ca="1">SUM(H54-G54)</f>
        <v>4769</v>
      </c>
      <c r="J54" s="22">
        <f ca="1">IF(I54=0,0,IF(G54=0,1,I54/G54))</f>
        <v>2.5738726826240656E-2</v>
      </c>
      <c r="K54" s="21">
        <f>+DA54</f>
        <v>162343</v>
      </c>
      <c r="L54" s="21">
        <f ca="1">OFFSET(DA54,0,14,1,1)</f>
        <v>175450</v>
      </c>
      <c r="M54" s="21">
        <f ca="1">SUM(L54-K54)</f>
        <v>13107</v>
      </c>
      <c r="N54" s="22">
        <f ca="1">IF(M54=0,0,IF(K54=0,1,M54/K54))</f>
        <v>8.0736465385018136E-2</v>
      </c>
      <c r="O54" s="21">
        <f>SUMIF($C$6:N$6,O$5,$C54:N54)</f>
        <v>347628</v>
      </c>
      <c r="P54" s="21">
        <f ca="1">SUMIF($C$6:O$6,P$5,$C54:O54)</f>
        <v>365504</v>
      </c>
      <c r="Q54" s="21">
        <f ca="1">SUM(P54-O54)</f>
        <v>17876</v>
      </c>
      <c r="R54" s="22">
        <f ca="1">IF(Q54=0,0,IF(O54=0,1,Q54/O54))</f>
        <v>5.1422785276214807E-2</v>
      </c>
      <c r="S54" s="21">
        <f>+DB54</f>
        <v>217725</v>
      </c>
      <c r="T54" s="21">
        <f ca="1">OFFSET(DB54,0,14,1,1)</f>
        <v>218867</v>
      </c>
      <c r="U54" s="21">
        <f ca="1">SUM(T54-S54)</f>
        <v>1142</v>
      </c>
      <c r="V54" s="22">
        <f ca="1">IF(U54=0,0,IF(S54=0,1,U54/S54))</f>
        <v>5.2451486967504879E-3</v>
      </c>
      <c r="W54" s="21">
        <f>SUMIF($C$6:V$6,W$5,$C54:V54)</f>
        <v>565353</v>
      </c>
      <c r="X54" s="21">
        <f ca="1">SUMIF($C$6:W$6,X$5,$C54:W54)</f>
        <v>584371</v>
      </c>
      <c r="Y54" s="21">
        <f ca="1">SUM(X54-W54)</f>
        <v>19018</v>
      </c>
      <c r="Z54" s="22">
        <f ca="1">IF(Y54=0,0,IF(W54=0,1,Y54/W54))</f>
        <v>3.3639159958468424E-2</v>
      </c>
      <c r="AA54" s="21">
        <f>+DC54</f>
        <v>231635</v>
      </c>
      <c r="AB54" s="21">
        <f ca="1">OFFSET(DC54,0,14,1,1)</f>
        <v>227723</v>
      </c>
      <c r="AC54" s="21">
        <f ca="1">SUM(AB54-AA54)</f>
        <v>-3912</v>
      </c>
      <c r="AD54" s="22">
        <f ca="1">IF(AC54=0,0,IF(AA54=0,1,AC54/AA54))</f>
        <v>-1.6888639454313899E-2</v>
      </c>
      <c r="AE54" s="21">
        <f>SUMIF($C$6:AD$6,AE$5,$C54:AD54)</f>
        <v>796988</v>
      </c>
      <c r="AF54" s="21">
        <f ca="1">SUMIF($C$6:AE$6,AF$5,$C54:AE54)</f>
        <v>812094</v>
      </c>
      <c r="AG54" s="21">
        <f ca="1">SUM(AF54-AE54)</f>
        <v>15106</v>
      </c>
      <c r="AH54" s="22">
        <f ca="1">IF(AG54=0,0,IF(AE54=0,1,AG54/AE54))</f>
        <v>1.8953861287748373E-2</v>
      </c>
      <c r="AI54" s="21">
        <f>+DD54</f>
        <v>268273</v>
      </c>
      <c r="AJ54" s="21">
        <f ca="1">OFFSET(DD54,0,14,1,1)</f>
        <v>278143</v>
      </c>
      <c r="AK54" s="21">
        <f ca="1">SUM(AJ54-AI54)</f>
        <v>9870</v>
      </c>
      <c r="AL54" s="22">
        <f ca="1">IF(AK54=0,0,IF(AI54=0,1,AK54/AI54))</f>
        <v>3.6790880930991934E-2</v>
      </c>
      <c r="AM54" s="21">
        <f>SUMIF($C$6:AL$6,AM$5,$C54:AL54)</f>
        <v>1065261</v>
      </c>
      <c r="AN54" s="21">
        <f ca="1">SUMIF($C$6:AM$6,AN$5,$C54:AM54)</f>
        <v>1090237</v>
      </c>
      <c r="AO54" s="21">
        <f ca="1">SUM(AN54-AM54)</f>
        <v>24976</v>
      </c>
      <c r="AP54" s="22">
        <f ca="1">IF(AO54=0,0,IF(AM54=0,1,AO54/AM54))</f>
        <v>2.3445897296531085E-2</v>
      </c>
      <c r="AQ54" s="21">
        <f>+DE54</f>
        <v>302990</v>
      </c>
      <c r="AR54" s="21">
        <f ca="1">OFFSET(DE54,0,14,1,1)</f>
        <v>289147</v>
      </c>
      <c r="AS54" s="21">
        <f ca="1">SUM(AR54-AQ54)</f>
        <v>-13843</v>
      </c>
      <c r="AT54" s="22">
        <f ca="1">IF(AS54=0,0,IF(AQ54=0,1,AS54/AQ54))</f>
        <v>-4.5687976500874618E-2</v>
      </c>
      <c r="AU54" s="21">
        <f>SUMIF($C$6:AT$6,AU$5,$C54:AT54)</f>
        <v>1368251</v>
      </c>
      <c r="AV54" s="21">
        <f ca="1">SUMIF($C$6:AU$6,AV$5,$C54:AU54)</f>
        <v>1379384</v>
      </c>
      <c r="AW54" s="21">
        <f ca="1">SUM(AV54-AU54)</f>
        <v>11133</v>
      </c>
      <c r="AX54" s="22">
        <f ca="1">IF(AW54=0,0,IF(AU54=0,1,AW54/AU54))</f>
        <v>8.1366649832523424E-3</v>
      </c>
      <c r="AY54" s="21">
        <f>+DF54</f>
        <v>371347</v>
      </c>
      <c r="AZ54" s="21">
        <f ca="1">OFFSET(DF54,0,14,1,1)</f>
        <v>363694</v>
      </c>
      <c r="BA54" s="21">
        <f ca="1">SUM(AZ54-AY54)</f>
        <v>-7653</v>
      </c>
      <c r="BB54" s="22">
        <f ca="1">IF(BA54=0,0,IF(AY54=0,1,BA54/AY54))</f>
        <v>-2.0608756769275097E-2</v>
      </c>
      <c r="BC54" s="21">
        <f>SUMIF($C$6:BB$6,BC$5,$C54:BB54)</f>
        <v>1739598</v>
      </c>
      <c r="BD54" s="21">
        <f ca="1">SUMIF($C$6:BC$6,BD$5,$C54:BC54)</f>
        <v>1743078</v>
      </c>
      <c r="BE54" s="21">
        <f ca="1">SUM(BD54-BC54)</f>
        <v>3480</v>
      </c>
      <c r="BF54" s="22">
        <f ca="1">IF(BE54=0,0,IF(BC54=0,1,BE54/BC54))</f>
        <v>2.0004621757440514E-3</v>
      </c>
      <c r="BG54" s="21">
        <f>+DG54</f>
        <v>386706</v>
      </c>
      <c r="BH54" s="21">
        <f ca="1">OFFSET(DG54,0,14,1,1)</f>
        <v>412950</v>
      </c>
      <c r="BI54" s="21">
        <f ca="1">SUM(BH54-BG54)</f>
        <v>26244</v>
      </c>
      <c r="BJ54" s="22">
        <f ca="1">IF(BI54=0,0,IF(BG54=0,1,BI54/BG54))</f>
        <v>6.7865510232579793E-2</v>
      </c>
      <c r="BK54" s="21">
        <f>SUMIF($C$6:BJ$6,BK$5,$C54:BJ54)</f>
        <v>2126304</v>
      </c>
      <c r="BL54" s="21">
        <f ca="1">SUMIF($C$6:BK$6,BL$5,$C54:BK54)</f>
        <v>2156028</v>
      </c>
      <c r="BM54" s="21">
        <f ca="1">SUM(BL54-BK54)</f>
        <v>29724</v>
      </c>
      <c r="BN54" s="22">
        <f ca="1">IF(BM54=0,0,IF(BK54=0,1,BM54/BK54))</f>
        <v>1.3979186419251433E-2</v>
      </c>
      <c r="BO54" s="21">
        <f>+DH54</f>
        <v>298258</v>
      </c>
      <c r="BP54" s="21">
        <f ca="1">OFFSET(DH54,0,14,1,1)</f>
        <v>275039</v>
      </c>
      <c r="BQ54" s="21">
        <f ca="1">SUM(BP54-BO54)</f>
        <v>-23219</v>
      </c>
      <c r="BR54" s="22">
        <f ca="1">IF(BQ54=0,0,IF(BO54=0,1,BQ54/BO54))</f>
        <v>-7.7848708165413838E-2</v>
      </c>
      <c r="BS54" s="21">
        <f>SUMIF($C$6:BR$6,BS$5,$C54:BR54)</f>
        <v>2424562</v>
      </c>
      <c r="BT54" s="21">
        <f ca="1">SUMIF($C$6:BS$6,BT$5,$C54:BS54)</f>
        <v>2431067</v>
      </c>
      <c r="BU54" s="21">
        <f ca="1">SUM(BT54-BS54)</f>
        <v>6505</v>
      </c>
      <c r="BV54" s="22">
        <f ca="1">IF(BU54=0,0,IF(BS54=0,1,BU54/BS54))</f>
        <v>2.6829588189536914E-3</v>
      </c>
      <c r="BW54" s="21">
        <f>+DI54</f>
        <v>299568</v>
      </c>
      <c r="BX54" s="21">
        <f ca="1">OFFSET(DI54,0,14,1,1)</f>
        <v>258780</v>
      </c>
      <c r="BY54" s="21">
        <f ca="1">SUM(BX54-BW54)</f>
        <v>-40788</v>
      </c>
      <c r="BZ54" s="22">
        <f ca="1">IF(BY54=0,0,IF(BW54=0,1,BY54/BW54))</f>
        <v>-0.13615606473321584</v>
      </c>
      <c r="CA54" s="21">
        <f>SUMIF($C$6:BZ$6,CA$5,$C54:BZ54)</f>
        <v>2724130</v>
      </c>
      <c r="CB54" s="21">
        <f ca="1">SUMIF($C$6:CA$6,CB$5,$C54:CA54)</f>
        <v>2689847</v>
      </c>
      <c r="CC54" s="21">
        <f ca="1">SUM(CB54-CA54)</f>
        <v>-34283</v>
      </c>
      <c r="CD54" s="22">
        <f ca="1">IF(CC54=0,0,IF(CA54=0,1,CC54/CA54))</f>
        <v>-1.2584935373862481E-2</v>
      </c>
      <c r="CE54" s="21">
        <f>+DJ54</f>
        <v>272081</v>
      </c>
      <c r="CF54" s="21">
        <f ca="1">OFFSET(DJ54,0,14,1,1)</f>
        <v>219597</v>
      </c>
      <c r="CG54" s="21">
        <f ca="1">SUM(CF54-CE54)</f>
        <v>-52484</v>
      </c>
      <c r="CH54" s="22">
        <f ca="1">IF(CG54=0,0,IF(CE54=0,1,CG54/CE54))</f>
        <v>-0.1928984383327024</v>
      </c>
      <c r="CI54" s="21">
        <f>SUMIF($C$6:CH$6,CI$5,$C54:CH54)</f>
        <v>2996211</v>
      </c>
      <c r="CJ54" s="21">
        <f ca="1">SUMIF($C$6:CI$6,CJ$5,$C54:CI54)</f>
        <v>2909444</v>
      </c>
      <c r="CK54" s="21">
        <f ca="1">SUM(CJ54-CI54)</f>
        <v>-86767</v>
      </c>
      <c r="CL54" s="22">
        <f ca="1">IF(CK54=0,0,IF(CI54=0,1,CK54/CI54))</f>
        <v>-2.8958908434686341E-2</v>
      </c>
      <c r="CM54" s="21">
        <f>+DK54</f>
        <v>221629</v>
      </c>
      <c r="CN54" s="21">
        <f ca="1">OFFSET(DK54,0,14,1,1)</f>
        <v>191252</v>
      </c>
      <c r="CO54" s="21">
        <f ca="1">SUM(CN54-CM54)</f>
        <v>-30377</v>
      </c>
      <c r="CP54" s="22">
        <f ca="1">IF(CO54=0,0,IF(CM54=0,1,CO54/CM54))</f>
        <v>-0.13706238804488582</v>
      </c>
      <c r="CQ54" s="21">
        <f>SUMIF($C$6:CP$6,CQ$5,$C54:CP54)</f>
        <v>3217840</v>
      </c>
      <c r="CR54" s="21">
        <f ca="1">SUMIF($C$6:CQ$6,CR$5,$C54:CQ54)</f>
        <v>3100696</v>
      </c>
      <c r="CS54" s="21">
        <f ca="1">SUM(CR54-CQ54)</f>
        <v>-117144</v>
      </c>
      <c r="CT54" s="22">
        <f ca="1">IF(CS54=0,0,IF(CQ54=0,1,CS54/CQ54))</f>
        <v>-3.640454466350098E-2</v>
      </c>
      <c r="CW54" s="12" t="s">
        <v>15</v>
      </c>
      <c r="CX54" s="81" t="s">
        <v>6</v>
      </c>
      <c r="CZ54" s="88">
        <f>SUMIF(RBW!$A$73:$A$78,'2007-2008'!CZ$7,RBW!D$73:D$78)</f>
        <v>185285</v>
      </c>
      <c r="DA54" s="88">
        <f>SUMIF(RBW!$A$73:$A$78,'2007-2008'!DA$7,RBW!E$73:E$78)</f>
        <v>162343</v>
      </c>
      <c r="DB54" s="88">
        <f>SUMIF(RBW!$A$73:$A$78,'2007-2008'!DB$7,RBW!F$73:F$78)</f>
        <v>217725</v>
      </c>
      <c r="DC54" s="88">
        <f>SUMIF(RBW!$A$73:$A$78,'2007-2008'!DC$7,RBW!G$73:G$78)</f>
        <v>231635</v>
      </c>
      <c r="DD54" s="88">
        <f>SUMIF(RBW!$A$73:$A$78,'2007-2008'!DD$7,RBW!H$73:H$78)</f>
        <v>268273</v>
      </c>
      <c r="DE54" s="88">
        <f>SUMIF(RBW!$A$73:$A$78,'2007-2008'!DE$7,RBW!I$73:I$78)</f>
        <v>302990</v>
      </c>
      <c r="DF54" s="88">
        <f>SUMIF(RBW!$A$73:$A$78,'2007-2008'!DF$7,RBW!J$73:J$78)</f>
        <v>371347</v>
      </c>
      <c r="DG54" s="88">
        <f>SUMIF(RBW!$A$73:$A$78,'2007-2008'!DG$7,RBW!K$73:K$78)</f>
        <v>386706</v>
      </c>
      <c r="DH54" s="88">
        <f>SUMIF(RBW!$A$73:$A$78,'2007-2008'!DH$7,RBW!L$73:L$78)</f>
        <v>298258</v>
      </c>
      <c r="DI54" s="88">
        <f>SUMIF(RBW!$A$73:$A$78,'2007-2008'!DI$7,RBW!M$73:M$78)</f>
        <v>299568</v>
      </c>
      <c r="DJ54" s="88">
        <f>SUMIF(RBW!$A$73:$A$78,'2007-2008'!DJ$7,RBW!N$73:N$78)</f>
        <v>272081</v>
      </c>
      <c r="DK54" s="88">
        <f>SUMIF(RBW!$A$73:$A$78,'2007-2008'!DK$7,RBW!O$73:O$78)</f>
        <v>221629</v>
      </c>
      <c r="DN54" s="88">
        <f>SUMIF(RBW!$A$73:$A$78,'2007-2008'!DN$7,RBW!D$73:D$78)</f>
        <v>190054</v>
      </c>
      <c r="DO54" s="88">
        <f>SUMIF(RBW!$A$73:$A$78,'2007-2008'!DO$7,RBW!E$73:E$78)</f>
        <v>175450</v>
      </c>
      <c r="DP54" s="88">
        <f>SUMIF(RBW!$A$73:$A$78,'2007-2008'!DP$7,RBW!F$73:F$78)</f>
        <v>218867</v>
      </c>
      <c r="DQ54" s="88">
        <f>SUMIF(RBW!$A$73:$A$78,'2007-2008'!DQ$7,RBW!G$73:G$78)</f>
        <v>227723</v>
      </c>
      <c r="DR54" s="88">
        <f>SUMIF(RBW!$A$73:$A$78,'2007-2008'!DR$7,RBW!H$73:H$78)</f>
        <v>278143</v>
      </c>
      <c r="DS54" s="88">
        <f>SUMIF(RBW!$A$73:$A$78,'2007-2008'!DS$7,RBW!I$73:I$78)</f>
        <v>289147</v>
      </c>
      <c r="DT54" s="88">
        <f>SUMIF(RBW!$A$73:$A$78,'2007-2008'!DT$7,RBW!J$73:J$78)</f>
        <v>363694</v>
      </c>
      <c r="DU54" s="88">
        <f>SUMIF(RBW!$A$73:$A$78,'2007-2008'!DU$7,RBW!K$73:K$78)</f>
        <v>412950</v>
      </c>
      <c r="DV54" s="88">
        <f>SUMIF(RBW!$A$73:$A$78,'2007-2008'!DV$7,RBW!L$73:L$78)</f>
        <v>275039</v>
      </c>
      <c r="DW54" s="88">
        <f>SUMIF(RBW!$A$73:$A$78,'2007-2008'!DW$7,RBW!M$73:M$78)</f>
        <v>258780</v>
      </c>
      <c r="DX54" s="88">
        <f>SUMIF(RBW!$A$73:$A$78,'2007-2008'!DX$7,RBW!N$73:N$78)</f>
        <v>219597</v>
      </c>
      <c r="DY54" s="88">
        <f>SUMIF(RBW!$A$73:$A$78,'2007-2008'!DY$7,RBW!O$73:O$78)</f>
        <v>191252</v>
      </c>
      <c r="DZ54"/>
    </row>
    <row r="55" spans="1:130" s="12" customFormat="1" ht="15.75" customHeight="1">
      <c r="A55" s="101" t="str">
        <f>+CW56</f>
        <v>Rainbow Bridge</v>
      </c>
      <c r="B55" s="29" t="s">
        <v>7</v>
      </c>
      <c r="C55" s="87">
        <f>+CZ55</f>
        <v>4</v>
      </c>
      <c r="D55" s="21">
        <f ca="1">OFFSET(CZ55,0,14,1,1)</f>
        <v>31</v>
      </c>
      <c r="E55" s="21">
        <f ca="1">SUM(D55-C55)</f>
        <v>27</v>
      </c>
      <c r="F55" s="22">
        <f ca="1">IF(E55=0,0,IF(C55=0,1,E55/C55))</f>
        <v>6.75</v>
      </c>
      <c r="G55" s="21">
        <f>SUMIF($C$6:F$6,G$5,$C55:F55)</f>
        <v>4</v>
      </c>
      <c r="H55" s="21">
        <f ca="1">SUMIF($C$6:G$6,H$5,$C55:G55)</f>
        <v>31</v>
      </c>
      <c r="I55" s="21">
        <f ca="1">SUM(H55-G55)</f>
        <v>27</v>
      </c>
      <c r="J55" s="22">
        <f ca="1">IF(I55=0,0,IF(G55=0,1,I55/G55))</f>
        <v>6.75</v>
      </c>
      <c r="K55" s="21">
        <f>+DA55</f>
        <v>3</v>
      </c>
      <c r="L55" s="21">
        <f ca="1">OFFSET(DA55,0,14,1,1)</f>
        <v>14</v>
      </c>
      <c r="M55" s="21">
        <f ca="1">SUM(L55-K55)</f>
        <v>11</v>
      </c>
      <c r="N55" s="22">
        <f ca="1">IF(M55=0,0,IF(K55=0,1,M55/K55))</f>
        <v>3.6666666666666665</v>
      </c>
      <c r="O55" s="21">
        <f>SUMIF($C$6:N$6,O$5,$C55:N55)</f>
        <v>7</v>
      </c>
      <c r="P55" s="21">
        <f ca="1">SUMIF($C$6:O$6,P$5,$C55:O55)</f>
        <v>45</v>
      </c>
      <c r="Q55" s="21">
        <f ca="1">SUM(P55-O55)</f>
        <v>38</v>
      </c>
      <c r="R55" s="22">
        <f ca="1">IF(Q55=0,0,IF(O55=0,1,Q55/O55))</f>
        <v>5.4285714285714288</v>
      </c>
      <c r="S55" s="21">
        <f>+DB55</f>
        <v>9</v>
      </c>
      <c r="T55" s="21">
        <f ca="1">OFFSET(DB55,0,14,1,1)</f>
        <v>16</v>
      </c>
      <c r="U55" s="21">
        <f ca="1">SUM(T55-S55)</f>
        <v>7</v>
      </c>
      <c r="V55" s="22">
        <f ca="1">IF(U55=0,0,IF(S55=0,1,U55/S55))</f>
        <v>0.77777777777777779</v>
      </c>
      <c r="W55" s="21">
        <f>SUMIF($C$6:V$6,W$5,$C55:V55)</f>
        <v>16</v>
      </c>
      <c r="X55" s="21">
        <f ca="1">SUMIF($C$6:W$6,X$5,$C55:W55)</f>
        <v>61</v>
      </c>
      <c r="Y55" s="21">
        <f ca="1">SUM(X55-W55)</f>
        <v>45</v>
      </c>
      <c r="Z55" s="22">
        <f ca="1">IF(Y55=0,0,IF(W55=0,1,Y55/W55))</f>
        <v>2.8125</v>
      </c>
      <c r="AA55" s="21">
        <f>+DC55</f>
        <v>16</v>
      </c>
      <c r="AB55" s="21">
        <f ca="1">OFFSET(DC55,0,14,1,1)</f>
        <v>10</v>
      </c>
      <c r="AC55" s="21">
        <f ca="1">SUM(AB55-AA55)</f>
        <v>-6</v>
      </c>
      <c r="AD55" s="22">
        <f ca="1">IF(AC55=0,0,IF(AA55=0,1,AC55/AA55))</f>
        <v>-0.375</v>
      </c>
      <c r="AE55" s="21">
        <f>SUMIF($C$6:AD$6,AE$5,$C55:AD55)</f>
        <v>32</v>
      </c>
      <c r="AF55" s="21">
        <f ca="1">SUMIF($C$6:AE$6,AF$5,$C55:AE55)</f>
        <v>71</v>
      </c>
      <c r="AG55" s="21">
        <f ca="1">SUM(AF55-AE55)</f>
        <v>39</v>
      </c>
      <c r="AH55" s="22">
        <f ca="1">IF(AG55=0,0,IF(AE55=0,1,AG55/AE55))</f>
        <v>1.21875</v>
      </c>
      <c r="AI55" s="21">
        <f>+DD55</f>
        <v>9</v>
      </c>
      <c r="AJ55" s="21">
        <f ca="1">OFFSET(DD55,0,14,1,1)</f>
        <v>17</v>
      </c>
      <c r="AK55" s="21">
        <f ca="1">SUM(AJ55-AI55)</f>
        <v>8</v>
      </c>
      <c r="AL55" s="22">
        <f ca="1">IF(AK55=0,0,IF(AI55=0,1,AK55/AI55))</f>
        <v>0.88888888888888884</v>
      </c>
      <c r="AM55" s="21">
        <f>SUMIF($C$6:AL$6,AM$5,$C55:AL55)</f>
        <v>41</v>
      </c>
      <c r="AN55" s="21">
        <f ca="1">SUMIF($C$6:AM$6,AN$5,$C55:AM55)</f>
        <v>88</v>
      </c>
      <c r="AO55" s="21">
        <f ca="1">SUM(AN55-AM55)</f>
        <v>47</v>
      </c>
      <c r="AP55" s="22">
        <f ca="1">IF(AO55=0,0,IF(AM55=0,1,AO55/AM55))</f>
        <v>1.1463414634146341</v>
      </c>
      <c r="AQ55" s="21">
        <f>+DE55</f>
        <v>15</v>
      </c>
      <c r="AR55" s="21">
        <f ca="1">OFFSET(DE55,0,14,1,1)</f>
        <v>17</v>
      </c>
      <c r="AS55" s="21">
        <f ca="1">SUM(AR55-AQ55)</f>
        <v>2</v>
      </c>
      <c r="AT55" s="22">
        <f ca="1">IF(AS55=0,0,IF(AQ55=0,1,AS55/AQ55))</f>
        <v>0.13333333333333333</v>
      </c>
      <c r="AU55" s="21">
        <f>SUMIF($C$6:AT$6,AU$5,$C55:AT55)</f>
        <v>56</v>
      </c>
      <c r="AV55" s="21">
        <f ca="1">SUMIF($C$6:AU$6,AV$5,$C55:AU55)</f>
        <v>105</v>
      </c>
      <c r="AW55" s="21">
        <f ca="1">SUM(AV55-AU55)</f>
        <v>49</v>
      </c>
      <c r="AX55" s="22">
        <f ca="1">IF(AW55=0,0,IF(AU55=0,1,AW55/AU55))</f>
        <v>0.875</v>
      </c>
      <c r="AY55" s="21">
        <f>+DF55</f>
        <v>9</v>
      </c>
      <c r="AZ55" s="21">
        <f ca="1">OFFSET(DF55,0,14,1,1)</f>
        <v>19</v>
      </c>
      <c r="BA55" s="21">
        <f ca="1">SUM(AZ55-AY55)</f>
        <v>10</v>
      </c>
      <c r="BB55" s="22">
        <f ca="1">IF(BA55=0,0,IF(AY55=0,1,BA55/AY55))</f>
        <v>1.1111111111111112</v>
      </c>
      <c r="BC55" s="21">
        <f>SUMIF($C$6:BB$6,BC$5,$C55:BB55)</f>
        <v>65</v>
      </c>
      <c r="BD55" s="21">
        <f ca="1">SUMIF($C$6:BC$6,BD$5,$C55:BC55)</f>
        <v>124</v>
      </c>
      <c r="BE55" s="21">
        <f ca="1">SUM(BD55-BC55)</f>
        <v>59</v>
      </c>
      <c r="BF55" s="22">
        <f ca="1">IF(BE55=0,0,IF(BC55=0,1,BE55/BC55))</f>
        <v>0.90769230769230769</v>
      </c>
      <c r="BG55" s="21">
        <f>+DG55</f>
        <v>17</v>
      </c>
      <c r="BH55" s="21">
        <f ca="1">OFFSET(DG55,0,14,1,1)</f>
        <v>19</v>
      </c>
      <c r="BI55" s="21">
        <f ca="1">SUM(BH55-BG55)</f>
        <v>2</v>
      </c>
      <c r="BJ55" s="22">
        <f ca="1">IF(BI55=0,0,IF(BG55=0,1,BI55/BG55))</f>
        <v>0.11764705882352941</v>
      </c>
      <c r="BK55" s="21">
        <f>SUMIF($C$6:BJ$6,BK$5,$C55:BJ55)</f>
        <v>82</v>
      </c>
      <c r="BL55" s="21">
        <f ca="1">SUMIF($C$6:BK$6,BL$5,$C55:BK55)</f>
        <v>143</v>
      </c>
      <c r="BM55" s="21">
        <f ca="1">SUM(BL55-BK55)</f>
        <v>61</v>
      </c>
      <c r="BN55" s="22">
        <f ca="1">IF(BM55=0,0,IF(BK55=0,1,BM55/BK55))</f>
        <v>0.74390243902439024</v>
      </c>
      <c r="BO55" s="21">
        <f>+DH55</f>
        <v>8</v>
      </c>
      <c r="BP55" s="21">
        <f ca="1">OFFSET(DH55,0,14,1,1)</f>
        <v>8</v>
      </c>
      <c r="BQ55" s="21">
        <f ca="1">SUM(BP55-BO55)</f>
        <v>0</v>
      </c>
      <c r="BR55" s="22">
        <f ca="1">IF(BQ55=0,0,IF(BO55=0,1,BQ55/BO55))</f>
        <v>0</v>
      </c>
      <c r="BS55" s="21">
        <f>SUMIF($C$6:BR$6,BS$5,$C55:BR55)</f>
        <v>90</v>
      </c>
      <c r="BT55" s="21">
        <f ca="1">SUMIF($C$6:BS$6,BT$5,$C55:BS55)</f>
        <v>151</v>
      </c>
      <c r="BU55" s="21">
        <f ca="1">SUM(BT55-BS55)</f>
        <v>61</v>
      </c>
      <c r="BV55" s="22">
        <f ca="1">IF(BU55=0,0,IF(BS55=0,1,BU55/BS55))</f>
        <v>0.67777777777777781</v>
      </c>
      <c r="BW55" s="21">
        <f>+DI55</f>
        <v>8</v>
      </c>
      <c r="BX55" s="21">
        <f ca="1">OFFSET(DI55,0,14,1,1)</f>
        <v>6</v>
      </c>
      <c r="BY55" s="21">
        <f ca="1">SUM(BX55-BW55)</f>
        <v>-2</v>
      </c>
      <c r="BZ55" s="22">
        <f ca="1">IF(BY55=0,0,IF(BW55=0,1,BY55/BW55))</f>
        <v>-0.25</v>
      </c>
      <c r="CA55" s="21">
        <f>SUMIF($C$6:BZ$6,CA$5,$C55:BZ55)</f>
        <v>98</v>
      </c>
      <c r="CB55" s="21">
        <f ca="1">SUMIF($C$6:CA$6,CB$5,$C55:CA55)</f>
        <v>157</v>
      </c>
      <c r="CC55" s="21">
        <f ca="1">SUM(CB55-CA55)</f>
        <v>59</v>
      </c>
      <c r="CD55" s="22">
        <f ca="1">IF(CC55=0,0,IF(CA55=0,1,CC55/CA55))</f>
        <v>0.60204081632653061</v>
      </c>
      <c r="CE55" s="21">
        <f>+DJ55</f>
        <v>8</v>
      </c>
      <c r="CF55" s="21">
        <f ca="1">OFFSET(DJ55,0,14,1,1)</f>
        <v>7</v>
      </c>
      <c r="CG55" s="21">
        <f ca="1">SUM(CF55-CE55)</f>
        <v>-1</v>
      </c>
      <c r="CH55" s="22">
        <f ca="1">IF(CG55=0,0,IF(CE55=0,1,CG55/CE55))</f>
        <v>-0.125</v>
      </c>
      <c r="CI55" s="21">
        <f>SUMIF($C$6:CH$6,CI$5,$C55:CH55)</f>
        <v>106</v>
      </c>
      <c r="CJ55" s="21">
        <f ca="1">SUMIF($C$6:CI$6,CJ$5,$C55:CI55)</f>
        <v>164</v>
      </c>
      <c r="CK55" s="21">
        <f ca="1">SUM(CJ55-CI55)</f>
        <v>58</v>
      </c>
      <c r="CL55" s="22">
        <f ca="1">IF(CK55=0,0,IF(CI55=0,1,CK55/CI55))</f>
        <v>0.54716981132075471</v>
      </c>
      <c r="CM55" s="21">
        <f>+DK55</f>
        <v>37</v>
      </c>
      <c r="CN55" s="21">
        <f ca="1">OFFSET(DK55,0,14,1,1)</f>
        <v>10</v>
      </c>
      <c r="CO55" s="21">
        <f ca="1">SUM(CN55-CM55)</f>
        <v>-27</v>
      </c>
      <c r="CP55" s="22">
        <f ca="1">IF(CO55=0,0,IF(CM55=0,1,CO55/CM55))</f>
        <v>-0.72972972972972971</v>
      </c>
      <c r="CQ55" s="21">
        <f>SUMIF($C$6:CP$6,CQ$5,$C55:CP55)</f>
        <v>143</v>
      </c>
      <c r="CR55" s="21">
        <f ca="1">SUMIF($C$6:CQ$6,CR$5,$C55:CQ55)</f>
        <v>174</v>
      </c>
      <c r="CS55" s="21">
        <f ca="1">SUM(CR55-CQ55)</f>
        <v>31</v>
      </c>
      <c r="CT55" s="22">
        <f ca="1">IF(CS55=0,0,IF(CQ55=0,1,CS55/CQ55))</f>
        <v>0.21678321678321677</v>
      </c>
      <c r="CW55" s="12" t="s">
        <v>15</v>
      </c>
      <c r="CX55" s="81" t="s">
        <v>7</v>
      </c>
      <c r="CY55" s="16"/>
      <c r="CZ55" s="88">
        <f>SUMIF(RBW!$A$87:$A$92,'2007-2008'!CZ$7,RBW!D$87:D$92)</f>
        <v>4</v>
      </c>
      <c r="DA55" s="88">
        <f>SUMIF(RBW!$A$87:$A$92,'2007-2008'!DA$7,RBW!E$87:E$92)</f>
        <v>3</v>
      </c>
      <c r="DB55" s="88">
        <f>SUMIF(RBW!$A$87:$A$92,'2007-2008'!DB$7,RBW!F$87:F$92)</f>
        <v>9</v>
      </c>
      <c r="DC55" s="88">
        <f>SUMIF(RBW!$A$87:$A$92,'2007-2008'!DC$7,RBW!G$87:G$92)</f>
        <v>16</v>
      </c>
      <c r="DD55" s="88">
        <f>SUMIF(RBW!$A$87:$A$92,'2007-2008'!DD$7,RBW!H$87:H$92)</f>
        <v>9</v>
      </c>
      <c r="DE55" s="88">
        <f>SUMIF(RBW!$A$87:$A$92,'2007-2008'!DE$7,RBW!I$87:I$92)</f>
        <v>15</v>
      </c>
      <c r="DF55" s="88">
        <f>SUMIF(RBW!$A$87:$A$92,'2007-2008'!DF$7,RBW!J$87:J$92)</f>
        <v>9</v>
      </c>
      <c r="DG55" s="88">
        <f>SUMIF(RBW!$A$87:$A$92,'2007-2008'!DG$7,RBW!K$87:K$92)</f>
        <v>17</v>
      </c>
      <c r="DH55" s="88">
        <f>SUMIF(RBW!$A$87:$A$92,'2007-2008'!DH$7,RBW!L$87:L$92)</f>
        <v>8</v>
      </c>
      <c r="DI55" s="88">
        <f>SUMIF(RBW!$A$87:$A$92,'2007-2008'!DI$7,RBW!M$87:M$92)</f>
        <v>8</v>
      </c>
      <c r="DJ55" s="88">
        <f>SUMIF(RBW!$A$87:$A$92,'2007-2008'!DJ$7,RBW!N$87:N$92)</f>
        <v>8</v>
      </c>
      <c r="DK55" s="88">
        <f>SUMIF(RBW!$A$87:$A$92,'2007-2008'!DK$7,RBW!O$87:O$92)</f>
        <v>37</v>
      </c>
      <c r="DN55" s="88">
        <f>SUMIF(RBW!$A$87:$A$92,'2007-2008'!DN$7,RBW!D$87:D$92)</f>
        <v>31</v>
      </c>
      <c r="DO55" s="88">
        <f>SUMIF(RBW!$A$87:$A$92,'2007-2008'!DO$7,RBW!E$87:E$92)</f>
        <v>14</v>
      </c>
      <c r="DP55" s="88">
        <f>SUMIF(RBW!$A$87:$A$92,'2007-2008'!DP$7,RBW!F$87:F$92)</f>
        <v>16</v>
      </c>
      <c r="DQ55" s="88">
        <f>SUMIF(RBW!$A$87:$A$92,'2007-2008'!DQ$7,RBW!G$87:G$92)</f>
        <v>10</v>
      </c>
      <c r="DR55" s="88">
        <f>SUMIF(RBW!$A$87:$A$92,'2007-2008'!DR$7,RBW!H$87:H$92)</f>
        <v>17</v>
      </c>
      <c r="DS55" s="88">
        <f>SUMIF(RBW!$A$87:$A$92,'2007-2008'!DS$7,RBW!I$87:I$92)</f>
        <v>17</v>
      </c>
      <c r="DT55" s="88">
        <f>SUMIF(RBW!$A$87:$A$92,'2007-2008'!DT$7,RBW!J$87:J$92)</f>
        <v>19</v>
      </c>
      <c r="DU55" s="88">
        <f>SUMIF(RBW!$A$87:$A$92,'2007-2008'!DU$7,RBW!K$87:K$92)</f>
        <v>19</v>
      </c>
      <c r="DV55" s="88">
        <f>SUMIF(RBW!$A$87:$A$92,'2007-2008'!DV$7,RBW!L$87:L$92)</f>
        <v>8</v>
      </c>
      <c r="DW55" s="88">
        <f>SUMIF(RBW!$A$87:$A$92,'2007-2008'!DW$7,RBW!M$87:M$92)</f>
        <v>6</v>
      </c>
      <c r="DX55" s="88">
        <f>SUMIF(RBW!$A$87:$A$92,'2007-2008'!DX$7,RBW!N$87:N$92)</f>
        <v>7</v>
      </c>
      <c r="DY55" s="88">
        <f>SUMIF(RBW!$A$87:$A$92,'2007-2008'!DY$7,RBW!O$87:O$92)</f>
        <v>10</v>
      </c>
      <c r="DZ55"/>
    </row>
    <row r="56" spans="1:130" s="12" customFormat="1" ht="15.6">
      <c r="A56" s="100"/>
      <c r="B56" s="29" t="s">
        <v>8</v>
      </c>
      <c r="C56" s="87">
        <f>+CZ56</f>
        <v>1058</v>
      </c>
      <c r="D56" s="87">
        <f ca="1">OFFSET(CZ56,0,14,1,1)</f>
        <v>882</v>
      </c>
      <c r="E56" s="87">
        <f ca="1">SUM(D56-C56)</f>
        <v>-176</v>
      </c>
      <c r="F56" s="22">
        <f ca="1">IF(E56=0,0,IF(C56=0,1,E56/C56))</f>
        <v>-0.16635160680529301</v>
      </c>
      <c r="G56" s="87">
        <f>SUMIF($C$6:F$6,G$5,$C56:F56)</f>
        <v>1058</v>
      </c>
      <c r="H56" s="87">
        <f ca="1">SUMIF($C$6:G$6,H$5,$C56:G56)</f>
        <v>882</v>
      </c>
      <c r="I56" s="87">
        <f ca="1">SUM(H56-G56)</f>
        <v>-176</v>
      </c>
      <c r="J56" s="22">
        <f ca="1">IF(I56=0,0,IF(G56=0,1,I56/G56))</f>
        <v>-0.16635160680529301</v>
      </c>
      <c r="K56" s="87">
        <f>+DA56</f>
        <v>806</v>
      </c>
      <c r="L56" s="87">
        <f ca="1">OFFSET(DA56,0,14,1,1)</f>
        <v>838</v>
      </c>
      <c r="M56" s="87">
        <f ca="1">SUM(L56-K56)</f>
        <v>32</v>
      </c>
      <c r="N56" s="22">
        <f ca="1">IF(M56=0,0,IF(K56=0,1,M56/K56))</f>
        <v>3.9702233250620347E-2</v>
      </c>
      <c r="O56" s="87">
        <f>SUMIF($C$6:N$6,O$5,$C56:N56)</f>
        <v>1864</v>
      </c>
      <c r="P56" s="87">
        <f ca="1">SUMIF($C$6:O$6,P$5,$C56:O56)</f>
        <v>1720</v>
      </c>
      <c r="Q56" s="87">
        <f ca="1">SUM(P56-O56)</f>
        <v>-144</v>
      </c>
      <c r="R56" s="22">
        <f ca="1">IF(Q56=0,0,IF(O56=0,1,Q56/O56))</f>
        <v>-7.7253218884120178E-2</v>
      </c>
      <c r="S56" s="87">
        <f>+DB56</f>
        <v>1302</v>
      </c>
      <c r="T56" s="87">
        <f ca="1">OFFSET(DB56,0,14,1,1)</f>
        <v>1180</v>
      </c>
      <c r="U56" s="87">
        <f ca="1">SUM(T56-S56)</f>
        <v>-122</v>
      </c>
      <c r="V56" s="22">
        <f ca="1">IF(U56=0,0,IF(S56=0,1,U56/S56))</f>
        <v>-9.3701996927803385E-2</v>
      </c>
      <c r="W56" s="87">
        <f>SUMIF($C$6:V$6,W$5,$C56:V56)</f>
        <v>3166</v>
      </c>
      <c r="X56" s="87">
        <f ca="1">SUMIF($C$6:W$6,X$5,$C56:W56)</f>
        <v>2900</v>
      </c>
      <c r="Y56" s="87">
        <f ca="1">SUM(X56-W56)</f>
        <v>-266</v>
      </c>
      <c r="Z56" s="22">
        <f ca="1">IF(Y56=0,0,IF(W56=0,1,Y56/W56))</f>
        <v>-8.4017687934301963E-2</v>
      </c>
      <c r="AA56" s="87">
        <f>+DC56</f>
        <v>2110</v>
      </c>
      <c r="AB56" s="87">
        <f ca="1">OFFSET(DC56,0,14,1,1)</f>
        <v>1972</v>
      </c>
      <c r="AC56" s="87">
        <f ca="1">SUM(AB56-AA56)</f>
        <v>-138</v>
      </c>
      <c r="AD56" s="22">
        <f ca="1">IF(AC56=0,0,IF(AA56=0,1,AC56/AA56))</f>
        <v>-6.540284360189573E-2</v>
      </c>
      <c r="AE56" s="87">
        <f>SUMIF($C$6:AD$6,AE$5,$C56:AD56)</f>
        <v>5276</v>
      </c>
      <c r="AF56" s="87">
        <f ca="1">SUMIF($C$6:AE$6,AF$5,$C56:AE56)</f>
        <v>4872</v>
      </c>
      <c r="AG56" s="87">
        <f ca="1">SUM(AF56-AE56)</f>
        <v>-404</v>
      </c>
      <c r="AH56" s="22">
        <f ca="1">IF(AG56=0,0,IF(AE56=0,1,AG56/AE56))</f>
        <v>-7.657316148597422E-2</v>
      </c>
      <c r="AI56" s="87">
        <f>+DD56</f>
        <v>3414</v>
      </c>
      <c r="AJ56" s="87">
        <f ca="1">OFFSET(DD56,0,14,1,1)</f>
        <v>3358</v>
      </c>
      <c r="AK56" s="87">
        <f ca="1">SUM(AJ56-AI56)</f>
        <v>-56</v>
      </c>
      <c r="AL56" s="22">
        <f ca="1">IF(AK56=0,0,IF(AI56=0,1,AK56/AI56))</f>
        <v>-1.6403046280023433E-2</v>
      </c>
      <c r="AM56" s="87">
        <f>SUMIF($C$6:AL$6,AM$5,$C56:AL56)</f>
        <v>8690</v>
      </c>
      <c r="AN56" s="87">
        <f ca="1">SUMIF($C$6:AM$6,AN$5,$C56:AM56)</f>
        <v>8230</v>
      </c>
      <c r="AO56" s="87">
        <f ca="1">SUM(AN56-AM56)</f>
        <v>-460</v>
      </c>
      <c r="AP56" s="22">
        <f ca="1">IF(AO56=0,0,IF(AM56=0,1,AO56/AM56))</f>
        <v>-5.2934407364787113E-2</v>
      </c>
      <c r="AQ56" s="87">
        <f>+DE56</f>
        <v>4364</v>
      </c>
      <c r="AR56" s="87">
        <f ca="1">OFFSET(DE56,0,14,1,1)</f>
        <v>3914</v>
      </c>
      <c r="AS56" s="87">
        <f ca="1">SUM(AR56-AQ56)</f>
        <v>-450</v>
      </c>
      <c r="AT56" s="22">
        <f ca="1">IF(AS56=0,0,IF(AQ56=0,1,AS56/AQ56))</f>
        <v>-0.10311640696608616</v>
      </c>
      <c r="AU56" s="87">
        <f>SUMIF($C$6:AT$6,AU$5,$C56:AT56)</f>
        <v>13054</v>
      </c>
      <c r="AV56" s="87">
        <f ca="1">SUMIF($C$6:AU$6,AV$5,$C56:AU56)</f>
        <v>12144</v>
      </c>
      <c r="AW56" s="87">
        <f ca="1">SUM(AV56-AU56)</f>
        <v>-910</v>
      </c>
      <c r="AX56" s="22">
        <f ca="1">IF(AW56=0,0,IF(AU56=0,1,AW56/AU56))</f>
        <v>-6.9710433583575912E-2</v>
      </c>
      <c r="AY56" s="87">
        <f>+DF56</f>
        <v>4250</v>
      </c>
      <c r="AZ56" s="87">
        <f ca="1">OFFSET(DF56,0,14,1,1)</f>
        <v>4174</v>
      </c>
      <c r="BA56" s="87">
        <f ca="1">SUM(AZ56-AY56)</f>
        <v>-76</v>
      </c>
      <c r="BB56" s="22">
        <f ca="1">IF(BA56=0,0,IF(AY56=0,1,BA56/AY56))</f>
        <v>-1.7882352941176471E-2</v>
      </c>
      <c r="BC56" s="87">
        <f>SUMIF($C$6:BB$6,BC$5,$C56:BB56)</f>
        <v>17304</v>
      </c>
      <c r="BD56" s="87">
        <f ca="1">SUMIF($C$6:BC$6,BD$5,$C56:BC56)</f>
        <v>16318</v>
      </c>
      <c r="BE56" s="87">
        <f ca="1">SUM(BD56-BC56)</f>
        <v>-986</v>
      </c>
      <c r="BF56" s="22">
        <f ca="1">IF(BE56=0,0,IF(BC56=0,1,BE56/BC56))</f>
        <v>-5.6981044845122515E-2</v>
      </c>
      <c r="BG56" s="87">
        <f>+DG56</f>
        <v>4510</v>
      </c>
      <c r="BH56" s="87">
        <f ca="1">OFFSET(DG56,0,14,1,1)</f>
        <v>4522</v>
      </c>
      <c r="BI56" s="87">
        <f ca="1">SUM(BH56-BG56)</f>
        <v>12</v>
      </c>
      <c r="BJ56" s="22">
        <f ca="1">IF(BI56=0,0,IF(BG56=0,1,BI56/BG56))</f>
        <v>2.6607538802660754E-3</v>
      </c>
      <c r="BK56" s="87">
        <f>SUMIF($C$6:BJ$6,BK$5,$C56:BJ56)</f>
        <v>21814</v>
      </c>
      <c r="BL56" s="87">
        <f ca="1">SUMIF($C$6:BK$6,BL$5,$C56:BK56)</f>
        <v>20840</v>
      </c>
      <c r="BM56" s="87">
        <f ca="1">SUM(BL56-BK56)</f>
        <v>-974</v>
      </c>
      <c r="BN56" s="22">
        <f ca="1">IF(BM56=0,0,IF(BK56=0,1,BM56/BK56))</f>
        <v>-4.4650224626386723E-2</v>
      </c>
      <c r="BO56" s="87">
        <f>+DH56</f>
        <v>4084</v>
      </c>
      <c r="BP56" s="87">
        <f ca="1">OFFSET(DH56,0,14,1,1)</f>
        <v>4066</v>
      </c>
      <c r="BQ56" s="87">
        <f ca="1">SUM(BP56-BO56)</f>
        <v>-18</v>
      </c>
      <c r="BR56" s="22">
        <f ca="1">IF(BQ56=0,0,IF(BO56=0,1,BQ56/BO56))</f>
        <v>-4.4074436826640551E-3</v>
      </c>
      <c r="BS56" s="87">
        <f>SUMIF($C$6:BR$6,BS$5,$C56:BR56)</f>
        <v>25898</v>
      </c>
      <c r="BT56" s="87">
        <f ca="1">SUMIF($C$6:BS$6,BT$5,$C56:BS56)</f>
        <v>24906</v>
      </c>
      <c r="BU56" s="87">
        <f ca="1">SUM(BT56-BS56)</f>
        <v>-992</v>
      </c>
      <c r="BV56" s="22">
        <f ca="1">IF(BU56=0,0,IF(BS56=0,1,BU56/BS56))</f>
        <v>-3.8304116147965091E-2</v>
      </c>
      <c r="BW56" s="87">
        <f>+DI56</f>
        <v>3680</v>
      </c>
      <c r="BX56" s="87">
        <f ca="1">OFFSET(DI56,0,14,1,1)</f>
        <v>3502</v>
      </c>
      <c r="BY56" s="87">
        <f ca="1">SUM(BX56-BW56)</f>
        <v>-178</v>
      </c>
      <c r="BZ56" s="22">
        <f ca="1">IF(BY56=0,0,IF(BW56=0,1,BY56/BW56))</f>
        <v>-4.8369565217391303E-2</v>
      </c>
      <c r="CA56" s="87">
        <f>SUMIF($C$6:BZ$6,CA$5,$C56:BZ56)</f>
        <v>29578</v>
      </c>
      <c r="CB56" s="87">
        <f ca="1">SUMIF($C$6:CA$6,CB$5,$C56:CA56)</f>
        <v>28408</v>
      </c>
      <c r="CC56" s="87">
        <f ca="1">SUM(CB56-CA56)</f>
        <v>-1170</v>
      </c>
      <c r="CD56" s="22">
        <f ca="1">IF(CC56=0,0,IF(CA56=0,1,CC56/CA56))</f>
        <v>-3.9556427074176753E-2</v>
      </c>
      <c r="CE56" s="87">
        <f>+DJ56</f>
        <v>2212</v>
      </c>
      <c r="CF56" s="87">
        <f ca="1">OFFSET(DJ56,0,14,1,1)</f>
        <v>1558</v>
      </c>
      <c r="CG56" s="87">
        <f ca="1">SUM(CF56-CE56)</f>
        <v>-654</v>
      </c>
      <c r="CH56" s="22">
        <f ca="1">IF(CG56=0,0,IF(CE56=0,1,CG56/CE56))</f>
        <v>-0.29566003616636527</v>
      </c>
      <c r="CI56" s="87">
        <f>SUMIF($C$6:CH$6,CI$5,$C56:CH56)</f>
        <v>31790</v>
      </c>
      <c r="CJ56" s="87">
        <f ca="1">SUMIF($C$6:CI$6,CJ$5,$C56:CI56)</f>
        <v>29966</v>
      </c>
      <c r="CK56" s="87">
        <f ca="1">SUM(CJ56-CI56)</f>
        <v>-1824</v>
      </c>
      <c r="CL56" s="22">
        <f ca="1">IF(CK56=0,0,IF(CI56=0,1,CK56/CI56))</f>
        <v>-5.7376533501100974E-2</v>
      </c>
      <c r="CM56" s="87">
        <f>+DK56</f>
        <v>1538</v>
      </c>
      <c r="CN56" s="87">
        <f ca="1">OFFSET(DK56,0,14,1,1)</f>
        <v>1326</v>
      </c>
      <c r="CO56" s="87">
        <f ca="1">SUM(CN56-CM56)</f>
        <v>-212</v>
      </c>
      <c r="CP56" s="22">
        <f ca="1">IF(CO56=0,0,IF(CM56=0,1,CO56/CM56))</f>
        <v>-0.13784135240572171</v>
      </c>
      <c r="CQ56" s="87">
        <f>SUMIF($C$6:CP$6,CQ$5,$C56:CP56)</f>
        <v>33328</v>
      </c>
      <c r="CR56" s="87">
        <f ca="1">SUMIF($C$6:CQ$6,CR$5,$C56:CQ56)</f>
        <v>31292</v>
      </c>
      <c r="CS56" s="87">
        <f ca="1">SUM(CR56-CQ56)</f>
        <v>-2036</v>
      </c>
      <c r="CT56" s="22">
        <f ca="1">IF(CS56=0,0,IF(CQ56=0,1,CS56/CQ56))</f>
        <v>-6.1089774363898224E-2</v>
      </c>
      <c r="CW56" s="12" t="s">
        <v>15</v>
      </c>
      <c r="CX56" s="81" t="s">
        <v>8</v>
      </c>
      <c r="CY56" s="16"/>
      <c r="CZ56" s="88">
        <f>SUMIF(RBW!$A$101:$A$106,'2007-2008'!CZ$7,RBW!D$101:D$106)</f>
        <v>1058</v>
      </c>
      <c r="DA56" s="88">
        <f>SUMIF(RBW!$A$101:$A$106,'2007-2008'!DA$7,RBW!E$101:E$106)</f>
        <v>806</v>
      </c>
      <c r="DB56" s="88">
        <f>SUMIF(RBW!$A$101:$A$106,'2007-2008'!DB$7,RBW!F$101:F$106)</f>
        <v>1302</v>
      </c>
      <c r="DC56" s="88">
        <f>SUMIF(RBW!$A$101:$A$106,'2007-2008'!DC$7,RBW!G$101:G$106)</f>
        <v>2110</v>
      </c>
      <c r="DD56" s="88">
        <f>SUMIF(RBW!$A$101:$A$106,'2007-2008'!DD$7,RBW!H$101:H$106)</f>
        <v>3414</v>
      </c>
      <c r="DE56" s="88">
        <f>SUMIF(RBW!$A$101:$A$106,'2007-2008'!DE$7,RBW!I$101:I$106)</f>
        <v>4364</v>
      </c>
      <c r="DF56" s="88">
        <f>SUMIF(RBW!$A$101:$A$106,'2007-2008'!DF$7,RBW!J$101:J$106)</f>
        <v>4250</v>
      </c>
      <c r="DG56" s="88">
        <f>SUMIF(RBW!$A$101:$A$106,'2007-2008'!DG$7,RBW!K$101:K$106)</f>
        <v>4510</v>
      </c>
      <c r="DH56" s="88">
        <f>SUMIF(RBW!$A$101:$A$106,'2007-2008'!DH$7,RBW!L$101:L$106)</f>
        <v>4084</v>
      </c>
      <c r="DI56" s="88">
        <f>SUMIF(RBW!$A$101:$A$106,'2007-2008'!DI$7,RBW!M$101:M$106)</f>
        <v>3680</v>
      </c>
      <c r="DJ56" s="88">
        <f>SUMIF(RBW!$A$101:$A$106,'2007-2008'!DJ$7,RBW!N$101:N$106)</f>
        <v>2212</v>
      </c>
      <c r="DK56" s="88">
        <f>SUMIF(RBW!$A$101:$A$106,'2007-2008'!DK$7,RBW!O$101:O$106)</f>
        <v>1538</v>
      </c>
      <c r="DN56" s="88">
        <f>SUMIF(RBW!$A$101:$A$106,'2007-2008'!DN$7,RBW!D$101:D$106)</f>
        <v>882</v>
      </c>
      <c r="DO56" s="88">
        <f>SUMIF(RBW!$A$101:$A$106,'2007-2008'!DO$7,RBW!E$101:E$106)</f>
        <v>838</v>
      </c>
      <c r="DP56" s="88">
        <f>SUMIF(RBW!$A$101:$A$106,'2007-2008'!DP$7,RBW!F$101:F$106)</f>
        <v>1180</v>
      </c>
      <c r="DQ56" s="88">
        <f>SUMIF(RBW!$A$101:$A$106,'2007-2008'!DQ$7,RBW!G$101:G$106)</f>
        <v>1972</v>
      </c>
      <c r="DR56" s="88">
        <f>SUMIF(RBW!$A$101:$A$106,'2007-2008'!DR$7,RBW!H$101:H$106)</f>
        <v>3358</v>
      </c>
      <c r="DS56" s="88">
        <f>SUMIF(RBW!$A$101:$A$106,'2007-2008'!DS$7,RBW!I$101:I$106)</f>
        <v>3914</v>
      </c>
      <c r="DT56" s="88">
        <f>SUMIF(RBW!$A$101:$A$106,'2007-2008'!DT$7,RBW!J$101:J$106)</f>
        <v>4174</v>
      </c>
      <c r="DU56" s="88">
        <f>SUMIF(RBW!$A$101:$A$106,'2007-2008'!DU$7,RBW!K$101:K$106)</f>
        <v>4522</v>
      </c>
      <c r="DV56" s="88">
        <f>SUMIF(RBW!$A$101:$A$106,'2007-2008'!DV$7,RBW!L$101:L$106)</f>
        <v>4066</v>
      </c>
      <c r="DW56" s="88">
        <f>SUMIF(RBW!$A$101:$A$106,'2007-2008'!DW$7,RBW!M$101:M$106)</f>
        <v>3502</v>
      </c>
      <c r="DX56" s="88">
        <f>SUMIF(RBW!$A$101:$A$106,'2007-2008'!DX$7,RBW!N$101:N$106)</f>
        <v>1558</v>
      </c>
      <c r="DY56" s="88">
        <f>SUMIF(RBW!$A$101:$A$106,'2007-2008'!DY$7,RBW!O$101:O$106)</f>
        <v>1326</v>
      </c>
      <c r="DZ56"/>
    </row>
    <row r="57" spans="1:130" s="16" customFormat="1" ht="15.6">
      <c r="A57" s="90"/>
      <c r="B57" s="27" t="s">
        <v>9</v>
      </c>
      <c r="C57" s="14">
        <f>+SUM(C54:C56)</f>
        <v>186347</v>
      </c>
      <c r="D57" s="14">
        <f ca="1">+SUM(D54:D56)</f>
        <v>190967</v>
      </c>
      <c r="E57" s="14">
        <f ca="1">SUM(E54:E56)</f>
        <v>4620</v>
      </c>
      <c r="F57" s="15">
        <f ca="1">IF(E57=0,0,IF(C57=0,1,E57/C57))</f>
        <v>2.4792457082754217E-2</v>
      </c>
      <c r="G57" s="14">
        <f>SUM(G54:G56)</f>
        <v>186347</v>
      </c>
      <c r="H57" s="14">
        <f ca="1">SUM(H54:H56)</f>
        <v>190967</v>
      </c>
      <c r="I57" s="14">
        <f ca="1">SUM(I54:I56)</f>
        <v>4620</v>
      </c>
      <c r="J57" s="15">
        <f ca="1">IF(I57=0,0,IF(G57=0,1,I57/G57))</f>
        <v>2.4792457082754217E-2</v>
      </c>
      <c r="K57" s="14">
        <f>+SUM(K54:K56)</f>
        <v>163152</v>
      </c>
      <c r="L57" s="14">
        <f ca="1">+SUM(L54:L56)</f>
        <v>176302</v>
      </c>
      <c r="M57" s="14">
        <f ca="1">SUM(M54:M56)</f>
        <v>13150</v>
      </c>
      <c r="N57" s="15">
        <f ca="1">IF(M57=0,0,IF(K57=0,1,M57/K57))</f>
        <v>8.0599686182210459E-2</v>
      </c>
      <c r="O57" s="14">
        <f>SUM(O54:O56)</f>
        <v>349499</v>
      </c>
      <c r="P57" s="14">
        <f ca="1">SUM(P54:P56)</f>
        <v>367269</v>
      </c>
      <c r="Q57" s="14">
        <f ca="1">SUM(Q54:Q56)</f>
        <v>17770</v>
      </c>
      <c r="R57" s="15">
        <f ca="1">IF(Q57=0,0,IF(O57=0,1,Q57/O57))</f>
        <v>5.0844208424058436E-2</v>
      </c>
      <c r="S57" s="14">
        <f>+SUM(S54:S56)</f>
        <v>219036</v>
      </c>
      <c r="T57" s="14">
        <f ca="1">+SUM(T54:T56)</f>
        <v>220063</v>
      </c>
      <c r="U57" s="14">
        <f ca="1">SUM(U54:U56)</f>
        <v>1027</v>
      </c>
      <c r="V57" s="15">
        <f ca="1">IF(U57=0,0,IF(S57=0,1,U57/S57))</f>
        <v>4.6887269672565238E-3</v>
      </c>
      <c r="W57" s="14">
        <f>SUM(W54:W56)</f>
        <v>568535</v>
      </c>
      <c r="X57" s="14">
        <f ca="1">SUM(X54:X56)</f>
        <v>587332</v>
      </c>
      <c r="Y57" s="14">
        <f ca="1">SUM(Y54:Y56)</f>
        <v>18797</v>
      </c>
      <c r="Z57" s="15">
        <f ca="1">IF(Y57=0,0,IF(W57=0,1,Y57/W57))</f>
        <v>3.3062168556025576E-2</v>
      </c>
      <c r="AA57" s="14">
        <f>+SUM(AA54:AA56)</f>
        <v>233761</v>
      </c>
      <c r="AB57" s="14">
        <f ca="1">+SUM(AB54:AB56)</f>
        <v>229705</v>
      </c>
      <c r="AC57" s="14">
        <f ca="1">SUM(AC54:AC56)</f>
        <v>-4056</v>
      </c>
      <c r="AD57" s="15">
        <f ca="1">IF(AC57=0,0,IF(AA57=0,1,AC57/AA57))</f>
        <v>-1.7351055137512245E-2</v>
      </c>
      <c r="AE57" s="14">
        <f>SUM(AE54:AE56)</f>
        <v>802296</v>
      </c>
      <c r="AF57" s="14">
        <f ca="1">SUM(AF54:AF56)</f>
        <v>817037</v>
      </c>
      <c r="AG57" s="14">
        <f ca="1">SUM(AG54:AG56)</f>
        <v>14741</v>
      </c>
      <c r="AH57" s="15">
        <f ca="1">IF(AG57=0,0,IF(AE57=0,1,AG57/AE57))</f>
        <v>1.8373518003330442E-2</v>
      </c>
      <c r="AI57" s="14">
        <f>+SUM(AI54:AI56)</f>
        <v>271696</v>
      </c>
      <c r="AJ57" s="14">
        <f ca="1">+SUM(AJ54:AJ56)</f>
        <v>281518</v>
      </c>
      <c r="AK57" s="14">
        <f ca="1">SUM(AK54:AK56)</f>
        <v>9822</v>
      </c>
      <c r="AL57" s="15">
        <f ca="1">IF(AK57=0,0,IF(AI57=0,1,AK57/AI57))</f>
        <v>3.6150697838760966E-2</v>
      </c>
      <c r="AM57" s="14">
        <f>SUM(AM54:AM56)</f>
        <v>1073992</v>
      </c>
      <c r="AN57" s="14">
        <f ca="1">SUM(AN54:AN56)</f>
        <v>1098555</v>
      </c>
      <c r="AO57" s="14">
        <f ca="1">SUM(AO54:AO56)</f>
        <v>24563</v>
      </c>
      <c r="AP57" s="15">
        <f ca="1">IF(AO57=0,0,IF(AM57=0,1,AO57/AM57))</f>
        <v>2.2870747640578327E-2</v>
      </c>
      <c r="AQ57" s="14">
        <f>+SUM(AQ54:AQ56)</f>
        <v>307369</v>
      </c>
      <c r="AR57" s="14">
        <f ca="1">+SUM(AR54:AR56)</f>
        <v>293078</v>
      </c>
      <c r="AS57" s="14">
        <f ca="1">SUM(AS54:AS56)</f>
        <v>-14291</v>
      </c>
      <c r="AT57" s="15">
        <f ca="1">IF(AS57=0,0,IF(AQ57=0,1,AS57/AQ57))</f>
        <v>-4.6494604205368793E-2</v>
      </c>
      <c r="AU57" s="14">
        <f>SUM(AU54:AU56)</f>
        <v>1381361</v>
      </c>
      <c r="AV57" s="14">
        <f ca="1">SUM(AV54:AV56)</f>
        <v>1391633</v>
      </c>
      <c r="AW57" s="14">
        <f ca="1">SUM(AW54:AW56)</f>
        <v>10272</v>
      </c>
      <c r="AX57" s="15">
        <f ca="1">IF(AW57=0,0,IF(AU57=0,1,AW57/AU57))</f>
        <v>7.4361444980711056E-3</v>
      </c>
      <c r="AY57" s="14">
        <f>+SUM(AY54:AY56)</f>
        <v>375606</v>
      </c>
      <c r="AZ57" s="14">
        <f ca="1">+SUM(AZ54:AZ56)</f>
        <v>367887</v>
      </c>
      <c r="BA57" s="14">
        <f ca="1">SUM(BA54:BA56)</f>
        <v>-7719</v>
      </c>
      <c r="BB57" s="15">
        <f ca="1">IF(BA57=0,0,IF(AY57=0,1,BA57/AY57))</f>
        <v>-2.0550789923483651E-2</v>
      </c>
      <c r="BC57" s="14">
        <f>SUM(BC54:BC56)</f>
        <v>1756967</v>
      </c>
      <c r="BD57" s="14">
        <f ca="1">SUM(BD54:BD56)</f>
        <v>1759520</v>
      </c>
      <c r="BE57" s="14">
        <f ca="1">SUM(BE54:BE56)</f>
        <v>2553</v>
      </c>
      <c r="BF57" s="15">
        <f ca="1">IF(BE57=0,0,IF(BC57=0,1,BE57/BC57))</f>
        <v>1.4530722546297113E-3</v>
      </c>
      <c r="BG57" s="14">
        <f>+SUM(BG54:BG56)</f>
        <v>391233</v>
      </c>
      <c r="BH57" s="14">
        <f ca="1">+SUM(BH54:BH56)</f>
        <v>417491</v>
      </c>
      <c r="BI57" s="14">
        <f ca="1">SUM(BI54:BI56)</f>
        <v>26258</v>
      </c>
      <c r="BJ57" s="15">
        <f ca="1">IF(BI57=0,0,IF(BG57=0,1,BI57/BG57))</f>
        <v>6.7116015264561013E-2</v>
      </c>
      <c r="BK57" s="14">
        <f>SUM(BK54:BK56)</f>
        <v>2148200</v>
      </c>
      <c r="BL57" s="14">
        <f ca="1">SUM(BL54:BL56)</f>
        <v>2177011</v>
      </c>
      <c r="BM57" s="14">
        <f ca="1">SUM(BM54:BM56)</f>
        <v>28811</v>
      </c>
      <c r="BN57" s="15">
        <f ca="1">IF(BM57=0,0,IF(BK57=0,1,BM57/BK57))</f>
        <v>1.3411693510846289E-2</v>
      </c>
      <c r="BO57" s="14">
        <f>+SUM(BO54:BO56)</f>
        <v>302350</v>
      </c>
      <c r="BP57" s="14">
        <f ca="1">+SUM(BP54:BP56)</f>
        <v>279113</v>
      </c>
      <c r="BQ57" s="14">
        <f ca="1">SUM(BQ54:BQ56)</f>
        <v>-23237</v>
      </c>
      <c r="BR57" s="15">
        <f ca="1">IF(BQ57=0,0,IF(BO57=0,1,BQ57/BO57))</f>
        <v>-7.6854638663800226E-2</v>
      </c>
      <c r="BS57" s="14">
        <f>SUM(BS54:BS56)</f>
        <v>2450550</v>
      </c>
      <c r="BT57" s="14">
        <f ca="1">SUM(BT54:BT56)</f>
        <v>2456124</v>
      </c>
      <c r="BU57" s="14">
        <f ca="1">SUM(BU54:BU56)</f>
        <v>5574</v>
      </c>
      <c r="BV57" s="15">
        <f ca="1">IF(BU57=0,0,IF(BS57=0,1,BU57/BS57))</f>
        <v>2.2745914182530453E-3</v>
      </c>
      <c r="BW57" s="14">
        <f>+SUM(BW54:BW56)</f>
        <v>303256</v>
      </c>
      <c r="BX57" s="14">
        <f ca="1">+SUM(BX54:BX56)</f>
        <v>262288</v>
      </c>
      <c r="BY57" s="14">
        <f ca="1">SUM(BY54:BY56)</f>
        <v>-40968</v>
      </c>
      <c r="BZ57" s="15">
        <f ca="1">IF(BY57=0,0,IF(BW57=0,1,BY57/BW57))</f>
        <v>-0.13509378215105389</v>
      </c>
      <c r="CA57" s="14">
        <f>SUM(CA54:CA56)</f>
        <v>2753806</v>
      </c>
      <c r="CB57" s="14">
        <f ca="1">SUM(CB54:CB56)</f>
        <v>2718412</v>
      </c>
      <c r="CC57" s="14">
        <f ca="1">SUM(CC54:CC56)</f>
        <v>-35394</v>
      </c>
      <c r="CD57" s="15">
        <f ca="1">IF(CC57=0,0,IF(CA57=0,1,CC57/CA57))</f>
        <v>-1.2852757238527333E-2</v>
      </c>
      <c r="CE57" s="14">
        <f>+SUM(CE54:CE56)</f>
        <v>274301</v>
      </c>
      <c r="CF57" s="14">
        <f ca="1">+SUM(CF54:CF56)</f>
        <v>221162</v>
      </c>
      <c r="CG57" s="14">
        <f ca="1">SUM(CG54:CG56)</f>
        <v>-53139</v>
      </c>
      <c r="CH57" s="15">
        <f ca="1">IF(CG57=0,0,IF(CE57=0,1,CG57/CE57))</f>
        <v>-0.19372514135930965</v>
      </c>
      <c r="CI57" s="14">
        <f>SUM(CI54:CI56)</f>
        <v>3028107</v>
      </c>
      <c r="CJ57" s="14">
        <f ca="1">SUM(CJ54:CJ56)</f>
        <v>2939574</v>
      </c>
      <c r="CK57" s="14">
        <f ca="1">SUM(CK54:CK56)</f>
        <v>-88533</v>
      </c>
      <c r="CL57" s="15">
        <f ca="1">IF(CK57=0,0,IF(CI57=0,1,CK57/CI57))</f>
        <v>-2.9237077817923871E-2</v>
      </c>
      <c r="CM57" s="14">
        <f>+SUM(CM54:CM56)</f>
        <v>223204</v>
      </c>
      <c r="CN57" s="14">
        <f ca="1">+SUM(CN54:CN56)</f>
        <v>192588</v>
      </c>
      <c r="CO57" s="14">
        <f ca="1">SUM(CO54:CO56)</f>
        <v>-30616</v>
      </c>
      <c r="CP57" s="15">
        <f ca="1">IF(CO57=0,0,IF(CM57=0,1,CO57/CM57))</f>
        <v>-0.13716600060930809</v>
      </c>
      <c r="CQ57" s="14">
        <f>SUM(CQ54:CQ56)</f>
        <v>3251311</v>
      </c>
      <c r="CR57" s="14">
        <f ca="1">SUM(CR54:CR56)</f>
        <v>3132162</v>
      </c>
      <c r="CS57" s="14">
        <f ca="1">SUM(CS54:CS56)</f>
        <v>-119149</v>
      </c>
      <c r="CT57" s="15">
        <f ca="1">IF(CS57=0,0,IF(CQ57=0,1,CS57/CQ57))</f>
        <v>-3.6646448155836217E-2</v>
      </c>
      <c r="CW57" s="12"/>
      <c r="CX57" s="12"/>
      <c r="CZ57" s="89"/>
      <c r="DA57" s="89"/>
      <c r="DB57" s="89"/>
      <c r="DC57" s="89"/>
      <c r="DD57" s="89"/>
      <c r="DE57" s="89"/>
      <c r="DF57" s="89"/>
      <c r="DG57" s="89"/>
      <c r="DH57" s="89"/>
      <c r="DI57" s="89"/>
      <c r="DJ57" s="89"/>
      <c r="DK57" s="89"/>
      <c r="DL57" s="12"/>
      <c r="DM57" s="12"/>
      <c r="DN57" s="89"/>
      <c r="DO57" s="89"/>
      <c r="DP57" s="89"/>
      <c r="DQ57" s="89"/>
      <c r="DR57" s="89"/>
      <c r="DS57" s="89"/>
      <c r="DT57" s="89"/>
      <c r="DU57" s="89"/>
      <c r="DV57" s="89"/>
      <c r="DW57" s="89"/>
      <c r="DX57" s="89"/>
      <c r="DY57" s="89"/>
      <c r="DZ57"/>
    </row>
    <row r="58" spans="1:130" s="12" customFormat="1" ht="15.6">
      <c r="A58" s="91"/>
      <c r="B58" s="28"/>
      <c r="C58" s="9"/>
      <c r="D58" s="9"/>
      <c r="E58" s="10"/>
      <c r="F58" s="11"/>
      <c r="G58" s="9"/>
      <c r="H58" s="13"/>
      <c r="I58" s="10"/>
      <c r="J58" s="11"/>
      <c r="K58" s="9"/>
      <c r="L58" s="9"/>
      <c r="M58" s="10"/>
      <c r="N58" s="11"/>
      <c r="O58" s="9"/>
      <c r="P58" s="13"/>
      <c r="Q58" s="10"/>
      <c r="R58" s="11"/>
      <c r="S58" s="9"/>
      <c r="T58" s="9"/>
      <c r="U58" s="10"/>
      <c r="V58" s="11"/>
      <c r="W58" s="9"/>
      <c r="X58" s="13"/>
      <c r="Y58" s="10"/>
      <c r="Z58" s="11"/>
      <c r="AA58" s="9"/>
      <c r="AB58" s="9"/>
      <c r="AC58" s="10"/>
      <c r="AD58" s="11"/>
      <c r="AE58" s="9"/>
      <c r="AF58" s="13"/>
      <c r="AG58" s="10"/>
      <c r="AH58" s="11"/>
      <c r="AI58" s="9"/>
      <c r="AJ58" s="9"/>
      <c r="AK58" s="10"/>
      <c r="AL58" s="11"/>
      <c r="AM58" s="9"/>
      <c r="AN58" s="13"/>
      <c r="AO58" s="10"/>
      <c r="AP58" s="11"/>
      <c r="AQ58" s="9"/>
      <c r="AR58" s="9"/>
      <c r="AS58" s="10"/>
      <c r="AT58" s="11"/>
      <c r="AU58" s="9"/>
      <c r="AV58" s="13"/>
      <c r="AW58" s="10"/>
      <c r="AX58" s="11"/>
      <c r="AY58" s="9"/>
      <c r="AZ58" s="9"/>
      <c r="BA58" s="10"/>
      <c r="BB58" s="11"/>
      <c r="BC58" s="9"/>
      <c r="BD58" s="13"/>
      <c r="BE58" s="10"/>
      <c r="BF58" s="11"/>
      <c r="BG58" s="9"/>
      <c r="BH58" s="9"/>
      <c r="BI58" s="10"/>
      <c r="BJ58" s="11"/>
      <c r="BK58" s="9"/>
      <c r="BL58" s="13"/>
      <c r="BM58" s="10"/>
      <c r="BN58" s="11"/>
      <c r="BO58" s="9"/>
      <c r="BP58" s="9"/>
      <c r="BQ58" s="10"/>
      <c r="BR58" s="11"/>
      <c r="BS58" s="9"/>
      <c r="BT58" s="13"/>
      <c r="BU58" s="10"/>
      <c r="BV58" s="11"/>
      <c r="BW58" s="9"/>
      <c r="BX58" s="9"/>
      <c r="BY58" s="10"/>
      <c r="BZ58" s="11"/>
      <c r="CA58" s="9"/>
      <c r="CB58" s="13"/>
      <c r="CC58" s="10"/>
      <c r="CD58" s="11"/>
      <c r="CE58" s="9"/>
      <c r="CF58" s="9"/>
      <c r="CG58" s="10"/>
      <c r="CH58" s="11"/>
      <c r="CI58" s="9"/>
      <c r="CJ58" s="13"/>
      <c r="CK58" s="10"/>
      <c r="CL58" s="11"/>
      <c r="CM58" s="9"/>
      <c r="CN58" s="9"/>
      <c r="CO58" s="10"/>
      <c r="CP58" s="11"/>
      <c r="CQ58" s="9"/>
      <c r="CR58" s="13"/>
      <c r="CS58" s="10"/>
      <c r="CT58" s="11"/>
      <c r="CY58" s="16"/>
      <c r="CZ58" s="89"/>
      <c r="DA58" s="89"/>
      <c r="DB58" s="89"/>
      <c r="DC58" s="89"/>
      <c r="DD58" s="89"/>
      <c r="DE58" s="89"/>
      <c r="DF58" s="89"/>
      <c r="DG58" s="89"/>
      <c r="DH58" s="89"/>
      <c r="DI58" s="89"/>
      <c r="DJ58" s="89"/>
      <c r="DK58" s="89"/>
      <c r="DN58" s="89"/>
      <c r="DO58" s="89"/>
      <c r="DP58" s="89"/>
      <c r="DQ58" s="89"/>
      <c r="DR58" s="89"/>
      <c r="DS58" s="89"/>
      <c r="DT58" s="89"/>
      <c r="DU58" s="89"/>
      <c r="DV58" s="89"/>
      <c r="DW58" s="89"/>
      <c r="DX58" s="89"/>
      <c r="DY58" s="89"/>
      <c r="DZ58"/>
    </row>
    <row r="59" spans="1:130" s="12" customFormat="1" ht="15" customHeight="1">
      <c r="A59" s="99"/>
      <c r="B59" s="31" t="s">
        <v>6</v>
      </c>
      <c r="C59" s="87">
        <f>+CZ59</f>
        <v>17152</v>
      </c>
      <c r="D59" s="87">
        <f ca="1">OFFSET(CZ59,0,14,1,1)</f>
        <v>20274</v>
      </c>
      <c r="E59" s="87">
        <f ca="1">SUM(D59-C59)</f>
        <v>3122</v>
      </c>
      <c r="F59" s="22">
        <f ca="1">IF(E59=0,0,IF(C59=0,1,E59/C59))</f>
        <v>0.18201958955223882</v>
      </c>
      <c r="G59" s="87">
        <f>SUMIF($C$6:F$6,G$5,$C59:F59)</f>
        <v>17152</v>
      </c>
      <c r="H59" s="87">
        <f ca="1">SUMIF($C$6:G$6,H$5,$C59:G59)</f>
        <v>20274</v>
      </c>
      <c r="I59" s="87">
        <f ca="1">SUM(H59-G59)</f>
        <v>3122</v>
      </c>
      <c r="J59" s="22">
        <f ca="1">IF(I59=0,0,IF(G59=0,1,I59/G59))</f>
        <v>0.18201958955223882</v>
      </c>
      <c r="K59" s="87">
        <f>+DA59</f>
        <v>14065</v>
      </c>
      <c r="L59" s="87">
        <f ca="1">OFFSET(DA59,0,14,1,1)</f>
        <v>18952</v>
      </c>
      <c r="M59" s="87">
        <f ca="1">SUM(L59-K59)</f>
        <v>4887</v>
      </c>
      <c r="N59" s="22">
        <f ca="1">IF(M59=0,0,IF(K59=0,1,M59/K59))</f>
        <v>0.34745822964806256</v>
      </c>
      <c r="O59" s="87">
        <f>SUMIF($C$6:N$6,O$5,$C59:N59)</f>
        <v>31217</v>
      </c>
      <c r="P59" s="87">
        <f ca="1">SUMIF($C$6:O$6,P$5,$C59:O59)</f>
        <v>39226</v>
      </c>
      <c r="Q59" s="87">
        <f ca="1">SUM(P59-O59)</f>
        <v>8009</v>
      </c>
      <c r="R59" s="22">
        <f ca="1">IF(Q59=0,0,IF(O59=0,1,Q59/O59))</f>
        <v>0.25655892622609477</v>
      </c>
      <c r="S59" s="87">
        <f>+DB59</f>
        <v>16410</v>
      </c>
      <c r="T59" s="87">
        <f ca="1">OFFSET(DB59,0,14,1,1)</f>
        <v>20607</v>
      </c>
      <c r="U59" s="87">
        <f ca="1">SUM(T59-S59)</f>
        <v>4197</v>
      </c>
      <c r="V59" s="22">
        <f ca="1">IF(U59=0,0,IF(S59=0,1,U59/S59))</f>
        <v>0.25575868372943328</v>
      </c>
      <c r="W59" s="87">
        <f>SUMIF($C$6:V$6,W$5,$C59:V59)</f>
        <v>47627</v>
      </c>
      <c r="X59" s="87">
        <f ca="1">SUMIF($C$6:W$6,X$5,$C59:W59)</f>
        <v>59833</v>
      </c>
      <c r="Y59" s="87">
        <f ca="1">SUM(X59-W59)</f>
        <v>12206</v>
      </c>
      <c r="Z59" s="22">
        <f ca="1">IF(Y59=0,0,IF(W59=0,1,Y59/W59))</f>
        <v>0.25628320070548216</v>
      </c>
      <c r="AA59" s="87">
        <f>+DC59</f>
        <v>17322</v>
      </c>
      <c r="AB59" s="87">
        <f ca="1">OFFSET(DC59,0,14,1,1)</f>
        <v>22298</v>
      </c>
      <c r="AC59" s="87">
        <f ca="1">SUM(AB59-AA59)</f>
        <v>4976</v>
      </c>
      <c r="AD59" s="22">
        <f ca="1">IF(AC59=0,0,IF(AA59=0,1,AC59/AA59))</f>
        <v>0.28726475002886503</v>
      </c>
      <c r="AE59" s="87">
        <f>SUMIF($C$6:AD$6,AE$5,$C59:AD59)</f>
        <v>64949</v>
      </c>
      <c r="AF59" s="87">
        <f ca="1">SUMIF($C$6:AE$6,AF$5,$C59:AE59)</f>
        <v>82131</v>
      </c>
      <c r="AG59" s="87">
        <f ca="1">SUM(AF59-AE59)</f>
        <v>17182</v>
      </c>
      <c r="AH59" s="22">
        <f ca="1">IF(AG59=0,0,IF(AE59=0,1,AG59/AE59))</f>
        <v>0.26454602842230057</v>
      </c>
      <c r="AI59" s="87">
        <f>+DD59</f>
        <v>20776</v>
      </c>
      <c r="AJ59" s="87">
        <f ca="1">OFFSET(DD59,0,14,1,1)</f>
        <v>25165</v>
      </c>
      <c r="AK59" s="87">
        <f ca="1">SUM(AJ59-AI59)</f>
        <v>4389</v>
      </c>
      <c r="AL59" s="22">
        <f ca="1">IF(AK59=0,0,IF(AI59=0,1,AK59/AI59))</f>
        <v>0.2112533692722372</v>
      </c>
      <c r="AM59" s="87">
        <f>SUMIF($C$6:AL$6,AM$5,$C59:AL59)</f>
        <v>85725</v>
      </c>
      <c r="AN59" s="87">
        <f ca="1">SUMIF($C$6:AM$6,AN$5,$C59:AM59)</f>
        <v>107296</v>
      </c>
      <c r="AO59" s="87">
        <f ca="1">SUM(AN59-AM59)</f>
        <v>21571</v>
      </c>
      <c r="AP59" s="22">
        <f ca="1">IF(AO59=0,0,IF(AM59=0,1,AO59/AM59))</f>
        <v>0.25163021289005538</v>
      </c>
      <c r="AQ59" s="87">
        <f>+DE59</f>
        <v>21574</v>
      </c>
      <c r="AR59" s="87">
        <f ca="1">OFFSET(DE59,0,14,1,1)</f>
        <v>25474</v>
      </c>
      <c r="AS59" s="87">
        <f ca="1">SUM(AR59-AQ59)</f>
        <v>3900</v>
      </c>
      <c r="AT59" s="22">
        <f ca="1">IF(AS59=0,0,IF(AQ59=0,1,AS59/AQ59))</f>
        <v>0.1807731528691944</v>
      </c>
      <c r="AU59" s="87">
        <f>SUMIF($C$6:AT$6,AU$5,$C59:AT59)</f>
        <v>107299</v>
      </c>
      <c r="AV59" s="87">
        <f ca="1">SUMIF($C$6:AU$6,AV$5,$C59:AU59)</f>
        <v>132770</v>
      </c>
      <c r="AW59" s="87">
        <f ca="1">SUM(AV59-AU59)</f>
        <v>25471</v>
      </c>
      <c r="AX59" s="22">
        <f ca="1">IF(AW59=0,0,IF(AU59=0,1,AW59/AU59))</f>
        <v>0.23738338661124522</v>
      </c>
      <c r="AY59" s="87">
        <f>+DF59</f>
        <v>25362</v>
      </c>
      <c r="AZ59" s="87">
        <f ca="1">OFFSET(DF59,0,14,1,1)</f>
        <v>29576</v>
      </c>
      <c r="BA59" s="87">
        <f ca="1">SUM(AZ59-AY59)</f>
        <v>4214</v>
      </c>
      <c r="BB59" s="22">
        <f ca="1">IF(BA59=0,0,IF(AY59=0,1,BA59/AY59))</f>
        <v>0.16615408879425914</v>
      </c>
      <c r="BC59" s="87">
        <f>SUMIF($C$6:BB$6,BC$5,$C59:BB59)</f>
        <v>132661</v>
      </c>
      <c r="BD59" s="87">
        <f ca="1">SUMIF($C$6:BC$6,BD$5,$C59:BC59)</f>
        <v>162346</v>
      </c>
      <c r="BE59" s="87">
        <f ca="1">SUM(BD59-BC59)</f>
        <v>29685</v>
      </c>
      <c r="BF59" s="22">
        <f ca="1">IF(BE59=0,0,IF(BC59=0,1,BE59/BC59))</f>
        <v>0.22376583924438984</v>
      </c>
      <c r="BG59" s="87">
        <f>+DG59</f>
        <v>29371</v>
      </c>
      <c r="BH59" s="87">
        <f ca="1">OFFSET(DG59,0,14,1,1)</f>
        <v>33325</v>
      </c>
      <c r="BI59" s="87">
        <f ca="1">SUM(BH59-BG59)</f>
        <v>3954</v>
      </c>
      <c r="BJ59" s="22">
        <f ca="1">IF(BI59=0,0,IF(BG59=0,1,BI59/BG59))</f>
        <v>0.13462258690545095</v>
      </c>
      <c r="BK59" s="87">
        <f>SUMIF($C$6:BJ$6,BK$5,$C59:BJ59)</f>
        <v>162032</v>
      </c>
      <c r="BL59" s="87">
        <f ca="1">SUMIF($C$6:BK$6,BL$5,$C59:BK59)</f>
        <v>195671</v>
      </c>
      <c r="BM59" s="87">
        <f ca="1">SUM(BL59-BK59)</f>
        <v>33639</v>
      </c>
      <c r="BN59" s="22">
        <f ca="1">IF(BM59=0,0,IF(BK59=0,1,BM59/BK59))</f>
        <v>0.20760713933050262</v>
      </c>
      <c r="BO59" s="87">
        <f>+DH59</f>
        <v>24017</v>
      </c>
      <c r="BP59" s="87">
        <f ca="1">OFFSET(DH59,0,14,1,1)</f>
        <v>28515</v>
      </c>
      <c r="BQ59" s="87">
        <f ca="1">SUM(BP59-BO59)</f>
        <v>4498</v>
      </c>
      <c r="BR59" s="22">
        <f ca="1">IF(BQ59=0,0,IF(BO59=0,1,BQ59/BO59))</f>
        <v>0.18728400716159388</v>
      </c>
      <c r="BS59" s="87">
        <f>SUMIF($C$6:BR$6,BS$5,$C59:BR59)</f>
        <v>186049</v>
      </c>
      <c r="BT59" s="87">
        <f ca="1">SUMIF($C$6:BS$6,BT$5,$C59:BS59)</f>
        <v>224186</v>
      </c>
      <c r="BU59" s="87">
        <f ca="1">SUM(BT59-BS59)</f>
        <v>38137</v>
      </c>
      <c r="BV59" s="22">
        <f ca="1">IF(BU59=0,0,IF(BS59=0,1,BU59/BS59))</f>
        <v>0.20498363334390401</v>
      </c>
      <c r="BW59" s="87">
        <f>+DI59</f>
        <v>26843</v>
      </c>
      <c r="BX59" s="87">
        <f ca="1">OFFSET(DI59,0,14,1,1)</f>
        <v>28490</v>
      </c>
      <c r="BY59" s="87">
        <f ca="1">SUM(BX59-BW59)</f>
        <v>1647</v>
      </c>
      <c r="BZ59" s="22">
        <f ca="1">IF(BY59=0,0,IF(BW59=0,1,BY59/BW59))</f>
        <v>6.1356778303468314E-2</v>
      </c>
      <c r="CA59" s="87">
        <f>SUMIF($C$6:BZ$6,CA$5,$C59:BZ59)</f>
        <v>212892</v>
      </c>
      <c r="CB59" s="87">
        <f ca="1">SUMIF($C$6:CA$6,CB$5,$C59:CA59)</f>
        <v>252676</v>
      </c>
      <c r="CC59" s="87">
        <f ca="1">SUM(CB59-CA59)</f>
        <v>39784</v>
      </c>
      <c r="CD59" s="22">
        <f ca="1">IF(CC59=0,0,IF(CA59=0,1,CC59/CA59))</f>
        <v>0.18687409578565659</v>
      </c>
      <c r="CE59" s="87">
        <f>+DJ59</f>
        <v>25706</v>
      </c>
      <c r="CF59" s="87">
        <f ca="1">OFFSET(DJ59,0,14,1,1)</f>
        <v>23633</v>
      </c>
      <c r="CG59" s="87">
        <f ca="1">SUM(CF59-CE59)</f>
        <v>-2073</v>
      </c>
      <c r="CH59" s="22">
        <f ca="1">IF(CG59=0,0,IF(CE59=0,1,CG59/CE59))</f>
        <v>-8.0642651521045675E-2</v>
      </c>
      <c r="CI59" s="87">
        <f>SUMIF($C$6:CH$6,CI$5,$C59:CH59)</f>
        <v>238598</v>
      </c>
      <c r="CJ59" s="87">
        <f ca="1">SUMIF($C$6:CI$6,CJ$5,$C59:CI59)</f>
        <v>276309</v>
      </c>
      <c r="CK59" s="87">
        <f ca="1">SUM(CJ59-CI59)</f>
        <v>37711</v>
      </c>
      <c r="CL59" s="22">
        <f ca="1">IF(CK59=0,0,IF(CI59=0,1,CK59/CI59))</f>
        <v>0.15805245643299609</v>
      </c>
      <c r="CM59" s="87">
        <f>+DK59</f>
        <v>21575</v>
      </c>
      <c r="CN59" s="87">
        <f ca="1">OFFSET(DK59,0,14,1,1)</f>
        <v>21155</v>
      </c>
      <c r="CO59" s="87">
        <f ca="1">SUM(CN59-CM59)</f>
        <v>-420</v>
      </c>
      <c r="CP59" s="22">
        <f ca="1">IF(CO59=0,0,IF(CM59=0,1,CO59/CM59))</f>
        <v>-1.9466975666280417E-2</v>
      </c>
      <c r="CQ59" s="87">
        <f>SUMIF($C$6:CP$6,CQ$5,$C59:CP59)</f>
        <v>260173</v>
      </c>
      <c r="CR59" s="87">
        <f ca="1">SUMIF($C$6:CQ$6,CR$5,$C59:CQ59)</f>
        <v>297464</v>
      </c>
      <c r="CS59" s="87">
        <f ca="1">SUM(CR59-CQ59)</f>
        <v>37291</v>
      </c>
      <c r="CT59" s="22">
        <f ca="1">IF(CS59=0,0,IF(CQ59=0,1,CS59/CQ59))</f>
        <v>0.14333155246701235</v>
      </c>
      <c r="CW59" s="12" t="s">
        <v>18</v>
      </c>
      <c r="CX59" s="81" t="s">
        <v>6</v>
      </c>
      <c r="CZ59" s="88">
        <f>SUMIF(WPB!$A$73:$A$78,'2007-2008'!CZ$7,WPB!D$73:D$78)</f>
        <v>17152</v>
      </c>
      <c r="DA59" s="88">
        <f>SUMIF(WPB!$A$73:$A$78,'2007-2008'!DA$7,WPB!E$73:E$78)</f>
        <v>14065</v>
      </c>
      <c r="DB59" s="88">
        <f>SUMIF(WPB!$A$73:$A$78,'2007-2008'!DB$7,WPB!F$73:F$78)</f>
        <v>16410</v>
      </c>
      <c r="DC59" s="88">
        <f>SUMIF(WPB!$A$73:$A$78,'2007-2008'!DC$7,WPB!G$73:G$78)</f>
        <v>17322</v>
      </c>
      <c r="DD59" s="88">
        <f>SUMIF(WPB!$A$73:$A$78,'2007-2008'!DD$7,WPB!H$73:H$78)</f>
        <v>20776</v>
      </c>
      <c r="DE59" s="88">
        <f>SUMIF(WPB!$A$73:$A$78,'2007-2008'!DE$7,WPB!I$73:I$78)</f>
        <v>21574</v>
      </c>
      <c r="DF59" s="88">
        <f>SUMIF(WPB!$A$73:$A$78,'2007-2008'!DF$7,WPB!J$73:J$78)</f>
        <v>25362</v>
      </c>
      <c r="DG59" s="88">
        <f>SUMIF(WPB!$A$73:$A$78,'2007-2008'!DG$7,WPB!K$73:K$78)</f>
        <v>29371</v>
      </c>
      <c r="DH59" s="88">
        <f>SUMIF(WPB!$A$73:$A$78,'2007-2008'!DH$7,WPB!L$73:L$78)</f>
        <v>24017</v>
      </c>
      <c r="DI59" s="88">
        <f>SUMIF(WPB!$A$73:$A$78,'2007-2008'!DI$7,WPB!M$73:M$78)</f>
        <v>26843</v>
      </c>
      <c r="DJ59" s="88">
        <f>SUMIF(WPB!$A$73:$A$78,'2007-2008'!DJ$7,WPB!N$73:N$78)</f>
        <v>25706</v>
      </c>
      <c r="DK59" s="88">
        <f>SUMIF(WPB!$A$73:$A$78,'2007-2008'!DK$7,WPB!O$73:O$78)</f>
        <v>21575</v>
      </c>
      <c r="DN59" s="88">
        <f>SUMIF(WPB!$A$73:$A$78,'2007-2008'!DN$7,WPB!D$73:D$78)</f>
        <v>20274</v>
      </c>
      <c r="DO59" s="88">
        <f>SUMIF(WPB!$A$73:$A$78,'2007-2008'!DO$7,WPB!E$73:E$78)</f>
        <v>18952</v>
      </c>
      <c r="DP59" s="88">
        <f>SUMIF(WPB!$A$73:$A$78,'2007-2008'!DP$7,WPB!F$73:F$78)</f>
        <v>20607</v>
      </c>
      <c r="DQ59" s="88">
        <f>SUMIF(WPB!$A$73:$A$78,'2007-2008'!DQ$7,WPB!G$73:G$78)</f>
        <v>22298</v>
      </c>
      <c r="DR59" s="88">
        <f>SUMIF(WPB!$A$73:$A$78,'2007-2008'!DR$7,WPB!H$73:H$78)</f>
        <v>25165</v>
      </c>
      <c r="DS59" s="88">
        <f>SUMIF(WPB!$A$73:$A$78,'2007-2008'!DS$7,WPB!I$73:I$78)</f>
        <v>25474</v>
      </c>
      <c r="DT59" s="88">
        <f>SUMIF(WPB!$A$73:$A$78,'2007-2008'!DT$7,WPB!J$73:J$78)</f>
        <v>29576</v>
      </c>
      <c r="DU59" s="88">
        <f>SUMIF(WPB!$A$73:$A$78,'2007-2008'!DU$7,WPB!K$73:K$78)</f>
        <v>33325</v>
      </c>
      <c r="DV59" s="88">
        <f>SUMIF(WPB!$A$73:$A$78,'2007-2008'!DV$7,WPB!L$73:L$78)</f>
        <v>28515</v>
      </c>
      <c r="DW59" s="88">
        <f>SUMIF(WPB!$A$73:$A$78,'2007-2008'!DW$7,WPB!M$73:M$78)</f>
        <v>28490</v>
      </c>
      <c r="DX59" s="88">
        <f>SUMIF(WPB!$A$73:$A$78,'2007-2008'!DX$7,WPB!N$73:N$78)</f>
        <v>23633</v>
      </c>
      <c r="DY59" s="88">
        <f>SUMIF(WPB!$A$73:$A$78,'2007-2008'!DY$7,WPB!O$73:O$78)</f>
        <v>21155</v>
      </c>
      <c r="DZ59"/>
    </row>
    <row r="60" spans="1:130" s="12" customFormat="1" ht="15.6">
      <c r="A60" s="101" t="str">
        <f>+CW61</f>
        <v>Whirlpool Rapids Bridge</v>
      </c>
      <c r="B60" s="29" t="s">
        <v>7</v>
      </c>
      <c r="C60" s="87">
        <f>+CZ60</f>
        <v>0</v>
      </c>
      <c r="D60" s="87">
        <f ca="1">OFFSET(CZ60,0,14,1,1)</f>
        <v>0</v>
      </c>
      <c r="E60" s="87">
        <f ca="1">SUM(D60-C60)</f>
        <v>0</v>
      </c>
      <c r="F60" s="22">
        <f ca="1">IF(E60=0,0,IF(C60=0,1,E60/C60))</f>
        <v>0</v>
      </c>
      <c r="G60" s="87">
        <f>SUMIF($C$6:F$6,G$5,$C60:F60)</f>
        <v>0</v>
      </c>
      <c r="H60" s="87">
        <f ca="1">SUMIF($C$6:G$6,H$5,$C60:G60)</f>
        <v>0</v>
      </c>
      <c r="I60" s="87">
        <f ca="1">SUM(H60-G60)</f>
        <v>0</v>
      </c>
      <c r="J60" s="22">
        <f ca="1">IF(I60=0,0,IF(G60=0,1,I60/G60))</f>
        <v>0</v>
      </c>
      <c r="K60" s="87">
        <f>+DA60</f>
        <v>0</v>
      </c>
      <c r="L60" s="87">
        <f ca="1">OFFSET(DA60,0,14,1,1)</f>
        <v>0</v>
      </c>
      <c r="M60" s="87">
        <f ca="1">SUM(L60-K60)</f>
        <v>0</v>
      </c>
      <c r="N60" s="22">
        <f ca="1">IF(M60=0,0,IF(K60=0,1,M60/K60))</f>
        <v>0</v>
      </c>
      <c r="O60" s="87">
        <f>SUMIF($C$6:N$6,O$5,$C60:N60)</f>
        <v>0</v>
      </c>
      <c r="P60" s="87">
        <f ca="1">SUMIF($C$6:O$6,P$5,$C60:O60)</f>
        <v>0</v>
      </c>
      <c r="Q60" s="87">
        <f ca="1">SUM(P60-O60)</f>
        <v>0</v>
      </c>
      <c r="R60" s="22">
        <f ca="1">IF(Q60=0,0,IF(O60=0,1,Q60/O60))</f>
        <v>0</v>
      </c>
      <c r="S60" s="87">
        <f>+DB60</f>
        <v>0</v>
      </c>
      <c r="T60" s="87">
        <f ca="1">OFFSET(DB60,0,14,1,1)</f>
        <v>0</v>
      </c>
      <c r="U60" s="87">
        <f ca="1">SUM(T60-S60)</f>
        <v>0</v>
      </c>
      <c r="V60" s="22">
        <f ca="1">IF(U60=0,0,IF(S60=0,1,U60/S60))</f>
        <v>0</v>
      </c>
      <c r="W60" s="87">
        <f>SUMIF($C$6:V$6,W$5,$C60:V60)</f>
        <v>0</v>
      </c>
      <c r="X60" s="87">
        <f ca="1">SUMIF($C$6:W$6,X$5,$C60:W60)</f>
        <v>0</v>
      </c>
      <c r="Y60" s="87">
        <f ca="1">SUM(X60-W60)</f>
        <v>0</v>
      </c>
      <c r="Z60" s="22">
        <f ca="1">IF(Y60=0,0,IF(W60=0,1,Y60/W60))</f>
        <v>0</v>
      </c>
      <c r="AA60" s="87">
        <f>+DC60</f>
        <v>0</v>
      </c>
      <c r="AB60" s="87">
        <f ca="1">OFFSET(DC60,0,14,1,1)</f>
        <v>0</v>
      </c>
      <c r="AC60" s="87">
        <f ca="1">SUM(AB60-AA60)</f>
        <v>0</v>
      </c>
      <c r="AD60" s="22">
        <f ca="1">IF(AC60=0,0,IF(AA60=0,1,AC60/AA60))</f>
        <v>0</v>
      </c>
      <c r="AE60" s="87">
        <f>SUMIF($C$6:AD$6,AE$5,$C60:AD60)</f>
        <v>0</v>
      </c>
      <c r="AF60" s="87">
        <f ca="1">SUMIF($C$6:AE$6,AF$5,$C60:AE60)</f>
        <v>0</v>
      </c>
      <c r="AG60" s="87">
        <f ca="1">SUM(AF60-AE60)</f>
        <v>0</v>
      </c>
      <c r="AH60" s="22">
        <f ca="1">IF(AG60=0,0,IF(AE60=0,1,AG60/AE60))</f>
        <v>0</v>
      </c>
      <c r="AI60" s="87">
        <f>+DD60</f>
        <v>0</v>
      </c>
      <c r="AJ60" s="87">
        <f ca="1">OFFSET(DD60,0,14,1,1)</f>
        <v>0</v>
      </c>
      <c r="AK60" s="87">
        <f ca="1">SUM(AJ60-AI60)</f>
        <v>0</v>
      </c>
      <c r="AL60" s="22">
        <f ca="1">IF(AK60=0,0,IF(AI60=0,1,AK60/AI60))</f>
        <v>0</v>
      </c>
      <c r="AM60" s="87">
        <f>SUMIF($C$6:AL$6,AM$5,$C60:AL60)</f>
        <v>0</v>
      </c>
      <c r="AN60" s="87">
        <f ca="1">SUMIF($C$6:AM$6,AN$5,$C60:AM60)</f>
        <v>0</v>
      </c>
      <c r="AO60" s="87">
        <f ca="1">SUM(AN60-AM60)</f>
        <v>0</v>
      </c>
      <c r="AP60" s="22">
        <f ca="1">IF(AO60=0,0,IF(AM60=0,1,AO60/AM60))</f>
        <v>0</v>
      </c>
      <c r="AQ60" s="87">
        <f>+DE60</f>
        <v>0</v>
      </c>
      <c r="AR60" s="87">
        <f ca="1">OFFSET(DE60,0,14,1,1)</f>
        <v>0</v>
      </c>
      <c r="AS60" s="87">
        <f ca="1">SUM(AR60-AQ60)</f>
        <v>0</v>
      </c>
      <c r="AT60" s="22">
        <f ca="1">IF(AS60=0,0,IF(AQ60=0,1,AS60/AQ60))</f>
        <v>0</v>
      </c>
      <c r="AU60" s="87">
        <f>SUMIF($C$6:AT$6,AU$5,$C60:AT60)</f>
        <v>0</v>
      </c>
      <c r="AV60" s="87">
        <f ca="1">SUMIF($C$6:AU$6,AV$5,$C60:AU60)</f>
        <v>0</v>
      </c>
      <c r="AW60" s="87">
        <f ca="1">SUM(AV60-AU60)</f>
        <v>0</v>
      </c>
      <c r="AX60" s="22">
        <f ca="1">IF(AW60=0,0,IF(AU60=0,1,AW60/AU60))</f>
        <v>0</v>
      </c>
      <c r="AY60" s="87">
        <f>+DF60</f>
        <v>0</v>
      </c>
      <c r="AZ60" s="87">
        <f ca="1">OFFSET(DF60,0,14,1,1)</f>
        <v>0</v>
      </c>
      <c r="BA60" s="87">
        <f ca="1">SUM(AZ60-AY60)</f>
        <v>0</v>
      </c>
      <c r="BB60" s="22">
        <f ca="1">IF(BA60=0,0,IF(AY60=0,1,BA60/AY60))</f>
        <v>0</v>
      </c>
      <c r="BC60" s="87">
        <f>SUMIF($C$6:BB$6,BC$5,$C60:BB60)</f>
        <v>0</v>
      </c>
      <c r="BD60" s="87">
        <f ca="1">SUMIF($C$6:BC$6,BD$5,$C60:BC60)</f>
        <v>0</v>
      </c>
      <c r="BE60" s="87">
        <f ca="1">SUM(BD60-BC60)</f>
        <v>0</v>
      </c>
      <c r="BF60" s="22">
        <f ca="1">IF(BE60=0,0,IF(BC60=0,1,BE60/BC60))</f>
        <v>0</v>
      </c>
      <c r="BG60" s="87">
        <f>+DG60</f>
        <v>0</v>
      </c>
      <c r="BH60" s="87">
        <f ca="1">OFFSET(DG60,0,14,1,1)</f>
        <v>0</v>
      </c>
      <c r="BI60" s="87">
        <f ca="1">SUM(BH60-BG60)</f>
        <v>0</v>
      </c>
      <c r="BJ60" s="22">
        <f ca="1">IF(BI60=0,0,IF(BG60=0,1,BI60/BG60))</f>
        <v>0</v>
      </c>
      <c r="BK60" s="87">
        <f>SUMIF($C$6:BJ$6,BK$5,$C60:BJ60)</f>
        <v>0</v>
      </c>
      <c r="BL60" s="87">
        <f ca="1">SUMIF($C$6:BK$6,BL$5,$C60:BK60)</f>
        <v>0</v>
      </c>
      <c r="BM60" s="87">
        <f ca="1">SUM(BL60-BK60)</f>
        <v>0</v>
      </c>
      <c r="BN60" s="22">
        <f ca="1">IF(BM60=0,0,IF(BK60=0,1,BM60/BK60))</f>
        <v>0</v>
      </c>
      <c r="BO60" s="87">
        <f>+DH60</f>
        <v>0</v>
      </c>
      <c r="BP60" s="87">
        <f ca="1">OFFSET(DH60,0,14,1,1)</f>
        <v>0</v>
      </c>
      <c r="BQ60" s="87">
        <f ca="1">SUM(BP60-BO60)</f>
        <v>0</v>
      </c>
      <c r="BR60" s="22">
        <f ca="1">IF(BQ60=0,0,IF(BO60=0,1,BQ60/BO60))</f>
        <v>0</v>
      </c>
      <c r="BS60" s="87">
        <f>SUMIF($C$6:BR$6,BS$5,$C60:BR60)</f>
        <v>0</v>
      </c>
      <c r="BT60" s="87">
        <f ca="1">SUMIF($C$6:BS$6,BT$5,$C60:BS60)</f>
        <v>0</v>
      </c>
      <c r="BU60" s="87">
        <f ca="1">SUM(BT60-BS60)</f>
        <v>0</v>
      </c>
      <c r="BV60" s="22">
        <f ca="1">IF(BU60=0,0,IF(BS60=0,1,BU60/BS60))</f>
        <v>0</v>
      </c>
      <c r="BW60" s="87">
        <f>+DI60</f>
        <v>0</v>
      </c>
      <c r="BX60" s="87">
        <f ca="1">OFFSET(DI60,0,14,1,1)</f>
        <v>0</v>
      </c>
      <c r="BY60" s="87">
        <f ca="1">SUM(BX60-BW60)</f>
        <v>0</v>
      </c>
      <c r="BZ60" s="22">
        <f ca="1">IF(BY60=0,0,IF(BW60=0,1,BY60/BW60))</f>
        <v>0</v>
      </c>
      <c r="CA60" s="87">
        <f>SUMIF($C$6:BZ$6,CA$5,$C60:BZ60)</f>
        <v>0</v>
      </c>
      <c r="CB60" s="87">
        <f ca="1">SUMIF($C$6:CA$6,CB$5,$C60:CA60)</f>
        <v>0</v>
      </c>
      <c r="CC60" s="87">
        <f ca="1">SUM(CB60-CA60)</f>
        <v>0</v>
      </c>
      <c r="CD60" s="22">
        <f ca="1">IF(CC60=0,0,IF(CA60=0,1,CC60/CA60))</f>
        <v>0</v>
      </c>
      <c r="CE60" s="87">
        <f>+DJ60</f>
        <v>0</v>
      </c>
      <c r="CF60" s="87">
        <f ca="1">OFFSET(DJ60,0,14,1,1)</f>
        <v>0</v>
      </c>
      <c r="CG60" s="87">
        <f ca="1">SUM(CF60-CE60)</f>
        <v>0</v>
      </c>
      <c r="CH60" s="22">
        <f ca="1">IF(CG60=0,0,IF(CE60=0,1,CG60/CE60))</f>
        <v>0</v>
      </c>
      <c r="CI60" s="87">
        <f>SUMIF($C$6:CH$6,CI$5,$C60:CH60)</f>
        <v>0</v>
      </c>
      <c r="CJ60" s="87">
        <f ca="1">SUMIF($C$6:CI$6,CJ$5,$C60:CI60)</f>
        <v>0</v>
      </c>
      <c r="CK60" s="87">
        <f ca="1">SUM(CJ60-CI60)</f>
        <v>0</v>
      </c>
      <c r="CL60" s="22">
        <f ca="1">IF(CK60=0,0,IF(CI60=0,1,CK60/CI60))</f>
        <v>0</v>
      </c>
      <c r="CM60" s="87">
        <f>+DK60</f>
        <v>0</v>
      </c>
      <c r="CN60" s="87">
        <f ca="1">OFFSET(DK60,0,14,1,1)</f>
        <v>0</v>
      </c>
      <c r="CO60" s="87">
        <f ca="1">SUM(CN60-CM60)</f>
        <v>0</v>
      </c>
      <c r="CP60" s="22">
        <f ca="1">IF(CO60=0,0,IF(CM60=0,1,CO60/CM60))</f>
        <v>0</v>
      </c>
      <c r="CQ60" s="87">
        <f>SUMIF($C$6:CP$6,CQ$5,$C60:CP60)</f>
        <v>0</v>
      </c>
      <c r="CR60" s="87">
        <f ca="1">SUMIF($C$6:CQ$6,CR$5,$C60:CQ60)</f>
        <v>0</v>
      </c>
      <c r="CS60" s="87">
        <f ca="1">SUM(CR60-CQ60)</f>
        <v>0</v>
      </c>
      <c r="CT60" s="22">
        <f ca="1">IF(CS60=0,0,IF(CQ60=0,1,CS60/CQ60))</f>
        <v>0</v>
      </c>
      <c r="CW60" s="12" t="s">
        <v>18</v>
      </c>
      <c r="CX60" s="81" t="s">
        <v>7</v>
      </c>
      <c r="CY60" s="16"/>
      <c r="CZ60" s="88">
        <f>SUMIF(WPB!$A$87:$A$92,'2007-2008'!CZ$7,WPB!D$87:D$92)</f>
        <v>0</v>
      </c>
      <c r="DA60" s="88">
        <f>SUMIF(WPB!$A$87:$A$92,'2007-2008'!DA$7,WPB!E$87:E$92)</f>
        <v>0</v>
      </c>
      <c r="DB60" s="88">
        <f>SUMIF(WPB!$A$87:$A$92,'2007-2008'!DB$7,WPB!F$87:F$92)</f>
        <v>0</v>
      </c>
      <c r="DC60" s="88">
        <f>SUMIF(WPB!$A$87:$A$92,'2007-2008'!DC$7,WPB!G$87:G$92)</f>
        <v>0</v>
      </c>
      <c r="DD60" s="88">
        <f>SUMIF(WPB!$A$87:$A$92,'2007-2008'!DD$7,WPB!H$87:H$92)</f>
        <v>0</v>
      </c>
      <c r="DE60" s="88">
        <f>SUMIF(WPB!$A$87:$A$92,'2007-2008'!DE$7,WPB!I$87:I$92)</f>
        <v>0</v>
      </c>
      <c r="DF60" s="88">
        <f>SUMIF(WPB!$A$87:$A$92,'2007-2008'!DF$7,WPB!J$87:J$92)</f>
        <v>0</v>
      </c>
      <c r="DG60" s="88">
        <f>SUMIF(WPB!$A$87:$A$92,'2007-2008'!DG$7,WPB!K$87:K$92)</f>
        <v>0</v>
      </c>
      <c r="DH60" s="88">
        <f>SUMIF(WPB!$A$87:$A$92,'2007-2008'!DH$7,WPB!L$87:L$92)</f>
        <v>0</v>
      </c>
      <c r="DI60" s="88">
        <f>SUMIF(WPB!$A$87:$A$92,'2007-2008'!DI$7,WPB!M$87:M$92)</f>
        <v>0</v>
      </c>
      <c r="DJ60" s="88">
        <f>SUMIF(WPB!$A$87:$A$92,'2007-2008'!DJ$7,WPB!N$87:N$92)</f>
        <v>0</v>
      </c>
      <c r="DK60" s="88">
        <f>SUMIF(WPB!$A$87:$A$92,'2007-2008'!DK$7,WPB!O$87:O$92)</f>
        <v>0</v>
      </c>
      <c r="DN60" s="88">
        <f>SUMIF(WPB!$A$87:$A$92,'2007-2008'!DN$7,WPB!D$87:D$92)</f>
        <v>0</v>
      </c>
      <c r="DO60" s="88">
        <f>SUMIF(WPB!$A$87:$A$92,'2007-2008'!DO$7,WPB!E$87:E$92)</f>
        <v>0</v>
      </c>
      <c r="DP60" s="88">
        <f>SUMIF(WPB!$A$87:$A$92,'2007-2008'!DP$7,WPB!F$87:F$92)</f>
        <v>0</v>
      </c>
      <c r="DQ60" s="88">
        <f>SUMIF(WPB!$A$87:$A$92,'2007-2008'!DQ$7,WPB!G$87:G$92)</f>
        <v>0</v>
      </c>
      <c r="DR60" s="88">
        <f>SUMIF(WPB!$A$87:$A$92,'2007-2008'!DR$7,WPB!H$87:H$92)</f>
        <v>0</v>
      </c>
      <c r="DS60" s="88">
        <f>SUMIF(WPB!$A$87:$A$92,'2007-2008'!DS$7,WPB!I$87:I$92)</f>
        <v>0</v>
      </c>
      <c r="DT60" s="88">
        <f>SUMIF(WPB!$A$87:$A$92,'2007-2008'!DT$7,WPB!J$87:J$92)</f>
        <v>0</v>
      </c>
      <c r="DU60" s="88">
        <f>SUMIF(WPB!$A$87:$A$92,'2007-2008'!DU$7,WPB!K$87:K$92)</f>
        <v>0</v>
      </c>
      <c r="DV60" s="88">
        <f>SUMIF(WPB!$A$87:$A$92,'2007-2008'!DV$7,WPB!L$87:L$92)</f>
        <v>0</v>
      </c>
      <c r="DW60" s="88">
        <f>SUMIF(WPB!$A$87:$A$92,'2007-2008'!DW$7,WPB!M$87:M$92)</f>
        <v>0</v>
      </c>
      <c r="DX60" s="88">
        <f>SUMIF(WPB!$A$87:$A$92,'2007-2008'!DX$7,WPB!N$87:N$92)</f>
        <v>0</v>
      </c>
      <c r="DY60" s="88">
        <f>SUMIF(WPB!$A$87:$A$92,'2007-2008'!DY$7,WPB!O$87:O$92)</f>
        <v>0</v>
      </c>
      <c r="DZ60"/>
    </row>
    <row r="61" spans="1:130" s="12" customFormat="1" ht="15.6">
      <c r="A61" s="100"/>
      <c r="B61" s="29" t="s">
        <v>8</v>
      </c>
      <c r="C61" s="87">
        <f>+CZ61</f>
        <v>0</v>
      </c>
      <c r="D61" s="87">
        <f ca="1">OFFSET(CZ61,0,14,1,1)</f>
        <v>0</v>
      </c>
      <c r="E61" s="87">
        <f ca="1">SUM(D61-C61)</f>
        <v>0</v>
      </c>
      <c r="F61" s="22">
        <f ca="1">IF(E61=0,0,IF(C61=0,1,E61/C61))</f>
        <v>0</v>
      </c>
      <c r="G61" s="87">
        <f>SUMIF($C$6:F$6,G$5,$C61:F61)</f>
        <v>0</v>
      </c>
      <c r="H61" s="87">
        <f ca="1">SUMIF($C$6:G$6,H$5,$C61:G61)</f>
        <v>0</v>
      </c>
      <c r="I61" s="87">
        <f ca="1">SUM(H61-G61)</f>
        <v>0</v>
      </c>
      <c r="J61" s="22">
        <f ca="1">IF(I61=0,0,IF(G61=0,1,I61/G61))</f>
        <v>0</v>
      </c>
      <c r="K61" s="87">
        <f>+DA61</f>
        <v>0</v>
      </c>
      <c r="L61" s="87">
        <f ca="1">OFFSET(DA61,0,14,1,1)</f>
        <v>0</v>
      </c>
      <c r="M61" s="87">
        <f ca="1">SUM(L61-K61)</f>
        <v>0</v>
      </c>
      <c r="N61" s="22">
        <f ca="1">IF(M61=0,0,IF(K61=0,1,M61/K61))</f>
        <v>0</v>
      </c>
      <c r="O61" s="87">
        <f>SUMIF($C$6:N$6,O$5,$C61:N61)</f>
        <v>0</v>
      </c>
      <c r="P61" s="87">
        <f ca="1">SUMIF($C$6:O$6,P$5,$C61:O61)</f>
        <v>0</v>
      </c>
      <c r="Q61" s="87">
        <f ca="1">SUM(P61-O61)</f>
        <v>0</v>
      </c>
      <c r="R61" s="22">
        <f ca="1">IF(Q61=0,0,IF(O61=0,1,Q61/O61))</f>
        <v>0</v>
      </c>
      <c r="S61" s="87">
        <f>+DB61</f>
        <v>0</v>
      </c>
      <c r="T61" s="87">
        <f ca="1">OFFSET(DB61,0,14,1,1)</f>
        <v>0</v>
      </c>
      <c r="U61" s="87">
        <f ca="1">SUM(T61-S61)</f>
        <v>0</v>
      </c>
      <c r="V61" s="22">
        <f ca="1">IF(U61=0,0,IF(S61=0,1,U61/S61))</f>
        <v>0</v>
      </c>
      <c r="W61" s="87">
        <f>SUMIF($C$6:V$6,W$5,$C61:V61)</f>
        <v>0</v>
      </c>
      <c r="X61" s="87">
        <f ca="1">SUMIF($C$6:W$6,X$5,$C61:W61)</f>
        <v>0</v>
      </c>
      <c r="Y61" s="87">
        <f ca="1">SUM(X61-W61)</f>
        <v>0</v>
      </c>
      <c r="Z61" s="22">
        <f ca="1">IF(Y61=0,0,IF(W61=0,1,Y61/W61))</f>
        <v>0</v>
      </c>
      <c r="AA61" s="87">
        <f>+DC61</f>
        <v>0</v>
      </c>
      <c r="AB61" s="87">
        <f ca="1">OFFSET(DC61,0,14,1,1)</f>
        <v>0</v>
      </c>
      <c r="AC61" s="87">
        <f ca="1">SUM(AB61-AA61)</f>
        <v>0</v>
      </c>
      <c r="AD61" s="22">
        <f ca="1">IF(AC61=0,0,IF(AA61=0,1,AC61/AA61))</f>
        <v>0</v>
      </c>
      <c r="AE61" s="87">
        <f>SUMIF($C$6:AD$6,AE$5,$C61:AD61)</f>
        <v>0</v>
      </c>
      <c r="AF61" s="87">
        <f ca="1">SUMIF($C$6:AE$6,AF$5,$C61:AE61)</f>
        <v>0</v>
      </c>
      <c r="AG61" s="87">
        <f ca="1">SUM(AF61-AE61)</f>
        <v>0</v>
      </c>
      <c r="AH61" s="22">
        <f ca="1">IF(AG61=0,0,IF(AE61=0,1,AG61/AE61))</f>
        <v>0</v>
      </c>
      <c r="AI61" s="87">
        <f>+DD61</f>
        <v>0</v>
      </c>
      <c r="AJ61" s="87">
        <f ca="1">OFFSET(DD61,0,14,1,1)</f>
        <v>0</v>
      </c>
      <c r="AK61" s="87">
        <f ca="1">SUM(AJ61-AI61)</f>
        <v>0</v>
      </c>
      <c r="AL61" s="22">
        <f ca="1">IF(AK61=0,0,IF(AI61=0,1,AK61/AI61))</f>
        <v>0</v>
      </c>
      <c r="AM61" s="87">
        <f>SUMIF($C$6:AL$6,AM$5,$C61:AL61)</f>
        <v>0</v>
      </c>
      <c r="AN61" s="87">
        <f ca="1">SUMIF($C$6:AM$6,AN$5,$C61:AM61)</f>
        <v>0</v>
      </c>
      <c r="AO61" s="87">
        <f ca="1">SUM(AN61-AM61)</f>
        <v>0</v>
      </c>
      <c r="AP61" s="22">
        <f ca="1">IF(AO61=0,0,IF(AM61=0,1,AO61/AM61))</f>
        <v>0</v>
      </c>
      <c r="AQ61" s="87">
        <f>+DE61</f>
        <v>0</v>
      </c>
      <c r="AR61" s="87">
        <f ca="1">OFFSET(DE61,0,14,1,1)</f>
        <v>0</v>
      </c>
      <c r="AS61" s="87">
        <f ca="1">SUM(AR61-AQ61)</f>
        <v>0</v>
      </c>
      <c r="AT61" s="22">
        <f ca="1">IF(AS61=0,0,IF(AQ61=0,1,AS61/AQ61))</f>
        <v>0</v>
      </c>
      <c r="AU61" s="87">
        <f>SUMIF($C$6:AT$6,AU$5,$C61:AT61)</f>
        <v>0</v>
      </c>
      <c r="AV61" s="87">
        <f ca="1">SUMIF($C$6:AU$6,AV$5,$C61:AU61)</f>
        <v>0</v>
      </c>
      <c r="AW61" s="87">
        <f ca="1">SUM(AV61-AU61)</f>
        <v>0</v>
      </c>
      <c r="AX61" s="22">
        <f ca="1">IF(AW61=0,0,IF(AU61=0,1,AW61/AU61))</f>
        <v>0</v>
      </c>
      <c r="AY61" s="87">
        <f>+DF61</f>
        <v>0</v>
      </c>
      <c r="AZ61" s="87">
        <f ca="1">OFFSET(DF61,0,14,1,1)</f>
        <v>0</v>
      </c>
      <c r="BA61" s="87">
        <f ca="1">SUM(AZ61-AY61)</f>
        <v>0</v>
      </c>
      <c r="BB61" s="22">
        <f ca="1">IF(BA61=0,0,IF(AY61=0,1,BA61/AY61))</f>
        <v>0</v>
      </c>
      <c r="BC61" s="87">
        <f>SUMIF($C$6:BB$6,BC$5,$C61:BB61)</f>
        <v>0</v>
      </c>
      <c r="BD61" s="87">
        <f ca="1">SUMIF($C$6:BC$6,BD$5,$C61:BC61)</f>
        <v>0</v>
      </c>
      <c r="BE61" s="87">
        <f ca="1">SUM(BD61-BC61)</f>
        <v>0</v>
      </c>
      <c r="BF61" s="22">
        <f ca="1">IF(BE61=0,0,IF(BC61=0,1,BE61/BC61))</f>
        <v>0</v>
      </c>
      <c r="BG61" s="87">
        <f>+DG61</f>
        <v>0</v>
      </c>
      <c r="BH61" s="87">
        <f ca="1">OFFSET(DG61,0,14,1,1)</f>
        <v>0</v>
      </c>
      <c r="BI61" s="87">
        <f ca="1">SUM(BH61-BG61)</f>
        <v>0</v>
      </c>
      <c r="BJ61" s="22">
        <f ca="1">IF(BI61=0,0,IF(BG61=0,1,BI61/BG61))</f>
        <v>0</v>
      </c>
      <c r="BK61" s="87">
        <f>SUMIF($C$6:BJ$6,BK$5,$C61:BJ61)</f>
        <v>0</v>
      </c>
      <c r="BL61" s="87">
        <f ca="1">SUMIF($C$6:BK$6,BL$5,$C61:BK61)</f>
        <v>0</v>
      </c>
      <c r="BM61" s="87">
        <f ca="1">SUM(BL61-BK61)</f>
        <v>0</v>
      </c>
      <c r="BN61" s="22">
        <f ca="1">IF(BM61=0,0,IF(BK61=0,1,BM61/BK61))</f>
        <v>0</v>
      </c>
      <c r="BO61" s="87">
        <f>+DH61</f>
        <v>0</v>
      </c>
      <c r="BP61" s="87">
        <f ca="1">OFFSET(DH61,0,14,1,1)</f>
        <v>0</v>
      </c>
      <c r="BQ61" s="87">
        <f ca="1">SUM(BP61-BO61)</f>
        <v>0</v>
      </c>
      <c r="BR61" s="22">
        <f ca="1">IF(BQ61=0,0,IF(BO61=0,1,BQ61/BO61))</f>
        <v>0</v>
      </c>
      <c r="BS61" s="87">
        <f>SUMIF($C$6:BR$6,BS$5,$C61:BR61)</f>
        <v>0</v>
      </c>
      <c r="BT61" s="87">
        <f ca="1">SUMIF($C$6:BS$6,BT$5,$C61:BS61)</f>
        <v>0</v>
      </c>
      <c r="BU61" s="87">
        <f ca="1">SUM(BT61-BS61)</f>
        <v>0</v>
      </c>
      <c r="BV61" s="22">
        <f ca="1">IF(BU61=0,0,IF(BS61=0,1,BU61/BS61))</f>
        <v>0</v>
      </c>
      <c r="BW61" s="87">
        <f>+DI61</f>
        <v>0</v>
      </c>
      <c r="BX61" s="87">
        <f ca="1">OFFSET(DI61,0,14,1,1)</f>
        <v>0</v>
      </c>
      <c r="BY61" s="87">
        <f ca="1">SUM(BX61-BW61)</f>
        <v>0</v>
      </c>
      <c r="BZ61" s="22">
        <f ca="1">IF(BY61=0,0,IF(BW61=0,1,BY61/BW61))</f>
        <v>0</v>
      </c>
      <c r="CA61" s="87">
        <f>SUMIF($C$6:BZ$6,CA$5,$C61:BZ61)</f>
        <v>0</v>
      </c>
      <c r="CB61" s="87">
        <f ca="1">SUMIF($C$6:CA$6,CB$5,$C61:CA61)</f>
        <v>0</v>
      </c>
      <c r="CC61" s="87">
        <f ca="1">SUM(CB61-CA61)</f>
        <v>0</v>
      </c>
      <c r="CD61" s="22">
        <f ca="1">IF(CC61=0,0,IF(CA61=0,1,CC61/CA61))</f>
        <v>0</v>
      </c>
      <c r="CE61" s="87">
        <f>+DJ61</f>
        <v>0</v>
      </c>
      <c r="CF61" s="87">
        <f ca="1">OFFSET(DJ61,0,14,1,1)</f>
        <v>0</v>
      </c>
      <c r="CG61" s="87">
        <f ca="1">SUM(CF61-CE61)</f>
        <v>0</v>
      </c>
      <c r="CH61" s="22">
        <f ca="1">IF(CG61=0,0,IF(CE61=0,1,CG61/CE61))</f>
        <v>0</v>
      </c>
      <c r="CI61" s="87">
        <f>SUMIF($C$6:CH$6,CI$5,$C61:CH61)</f>
        <v>0</v>
      </c>
      <c r="CJ61" s="87">
        <f ca="1">SUMIF($C$6:CI$6,CJ$5,$C61:CI61)</f>
        <v>0</v>
      </c>
      <c r="CK61" s="87">
        <f ca="1">SUM(CJ61-CI61)</f>
        <v>0</v>
      </c>
      <c r="CL61" s="22">
        <f ca="1">IF(CK61=0,0,IF(CI61=0,1,CK61/CI61))</f>
        <v>0</v>
      </c>
      <c r="CM61" s="87">
        <f>+DK61</f>
        <v>0</v>
      </c>
      <c r="CN61" s="87">
        <f ca="1">OFFSET(DK61,0,14,1,1)</f>
        <v>0</v>
      </c>
      <c r="CO61" s="87">
        <f ca="1">SUM(CN61-CM61)</f>
        <v>0</v>
      </c>
      <c r="CP61" s="22">
        <f ca="1">IF(CO61=0,0,IF(CM61=0,1,CO61/CM61))</f>
        <v>0</v>
      </c>
      <c r="CQ61" s="87">
        <f>SUMIF($C$6:CP$6,CQ$5,$C61:CP61)</f>
        <v>0</v>
      </c>
      <c r="CR61" s="87">
        <f ca="1">SUMIF($C$6:CQ$6,CR$5,$C61:CQ61)</f>
        <v>0</v>
      </c>
      <c r="CS61" s="87">
        <f ca="1">SUM(CR61-CQ61)</f>
        <v>0</v>
      </c>
      <c r="CT61" s="22">
        <f ca="1">IF(CS61=0,0,IF(CQ61=0,1,CS61/CQ61))</f>
        <v>0</v>
      </c>
      <c r="CW61" s="12" t="s">
        <v>18</v>
      </c>
      <c r="CX61" s="81" t="s">
        <v>8</v>
      </c>
      <c r="CY61" s="16"/>
      <c r="CZ61" s="88">
        <f>SUMIF(WPB!$A$101:$A$106,'2007-2008'!CZ$7,WPB!D$101:D$106)</f>
        <v>0</v>
      </c>
      <c r="DA61" s="88">
        <f>SUMIF(WPB!$A$101:$A$106,'2007-2008'!DA$7,WPB!E$101:E$106)</f>
        <v>0</v>
      </c>
      <c r="DB61" s="88">
        <f>SUMIF(WPB!$A$101:$A$106,'2007-2008'!DB$7,WPB!F$101:F$106)</f>
        <v>0</v>
      </c>
      <c r="DC61" s="88">
        <f>SUMIF(WPB!$A$101:$A$106,'2007-2008'!DC$7,WPB!G$101:G$106)</f>
        <v>0</v>
      </c>
      <c r="DD61" s="88">
        <f>SUMIF(WPB!$A$101:$A$106,'2007-2008'!DD$7,WPB!H$101:H$106)</f>
        <v>0</v>
      </c>
      <c r="DE61" s="88">
        <f>SUMIF(WPB!$A$101:$A$106,'2007-2008'!DE$7,WPB!I$101:I$106)</f>
        <v>0</v>
      </c>
      <c r="DF61" s="88">
        <f>SUMIF(WPB!$A$101:$A$106,'2007-2008'!DF$7,WPB!J$101:J$106)</f>
        <v>0</v>
      </c>
      <c r="DG61" s="88">
        <f>SUMIF(WPB!$A$101:$A$106,'2007-2008'!DG$7,WPB!K$101:K$106)</f>
        <v>0</v>
      </c>
      <c r="DH61" s="88">
        <f>SUMIF(WPB!$A$101:$A$106,'2007-2008'!DH$7,WPB!L$101:L$106)</f>
        <v>0</v>
      </c>
      <c r="DI61" s="88">
        <f>SUMIF(WPB!$A$101:$A$106,'2007-2008'!DI$7,WPB!M$101:M$106)</f>
        <v>0</v>
      </c>
      <c r="DJ61" s="88">
        <f>SUMIF(WPB!$A$101:$A$106,'2007-2008'!DJ$7,WPB!N$101:N$106)</f>
        <v>0</v>
      </c>
      <c r="DK61" s="88">
        <f>SUMIF(WPB!$A$101:$A$106,'2007-2008'!DK$7,WPB!O$101:O$106)</f>
        <v>0</v>
      </c>
      <c r="DN61" s="88">
        <f>SUMIF(WPB!$A$101:$A$106,'2007-2008'!DN$7,WPB!D$101:D$106)</f>
        <v>0</v>
      </c>
      <c r="DO61" s="88">
        <f>SUMIF(WPB!$A$101:$A$106,'2007-2008'!DO$7,WPB!E$101:E$106)</f>
        <v>0</v>
      </c>
      <c r="DP61" s="88">
        <f>SUMIF(WPB!$A$101:$A$106,'2007-2008'!DP$7,WPB!F$101:F$106)</f>
        <v>0</v>
      </c>
      <c r="DQ61" s="88">
        <f>SUMIF(WPB!$A$101:$A$106,'2007-2008'!DQ$7,WPB!G$101:G$106)</f>
        <v>0</v>
      </c>
      <c r="DR61" s="88">
        <f>SUMIF(WPB!$A$101:$A$106,'2007-2008'!DR$7,WPB!H$101:H$106)</f>
        <v>0</v>
      </c>
      <c r="DS61" s="88">
        <f>SUMIF(WPB!$A$101:$A$106,'2007-2008'!DS$7,WPB!I$101:I$106)</f>
        <v>0</v>
      </c>
      <c r="DT61" s="88">
        <f>SUMIF(WPB!$A$101:$A$106,'2007-2008'!DT$7,WPB!J$101:J$106)</f>
        <v>0</v>
      </c>
      <c r="DU61" s="88">
        <f>SUMIF(WPB!$A$101:$A$106,'2007-2008'!DU$7,WPB!K$101:K$106)</f>
        <v>0</v>
      </c>
      <c r="DV61" s="88">
        <f>SUMIF(WPB!$A$101:$A$106,'2007-2008'!DV$7,WPB!L$101:L$106)</f>
        <v>0</v>
      </c>
      <c r="DW61" s="88">
        <f>SUMIF(WPB!$A$101:$A$106,'2007-2008'!DW$7,WPB!M$101:M$106)</f>
        <v>0</v>
      </c>
      <c r="DX61" s="88">
        <f>SUMIF(WPB!$A$101:$A$106,'2007-2008'!DX$7,WPB!N$101:N$106)</f>
        <v>0</v>
      </c>
      <c r="DY61" s="88">
        <f>SUMIF(WPB!$A$101:$A$106,'2007-2008'!DY$7,WPB!O$101:O$106)</f>
        <v>0</v>
      </c>
      <c r="DZ61"/>
    </row>
    <row r="62" spans="1:130" s="16" customFormat="1" ht="15.6">
      <c r="A62" s="90"/>
      <c r="B62" s="27" t="s">
        <v>9</v>
      </c>
      <c r="C62" s="14">
        <f>+SUM(C59:C61)</f>
        <v>17152</v>
      </c>
      <c r="D62" s="14">
        <f ca="1">+SUM(D59:D61)</f>
        <v>20274</v>
      </c>
      <c r="E62" s="14">
        <f ca="1">SUM(E59:E61)</f>
        <v>3122</v>
      </c>
      <c r="F62" s="15">
        <f ca="1">IF(E62=0,0,IF(C62=0,1,E62/C62))</f>
        <v>0.18201958955223882</v>
      </c>
      <c r="G62" s="14">
        <f>SUM(G59:G61)</f>
        <v>17152</v>
      </c>
      <c r="H62" s="14">
        <f ca="1">SUM(H59:H61)</f>
        <v>20274</v>
      </c>
      <c r="I62" s="14">
        <f ca="1">SUM(I59:I61)</f>
        <v>3122</v>
      </c>
      <c r="J62" s="15">
        <f ca="1">IF(I62=0,0,IF(G62=0,1,I62/G62))</f>
        <v>0.18201958955223882</v>
      </c>
      <c r="K62" s="14">
        <f>+SUM(K59:K61)</f>
        <v>14065</v>
      </c>
      <c r="L62" s="14">
        <f ca="1">+SUM(L59:L61)</f>
        <v>18952</v>
      </c>
      <c r="M62" s="14">
        <f ca="1">SUM(M59:M61)</f>
        <v>4887</v>
      </c>
      <c r="N62" s="15">
        <f ca="1">IF(M62=0,0,IF(K62=0,1,M62/K62))</f>
        <v>0.34745822964806256</v>
      </c>
      <c r="O62" s="14">
        <f>SUM(O59:O61)</f>
        <v>31217</v>
      </c>
      <c r="P62" s="14">
        <f ca="1">SUM(P59:P61)</f>
        <v>39226</v>
      </c>
      <c r="Q62" s="14">
        <f ca="1">SUM(Q59:Q61)</f>
        <v>8009</v>
      </c>
      <c r="R62" s="15">
        <f ca="1">IF(Q62=0,0,IF(O62=0,1,Q62/O62))</f>
        <v>0.25655892622609477</v>
      </c>
      <c r="S62" s="14">
        <f>+SUM(S59:S61)</f>
        <v>16410</v>
      </c>
      <c r="T62" s="14">
        <f ca="1">+SUM(T59:T61)</f>
        <v>20607</v>
      </c>
      <c r="U62" s="14">
        <f ca="1">SUM(U59:U61)</f>
        <v>4197</v>
      </c>
      <c r="V62" s="15">
        <f ca="1">IF(U62=0,0,IF(S62=0,1,U62/S62))</f>
        <v>0.25575868372943328</v>
      </c>
      <c r="W62" s="14">
        <f>SUM(W59:W61)</f>
        <v>47627</v>
      </c>
      <c r="X62" s="14">
        <f ca="1">SUM(X59:X61)</f>
        <v>59833</v>
      </c>
      <c r="Y62" s="14">
        <f ca="1">SUM(Y59:Y61)</f>
        <v>12206</v>
      </c>
      <c r="Z62" s="15">
        <f ca="1">IF(Y62=0,0,IF(W62=0,1,Y62/W62))</f>
        <v>0.25628320070548216</v>
      </c>
      <c r="AA62" s="14">
        <f>+SUM(AA59:AA61)</f>
        <v>17322</v>
      </c>
      <c r="AB62" s="14">
        <f ca="1">+SUM(AB59:AB61)</f>
        <v>22298</v>
      </c>
      <c r="AC62" s="14">
        <f ca="1">SUM(AC59:AC61)</f>
        <v>4976</v>
      </c>
      <c r="AD62" s="15">
        <f ca="1">IF(AC62=0,0,IF(AA62=0,1,AC62/AA62))</f>
        <v>0.28726475002886503</v>
      </c>
      <c r="AE62" s="14">
        <f>SUM(AE59:AE61)</f>
        <v>64949</v>
      </c>
      <c r="AF62" s="14">
        <f ca="1">SUM(AF59:AF61)</f>
        <v>82131</v>
      </c>
      <c r="AG62" s="14">
        <f ca="1">SUM(AG59:AG61)</f>
        <v>17182</v>
      </c>
      <c r="AH62" s="15">
        <f ca="1">IF(AG62=0,0,IF(AE62=0,1,AG62/AE62))</f>
        <v>0.26454602842230057</v>
      </c>
      <c r="AI62" s="14">
        <f>+SUM(AI59:AI61)</f>
        <v>20776</v>
      </c>
      <c r="AJ62" s="14">
        <f ca="1">+SUM(AJ59:AJ61)</f>
        <v>25165</v>
      </c>
      <c r="AK62" s="14">
        <f ca="1">SUM(AK59:AK61)</f>
        <v>4389</v>
      </c>
      <c r="AL62" s="15">
        <f ca="1">IF(AK62=0,0,IF(AI62=0,1,AK62/AI62))</f>
        <v>0.2112533692722372</v>
      </c>
      <c r="AM62" s="14">
        <f>SUM(AM59:AM61)</f>
        <v>85725</v>
      </c>
      <c r="AN62" s="14">
        <f ca="1">SUM(AN59:AN61)</f>
        <v>107296</v>
      </c>
      <c r="AO62" s="14">
        <f ca="1">SUM(AO59:AO61)</f>
        <v>21571</v>
      </c>
      <c r="AP62" s="15">
        <f ca="1">IF(AO62=0,0,IF(AM62=0,1,AO62/AM62))</f>
        <v>0.25163021289005538</v>
      </c>
      <c r="AQ62" s="14">
        <f>+SUM(AQ59:AQ61)</f>
        <v>21574</v>
      </c>
      <c r="AR62" s="14">
        <f ca="1">+SUM(AR59:AR61)</f>
        <v>25474</v>
      </c>
      <c r="AS62" s="14">
        <f ca="1">SUM(AS59:AS61)</f>
        <v>3900</v>
      </c>
      <c r="AT62" s="15">
        <f ca="1">IF(AS62=0,0,IF(AQ62=0,1,AS62/AQ62))</f>
        <v>0.1807731528691944</v>
      </c>
      <c r="AU62" s="14">
        <f>SUM(AU59:AU61)</f>
        <v>107299</v>
      </c>
      <c r="AV62" s="14">
        <f ca="1">SUM(AV59:AV61)</f>
        <v>132770</v>
      </c>
      <c r="AW62" s="14">
        <f ca="1">SUM(AW59:AW61)</f>
        <v>25471</v>
      </c>
      <c r="AX62" s="15">
        <f ca="1">IF(AW62=0,0,IF(AU62=0,1,AW62/AU62))</f>
        <v>0.23738338661124522</v>
      </c>
      <c r="AY62" s="14">
        <f>+SUM(AY59:AY61)</f>
        <v>25362</v>
      </c>
      <c r="AZ62" s="14">
        <f ca="1">+SUM(AZ59:AZ61)</f>
        <v>29576</v>
      </c>
      <c r="BA62" s="14">
        <f ca="1">SUM(BA59:BA61)</f>
        <v>4214</v>
      </c>
      <c r="BB62" s="15">
        <f ca="1">IF(BA62=0,0,IF(AY62=0,1,BA62/AY62))</f>
        <v>0.16615408879425914</v>
      </c>
      <c r="BC62" s="14">
        <f>SUM(BC59:BC61)</f>
        <v>132661</v>
      </c>
      <c r="BD62" s="14">
        <f ca="1">SUM(BD59:BD61)</f>
        <v>162346</v>
      </c>
      <c r="BE62" s="14">
        <f ca="1">SUM(BE59:BE61)</f>
        <v>29685</v>
      </c>
      <c r="BF62" s="15">
        <f ca="1">IF(BE62=0,0,IF(BC62=0,1,BE62/BC62))</f>
        <v>0.22376583924438984</v>
      </c>
      <c r="BG62" s="14">
        <f>+SUM(BG59:BG61)</f>
        <v>29371</v>
      </c>
      <c r="BH62" s="14">
        <f ca="1">+SUM(BH59:BH61)</f>
        <v>33325</v>
      </c>
      <c r="BI62" s="14">
        <f ca="1">SUM(BI59:BI61)</f>
        <v>3954</v>
      </c>
      <c r="BJ62" s="15">
        <f ca="1">IF(BI62=0,0,IF(BG62=0,1,BI62/BG62))</f>
        <v>0.13462258690545095</v>
      </c>
      <c r="BK62" s="14">
        <f>SUM(BK59:BK61)</f>
        <v>162032</v>
      </c>
      <c r="BL62" s="14">
        <f ca="1">SUM(BL59:BL61)</f>
        <v>195671</v>
      </c>
      <c r="BM62" s="14">
        <f ca="1">SUM(BM59:BM61)</f>
        <v>33639</v>
      </c>
      <c r="BN62" s="15">
        <f ca="1">IF(BM62=0,0,IF(BK62=0,1,BM62/BK62))</f>
        <v>0.20760713933050262</v>
      </c>
      <c r="BO62" s="14">
        <f>+SUM(BO59:BO61)</f>
        <v>24017</v>
      </c>
      <c r="BP62" s="14">
        <f ca="1">+SUM(BP59:BP61)</f>
        <v>28515</v>
      </c>
      <c r="BQ62" s="14">
        <f ca="1">SUM(BQ59:BQ61)</f>
        <v>4498</v>
      </c>
      <c r="BR62" s="15">
        <f ca="1">IF(BQ62=0,0,IF(BO62=0,1,BQ62/BO62))</f>
        <v>0.18728400716159388</v>
      </c>
      <c r="BS62" s="14">
        <f>SUM(BS59:BS61)</f>
        <v>186049</v>
      </c>
      <c r="BT62" s="14">
        <f ca="1">SUM(BT59:BT61)</f>
        <v>224186</v>
      </c>
      <c r="BU62" s="14">
        <f ca="1">SUM(BU59:BU61)</f>
        <v>38137</v>
      </c>
      <c r="BV62" s="15">
        <f ca="1">IF(BU62=0,0,IF(BS62=0,1,BU62/BS62))</f>
        <v>0.20498363334390401</v>
      </c>
      <c r="BW62" s="14">
        <f>+SUM(BW59:BW61)</f>
        <v>26843</v>
      </c>
      <c r="BX62" s="14">
        <f ca="1">+SUM(BX59:BX61)</f>
        <v>28490</v>
      </c>
      <c r="BY62" s="14">
        <f ca="1">SUM(BY59:BY61)</f>
        <v>1647</v>
      </c>
      <c r="BZ62" s="15">
        <f ca="1">IF(BY62=0,0,IF(BW62=0,1,BY62/BW62))</f>
        <v>6.1356778303468314E-2</v>
      </c>
      <c r="CA62" s="14">
        <f>SUM(CA59:CA61)</f>
        <v>212892</v>
      </c>
      <c r="CB62" s="14">
        <f ca="1">SUM(CB59:CB61)</f>
        <v>252676</v>
      </c>
      <c r="CC62" s="14">
        <f ca="1">SUM(CC59:CC61)</f>
        <v>39784</v>
      </c>
      <c r="CD62" s="15">
        <f ca="1">IF(CC62=0,0,IF(CA62=0,1,CC62/CA62))</f>
        <v>0.18687409578565659</v>
      </c>
      <c r="CE62" s="14">
        <f>+SUM(CE59:CE61)</f>
        <v>25706</v>
      </c>
      <c r="CF62" s="14">
        <f ca="1">+SUM(CF59:CF61)</f>
        <v>23633</v>
      </c>
      <c r="CG62" s="14">
        <f ca="1">SUM(CG59:CG61)</f>
        <v>-2073</v>
      </c>
      <c r="CH62" s="15">
        <f ca="1">IF(CG62=0,0,IF(CE62=0,1,CG62/CE62))</f>
        <v>-8.0642651521045675E-2</v>
      </c>
      <c r="CI62" s="14">
        <f>SUM(CI59:CI61)</f>
        <v>238598</v>
      </c>
      <c r="CJ62" s="14">
        <f ca="1">SUM(CJ59:CJ61)</f>
        <v>276309</v>
      </c>
      <c r="CK62" s="14">
        <f ca="1">SUM(CK59:CK61)</f>
        <v>37711</v>
      </c>
      <c r="CL62" s="15">
        <f ca="1">IF(CK62=0,0,IF(CI62=0,1,CK62/CI62))</f>
        <v>0.15805245643299609</v>
      </c>
      <c r="CM62" s="14">
        <f>+SUM(CM59:CM61)</f>
        <v>21575</v>
      </c>
      <c r="CN62" s="14">
        <f ca="1">+SUM(CN59:CN61)</f>
        <v>21155</v>
      </c>
      <c r="CO62" s="14">
        <f ca="1">SUM(CO59:CO61)</f>
        <v>-420</v>
      </c>
      <c r="CP62" s="15">
        <f ca="1">IF(CO62=0,0,IF(CM62=0,1,CO62/CM62))</f>
        <v>-1.9466975666280417E-2</v>
      </c>
      <c r="CQ62" s="14">
        <f>SUM(CQ59:CQ61)</f>
        <v>260173</v>
      </c>
      <c r="CR62" s="14">
        <f ca="1">SUM(CR59:CR61)</f>
        <v>297464</v>
      </c>
      <c r="CS62" s="14">
        <f ca="1">SUM(CS59:CS61)</f>
        <v>37291</v>
      </c>
      <c r="CT62" s="15">
        <f ca="1">IF(CS62=0,0,IF(CQ62=0,1,CS62/CQ62))</f>
        <v>0.14333155246701235</v>
      </c>
    </row>
    <row r="63" spans="1:130" s="12" customFormat="1">
      <c r="A63" s="91"/>
      <c r="B63" s="28"/>
      <c r="C63" s="9"/>
      <c r="D63" s="9"/>
      <c r="E63" s="10"/>
      <c r="F63" s="11"/>
      <c r="G63" s="9"/>
      <c r="H63" s="13"/>
      <c r="I63" s="10"/>
      <c r="J63" s="11"/>
      <c r="K63" s="9"/>
      <c r="L63" s="9"/>
      <c r="M63" s="10"/>
      <c r="N63" s="11"/>
      <c r="O63" s="9"/>
      <c r="P63" s="13"/>
      <c r="Q63" s="10"/>
      <c r="R63" s="11"/>
      <c r="S63" s="9"/>
      <c r="T63" s="9"/>
      <c r="U63" s="10"/>
      <c r="V63" s="11"/>
      <c r="W63" s="9"/>
      <c r="X63" s="13"/>
      <c r="Y63" s="10"/>
      <c r="Z63" s="11"/>
      <c r="AA63" s="9"/>
      <c r="AB63" s="9"/>
      <c r="AC63" s="10"/>
      <c r="AD63" s="11"/>
      <c r="AE63" s="9"/>
      <c r="AF63" s="13"/>
      <c r="AG63" s="10"/>
      <c r="AH63" s="11"/>
      <c r="AI63" s="9"/>
      <c r="AJ63" s="9"/>
      <c r="AK63" s="10"/>
      <c r="AL63" s="11"/>
      <c r="AM63" s="9"/>
      <c r="AN63" s="13"/>
      <c r="AO63" s="10"/>
      <c r="AP63" s="11"/>
      <c r="AQ63" s="9"/>
      <c r="AR63" s="9"/>
      <c r="AS63" s="10"/>
      <c r="AT63" s="11"/>
      <c r="AU63" s="9"/>
      <c r="AV63" s="13"/>
      <c r="AW63" s="10"/>
      <c r="AX63" s="11"/>
      <c r="AY63" s="9"/>
      <c r="AZ63" s="9"/>
      <c r="BA63" s="10"/>
      <c r="BB63" s="11"/>
      <c r="BC63" s="9"/>
      <c r="BD63" s="13"/>
      <c r="BE63" s="10"/>
      <c r="BF63" s="11"/>
      <c r="BG63" s="9"/>
      <c r="BH63" s="9"/>
      <c r="BI63" s="10"/>
      <c r="BJ63" s="11"/>
      <c r="BK63" s="9"/>
      <c r="BL63" s="13"/>
      <c r="BM63" s="10"/>
      <c r="BN63" s="11"/>
      <c r="BO63" s="9"/>
      <c r="BP63" s="9"/>
      <c r="BQ63" s="10"/>
      <c r="BR63" s="11"/>
      <c r="BS63" s="9"/>
      <c r="BT63" s="13"/>
      <c r="BU63" s="10"/>
      <c r="BV63" s="11"/>
      <c r="BW63" s="9"/>
      <c r="BX63" s="9"/>
      <c r="BY63" s="10"/>
      <c r="BZ63" s="11"/>
      <c r="CA63" s="9"/>
      <c r="CB63" s="13"/>
      <c r="CC63" s="10"/>
      <c r="CD63" s="11"/>
      <c r="CE63" s="9"/>
      <c r="CF63" s="9"/>
      <c r="CG63" s="10"/>
      <c r="CH63" s="11"/>
      <c r="CI63" s="9"/>
      <c r="CJ63" s="13"/>
      <c r="CK63" s="10"/>
      <c r="CL63" s="11"/>
      <c r="CM63" s="9"/>
      <c r="CN63" s="9"/>
      <c r="CO63" s="10"/>
      <c r="CP63" s="11"/>
      <c r="CQ63" s="9"/>
      <c r="CR63" s="13"/>
      <c r="CS63" s="10"/>
      <c r="CT63" s="11"/>
    </row>
    <row r="64" spans="1:130" s="12" customFormat="1">
      <c r="A64" s="96" t="s">
        <v>19</v>
      </c>
      <c r="B64" s="31" t="s">
        <v>6</v>
      </c>
      <c r="C64" s="21">
        <f t="shared" ref="C64:E66" si="2">SUMIF($B$9:$B$63,$B64,C$9:C$63)</f>
        <v>2255928</v>
      </c>
      <c r="D64" s="21">
        <f t="shared" ca="1" si="2"/>
        <v>2114974</v>
      </c>
      <c r="E64" s="21">
        <f t="shared" ca="1" si="2"/>
        <v>-140954</v>
      </c>
      <c r="F64" s="22">
        <f ca="1">IF(E64=0,0,IF(C64=0,1,E64/C64))</f>
        <v>-6.2481604022823427E-2</v>
      </c>
      <c r="G64" s="21">
        <f t="shared" ref="G64:I66" si="3">SUMIF($B$9:$B$63,$B64,G$9:G$63)</f>
        <v>2255928</v>
      </c>
      <c r="H64" s="21">
        <f t="shared" ca="1" si="3"/>
        <v>2114974</v>
      </c>
      <c r="I64" s="21">
        <f t="shared" ca="1" si="3"/>
        <v>-140954</v>
      </c>
      <c r="J64" s="22">
        <f ca="1">IF(I64=0,0,IF(G64=0,1,I64/G64))</f>
        <v>-6.2481604022823427E-2</v>
      </c>
      <c r="K64" s="21">
        <f t="shared" ref="K64:M66" si="4">SUMIF($B$9:$B$63,$B64,K$9:K$63)</f>
        <v>1956076</v>
      </c>
      <c r="L64" s="21">
        <f t="shared" ca="1" si="4"/>
        <v>1998777</v>
      </c>
      <c r="M64" s="21">
        <f t="shared" ca="1" si="4"/>
        <v>42701</v>
      </c>
      <c r="N64" s="22">
        <f ca="1">IF(M64=0,0,IF(K64=0,1,M64/K64))</f>
        <v>2.1829928898468156E-2</v>
      </c>
      <c r="O64" s="21">
        <f t="shared" ref="O64:Q66" si="5">SUMIF($B$9:$B$63,$B64,O$9:O$63)</f>
        <v>4212004</v>
      </c>
      <c r="P64" s="21">
        <f t="shared" ca="1" si="5"/>
        <v>4113751</v>
      </c>
      <c r="Q64" s="21">
        <f t="shared" ca="1" si="5"/>
        <v>-98253</v>
      </c>
      <c r="R64" s="22">
        <f ca="1">IF(Q64=0,0,IF(O64=0,1,Q64/O64))</f>
        <v>-2.332690092412068E-2</v>
      </c>
      <c r="S64" s="21">
        <f t="shared" ref="S64:U66" si="6">SUMIF($B$9:$B$63,$B64,S$9:S$63)</f>
        <v>2496885</v>
      </c>
      <c r="T64" s="21">
        <f t="shared" ca="1" si="6"/>
        <v>2389895</v>
      </c>
      <c r="U64" s="21">
        <f t="shared" ca="1" si="6"/>
        <v>-106990</v>
      </c>
      <c r="V64" s="22">
        <f ca="1">IF(U64=0,0,IF(S64=0,1,U64/S64))</f>
        <v>-4.2849390340364092E-2</v>
      </c>
      <c r="W64" s="21">
        <f t="shared" ref="W64:Y66" si="7">SUMIF($B$9:$B$63,$B64,W$9:W$63)</f>
        <v>6708889</v>
      </c>
      <c r="X64" s="21">
        <f t="shared" ca="1" si="7"/>
        <v>6503646</v>
      </c>
      <c r="Y64" s="21">
        <f t="shared" ca="1" si="7"/>
        <v>-205243</v>
      </c>
      <c r="Z64" s="22">
        <f ca="1">IF(Y64=0,0,IF(W64=0,1,Y64/W64))</f>
        <v>-3.0592695750369398E-2</v>
      </c>
      <c r="AA64" s="21">
        <f t="shared" ref="AA64:AC66" si="8">SUMIF($B$9:$B$63,$B64,AA$9:AA$63)</f>
        <v>2466098</v>
      </c>
      <c r="AB64" s="21">
        <f t="shared" ca="1" si="8"/>
        <v>2373602</v>
      </c>
      <c r="AC64" s="21">
        <f t="shared" ca="1" si="8"/>
        <v>-92496</v>
      </c>
      <c r="AD64" s="22">
        <f ca="1">IF(AC64=0,0,IF(AA64=0,1,AC64/AA64))</f>
        <v>-3.750702526825779E-2</v>
      </c>
      <c r="AE64" s="21">
        <f t="shared" ref="AE64:AG66" si="9">SUMIF($B$9:$B$63,$B64,AE$9:AE$63)</f>
        <v>9174987</v>
      </c>
      <c r="AF64" s="21">
        <f t="shared" ca="1" si="9"/>
        <v>8877248</v>
      </c>
      <c r="AG64" s="21">
        <f t="shared" ca="1" si="9"/>
        <v>-297739</v>
      </c>
      <c r="AH64" s="22">
        <f ca="1">IF(AG64=0,0,IF(AE64=0,1,AG64/AE64))</f>
        <v>-3.2451163146062223E-2</v>
      </c>
      <c r="AI64" s="21">
        <f t="shared" ref="AI64:AK66" si="10">SUMIF($B$9:$B$63,$B64,AI$9:AI$63)</f>
        <v>2733522</v>
      </c>
      <c r="AJ64" s="21">
        <f t="shared" ca="1" si="10"/>
        <v>2682347</v>
      </c>
      <c r="AK64" s="21">
        <f t="shared" ca="1" si="10"/>
        <v>-51175</v>
      </c>
      <c r="AL64" s="22">
        <f ca="1">IF(AK64=0,0,IF(AI64=0,1,AK64/AI64))</f>
        <v>-1.8721268751449596E-2</v>
      </c>
      <c r="AM64" s="21">
        <f t="shared" ref="AM64:AO66" si="11">SUMIF($B$9:$B$63,$B64,AM$9:AM$63)</f>
        <v>11908509</v>
      </c>
      <c r="AN64" s="21">
        <f t="shared" ca="1" si="11"/>
        <v>11559595</v>
      </c>
      <c r="AO64" s="21">
        <f t="shared" ca="1" si="11"/>
        <v>-348914</v>
      </c>
      <c r="AP64" s="22">
        <f ca="1">IF(AO64=0,0,IF(AM64=0,1,AO64/AM64))</f>
        <v>-2.9299553789647385E-2</v>
      </c>
      <c r="AQ64" s="21">
        <f t="shared" ref="AQ64:AS66" si="12">SUMIF($B$9:$B$63,$B64,AQ$9:AQ$63)</f>
        <v>2889630</v>
      </c>
      <c r="AR64" s="21">
        <f t="shared" ca="1" si="12"/>
        <v>2703013</v>
      </c>
      <c r="AS64" s="21">
        <f t="shared" ca="1" si="12"/>
        <v>-186617</v>
      </c>
      <c r="AT64" s="22">
        <f ca="1">IF(AS64=0,0,IF(AQ64=0,1,AS64/AQ64))</f>
        <v>-6.4581624637064267E-2</v>
      </c>
      <c r="AU64" s="21">
        <f t="shared" ref="AU64:AW66" si="13">SUMIF($B$9:$B$63,$B64,AU$9:AU$63)</f>
        <v>14798139</v>
      </c>
      <c r="AV64" s="21">
        <f t="shared" ca="1" si="13"/>
        <v>14262608</v>
      </c>
      <c r="AW64" s="21">
        <f t="shared" ca="1" si="13"/>
        <v>-535531</v>
      </c>
      <c r="AX64" s="22">
        <f ca="1">IF(AW64=0,0,IF(AU64=0,1,AW64/AU64))</f>
        <v>-3.6189077559009276E-2</v>
      </c>
      <c r="AY64" s="21">
        <f t="shared" ref="AY64:BA66" si="14">SUMIF($B$9:$B$63,$B64,AY$9:AY$63)</f>
        <v>3329093</v>
      </c>
      <c r="AZ64" s="21">
        <f t="shared" ca="1" si="14"/>
        <v>3135571</v>
      </c>
      <c r="BA64" s="21">
        <f t="shared" ca="1" si="14"/>
        <v>-193522</v>
      </c>
      <c r="BB64" s="22">
        <f ca="1">IF(BA64=0,0,IF(AY64=0,1,BA64/AY64))</f>
        <v>-5.8130547869945356E-2</v>
      </c>
      <c r="BC64" s="21">
        <f t="shared" ref="BC64:BE66" si="15">SUMIF($B$9:$B$63,$B64,BC$9:BC$63)</f>
        <v>18127232</v>
      </c>
      <c r="BD64" s="21">
        <f t="shared" ca="1" si="15"/>
        <v>17398179</v>
      </c>
      <c r="BE64" s="21">
        <f t="shared" ca="1" si="15"/>
        <v>-729053</v>
      </c>
      <c r="BF64" s="22">
        <f ca="1">IF(BE64=0,0,IF(BC64=0,1,BE64/BC64))</f>
        <v>-4.0218661073019864E-2</v>
      </c>
      <c r="BG64" s="21">
        <f t="shared" ref="BG64:BI66" si="16">SUMIF($B$9:$B$63,$B64,BG$9:BG$63)</f>
        <v>3445018</v>
      </c>
      <c r="BH64" s="21">
        <f t="shared" ca="1" si="16"/>
        <v>3386699</v>
      </c>
      <c r="BI64" s="21">
        <f t="shared" ca="1" si="16"/>
        <v>-58319</v>
      </c>
      <c r="BJ64" s="22">
        <f ca="1">IF(BI64=0,0,IF(BG64=0,1,BI64/BG64))</f>
        <v>-1.6928503711736775E-2</v>
      </c>
      <c r="BK64" s="21">
        <f t="shared" ref="BK64:BM66" si="17">SUMIF($B$9:$B$63,$B64,BK$9:BK$63)</f>
        <v>21572250</v>
      </c>
      <c r="BL64" s="21">
        <f t="shared" ca="1" si="17"/>
        <v>20784878</v>
      </c>
      <c r="BM64" s="21">
        <f t="shared" ca="1" si="17"/>
        <v>-787372</v>
      </c>
      <c r="BN64" s="22">
        <f ca="1">IF(BM64=0,0,IF(BK64=0,1,BM64/BK64))</f>
        <v>-3.6499298867758344E-2</v>
      </c>
      <c r="BO64" s="21">
        <f t="shared" ref="BO64:BQ66" si="18">SUMIF($B$9:$B$63,$B64,BO$9:BO$63)</f>
        <v>2796173</v>
      </c>
      <c r="BP64" s="21">
        <f t="shared" ca="1" si="18"/>
        <v>2522065</v>
      </c>
      <c r="BQ64" s="21">
        <f t="shared" ca="1" si="18"/>
        <v>-274108</v>
      </c>
      <c r="BR64" s="22">
        <f ca="1">IF(BQ64=0,0,IF(BO64=0,1,BQ64/BO64))</f>
        <v>-9.8029699879084733E-2</v>
      </c>
      <c r="BS64" s="21">
        <f t="shared" ref="BS64:BU66" si="19">SUMIF($B$9:$B$63,$B64,BS$9:BS$63)</f>
        <v>24368423</v>
      </c>
      <c r="BT64" s="21">
        <f t="shared" ca="1" si="19"/>
        <v>23306943</v>
      </c>
      <c r="BU64" s="21">
        <f t="shared" ca="1" si="19"/>
        <v>-1061480</v>
      </c>
      <c r="BV64" s="22">
        <f ca="1">IF(BU64=0,0,IF(BS64=0,1,BU64/BS64))</f>
        <v>-4.3559650946636969E-2</v>
      </c>
      <c r="BW64" s="21">
        <f t="shared" ref="BW64:BY66" si="20">SUMIF($B$9:$B$63,$B64,BW$9:BW$63)</f>
        <v>2791641</v>
      </c>
      <c r="BX64" s="21">
        <f t="shared" ca="1" si="20"/>
        <v>2494868</v>
      </c>
      <c r="BY64" s="21">
        <f t="shared" ca="1" si="20"/>
        <v>-296773</v>
      </c>
      <c r="BZ64" s="22">
        <f ca="1">IF(BY64=0,0,IF(BW64=0,1,BY64/BW64))</f>
        <v>-0.10630772366504146</v>
      </c>
      <c r="CA64" s="21">
        <f t="shared" ref="CA64:CC66" si="21">SUMIF($B$9:$B$63,$B64,CA$9:CA$63)</f>
        <v>27160064</v>
      </c>
      <c r="CB64" s="21">
        <f t="shared" ca="1" si="21"/>
        <v>25801811</v>
      </c>
      <c r="CC64" s="21">
        <f t="shared" ca="1" si="21"/>
        <v>-1358253</v>
      </c>
      <c r="CD64" s="22">
        <f ca="1">IF(CC64=0,0,IF(CA64=0,1,CC64/CA64))</f>
        <v>-5.0009197327370067E-2</v>
      </c>
      <c r="CE64" s="21">
        <f t="shared" ref="CE64:CG66" si="22">SUMIF($B$9:$B$63,$B64,CE$9:CE$63)</f>
        <v>2585723</v>
      </c>
      <c r="CF64" s="21">
        <f t="shared" ca="1" si="22"/>
        <v>2226863</v>
      </c>
      <c r="CG64" s="21">
        <f t="shared" ca="1" si="22"/>
        <v>-358860</v>
      </c>
      <c r="CH64" s="22">
        <f ca="1">IF(CG64=0,0,IF(CE64=0,1,CG64/CE64))</f>
        <v>-0.13878516763009804</v>
      </c>
      <c r="CI64" s="21">
        <f t="shared" ref="CI64:CK66" si="23">SUMIF($B$9:$B$63,$B64,CI$9:CI$63)</f>
        <v>29745787</v>
      </c>
      <c r="CJ64" s="21">
        <f t="shared" ca="1" si="23"/>
        <v>28028674</v>
      </c>
      <c r="CK64" s="21">
        <f t="shared" ca="1" si="23"/>
        <v>-1717113</v>
      </c>
      <c r="CL64" s="22">
        <f ca="1">IF(CK64=0,0,IF(CI64=0,1,CK64/CI64))</f>
        <v>-5.7726258848017707E-2</v>
      </c>
      <c r="CM64" s="21">
        <f t="shared" ref="CM64:CO66" si="24">SUMIF($B$9:$B$63,$B64,CM$9:CM$63)</f>
        <v>2314568</v>
      </c>
      <c r="CN64" s="21">
        <f t="shared" ca="1" si="24"/>
        <v>2043376</v>
      </c>
      <c r="CO64" s="21">
        <f t="shared" ca="1" si="24"/>
        <v>-271192</v>
      </c>
      <c r="CP64" s="22">
        <f ca="1">IF(CO64=0,0,IF(CM64=0,1,CO64/CM64))</f>
        <v>-0.11716743686078784</v>
      </c>
      <c r="CQ64" s="21">
        <f t="shared" ref="CQ64:CS66" si="25">SUMIF($B$9:$B$63,$B64,CQ$9:CQ$63)</f>
        <v>32060355</v>
      </c>
      <c r="CR64" s="21">
        <f t="shared" ca="1" si="25"/>
        <v>30072050</v>
      </c>
      <c r="CS64" s="21">
        <f t="shared" ca="1" si="25"/>
        <v>-1988305</v>
      </c>
      <c r="CT64" s="22">
        <f ca="1">IF(CS64=0,0,IF(CQ64=0,1,CS64/CQ64))</f>
        <v>-6.2017560317095675E-2</v>
      </c>
    </row>
    <row r="65" spans="1:98" s="12" customFormat="1">
      <c r="A65" s="97"/>
      <c r="B65" s="29" t="s">
        <v>7</v>
      </c>
      <c r="C65" s="21">
        <f t="shared" si="2"/>
        <v>662832</v>
      </c>
      <c r="D65" s="21">
        <f t="shared" ca="1" si="2"/>
        <v>635935</v>
      </c>
      <c r="E65" s="21">
        <f t="shared" ca="1" si="2"/>
        <v>-26897</v>
      </c>
      <c r="F65" s="22">
        <f ca="1">IF(E65=0,0,IF(C65=0,1,E65/C65))</f>
        <v>-4.0578909889685467E-2</v>
      </c>
      <c r="G65" s="21">
        <f t="shared" si="3"/>
        <v>662832</v>
      </c>
      <c r="H65" s="21">
        <f t="shared" ca="1" si="3"/>
        <v>635935</v>
      </c>
      <c r="I65" s="21">
        <f t="shared" ca="1" si="3"/>
        <v>-26897</v>
      </c>
      <c r="J65" s="22">
        <f ca="1">IF(I65=0,0,IF(G65=0,1,I65/G65))</f>
        <v>-4.0578909889685467E-2</v>
      </c>
      <c r="K65" s="21">
        <f t="shared" si="4"/>
        <v>637692</v>
      </c>
      <c r="L65" s="21">
        <f t="shared" ca="1" si="4"/>
        <v>628329</v>
      </c>
      <c r="M65" s="21">
        <f t="shared" ca="1" si="4"/>
        <v>-9363</v>
      </c>
      <c r="N65" s="22">
        <f ca="1">IF(M65=0,0,IF(K65=0,1,M65/K65))</f>
        <v>-1.4682636758811464E-2</v>
      </c>
      <c r="O65" s="21">
        <f t="shared" si="5"/>
        <v>1300524</v>
      </c>
      <c r="P65" s="21">
        <f t="shared" ca="1" si="5"/>
        <v>1264264</v>
      </c>
      <c r="Q65" s="21">
        <f t="shared" ca="1" si="5"/>
        <v>-36260</v>
      </c>
      <c r="R65" s="22">
        <f ca="1">IF(Q65=0,0,IF(O65=0,1,Q65/O65))</f>
        <v>-2.7881069476610967E-2</v>
      </c>
      <c r="S65" s="21">
        <f t="shared" si="6"/>
        <v>726627</v>
      </c>
      <c r="T65" s="21">
        <f t="shared" ca="1" si="6"/>
        <v>623137</v>
      </c>
      <c r="U65" s="21">
        <f t="shared" ca="1" si="6"/>
        <v>-103490</v>
      </c>
      <c r="V65" s="22">
        <f ca="1">IF(U65=0,0,IF(S65=0,1,U65/S65))</f>
        <v>-0.14242520577958154</v>
      </c>
      <c r="W65" s="21">
        <f t="shared" si="7"/>
        <v>2027151</v>
      </c>
      <c r="X65" s="21">
        <f t="shared" ca="1" si="7"/>
        <v>1887401</v>
      </c>
      <c r="Y65" s="21">
        <f t="shared" ca="1" si="7"/>
        <v>-139750</v>
      </c>
      <c r="Z65" s="22">
        <f ca="1">IF(Y65=0,0,IF(W65=0,1,Y65/W65))</f>
        <v>-6.8939117016936571E-2</v>
      </c>
      <c r="AA65" s="21">
        <f t="shared" si="8"/>
        <v>677149</v>
      </c>
      <c r="AB65" s="21">
        <f t="shared" ca="1" si="8"/>
        <v>663713</v>
      </c>
      <c r="AC65" s="21">
        <f t="shared" ca="1" si="8"/>
        <v>-13436</v>
      </c>
      <c r="AD65" s="22">
        <f ca="1">IF(AC65=0,0,IF(AA65=0,1,AC65/AA65))</f>
        <v>-1.9842014091433349E-2</v>
      </c>
      <c r="AE65" s="21">
        <f t="shared" si="9"/>
        <v>2704300</v>
      </c>
      <c r="AF65" s="21">
        <f t="shared" ca="1" si="9"/>
        <v>2551114</v>
      </c>
      <c r="AG65" s="21">
        <f t="shared" ca="1" si="9"/>
        <v>-153186</v>
      </c>
      <c r="AH65" s="22">
        <f ca="1">IF(AG65=0,0,IF(AE65=0,1,AG65/AE65))</f>
        <v>-5.6645342602521909E-2</v>
      </c>
      <c r="AI65" s="21">
        <f t="shared" si="10"/>
        <v>733189</v>
      </c>
      <c r="AJ65" s="21">
        <f t="shared" ca="1" si="10"/>
        <v>657338</v>
      </c>
      <c r="AK65" s="21">
        <f t="shared" ca="1" si="10"/>
        <v>-75851</v>
      </c>
      <c r="AL65" s="22">
        <f ca="1">IF(AK65=0,0,IF(AI65=0,1,AK65/AI65))</f>
        <v>-0.10345354335648789</v>
      </c>
      <c r="AM65" s="21">
        <f t="shared" si="11"/>
        <v>3437489</v>
      </c>
      <c r="AN65" s="21">
        <f t="shared" ca="1" si="11"/>
        <v>3208452</v>
      </c>
      <c r="AO65" s="21">
        <f t="shared" ca="1" si="11"/>
        <v>-229037</v>
      </c>
      <c r="AP65" s="22">
        <f ca="1">IF(AO65=0,0,IF(AM65=0,1,AO65/AM65))</f>
        <v>-6.6629158667853197E-2</v>
      </c>
      <c r="AQ65" s="21">
        <f t="shared" si="12"/>
        <v>689438</v>
      </c>
      <c r="AR65" s="21">
        <f t="shared" ca="1" si="12"/>
        <v>650016</v>
      </c>
      <c r="AS65" s="21">
        <f t="shared" ca="1" si="12"/>
        <v>-39422</v>
      </c>
      <c r="AT65" s="22">
        <f ca="1">IF(AS65=0,0,IF(AQ65=0,1,AS65/AQ65))</f>
        <v>-5.7179905952384404E-2</v>
      </c>
      <c r="AU65" s="21">
        <f t="shared" si="13"/>
        <v>4126927</v>
      </c>
      <c r="AV65" s="21">
        <f t="shared" ca="1" si="13"/>
        <v>3858468</v>
      </c>
      <c r="AW65" s="21">
        <f t="shared" ca="1" si="13"/>
        <v>-268459</v>
      </c>
      <c r="AX65" s="22">
        <f ca="1">IF(AW65=0,0,IF(AU65=0,1,AW65/AU65))</f>
        <v>-6.5050581219391571E-2</v>
      </c>
      <c r="AY65" s="21">
        <f t="shared" si="14"/>
        <v>602508</v>
      </c>
      <c r="AZ65" s="21">
        <f t="shared" ca="1" si="14"/>
        <v>584478</v>
      </c>
      <c r="BA65" s="21">
        <f t="shared" ca="1" si="14"/>
        <v>-18030</v>
      </c>
      <c r="BB65" s="22">
        <f ca="1">IF(BA65=0,0,IF(AY65=0,1,BA65/AY65))</f>
        <v>-2.992491386006493E-2</v>
      </c>
      <c r="BC65" s="21">
        <f t="shared" si="15"/>
        <v>4729435</v>
      </c>
      <c r="BD65" s="21">
        <f t="shared" ca="1" si="15"/>
        <v>4442946</v>
      </c>
      <c r="BE65" s="21">
        <f t="shared" ca="1" si="15"/>
        <v>-286489</v>
      </c>
      <c r="BF65" s="22">
        <f ca="1">IF(BE65=0,0,IF(BC65=0,1,BE65/BC65))</f>
        <v>-6.0575734733641542E-2</v>
      </c>
      <c r="BG65" s="21">
        <f t="shared" si="16"/>
        <v>709633</v>
      </c>
      <c r="BH65" s="21">
        <f t="shared" ca="1" si="16"/>
        <v>599916</v>
      </c>
      <c r="BI65" s="21">
        <f t="shared" ca="1" si="16"/>
        <v>-109717</v>
      </c>
      <c r="BJ65" s="22">
        <f ca="1">IF(BI65=0,0,IF(BG65=0,1,BI65/BG65))</f>
        <v>-0.15461090450979592</v>
      </c>
      <c r="BK65" s="21">
        <f t="shared" si="17"/>
        <v>5439068</v>
      </c>
      <c r="BL65" s="21">
        <f t="shared" ca="1" si="17"/>
        <v>5042862</v>
      </c>
      <c r="BM65" s="21">
        <f t="shared" ca="1" si="17"/>
        <v>-396206</v>
      </c>
      <c r="BN65" s="22">
        <f ca="1">IF(BM65=0,0,IF(BK65=0,1,BM65/BK65))</f>
        <v>-7.284446526500496E-2</v>
      </c>
      <c r="BO65" s="21">
        <f t="shared" si="18"/>
        <v>655266</v>
      </c>
      <c r="BP65" s="21">
        <f t="shared" ca="1" si="18"/>
        <v>629818</v>
      </c>
      <c r="BQ65" s="21">
        <f t="shared" ca="1" si="18"/>
        <v>-25448</v>
      </c>
      <c r="BR65" s="22">
        <f ca="1">IF(BQ65=0,0,IF(BO65=0,1,BQ65/BO65))</f>
        <v>-3.8836136774989087E-2</v>
      </c>
      <c r="BS65" s="21">
        <f t="shared" si="19"/>
        <v>6094334</v>
      </c>
      <c r="BT65" s="21">
        <f t="shared" ca="1" si="19"/>
        <v>5672680</v>
      </c>
      <c r="BU65" s="21">
        <f t="shared" ca="1" si="19"/>
        <v>-421654</v>
      </c>
      <c r="BV65" s="22">
        <f ca="1">IF(BU65=0,0,IF(BS65=0,1,BU65/BS65))</f>
        <v>-6.9187871882309043E-2</v>
      </c>
      <c r="BW65" s="21">
        <f t="shared" si="20"/>
        <v>730513</v>
      </c>
      <c r="BX65" s="21">
        <f t="shared" ca="1" si="20"/>
        <v>627829</v>
      </c>
      <c r="BY65" s="21">
        <f t="shared" ca="1" si="20"/>
        <v>-102684</v>
      </c>
      <c r="BZ65" s="22">
        <f ca="1">IF(BY65=0,0,IF(BW65=0,1,BY65/BW65))</f>
        <v>-0.14056423362760143</v>
      </c>
      <c r="CA65" s="21">
        <f t="shared" si="21"/>
        <v>6824847</v>
      </c>
      <c r="CB65" s="21">
        <f t="shared" ca="1" si="21"/>
        <v>6300509</v>
      </c>
      <c r="CC65" s="21">
        <f t="shared" ca="1" si="21"/>
        <v>-524338</v>
      </c>
      <c r="CD65" s="22">
        <f ca="1">IF(CC65=0,0,IF(CA65=0,1,CC65/CA65))</f>
        <v>-7.6827802879683604E-2</v>
      </c>
      <c r="CE65" s="21">
        <f t="shared" si="22"/>
        <v>680472</v>
      </c>
      <c r="CF65" s="21">
        <f t="shared" ca="1" si="22"/>
        <v>534232</v>
      </c>
      <c r="CG65" s="21">
        <f t="shared" ca="1" si="22"/>
        <v>-146240</v>
      </c>
      <c r="CH65" s="22">
        <f ca="1">IF(CG65=0,0,IF(CE65=0,1,CG65/CE65))</f>
        <v>-0.21490965094816539</v>
      </c>
      <c r="CI65" s="21">
        <f t="shared" si="23"/>
        <v>7505319</v>
      </c>
      <c r="CJ65" s="21">
        <f t="shared" ca="1" si="23"/>
        <v>6834741</v>
      </c>
      <c r="CK65" s="21">
        <f t="shared" ca="1" si="23"/>
        <v>-670578</v>
      </c>
      <c r="CL65" s="22">
        <f ca="1">IF(CK65=0,0,IF(CI65=0,1,CK65/CI65))</f>
        <v>-8.9347035082719337E-2</v>
      </c>
      <c r="CM65" s="21">
        <f t="shared" si="24"/>
        <v>543817</v>
      </c>
      <c r="CN65" s="21">
        <f t="shared" ca="1" si="24"/>
        <v>475589</v>
      </c>
      <c r="CO65" s="21">
        <f t="shared" ca="1" si="24"/>
        <v>-68228</v>
      </c>
      <c r="CP65" s="22">
        <f ca="1">IF(CO65=0,0,IF(CM65=0,1,CO65/CM65))</f>
        <v>-0.12546132246693281</v>
      </c>
      <c r="CQ65" s="21">
        <f t="shared" si="25"/>
        <v>8049136</v>
      </c>
      <c r="CR65" s="21">
        <f t="shared" ca="1" si="25"/>
        <v>7310330</v>
      </c>
      <c r="CS65" s="21">
        <f t="shared" ca="1" si="25"/>
        <v>-738806</v>
      </c>
      <c r="CT65" s="22">
        <f ca="1">IF(CS65=0,0,IF(CQ65=0,1,CS65/CQ65))</f>
        <v>-9.1786994281125328E-2</v>
      </c>
    </row>
    <row r="66" spans="1:98" s="12" customFormat="1">
      <c r="A66" s="98"/>
      <c r="B66" s="29" t="s">
        <v>8</v>
      </c>
      <c r="C66" s="87">
        <f t="shared" si="2"/>
        <v>15066</v>
      </c>
      <c r="D66" s="87">
        <f t="shared" ca="1" si="2"/>
        <v>11546</v>
      </c>
      <c r="E66" s="87">
        <f t="shared" ca="1" si="2"/>
        <v>-3520</v>
      </c>
      <c r="F66" s="22">
        <f ca="1">IF(E66=0,0,IF(C66=0,1,E66/C66))</f>
        <v>-0.23363865657772467</v>
      </c>
      <c r="G66" s="87">
        <f t="shared" si="3"/>
        <v>15066</v>
      </c>
      <c r="H66" s="87">
        <f t="shared" ca="1" si="3"/>
        <v>11546</v>
      </c>
      <c r="I66" s="87">
        <f t="shared" ca="1" si="3"/>
        <v>-3520</v>
      </c>
      <c r="J66" s="22">
        <f ca="1">IF(I66=0,0,IF(G66=0,1,I66/G66))</f>
        <v>-0.23363865657772467</v>
      </c>
      <c r="K66" s="87">
        <f t="shared" si="4"/>
        <v>14330</v>
      </c>
      <c r="L66" s="87">
        <f t="shared" ca="1" si="4"/>
        <v>11533</v>
      </c>
      <c r="M66" s="87">
        <f t="shared" ca="1" si="4"/>
        <v>-2797</v>
      </c>
      <c r="N66" s="22">
        <f ca="1">IF(M66=0,0,IF(K66=0,1,M66/K66))</f>
        <v>-0.19518492672714585</v>
      </c>
      <c r="O66" s="87">
        <f t="shared" si="5"/>
        <v>29396</v>
      </c>
      <c r="P66" s="87">
        <f t="shared" ca="1" si="5"/>
        <v>23079</v>
      </c>
      <c r="Q66" s="87">
        <f t="shared" ca="1" si="5"/>
        <v>-6317</v>
      </c>
      <c r="R66" s="22">
        <f ca="1">IF(Q66=0,0,IF(O66=0,1,Q66/O66))</f>
        <v>-0.21489318274595184</v>
      </c>
      <c r="S66" s="87">
        <f t="shared" si="6"/>
        <v>17883</v>
      </c>
      <c r="T66" s="87">
        <f t="shared" ca="1" si="6"/>
        <v>12429</v>
      </c>
      <c r="U66" s="87">
        <f t="shared" ca="1" si="6"/>
        <v>-5454</v>
      </c>
      <c r="V66" s="22">
        <f ca="1">IF(U66=0,0,IF(S66=0,1,U66/S66))</f>
        <v>-0.3049823855057876</v>
      </c>
      <c r="W66" s="87">
        <f t="shared" si="7"/>
        <v>47279</v>
      </c>
      <c r="X66" s="87">
        <f t="shared" ca="1" si="7"/>
        <v>35508</v>
      </c>
      <c r="Y66" s="87">
        <f t="shared" ca="1" si="7"/>
        <v>-11771</v>
      </c>
      <c r="Z66" s="22">
        <f ca="1">IF(Y66=0,0,IF(W66=0,1,Y66/W66))</f>
        <v>-0.24896888682078724</v>
      </c>
      <c r="AA66" s="87">
        <f t="shared" si="8"/>
        <v>18377</v>
      </c>
      <c r="AB66" s="87">
        <f t="shared" ca="1" si="8"/>
        <v>12975</v>
      </c>
      <c r="AC66" s="87">
        <f t="shared" ca="1" si="8"/>
        <v>-5402</v>
      </c>
      <c r="AD66" s="22">
        <f ca="1">IF(AC66=0,0,IF(AA66=0,1,AC66/AA66))</f>
        <v>-0.29395439952114055</v>
      </c>
      <c r="AE66" s="87">
        <f t="shared" si="9"/>
        <v>65656</v>
      </c>
      <c r="AF66" s="87">
        <f t="shared" ca="1" si="9"/>
        <v>48483</v>
      </c>
      <c r="AG66" s="87">
        <f t="shared" ca="1" si="9"/>
        <v>-17173</v>
      </c>
      <c r="AH66" s="22">
        <f ca="1">IF(AG66=0,0,IF(AE66=0,1,AG66/AE66))</f>
        <v>-0.26156025344218348</v>
      </c>
      <c r="AI66" s="87">
        <f t="shared" si="10"/>
        <v>22891</v>
      </c>
      <c r="AJ66" s="87">
        <f t="shared" ca="1" si="10"/>
        <v>20439</v>
      </c>
      <c r="AK66" s="87">
        <f t="shared" ca="1" si="10"/>
        <v>-2452</v>
      </c>
      <c r="AL66" s="22">
        <f ca="1">IF(AK66=0,0,IF(AI66=0,1,AK66/AI66))</f>
        <v>-0.10711633393036564</v>
      </c>
      <c r="AM66" s="87">
        <f t="shared" si="11"/>
        <v>88547</v>
      </c>
      <c r="AN66" s="87">
        <f t="shared" ca="1" si="11"/>
        <v>68922</v>
      </c>
      <c r="AO66" s="87">
        <f t="shared" ca="1" si="11"/>
        <v>-19625</v>
      </c>
      <c r="AP66" s="22">
        <f ca="1">IF(AO66=0,0,IF(AM66=0,1,AO66/AM66))</f>
        <v>-0.22163370865190238</v>
      </c>
      <c r="AQ66" s="87">
        <f t="shared" si="12"/>
        <v>21973</v>
      </c>
      <c r="AR66" s="87">
        <f t="shared" ca="1" si="12"/>
        <v>20662</v>
      </c>
      <c r="AS66" s="87">
        <f t="shared" ca="1" si="12"/>
        <v>-1311</v>
      </c>
      <c r="AT66" s="22">
        <f ca="1">IF(AS66=0,0,IF(AQ66=0,1,AS66/AQ66))</f>
        <v>-5.9664133254448644E-2</v>
      </c>
      <c r="AU66" s="87">
        <f t="shared" si="13"/>
        <v>110520</v>
      </c>
      <c r="AV66" s="87">
        <f t="shared" ca="1" si="13"/>
        <v>89584</v>
      </c>
      <c r="AW66" s="87">
        <f t="shared" ca="1" si="13"/>
        <v>-20936</v>
      </c>
      <c r="AX66" s="22">
        <f ca="1">IF(AW66=0,0,IF(AU66=0,1,AW66/AU66))</f>
        <v>-0.18943177705392689</v>
      </c>
      <c r="AY66" s="87">
        <f t="shared" si="14"/>
        <v>23981</v>
      </c>
      <c r="AZ66" s="87">
        <f t="shared" ca="1" si="14"/>
        <v>22306</v>
      </c>
      <c r="BA66" s="87">
        <f t="shared" ca="1" si="14"/>
        <v>-1675</v>
      </c>
      <c r="BB66" s="22">
        <f ca="1">IF(BA66=0,0,IF(AY66=0,1,BA66/AY66))</f>
        <v>-6.9846962178391231E-2</v>
      </c>
      <c r="BC66" s="87">
        <f t="shared" si="15"/>
        <v>134501</v>
      </c>
      <c r="BD66" s="87">
        <f t="shared" ca="1" si="15"/>
        <v>111890</v>
      </c>
      <c r="BE66" s="87">
        <f t="shared" ca="1" si="15"/>
        <v>-22611</v>
      </c>
      <c r="BF66" s="22">
        <f ca="1">IF(BE66=0,0,IF(BC66=0,1,BE66/BC66))</f>
        <v>-0.16811027427305372</v>
      </c>
      <c r="BG66" s="87">
        <f t="shared" si="16"/>
        <v>26063</v>
      </c>
      <c r="BH66" s="87">
        <f t="shared" ca="1" si="16"/>
        <v>25599</v>
      </c>
      <c r="BI66" s="87">
        <f t="shared" ca="1" si="16"/>
        <v>-464</v>
      </c>
      <c r="BJ66" s="22">
        <f ca="1">IF(BI66=0,0,IF(BG66=0,1,BI66/BG66))</f>
        <v>-1.780301576948164E-2</v>
      </c>
      <c r="BK66" s="87">
        <f t="shared" si="17"/>
        <v>160564</v>
      </c>
      <c r="BL66" s="87">
        <f t="shared" ca="1" si="17"/>
        <v>137489</v>
      </c>
      <c r="BM66" s="87">
        <f t="shared" ca="1" si="17"/>
        <v>-23075</v>
      </c>
      <c r="BN66" s="22">
        <f ca="1">IF(BM66=0,0,IF(BK66=0,1,BM66/BK66))</f>
        <v>-0.1437121646197155</v>
      </c>
      <c r="BO66" s="87">
        <f t="shared" si="18"/>
        <v>21250</v>
      </c>
      <c r="BP66" s="87">
        <f t="shared" ca="1" si="18"/>
        <v>19377</v>
      </c>
      <c r="BQ66" s="87">
        <f t="shared" ca="1" si="18"/>
        <v>-1873</v>
      </c>
      <c r="BR66" s="22">
        <f ca="1">IF(BQ66=0,0,IF(BO66=0,1,BQ66/BO66))</f>
        <v>-8.8141176470588237E-2</v>
      </c>
      <c r="BS66" s="87">
        <f t="shared" si="19"/>
        <v>181814</v>
      </c>
      <c r="BT66" s="87">
        <f t="shared" ca="1" si="19"/>
        <v>156866</v>
      </c>
      <c r="BU66" s="87">
        <f t="shared" ca="1" si="19"/>
        <v>-24948</v>
      </c>
      <c r="BV66" s="22">
        <f ca="1">IF(BU66=0,0,IF(BS66=0,1,BU66/BS66))</f>
        <v>-0.13721715599458786</v>
      </c>
      <c r="BW66" s="87">
        <f t="shared" si="20"/>
        <v>17970</v>
      </c>
      <c r="BX66" s="87">
        <f t="shared" ca="1" si="20"/>
        <v>17016</v>
      </c>
      <c r="BY66" s="87">
        <f t="shared" ca="1" si="20"/>
        <v>-954</v>
      </c>
      <c r="BZ66" s="22">
        <f ca="1">IF(BY66=0,0,IF(BW66=0,1,BY66/BW66))</f>
        <v>-5.3088480801335561E-2</v>
      </c>
      <c r="CA66" s="87">
        <f t="shared" si="21"/>
        <v>199784</v>
      </c>
      <c r="CB66" s="87">
        <f t="shared" ca="1" si="21"/>
        <v>173882</v>
      </c>
      <c r="CC66" s="87">
        <f t="shared" ca="1" si="21"/>
        <v>-25902</v>
      </c>
      <c r="CD66" s="22">
        <f ca="1">IF(CC66=0,0,IF(CA66=0,1,CC66/CA66))</f>
        <v>-0.1296500220237857</v>
      </c>
      <c r="CE66" s="87">
        <f t="shared" si="22"/>
        <v>13245</v>
      </c>
      <c r="CF66" s="87">
        <f t="shared" ca="1" si="22"/>
        <v>12390</v>
      </c>
      <c r="CG66" s="87">
        <f t="shared" ca="1" si="22"/>
        <v>-855</v>
      </c>
      <c r="CH66" s="22">
        <f ca="1">IF(CG66=0,0,IF(CE66=0,1,CG66/CE66))</f>
        <v>-6.4552661381653456E-2</v>
      </c>
      <c r="CI66" s="87">
        <f t="shared" si="23"/>
        <v>213029</v>
      </c>
      <c r="CJ66" s="87">
        <f t="shared" ca="1" si="23"/>
        <v>186272</v>
      </c>
      <c r="CK66" s="87">
        <f t="shared" ca="1" si="23"/>
        <v>-26757</v>
      </c>
      <c r="CL66" s="22">
        <f ca="1">IF(CK66=0,0,IF(CI66=0,1,CK66/CI66))</f>
        <v>-0.12560261748400453</v>
      </c>
      <c r="CM66" s="87">
        <f t="shared" si="24"/>
        <v>12047</v>
      </c>
      <c r="CN66" s="87">
        <f t="shared" ca="1" si="24"/>
        <v>10306</v>
      </c>
      <c r="CO66" s="87">
        <f t="shared" ca="1" si="24"/>
        <v>-1741</v>
      </c>
      <c r="CP66" s="22">
        <f ca="1">IF(CO66=0,0,IF(CM66=0,1,CO66/CM66))</f>
        <v>-0.14451730721341413</v>
      </c>
      <c r="CQ66" s="87">
        <f t="shared" si="25"/>
        <v>225076</v>
      </c>
      <c r="CR66" s="87">
        <f t="shared" ca="1" si="25"/>
        <v>196578</v>
      </c>
      <c r="CS66" s="87">
        <f t="shared" ca="1" si="25"/>
        <v>-28498</v>
      </c>
      <c r="CT66" s="22">
        <f ca="1">IF(CS66=0,0,IF(CQ66=0,1,CS66/CQ66))</f>
        <v>-0.1266150100410528</v>
      </c>
    </row>
    <row r="67" spans="1:98" s="16" customFormat="1" ht="15.6">
      <c r="A67" s="7"/>
      <c r="B67" s="30" t="s">
        <v>20</v>
      </c>
      <c r="C67" s="14">
        <f>SUM(C64:C66)</f>
        <v>2933826</v>
      </c>
      <c r="D67" s="14">
        <f ca="1">SUM(D64:D66)</f>
        <v>2762455</v>
      </c>
      <c r="E67" s="14">
        <f ca="1">SUM(E64:E66)</f>
        <v>-171371</v>
      </c>
      <c r="F67" s="15">
        <f ca="1">IF(E67=0,0,IF(C67=0,1,E67/C67))</f>
        <v>-5.841212123691044E-2</v>
      </c>
      <c r="G67" s="14">
        <f>SUM(G64:G66)</f>
        <v>2933826</v>
      </c>
      <c r="H67" s="14">
        <f ca="1">SUM(H64:H66)</f>
        <v>2762455</v>
      </c>
      <c r="I67" s="14">
        <f ca="1">SUM(I64:I66)</f>
        <v>-171371</v>
      </c>
      <c r="J67" s="15">
        <f ca="1">IF(I67=0,0,IF(G67=0,1,I67/G67))</f>
        <v>-5.841212123691044E-2</v>
      </c>
      <c r="K67" s="14">
        <f>SUM(K64:K66)</f>
        <v>2608098</v>
      </c>
      <c r="L67" s="14">
        <f ca="1">SUM(L64:L66)</f>
        <v>2638639</v>
      </c>
      <c r="M67" s="14">
        <f ca="1">SUM(M64:M66)</f>
        <v>30541</v>
      </c>
      <c r="N67" s="15">
        <f ca="1">IF(M67=0,0,IF(K67=0,1,M67/K67))</f>
        <v>1.1710066109479014E-2</v>
      </c>
      <c r="O67" s="14">
        <f>SUM(O64:O66)</f>
        <v>5541924</v>
      </c>
      <c r="P67" s="14">
        <f ca="1">SUM(P64:P66)</f>
        <v>5401094</v>
      </c>
      <c r="Q67" s="14">
        <f ca="1">SUM(Q64:Q66)</f>
        <v>-140830</v>
      </c>
      <c r="R67" s="15">
        <f ca="1">IF(Q67=0,0,IF(O67=0,1,Q67/O67))</f>
        <v>-2.5411752308404086E-2</v>
      </c>
      <c r="S67" s="14">
        <f>SUM(S64:S66)</f>
        <v>3241395</v>
      </c>
      <c r="T67" s="14">
        <f ca="1">SUM(T64:T66)</f>
        <v>3025461</v>
      </c>
      <c r="U67" s="14">
        <f ca="1">SUM(U64:U66)</f>
        <v>-215934</v>
      </c>
      <c r="V67" s="15">
        <f ca="1">IF(U67=0,0,IF(S67=0,1,U67/S67))</f>
        <v>-6.6617613712614474E-2</v>
      </c>
      <c r="W67" s="14">
        <f>SUM(W64:W66)</f>
        <v>8783319</v>
      </c>
      <c r="X67" s="14">
        <f ca="1">SUM(X64:X66)</f>
        <v>8426555</v>
      </c>
      <c r="Y67" s="14">
        <f ca="1">SUM(Y64:Y66)</f>
        <v>-356764</v>
      </c>
      <c r="Z67" s="15">
        <f ca="1">IF(Y67=0,0,IF(W67=0,1,Y67/W67))</f>
        <v>-4.0618358504342152E-2</v>
      </c>
      <c r="AA67" s="14">
        <f>SUM(AA64:AA66)</f>
        <v>3161624</v>
      </c>
      <c r="AB67" s="14">
        <f ca="1">SUM(AB64:AB66)</f>
        <v>3050290</v>
      </c>
      <c r="AC67" s="14">
        <f ca="1">SUM(AC64:AC66)</f>
        <v>-111334</v>
      </c>
      <c r="AD67" s="15">
        <f ca="1">IF(AC67=0,0,IF(AA67=0,1,AC67/AA67))</f>
        <v>-3.5214181066439275E-2</v>
      </c>
      <c r="AE67" s="14">
        <f>SUM(AE64:AE66)</f>
        <v>11944943</v>
      </c>
      <c r="AF67" s="14">
        <f ca="1">SUM(AF64:AF66)</f>
        <v>11476845</v>
      </c>
      <c r="AG67" s="14">
        <f ca="1">SUM(AG64:AG66)</f>
        <v>-468098</v>
      </c>
      <c r="AH67" s="15">
        <f ca="1">IF(AG67=0,0,IF(AE67=0,1,AG67/AE67))</f>
        <v>-3.9187964312596552E-2</v>
      </c>
      <c r="AI67" s="14">
        <f>SUM(AI64:AI66)</f>
        <v>3489602</v>
      </c>
      <c r="AJ67" s="14">
        <f ca="1">SUM(AJ64:AJ66)</f>
        <v>3360124</v>
      </c>
      <c r="AK67" s="14">
        <f ca="1">SUM(AK64:AK66)</f>
        <v>-129478</v>
      </c>
      <c r="AL67" s="15">
        <f ca="1">IF(AK67=0,0,IF(AI67=0,1,AK67/AI67))</f>
        <v>-3.7103944805166891E-2</v>
      </c>
      <c r="AM67" s="14">
        <f>SUM(AM64:AM66)</f>
        <v>15434545</v>
      </c>
      <c r="AN67" s="14">
        <f ca="1">SUM(AN64:AN66)</f>
        <v>14836969</v>
      </c>
      <c r="AO67" s="14">
        <f ca="1">SUM(AO64:AO66)</f>
        <v>-597576</v>
      </c>
      <c r="AP67" s="15">
        <f ca="1">IF(AO67=0,0,IF(AM67=0,1,AO67/AM67))</f>
        <v>-3.8716787569701601E-2</v>
      </c>
      <c r="AQ67" s="14">
        <f>SUM(AQ64:AQ66)</f>
        <v>3601041</v>
      </c>
      <c r="AR67" s="14">
        <f ca="1">SUM(AR64:AR66)</f>
        <v>3373691</v>
      </c>
      <c r="AS67" s="14">
        <f ca="1">SUM(AS64:AS66)</f>
        <v>-227350</v>
      </c>
      <c r="AT67" s="15">
        <f ca="1">IF(AS67=0,0,IF(AQ67=0,1,AS67/AQ67))</f>
        <v>-6.3134521378679115E-2</v>
      </c>
      <c r="AU67" s="14">
        <f>SUM(AU64:AU66)</f>
        <v>19035586</v>
      </c>
      <c r="AV67" s="14">
        <f ca="1">SUM(AV64:AV66)</f>
        <v>18210660</v>
      </c>
      <c r="AW67" s="14">
        <f ca="1">SUM(AW64:AW66)</f>
        <v>-824926</v>
      </c>
      <c r="AX67" s="15">
        <f ca="1">IF(AW67=0,0,IF(AU67=0,1,AW67/AU67))</f>
        <v>-4.3335991862819459E-2</v>
      </c>
      <c r="AY67" s="14">
        <f>SUM(AY64:AY66)</f>
        <v>3955582</v>
      </c>
      <c r="AZ67" s="14">
        <f ca="1">SUM(AZ64:AZ66)</f>
        <v>3742355</v>
      </c>
      <c r="BA67" s="14">
        <f ca="1">SUM(BA64:BA66)</f>
        <v>-213227</v>
      </c>
      <c r="BB67" s="15">
        <f ca="1">IF(BA67=0,0,IF(AY67=0,1,BA67/AY67))</f>
        <v>-5.3905341868781889E-2</v>
      </c>
      <c r="BC67" s="14">
        <f>SUM(BC64:BC66)</f>
        <v>22991168</v>
      </c>
      <c r="BD67" s="14">
        <f ca="1">SUM(BD64:BD66)</f>
        <v>21953015</v>
      </c>
      <c r="BE67" s="14">
        <f ca="1">SUM(BE64:BE66)</f>
        <v>-1038153</v>
      </c>
      <c r="BF67" s="15">
        <f ca="1">IF(BE67=0,0,IF(BC67=0,1,BE67/BC67))</f>
        <v>-4.5154426256204125E-2</v>
      </c>
      <c r="BG67" s="14">
        <f>SUM(BG64:BG66)</f>
        <v>4180714</v>
      </c>
      <c r="BH67" s="14">
        <f ca="1">SUM(BH64:BH66)</f>
        <v>4012214</v>
      </c>
      <c r="BI67" s="14">
        <f ca="1">SUM(BI64:BI66)</f>
        <v>-168500</v>
      </c>
      <c r="BJ67" s="15">
        <f ca="1">IF(BI67=0,0,IF(BG67=0,1,BI67/BG67))</f>
        <v>-4.0304120300982078E-2</v>
      </c>
      <c r="BK67" s="14">
        <f>SUM(BK64:BK66)</f>
        <v>27171882</v>
      </c>
      <c r="BL67" s="14">
        <f ca="1">SUM(BL64:BL66)</f>
        <v>25965229</v>
      </c>
      <c r="BM67" s="14">
        <f ca="1">SUM(BM64:BM66)</f>
        <v>-1206653</v>
      </c>
      <c r="BN67" s="15">
        <f ca="1">IF(BM67=0,0,IF(BK67=0,1,BM67/BK67))</f>
        <v>-4.4408149571678546E-2</v>
      </c>
      <c r="BO67" s="14">
        <f>SUM(BO64:BO66)</f>
        <v>3472689</v>
      </c>
      <c r="BP67" s="14">
        <f ca="1">SUM(BP64:BP66)</f>
        <v>3171260</v>
      </c>
      <c r="BQ67" s="14">
        <f ca="1">SUM(BQ64:BQ66)</f>
        <v>-301429</v>
      </c>
      <c r="BR67" s="15">
        <f ca="1">IF(BQ67=0,0,IF(BO67=0,1,BQ67/BO67))</f>
        <v>-8.6799883318085788E-2</v>
      </c>
      <c r="BS67" s="14">
        <f>SUM(BS64:BS66)</f>
        <v>30644571</v>
      </c>
      <c r="BT67" s="14">
        <f ca="1">SUM(BT64:BT66)</f>
        <v>29136489</v>
      </c>
      <c r="BU67" s="14">
        <f ca="1">SUM(BU64:BU66)</f>
        <v>-1508082</v>
      </c>
      <c r="BV67" s="15">
        <f ca="1">IF(BU67=0,0,IF(BS67=0,1,BU67/BS67))</f>
        <v>-4.9212044769691835E-2</v>
      </c>
      <c r="BW67" s="14">
        <f>SUM(BW64:BW66)</f>
        <v>3540124</v>
      </c>
      <c r="BX67" s="14">
        <f ca="1">SUM(BX64:BX66)</f>
        <v>3139713</v>
      </c>
      <c r="BY67" s="14">
        <f ca="1">SUM(BY64:BY66)</f>
        <v>-400411</v>
      </c>
      <c r="BZ67" s="15">
        <f ca="1">IF(BY67=0,0,IF(BW67=0,1,BY67/BW67))</f>
        <v>-0.11310649005515061</v>
      </c>
      <c r="CA67" s="14">
        <f>SUM(CA64:CA66)</f>
        <v>34184695</v>
      </c>
      <c r="CB67" s="14">
        <f ca="1">SUM(CB64:CB66)</f>
        <v>32276202</v>
      </c>
      <c r="CC67" s="14">
        <f ca="1">SUM(CC64:CC66)</f>
        <v>-1908493</v>
      </c>
      <c r="CD67" s="15">
        <f ca="1">IF(CC67=0,0,IF(CA67=0,1,CC67/CA67))</f>
        <v>-5.582887312582429E-2</v>
      </c>
      <c r="CE67" s="14">
        <f>SUM(CE64:CE66)</f>
        <v>3279440</v>
      </c>
      <c r="CF67" s="14">
        <f ca="1">SUM(CF64:CF66)</f>
        <v>2773485</v>
      </c>
      <c r="CG67" s="14">
        <f ca="1">SUM(CG64:CG66)</f>
        <v>-505955</v>
      </c>
      <c r="CH67" s="15">
        <f ca="1">IF(CG67=0,0,IF(CE67=0,1,CG67/CE67))</f>
        <v>-0.15428091381455369</v>
      </c>
      <c r="CI67" s="14">
        <f>SUM(CI64:CI66)</f>
        <v>37464135</v>
      </c>
      <c r="CJ67" s="14">
        <f ca="1">SUM(CJ64:CJ66)</f>
        <v>35049687</v>
      </c>
      <c r="CK67" s="14">
        <f ca="1">SUM(CK64:CK66)</f>
        <v>-2414448</v>
      </c>
      <c r="CL67" s="15">
        <f ca="1">IF(CK67=0,0,IF(CI67=0,1,CK67/CI67))</f>
        <v>-6.4446917031448878E-2</v>
      </c>
      <c r="CM67" s="14">
        <f>SUM(CM64:CM66)</f>
        <v>2870432</v>
      </c>
      <c r="CN67" s="14">
        <f ca="1">SUM(CN64:CN66)</f>
        <v>2529271</v>
      </c>
      <c r="CO67" s="14">
        <f ca="1">SUM(CO64:CO66)</f>
        <v>-341161</v>
      </c>
      <c r="CP67" s="15">
        <f ca="1">IF(CO67=0,0,IF(CM67=0,1,CO67/CM67))</f>
        <v>-0.11885353842209118</v>
      </c>
      <c r="CQ67" s="14">
        <f>SUM(CQ64:CQ66)</f>
        <v>40334567</v>
      </c>
      <c r="CR67" s="14">
        <f ca="1">SUM(CR64:CR66)</f>
        <v>37578958</v>
      </c>
      <c r="CS67" s="14">
        <f ca="1">SUM(CS64:CS66)</f>
        <v>-2755609</v>
      </c>
      <c r="CT67" s="15">
        <f ca="1">IF(CS67=0,0,IF(CQ67=0,1,CS67/CQ67))</f>
        <v>-6.8318794645793518E-2</v>
      </c>
    </row>
  </sheetData>
  <sheetProtection sheet="1" objects="1" scenarios="1"/>
  <phoneticPr fontId="8" type="noConversion"/>
  <pageMargins left="0.75" right="0.75" top="1" bottom="1" header="0.5" footer="0.5"/>
  <pageSetup scale="78" fitToHeight="2" orientation="landscape" r:id="rId1"/>
  <headerFooter alignWithMargins="0"/>
  <rowBreaks count="1" manualBreakCount="1">
    <brk id="38" min="90" max="97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tabColor indexed="58"/>
  </sheetPr>
  <dimension ref="A1:DZ67"/>
  <sheetViews>
    <sheetView zoomScale="85" zoomScaleNormal="85" workbookViewId="0">
      <pane xSplit="2" ySplit="8" topLeftCell="C9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5"/>
  <cols>
    <col min="1" max="1" width="29.08984375" customWidth="1"/>
    <col min="2" max="2" width="15.6328125" customWidth="1"/>
    <col min="3" max="3" width="11.08984375" bestFit="1" customWidth="1"/>
    <col min="4" max="4" width="10.453125" customWidth="1"/>
    <col min="5" max="5" width="10" customWidth="1"/>
    <col min="6" max="6" width="8.81640625" customWidth="1"/>
    <col min="7" max="7" width="9.90625" bestFit="1" customWidth="1"/>
    <col min="8" max="8" width="9.6328125" customWidth="1"/>
    <col min="9" max="9" width="10" customWidth="1"/>
    <col min="10" max="10" width="8.81640625" customWidth="1"/>
    <col min="11" max="11" width="9.90625" bestFit="1" customWidth="1"/>
    <col min="12" max="12" width="9.90625" customWidth="1"/>
    <col min="13" max="13" width="10" customWidth="1"/>
    <col min="14" max="14" width="8.81640625" customWidth="1"/>
    <col min="15" max="15" width="9.90625" bestFit="1" customWidth="1"/>
    <col min="16" max="16" width="10.08984375" customWidth="1"/>
    <col min="17" max="17" width="10" customWidth="1"/>
    <col min="18" max="18" width="8.81640625" customWidth="1"/>
    <col min="19" max="20" width="9.90625" bestFit="1" customWidth="1"/>
    <col min="21" max="21" width="10" customWidth="1"/>
    <col min="22" max="22" width="11.6328125" customWidth="1"/>
    <col min="23" max="23" width="9.90625" bestFit="1" customWidth="1"/>
    <col min="24" max="24" width="10.453125" customWidth="1"/>
    <col min="25" max="25" width="10" customWidth="1"/>
    <col min="26" max="26" width="8.81640625" customWidth="1"/>
    <col min="27" max="27" width="9.90625" bestFit="1" customWidth="1"/>
    <col min="28" max="28" width="11.90625" customWidth="1"/>
    <col min="29" max="29" width="10" customWidth="1"/>
    <col min="30" max="30" width="8.81640625" customWidth="1"/>
    <col min="31" max="31" width="11" bestFit="1" customWidth="1"/>
    <col min="32" max="32" width="11.453125" customWidth="1"/>
    <col min="33" max="33" width="11" customWidth="1"/>
    <col min="34" max="34" width="8.81640625" customWidth="1"/>
    <col min="35" max="35" width="9.90625" bestFit="1" customWidth="1"/>
    <col min="36" max="36" width="9.6328125" customWidth="1"/>
    <col min="37" max="37" width="10" customWidth="1"/>
    <col min="38" max="38" width="8.81640625" customWidth="1"/>
    <col min="39" max="39" width="11" bestFit="1" customWidth="1"/>
    <col min="40" max="40" width="11.1796875" customWidth="1"/>
    <col min="41" max="41" width="11" customWidth="1"/>
    <col min="42" max="42" width="8.81640625" customWidth="1"/>
    <col min="43" max="43" width="9.90625" bestFit="1" customWidth="1"/>
    <col min="44" max="44" width="9.81640625" customWidth="1"/>
    <col min="45" max="45" width="10" customWidth="1"/>
    <col min="46" max="46" width="8.81640625" customWidth="1"/>
    <col min="47" max="47" width="12" bestFit="1" customWidth="1"/>
    <col min="48" max="48" width="10.81640625" customWidth="1"/>
    <col min="49" max="49" width="11" customWidth="1"/>
    <col min="50" max="50" width="8.81640625" customWidth="1"/>
    <col min="51" max="51" width="10.453125" bestFit="1" customWidth="1"/>
    <col min="52" max="52" width="11.1796875" bestFit="1" customWidth="1"/>
    <col min="53" max="53" width="10" customWidth="1"/>
    <col min="54" max="54" width="8.81640625" customWidth="1"/>
    <col min="55" max="56" width="12" bestFit="1" customWidth="1"/>
    <col min="57" max="57" width="11" customWidth="1"/>
    <col min="58" max="58" width="8.81640625" customWidth="1"/>
    <col min="59" max="59" width="9.90625" bestFit="1" customWidth="1"/>
    <col min="60" max="60" width="9.81640625" customWidth="1"/>
    <col min="61" max="61" width="10.54296875" bestFit="1" customWidth="1"/>
    <col min="62" max="62" width="8.81640625" customWidth="1"/>
    <col min="63" max="63" width="11" bestFit="1" customWidth="1"/>
    <col min="64" max="64" width="11.08984375" customWidth="1"/>
    <col min="65" max="65" width="11" customWidth="1"/>
    <col min="66" max="66" width="8.81640625" customWidth="1"/>
    <col min="67" max="67" width="10" bestFit="1" customWidth="1"/>
    <col min="68" max="68" width="9.453125" customWidth="1"/>
    <col min="69" max="69" width="10.54296875" bestFit="1" customWidth="1"/>
    <col min="70" max="70" width="8.81640625" customWidth="1"/>
    <col min="71" max="72" width="11" bestFit="1" customWidth="1"/>
    <col min="73" max="73" width="11" customWidth="1"/>
    <col min="74" max="74" width="8.81640625" customWidth="1"/>
    <col min="75" max="75" width="9.90625" bestFit="1" customWidth="1"/>
    <col min="76" max="76" width="9.6328125" customWidth="1"/>
    <col min="77" max="77" width="10.54296875" bestFit="1" customWidth="1"/>
    <col min="78" max="78" width="8.81640625" customWidth="1"/>
    <col min="79" max="79" width="11" bestFit="1" customWidth="1"/>
    <col min="80" max="80" width="10.81640625" bestFit="1" customWidth="1"/>
    <col min="81" max="81" width="11" customWidth="1"/>
    <col min="82" max="82" width="8.81640625" customWidth="1"/>
    <col min="83" max="84" width="9.90625" bestFit="1" customWidth="1"/>
    <col min="85" max="85" width="10.54296875" bestFit="1" customWidth="1"/>
    <col min="86" max="86" width="8.81640625" customWidth="1"/>
    <col min="87" max="87" width="11.453125" customWidth="1"/>
    <col min="88" max="89" width="11.54296875" customWidth="1"/>
    <col min="90" max="90" width="8.81640625" customWidth="1"/>
    <col min="91" max="91" width="9.90625" bestFit="1" customWidth="1"/>
    <col min="92" max="92" width="9.6328125" customWidth="1"/>
    <col min="93" max="93" width="10.54296875" bestFit="1" customWidth="1"/>
    <col min="94" max="94" width="8.81640625" customWidth="1"/>
    <col min="95" max="95" width="12.6328125" bestFit="1" customWidth="1"/>
    <col min="96" max="96" width="13.54296875" customWidth="1"/>
    <col min="97" max="97" width="11.453125" customWidth="1"/>
    <col min="98" max="98" width="8.81640625" customWidth="1"/>
    <col min="100" max="100" width="0" hidden="1" customWidth="1"/>
    <col min="101" max="101" width="36.1796875" hidden="1" customWidth="1"/>
    <col min="102" max="102" width="14.36328125" hidden="1" customWidth="1"/>
    <col min="103" max="103" width="0" hidden="1" customWidth="1"/>
    <col min="104" max="104" width="9" hidden="1" customWidth="1"/>
    <col min="105" max="105" width="10.54296875" hidden="1" customWidth="1"/>
    <col min="106" max="111" width="9" hidden="1" customWidth="1"/>
    <col min="112" max="112" width="12" hidden="1" customWidth="1"/>
    <col min="113" max="113" width="9.90625" hidden="1" customWidth="1"/>
    <col min="114" max="114" width="11.08984375" hidden="1" customWidth="1"/>
    <col min="115" max="115" width="11.1796875" hidden="1" customWidth="1"/>
    <col min="116" max="117" width="1.453125" hidden="1" customWidth="1"/>
    <col min="118" max="118" width="9" hidden="1" customWidth="1"/>
    <col min="119" max="119" width="10.54296875" hidden="1" customWidth="1"/>
    <col min="120" max="125" width="9" hidden="1" customWidth="1"/>
    <col min="126" max="126" width="12" hidden="1" customWidth="1"/>
    <col min="127" max="127" width="9.90625" hidden="1" customWidth="1"/>
    <col min="128" max="128" width="11.08984375" hidden="1" customWidth="1"/>
    <col min="129" max="129" width="11.1796875" hidden="1" customWidth="1"/>
  </cols>
  <sheetData>
    <row r="1" spans="1:130" ht="15.6">
      <c r="A1" s="6" t="s">
        <v>79</v>
      </c>
      <c r="AF1" s="2"/>
    </row>
    <row r="2" spans="1:130" ht="15.6">
      <c r="A2" s="6" t="s">
        <v>80</v>
      </c>
    </row>
    <row r="3" spans="1:130" ht="15.6">
      <c r="A3" s="6" t="s">
        <v>0</v>
      </c>
      <c r="AB3" s="2"/>
    </row>
    <row r="4" spans="1:130" ht="15.6">
      <c r="A4" s="6" t="str">
        <f>CONCATENATE(C8," - ",D8)</f>
        <v>2006 - 2007</v>
      </c>
      <c r="C4" s="3" t="s">
        <v>43</v>
      </c>
      <c r="D4" s="85"/>
      <c r="K4" s="3" t="s">
        <v>42</v>
      </c>
      <c r="S4" s="3" t="s">
        <v>23</v>
      </c>
      <c r="AA4" s="3" t="s">
        <v>24</v>
      </c>
      <c r="AI4" s="3" t="s">
        <v>41</v>
      </c>
      <c r="AQ4" s="3" t="s">
        <v>40</v>
      </c>
      <c r="AY4" s="3" t="s">
        <v>39</v>
      </c>
      <c r="BG4" s="3" t="s">
        <v>38</v>
      </c>
      <c r="BO4" s="3" t="s">
        <v>35</v>
      </c>
      <c r="BW4" s="3" t="s">
        <v>34</v>
      </c>
      <c r="CE4" s="3" t="s">
        <v>36</v>
      </c>
      <c r="CM4" s="3" t="s">
        <v>37</v>
      </c>
    </row>
    <row r="5" spans="1:130" ht="15.6" hidden="1">
      <c r="A5" s="6"/>
      <c r="C5" s="3"/>
      <c r="D5" s="85"/>
      <c r="G5" s="86" t="s">
        <v>75</v>
      </c>
      <c r="H5" s="86" t="s">
        <v>76</v>
      </c>
      <c r="K5" s="3"/>
      <c r="O5" s="86" t="s">
        <v>75</v>
      </c>
      <c r="P5" s="86" t="s">
        <v>76</v>
      </c>
      <c r="S5" s="3"/>
      <c r="W5" s="86" t="s">
        <v>75</v>
      </c>
      <c r="X5" s="86" t="s">
        <v>76</v>
      </c>
      <c r="AA5" s="3"/>
      <c r="AE5" s="86" t="s">
        <v>75</v>
      </c>
      <c r="AF5" s="86" t="s">
        <v>76</v>
      </c>
      <c r="AI5" s="3"/>
      <c r="AM5" s="86" t="s">
        <v>75</v>
      </c>
      <c r="AN5" s="86" t="s">
        <v>76</v>
      </c>
      <c r="AQ5" s="3"/>
      <c r="AU5" s="86" t="s">
        <v>75</v>
      </c>
      <c r="AV5" s="86" t="s">
        <v>76</v>
      </c>
      <c r="AY5" s="3"/>
      <c r="BC5" s="86" t="s">
        <v>75</v>
      </c>
      <c r="BD5" s="86" t="s">
        <v>76</v>
      </c>
      <c r="BG5" s="3"/>
      <c r="BK5" s="86" t="s">
        <v>75</v>
      </c>
      <c r="BL5" s="86" t="s">
        <v>76</v>
      </c>
      <c r="BO5" s="3"/>
      <c r="BS5" s="86" t="s">
        <v>75</v>
      </c>
      <c r="BT5" s="86" t="s">
        <v>76</v>
      </c>
      <c r="BW5" s="3"/>
      <c r="CA5" s="86" t="s">
        <v>75</v>
      </c>
      <c r="CB5" s="86" t="s">
        <v>76</v>
      </c>
      <c r="CE5" s="3"/>
      <c r="CI5" s="86" t="s">
        <v>75</v>
      </c>
      <c r="CJ5" s="86" t="s">
        <v>76</v>
      </c>
      <c r="CM5" s="3"/>
      <c r="CQ5" s="86" t="s">
        <v>75</v>
      </c>
      <c r="CR5" s="86" t="s">
        <v>76</v>
      </c>
    </row>
    <row r="6" spans="1:130" ht="15.6" hidden="1">
      <c r="A6" s="6"/>
      <c r="C6" s="86" t="s">
        <v>75</v>
      </c>
      <c r="D6" s="86" t="s">
        <v>76</v>
      </c>
      <c r="K6" s="86" t="s">
        <v>75</v>
      </c>
      <c r="L6" s="86" t="s">
        <v>76</v>
      </c>
      <c r="S6" s="86" t="s">
        <v>75</v>
      </c>
      <c r="T6" s="86" t="s">
        <v>76</v>
      </c>
      <c r="AA6" s="86" t="s">
        <v>75</v>
      </c>
      <c r="AB6" s="86" t="s">
        <v>76</v>
      </c>
      <c r="AI6" s="86" t="s">
        <v>75</v>
      </c>
      <c r="AJ6" s="86" t="s">
        <v>76</v>
      </c>
      <c r="AQ6" s="86" t="s">
        <v>75</v>
      </c>
      <c r="AR6" s="86" t="s">
        <v>76</v>
      </c>
      <c r="AY6" s="86" t="s">
        <v>75</v>
      </c>
      <c r="AZ6" s="86" t="s">
        <v>76</v>
      </c>
      <c r="BG6" s="86" t="s">
        <v>75</v>
      </c>
      <c r="BH6" s="86" t="s">
        <v>76</v>
      </c>
      <c r="BO6" s="86" t="s">
        <v>75</v>
      </c>
      <c r="BP6" s="86" t="s">
        <v>76</v>
      </c>
      <c r="BW6" s="86" t="s">
        <v>75</v>
      </c>
      <c r="BX6" s="86" t="s">
        <v>76</v>
      </c>
      <c r="CE6" s="86" t="s">
        <v>75</v>
      </c>
      <c r="CF6" s="86" t="s">
        <v>76</v>
      </c>
      <c r="CM6" s="86" t="s">
        <v>75</v>
      </c>
      <c r="CN6" s="86" t="s">
        <v>76</v>
      </c>
    </row>
    <row r="7" spans="1:130" ht="18">
      <c r="C7" s="4" t="s">
        <v>1</v>
      </c>
      <c r="D7" s="5"/>
      <c r="E7" s="1"/>
      <c r="F7" s="1"/>
      <c r="G7" s="17" t="s">
        <v>2</v>
      </c>
      <c r="H7" s="18"/>
      <c r="I7" s="1"/>
      <c r="J7" s="1"/>
      <c r="K7" s="4" t="s">
        <v>22</v>
      </c>
      <c r="L7" s="5"/>
      <c r="M7" s="1"/>
      <c r="N7" s="1"/>
      <c r="O7" s="17" t="s">
        <v>2</v>
      </c>
      <c r="P7" s="18"/>
      <c r="Q7" s="1"/>
      <c r="R7" s="1"/>
      <c r="S7" s="4" t="s">
        <v>23</v>
      </c>
      <c r="T7" s="5"/>
      <c r="U7" s="1"/>
      <c r="V7" s="1"/>
      <c r="W7" s="17" t="s">
        <v>2</v>
      </c>
      <c r="X7" s="18"/>
      <c r="Y7" s="1"/>
      <c r="Z7" s="1"/>
      <c r="AA7" s="4" t="s">
        <v>24</v>
      </c>
      <c r="AB7" s="5"/>
      <c r="AC7" s="1"/>
      <c r="AD7" s="1"/>
      <c r="AE7" s="17" t="s">
        <v>2</v>
      </c>
      <c r="AF7" s="18"/>
      <c r="AG7" s="1"/>
      <c r="AH7" s="1"/>
      <c r="AI7" s="4" t="s">
        <v>25</v>
      </c>
      <c r="AJ7" s="5"/>
      <c r="AK7" s="1"/>
      <c r="AL7" s="1"/>
      <c r="AM7" s="17" t="s">
        <v>2</v>
      </c>
      <c r="AN7" s="18"/>
      <c r="AO7" s="1"/>
      <c r="AP7" s="1"/>
      <c r="AQ7" s="4" t="s">
        <v>26</v>
      </c>
      <c r="AR7" s="5"/>
      <c r="AS7" s="1"/>
      <c r="AT7" s="1"/>
      <c r="AU7" s="17" t="s">
        <v>2</v>
      </c>
      <c r="AV7" s="18"/>
      <c r="AW7" s="1"/>
      <c r="AX7" s="1"/>
      <c r="AY7" s="4" t="s">
        <v>27</v>
      </c>
      <c r="AZ7" s="5"/>
      <c r="BA7" s="1"/>
      <c r="BB7" s="1"/>
      <c r="BC7" s="17" t="s">
        <v>2</v>
      </c>
      <c r="BD7" s="18"/>
      <c r="BE7" s="1"/>
      <c r="BF7" s="1"/>
      <c r="BG7" s="4" t="s">
        <v>28</v>
      </c>
      <c r="BH7" s="5"/>
      <c r="BI7" s="1"/>
      <c r="BJ7" s="1"/>
      <c r="BK7" s="17" t="s">
        <v>2</v>
      </c>
      <c r="BL7" s="18"/>
      <c r="BM7" s="1"/>
      <c r="BN7" s="1"/>
      <c r="BO7" s="4" t="s">
        <v>29</v>
      </c>
      <c r="BP7" s="5"/>
      <c r="BQ7" s="1"/>
      <c r="BR7" s="1"/>
      <c r="BS7" s="17" t="s">
        <v>2</v>
      </c>
      <c r="BT7" s="18"/>
      <c r="BU7" s="1"/>
      <c r="BV7" s="1"/>
      <c r="BW7" s="4" t="s">
        <v>30</v>
      </c>
      <c r="BX7" s="5"/>
      <c r="BY7" s="1"/>
      <c r="BZ7" s="1"/>
      <c r="CA7" s="17" t="s">
        <v>2</v>
      </c>
      <c r="CB7" s="18"/>
      <c r="CC7" s="1"/>
      <c r="CD7" s="1"/>
      <c r="CE7" s="4" t="s">
        <v>31</v>
      </c>
      <c r="CF7" s="5"/>
      <c r="CG7" s="1"/>
      <c r="CH7" s="1"/>
      <c r="CI7" s="17" t="s">
        <v>2</v>
      </c>
      <c r="CJ7" s="18"/>
      <c r="CK7" s="1"/>
      <c r="CL7" s="1"/>
      <c r="CM7" s="4" t="s">
        <v>32</v>
      </c>
      <c r="CN7" s="5"/>
      <c r="CO7" s="1"/>
      <c r="CP7" s="1"/>
      <c r="CQ7" s="17" t="s">
        <v>2</v>
      </c>
      <c r="CR7" s="18"/>
      <c r="CS7" s="1"/>
      <c r="CT7" s="1"/>
      <c r="CZ7" s="80">
        <f>+$C$8</f>
        <v>2006</v>
      </c>
      <c r="DA7" s="80">
        <f t="shared" ref="DA7:DK7" si="0">+CZ7</f>
        <v>2006</v>
      </c>
      <c r="DB7" s="80">
        <f t="shared" si="0"/>
        <v>2006</v>
      </c>
      <c r="DC7" s="80">
        <f t="shared" si="0"/>
        <v>2006</v>
      </c>
      <c r="DD7" s="80">
        <f t="shared" si="0"/>
        <v>2006</v>
      </c>
      <c r="DE7" s="80">
        <f t="shared" si="0"/>
        <v>2006</v>
      </c>
      <c r="DF7" s="80">
        <f t="shared" si="0"/>
        <v>2006</v>
      </c>
      <c r="DG7" s="80">
        <f t="shared" si="0"/>
        <v>2006</v>
      </c>
      <c r="DH7" s="80">
        <f t="shared" si="0"/>
        <v>2006</v>
      </c>
      <c r="DI7" s="80">
        <f t="shared" si="0"/>
        <v>2006</v>
      </c>
      <c r="DJ7" s="80">
        <f t="shared" si="0"/>
        <v>2006</v>
      </c>
      <c r="DK7" s="80">
        <f t="shared" si="0"/>
        <v>2006</v>
      </c>
      <c r="DL7" s="80"/>
      <c r="DM7" s="80"/>
      <c r="DN7" s="80">
        <f>+$D$8</f>
        <v>2007</v>
      </c>
      <c r="DO7" s="80">
        <f t="shared" ref="DO7:DY7" si="1">+DN7</f>
        <v>2007</v>
      </c>
      <c r="DP7" s="80">
        <f t="shared" si="1"/>
        <v>2007</v>
      </c>
      <c r="DQ7" s="80">
        <f t="shared" si="1"/>
        <v>2007</v>
      </c>
      <c r="DR7" s="80">
        <f t="shared" si="1"/>
        <v>2007</v>
      </c>
      <c r="DS7" s="80">
        <f t="shared" si="1"/>
        <v>2007</v>
      </c>
      <c r="DT7" s="80">
        <f t="shared" si="1"/>
        <v>2007</v>
      </c>
      <c r="DU7" s="80">
        <f t="shared" si="1"/>
        <v>2007</v>
      </c>
      <c r="DV7" s="80">
        <f t="shared" si="1"/>
        <v>2007</v>
      </c>
      <c r="DW7" s="80">
        <f t="shared" si="1"/>
        <v>2007</v>
      </c>
      <c r="DX7" s="80">
        <f t="shared" si="1"/>
        <v>2007</v>
      </c>
      <c r="DY7" s="80">
        <f t="shared" si="1"/>
        <v>2007</v>
      </c>
      <c r="DZ7" s="12"/>
    </row>
    <row r="8" spans="1:130" s="12" customFormat="1" ht="18.600000000000001" thickBot="1">
      <c r="A8" s="19" t="s">
        <v>21</v>
      </c>
      <c r="B8" s="20" t="s">
        <v>33</v>
      </c>
      <c r="C8" s="23">
        <v>2006</v>
      </c>
      <c r="D8" s="24">
        <v>2007</v>
      </c>
      <c r="E8" s="25" t="s">
        <v>3</v>
      </c>
      <c r="F8" s="26" t="s">
        <v>4</v>
      </c>
      <c r="G8" s="23">
        <f>+$C$8</f>
        <v>2006</v>
      </c>
      <c r="H8" s="24">
        <f>+$D$8</f>
        <v>2007</v>
      </c>
      <c r="I8" s="25" t="s">
        <v>3</v>
      </c>
      <c r="J8" s="26" t="s">
        <v>4</v>
      </c>
      <c r="K8" s="23">
        <f>+$C$8</f>
        <v>2006</v>
      </c>
      <c r="L8" s="24">
        <f>+$D$8</f>
        <v>2007</v>
      </c>
      <c r="M8" s="25" t="s">
        <v>3</v>
      </c>
      <c r="N8" s="26" t="s">
        <v>4</v>
      </c>
      <c r="O8" s="23">
        <f>+$C$8</f>
        <v>2006</v>
      </c>
      <c r="P8" s="24">
        <f>+$D$8</f>
        <v>2007</v>
      </c>
      <c r="Q8" s="25" t="s">
        <v>3</v>
      </c>
      <c r="R8" s="26" t="s">
        <v>4</v>
      </c>
      <c r="S8" s="23">
        <f>+$C$8</f>
        <v>2006</v>
      </c>
      <c r="T8" s="24">
        <f>+$D$8</f>
        <v>2007</v>
      </c>
      <c r="U8" s="25" t="s">
        <v>3</v>
      </c>
      <c r="V8" s="26" t="s">
        <v>4</v>
      </c>
      <c r="W8" s="23">
        <f>+$C$8</f>
        <v>2006</v>
      </c>
      <c r="X8" s="24">
        <f>+$D$8</f>
        <v>2007</v>
      </c>
      <c r="Y8" s="25" t="s">
        <v>3</v>
      </c>
      <c r="Z8" s="26" t="s">
        <v>4</v>
      </c>
      <c r="AA8" s="23">
        <f>+$C$8</f>
        <v>2006</v>
      </c>
      <c r="AB8" s="24">
        <f>+$D$8</f>
        <v>2007</v>
      </c>
      <c r="AC8" s="25" t="s">
        <v>3</v>
      </c>
      <c r="AD8" s="26" t="s">
        <v>4</v>
      </c>
      <c r="AE8" s="23">
        <f>+$C$8</f>
        <v>2006</v>
      </c>
      <c r="AF8" s="24">
        <f>+$D$8</f>
        <v>2007</v>
      </c>
      <c r="AG8" s="25" t="s">
        <v>3</v>
      </c>
      <c r="AH8" s="26" t="s">
        <v>4</v>
      </c>
      <c r="AI8" s="23">
        <f>+$C$8</f>
        <v>2006</v>
      </c>
      <c r="AJ8" s="24">
        <f>+$D$8</f>
        <v>2007</v>
      </c>
      <c r="AK8" s="25" t="s">
        <v>3</v>
      </c>
      <c r="AL8" s="26" t="s">
        <v>4</v>
      </c>
      <c r="AM8" s="23">
        <f>+$C$8</f>
        <v>2006</v>
      </c>
      <c r="AN8" s="24">
        <f>+$D$8</f>
        <v>2007</v>
      </c>
      <c r="AO8" s="25" t="s">
        <v>3</v>
      </c>
      <c r="AP8" s="26" t="s">
        <v>4</v>
      </c>
      <c r="AQ8" s="23">
        <f>+$C$8</f>
        <v>2006</v>
      </c>
      <c r="AR8" s="24">
        <f>+$D$8</f>
        <v>2007</v>
      </c>
      <c r="AS8" s="25" t="s">
        <v>3</v>
      </c>
      <c r="AT8" s="26" t="s">
        <v>4</v>
      </c>
      <c r="AU8" s="23">
        <f>+$C$8</f>
        <v>2006</v>
      </c>
      <c r="AV8" s="24">
        <f>+$D$8</f>
        <v>2007</v>
      </c>
      <c r="AW8" s="25" t="s">
        <v>3</v>
      </c>
      <c r="AX8" s="26" t="s">
        <v>4</v>
      </c>
      <c r="AY8" s="23">
        <f>+$C$8</f>
        <v>2006</v>
      </c>
      <c r="AZ8" s="24">
        <f>+$D$8</f>
        <v>2007</v>
      </c>
      <c r="BA8" s="25" t="s">
        <v>3</v>
      </c>
      <c r="BB8" s="26" t="s">
        <v>4</v>
      </c>
      <c r="BC8" s="23">
        <f>+$C$8</f>
        <v>2006</v>
      </c>
      <c r="BD8" s="24">
        <f>+$D$8</f>
        <v>2007</v>
      </c>
      <c r="BE8" s="25" t="s">
        <v>3</v>
      </c>
      <c r="BF8" s="26" t="s">
        <v>4</v>
      </c>
      <c r="BG8" s="23">
        <f>+$C$8</f>
        <v>2006</v>
      </c>
      <c r="BH8" s="24">
        <f>+$D$8</f>
        <v>2007</v>
      </c>
      <c r="BI8" s="25" t="s">
        <v>3</v>
      </c>
      <c r="BJ8" s="26" t="s">
        <v>4</v>
      </c>
      <c r="BK8" s="23">
        <f>+$C$8</f>
        <v>2006</v>
      </c>
      <c r="BL8" s="24">
        <f>+$D$8</f>
        <v>2007</v>
      </c>
      <c r="BM8" s="25" t="s">
        <v>3</v>
      </c>
      <c r="BN8" s="26" t="s">
        <v>4</v>
      </c>
      <c r="BO8" s="23">
        <f>+$C$8</f>
        <v>2006</v>
      </c>
      <c r="BP8" s="24">
        <f>+$D$8</f>
        <v>2007</v>
      </c>
      <c r="BQ8" s="25" t="s">
        <v>3</v>
      </c>
      <c r="BR8" s="26" t="s">
        <v>4</v>
      </c>
      <c r="BS8" s="23">
        <f>+$C$8</f>
        <v>2006</v>
      </c>
      <c r="BT8" s="24">
        <f>+$D$8</f>
        <v>2007</v>
      </c>
      <c r="BU8" s="25" t="s">
        <v>3</v>
      </c>
      <c r="BV8" s="26" t="s">
        <v>4</v>
      </c>
      <c r="BW8" s="23">
        <f>+$C$8</f>
        <v>2006</v>
      </c>
      <c r="BX8" s="24">
        <f>+$D$8</f>
        <v>2007</v>
      </c>
      <c r="BY8" s="25" t="s">
        <v>3</v>
      </c>
      <c r="BZ8" s="26" t="s">
        <v>4</v>
      </c>
      <c r="CA8" s="23">
        <f>+$C$8</f>
        <v>2006</v>
      </c>
      <c r="CB8" s="24">
        <f>+$D$8</f>
        <v>2007</v>
      </c>
      <c r="CC8" s="25" t="s">
        <v>3</v>
      </c>
      <c r="CD8" s="26" t="s">
        <v>4</v>
      </c>
      <c r="CE8" s="23">
        <f>+$C$8</f>
        <v>2006</v>
      </c>
      <c r="CF8" s="24">
        <f>+$D$8</f>
        <v>2007</v>
      </c>
      <c r="CG8" s="25" t="s">
        <v>3</v>
      </c>
      <c r="CH8" s="26" t="s">
        <v>4</v>
      </c>
      <c r="CI8" s="23">
        <f>+$C$8</f>
        <v>2006</v>
      </c>
      <c r="CJ8" s="24">
        <f>+$D$8</f>
        <v>2007</v>
      </c>
      <c r="CK8" s="25" t="s">
        <v>3</v>
      </c>
      <c r="CL8" s="26" t="s">
        <v>4</v>
      </c>
      <c r="CM8" s="23">
        <f>+$C$8</f>
        <v>2006</v>
      </c>
      <c r="CN8" s="24">
        <f>+$D$8</f>
        <v>2007</v>
      </c>
      <c r="CO8" s="25" t="s">
        <v>3</v>
      </c>
      <c r="CP8" s="26" t="s">
        <v>4</v>
      </c>
      <c r="CQ8" s="23">
        <f>+$C$8</f>
        <v>2006</v>
      </c>
      <c r="CR8" s="24">
        <f>+$D$8</f>
        <v>2007</v>
      </c>
      <c r="CS8" s="25" t="s">
        <v>3</v>
      </c>
      <c r="CT8" s="26" t="s">
        <v>4</v>
      </c>
      <c r="CZ8" s="12" t="s">
        <v>47</v>
      </c>
      <c r="DA8" s="12" t="s">
        <v>48</v>
      </c>
      <c r="DB8" s="12" t="s">
        <v>49</v>
      </c>
      <c r="DC8" s="12" t="s">
        <v>50</v>
      </c>
      <c r="DD8" s="12" t="s">
        <v>51</v>
      </c>
      <c r="DE8" s="12" t="s">
        <v>52</v>
      </c>
      <c r="DF8" s="12" t="s">
        <v>53</v>
      </c>
      <c r="DG8" s="12" t="s">
        <v>54</v>
      </c>
      <c r="DH8" s="12" t="s">
        <v>55</v>
      </c>
      <c r="DI8" s="12" t="s">
        <v>56</v>
      </c>
      <c r="DJ8" s="12" t="s">
        <v>57</v>
      </c>
      <c r="DK8" s="12" t="s">
        <v>58</v>
      </c>
      <c r="DL8" s="12" t="s">
        <v>33</v>
      </c>
      <c r="DM8" s="12" t="s">
        <v>33</v>
      </c>
      <c r="DN8" s="12" t="s">
        <v>47</v>
      </c>
      <c r="DO8" s="12" t="s">
        <v>48</v>
      </c>
      <c r="DP8" s="12" t="s">
        <v>49</v>
      </c>
      <c r="DQ8" s="12" t="s">
        <v>50</v>
      </c>
      <c r="DR8" s="12" t="s">
        <v>51</v>
      </c>
      <c r="DS8" s="12" t="s">
        <v>52</v>
      </c>
      <c r="DT8" s="12" t="s">
        <v>53</v>
      </c>
      <c r="DU8" s="12" t="s">
        <v>54</v>
      </c>
      <c r="DV8" s="12" t="s">
        <v>55</v>
      </c>
      <c r="DW8" s="12" t="s">
        <v>56</v>
      </c>
      <c r="DX8" s="12" t="s">
        <v>57</v>
      </c>
      <c r="DY8" s="12" t="s">
        <v>58</v>
      </c>
      <c r="DZ8" s="8"/>
    </row>
    <row r="9" spans="1:130" s="12" customFormat="1" ht="15" customHeight="1">
      <c r="A9" s="99"/>
      <c r="B9" s="31" t="s">
        <v>6</v>
      </c>
      <c r="C9" s="21">
        <f>+CZ9</f>
        <v>507870</v>
      </c>
      <c r="D9" s="21">
        <f ca="1">OFFSET(CZ9,0,14,1,1)</f>
        <v>502473</v>
      </c>
      <c r="E9" s="21">
        <f ca="1">SUM(D9-C9)</f>
        <v>-5397</v>
      </c>
      <c r="F9" s="22">
        <f ca="1">IF(E9=0,0,IF(C9=0,1,E9/C9))</f>
        <v>-1.0626735188138697E-2</v>
      </c>
      <c r="G9" s="21">
        <f>SUMIF($C$6:F$6,G$5,$C9:F9)</f>
        <v>507870</v>
      </c>
      <c r="H9" s="21">
        <f ca="1">SUMIF($C$6:G$6,H$5,$C9:G9)</f>
        <v>502473</v>
      </c>
      <c r="I9" s="21">
        <f ca="1">SUM(H9-G9)</f>
        <v>-5397</v>
      </c>
      <c r="J9" s="22">
        <f ca="1">IF(I9=0,0,IF(G9=0,1,I9/G9))</f>
        <v>-1.0626735188138697E-2</v>
      </c>
      <c r="K9" s="21">
        <f>+DA9</f>
        <v>457716</v>
      </c>
      <c r="L9" s="21">
        <f ca="1">OFFSET(DA9,0,14,1,1)</f>
        <v>401366</v>
      </c>
      <c r="M9" s="21">
        <f ca="1">SUM(L9-K9)</f>
        <v>-56350</v>
      </c>
      <c r="N9" s="22">
        <f ca="1">IF(M9=0,0,IF(K9=0,1,M9/K9))</f>
        <v>-0.1231112742399217</v>
      </c>
      <c r="O9" s="21">
        <f>SUMIF($C$6:N$6,O$5,$C9:N9)</f>
        <v>965586</v>
      </c>
      <c r="P9" s="21">
        <f ca="1">SUMIF($C$6:O$6,P$5,$C9:O9)</f>
        <v>903839</v>
      </c>
      <c r="Q9" s="21">
        <f ca="1">SUM(P9-O9)</f>
        <v>-61747</v>
      </c>
      <c r="R9" s="22">
        <f ca="1">IF(Q9=0,0,IF(O9=0,1,Q9/O9))</f>
        <v>-6.3947696010505539E-2</v>
      </c>
      <c r="S9" s="21">
        <f>+DB9</f>
        <v>541818</v>
      </c>
      <c r="T9" s="21">
        <f ca="1">OFFSET(DB9,0,14,1,1)</f>
        <v>497338</v>
      </c>
      <c r="U9" s="21">
        <f ca="1">SUM(T9-S9)</f>
        <v>-44480</v>
      </c>
      <c r="V9" s="22">
        <f ca="1">IF(U9=0,0,IF(S9=0,1,U9/S9))</f>
        <v>-8.2093987279861502E-2</v>
      </c>
      <c r="W9" s="21">
        <f>SUMIF($C$6:V$6,W$5,$C9:V9)</f>
        <v>1507404</v>
      </c>
      <c r="X9" s="21">
        <f ca="1">SUMIF($C$6:W$6,X$5,$C9:W9)</f>
        <v>1401177</v>
      </c>
      <c r="Y9" s="21">
        <f ca="1">SUM(X9-W9)</f>
        <v>-106227</v>
      </c>
      <c r="Z9" s="22">
        <f ca="1">IF(Y9=0,0,IF(W9=0,1,Y9/W9))</f>
        <v>-7.0470159293726173E-2</v>
      </c>
      <c r="AA9" s="21">
        <f>+DC9</f>
        <v>512336</v>
      </c>
      <c r="AB9" s="21">
        <f ca="1">OFFSET(DC9,0,14,1,1)</f>
        <v>473014</v>
      </c>
      <c r="AC9" s="21">
        <f ca="1">SUM(AB9-AA9)</f>
        <v>-39322</v>
      </c>
      <c r="AD9" s="22">
        <f ca="1">IF(AC9=0,0,IF(AA9=0,1,AC9/AA9))</f>
        <v>-7.6750413790949684E-2</v>
      </c>
      <c r="AE9" s="21">
        <f>SUMIF($C$6:AD$6,AE$5,$C9:AD9)</f>
        <v>2019740</v>
      </c>
      <c r="AF9" s="21">
        <f ca="1">SUMIF($C$6:AE$6,AF$5,$C9:AE9)</f>
        <v>1874191</v>
      </c>
      <c r="AG9" s="21">
        <f ca="1">SUM(AF9-AE9)</f>
        <v>-145549</v>
      </c>
      <c r="AH9" s="22">
        <f ca="1">IF(AG9=0,0,IF(AE9=0,1,AG9/AE9))</f>
        <v>-7.206323586204165E-2</v>
      </c>
      <c r="AI9" s="21">
        <f>+DD9</f>
        <v>526615</v>
      </c>
      <c r="AJ9" s="21">
        <f ca="1">OFFSET(DD9,0,14,1,1)</f>
        <v>488957</v>
      </c>
      <c r="AK9" s="21">
        <f ca="1">SUM(AJ9-AI9)</f>
        <v>-37658</v>
      </c>
      <c r="AL9" s="22">
        <f ca="1">IF(AK9=0,0,IF(AI9=0,1,AK9/AI9))</f>
        <v>-7.1509546822631331E-2</v>
      </c>
      <c r="AM9" s="21">
        <f>SUMIF($C$6:AL$6,AM$5,$C9:AL9)</f>
        <v>2546355</v>
      </c>
      <c r="AN9" s="21">
        <f ca="1">SUMIF($C$6:AM$6,AN$5,$C9:AM9)</f>
        <v>2363148</v>
      </c>
      <c r="AO9" s="21">
        <f ca="1">SUM(AN9-AM9)</f>
        <v>-183207</v>
      </c>
      <c r="AP9" s="22">
        <f ca="1">IF(AO9=0,0,IF(AM9=0,1,AO9/AM9))</f>
        <v>-7.1948726709355135E-2</v>
      </c>
      <c r="AQ9" s="21">
        <f>+DE9</f>
        <v>497362</v>
      </c>
      <c r="AR9" s="21">
        <f ca="1">OFFSET(DE9,0,14,1,1)</f>
        <v>484582</v>
      </c>
      <c r="AS9" s="21">
        <f ca="1">SUM(AR9-AQ9)</f>
        <v>-12780</v>
      </c>
      <c r="AT9" s="22">
        <f ca="1">IF(AS9=0,0,IF(AQ9=0,1,AS9/AQ9))</f>
        <v>-2.569556982640411E-2</v>
      </c>
      <c r="AU9" s="21">
        <f>SUMIF($C$6:AT$6,AU$5,$C9:AT9)</f>
        <v>3043717</v>
      </c>
      <c r="AV9" s="21">
        <f ca="1">SUMIF($C$6:AU$6,AV$5,$C9:AU9)</f>
        <v>2847730</v>
      </c>
      <c r="AW9" s="21">
        <f ca="1">SUM(AV9-AU9)</f>
        <v>-195987</v>
      </c>
      <c r="AX9" s="22">
        <f ca="1">IF(AW9=0,0,IF(AU9=0,1,AW9/AU9))</f>
        <v>-6.4390677582705613E-2</v>
      </c>
      <c r="AY9" s="21">
        <f>+DF9</f>
        <v>540922</v>
      </c>
      <c r="AZ9" s="21">
        <f ca="1">OFFSET(DF9,0,14,1,1)</f>
        <v>519733</v>
      </c>
      <c r="BA9" s="21">
        <f ca="1">SUM(AZ9-AY9)</f>
        <v>-21189</v>
      </c>
      <c r="BB9" s="22">
        <f ca="1">IF(BA9=0,0,IF(AY9=0,1,BA9/AY9))</f>
        <v>-3.9172006315143407E-2</v>
      </c>
      <c r="BC9" s="21">
        <f>SUMIF($C$6:BB$6,BC$5,$C9:BB9)</f>
        <v>3584639</v>
      </c>
      <c r="BD9" s="21">
        <f ca="1">SUMIF($C$6:BC$6,BD$5,$C9:BC9)</f>
        <v>3367463</v>
      </c>
      <c r="BE9" s="21">
        <f ca="1">SUM(BD9-BC9)</f>
        <v>-217176</v>
      </c>
      <c r="BF9" s="22">
        <f ca="1">IF(BE9=0,0,IF(BC9=0,1,BE9/BC9))</f>
        <v>-6.0585180265014131E-2</v>
      </c>
      <c r="BG9" s="21">
        <f>+DG9</f>
        <v>543980</v>
      </c>
      <c r="BH9" s="21">
        <f ca="1">OFFSET(DG9,0,14,1,1)</f>
        <v>536895</v>
      </c>
      <c r="BI9" s="21">
        <f ca="1">SUM(BH9-BG9)</f>
        <v>-7085</v>
      </c>
      <c r="BJ9" s="22">
        <f ca="1">IF(BI9=0,0,IF(BG9=0,1,BI9/BG9))</f>
        <v>-1.3024375896172653E-2</v>
      </c>
      <c r="BK9" s="21">
        <f>SUMIF($C$6:BJ$6,BK$5,$C9:BJ9)</f>
        <v>4128619</v>
      </c>
      <c r="BL9" s="21">
        <f ca="1">SUMIF($C$6:BK$6,BL$5,$C9:BK9)</f>
        <v>3904358</v>
      </c>
      <c r="BM9" s="21">
        <f ca="1">SUM(BL9-BK9)</f>
        <v>-224261</v>
      </c>
      <c r="BN9" s="22">
        <f ca="1">IF(BM9=0,0,IF(BK9=0,1,BM9/BK9))</f>
        <v>-5.431864747025579E-2</v>
      </c>
      <c r="BO9" s="21">
        <f>+DH9</f>
        <v>500833</v>
      </c>
      <c r="BP9" s="21">
        <f ca="1">OFFSET(DH9,0,14,1,1)</f>
        <v>459564</v>
      </c>
      <c r="BQ9" s="21">
        <f ca="1">SUM(BP9-BO9)</f>
        <v>-41269</v>
      </c>
      <c r="BR9" s="22">
        <f ca="1">IF(BQ9=0,0,IF(BO9=0,1,BQ9/BO9))</f>
        <v>-8.2400720399813915E-2</v>
      </c>
      <c r="BS9" s="21">
        <f>SUMIF($C$6:BR$6,BS$5,$C9:BR9)</f>
        <v>4629452</v>
      </c>
      <c r="BT9" s="21">
        <f ca="1">SUMIF($C$6:BS$6,BT$5,$C9:BS9)</f>
        <v>4363922</v>
      </c>
      <c r="BU9" s="21">
        <f ca="1">SUM(BT9-BS9)</f>
        <v>-265530</v>
      </c>
      <c r="BV9" s="22">
        <f ca="1">IF(BU9=0,0,IF(BS9=0,1,BU9/BS9))</f>
        <v>-5.7356680661123607E-2</v>
      </c>
      <c r="BW9" s="21">
        <f>+DI9</f>
        <v>502473</v>
      </c>
      <c r="BX9" s="21">
        <f ca="1">OFFSET(DI9,0,14,1,1)</f>
        <v>459659</v>
      </c>
      <c r="BY9" s="21">
        <f ca="1">SUM(BX9-BW9)</f>
        <v>-42814</v>
      </c>
      <c r="BZ9" s="22">
        <f ca="1">IF(BY9=0,0,IF(BW9=0,1,BY9/BW9))</f>
        <v>-8.5206568313123288E-2</v>
      </c>
      <c r="CA9" s="21">
        <f>SUMIF($C$6:BZ$6,CA$5,$C9:BZ9)</f>
        <v>5131925</v>
      </c>
      <c r="CB9" s="21">
        <f ca="1">SUMIF($C$6:CA$6,CB$5,$C9:CA9)</f>
        <v>4823581</v>
      </c>
      <c r="CC9" s="21">
        <f ca="1">SUM(CB9-CA9)</f>
        <v>-308344</v>
      </c>
      <c r="CD9" s="22">
        <f ca="1">IF(CC9=0,0,IF(CA9=0,1,CC9/CA9))</f>
        <v>-6.0083496933411924E-2</v>
      </c>
      <c r="CE9" s="21">
        <f>+DJ9</f>
        <v>502473</v>
      </c>
      <c r="CF9" s="21">
        <f ca="1">OFFSET(DJ9,0,14,1,1)</f>
        <v>427902</v>
      </c>
      <c r="CG9" s="21">
        <f ca="1">SUM(CF9-CE9)</f>
        <v>-74571</v>
      </c>
      <c r="CH9" s="22">
        <f ca="1">IF(CG9=0,0,IF(CE9=0,1,CG9/CE9))</f>
        <v>-0.14840797415980561</v>
      </c>
      <c r="CI9" s="21">
        <f>SUMIF($C$6:CH$6,CI$5,$C9:CH9)</f>
        <v>5634398</v>
      </c>
      <c r="CJ9" s="21">
        <f ca="1">SUMIF($C$6:CI$6,CJ$5,$C9:CI9)</f>
        <v>5251483</v>
      </c>
      <c r="CK9" s="21">
        <f ca="1">SUM(CJ9-CI9)</f>
        <v>-382915</v>
      </c>
      <c r="CL9" s="22">
        <f ca="1">IF(CK9=0,0,IF(CI9=0,1,CK9/CI9))</f>
        <v>-6.7960232841201493E-2</v>
      </c>
      <c r="CM9" s="21">
        <f>+DK9</f>
        <v>478716</v>
      </c>
      <c r="CN9" s="21">
        <f ca="1">OFFSET(DK9,0,14,1,1)</f>
        <v>398136</v>
      </c>
      <c r="CO9" s="21">
        <f ca="1">SUM(CN9-CM9)</f>
        <v>-80580</v>
      </c>
      <c r="CP9" s="22">
        <f ca="1">IF(CO9=0,0,IF(CM9=0,1,CO9/CM9))</f>
        <v>-0.16832527009751083</v>
      </c>
      <c r="CQ9" s="21">
        <f>SUMIF($C$6:CP$6,CQ$5,$C9:CP9)</f>
        <v>6113114</v>
      </c>
      <c r="CR9" s="21">
        <f ca="1">SUMIF($C$6:CQ$6,CR$5,$C9:CQ9)</f>
        <v>5649619</v>
      </c>
      <c r="CS9" s="21">
        <f ca="1">SUM(CR9-CQ9)</f>
        <v>-463495</v>
      </c>
      <c r="CT9" s="22">
        <f ca="1">IF(CS9=0,0,IF(CQ9=0,1,CS9/CQ9))</f>
        <v>-7.5819786773156858E-2</v>
      </c>
      <c r="CW9" s="12" t="s">
        <v>5</v>
      </c>
      <c r="CX9" s="82" t="s">
        <v>6</v>
      </c>
      <c r="CZ9" s="88">
        <f>SUMIF(AMB!$A$73:$A$78,'2006-2007'!CZ$7,AMB!D$73:D$78)</f>
        <v>507870</v>
      </c>
      <c r="DA9" s="88">
        <f>SUMIF(AMB!$A$73:$A$78,'2006-2007'!DA$7,AMB!E$73:E$78)</f>
        <v>457716</v>
      </c>
      <c r="DB9" s="88">
        <f>SUMIF(AMB!$A$73:$A$78,'2006-2007'!DB$7,AMB!F$73:F$78)</f>
        <v>541818</v>
      </c>
      <c r="DC9" s="88">
        <f>SUMIF(AMB!$A$73:$A$78,'2006-2007'!DC$7,AMB!G$73:G$78)</f>
        <v>512336</v>
      </c>
      <c r="DD9" s="88">
        <f>SUMIF(AMB!$A$73:$A$78,'2006-2007'!DD$7,AMB!H$73:H$78)</f>
        <v>526615</v>
      </c>
      <c r="DE9" s="88">
        <f>SUMIF(AMB!$A$73:$A$78,'2006-2007'!DE$7,AMB!I$73:I$78)</f>
        <v>497362</v>
      </c>
      <c r="DF9" s="88">
        <f>SUMIF(AMB!$A$73:$A$78,'2006-2007'!DF$7,AMB!J$73:J$78)</f>
        <v>540922</v>
      </c>
      <c r="DG9" s="88">
        <f>SUMIF(AMB!$A$73:$A$78,'2006-2007'!DG$7,AMB!K$73:K$78)</f>
        <v>543980</v>
      </c>
      <c r="DH9" s="88">
        <f>SUMIF(AMB!$A$73:$A$78,'2006-2007'!DH$7,AMB!L$73:L$78)</f>
        <v>500833</v>
      </c>
      <c r="DI9" s="88">
        <f>SUMIF(AMB!$A$73:$A$78,'2006-2007'!DI$7,AMB!M$73:M$78)</f>
        <v>502473</v>
      </c>
      <c r="DJ9" s="88">
        <f>SUMIF(AMB!$A$73:$A$78,'2006-2007'!DJ$7,AMB!N$73:N$78)</f>
        <v>502473</v>
      </c>
      <c r="DK9" s="88">
        <f>SUMIF(AMB!$A$73:$A$78,'2006-2007'!DK$7,AMB!O$73:O$78)</f>
        <v>478716</v>
      </c>
      <c r="DN9" s="88">
        <f>SUMIF(AMB!$A$73:$A$78,'2006-2007'!DN$7,AMB!D$73:D$78)</f>
        <v>502473</v>
      </c>
      <c r="DO9" s="88">
        <f>SUMIF(AMB!$A$73:$A$78,'2006-2007'!DO$7,AMB!E$73:E$78)</f>
        <v>401366</v>
      </c>
      <c r="DP9" s="88">
        <f>SUMIF(AMB!$A$73:$A$78,'2006-2007'!DP$7,AMB!F$73:F$78)</f>
        <v>497338</v>
      </c>
      <c r="DQ9" s="88">
        <f>SUMIF(AMB!$A$73:$A$78,'2006-2007'!DQ$7,AMB!G$73:G$78)</f>
        <v>473014</v>
      </c>
      <c r="DR9" s="88">
        <f>SUMIF(AMB!$A$73:$A$78,'2006-2007'!DR$7,AMB!H$73:H$78)</f>
        <v>488957</v>
      </c>
      <c r="DS9" s="88">
        <f>SUMIF(AMB!$A$73:$A$78,'2006-2007'!DS$7,AMB!I$73:I$78)</f>
        <v>484582</v>
      </c>
      <c r="DT9" s="88">
        <f>SUMIF(AMB!$A$73:$A$78,'2006-2007'!DT$7,AMB!J$73:J$78)</f>
        <v>519733</v>
      </c>
      <c r="DU9" s="88">
        <f>SUMIF(AMB!$A$73:$A$78,'2006-2007'!DU$7,AMB!K$73:K$78)</f>
        <v>536895</v>
      </c>
      <c r="DV9" s="88">
        <f>SUMIF(AMB!$A$73:$A$78,'2006-2007'!DV$7,AMB!L$73:L$78)</f>
        <v>459564</v>
      </c>
      <c r="DW9" s="88">
        <f>SUMIF(AMB!$A$73:$A$78,'2006-2007'!DW$7,AMB!M$73:M$78)</f>
        <v>459659</v>
      </c>
      <c r="DX9" s="88">
        <f>SUMIF(AMB!$A$73:$A$78,'2006-2007'!DX$7,AMB!N$73:N$78)</f>
        <v>427902</v>
      </c>
      <c r="DY9" s="88">
        <f>SUMIF(AMB!$A$73:$A$78,'2006-2007'!DY$7,AMB!O$73:O$78)</f>
        <v>398136</v>
      </c>
      <c r="DZ9"/>
    </row>
    <row r="10" spans="1:130" s="12" customFormat="1" ht="15.6">
      <c r="A10" s="101" t="str">
        <f>+CW11</f>
        <v>Ambassador Bridge</v>
      </c>
      <c r="B10" s="29" t="s">
        <v>7</v>
      </c>
      <c r="C10" s="21">
        <f>+CZ10</f>
        <v>276258</v>
      </c>
      <c r="D10" s="21">
        <f ca="1">OFFSET(CZ10,0,14,1,1)</f>
        <v>282652</v>
      </c>
      <c r="E10" s="21">
        <f ca="1">SUM(D10-C10)</f>
        <v>6394</v>
      </c>
      <c r="F10" s="22">
        <f ca="1">IF(E10=0,0,IF(C10=0,1,E10/C10))</f>
        <v>2.3145031094122161E-2</v>
      </c>
      <c r="G10" s="21">
        <f>SUMIF($C$6:F$6,G$5,$C10:F10)</f>
        <v>276258</v>
      </c>
      <c r="H10" s="21">
        <f ca="1">SUMIF($C$6:G$6,H$5,$C10:G10)</f>
        <v>282652</v>
      </c>
      <c r="I10" s="21">
        <f ca="1">SUM(H10-G10)</f>
        <v>6394</v>
      </c>
      <c r="J10" s="22">
        <f ca="1">IF(I10=0,0,IF(G10=0,1,I10/G10))</f>
        <v>2.3145031094122161E-2</v>
      </c>
      <c r="K10" s="21">
        <f>+DA10</f>
        <v>280642</v>
      </c>
      <c r="L10" s="21">
        <f ca="1">OFFSET(DA10,0,14,1,1)</f>
        <v>284526</v>
      </c>
      <c r="M10" s="21">
        <f ca="1">SUM(L10-K10)</f>
        <v>3884</v>
      </c>
      <c r="N10" s="22">
        <f ca="1">IF(M10=0,0,IF(K10=0,1,M10/K10))</f>
        <v>1.3839696125312675E-2</v>
      </c>
      <c r="O10" s="21">
        <f>SUMIF($C$6:N$6,O$5,$C10:N10)</f>
        <v>556900</v>
      </c>
      <c r="P10" s="21">
        <f ca="1">SUMIF($C$6:O$6,P$5,$C10:O10)</f>
        <v>567178</v>
      </c>
      <c r="Q10" s="21">
        <f ca="1">SUM(P10-O10)</f>
        <v>10278</v>
      </c>
      <c r="R10" s="22">
        <f ca="1">IF(Q10=0,0,IF(O10=0,1,Q10/O10))</f>
        <v>1.8455737116178848E-2</v>
      </c>
      <c r="S10" s="21">
        <f>+DB10</f>
        <v>319647</v>
      </c>
      <c r="T10" s="21">
        <f ca="1">OFFSET(DB10,0,14,1,1)</f>
        <v>319562</v>
      </c>
      <c r="U10" s="21">
        <f ca="1">SUM(T10-S10)</f>
        <v>-85</v>
      </c>
      <c r="V10" s="22">
        <f ca="1">IF(U10=0,0,IF(S10=0,1,U10/S10))</f>
        <v>-2.6591834117010326E-4</v>
      </c>
      <c r="W10" s="21">
        <f>SUMIF($C$6:V$6,W$5,$C10:V10)</f>
        <v>876547</v>
      </c>
      <c r="X10" s="21">
        <f ca="1">SUMIF($C$6:W$6,X$5,$C10:W10)</f>
        <v>886740</v>
      </c>
      <c r="Y10" s="21">
        <f ca="1">SUM(X10-W10)</f>
        <v>10193</v>
      </c>
      <c r="Z10" s="22">
        <f ca="1">IF(Y10=0,0,IF(W10=0,1,Y10/W10))</f>
        <v>1.1628583521476886E-2</v>
      </c>
      <c r="AA10" s="21">
        <f>+DC10</f>
        <v>286086</v>
      </c>
      <c r="AB10" s="21">
        <f ca="1">OFFSET(DC10,0,14,1,1)</f>
        <v>290181</v>
      </c>
      <c r="AC10" s="21">
        <f ca="1">SUM(AB10-AA10)</f>
        <v>4095</v>
      </c>
      <c r="AD10" s="22">
        <f ca="1">IF(AC10=0,0,IF(AA10=0,1,AC10/AA10))</f>
        <v>1.4313877645183616E-2</v>
      </c>
      <c r="AE10" s="21">
        <f>SUMIF($C$6:AD$6,AE$5,$C10:AD10)</f>
        <v>1162633</v>
      </c>
      <c r="AF10" s="21">
        <f ca="1">SUMIF($C$6:AE$6,AF$5,$C10:AE10)</f>
        <v>1176921</v>
      </c>
      <c r="AG10" s="21">
        <f ca="1">SUM(AF10-AE10)</f>
        <v>14288</v>
      </c>
      <c r="AH10" s="22">
        <f ca="1">IF(AG10=0,0,IF(AE10=0,1,AG10/AE10))</f>
        <v>1.2289346681196904E-2</v>
      </c>
      <c r="AI10" s="21">
        <f>+DD10</f>
        <v>318450</v>
      </c>
      <c r="AJ10" s="21">
        <f ca="1">OFFSET(DD10,0,14,1,1)</f>
        <v>308956</v>
      </c>
      <c r="AK10" s="21">
        <f ca="1">SUM(AJ10-AI10)</f>
        <v>-9494</v>
      </c>
      <c r="AL10" s="22">
        <f ca="1">IF(AK10=0,0,IF(AI10=0,1,AK10/AI10))</f>
        <v>-2.9813157481551264E-2</v>
      </c>
      <c r="AM10" s="21">
        <f>SUMIF($C$6:AL$6,AM$5,$C10:AL10)</f>
        <v>1481083</v>
      </c>
      <c r="AN10" s="21">
        <f ca="1">SUMIF($C$6:AM$6,AN$5,$C10:AM10)</f>
        <v>1485877</v>
      </c>
      <c r="AO10" s="21">
        <f ca="1">SUM(AN10-AM10)</f>
        <v>4794</v>
      </c>
      <c r="AP10" s="22">
        <f ca="1">IF(AO10=0,0,IF(AM10=0,1,AO10/AM10))</f>
        <v>3.2368206238272941E-3</v>
      </c>
      <c r="AQ10" s="21">
        <f>+DE10</f>
        <v>322113</v>
      </c>
      <c r="AR10" s="21">
        <f ca="1">OFFSET(DE10,0,14,1,1)</f>
        <v>289039</v>
      </c>
      <c r="AS10" s="21">
        <f ca="1">SUM(AR10-AQ10)</f>
        <v>-33074</v>
      </c>
      <c r="AT10" s="22">
        <f ca="1">IF(AS10=0,0,IF(AQ10=0,1,AS10/AQ10))</f>
        <v>-0.10267825266288538</v>
      </c>
      <c r="AU10" s="21">
        <f>SUMIF($C$6:AT$6,AU$5,$C10:AT10)</f>
        <v>1803196</v>
      </c>
      <c r="AV10" s="21">
        <f ca="1">SUMIF($C$6:AU$6,AV$5,$C10:AU10)</f>
        <v>1774916</v>
      </c>
      <c r="AW10" s="21">
        <f ca="1">SUM(AV10-AU10)</f>
        <v>-28280</v>
      </c>
      <c r="AX10" s="22">
        <f ca="1">IF(AW10=0,0,IF(AU10=0,1,AW10/AU10))</f>
        <v>-1.5683264603515091E-2</v>
      </c>
      <c r="AY10" s="21">
        <f>+DF10</f>
        <v>231768</v>
      </c>
      <c r="AZ10" s="21">
        <f ca="1">OFFSET(DF10,0,14,1,1)</f>
        <v>233294</v>
      </c>
      <c r="BA10" s="21">
        <f ca="1">SUM(AZ10-AY10)</f>
        <v>1526</v>
      </c>
      <c r="BB10" s="22">
        <f ca="1">IF(BA10=0,0,IF(AY10=0,1,BA10/AY10))</f>
        <v>6.5841703772738253E-3</v>
      </c>
      <c r="BC10" s="21">
        <f>SUMIF($C$6:BB$6,BC$5,$C10:BB10)</f>
        <v>2034964</v>
      </c>
      <c r="BD10" s="21">
        <f ca="1">SUMIF($C$6:BC$6,BD$5,$C10:BC10)</f>
        <v>2008210</v>
      </c>
      <c r="BE10" s="21">
        <f ca="1">SUM(BD10-BC10)</f>
        <v>-26754</v>
      </c>
      <c r="BF10" s="22">
        <f ca="1">IF(BE10=0,0,IF(BC10=0,1,BE10/BC10))</f>
        <v>-1.3147161325704041E-2</v>
      </c>
      <c r="BG10" s="21">
        <f>+DG10</f>
        <v>313414</v>
      </c>
      <c r="BH10" s="21">
        <f ca="1">OFFSET(DG10,0,14,1,1)</f>
        <v>297878</v>
      </c>
      <c r="BI10" s="21">
        <f ca="1">SUM(BH10-BG10)</f>
        <v>-15536</v>
      </c>
      <c r="BJ10" s="22">
        <f ca="1">IF(BI10=0,0,IF(BG10=0,1,BI10/BG10))</f>
        <v>-4.9570217029232901E-2</v>
      </c>
      <c r="BK10" s="21">
        <f>SUMIF($C$6:BJ$6,BK$5,$C10:BJ10)</f>
        <v>2348378</v>
      </c>
      <c r="BL10" s="21">
        <f ca="1">SUMIF($C$6:BK$6,BL$5,$C10:BK10)</f>
        <v>2306088</v>
      </c>
      <c r="BM10" s="21">
        <f ca="1">SUM(BL10-BK10)</f>
        <v>-42290</v>
      </c>
      <c r="BN10" s="22">
        <f ca="1">IF(BM10=0,0,IF(BK10=0,1,BM10/BK10))</f>
        <v>-1.8008174152542734E-2</v>
      </c>
      <c r="BO10" s="21">
        <f>+DH10</f>
        <v>293847</v>
      </c>
      <c r="BP10" s="21">
        <f ca="1">OFFSET(DH10,0,14,1,1)</f>
        <v>277926</v>
      </c>
      <c r="BQ10" s="21">
        <f ca="1">SUM(BP10-BO10)</f>
        <v>-15921</v>
      </c>
      <c r="BR10" s="22">
        <f ca="1">IF(BQ10=0,0,IF(BO10=0,1,BQ10/BO10))</f>
        <v>-5.4181257593237296E-2</v>
      </c>
      <c r="BS10" s="21">
        <f>SUMIF($C$6:BR$6,BS$5,$C10:BR10)</f>
        <v>2642225</v>
      </c>
      <c r="BT10" s="21">
        <f ca="1">SUMIF($C$6:BS$6,BT$5,$C10:BS10)</f>
        <v>2584014</v>
      </c>
      <c r="BU10" s="21">
        <f ca="1">SUM(BT10-BS10)</f>
        <v>-58211</v>
      </c>
      <c r="BV10" s="22">
        <f ca="1">IF(BU10=0,0,IF(BS10=0,1,BU10/BS10))</f>
        <v>-2.2031053373577192E-2</v>
      </c>
      <c r="BW10" s="21">
        <f>+DI10</f>
        <v>301376</v>
      </c>
      <c r="BX10" s="21">
        <f ca="1">OFFSET(DI10,0,14,1,1)</f>
        <v>305910</v>
      </c>
      <c r="BY10" s="21">
        <f ca="1">SUM(BX10-BW10)</f>
        <v>4534</v>
      </c>
      <c r="BZ10" s="22">
        <f ca="1">IF(BY10=0,0,IF(BW10=0,1,BY10/BW10))</f>
        <v>1.5044330006370779E-2</v>
      </c>
      <c r="CA10" s="21">
        <f>SUMIF($C$6:BZ$6,CA$5,$C10:BZ10)</f>
        <v>2943601</v>
      </c>
      <c r="CB10" s="21">
        <f ca="1">SUMIF($C$6:CA$6,CB$5,$C10:CA10)</f>
        <v>2889924</v>
      </c>
      <c r="CC10" s="21">
        <f ca="1">SUM(CB10-CA10)</f>
        <v>-53677</v>
      </c>
      <c r="CD10" s="22">
        <f ca="1">IF(CC10=0,0,IF(CA10=0,1,CC10/CA10))</f>
        <v>-1.82351480380663E-2</v>
      </c>
      <c r="CE10" s="21">
        <f>+DJ10</f>
        <v>299658</v>
      </c>
      <c r="CF10" s="21">
        <f ca="1">OFFSET(DJ10,0,14,1,1)</f>
        <v>287259</v>
      </c>
      <c r="CG10" s="21">
        <f ca="1">SUM(CF10-CE10)</f>
        <v>-12399</v>
      </c>
      <c r="CH10" s="22">
        <f ca="1">IF(CG10=0,0,IF(CE10=0,1,CG10/CE10))</f>
        <v>-4.1377169973770098E-2</v>
      </c>
      <c r="CI10" s="21">
        <f>SUMIF($C$6:CH$6,CI$5,$C10:CH10)</f>
        <v>3243259</v>
      </c>
      <c r="CJ10" s="21">
        <f ca="1">SUMIF($C$6:CI$6,CJ$5,$C10:CI10)</f>
        <v>3177183</v>
      </c>
      <c r="CK10" s="21">
        <f ca="1">SUM(CJ10-CI10)</f>
        <v>-66076</v>
      </c>
      <c r="CL10" s="22">
        <f ca="1">IF(CK10=0,0,IF(CI10=0,1,CK10/CI10))</f>
        <v>-2.0373334352883937E-2</v>
      </c>
      <c r="CM10" s="21">
        <f>+DK10</f>
        <v>254868</v>
      </c>
      <c r="CN10" s="21">
        <f ca="1">OFFSET(DK10,0,14,1,1)</f>
        <v>221562</v>
      </c>
      <c r="CO10" s="21">
        <f ca="1">SUM(CN10-CM10)</f>
        <v>-33306</v>
      </c>
      <c r="CP10" s="22">
        <f ca="1">IF(CO10=0,0,IF(CM10=0,1,CO10/CM10))</f>
        <v>-0.130679410518386</v>
      </c>
      <c r="CQ10" s="21">
        <f>SUMIF($C$6:CP$6,CQ$5,$C10:CP10)</f>
        <v>3498127</v>
      </c>
      <c r="CR10" s="21">
        <f ca="1">SUMIF($C$6:CQ$6,CR$5,$C10:CQ10)</f>
        <v>3398745</v>
      </c>
      <c r="CS10" s="21">
        <f ca="1">SUM(CR10-CQ10)</f>
        <v>-99382</v>
      </c>
      <c r="CT10" s="22">
        <f ca="1">IF(CS10=0,0,IF(CQ10=0,1,CS10/CQ10))</f>
        <v>-2.8410060583849584E-2</v>
      </c>
      <c r="CW10" s="12" t="s">
        <v>5</v>
      </c>
      <c r="CX10" s="81" t="s">
        <v>7</v>
      </c>
      <c r="CY10" s="16"/>
      <c r="CZ10" s="88">
        <f>SUMIF(AMB!$A$87:$A$92,'2006-2007'!CZ$7,AMB!D$87:D$92)</f>
        <v>276258</v>
      </c>
      <c r="DA10" s="88">
        <f>SUMIF(AMB!$A$87:$A$92,'2006-2007'!DA$7,AMB!E$87:E$92)</f>
        <v>280642</v>
      </c>
      <c r="DB10" s="88">
        <f>SUMIF(AMB!$A$87:$A$92,'2006-2007'!DB$7,AMB!F$87:F$92)</f>
        <v>319647</v>
      </c>
      <c r="DC10" s="88">
        <f>SUMIF(AMB!$A$87:$A$92,'2006-2007'!DC$7,AMB!G$87:G$92)</f>
        <v>286086</v>
      </c>
      <c r="DD10" s="88">
        <f>SUMIF(AMB!$A$87:$A$92,'2006-2007'!DD$7,AMB!H$87:H$92)</f>
        <v>318450</v>
      </c>
      <c r="DE10" s="88">
        <f>SUMIF(AMB!$A$87:$A$92,'2006-2007'!DE$7,AMB!I$87:I$92)</f>
        <v>322113</v>
      </c>
      <c r="DF10" s="88">
        <f>SUMIF(AMB!$A$87:$A$92,'2006-2007'!DF$7,AMB!J$87:J$92)</f>
        <v>231768</v>
      </c>
      <c r="DG10" s="88">
        <f>SUMIF(AMB!$A$87:$A$92,'2006-2007'!DG$7,AMB!K$87:K$92)</f>
        <v>313414</v>
      </c>
      <c r="DH10" s="88">
        <f>SUMIF(AMB!$A$87:$A$92,'2006-2007'!DH$7,AMB!L$87:L$92)</f>
        <v>293847</v>
      </c>
      <c r="DI10" s="88">
        <f>SUMIF(AMB!$A$87:$A$92,'2006-2007'!DI$7,AMB!M$87:M$92)</f>
        <v>301376</v>
      </c>
      <c r="DJ10" s="88">
        <f>SUMIF(AMB!$A$87:$A$92,'2006-2007'!DJ$7,AMB!N$87:N$92)</f>
        <v>299658</v>
      </c>
      <c r="DK10" s="88">
        <f>SUMIF(AMB!$A$87:$A$92,'2006-2007'!DK$7,AMB!O$87:O$92)</f>
        <v>254868</v>
      </c>
      <c r="DN10" s="88">
        <f>SUMIF(AMB!$A$87:$A$92,'2006-2007'!DN$7,AMB!D$87:D$92)</f>
        <v>282652</v>
      </c>
      <c r="DO10" s="88">
        <f>SUMIF(AMB!$A$87:$A$92,'2006-2007'!DO$7,AMB!E$87:E$92)</f>
        <v>284526</v>
      </c>
      <c r="DP10" s="88">
        <f>SUMIF(AMB!$A$87:$A$92,'2006-2007'!DP$7,AMB!F$87:F$92)</f>
        <v>319562</v>
      </c>
      <c r="DQ10" s="88">
        <f>SUMIF(AMB!$A$87:$A$92,'2006-2007'!DQ$7,AMB!G$87:G$92)</f>
        <v>290181</v>
      </c>
      <c r="DR10" s="88">
        <f>SUMIF(AMB!$A$87:$A$92,'2006-2007'!DR$7,AMB!H$87:H$92)</f>
        <v>308956</v>
      </c>
      <c r="DS10" s="88">
        <f>SUMIF(AMB!$A$87:$A$92,'2006-2007'!DS$7,AMB!I$87:I$92)</f>
        <v>289039</v>
      </c>
      <c r="DT10" s="88">
        <f>SUMIF(AMB!$A$87:$A$92,'2006-2007'!DT$7,AMB!J$87:J$92)</f>
        <v>233294</v>
      </c>
      <c r="DU10" s="88">
        <f>SUMIF(AMB!$A$87:$A$92,'2006-2007'!DU$7,AMB!K$87:K$92)</f>
        <v>297878</v>
      </c>
      <c r="DV10" s="88">
        <f>SUMIF(AMB!$A$87:$A$92,'2006-2007'!DV$7,AMB!L$87:L$92)</f>
        <v>277926</v>
      </c>
      <c r="DW10" s="88">
        <f>SUMIF(AMB!$A$87:$A$92,'2006-2007'!DW$7,AMB!M$87:M$92)</f>
        <v>305910</v>
      </c>
      <c r="DX10" s="88">
        <f>SUMIF(AMB!$A$87:$A$92,'2006-2007'!DX$7,AMB!N$87:N$92)</f>
        <v>287259</v>
      </c>
      <c r="DY10" s="88">
        <f>SUMIF(AMB!$A$87:$A$92,'2006-2007'!DY$7,AMB!O$87:O$92)</f>
        <v>221562</v>
      </c>
      <c r="DZ10"/>
    </row>
    <row r="11" spans="1:130" s="12" customFormat="1" ht="15.6">
      <c r="A11" s="100"/>
      <c r="B11" s="29" t="s">
        <v>8</v>
      </c>
      <c r="C11" s="87">
        <f>+CZ11</f>
        <v>4014</v>
      </c>
      <c r="D11" s="87">
        <f ca="1">OFFSET(CZ11,0,14,1,1)</f>
        <v>3785</v>
      </c>
      <c r="E11" s="87">
        <f ca="1">SUM(D11-C11)</f>
        <v>-229</v>
      </c>
      <c r="F11" s="22">
        <f ca="1">IF(E11=0,0,IF(C11=0,1,E11/C11))</f>
        <v>-5.7050323866467363E-2</v>
      </c>
      <c r="G11" s="87">
        <f>SUMIF($C$6:F$6,G$5,$C11:F11)</f>
        <v>4014</v>
      </c>
      <c r="H11" s="87">
        <f ca="1">SUMIF($C$6:G$6,H$5,$C11:G11)</f>
        <v>3785</v>
      </c>
      <c r="I11" s="87">
        <f ca="1">SUM(H11-G11)</f>
        <v>-229</v>
      </c>
      <c r="J11" s="22">
        <f ca="1">IF(I11=0,0,IF(G11=0,1,I11/G11))</f>
        <v>-5.7050323866467363E-2</v>
      </c>
      <c r="K11" s="87">
        <f>+DA11</f>
        <v>4328</v>
      </c>
      <c r="L11" s="87">
        <f ca="1">OFFSET(DA11,0,14,1,1)</f>
        <v>3857</v>
      </c>
      <c r="M11" s="87">
        <f ca="1">SUM(L11-K11)</f>
        <v>-471</v>
      </c>
      <c r="N11" s="22">
        <f ca="1">IF(M11=0,0,IF(K11=0,1,M11/K11))</f>
        <v>-0.10882624768946396</v>
      </c>
      <c r="O11" s="87">
        <f>SUMIF($C$6:N$6,O$5,$C11:N11)</f>
        <v>8342</v>
      </c>
      <c r="P11" s="87">
        <f ca="1">SUMIF($C$6:O$6,P$5,$C11:O11)</f>
        <v>7642</v>
      </c>
      <c r="Q11" s="87">
        <f ca="1">SUM(P11-O11)</f>
        <v>-700</v>
      </c>
      <c r="R11" s="22">
        <f ca="1">IF(Q11=0,0,IF(O11=0,1,Q11/O11))</f>
        <v>-8.3912730760009588E-2</v>
      </c>
      <c r="S11" s="87">
        <f>+DB11</f>
        <v>5492</v>
      </c>
      <c r="T11" s="87">
        <f ca="1">OFFSET(DB11,0,14,1,1)</f>
        <v>5797</v>
      </c>
      <c r="U11" s="87">
        <f ca="1">SUM(T11-S11)</f>
        <v>305</v>
      </c>
      <c r="V11" s="22">
        <f ca="1">IF(U11=0,0,IF(S11=0,1,U11/S11))</f>
        <v>5.5535324107793153E-2</v>
      </c>
      <c r="W11" s="87">
        <f>SUMIF($C$6:V$6,W$5,$C11:V11)</f>
        <v>13834</v>
      </c>
      <c r="X11" s="87">
        <f ca="1">SUMIF($C$6:W$6,X$5,$C11:W11)</f>
        <v>13439</v>
      </c>
      <c r="Y11" s="87">
        <f ca="1">SUM(X11-W11)</f>
        <v>-395</v>
      </c>
      <c r="Z11" s="22">
        <f ca="1">IF(Y11=0,0,IF(W11=0,1,Y11/W11))</f>
        <v>-2.85528408269481E-2</v>
      </c>
      <c r="AA11" s="87">
        <f>+DC11</f>
        <v>5722</v>
      </c>
      <c r="AB11" s="87">
        <f ca="1">OFFSET(DC11,0,14,1,1)</f>
        <v>5468</v>
      </c>
      <c r="AC11" s="87">
        <f ca="1">SUM(AB11-AA11)</f>
        <v>-254</v>
      </c>
      <c r="AD11" s="22">
        <f ca="1">IF(AC11=0,0,IF(AA11=0,1,AC11/AA11))</f>
        <v>-4.4390073400908774E-2</v>
      </c>
      <c r="AE11" s="87">
        <f>SUMIF($C$6:AD$6,AE$5,$C11:AD11)</f>
        <v>19556</v>
      </c>
      <c r="AF11" s="87">
        <f ca="1">SUMIF($C$6:AE$6,AF$5,$C11:AE11)</f>
        <v>18907</v>
      </c>
      <c r="AG11" s="87">
        <f ca="1">SUM(AF11-AE11)</f>
        <v>-649</v>
      </c>
      <c r="AH11" s="22">
        <f ca="1">IF(AG11=0,0,IF(AE11=0,1,AG11/AE11))</f>
        <v>-3.3186745755778277E-2</v>
      </c>
      <c r="AI11" s="87">
        <f>+DD11</f>
        <v>6251</v>
      </c>
      <c r="AJ11" s="87">
        <f ca="1">OFFSET(DD11,0,14,1,1)</f>
        <v>5173</v>
      </c>
      <c r="AK11" s="87">
        <f ca="1">SUM(AJ11-AI11)</f>
        <v>-1078</v>
      </c>
      <c r="AL11" s="22">
        <f ca="1">IF(AK11=0,0,IF(AI11=0,1,AK11/AI11))</f>
        <v>-0.17245240761478164</v>
      </c>
      <c r="AM11" s="87">
        <f>SUMIF($C$6:AL$6,AM$5,$C11:AL11)</f>
        <v>25807</v>
      </c>
      <c r="AN11" s="87">
        <f ca="1">SUMIF($C$6:AM$6,AN$5,$C11:AM11)</f>
        <v>24080</v>
      </c>
      <c r="AO11" s="87">
        <f ca="1">SUM(AN11-AM11)</f>
        <v>-1727</v>
      </c>
      <c r="AP11" s="22">
        <f ca="1">IF(AO11=0,0,IF(AM11=0,1,AO11/AM11))</f>
        <v>-6.6919827953655989E-2</v>
      </c>
      <c r="AQ11" s="87">
        <f>+DE11</f>
        <v>8139</v>
      </c>
      <c r="AR11" s="87">
        <f ca="1">OFFSET(DE11,0,14,1,1)</f>
        <v>1447</v>
      </c>
      <c r="AS11" s="87">
        <f ca="1">SUM(AR11-AQ11)</f>
        <v>-6692</v>
      </c>
      <c r="AT11" s="22">
        <f ca="1">IF(AS11=0,0,IF(AQ11=0,1,AS11/AQ11))</f>
        <v>-0.82221403120776504</v>
      </c>
      <c r="AU11" s="87">
        <f>SUMIF($C$6:AT$6,AU$5,$C11:AT11)</f>
        <v>33946</v>
      </c>
      <c r="AV11" s="87">
        <f ca="1">SUMIF($C$6:AU$6,AV$5,$C11:AU11)</f>
        <v>25527</v>
      </c>
      <c r="AW11" s="87">
        <f ca="1">SUM(AV11-AU11)</f>
        <v>-8419</v>
      </c>
      <c r="AX11" s="22">
        <f ca="1">IF(AW11=0,0,IF(AU11=0,1,AW11/AU11))</f>
        <v>-0.24801154775231249</v>
      </c>
      <c r="AY11" s="87">
        <f>+DF11</f>
        <v>8670</v>
      </c>
      <c r="AZ11" s="87">
        <f ca="1">OFFSET(DF11,0,14,1,1)</f>
        <v>1507</v>
      </c>
      <c r="BA11" s="87">
        <f ca="1">SUM(AZ11-AY11)</f>
        <v>-7163</v>
      </c>
      <c r="BB11" s="22">
        <f ca="1">IF(BA11=0,0,IF(AY11=0,1,BA11/AY11))</f>
        <v>-0.82618223760092269</v>
      </c>
      <c r="BC11" s="87">
        <f>SUMIF($C$6:BB$6,BC$5,$C11:BB11)</f>
        <v>42616</v>
      </c>
      <c r="BD11" s="87">
        <f ca="1">SUMIF($C$6:BC$6,BD$5,$C11:BC11)</f>
        <v>27034</v>
      </c>
      <c r="BE11" s="87">
        <f ca="1">SUM(BD11-BC11)</f>
        <v>-15582</v>
      </c>
      <c r="BF11" s="22">
        <f ca="1">IF(BE11=0,0,IF(BC11=0,1,BE11/BC11))</f>
        <v>-0.36563731931668858</v>
      </c>
      <c r="BG11" s="87">
        <f>+DG11</f>
        <v>8563</v>
      </c>
      <c r="BH11" s="87">
        <f ca="1">OFFSET(DG11,0,14,1,1)</f>
        <v>1189</v>
      </c>
      <c r="BI11" s="87">
        <f ca="1">SUM(BH11-BG11)</f>
        <v>-7374</v>
      </c>
      <c r="BJ11" s="22">
        <f ca="1">IF(BI11=0,0,IF(BG11=0,1,BI11/BG11))</f>
        <v>-0.8611467943477753</v>
      </c>
      <c r="BK11" s="87">
        <f>SUMIF($C$6:BJ$6,BK$5,$C11:BJ11)</f>
        <v>51179</v>
      </c>
      <c r="BL11" s="87">
        <f ca="1">SUMIF($C$6:BK$6,BL$5,$C11:BK11)</f>
        <v>28223</v>
      </c>
      <c r="BM11" s="87">
        <f ca="1">SUM(BL11-BK11)</f>
        <v>-22956</v>
      </c>
      <c r="BN11" s="22">
        <f ca="1">IF(BM11=0,0,IF(BK11=0,1,BM11/BK11))</f>
        <v>-0.4485433478575197</v>
      </c>
      <c r="BO11" s="87">
        <f>+DH11</f>
        <v>5681</v>
      </c>
      <c r="BP11" s="87">
        <f ca="1">OFFSET(DH11,0,14,1,1)</f>
        <v>1321</v>
      </c>
      <c r="BQ11" s="87">
        <f ca="1">SUM(BP11-BO11)</f>
        <v>-4360</v>
      </c>
      <c r="BR11" s="22">
        <f ca="1">IF(BQ11=0,0,IF(BO11=0,1,BQ11/BO11))</f>
        <v>-0.76747051575426861</v>
      </c>
      <c r="BS11" s="87">
        <f>SUMIF($C$6:BR$6,BS$5,$C11:BR11)</f>
        <v>56860</v>
      </c>
      <c r="BT11" s="87">
        <f ca="1">SUMIF($C$6:BS$6,BT$5,$C11:BS11)</f>
        <v>29544</v>
      </c>
      <c r="BU11" s="87">
        <f ca="1">SUM(BT11-BS11)</f>
        <v>-27316</v>
      </c>
      <c r="BV11" s="22">
        <f ca="1">IF(BU11=0,0,IF(BS11=0,1,BU11/BS11))</f>
        <v>-0.48040801969750263</v>
      </c>
      <c r="BW11" s="87">
        <f>+DI11</f>
        <v>4998</v>
      </c>
      <c r="BX11" s="87">
        <f ca="1">OFFSET(DI11,0,14,1,1)</f>
        <v>1421</v>
      </c>
      <c r="BY11" s="87">
        <f ca="1">SUM(BX11-BW11)</f>
        <v>-3577</v>
      </c>
      <c r="BZ11" s="22">
        <f ca="1">IF(BY11=0,0,IF(BW11=0,1,BY11/BW11))</f>
        <v>-0.71568627450980393</v>
      </c>
      <c r="CA11" s="87">
        <f>SUMIF($C$6:BZ$6,CA$5,$C11:BZ11)</f>
        <v>61858</v>
      </c>
      <c r="CB11" s="87">
        <f ca="1">SUMIF($C$6:CA$6,CB$5,$C11:CA11)</f>
        <v>30965</v>
      </c>
      <c r="CC11" s="87">
        <f ca="1">SUM(CB11-CA11)</f>
        <v>-30893</v>
      </c>
      <c r="CD11" s="22">
        <f ca="1">IF(CC11=0,0,IF(CA11=0,1,CC11/CA11))</f>
        <v>-0.49941802192117429</v>
      </c>
      <c r="CE11" s="87">
        <f>+DJ11</f>
        <v>3696</v>
      </c>
      <c r="CF11" s="87">
        <f ca="1">OFFSET(DJ11,0,14,1,1)</f>
        <v>1626</v>
      </c>
      <c r="CG11" s="87">
        <f ca="1">SUM(CF11-CE11)</f>
        <v>-2070</v>
      </c>
      <c r="CH11" s="22">
        <f ca="1">IF(CG11=0,0,IF(CE11=0,1,CG11/CE11))</f>
        <v>-0.56006493506493504</v>
      </c>
      <c r="CI11" s="87">
        <f>SUMIF($C$6:CH$6,CI$5,$C11:CH11)</f>
        <v>65554</v>
      </c>
      <c r="CJ11" s="87">
        <f ca="1">SUMIF($C$6:CI$6,CJ$5,$C11:CI11)</f>
        <v>32591</v>
      </c>
      <c r="CK11" s="87">
        <f ca="1">SUM(CJ11-CI11)</f>
        <v>-32963</v>
      </c>
      <c r="CL11" s="22">
        <f ca="1">IF(CK11=0,0,IF(CI11=0,1,CK11/CI11))</f>
        <v>-0.50283735546267194</v>
      </c>
      <c r="CM11" s="87">
        <f>+DK11</f>
        <v>3437</v>
      </c>
      <c r="CN11" s="87">
        <f ca="1">OFFSET(DK11,0,14,1,1)</f>
        <v>1480</v>
      </c>
      <c r="CO11" s="87">
        <f ca="1">SUM(CN11-CM11)</f>
        <v>-1957</v>
      </c>
      <c r="CP11" s="22">
        <f ca="1">IF(CO11=0,0,IF(CM11=0,1,CO11/CM11))</f>
        <v>-0.56939191155077107</v>
      </c>
      <c r="CQ11" s="87">
        <f>SUMIF($C$6:CP$6,CQ$5,$C11:CP11)</f>
        <v>68991</v>
      </c>
      <c r="CR11" s="87">
        <f ca="1">SUMIF($C$6:CQ$6,CR$5,$C11:CQ11)</f>
        <v>34071</v>
      </c>
      <c r="CS11" s="87">
        <f ca="1">SUM(CR11-CQ11)</f>
        <v>-34920</v>
      </c>
      <c r="CT11" s="22">
        <f ca="1">IF(CS11=0,0,IF(CQ11=0,1,CS11/CQ11))</f>
        <v>-0.50615297647519242</v>
      </c>
      <c r="CW11" s="12" t="s">
        <v>5</v>
      </c>
      <c r="CX11" s="81" t="s">
        <v>8</v>
      </c>
      <c r="CY11" s="16"/>
      <c r="CZ11" s="88">
        <f>SUMIF(AMB!$A$101:$A$106,'2006-2007'!CZ$7,AMB!D$101:D$106)</f>
        <v>4014</v>
      </c>
      <c r="DA11" s="88">
        <f>SUMIF(AMB!$A$101:$A$106,'2006-2007'!DA$7,AMB!E$101:E$106)</f>
        <v>4328</v>
      </c>
      <c r="DB11" s="88">
        <f>SUMIF(AMB!$A$101:$A$106,'2006-2007'!DB$7,AMB!F$101:F$106)</f>
        <v>5492</v>
      </c>
      <c r="DC11" s="88">
        <f>SUMIF(AMB!$A$101:$A$106,'2006-2007'!DC$7,AMB!G$101:G$106)</f>
        <v>5722</v>
      </c>
      <c r="DD11" s="88">
        <f>SUMIF(AMB!$A$101:$A$106,'2006-2007'!DD$7,AMB!H$101:H$106)</f>
        <v>6251</v>
      </c>
      <c r="DE11" s="88">
        <f>SUMIF(AMB!$A$101:$A$106,'2006-2007'!DE$7,AMB!I$101:I$106)</f>
        <v>8139</v>
      </c>
      <c r="DF11" s="88">
        <f>SUMIF(AMB!$A$101:$A$106,'2006-2007'!DF$7,AMB!J$101:J$106)</f>
        <v>8670</v>
      </c>
      <c r="DG11" s="88">
        <f>SUMIF(AMB!$A$101:$A$106,'2006-2007'!DG$7,AMB!K$101:K$106)</f>
        <v>8563</v>
      </c>
      <c r="DH11" s="88">
        <f>SUMIF(AMB!$A$101:$A$106,'2006-2007'!DH$7,AMB!L$101:L$106)</f>
        <v>5681</v>
      </c>
      <c r="DI11" s="88">
        <f>SUMIF(AMB!$A$101:$A$106,'2006-2007'!DI$7,AMB!M$101:M$106)</f>
        <v>4998</v>
      </c>
      <c r="DJ11" s="88">
        <f>SUMIF(AMB!$A$101:$A$106,'2006-2007'!DJ$7,AMB!N$101:N$106)</f>
        <v>3696</v>
      </c>
      <c r="DK11" s="88">
        <f>SUMIF(AMB!$A$101:$A$106,'2006-2007'!DK$7,AMB!O$101:O$106)</f>
        <v>3437</v>
      </c>
      <c r="DN11" s="88">
        <f>SUMIF(AMB!$A$101:$A$106,'2006-2007'!DN$7,AMB!D$101:D$106)</f>
        <v>3785</v>
      </c>
      <c r="DO11" s="88">
        <f>SUMIF(AMB!$A$101:$A$106,'2006-2007'!DO$7,AMB!E$101:E$106)</f>
        <v>3857</v>
      </c>
      <c r="DP11" s="88">
        <f>SUMIF(AMB!$A$101:$A$106,'2006-2007'!DP$7,AMB!F$101:F$106)</f>
        <v>5797</v>
      </c>
      <c r="DQ11" s="88">
        <f>SUMIF(AMB!$A$101:$A$106,'2006-2007'!DQ$7,AMB!G$101:G$106)</f>
        <v>5468</v>
      </c>
      <c r="DR11" s="88">
        <f>SUMIF(AMB!$A$101:$A$106,'2006-2007'!DR$7,AMB!H$101:H$106)</f>
        <v>5173</v>
      </c>
      <c r="DS11" s="88">
        <f>SUMIF(AMB!$A$101:$A$106,'2006-2007'!DS$7,AMB!I$101:I$106)</f>
        <v>1447</v>
      </c>
      <c r="DT11" s="88">
        <f>SUMIF(AMB!$A$101:$A$106,'2006-2007'!DT$7,AMB!J$101:J$106)</f>
        <v>1507</v>
      </c>
      <c r="DU11" s="88">
        <f>SUMIF(AMB!$A$101:$A$106,'2006-2007'!DU$7,AMB!K$101:K$106)</f>
        <v>1189</v>
      </c>
      <c r="DV11" s="88">
        <f>SUMIF(AMB!$A$101:$A$106,'2006-2007'!DV$7,AMB!L$101:L$106)</f>
        <v>1321</v>
      </c>
      <c r="DW11" s="88">
        <f>SUMIF(AMB!$A$101:$A$106,'2006-2007'!DW$7,AMB!M$101:M$106)</f>
        <v>1421</v>
      </c>
      <c r="DX11" s="88">
        <f>SUMIF(AMB!$A$101:$A$106,'2006-2007'!DX$7,AMB!N$101:N$106)</f>
        <v>1626</v>
      </c>
      <c r="DY11" s="88">
        <f>SUMIF(AMB!$A$101:$A$106,'2006-2007'!DY$7,AMB!O$101:O$106)</f>
        <v>1480</v>
      </c>
      <c r="DZ11"/>
    </row>
    <row r="12" spans="1:130" s="16" customFormat="1" ht="15.6">
      <c r="A12" s="90"/>
      <c r="B12" s="27" t="s">
        <v>9</v>
      </c>
      <c r="C12" s="14">
        <f>+SUM(C9:C11)</f>
        <v>788142</v>
      </c>
      <c r="D12" s="14">
        <f ca="1">+SUM(D9:D11)</f>
        <v>788910</v>
      </c>
      <c r="E12" s="14">
        <f ca="1">SUM(E9:E11)</f>
        <v>768</v>
      </c>
      <c r="F12" s="15">
        <f ca="1">IF(E12=0,0,IF(C12=0,1,E12/C12))</f>
        <v>9.7444369161902298E-4</v>
      </c>
      <c r="G12" s="14">
        <f>SUM(G9:G11)</f>
        <v>788142</v>
      </c>
      <c r="H12" s="14">
        <f ca="1">SUM(H9:H11)</f>
        <v>788910</v>
      </c>
      <c r="I12" s="14">
        <f ca="1">SUM(I9:I11)</f>
        <v>768</v>
      </c>
      <c r="J12" s="15">
        <f ca="1">IF(I12=0,0,IF(G12=0,1,I12/G12))</f>
        <v>9.7444369161902298E-4</v>
      </c>
      <c r="K12" s="14">
        <f>+SUM(K9:K11)</f>
        <v>742686</v>
      </c>
      <c r="L12" s="14">
        <f ca="1">+SUM(L9:L11)</f>
        <v>689749</v>
      </c>
      <c r="M12" s="14">
        <f ca="1">SUM(M9:M11)</f>
        <v>-52937</v>
      </c>
      <c r="N12" s="15">
        <f ca="1">IF(M12=0,0,IF(K12=0,1,M12/K12))</f>
        <v>-7.1277767454886717E-2</v>
      </c>
      <c r="O12" s="14">
        <f>SUM(O9:O11)</f>
        <v>1530828</v>
      </c>
      <c r="P12" s="14">
        <f ca="1">SUM(P9:P11)</f>
        <v>1478659</v>
      </c>
      <c r="Q12" s="14">
        <f ca="1">SUM(Q9:Q11)</f>
        <v>-52169</v>
      </c>
      <c r="R12" s="15">
        <f ca="1">IF(Q12=0,0,IF(O12=0,1,Q12/O12))</f>
        <v>-3.4078942898875642E-2</v>
      </c>
      <c r="S12" s="14">
        <f>+SUM(S9:S11)</f>
        <v>866957</v>
      </c>
      <c r="T12" s="14">
        <f ca="1">+SUM(T9:T11)</f>
        <v>822697</v>
      </c>
      <c r="U12" s="14">
        <f ca="1">SUM(U9:U11)</f>
        <v>-44260</v>
      </c>
      <c r="V12" s="15">
        <f ca="1">IF(U12=0,0,IF(S12=0,1,U12/S12))</f>
        <v>-5.1052128306248175E-2</v>
      </c>
      <c r="W12" s="14">
        <f>SUM(W9:W11)</f>
        <v>2397785</v>
      </c>
      <c r="X12" s="14">
        <f ca="1">SUM(X9:X11)</f>
        <v>2301356</v>
      </c>
      <c r="Y12" s="14">
        <f ca="1">SUM(Y9:Y11)</f>
        <v>-96429</v>
      </c>
      <c r="Z12" s="15">
        <f ca="1">IF(Y12=0,0,IF(W12=0,1,Y12/W12))</f>
        <v>-4.0215865892896989E-2</v>
      </c>
      <c r="AA12" s="14">
        <f>+SUM(AA9:AA11)</f>
        <v>804144</v>
      </c>
      <c r="AB12" s="14">
        <f ca="1">+SUM(AB9:AB11)</f>
        <v>768663</v>
      </c>
      <c r="AC12" s="14">
        <f ca="1">SUM(AC9:AC11)</f>
        <v>-35481</v>
      </c>
      <c r="AD12" s="15">
        <f ca="1">IF(AC12=0,0,IF(AA12=0,1,AC12/AA12))</f>
        <v>-4.4122694442786367E-2</v>
      </c>
      <c r="AE12" s="14">
        <f>SUM(AE9:AE11)</f>
        <v>3201929</v>
      </c>
      <c r="AF12" s="14">
        <f ca="1">SUM(AF9:AF11)</f>
        <v>3070019</v>
      </c>
      <c r="AG12" s="14">
        <f ca="1">SUM(AG9:AG11)</f>
        <v>-131910</v>
      </c>
      <c r="AH12" s="15">
        <f ca="1">IF(AG12=0,0,IF(AE12=0,1,AG12/AE12))</f>
        <v>-4.1197040908777176E-2</v>
      </c>
      <c r="AI12" s="14">
        <f>+SUM(AI9:AI11)</f>
        <v>851316</v>
      </c>
      <c r="AJ12" s="14">
        <f ca="1">+SUM(AJ9:AJ11)</f>
        <v>803086</v>
      </c>
      <c r="AK12" s="14">
        <f ca="1">SUM(AK9:AK11)</f>
        <v>-48230</v>
      </c>
      <c r="AL12" s="15">
        <f ca="1">IF(AK12=0,0,IF(AI12=0,1,AK12/AI12))</f>
        <v>-5.6653463578741618E-2</v>
      </c>
      <c r="AM12" s="14">
        <f>SUM(AM9:AM11)</f>
        <v>4053245</v>
      </c>
      <c r="AN12" s="14">
        <f ca="1">SUM(AN9:AN11)</f>
        <v>3873105</v>
      </c>
      <c r="AO12" s="14">
        <f ca="1">SUM(AO9:AO11)</f>
        <v>-180140</v>
      </c>
      <c r="AP12" s="15">
        <f ca="1">IF(AO12=0,0,IF(AM12=0,1,AO12/AM12))</f>
        <v>-4.4443402755076487E-2</v>
      </c>
      <c r="AQ12" s="14">
        <f>+SUM(AQ9:AQ11)</f>
        <v>827614</v>
      </c>
      <c r="AR12" s="14">
        <f ca="1">+SUM(AR9:AR11)</f>
        <v>775068</v>
      </c>
      <c r="AS12" s="14">
        <f ca="1">SUM(AS9:AS11)</f>
        <v>-52546</v>
      </c>
      <c r="AT12" s="15">
        <f ca="1">IF(AS12=0,0,IF(AQ12=0,1,AS12/AQ12))</f>
        <v>-6.3490951095559037E-2</v>
      </c>
      <c r="AU12" s="14">
        <f>SUM(AU9:AU11)</f>
        <v>4880859</v>
      </c>
      <c r="AV12" s="14">
        <f ca="1">SUM(AV9:AV11)</f>
        <v>4648173</v>
      </c>
      <c r="AW12" s="14">
        <f ca="1">SUM(AW9:AW11)</f>
        <v>-232686</v>
      </c>
      <c r="AX12" s="15">
        <f ca="1">IF(AW12=0,0,IF(AU12=0,1,AW12/AU12))</f>
        <v>-4.7673165727590165E-2</v>
      </c>
      <c r="AY12" s="14">
        <f>+SUM(AY9:AY11)</f>
        <v>781360</v>
      </c>
      <c r="AZ12" s="14">
        <f ca="1">+SUM(AZ9:AZ11)</f>
        <v>754534</v>
      </c>
      <c r="BA12" s="14">
        <f ca="1">SUM(BA9:BA11)</f>
        <v>-26826</v>
      </c>
      <c r="BB12" s="15">
        <f ca="1">IF(BA12=0,0,IF(AY12=0,1,BA12/AY12))</f>
        <v>-3.4332445991604385E-2</v>
      </c>
      <c r="BC12" s="14">
        <f>SUM(BC9:BC11)</f>
        <v>5662219</v>
      </c>
      <c r="BD12" s="14">
        <f ca="1">SUM(BD9:BD11)</f>
        <v>5402707</v>
      </c>
      <c r="BE12" s="14">
        <f ca="1">SUM(BE9:BE11)</f>
        <v>-259512</v>
      </c>
      <c r="BF12" s="15">
        <f ca="1">IF(BE12=0,0,IF(BC12=0,1,BE12/BC12))</f>
        <v>-4.5832208185518787E-2</v>
      </c>
      <c r="BG12" s="14">
        <f>+SUM(BG9:BG11)</f>
        <v>865957</v>
      </c>
      <c r="BH12" s="14">
        <f ca="1">+SUM(BH9:BH11)</f>
        <v>835962</v>
      </c>
      <c r="BI12" s="14">
        <f ca="1">SUM(BI9:BI11)</f>
        <v>-29995</v>
      </c>
      <c r="BJ12" s="15">
        <f ca="1">IF(BI12=0,0,IF(BG12=0,1,BI12/BG12))</f>
        <v>-3.4637978560136361E-2</v>
      </c>
      <c r="BK12" s="14">
        <f>SUM(BK9:BK11)</f>
        <v>6528176</v>
      </c>
      <c r="BL12" s="14">
        <f ca="1">SUM(BL9:BL11)</f>
        <v>6238669</v>
      </c>
      <c r="BM12" s="14">
        <f ca="1">SUM(BM9:BM11)</f>
        <v>-289507</v>
      </c>
      <c r="BN12" s="15">
        <f ca="1">IF(BM12=0,0,IF(BK12=0,1,BM12/BK12))</f>
        <v>-4.4347303136435048E-2</v>
      </c>
      <c r="BO12" s="14">
        <f>+SUM(BO9:BO11)</f>
        <v>800361</v>
      </c>
      <c r="BP12" s="14">
        <f ca="1">+SUM(BP9:BP11)</f>
        <v>738811</v>
      </c>
      <c r="BQ12" s="14">
        <f ca="1">SUM(BQ9:BQ11)</f>
        <v>-61550</v>
      </c>
      <c r="BR12" s="15">
        <f ca="1">IF(BQ12=0,0,IF(BO12=0,1,BQ12/BO12))</f>
        <v>-7.6902797612577331E-2</v>
      </c>
      <c r="BS12" s="14">
        <f>SUM(BS9:BS11)</f>
        <v>7328537</v>
      </c>
      <c r="BT12" s="14">
        <f ca="1">SUM(BT9:BT11)</f>
        <v>6977480</v>
      </c>
      <c r="BU12" s="14">
        <f ca="1">SUM(BU9:BU11)</f>
        <v>-351057</v>
      </c>
      <c r="BV12" s="15">
        <f ca="1">IF(BU12=0,0,IF(BS12=0,1,BU12/BS12))</f>
        <v>-4.7902739660044019E-2</v>
      </c>
      <c r="BW12" s="14">
        <f>+SUM(BW9:BW11)</f>
        <v>808847</v>
      </c>
      <c r="BX12" s="14">
        <f ca="1">+SUM(BX9:BX11)</f>
        <v>766990</v>
      </c>
      <c r="BY12" s="14">
        <f ca="1">SUM(BY9:BY11)</f>
        <v>-41857</v>
      </c>
      <c r="BZ12" s="15">
        <f ca="1">IF(BY12=0,0,IF(BW12=0,1,BY12/BW12))</f>
        <v>-5.1748971066221422E-2</v>
      </c>
      <c r="CA12" s="14">
        <f>SUM(CA9:CA11)</f>
        <v>8137384</v>
      </c>
      <c r="CB12" s="14">
        <f ca="1">SUM(CB9:CB11)</f>
        <v>7744470</v>
      </c>
      <c r="CC12" s="14">
        <f ca="1">SUM(CC9:CC11)</f>
        <v>-392914</v>
      </c>
      <c r="CD12" s="15">
        <f ca="1">IF(CC12=0,0,IF(CA12=0,1,CC12/CA12))</f>
        <v>-4.828505082222985E-2</v>
      </c>
      <c r="CE12" s="14">
        <f>+SUM(CE9:CE11)</f>
        <v>805827</v>
      </c>
      <c r="CF12" s="14">
        <f ca="1">+SUM(CF9:CF11)</f>
        <v>716787</v>
      </c>
      <c r="CG12" s="14">
        <f ca="1">SUM(CG9:CG11)</f>
        <v>-89040</v>
      </c>
      <c r="CH12" s="15">
        <f ca="1">IF(CG12=0,0,IF(CE12=0,1,CG12/CE12))</f>
        <v>-0.11049518072737696</v>
      </c>
      <c r="CI12" s="14">
        <f>SUM(CI9:CI11)</f>
        <v>8943211</v>
      </c>
      <c r="CJ12" s="14">
        <f ca="1">SUM(CJ9:CJ11)</f>
        <v>8461257</v>
      </c>
      <c r="CK12" s="14">
        <f ca="1">SUM(CK9:CK11)</f>
        <v>-481954</v>
      </c>
      <c r="CL12" s="15">
        <f ca="1">IF(CK12=0,0,IF(CI12=0,1,CK12/CI12))</f>
        <v>-5.3890487432310383E-2</v>
      </c>
      <c r="CM12" s="14">
        <f>+SUM(CM9:CM11)</f>
        <v>737021</v>
      </c>
      <c r="CN12" s="14">
        <f ca="1">+SUM(CN9:CN11)</f>
        <v>621178</v>
      </c>
      <c r="CO12" s="14">
        <f ca="1">SUM(CO9:CO11)</f>
        <v>-115843</v>
      </c>
      <c r="CP12" s="15">
        <f ca="1">IF(CO12=0,0,IF(CM12=0,1,CO12/CM12))</f>
        <v>-0.15717733958733876</v>
      </c>
      <c r="CQ12" s="14">
        <f>SUM(CQ9:CQ11)</f>
        <v>9680232</v>
      </c>
      <c r="CR12" s="14">
        <f ca="1">SUM(CR9:CR11)</f>
        <v>9082435</v>
      </c>
      <c r="CS12" s="14">
        <f ca="1">SUM(CS9:CS11)</f>
        <v>-597797</v>
      </c>
      <c r="CT12" s="15">
        <f ca="1">IF(CS12=0,0,IF(CQ12=0,1,CS12/CQ12))</f>
        <v>-6.1754408365419344E-2</v>
      </c>
      <c r="CW12" s="12"/>
      <c r="CX12" s="12"/>
      <c r="CZ12" s="89"/>
      <c r="DA12" s="89"/>
      <c r="DB12" s="89"/>
      <c r="DC12" s="89"/>
      <c r="DD12" s="89"/>
      <c r="DE12" s="89"/>
      <c r="DF12" s="89"/>
      <c r="DG12" s="89"/>
      <c r="DH12" s="89"/>
      <c r="DI12" s="89"/>
      <c r="DJ12" s="89"/>
      <c r="DK12" s="89"/>
      <c r="DL12" s="12"/>
      <c r="DM12" s="12"/>
      <c r="DN12" s="89"/>
      <c r="DO12" s="89"/>
      <c r="DP12" s="89"/>
      <c r="DQ12" s="89"/>
      <c r="DR12" s="89"/>
      <c r="DS12" s="89"/>
      <c r="DT12" s="89"/>
      <c r="DU12" s="89"/>
      <c r="DV12" s="89"/>
      <c r="DW12" s="89"/>
      <c r="DX12" s="89"/>
      <c r="DY12" s="89"/>
      <c r="DZ12"/>
    </row>
    <row r="13" spans="1:130" s="12" customFormat="1" ht="15.6">
      <c r="A13" s="91"/>
      <c r="B13" s="28"/>
      <c r="C13" s="9"/>
      <c r="D13" s="9"/>
      <c r="E13" s="10"/>
      <c r="F13" s="11"/>
      <c r="G13" s="9"/>
      <c r="H13" s="13"/>
      <c r="I13" s="10"/>
      <c r="J13" s="11"/>
      <c r="K13" s="9"/>
      <c r="L13" s="9"/>
      <c r="M13" s="10"/>
      <c r="N13" s="11"/>
      <c r="O13" s="9"/>
      <c r="P13" s="13"/>
      <c r="Q13" s="10"/>
      <c r="R13" s="11"/>
      <c r="S13" s="9"/>
      <c r="T13" s="9"/>
      <c r="U13" s="10"/>
      <c r="V13" s="11"/>
      <c r="W13" s="9"/>
      <c r="X13" s="13"/>
      <c r="Y13" s="10"/>
      <c r="Z13" s="11"/>
      <c r="AA13" s="9"/>
      <c r="AB13" s="9"/>
      <c r="AC13" s="10"/>
      <c r="AD13" s="11"/>
      <c r="AE13" s="9"/>
      <c r="AF13" s="13"/>
      <c r="AG13" s="10"/>
      <c r="AH13" s="11"/>
      <c r="AI13" s="9"/>
      <c r="AJ13" s="9"/>
      <c r="AK13" s="10"/>
      <c r="AL13" s="11"/>
      <c r="AM13" s="9"/>
      <c r="AN13" s="13"/>
      <c r="AO13" s="10"/>
      <c r="AP13" s="11"/>
      <c r="AQ13" s="9"/>
      <c r="AR13" s="9"/>
      <c r="AS13" s="10"/>
      <c r="AT13" s="11"/>
      <c r="AU13" s="9"/>
      <c r="AV13" s="13"/>
      <c r="AW13" s="10"/>
      <c r="AX13" s="11"/>
      <c r="AY13" s="9"/>
      <c r="AZ13" s="9"/>
      <c r="BA13" s="10"/>
      <c r="BB13" s="11"/>
      <c r="BC13" s="9"/>
      <c r="BD13" s="13"/>
      <c r="BE13" s="10"/>
      <c r="BF13" s="11"/>
      <c r="BG13" s="9"/>
      <c r="BH13" s="9"/>
      <c r="BI13" s="10"/>
      <c r="BJ13" s="11"/>
      <c r="BK13" s="9"/>
      <c r="BL13" s="13"/>
      <c r="BM13" s="10"/>
      <c r="BN13" s="11"/>
      <c r="BO13" s="9"/>
      <c r="BP13" s="9"/>
      <c r="BQ13" s="10"/>
      <c r="BR13" s="11"/>
      <c r="BS13" s="9"/>
      <c r="BT13" s="13"/>
      <c r="BU13" s="10"/>
      <c r="BV13" s="11"/>
      <c r="BW13" s="9"/>
      <c r="BX13" s="9"/>
      <c r="BY13" s="10"/>
      <c r="BZ13" s="11"/>
      <c r="CA13" s="9"/>
      <c r="CB13" s="13"/>
      <c r="CC13" s="10"/>
      <c r="CD13" s="11"/>
      <c r="CE13" s="9"/>
      <c r="CF13" s="9"/>
      <c r="CG13" s="10"/>
      <c r="CH13" s="11"/>
      <c r="CI13" s="9"/>
      <c r="CJ13" s="13"/>
      <c r="CK13" s="10"/>
      <c r="CL13" s="11"/>
      <c r="CM13" s="9"/>
      <c r="CN13" s="9"/>
      <c r="CO13" s="10"/>
      <c r="CP13" s="11"/>
      <c r="CQ13" s="9"/>
      <c r="CR13" s="13"/>
      <c r="CS13" s="10"/>
      <c r="CT13" s="11"/>
      <c r="CY13" s="16"/>
      <c r="CZ13" s="89"/>
      <c r="DA13" s="89"/>
      <c r="DB13" s="89"/>
      <c r="DC13" s="89"/>
      <c r="DD13" s="89"/>
      <c r="DE13" s="89"/>
      <c r="DF13" s="89"/>
      <c r="DG13" s="89"/>
      <c r="DH13" s="89"/>
      <c r="DI13" s="89"/>
      <c r="DJ13" s="89"/>
      <c r="DK13" s="89"/>
      <c r="DN13" s="89"/>
      <c r="DO13" s="89"/>
      <c r="DP13" s="89"/>
      <c r="DQ13" s="89"/>
      <c r="DR13" s="89"/>
      <c r="DS13" s="89"/>
      <c r="DT13" s="89"/>
      <c r="DU13" s="89"/>
      <c r="DV13" s="89"/>
      <c r="DW13" s="89"/>
      <c r="DX13" s="89"/>
      <c r="DY13" s="89"/>
      <c r="DZ13"/>
    </row>
    <row r="14" spans="1:130" s="12" customFormat="1" ht="15" customHeight="1">
      <c r="A14" s="99"/>
      <c r="B14" s="31" t="s">
        <v>6</v>
      </c>
      <c r="C14" s="21">
        <f>+CZ14</f>
        <v>256702</v>
      </c>
      <c r="D14" s="21">
        <f ca="1">OFFSET(CZ14,0,14,1,1)</f>
        <v>230203</v>
      </c>
      <c r="E14" s="21">
        <f ca="1">SUM(D14-C14)</f>
        <v>-26499</v>
      </c>
      <c r="F14" s="22">
        <f ca="1">IF(E14=0,0,IF(C14=0,1,E14/C14))</f>
        <v>-0.10322864644607366</v>
      </c>
      <c r="G14" s="21">
        <f>SUMIF($C$6:F$6,G$5,$C14:F14)</f>
        <v>256702</v>
      </c>
      <c r="H14" s="21">
        <f ca="1">SUMIF($C$6:G$6,H$5,$C14:G14)</f>
        <v>230203</v>
      </c>
      <c r="I14" s="21">
        <f ca="1">SUM(H14-G14)</f>
        <v>-26499</v>
      </c>
      <c r="J14" s="22">
        <f ca="1">IF(I14=0,0,IF(G14=0,1,I14/G14))</f>
        <v>-0.10322864644607366</v>
      </c>
      <c r="K14" s="21">
        <f>+DA14</f>
        <v>226338</v>
      </c>
      <c r="L14" s="21">
        <f ca="1">OFFSET(DA14,0,14,1,1)</f>
        <v>203963</v>
      </c>
      <c r="M14" s="21">
        <f ca="1">SUM(L14-K14)</f>
        <v>-22375</v>
      </c>
      <c r="N14" s="22">
        <f ca="1">IF(M14=0,0,IF(K14=0,1,M14/K14))</f>
        <v>-9.8856577331247961E-2</v>
      </c>
      <c r="O14" s="21">
        <f>SUMIF($C$6:N$6,O$5,$C14:N14)</f>
        <v>483040</v>
      </c>
      <c r="P14" s="21">
        <f ca="1">SUMIF($C$6:O$6,P$5,$C14:O14)</f>
        <v>434166</v>
      </c>
      <c r="Q14" s="21">
        <f ca="1">SUM(P14-O14)</f>
        <v>-48874</v>
      </c>
      <c r="R14" s="22">
        <f ca="1">IF(Q14=0,0,IF(O14=0,1,Q14/O14))</f>
        <v>-0.10118002649884067</v>
      </c>
      <c r="S14" s="21">
        <f>+DB14</f>
        <v>285612</v>
      </c>
      <c r="T14" s="21">
        <f ca="1">OFFSET(DB14,0,14,1,1)</f>
        <v>266225</v>
      </c>
      <c r="U14" s="21">
        <f ca="1">SUM(T14-S14)</f>
        <v>-19387</v>
      </c>
      <c r="V14" s="22">
        <f ca="1">IF(U14=0,0,IF(S14=0,1,U14/S14))</f>
        <v>-6.78788006106186E-2</v>
      </c>
      <c r="W14" s="21">
        <f>SUMIF($C$6:V$6,W$5,$C14:V14)</f>
        <v>768652</v>
      </c>
      <c r="X14" s="21">
        <f ca="1">SUMIF($C$6:W$6,X$5,$C14:W14)</f>
        <v>700391</v>
      </c>
      <c r="Y14" s="21">
        <f ca="1">SUM(X14-W14)</f>
        <v>-68261</v>
      </c>
      <c r="Z14" s="22">
        <f ca="1">IF(Y14=0,0,IF(W14=0,1,Y14/W14))</f>
        <v>-8.8806117722974767E-2</v>
      </c>
      <c r="AA14" s="21">
        <f>+DC14</f>
        <v>292337</v>
      </c>
      <c r="AB14" s="21">
        <f ca="1">OFFSET(DC14,0,14,1,1)</f>
        <v>267492</v>
      </c>
      <c r="AC14" s="21">
        <f ca="1">SUM(AB14-AA14)</f>
        <v>-24845</v>
      </c>
      <c r="AD14" s="22">
        <f ca="1">IF(AC14=0,0,IF(AA14=0,1,AC14/AA14))</f>
        <v>-8.4987531513287751E-2</v>
      </c>
      <c r="AE14" s="21">
        <f>SUMIF($C$6:AD$6,AE$5,$C14:AD14)</f>
        <v>1060989</v>
      </c>
      <c r="AF14" s="21">
        <f ca="1">SUMIF($C$6:AE$6,AF$5,$C14:AE14)</f>
        <v>967883</v>
      </c>
      <c r="AG14" s="21">
        <f ca="1">SUM(AF14-AE14)</f>
        <v>-93106</v>
      </c>
      <c r="AH14" s="22">
        <f ca="1">IF(AG14=0,0,IF(AE14=0,1,AG14/AE14))</f>
        <v>-8.775397294411158E-2</v>
      </c>
      <c r="AI14" s="21">
        <f>+DD14</f>
        <v>325230</v>
      </c>
      <c r="AJ14" s="21">
        <f ca="1">OFFSET(DD14,0,14,1,1)</f>
        <v>297175</v>
      </c>
      <c r="AK14" s="21">
        <f ca="1">SUM(AJ14-AI14)</f>
        <v>-28055</v>
      </c>
      <c r="AL14" s="22">
        <f ca="1">IF(AK14=0,0,IF(AI14=0,1,AK14/AI14))</f>
        <v>-8.6262029948036778E-2</v>
      </c>
      <c r="AM14" s="21">
        <f>SUMIF($C$6:AL$6,AM$5,$C14:AL14)</f>
        <v>1386219</v>
      </c>
      <c r="AN14" s="21">
        <f ca="1">SUMIF($C$6:AM$6,AN$5,$C14:AM14)</f>
        <v>1265058</v>
      </c>
      <c r="AO14" s="21">
        <f ca="1">SUM(AN14-AM14)</f>
        <v>-121161</v>
      </c>
      <c r="AP14" s="22">
        <f ca="1">IF(AO14=0,0,IF(AM14=0,1,AO14/AM14))</f>
        <v>-8.7403938338747336E-2</v>
      </c>
      <c r="AQ14" s="21">
        <f>+DE14</f>
        <v>339491</v>
      </c>
      <c r="AR14" s="21">
        <f ca="1">OFFSET(DE14,0,14,1,1)</f>
        <v>311346</v>
      </c>
      <c r="AS14" s="21">
        <f ca="1">SUM(AR14-AQ14)</f>
        <v>-28145</v>
      </c>
      <c r="AT14" s="22">
        <f ca="1">IF(AS14=0,0,IF(AQ14=0,1,AS14/AQ14))</f>
        <v>-8.2903523215637528E-2</v>
      </c>
      <c r="AU14" s="21">
        <f>SUMIF($C$6:AT$6,AU$5,$C14:AT14)</f>
        <v>1725710</v>
      </c>
      <c r="AV14" s="21">
        <f ca="1">SUMIF($C$6:AU$6,AV$5,$C14:AU14)</f>
        <v>1576404</v>
      </c>
      <c r="AW14" s="21">
        <f ca="1">SUM(AV14-AU14)</f>
        <v>-149306</v>
      </c>
      <c r="AX14" s="22">
        <f ca="1">IF(AW14=0,0,IF(AU14=0,1,AW14/AU14))</f>
        <v>-8.651859234749755E-2</v>
      </c>
      <c r="AY14" s="21">
        <f>+DF14</f>
        <v>397650</v>
      </c>
      <c r="AZ14" s="21">
        <f ca="1">OFFSET(DF14,0,14,1,1)</f>
        <v>361130</v>
      </c>
      <c r="BA14" s="21">
        <f ca="1">SUM(AZ14-AY14)</f>
        <v>-36520</v>
      </c>
      <c r="BB14" s="22">
        <f ca="1">IF(BA14=0,0,IF(AY14=0,1,BA14/AY14))</f>
        <v>-9.1839557399723382E-2</v>
      </c>
      <c r="BC14" s="21">
        <f>SUMIF($C$6:BB$6,BC$5,$C14:BB14)</f>
        <v>2123360</v>
      </c>
      <c r="BD14" s="21">
        <f ca="1">SUMIF($C$6:BC$6,BD$5,$C14:BC14)</f>
        <v>1937534</v>
      </c>
      <c r="BE14" s="21">
        <f ca="1">SUM(BD14-BC14)</f>
        <v>-185826</v>
      </c>
      <c r="BF14" s="22">
        <f ca="1">IF(BE14=0,0,IF(BC14=0,1,BE14/BC14))</f>
        <v>-8.7515070454374205E-2</v>
      </c>
      <c r="BG14" s="21">
        <f>+DG14</f>
        <v>381390</v>
      </c>
      <c r="BH14" s="21">
        <f ca="1">OFFSET(DG14,0,14,1,1)</f>
        <v>362911</v>
      </c>
      <c r="BI14" s="21">
        <f ca="1">SUM(BH14-BG14)</f>
        <v>-18479</v>
      </c>
      <c r="BJ14" s="22">
        <f ca="1">IF(BI14=0,0,IF(BG14=0,1,BI14/BG14))</f>
        <v>-4.8451716091140302E-2</v>
      </c>
      <c r="BK14" s="21">
        <f>SUMIF($C$6:BJ$6,BK$5,$C14:BJ14)</f>
        <v>2504750</v>
      </c>
      <c r="BL14" s="21">
        <f ca="1">SUMIF($C$6:BK$6,BL$5,$C14:BK14)</f>
        <v>2300445</v>
      </c>
      <c r="BM14" s="21">
        <f ca="1">SUM(BL14-BK14)</f>
        <v>-204305</v>
      </c>
      <c r="BN14" s="22">
        <f ca="1">IF(BM14=0,0,IF(BK14=0,1,BM14/BK14))</f>
        <v>-8.1567022656951788E-2</v>
      </c>
      <c r="BO14" s="21">
        <f>+DH14</f>
        <v>316092</v>
      </c>
      <c r="BP14" s="21">
        <f ca="1">OFFSET(DH14,0,14,1,1)</f>
        <v>289293</v>
      </c>
      <c r="BQ14" s="21">
        <f ca="1">SUM(BP14-BO14)</f>
        <v>-26799</v>
      </c>
      <c r="BR14" s="22">
        <f ca="1">IF(BQ14=0,0,IF(BO14=0,1,BQ14/BO14))</f>
        <v>-8.4782278577123116E-2</v>
      </c>
      <c r="BS14" s="21">
        <f>SUMIF($C$6:BR$6,BS$5,$C14:BR14)</f>
        <v>2820842</v>
      </c>
      <c r="BT14" s="21">
        <f ca="1">SUMIF($C$6:BS$6,BT$5,$C14:BS14)</f>
        <v>2589738</v>
      </c>
      <c r="BU14" s="21">
        <f ca="1">SUM(BT14-BS14)</f>
        <v>-231104</v>
      </c>
      <c r="BV14" s="22">
        <f ca="1">IF(BU14=0,0,IF(BS14=0,1,BU14/BS14))</f>
        <v>-8.1927311065277675E-2</v>
      </c>
      <c r="BW14" s="21">
        <f>+DI14</f>
        <v>298457</v>
      </c>
      <c r="BX14" s="21">
        <f ca="1">OFFSET(DI14,0,14,1,1)</f>
        <v>294555</v>
      </c>
      <c r="BY14" s="21">
        <f ca="1">SUM(BX14-BW14)</f>
        <v>-3902</v>
      </c>
      <c r="BZ14" s="22">
        <f ca="1">IF(BY14=0,0,IF(BW14=0,1,BY14/BW14))</f>
        <v>-1.3073910144509929E-2</v>
      </c>
      <c r="CA14" s="21">
        <f>SUMIF($C$6:BZ$6,CA$5,$C14:BZ14)</f>
        <v>3119299</v>
      </c>
      <c r="CB14" s="21">
        <f ca="1">SUMIF($C$6:CA$6,CB$5,$C14:CA14)</f>
        <v>2884293</v>
      </c>
      <c r="CC14" s="21">
        <f ca="1">SUM(CB14-CA14)</f>
        <v>-235006</v>
      </c>
      <c r="CD14" s="22">
        <f ca="1">IF(CC14=0,0,IF(CA14=0,1,CC14/CA14))</f>
        <v>-7.5339363106903187E-2</v>
      </c>
      <c r="CE14" s="21">
        <f>+DJ14</f>
        <v>286137</v>
      </c>
      <c r="CF14" s="21">
        <f ca="1">OFFSET(DJ14,0,14,1,1)</f>
        <v>283973</v>
      </c>
      <c r="CG14" s="21">
        <f ca="1">SUM(CF14-CE14)</f>
        <v>-2164</v>
      </c>
      <c r="CH14" s="22">
        <f ca="1">IF(CG14=0,0,IF(CE14=0,1,CG14/CE14))</f>
        <v>-7.5628108213897536E-3</v>
      </c>
      <c r="CI14" s="21">
        <f>SUMIF($C$6:CH$6,CI$5,$C14:CH14)</f>
        <v>3405436</v>
      </c>
      <c r="CJ14" s="21">
        <f ca="1">SUMIF($C$6:CI$6,CJ$5,$C14:CI14)</f>
        <v>3168266</v>
      </c>
      <c r="CK14" s="21">
        <f ca="1">SUM(CJ14-CI14)</f>
        <v>-237170</v>
      </c>
      <c r="CL14" s="22">
        <f ca="1">IF(CK14=0,0,IF(CI14=0,1,CK14/CI14))</f>
        <v>-6.9644533034830189E-2</v>
      </c>
      <c r="CM14" s="21">
        <f>+DK14</f>
        <v>281092</v>
      </c>
      <c r="CN14" s="21">
        <f ca="1">OFFSET(DK14,0,14,1,1)</f>
        <v>255782</v>
      </c>
      <c r="CO14" s="21">
        <f ca="1">SUM(CN14-CM14)</f>
        <v>-25310</v>
      </c>
      <c r="CP14" s="22">
        <f ca="1">IF(CO14=0,0,IF(CM14=0,1,CO14/CM14))</f>
        <v>-9.0041694534173863E-2</v>
      </c>
      <c r="CQ14" s="21">
        <f>SUMIF($C$6:CP$6,CQ$5,$C14:CP14)</f>
        <v>3686528</v>
      </c>
      <c r="CR14" s="21">
        <f ca="1">SUMIF($C$6:CQ$6,CR$5,$C14:CQ14)</f>
        <v>3424048</v>
      </c>
      <c r="CS14" s="21">
        <f ca="1">SUM(CR14-CQ14)</f>
        <v>-262480</v>
      </c>
      <c r="CT14" s="22">
        <f ca="1">IF(CS14=0,0,IF(CQ14=0,1,CS14/CQ14))</f>
        <v>-7.1199784729696888E-2</v>
      </c>
      <c r="CW14" s="12" t="s">
        <v>10</v>
      </c>
      <c r="CX14" s="81" t="s">
        <v>6</v>
      </c>
      <c r="CZ14" s="88">
        <f>SUMIF(BWB!$A$73:$A$78,'2006-2007'!CZ$7,BWB!D$73:D$78)</f>
        <v>256702</v>
      </c>
      <c r="DA14" s="88">
        <f>SUMIF(BWB!$A$73:$A$78,'2006-2007'!DA$7,BWB!E$73:E$78)</f>
        <v>226338</v>
      </c>
      <c r="DB14" s="88">
        <f>SUMIF(BWB!$A$73:$A$78,'2006-2007'!DB$7,BWB!F$73:F$78)</f>
        <v>285612</v>
      </c>
      <c r="DC14" s="88">
        <f>SUMIF(BWB!$A$73:$A$78,'2006-2007'!DC$7,BWB!G$73:G$78)</f>
        <v>292337</v>
      </c>
      <c r="DD14" s="88">
        <f>SUMIF(BWB!$A$73:$A$78,'2006-2007'!DD$7,BWB!H$73:H$78)</f>
        <v>325230</v>
      </c>
      <c r="DE14" s="88">
        <f>SUMIF(BWB!$A$73:$A$78,'2006-2007'!DE$7,BWB!I$73:I$78)</f>
        <v>339491</v>
      </c>
      <c r="DF14" s="88">
        <f>SUMIF(BWB!$A$73:$A$78,'2006-2007'!DF$7,BWB!J$73:J$78)</f>
        <v>397650</v>
      </c>
      <c r="DG14" s="88">
        <f>SUMIF(BWB!$A$73:$A$78,'2006-2007'!DG$7,BWB!K$73:K$78)</f>
        <v>381390</v>
      </c>
      <c r="DH14" s="88">
        <f>SUMIF(BWB!$A$73:$A$78,'2006-2007'!DH$7,BWB!L$73:L$78)</f>
        <v>316092</v>
      </c>
      <c r="DI14" s="88">
        <f>SUMIF(BWB!$A$73:$A$78,'2006-2007'!DI$7,BWB!M$73:M$78)</f>
        <v>298457</v>
      </c>
      <c r="DJ14" s="88">
        <f>SUMIF(BWB!$A$73:$A$78,'2006-2007'!DJ$7,BWB!N$73:N$78)</f>
        <v>286137</v>
      </c>
      <c r="DK14" s="88">
        <f>SUMIF(BWB!$A$73:$A$78,'2006-2007'!DK$7,BWB!O$73:O$78)</f>
        <v>281092</v>
      </c>
      <c r="DN14" s="88">
        <f>SUMIF(BWB!$A$73:$A$78,'2006-2007'!DN$7,BWB!D$73:D$78)</f>
        <v>230203</v>
      </c>
      <c r="DO14" s="88">
        <f>SUMIF(BWB!$A$73:$A$78,'2006-2007'!DO$7,BWB!E$73:E$78)</f>
        <v>203963</v>
      </c>
      <c r="DP14" s="88">
        <f>SUMIF(BWB!$A$73:$A$78,'2006-2007'!DP$7,BWB!F$73:F$78)</f>
        <v>266225</v>
      </c>
      <c r="DQ14" s="88">
        <f>SUMIF(BWB!$A$73:$A$78,'2006-2007'!DQ$7,BWB!G$73:G$78)</f>
        <v>267492</v>
      </c>
      <c r="DR14" s="88">
        <f>SUMIF(BWB!$A$73:$A$78,'2006-2007'!DR$7,BWB!H$73:H$78)</f>
        <v>297175</v>
      </c>
      <c r="DS14" s="88">
        <f>SUMIF(BWB!$A$73:$A$78,'2006-2007'!DS$7,BWB!I$73:I$78)</f>
        <v>311346</v>
      </c>
      <c r="DT14" s="88">
        <f>SUMIF(BWB!$A$73:$A$78,'2006-2007'!DT$7,BWB!J$73:J$78)</f>
        <v>361130</v>
      </c>
      <c r="DU14" s="88">
        <f>SUMIF(BWB!$A$73:$A$78,'2006-2007'!DU$7,BWB!K$73:K$78)</f>
        <v>362911</v>
      </c>
      <c r="DV14" s="88">
        <f>SUMIF(BWB!$A$73:$A$78,'2006-2007'!DV$7,BWB!L$73:L$78)</f>
        <v>289293</v>
      </c>
      <c r="DW14" s="88">
        <f>SUMIF(BWB!$A$73:$A$78,'2006-2007'!DW$7,BWB!M$73:M$78)</f>
        <v>294555</v>
      </c>
      <c r="DX14" s="88">
        <f>SUMIF(BWB!$A$73:$A$78,'2006-2007'!DX$7,BWB!N$73:N$78)</f>
        <v>283973</v>
      </c>
      <c r="DY14" s="88">
        <f>SUMIF(BWB!$A$73:$A$78,'2006-2007'!DY$7,BWB!O$73:O$78)</f>
        <v>255782</v>
      </c>
      <c r="DZ14"/>
    </row>
    <row r="15" spans="1:130" s="12" customFormat="1" ht="15.6">
      <c r="A15" s="101" t="str">
        <f>+CW16</f>
        <v>Blue Water Bridge</v>
      </c>
      <c r="B15" s="29" t="s">
        <v>7</v>
      </c>
      <c r="C15" s="21">
        <f>+CZ15</f>
        <v>139489</v>
      </c>
      <c r="D15" s="21">
        <f ca="1">OFFSET(CZ15,0,14,1,1)</f>
        <v>128485</v>
      </c>
      <c r="E15" s="21">
        <f ca="1">SUM(D15-C15)</f>
        <v>-11004</v>
      </c>
      <c r="F15" s="22">
        <f ca="1">IF(E15=0,0,IF(C15=0,1,E15/C15))</f>
        <v>-7.8887940984593771E-2</v>
      </c>
      <c r="G15" s="21">
        <f>SUMIF($C$6:F$6,G$5,$C15:F15)</f>
        <v>139489</v>
      </c>
      <c r="H15" s="21">
        <f ca="1">SUMIF($C$6:G$6,H$5,$C15:G15)</f>
        <v>128485</v>
      </c>
      <c r="I15" s="21">
        <f ca="1">SUM(H15-G15)</f>
        <v>-11004</v>
      </c>
      <c r="J15" s="22">
        <f ca="1">IF(I15=0,0,IF(G15=0,1,I15/G15))</f>
        <v>-7.8887940984593771E-2</v>
      </c>
      <c r="K15" s="21">
        <f>+DA15</f>
        <v>132980</v>
      </c>
      <c r="L15" s="21">
        <f ca="1">OFFSET(DA15,0,14,1,1)</f>
        <v>119197</v>
      </c>
      <c r="M15" s="21">
        <f ca="1">SUM(L15-K15)</f>
        <v>-13783</v>
      </c>
      <c r="N15" s="22">
        <f ca="1">IF(M15=0,0,IF(K15=0,1,M15/K15))</f>
        <v>-0.10364716498721613</v>
      </c>
      <c r="O15" s="21">
        <f>SUMIF($C$6:N$6,O$5,$C15:N15)</f>
        <v>272469</v>
      </c>
      <c r="P15" s="21">
        <f ca="1">SUMIF($C$6:O$6,P$5,$C15:O15)</f>
        <v>247682</v>
      </c>
      <c r="Q15" s="21">
        <f ca="1">SUM(P15-O15)</f>
        <v>-24787</v>
      </c>
      <c r="R15" s="22">
        <f ca="1">IF(Q15=0,0,IF(O15=0,1,Q15/O15))</f>
        <v>-9.0971816977344216E-2</v>
      </c>
      <c r="S15" s="21">
        <f>+DB15</f>
        <v>151559</v>
      </c>
      <c r="T15" s="21">
        <f ca="1">OFFSET(DB15,0,14,1,1)</f>
        <v>137292</v>
      </c>
      <c r="U15" s="21">
        <f ca="1">SUM(T15-S15)</f>
        <v>-14267</v>
      </c>
      <c r="V15" s="22">
        <f ca="1">IF(U15=0,0,IF(S15=0,1,U15/S15))</f>
        <v>-9.413495734334483E-2</v>
      </c>
      <c r="W15" s="21">
        <f>SUMIF($C$6:V$6,W$5,$C15:V15)</f>
        <v>424028</v>
      </c>
      <c r="X15" s="21">
        <f ca="1">SUMIF($C$6:W$6,X$5,$C15:W15)</f>
        <v>384974</v>
      </c>
      <c r="Y15" s="21">
        <f ca="1">SUM(X15-W15)</f>
        <v>-39054</v>
      </c>
      <c r="Z15" s="22">
        <f ca="1">IF(Y15=0,0,IF(W15=0,1,Y15/W15))</f>
        <v>-9.2102408331525276E-2</v>
      </c>
      <c r="AA15" s="21">
        <f>+DC15</f>
        <v>135070</v>
      </c>
      <c r="AB15" s="21">
        <f ca="1">OFFSET(DC15,0,14,1,1)</f>
        <v>132462</v>
      </c>
      <c r="AC15" s="21">
        <f ca="1">SUM(AB15-AA15)</f>
        <v>-2608</v>
      </c>
      <c r="AD15" s="22">
        <f ca="1">IF(AC15=0,0,IF(AA15=0,1,AC15/AA15))</f>
        <v>-1.9308506700229509E-2</v>
      </c>
      <c r="AE15" s="21">
        <f>SUMIF($C$6:AD$6,AE$5,$C15:AD15)</f>
        <v>559098</v>
      </c>
      <c r="AF15" s="21">
        <f ca="1">SUMIF($C$6:AE$6,AF$5,$C15:AE15)</f>
        <v>517436</v>
      </c>
      <c r="AG15" s="21">
        <f ca="1">SUM(AF15-AE15)</f>
        <v>-41662</v>
      </c>
      <c r="AH15" s="22">
        <f ca="1">IF(AG15=0,0,IF(AE15=0,1,AG15/AE15))</f>
        <v>-7.4516453287259116E-2</v>
      </c>
      <c r="AI15" s="21">
        <f>+DD15</f>
        <v>148183</v>
      </c>
      <c r="AJ15" s="21">
        <f ca="1">OFFSET(DD15,0,14,1,1)</f>
        <v>148999</v>
      </c>
      <c r="AK15" s="21">
        <f ca="1">SUM(AJ15-AI15)</f>
        <v>816</v>
      </c>
      <c r="AL15" s="22">
        <f ca="1">IF(AK15=0,0,IF(AI15=0,1,AK15/AI15))</f>
        <v>5.506704547755141E-3</v>
      </c>
      <c r="AM15" s="21">
        <f>SUMIF($C$6:AL$6,AM$5,$C15:AL15)</f>
        <v>707281</v>
      </c>
      <c r="AN15" s="21">
        <f ca="1">SUMIF($C$6:AM$6,AN$5,$C15:AM15)</f>
        <v>666435</v>
      </c>
      <c r="AO15" s="21">
        <f ca="1">SUM(AN15-AM15)</f>
        <v>-40846</v>
      </c>
      <c r="AP15" s="22">
        <f ca="1">IF(AO15=0,0,IF(AM15=0,1,AO15/AM15))</f>
        <v>-5.775073839110622E-2</v>
      </c>
      <c r="AQ15" s="21">
        <f>+DE15</f>
        <v>148920</v>
      </c>
      <c r="AR15" s="21">
        <f ca="1">OFFSET(DE15,0,14,1,1)</f>
        <v>141958</v>
      </c>
      <c r="AS15" s="21">
        <f ca="1">SUM(AR15-AQ15)</f>
        <v>-6962</v>
      </c>
      <c r="AT15" s="22">
        <f ca="1">IF(AS15=0,0,IF(AQ15=0,1,AS15/AQ15))</f>
        <v>-4.6749932849852273E-2</v>
      </c>
      <c r="AU15" s="21">
        <f>SUMIF($C$6:AT$6,AU$5,$C15:AT15)</f>
        <v>856201</v>
      </c>
      <c r="AV15" s="21">
        <f ca="1">SUMIF($C$6:AU$6,AV$5,$C15:AU15)</f>
        <v>808393</v>
      </c>
      <c r="AW15" s="21">
        <f ca="1">SUM(AV15-AU15)</f>
        <v>-47808</v>
      </c>
      <c r="AX15" s="22">
        <f ca="1">IF(AW15=0,0,IF(AU15=0,1,AW15/AU15))</f>
        <v>-5.5837355947960819E-2</v>
      </c>
      <c r="AY15" s="21">
        <f>+DF15</f>
        <v>118135</v>
      </c>
      <c r="AZ15" s="21">
        <f ca="1">OFFSET(DF15,0,14,1,1)</f>
        <v>125035</v>
      </c>
      <c r="BA15" s="21">
        <f ca="1">SUM(AZ15-AY15)</f>
        <v>6900</v>
      </c>
      <c r="BB15" s="22">
        <f ca="1">IF(BA15=0,0,IF(AY15=0,1,BA15/AY15))</f>
        <v>5.8407753840944682E-2</v>
      </c>
      <c r="BC15" s="21">
        <f>SUMIF($C$6:BB$6,BC$5,$C15:BB15)</f>
        <v>974336</v>
      </c>
      <c r="BD15" s="21">
        <f ca="1">SUMIF($C$6:BC$6,BD$5,$C15:BC15)</f>
        <v>933428</v>
      </c>
      <c r="BE15" s="21">
        <f ca="1">SUM(BD15-BC15)</f>
        <v>-40908</v>
      </c>
      <c r="BF15" s="22">
        <f ca="1">IF(BE15=0,0,IF(BC15=0,1,BE15/BC15))</f>
        <v>-4.198551629006831E-2</v>
      </c>
      <c r="BG15" s="21">
        <f>+DG15</f>
        <v>143218</v>
      </c>
      <c r="BH15" s="21">
        <f ca="1">OFFSET(DG15,0,14,1,1)</f>
        <v>144580</v>
      </c>
      <c r="BI15" s="21">
        <f ca="1">SUM(BH15-BG15)</f>
        <v>1362</v>
      </c>
      <c r="BJ15" s="22">
        <f ca="1">IF(BI15=0,0,IF(BG15=0,1,BI15/BG15))</f>
        <v>9.5099777960870845E-3</v>
      </c>
      <c r="BK15" s="21">
        <f>SUMIF($C$6:BJ$6,BK$5,$C15:BJ15)</f>
        <v>1117554</v>
      </c>
      <c r="BL15" s="21">
        <f ca="1">SUMIF($C$6:BK$6,BL$5,$C15:BK15)</f>
        <v>1078008</v>
      </c>
      <c r="BM15" s="21">
        <f ca="1">SUM(BL15-BK15)</f>
        <v>-39546</v>
      </c>
      <c r="BN15" s="22">
        <f ca="1">IF(BM15=0,0,IF(BK15=0,1,BM15/BK15))</f>
        <v>-3.5386209525445751E-2</v>
      </c>
      <c r="BO15" s="21">
        <f>+DH15</f>
        <v>130953</v>
      </c>
      <c r="BP15" s="21">
        <f ca="1">OFFSET(DH15,0,14,1,1)</f>
        <v>132675</v>
      </c>
      <c r="BQ15" s="21">
        <f ca="1">SUM(BP15-BO15)</f>
        <v>1722</v>
      </c>
      <c r="BR15" s="22">
        <f ca="1">IF(BQ15=0,0,IF(BO15=0,1,BQ15/BO15))</f>
        <v>1.3149756019335181E-2</v>
      </c>
      <c r="BS15" s="21">
        <f>SUMIF($C$6:BR$6,BS$5,$C15:BR15)</f>
        <v>1248507</v>
      </c>
      <c r="BT15" s="21">
        <f ca="1">SUMIF($C$6:BS$6,BT$5,$C15:BS15)</f>
        <v>1210683</v>
      </c>
      <c r="BU15" s="21">
        <f ca="1">SUM(BT15-BS15)</f>
        <v>-37824</v>
      </c>
      <c r="BV15" s="22">
        <f ca="1">IF(BU15=0,0,IF(BS15=0,1,BU15/BS15))</f>
        <v>-3.0295384807614213E-2</v>
      </c>
      <c r="BW15" s="21">
        <f>+DI15</f>
        <v>138517</v>
      </c>
      <c r="BX15" s="21">
        <f ca="1">OFFSET(DI15,0,14,1,1)</f>
        <v>150088</v>
      </c>
      <c r="BY15" s="21">
        <f ca="1">SUM(BX15-BW15)</f>
        <v>11571</v>
      </c>
      <c r="BZ15" s="22">
        <f ca="1">IF(BY15=0,0,IF(BW15=0,1,BY15/BW15))</f>
        <v>8.353487297588022E-2</v>
      </c>
      <c r="CA15" s="21">
        <f>SUMIF($C$6:BZ$6,CA$5,$C15:BZ15)</f>
        <v>1387024</v>
      </c>
      <c r="CB15" s="21">
        <f ca="1">SUMIF($C$6:CA$6,CB$5,$C15:CA15)</f>
        <v>1360771</v>
      </c>
      <c r="CC15" s="21">
        <f ca="1">SUM(CB15-CA15)</f>
        <v>-26253</v>
      </c>
      <c r="CD15" s="22">
        <f ca="1">IF(CC15=0,0,IF(CA15=0,1,CC15/CA15))</f>
        <v>-1.8927574432742331E-2</v>
      </c>
      <c r="CE15" s="21">
        <f>+DJ15</f>
        <v>135039</v>
      </c>
      <c r="CF15" s="21">
        <f ca="1">OFFSET(DJ15,0,14,1,1)</f>
        <v>141518</v>
      </c>
      <c r="CG15" s="21">
        <f ca="1">SUM(CF15-CE15)</f>
        <v>6479</v>
      </c>
      <c r="CH15" s="22">
        <f ca="1">IF(CG15=0,0,IF(CE15=0,1,CG15/CE15))</f>
        <v>4.7978732069994597E-2</v>
      </c>
      <c r="CI15" s="21">
        <f>SUMIF($C$6:CH$6,CI$5,$C15:CH15)</f>
        <v>1522063</v>
      </c>
      <c r="CJ15" s="21">
        <f ca="1">SUMIF($C$6:CI$6,CJ$5,$C15:CI15)</f>
        <v>1502289</v>
      </c>
      <c r="CK15" s="21">
        <f ca="1">SUM(CJ15-CI15)</f>
        <v>-19774</v>
      </c>
      <c r="CL15" s="22">
        <f ca="1">IF(CK15=0,0,IF(CI15=0,1,CK15/CI15))</f>
        <v>-1.2991577878182441E-2</v>
      </c>
      <c r="CM15" s="21">
        <f>+DK15</f>
        <v>114457</v>
      </c>
      <c r="CN15" s="21">
        <f ca="1">OFFSET(DK15,0,14,1,1)</f>
        <v>111708</v>
      </c>
      <c r="CO15" s="21">
        <f ca="1">SUM(CN15-CM15)</f>
        <v>-2749</v>
      </c>
      <c r="CP15" s="22">
        <f ca="1">IF(CO15=0,0,IF(CM15=0,1,CO15/CM15))</f>
        <v>-2.4017753392103585E-2</v>
      </c>
      <c r="CQ15" s="21">
        <f>SUMIF($C$6:CP$6,CQ$5,$C15:CP15)</f>
        <v>1636520</v>
      </c>
      <c r="CR15" s="21">
        <f ca="1">SUMIF($C$6:CQ$6,CR$5,$C15:CQ15)</f>
        <v>1613997</v>
      </c>
      <c r="CS15" s="21">
        <f ca="1">SUM(CR15-CQ15)</f>
        <v>-22523</v>
      </c>
      <c r="CT15" s="22">
        <f ca="1">IF(CS15=0,0,IF(CQ15=0,1,CS15/CQ15))</f>
        <v>-1.3762740449245961E-2</v>
      </c>
      <c r="CW15" s="12" t="s">
        <v>10</v>
      </c>
      <c r="CX15" s="81" t="s">
        <v>7</v>
      </c>
      <c r="CY15" s="16"/>
      <c r="CZ15" s="88">
        <f>SUMIF(BWB!$A$87:$A$92,'2006-2007'!CZ$7,BWB!D$87:D$92)</f>
        <v>139489</v>
      </c>
      <c r="DA15" s="88">
        <f>SUMIF(BWB!$A$87:$A$92,'2006-2007'!DA$7,BWB!E$87:E$92)</f>
        <v>132980</v>
      </c>
      <c r="DB15" s="88">
        <f>SUMIF(BWB!$A$87:$A$92,'2006-2007'!DB$7,BWB!F$87:F$92)</f>
        <v>151559</v>
      </c>
      <c r="DC15" s="88">
        <f>SUMIF(BWB!$A$87:$A$92,'2006-2007'!DC$7,BWB!G$87:G$92)</f>
        <v>135070</v>
      </c>
      <c r="DD15" s="88">
        <f>SUMIF(BWB!$A$87:$A$92,'2006-2007'!DD$7,BWB!H$87:H$92)</f>
        <v>148183</v>
      </c>
      <c r="DE15" s="88">
        <f>SUMIF(BWB!$A$87:$A$92,'2006-2007'!DE$7,BWB!I$87:I$92)</f>
        <v>148920</v>
      </c>
      <c r="DF15" s="88">
        <f>SUMIF(BWB!$A$87:$A$92,'2006-2007'!DF$7,BWB!J$87:J$92)</f>
        <v>118135</v>
      </c>
      <c r="DG15" s="88">
        <f>SUMIF(BWB!$A$87:$A$92,'2006-2007'!DG$7,BWB!K$87:K$92)</f>
        <v>143218</v>
      </c>
      <c r="DH15" s="88">
        <f>SUMIF(BWB!$A$87:$A$92,'2006-2007'!DH$7,BWB!L$87:L$92)</f>
        <v>130953</v>
      </c>
      <c r="DI15" s="88">
        <f>SUMIF(BWB!$A$87:$A$92,'2006-2007'!DI$7,BWB!M$87:M$92)</f>
        <v>138517</v>
      </c>
      <c r="DJ15" s="88">
        <f>SUMIF(BWB!$A$87:$A$92,'2006-2007'!DJ$7,BWB!N$87:N$92)</f>
        <v>135039</v>
      </c>
      <c r="DK15" s="88">
        <f>SUMIF(BWB!$A$87:$A$92,'2006-2007'!DK$7,BWB!O$87:O$92)</f>
        <v>114457</v>
      </c>
      <c r="DN15" s="88">
        <f>SUMIF(BWB!$A$87:$A$92,'2006-2007'!DN$7,BWB!D$87:D$92)</f>
        <v>128485</v>
      </c>
      <c r="DO15" s="88">
        <f>SUMIF(BWB!$A$87:$A$92,'2006-2007'!DO$7,BWB!E$87:E$92)</f>
        <v>119197</v>
      </c>
      <c r="DP15" s="88">
        <f>SUMIF(BWB!$A$87:$A$92,'2006-2007'!DP$7,BWB!F$87:F$92)</f>
        <v>137292</v>
      </c>
      <c r="DQ15" s="88">
        <f>SUMIF(BWB!$A$87:$A$92,'2006-2007'!DQ$7,BWB!G$87:G$92)</f>
        <v>132462</v>
      </c>
      <c r="DR15" s="88">
        <f>SUMIF(BWB!$A$87:$A$92,'2006-2007'!DR$7,BWB!H$87:H$92)</f>
        <v>148999</v>
      </c>
      <c r="DS15" s="88">
        <f>SUMIF(BWB!$A$87:$A$92,'2006-2007'!DS$7,BWB!I$87:I$92)</f>
        <v>141958</v>
      </c>
      <c r="DT15" s="88">
        <f>SUMIF(BWB!$A$87:$A$92,'2006-2007'!DT$7,BWB!J$87:J$92)</f>
        <v>125035</v>
      </c>
      <c r="DU15" s="88">
        <f>SUMIF(BWB!$A$87:$A$92,'2006-2007'!DU$7,BWB!K$87:K$92)</f>
        <v>144580</v>
      </c>
      <c r="DV15" s="88">
        <f>SUMIF(BWB!$A$87:$A$92,'2006-2007'!DV$7,BWB!L$87:L$92)</f>
        <v>132675</v>
      </c>
      <c r="DW15" s="88">
        <f>SUMIF(BWB!$A$87:$A$92,'2006-2007'!DW$7,BWB!M$87:M$92)</f>
        <v>150088</v>
      </c>
      <c r="DX15" s="88">
        <f>SUMIF(BWB!$A$87:$A$92,'2006-2007'!DX$7,BWB!N$87:N$92)</f>
        <v>141518</v>
      </c>
      <c r="DY15" s="88">
        <f>SUMIF(BWB!$A$87:$A$92,'2006-2007'!DY$7,BWB!O$87:O$92)</f>
        <v>111708</v>
      </c>
      <c r="DZ15"/>
    </row>
    <row r="16" spans="1:130" s="12" customFormat="1" ht="15.6">
      <c r="A16" s="100"/>
      <c r="B16" s="29" t="s">
        <v>8</v>
      </c>
      <c r="C16" s="87">
        <f>+CZ16</f>
        <v>538</v>
      </c>
      <c r="D16" s="87">
        <f ca="1">OFFSET(CZ16,0,14,1,1)</f>
        <v>573</v>
      </c>
      <c r="E16" s="87">
        <f ca="1">SUM(D16-C16)</f>
        <v>35</v>
      </c>
      <c r="F16" s="22">
        <f ca="1">IF(E16=0,0,IF(C16=0,1,E16/C16))</f>
        <v>6.5055762081784388E-2</v>
      </c>
      <c r="G16" s="87">
        <f>SUMIF($C$6:F$6,G$5,$C16:F16)</f>
        <v>538</v>
      </c>
      <c r="H16" s="87">
        <f ca="1">SUMIF($C$6:G$6,H$5,$C16:G16)</f>
        <v>573</v>
      </c>
      <c r="I16" s="87">
        <f ca="1">SUM(H16-G16)</f>
        <v>35</v>
      </c>
      <c r="J16" s="22">
        <f ca="1">IF(I16=0,0,IF(G16=0,1,I16/G16))</f>
        <v>6.5055762081784388E-2</v>
      </c>
      <c r="K16" s="87">
        <f>+DA16</f>
        <v>470</v>
      </c>
      <c r="L16" s="87">
        <f ca="1">OFFSET(DA16,0,14,1,1)</f>
        <v>453</v>
      </c>
      <c r="M16" s="87">
        <f ca="1">SUM(L16-K16)</f>
        <v>-17</v>
      </c>
      <c r="N16" s="22">
        <f ca="1">IF(M16=0,0,IF(K16=0,1,M16/K16))</f>
        <v>-3.6170212765957444E-2</v>
      </c>
      <c r="O16" s="87">
        <f>SUMIF($C$6:N$6,O$5,$C16:N16)</f>
        <v>1008</v>
      </c>
      <c r="P16" s="87">
        <f ca="1">SUMIF($C$6:O$6,P$5,$C16:O16)</f>
        <v>1026</v>
      </c>
      <c r="Q16" s="87">
        <f ca="1">SUM(P16-O16)</f>
        <v>18</v>
      </c>
      <c r="R16" s="22">
        <f ca="1">IF(Q16=0,0,IF(O16=0,1,Q16/O16))</f>
        <v>1.7857142857142856E-2</v>
      </c>
      <c r="S16" s="87">
        <f>+DB16</f>
        <v>572</v>
      </c>
      <c r="T16" s="87">
        <f ca="1">OFFSET(DB16,0,14,1,1)</f>
        <v>629</v>
      </c>
      <c r="U16" s="87">
        <f ca="1">SUM(T16-S16)</f>
        <v>57</v>
      </c>
      <c r="V16" s="22">
        <f ca="1">IF(U16=0,0,IF(S16=0,1,U16/S16))</f>
        <v>9.9650349650349648E-2</v>
      </c>
      <c r="W16" s="87">
        <f>SUMIF($C$6:V$6,W$5,$C16:V16)</f>
        <v>1580</v>
      </c>
      <c r="X16" s="87">
        <f ca="1">SUMIF($C$6:W$6,X$5,$C16:W16)</f>
        <v>1655</v>
      </c>
      <c r="Y16" s="87">
        <f ca="1">SUM(X16-W16)</f>
        <v>75</v>
      </c>
      <c r="Z16" s="22">
        <f ca="1">IF(Y16=0,0,IF(W16=0,1,Y16/W16))</f>
        <v>4.746835443037975E-2</v>
      </c>
      <c r="AA16" s="87">
        <f>+DC16</f>
        <v>631</v>
      </c>
      <c r="AB16" s="87">
        <f ca="1">OFFSET(DC16,0,14,1,1)</f>
        <v>855</v>
      </c>
      <c r="AC16" s="87">
        <f ca="1">SUM(AB16-AA16)</f>
        <v>224</v>
      </c>
      <c r="AD16" s="22">
        <f ca="1">IF(AC16=0,0,IF(AA16=0,1,AC16/AA16))</f>
        <v>0.3549920760697306</v>
      </c>
      <c r="AE16" s="87">
        <f>SUMIF($C$6:AD$6,AE$5,$C16:AD16)</f>
        <v>2211</v>
      </c>
      <c r="AF16" s="87">
        <f ca="1">SUMIF($C$6:AE$6,AF$5,$C16:AE16)</f>
        <v>2510</v>
      </c>
      <c r="AG16" s="87">
        <f ca="1">SUM(AF16-AE16)</f>
        <v>299</v>
      </c>
      <c r="AH16" s="22">
        <f ca="1">IF(AG16=0,0,IF(AE16=0,1,AG16/AE16))</f>
        <v>0.13523292627770239</v>
      </c>
      <c r="AI16" s="87">
        <f>+DD16</f>
        <v>913</v>
      </c>
      <c r="AJ16" s="87">
        <f ca="1">OFFSET(DD16,0,14,1,1)</f>
        <v>866</v>
      </c>
      <c r="AK16" s="87">
        <f ca="1">SUM(AJ16-AI16)</f>
        <v>-47</v>
      </c>
      <c r="AL16" s="22">
        <f ca="1">IF(AK16=0,0,IF(AI16=0,1,AK16/AI16))</f>
        <v>-5.1478641840087623E-2</v>
      </c>
      <c r="AM16" s="87">
        <f>SUMIF($C$6:AL$6,AM$5,$C16:AL16)</f>
        <v>3124</v>
      </c>
      <c r="AN16" s="87">
        <f ca="1">SUMIF($C$6:AM$6,AN$5,$C16:AM16)</f>
        <v>3376</v>
      </c>
      <c r="AO16" s="87">
        <f ca="1">SUM(AN16-AM16)</f>
        <v>252</v>
      </c>
      <c r="AP16" s="22">
        <f ca="1">IF(AO16=0,0,IF(AM16=0,1,AO16/AM16))</f>
        <v>8.0665813060179253E-2</v>
      </c>
      <c r="AQ16" s="87">
        <f>+DE16</f>
        <v>821</v>
      </c>
      <c r="AR16" s="87">
        <f ca="1">OFFSET(DE16,0,14,1,1)</f>
        <v>833</v>
      </c>
      <c r="AS16" s="87">
        <f ca="1">SUM(AR16-AQ16)</f>
        <v>12</v>
      </c>
      <c r="AT16" s="22">
        <f ca="1">IF(AS16=0,0,IF(AQ16=0,1,AS16/AQ16))</f>
        <v>1.4616321559074299E-2</v>
      </c>
      <c r="AU16" s="87">
        <f>SUMIF($C$6:AT$6,AU$5,$C16:AT16)</f>
        <v>3945</v>
      </c>
      <c r="AV16" s="87">
        <f ca="1">SUMIF($C$6:AU$6,AV$5,$C16:AU16)</f>
        <v>4209</v>
      </c>
      <c r="AW16" s="87">
        <f ca="1">SUM(AV16-AU16)</f>
        <v>264</v>
      </c>
      <c r="AX16" s="22">
        <f ca="1">IF(AW16=0,0,IF(AU16=0,1,AW16/AU16))</f>
        <v>6.692015209125475E-2</v>
      </c>
      <c r="AY16" s="87">
        <f>+DF16</f>
        <v>877</v>
      </c>
      <c r="AZ16" s="87">
        <f ca="1">OFFSET(DF16,0,14,1,1)</f>
        <v>753</v>
      </c>
      <c r="BA16" s="87">
        <f ca="1">SUM(AZ16-AY16)</f>
        <v>-124</v>
      </c>
      <c r="BB16" s="22">
        <f ca="1">IF(BA16=0,0,IF(AY16=0,1,BA16/AY16))</f>
        <v>-0.14139110604332952</v>
      </c>
      <c r="BC16" s="87">
        <f>SUMIF($C$6:BB$6,BC$5,$C16:BB16)</f>
        <v>4822</v>
      </c>
      <c r="BD16" s="87">
        <f ca="1">SUMIF($C$6:BC$6,BD$5,$C16:BC16)</f>
        <v>4962</v>
      </c>
      <c r="BE16" s="87">
        <f ca="1">SUM(BD16-BC16)</f>
        <v>140</v>
      </c>
      <c r="BF16" s="22">
        <f ca="1">IF(BE16=0,0,IF(BC16=0,1,BE16/BC16))</f>
        <v>2.9033596018249688E-2</v>
      </c>
      <c r="BG16" s="87">
        <f>+DG16</f>
        <v>867</v>
      </c>
      <c r="BH16" s="87">
        <f ca="1">OFFSET(DG16,0,14,1,1)</f>
        <v>737</v>
      </c>
      <c r="BI16" s="87">
        <f ca="1">SUM(BH16-BG16)</f>
        <v>-130</v>
      </c>
      <c r="BJ16" s="22">
        <f ca="1">IF(BI16=0,0,IF(BG16=0,1,BI16/BG16))</f>
        <v>-0.14994232987312572</v>
      </c>
      <c r="BK16" s="87">
        <f>SUMIF($C$6:BJ$6,BK$5,$C16:BJ16)</f>
        <v>5689</v>
      </c>
      <c r="BL16" s="87">
        <f ca="1">SUMIF($C$6:BK$6,BL$5,$C16:BK16)</f>
        <v>5699</v>
      </c>
      <c r="BM16" s="87">
        <f ca="1">SUM(BL16-BK16)</f>
        <v>10</v>
      </c>
      <c r="BN16" s="22">
        <f ca="1">IF(BM16=0,0,IF(BK16=0,1,BM16/BK16))</f>
        <v>1.7577781683951485E-3</v>
      </c>
      <c r="BO16" s="87">
        <f>+DH16</f>
        <v>794</v>
      </c>
      <c r="BP16" s="87">
        <f ca="1">OFFSET(DH16,0,14,1,1)</f>
        <v>804</v>
      </c>
      <c r="BQ16" s="87">
        <f ca="1">SUM(BP16-BO16)</f>
        <v>10</v>
      </c>
      <c r="BR16" s="22">
        <f ca="1">IF(BQ16=0,0,IF(BO16=0,1,BQ16/BO16))</f>
        <v>1.2594458438287154E-2</v>
      </c>
      <c r="BS16" s="87">
        <f>SUMIF($C$6:BR$6,BS$5,$C16:BR16)</f>
        <v>6483</v>
      </c>
      <c r="BT16" s="87">
        <f ca="1">SUMIF($C$6:BS$6,BT$5,$C16:BS16)</f>
        <v>6503</v>
      </c>
      <c r="BU16" s="87">
        <f ca="1">SUM(BT16-BS16)</f>
        <v>20</v>
      </c>
      <c r="BV16" s="22">
        <f ca="1">IF(BU16=0,0,IF(BS16=0,1,BU16/BS16))</f>
        <v>3.0849915162733301E-3</v>
      </c>
      <c r="BW16" s="87">
        <f>+DI16</f>
        <v>974</v>
      </c>
      <c r="BX16" s="87">
        <f ca="1">OFFSET(DI16,0,14,1,1)</f>
        <v>958</v>
      </c>
      <c r="BY16" s="87">
        <f ca="1">SUM(BX16-BW16)</f>
        <v>-16</v>
      </c>
      <c r="BZ16" s="22">
        <f ca="1">IF(BY16=0,0,IF(BW16=0,1,BY16/BW16))</f>
        <v>-1.6427104722792608E-2</v>
      </c>
      <c r="CA16" s="87">
        <f>SUMIF($C$6:BZ$6,CA$5,$C16:BZ16)</f>
        <v>7457</v>
      </c>
      <c r="CB16" s="87">
        <f ca="1">SUMIF($C$6:CA$6,CB$5,$C16:CA16)</f>
        <v>7461</v>
      </c>
      <c r="CC16" s="87">
        <f ca="1">SUM(CB16-CA16)</f>
        <v>4</v>
      </c>
      <c r="CD16" s="22">
        <f ca="1">IF(CC16=0,0,IF(CA16=0,1,CC16/CA16))</f>
        <v>5.3640874346251848E-4</v>
      </c>
      <c r="CE16" s="87">
        <f>+DJ16</f>
        <v>770</v>
      </c>
      <c r="CF16" s="87">
        <f ca="1">OFFSET(DJ16,0,14,1,1)</f>
        <v>712</v>
      </c>
      <c r="CG16" s="87">
        <f ca="1">SUM(CF16-CE16)</f>
        <v>-58</v>
      </c>
      <c r="CH16" s="22">
        <f ca="1">IF(CG16=0,0,IF(CE16=0,1,CG16/CE16))</f>
        <v>-7.5324675324675322E-2</v>
      </c>
      <c r="CI16" s="87">
        <f>SUMIF($C$6:CH$6,CI$5,$C16:CH16)</f>
        <v>8227</v>
      </c>
      <c r="CJ16" s="87">
        <f ca="1">SUMIF($C$6:CI$6,CJ$5,$C16:CI16)</f>
        <v>8173</v>
      </c>
      <c r="CK16" s="87">
        <f ca="1">SUM(CJ16-CI16)</f>
        <v>-54</v>
      </c>
      <c r="CL16" s="22">
        <f ca="1">IF(CK16=0,0,IF(CI16=0,1,CK16/CI16))</f>
        <v>-6.5637534945909813E-3</v>
      </c>
      <c r="CM16" s="87">
        <f>+DK16</f>
        <v>476</v>
      </c>
      <c r="CN16" s="87">
        <f ca="1">OFFSET(DK16,0,14,1,1)</f>
        <v>482</v>
      </c>
      <c r="CO16" s="87">
        <f ca="1">SUM(CN16-CM16)</f>
        <v>6</v>
      </c>
      <c r="CP16" s="22">
        <f ca="1">IF(CO16=0,0,IF(CM16=0,1,CO16/CM16))</f>
        <v>1.2605042016806723E-2</v>
      </c>
      <c r="CQ16" s="87">
        <f>SUMIF($C$6:CP$6,CQ$5,$C16:CP16)</f>
        <v>8703</v>
      </c>
      <c r="CR16" s="87">
        <f ca="1">SUMIF($C$6:CQ$6,CR$5,$C16:CQ16)</f>
        <v>8655</v>
      </c>
      <c r="CS16" s="87">
        <f ca="1">SUM(CR16-CQ16)</f>
        <v>-48</v>
      </c>
      <c r="CT16" s="22">
        <f ca="1">IF(CS16=0,0,IF(CQ16=0,1,CS16/CQ16))</f>
        <v>-5.5153395380903138E-3</v>
      </c>
      <c r="CW16" s="12" t="s">
        <v>10</v>
      </c>
      <c r="CX16" s="81" t="s">
        <v>8</v>
      </c>
      <c r="CY16" s="16"/>
      <c r="CZ16" s="88">
        <f>SUMIF(BWB!$A$100:$A$105,'2006-2007'!CZ$7,BWB!D$100:D$105)</f>
        <v>538</v>
      </c>
      <c r="DA16" s="88">
        <f>SUMIF(BWB!$A$100:$A$105,'2006-2007'!DA$7,BWB!E$100:E$105)</f>
        <v>470</v>
      </c>
      <c r="DB16" s="88">
        <f>SUMIF(BWB!$A$100:$A$105,'2006-2007'!DB$7,BWB!F$100:F$105)</f>
        <v>572</v>
      </c>
      <c r="DC16" s="88">
        <f>SUMIF(BWB!$A$100:$A$105,'2006-2007'!DC$7,BWB!G$100:G$105)</f>
        <v>631</v>
      </c>
      <c r="DD16" s="88">
        <f>SUMIF(BWB!$A$100:$A$105,'2006-2007'!DD$7,BWB!H$100:H$105)</f>
        <v>913</v>
      </c>
      <c r="DE16" s="88">
        <f>SUMIF(BWB!$A$100:$A$105,'2006-2007'!DE$7,BWB!I$100:I$105)</f>
        <v>821</v>
      </c>
      <c r="DF16" s="88">
        <f>SUMIF(BWB!$A$100:$A$105,'2006-2007'!DF$7,BWB!J$100:J$105)</f>
        <v>877</v>
      </c>
      <c r="DG16" s="88">
        <f>SUMIF(BWB!$A$100:$A$105,'2006-2007'!DG$7,BWB!K$100:K$105)</f>
        <v>867</v>
      </c>
      <c r="DH16" s="88">
        <f>SUMIF(BWB!$A$100:$A$105,'2006-2007'!DH$7,BWB!L$100:L$105)</f>
        <v>794</v>
      </c>
      <c r="DI16" s="88">
        <f>SUMIF(BWB!$A$100:$A$105,'2006-2007'!DI$7,BWB!M$100:M$105)</f>
        <v>974</v>
      </c>
      <c r="DJ16" s="88">
        <f>SUMIF(BWB!$A$100:$A$105,'2006-2007'!DJ$7,BWB!N$100:N$105)</f>
        <v>770</v>
      </c>
      <c r="DK16" s="88">
        <f>SUMIF(BWB!$A$100:$A$105,'2006-2007'!DK$7,BWB!O$100:O$105)</f>
        <v>476</v>
      </c>
      <c r="DN16" s="88">
        <f>SUMIF(BWB!$A$100:$A$105,'2006-2007'!DN$7,BWB!D$100:D$105)</f>
        <v>573</v>
      </c>
      <c r="DO16" s="88">
        <f>SUMIF(BWB!$A$100:$A$105,'2006-2007'!DO$7,BWB!E$100:E$105)</f>
        <v>453</v>
      </c>
      <c r="DP16" s="88">
        <f>SUMIF(BWB!$A$100:$A$105,'2006-2007'!DP$7,BWB!F$100:F$105)</f>
        <v>629</v>
      </c>
      <c r="DQ16" s="88">
        <f>SUMIF(BWB!$A$100:$A$105,'2006-2007'!DQ$7,BWB!G$100:G$105)</f>
        <v>855</v>
      </c>
      <c r="DR16" s="88">
        <f>SUMIF(BWB!$A$100:$A$105,'2006-2007'!DR$7,BWB!H$100:H$105)</f>
        <v>866</v>
      </c>
      <c r="DS16" s="88">
        <f>SUMIF(BWB!$A$100:$A$105,'2006-2007'!DS$7,BWB!I$100:I$105)</f>
        <v>833</v>
      </c>
      <c r="DT16" s="88">
        <f>SUMIF(BWB!$A$100:$A$105,'2006-2007'!DT$7,BWB!J$100:J$105)</f>
        <v>753</v>
      </c>
      <c r="DU16" s="88">
        <f>SUMIF(BWB!$A$100:$A$105,'2006-2007'!DU$7,BWB!K$100:K$105)</f>
        <v>737</v>
      </c>
      <c r="DV16" s="88">
        <f>SUMIF(BWB!$A$100:$A$105,'2006-2007'!DV$7,BWB!L$100:L$105)</f>
        <v>804</v>
      </c>
      <c r="DW16" s="88">
        <f>SUMIF(BWB!$A$100:$A$105,'2006-2007'!DW$7,BWB!M$100:M$105)</f>
        <v>958</v>
      </c>
      <c r="DX16" s="88">
        <f>SUMIF(BWB!$A$100:$A$105,'2006-2007'!DX$7,BWB!N$100:N$105)</f>
        <v>712</v>
      </c>
      <c r="DY16" s="88">
        <f>SUMIF(BWB!$A$100:$A$105,'2006-2007'!DY$7,BWB!O$100:O$105)</f>
        <v>482</v>
      </c>
      <c r="DZ16"/>
    </row>
    <row r="17" spans="1:130" s="16" customFormat="1" ht="15.6">
      <c r="A17" s="90"/>
      <c r="B17" s="27" t="s">
        <v>9</v>
      </c>
      <c r="C17" s="14">
        <f>+SUM(C14:C16)</f>
        <v>396729</v>
      </c>
      <c r="D17" s="14">
        <f ca="1">+SUM(D14:D16)</f>
        <v>359261</v>
      </c>
      <c r="E17" s="14">
        <f ca="1">SUM(E14:E16)</f>
        <v>-37468</v>
      </c>
      <c r="F17" s="15">
        <f ca="1">IF(E17=0,0,IF(C17=0,1,E17/C17))</f>
        <v>-9.4442301923983368E-2</v>
      </c>
      <c r="G17" s="14">
        <f>SUM(G14:G16)</f>
        <v>396729</v>
      </c>
      <c r="H17" s="14">
        <f ca="1">SUM(H14:H16)</f>
        <v>359261</v>
      </c>
      <c r="I17" s="14">
        <f ca="1">SUM(I14:I16)</f>
        <v>-37468</v>
      </c>
      <c r="J17" s="15">
        <f ca="1">IF(I17=0,0,IF(G17=0,1,I17/G17))</f>
        <v>-9.4442301923983368E-2</v>
      </c>
      <c r="K17" s="14">
        <f>+SUM(K14:K16)</f>
        <v>359788</v>
      </c>
      <c r="L17" s="14">
        <f ca="1">+SUM(L14:L16)</f>
        <v>323613</v>
      </c>
      <c r="M17" s="14">
        <f ca="1">SUM(M14:M16)</f>
        <v>-36175</v>
      </c>
      <c r="N17" s="15">
        <f ca="1">IF(M17=0,0,IF(K17=0,1,M17/K17))</f>
        <v>-0.10054532113355642</v>
      </c>
      <c r="O17" s="14">
        <f>SUM(O14:O16)</f>
        <v>756517</v>
      </c>
      <c r="P17" s="14">
        <f ca="1">SUM(P14:P16)</f>
        <v>682874</v>
      </c>
      <c r="Q17" s="14">
        <f ca="1">SUM(Q14:Q16)</f>
        <v>-73643</v>
      </c>
      <c r="R17" s="15">
        <f ca="1">IF(Q17=0,0,IF(O17=0,1,Q17/O17))</f>
        <v>-9.7344805205963642E-2</v>
      </c>
      <c r="S17" s="14">
        <f>+SUM(S14:S16)</f>
        <v>437743</v>
      </c>
      <c r="T17" s="14">
        <f ca="1">+SUM(T14:T16)</f>
        <v>404146</v>
      </c>
      <c r="U17" s="14">
        <f ca="1">SUM(U14:U16)</f>
        <v>-33597</v>
      </c>
      <c r="V17" s="15">
        <f ca="1">IF(U17=0,0,IF(S17=0,1,U17/S17))</f>
        <v>-7.6750513429112516E-2</v>
      </c>
      <c r="W17" s="14">
        <f>SUM(W14:W16)</f>
        <v>1194260</v>
      </c>
      <c r="X17" s="14">
        <f ca="1">SUM(X14:X16)</f>
        <v>1087020</v>
      </c>
      <c r="Y17" s="14">
        <f ca="1">SUM(Y14:Y16)</f>
        <v>-107240</v>
      </c>
      <c r="Z17" s="15">
        <f ca="1">IF(Y17=0,0,IF(W17=0,1,Y17/W17))</f>
        <v>-8.9796191784033627E-2</v>
      </c>
      <c r="AA17" s="14">
        <f>+SUM(AA14:AA16)</f>
        <v>428038</v>
      </c>
      <c r="AB17" s="14">
        <f ca="1">+SUM(AB14:AB16)</f>
        <v>400809</v>
      </c>
      <c r="AC17" s="14">
        <f ca="1">SUM(AC14:AC16)</f>
        <v>-27229</v>
      </c>
      <c r="AD17" s="15">
        <f ca="1">IF(AC17=0,0,IF(AA17=0,1,AC17/AA17))</f>
        <v>-6.3613510949962385E-2</v>
      </c>
      <c r="AE17" s="14">
        <f>SUM(AE14:AE16)</f>
        <v>1622298</v>
      </c>
      <c r="AF17" s="14">
        <f ca="1">SUM(AF14:AF16)</f>
        <v>1487829</v>
      </c>
      <c r="AG17" s="14">
        <f ca="1">SUM(AG14:AG16)</f>
        <v>-134469</v>
      </c>
      <c r="AH17" s="15">
        <f ca="1">IF(AG17=0,0,IF(AE17=0,1,AG17/AE17))</f>
        <v>-8.2887977424616191E-2</v>
      </c>
      <c r="AI17" s="14">
        <f>+SUM(AI14:AI16)</f>
        <v>474326</v>
      </c>
      <c r="AJ17" s="14">
        <f ca="1">+SUM(AJ14:AJ16)</f>
        <v>447040</v>
      </c>
      <c r="AK17" s="14">
        <f ca="1">SUM(AK14:AK16)</f>
        <v>-27286</v>
      </c>
      <c r="AL17" s="15">
        <f ca="1">IF(AK17=0,0,IF(AI17=0,1,AK17/AI17))</f>
        <v>-5.7525836660861938E-2</v>
      </c>
      <c r="AM17" s="14">
        <f>SUM(AM14:AM16)</f>
        <v>2096624</v>
      </c>
      <c r="AN17" s="14">
        <f ca="1">SUM(AN14:AN16)</f>
        <v>1934869</v>
      </c>
      <c r="AO17" s="14">
        <f ca="1">SUM(AO14:AO16)</f>
        <v>-161755</v>
      </c>
      <c r="AP17" s="15">
        <f ca="1">IF(AO17=0,0,IF(AM17=0,1,AO17/AM17))</f>
        <v>-7.7150218637199619E-2</v>
      </c>
      <c r="AQ17" s="14">
        <f>+SUM(AQ14:AQ16)</f>
        <v>489232</v>
      </c>
      <c r="AR17" s="14">
        <f ca="1">+SUM(AR14:AR16)</f>
        <v>454137</v>
      </c>
      <c r="AS17" s="14">
        <f ca="1">SUM(AS14:AS16)</f>
        <v>-35095</v>
      </c>
      <c r="AT17" s="15">
        <f ca="1">IF(AS17=0,0,IF(AQ17=0,1,AS17/AQ17))</f>
        <v>-7.173488242796873E-2</v>
      </c>
      <c r="AU17" s="14">
        <f>SUM(AU14:AU16)</f>
        <v>2585856</v>
      </c>
      <c r="AV17" s="14">
        <f ca="1">SUM(AV14:AV16)</f>
        <v>2389006</v>
      </c>
      <c r="AW17" s="14">
        <f ca="1">SUM(AW14:AW16)</f>
        <v>-196850</v>
      </c>
      <c r="AX17" s="15">
        <f ca="1">IF(AW17=0,0,IF(AU17=0,1,AW17/AU17))</f>
        <v>-7.612566206316207E-2</v>
      </c>
      <c r="AY17" s="14">
        <f>+SUM(AY14:AY16)</f>
        <v>516662</v>
      </c>
      <c r="AZ17" s="14">
        <f ca="1">+SUM(AZ14:AZ16)</f>
        <v>486918</v>
      </c>
      <c r="BA17" s="14">
        <f ca="1">SUM(BA14:BA16)</f>
        <v>-29744</v>
      </c>
      <c r="BB17" s="15">
        <f ca="1">IF(BA17=0,0,IF(AY17=0,1,BA17/AY17))</f>
        <v>-5.7569552241117018E-2</v>
      </c>
      <c r="BC17" s="14">
        <f>SUM(BC14:BC16)</f>
        <v>3102518</v>
      </c>
      <c r="BD17" s="14">
        <f ca="1">SUM(BD14:BD16)</f>
        <v>2875924</v>
      </c>
      <c r="BE17" s="14">
        <f ca="1">SUM(BE14:BE16)</f>
        <v>-226594</v>
      </c>
      <c r="BF17" s="15">
        <f ca="1">IF(BE17=0,0,IF(BC17=0,1,BE17/BC17))</f>
        <v>-7.3035515023603406E-2</v>
      </c>
      <c r="BG17" s="14">
        <f>+SUM(BG14:BG16)</f>
        <v>525475</v>
      </c>
      <c r="BH17" s="14">
        <f ca="1">+SUM(BH14:BH16)</f>
        <v>508228</v>
      </c>
      <c r="BI17" s="14">
        <f ca="1">SUM(BI14:BI16)</f>
        <v>-17247</v>
      </c>
      <c r="BJ17" s="15">
        <f ca="1">IF(BI17=0,0,IF(BG17=0,1,BI17/BG17))</f>
        <v>-3.2821732718017034E-2</v>
      </c>
      <c r="BK17" s="14">
        <f>SUM(BK14:BK16)</f>
        <v>3627993</v>
      </c>
      <c r="BL17" s="14">
        <f ca="1">SUM(BL14:BL16)</f>
        <v>3384152</v>
      </c>
      <c r="BM17" s="14">
        <f ca="1">SUM(BM14:BM16)</f>
        <v>-243841</v>
      </c>
      <c r="BN17" s="15">
        <f ca="1">IF(BM17=0,0,IF(BK17=0,1,BM17/BK17))</f>
        <v>-6.7210989657367035E-2</v>
      </c>
      <c r="BO17" s="14">
        <f>+SUM(BO14:BO16)</f>
        <v>447839</v>
      </c>
      <c r="BP17" s="14">
        <f ca="1">+SUM(BP14:BP16)</f>
        <v>422772</v>
      </c>
      <c r="BQ17" s="14">
        <f ca="1">SUM(BQ14:BQ16)</f>
        <v>-25067</v>
      </c>
      <c r="BR17" s="15">
        <f ca="1">IF(BQ17=0,0,IF(BO17=0,1,BQ17/BO17))</f>
        <v>-5.5973240383262735E-2</v>
      </c>
      <c r="BS17" s="14">
        <f>SUM(BS14:BS16)</f>
        <v>4075832</v>
      </c>
      <c r="BT17" s="14">
        <f ca="1">SUM(BT14:BT16)</f>
        <v>3806924</v>
      </c>
      <c r="BU17" s="14">
        <f ca="1">SUM(BU14:BU16)</f>
        <v>-268908</v>
      </c>
      <c r="BV17" s="15">
        <f ca="1">IF(BU17=0,0,IF(BS17=0,1,BU17/BS17))</f>
        <v>-6.5976222768750037E-2</v>
      </c>
      <c r="BW17" s="14">
        <f>+SUM(BW14:BW16)</f>
        <v>437948</v>
      </c>
      <c r="BX17" s="14">
        <f ca="1">+SUM(BX14:BX16)</f>
        <v>445601</v>
      </c>
      <c r="BY17" s="14">
        <f ca="1">SUM(BY14:BY16)</f>
        <v>7653</v>
      </c>
      <c r="BZ17" s="15">
        <f ca="1">IF(BY17=0,0,IF(BW17=0,1,BY17/BW17))</f>
        <v>1.7474677358955859E-2</v>
      </c>
      <c r="CA17" s="14">
        <f>SUM(CA14:CA16)</f>
        <v>4513780</v>
      </c>
      <c r="CB17" s="14">
        <f ca="1">SUM(CB14:CB16)</f>
        <v>4252525</v>
      </c>
      <c r="CC17" s="14">
        <f ca="1">SUM(CC14:CC16)</f>
        <v>-261255</v>
      </c>
      <c r="CD17" s="15">
        <f ca="1">IF(CC17=0,0,IF(CA17=0,1,CC17/CA17))</f>
        <v>-5.7879426999100529E-2</v>
      </c>
      <c r="CE17" s="14">
        <f>+SUM(CE14:CE16)</f>
        <v>421946</v>
      </c>
      <c r="CF17" s="14">
        <f ca="1">+SUM(CF14:CF16)</f>
        <v>426203</v>
      </c>
      <c r="CG17" s="14">
        <f ca="1">SUM(CG14:CG16)</f>
        <v>4257</v>
      </c>
      <c r="CH17" s="15">
        <f ca="1">IF(CG17=0,0,IF(CE17=0,1,CG17/CE17))</f>
        <v>1.0088968730595858E-2</v>
      </c>
      <c r="CI17" s="14">
        <f>SUM(CI14:CI16)</f>
        <v>4935726</v>
      </c>
      <c r="CJ17" s="14">
        <f ca="1">SUM(CJ14:CJ16)</f>
        <v>4678728</v>
      </c>
      <c r="CK17" s="14">
        <f ca="1">SUM(CK14:CK16)</f>
        <v>-256998</v>
      </c>
      <c r="CL17" s="15">
        <f ca="1">IF(CK17=0,0,IF(CI17=0,1,CK17/CI17))</f>
        <v>-5.2068935755347844E-2</v>
      </c>
      <c r="CM17" s="14">
        <f>+SUM(CM14:CM16)</f>
        <v>396025</v>
      </c>
      <c r="CN17" s="14">
        <f ca="1">+SUM(CN14:CN16)</f>
        <v>367972</v>
      </c>
      <c r="CO17" s="14">
        <f ca="1">SUM(CO14:CO16)</f>
        <v>-28053</v>
      </c>
      <c r="CP17" s="15">
        <f ca="1">IF(CO17=0,0,IF(CM17=0,1,CO17/CM17))</f>
        <v>-7.0836437093617824E-2</v>
      </c>
      <c r="CQ17" s="14">
        <f>SUM(CQ14:CQ16)</f>
        <v>5331751</v>
      </c>
      <c r="CR17" s="14">
        <f ca="1">SUM(CR14:CR16)</f>
        <v>5046700</v>
      </c>
      <c r="CS17" s="14">
        <f ca="1">SUM(CS14:CS16)</f>
        <v>-285051</v>
      </c>
      <c r="CT17" s="15">
        <f ca="1">IF(CS17=0,0,IF(CQ17=0,1,CS17/CQ17))</f>
        <v>-5.3462924281347725E-2</v>
      </c>
      <c r="CW17" s="12"/>
      <c r="CX17" s="12"/>
      <c r="CZ17" s="89"/>
      <c r="DA17" s="89"/>
      <c r="DB17" s="89"/>
      <c r="DC17" s="89"/>
      <c r="DD17" s="89"/>
      <c r="DE17" s="89"/>
      <c r="DF17" s="89"/>
      <c r="DG17" s="89"/>
      <c r="DH17" s="89"/>
      <c r="DI17" s="89"/>
      <c r="DJ17" s="89"/>
      <c r="DK17" s="89"/>
      <c r="DL17" s="12"/>
      <c r="DM17" s="12"/>
      <c r="DN17" s="89"/>
      <c r="DO17" s="89"/>
      <c r="DP17" s="89"/>
      <c r="DQ17" s="89"/>
      <c r="DR17" s="89"/>
      <c r="DS17" s="89"/>
      <c r="DT17" s="89"/>
      <c r="DU17" s="89"/>
      <c r="DV17" s="89"/>
      <c r="DW17" s="89"/>
      <c r="DX17" s="89"/>
      <c r="DY17" s="89"/>
      <c r="DZ17"/>
    </row>
    <row r="18" spans="1:130" s="12" customFormat="1" ht="15.6">
      <c r="A18" s="91"/>
      <c r="B18" s="28"/>
      <c r="C18" s="9"/>
      <c r="D18" s="9"/>
      <c r="E18" s="10"/>
      <c r="F18" s="11"/>
      <c r="G18" s="9"/>
      <c r="H18" s="13"/>
      <c r="I18" s="10"/>
      <c r="J18" s="11"/>
      <c r="K18" s="9"/>
      <c r="L18" s="9"/>
      <c r="M18" s="10"/>
      <c r="N18" s="11"/>
      <c r="O18" s="9"/>
      <c r="P18" s="13"/>
      <c r="Q18" s="10"/>
      <c r="R18" s="11"/>
      <c r="S18" s="9"/>
      <c r="T18" s="9"/>
      <c r="U18" s="10"/>
      <c r="V18" s="11"/>
      <c r="W18" s="9"/>
      <c r="X18" s="13"/>
      <c r="Y18" s="10"/>
      <c r="Z18" s="11"/>
      <c r="AA18" s="9"/>
      <c r="AB18" s="9"/>
      <c r="AC18" s="10"/>
      <c r="AD18" s="11"/>
      <c r="AE18" s="9"/>
      <c r="AF18" s="13"/>
      <c r="AG18" s="10"/>
      <c r="AH18" s="11"/>
      <c r="AI18" s="9"/>
      <c r="AJ18" s="9"/>
      <c r="AK18" s="10"/>
      <c r="AL18" s="11"/>
      <c r="AM18" s="9"/>
      <c r="AN18" s="13"/>
      <c r="AO18" s="10"/>
      <c r="AP18" s="11"/>
      <c r="AQ18" s="9"/>
      <c r="AR18" s="9"/>
      <c r="AS18" s="10"/>
      <c r="AT18" s="11"/>
      <c r="AU18" s="9"/>
      <c r="AV18" s="13"/>
      <c r="AW18" s="10"/>
      <c r="AX18" s="11"/>
      <c r="AY18" s="9"/>
      <c r="AZ18" s="9"/>
      <c r="BA18" s="10"/>
      <c r="BB18" s="11"/>
      <c r="BC18" s="9"/>
      <c r="BD18" s="13"/>
      <c r="BE18" s="10"/>
      <c r="BF18" s="11"/>
      <c r="BG18" s="9"/>
      <c r="BH18" s="9"/>
      <c r="BI18" s="10"/>
      <c r="BJ18" s="11"/>
      <c r="BK18" s="9"/>
      <c r="BL18" s="13"/>
      <c r="BM18" s="10"/>
      <c r="BN18" s="11"/>
      <c r="BO18" s="9"/>
      <c r="BP18" s="9"/>
      <c r="BQ18" s="10"/>
      <c r="BR18" s="11"/>
      <c r="BS18" s="9"/>
      <c r="BT18" s="13"/>
      <c r="BU18" s="10"/>
      <c r="BV18" s="11"/>
      <c r="BW18" s="9"/>
      <c r="BX18" s="9"/>
      <c r="BY18" s="10"/>
      <c r="BZ18" s="11"/>
      <c r="CA18" s="9"/>
      <c r="CB18" s="13"/>
      <c r="CC18" s="10"/>
      <c r="CD18" s="11"/>
      <c r="CE18" s="9"/>
      <c r="CF18" s="9"/>
      <c r="CG18" s="10"/>
      <c r="CH18" s="11"/>
      <c r="CI18" s="9"/>
      <c r="CJ18" s="13"/>
      <c r="CK18" s="10"/>
      <c r="CL18" s="11"/>
      <c r="CM18" s="9"/>
      <c r="CN18" s="9"/>
      <c r="CO18" s="10"/>
      <c r="CP18" s="11"/>
      <c r="CQ18" s="9"/>
      <c r="CR18" s="13"/>
      <c r="CS18" s="10"/>
      <c r="CT18" s="11"/>
      <c r="CY18" s="16"/>
      <c r="CZ18" s="89"/>
      <c r="DA18" s="89"/>
      <c r="DB18" s="89"/>
      <c r="DC18" s="89"/>
      <c r="DD18" s="89"/>
      <c r="DE18" s="89"/>
      <c r="DF18" s="89"/>
      <c r="DG18" s="89"/>
      <c r="DH18" s="89"/>
      <c r="DI18" s="89"/>
      <c r="DJ18" s="89"/>
      <c r="DK18" s="89"/>
      <c r="DN18" s="89"/>
      <c r="DO18" s="89"/>
      <c r="DP18" s="89"/>
      <c r="DQ18" s="89"/>
      <c r="DR18" s="89"/>
      <c r="DS18" s="89"/>
      <c r="DT18" s="89"/>
      <c r="DU18" s="89"/>
      <c r="DV18" s="89"/>
      <c r="DW18" s="89"/>
      <c r="DX18" s="89"/>
      <c r="DY18" s="89"/>
      <c r="DZ18"/>
    </row>
    <row r="19" spans="1:130" s="12" customFormat="1" ht="15" customHeight="1">
      <c r="A19" s="99"/>
      <c r="B19" s="31" t="s">
        <v>6</v>
      </c>
      <c r="C19" s="21">
        <f>+CZ19</f>
        <v>469213</v>
      </c>
      <c r="D19" s="21">
        <f ca="1">OFFSET(CZ19,0,14,1,1)</f>
        <v>392208</v>
      </c>
      <c r="E19" s="21">
        <f ca="1">SUM(D19-C19)</f>
        <v>-77005</v>
      </c>
      <c r="F19" s="22">
        <f ca="1">IF(E19=0,0,IF(C19=0,1,E19/C19))</f>
        <v>-0.16411523124892108</v>
      </c>
      <c r="G19" s="21">
        <f>SUMIF($C$6:F$6,G$5,$C19:F19)</f>
        <v>469213</v>
      </c>
      <c r="H19" s="21">
        <f ca="1">SUMIF($C$6:G$6,H$5,$C19:G19)</f>
        <v>392208</v>
      </c>
      <c r="I19" s="21">
        <f ca="1">SUM(H19-G19)</f>
        <v>-77005</v>
      </c>
      <c r="J19" s="22">
        <f ca="1">IF(I19=0,0,IF(G19=0,1,I19/G19))</f>
        <v>-0.16411523124892108</v>
      </c>
      <c r="K19" s="21">
        <f>+DA19</f>
        <v>418005</v>
      </c>
      <c r="L19" s="21">
        <f ca="1">OFFSET(DA19,0,14,1,1)</f>
        <v>347671</v>
      </c>
      <c r="M19" s="21">
        <f ca="1">SUM(L19-K19)</f>
        <v>-70334</v>
      </c>
      <c r="N19" s="22">
        <f ca="1">IF(M19=0,0,IF(K19=0,1,M19/K19))</f>
        <v>-0.16826114520161242</v>
      </c>
      <c r="O19" s="21">
        <f>SUMIF($C$6:N$6,O$5,$C19:N19)</f>
        <v>887218</v>
      </c>
      <c r="P19" s="21">
        <f ca="1">SUMIF($C$6:O$6,P$5,$C19:O19)</f>
        <v>739879</v>
      </c>
      <c r="Q19" s="21">
        <f ca="1">SUM(P19-O19)</f>
        <v>-147339</v>
      </c>
      <c r="R19" s="22">
        <f ca="1">IF(Q19=0,0,IF(O19=0,1,Q19/O19))</f>
        <v>-0.16606854234246826</v>
      </c>
      <c r="S19" s="21">
        <f>+DB19</f>
        <v>491948</v>
      </c>
      <c r="T19" s="21">
        <f ca="1">OFFSET(DB19,0,14,1,1)</f>
        <v>406375</v>
      </c>
      <c r="U19" s="21">
        <f ca="1">SUM(T19-S19)</f>
        <v>-85573</v>
      </c>
      <c r="V19" s="22">
        <f ca="1">IF(U19=0,0,IF(S19=0,1,U19/S19))</f>
        <v>-0.17394724645694259</v>
      </c>
      <c r="W19" s="21">
        <f>SUMIF($C$6:V$6,W$5,$C19:V19)</f>
        <v>1379166</v>
      </c>
      <c r="X19" s="21">
        <f ca="1">SUMIF($C$6:W$6,X$5,$C19:W19)</f>
        <v>1146254</v>
      </c>
      <c r="Y19" s="21">
        <f ca="1">SUM(X19-W19)</f>
        <v>-232912</v>
      </c>
      <c r="Z19" s="22">
        <f ca="1">IF(Y19=0,0,IF(W19=0,1,Y19/W19))</f>
        <v>-0.16887887317407765</v>
      </c>
      <c r="AA19" s="21">
        <f>+DC19</f>
        <v>469968</v>
      </c>
      <c r="AB19" s="21">
        <f ca="1">OFFSET(DC19,0,14,1,1)</f>
        <v>396050</v>
      </c>
      <c r="AC19" s="21">
        <f ca="1">SUM(AB19-AA19)</f>
        <v>-73918</v>
      </c>
      <c r="AD19" s="22">
        <f ca="1">IF(AC19=0,0,IF(AA19=0,1,AC19/AA19))</f>
        <v>-0.15728304905865931</v>
      </c>
      <c r="AE19" s="21">
        <f>SUMIF($C$6:AD$6,AE$5,$C19:AD19)</f>
        <v>1849134</v>
      </c>
      <c r="AF19" s="21">
        <f ca="1">SUMIF($C$6:AE$6,AF$5,$C19:AE19)</f>
        <v>1542304</v>
      </c>
      <c r="AG19" s="21">
        <f ca="1">SUM(AF19-AE19)</f>
        <v>-306830</v>
      </c>
      <c r="AH19" s="22">
        <f ca="1">IF(AG19=0,0,IF(AE19=0,1,AG19/AE19))</f>
        <v>-0.1659317280413426</v>
      </c>
      <c r="AI19" s="21">
        <f>+DD19</f>
        <v>478332</v>
      </c>
      <c r="AJ19" s="21">
        <f ca="1">OFFSET(DD19,0,14,1,1)</f>
        <v>410853</v>
      </c>
      <c r="AK19" s="21">
        <f ca="1">SUM(AJ19-AI19)</f>
        <v>-67479</v>
      </c>
      <c r="AL19" s="22">
        <f ca="1">IF(AK19=0,0,IF(AI19=0,1,AK19/AI19))</f>
        <v>-0.14107147336996062</v>
      </c>
      <c r="AM19" s="21">
        <f>SUMIF($C$6:AL$6,AM$5,$C19:AL19)</f>
        <v>2327466</v>
      </c>
      <c r="AN19" s="21">
        <f ca="1">SUMIF($C$6:AM$6,AN$5,$C19:AM19)</f>
        <v>1953157</v>
      </c>
      <c r="AO19" s="21">
        <f ca="1">SUM(AN19-AM19)</f>
        <v>-374309</v>
      </c>
      <c r="AP19" s="22">
        <f ca="1">IF(AO19=0,0,IF(AM19=0,1,AO19/AM19))</f>
        <v>-0.16082254262790519</v>
      </c>
      <c r="AQ19" s="21">
        <f>+DE19</f>
        <v>454292</v>
      </c>
      <c r="AR19" s="21">
        <f ca="1">OFFSET(DE19,0,14,1,1)</f>
        <v>406110</v>
      </c>
      <c r="AS19" s="21">
        <f ca="1">SUM(AR19-AQ19)</f>
        <v>-48182</v>
      </c>
      <c r="AT19" s="22">
        <f ca="1">IF(AS19=0,0,IF(AQ19=0,1,AS19/AQ19))</f>
        <v>-0.10605953879883423</v>
      </c>
      <c r="AU19" s="21">
        <f>SUMIF($C$6:AT$6,AU$5,$C19:AT19)</f>
        <v>2781758</v>
      </c>
      <c r="AV19" s="21">
        <f ca="1">SUMIF($C$6:AU$6,AV$5,$C19:AU19)</f>
        <v>2359267</v>
      </c>
      <c r="AW19" s="21">
        <f ca="1">SUM(AV19-AU19)</f>
        <v>-422491</v>
      </c>
      <c r="AX19" s="22">
        <f ca="1">IF(AW19=0,0,IF(AU19=0,1,AW19/AU19))</f>
        <v>-0.15187913542443304</v>
      </c>
      <c r="AY19" s="21">
        <f>+DF19</f>
        <v>438043</v>
      </c>
      <c r="AZ19" s="21">
        <f ca="1">OFFSET(DF19,0,14,1,1)</f>
        <v>406832</v>
      </c>
      <c r="BA19" s="21">
        <f ca="1">SUM(AZ19-AY19)</f>
        <v>-31211</v>
      </c>
      <c r="BB19" s="22">
        <f ca="1">IF(BA19=0,0,IF(AY19=0,1,BA19/AY19))</f>
        <v>-7.125099590679454E-2</v>
      </c>
      <c r="BC19" s="21">
        <f>SUMIF($C$6:BB$6,BC$5,$C19:BB19)</f>
        <v>3219801</v>
      </c>
      <c r="BD19" s="21">
        <f ca="1">SUMIF($C$6:BC$6,BD$5,$C19:BC19)</f>
        <v>2766099</v>
      </c>
      <c r="BE19" s="21">
        <f ca="1">SUM(BD19-BC19)</f>
        <v>-453702</v>
      </c>
      <c r="BF19" s="22">
        <f ca="1">IF(BE19=0,0,IF(BC19=0,1,BE19/BC19))</f>
        <v>-0.14090995064601819</v>
      </c>
      <c r="BG19" s="21">
        <f>+DG19</f>
        <v>420703</v>
      </c>
      <c r="BH19" s="21">
        <f ca="1">OFFSET(DG19,0,14,1,1)</f>
        <v>423305</v>
      </c>
      <c r="BI19" s="21">
        <f ca="1">SUM(BH19-BG19)</f>
        <v>2602</v>
      </c>
      <c r="BJ19" s="22">
        <f ca="1">IF(BI19=0,0,IF(BG19=0,1,BI19/BG19))</f>
        <v>6.1848857745250216E-3</v>
      </c>
      <c r="BK19" s="21">
        <f>SUMIF($C$6:BJ$6,BK$5,$C19:BJ19)</f>
        <v>3640504</v>
      </c>
      <c r="BL19" s="21">
        <f ca="1">SUMIF($C$6:BK$6,BL$5,$C19:BK19)</f>
        <v>3189404</v>
      </c>
      <c r="BM19" s="21">
        <f ca="1">SUM(BL19-BK19)</f>
        <v>-451100</v>
      </c>
      <c r="BN19" s="22">
        <f ca="1">IF(BM19=0,0,IF(BK19=0,1,BM19/BK19))</f>
        <v>-0.12391141446349187</v>
      </c>
      <c r="BO19" s="21">
        <f>+DH19</f>
        <v>406079</v>
      </c>
      <c r="BP19" s="21">
        <f ca="1">OFFSET(DH19,0,14,1,1)</f>
        <v>392854</v>
      </c>
      <c r="BQ19" s="21">
        <f ca="1">SUM(BP19-BO19)</f>
        <v>-13225</v>
      </c>
      <c r="BR19" s="22">
        <f ca="1">IF(BQ19=0,0,IF(BO19=0,1,BQ19/BO19))</f>
        <v>-3.2567554589131673E-2</v>
      </c>
      <c r="BS19" s="21">
        <f>SUMIF($C$6:BR$6,BS$5,$C19:BR19)</f>
        <v>4046583</v>
      </c>
      <c r="BT19" s="21">
        <f ca="1">SUMIF($C$6:BS$6,BT$5,$C19:BS19)</f>
        <v>3582258</v>
      </c>
      <c r="BU19" s="21">
        <f ca="1">SUM(BT19-BS19)</f>
        <v>-464325</v>
      </c>
      <c r="BV19" s="22">
        <f ca="1">IF(BU19=0,0,IF(BS19=0,1,BU19/BS19))</f>
        <v>-0.11474495889494915</v>
      </c>
      <c r="BW19" s="21">
        <f>+DI19</f>
        <v>409493</v>
      </c>
      <c r="BX19" s="21">
        <f ca="1">OFFSET(DI19,0,14,1,1)</f>
        <v>409201</v>
      </c>
      <c r="BY19" s="21">
        <f ca="1">SUM(BX19-BW19)</f>
        <v>-292</v>
      </c>
      <c r="BZ19" s="22">
        <f ca="1">IF(BY19=0,0,IF(BW19=0,1,BY19/BW19))</f>
        <v>-7.1307690241347228E-4</v>
      </c>
      <c r="CA19" s="21">
        <f>SUMIF($C$6:BZ$6,CA$5,$C19:BZ19)</f>
        <v>4456076</v>
      </c>
      <c r="CB19" s="21">
        <f ca="1">SUMIF($C$6:CA$6,CB$5,$C19:CA19)</f>
        <v>3991459</v>
      </c>
      <c r="CC19" s="21">
        <f ca="1">SUM(CB19-CA19)</f>
        <v>-464617</v>
      </c>
      <c r="CD19" s="22">
        <f ca="1">IF(CC19=0,0,IF(CA19=0,1,CC19/CA19))</f>
        <v>-0.10426595058073516</v>
      </c>
      <c r="CE19" s="21">
        <f>+DJ19</f>
        <v>403819</v>
      </c>
      <c r="CF19" s="21">
        <f ca="1">OFFSET(DJ19,0,14,1,1)</f>
        <v>376833</v>
      </c>
      <c r="CG19" s="21">
        <f ca="1">SUM(CF19-CE19)</f>
        <v>-26986</v>
      </c>
      <c r="CH19" s="22">
        <f ca="1">IF(CG19=0,0,IF(CE19=0,1,CG19/CE19))</f>
        <v>-6.6826969508616482E-2</v>
      </c>
      <c r="CI19" s="21">
        <f>SUMIF($C$6:CH$6,CI$5,$C19:CH19)</f>
        <v>4859895</v>
      </c>
      <c r="CJ19" s="21">
        <f ca="1">SUMIF($C$6:CI$6,CJ$5,$C19:CI19)</f>
        <v>4368292</v>
      </c>
      <c r="CK19" s="21">
        <f ca="1">SUM(CJ19-CI19)</f>
        <v>-491603</v>
      </c>
      <c r="CL19" s="22">
        <f ca="1">IF(CK19=0,0,IF(CI19=0,1,CK19/CI19))</f>
        <v>-0.10115506610739533</v>
      </c>
      <c r="CM19" s="21">
        <f>+DK19</f>
        <v>410064</v>
      </c>
      <c r="CN19" s="21">
        <f ca="1">OFFSET(DK19,0,14,1,1)</f>
        <v>364689</v>
      </c>
      <c r="CO19" s="21">
        <f ca="1">SUM(CN19-CM19)</f>
        <v>-45375</v>
      </c>
      <c r="CP19" s="22">
        <f ca="1">IF(CO19=0,0,IF(CM19=0,1,CO19/CM19))</f>
        <v>-0.11065345897225799</v>
      </c>
      <c r="CQ19" s="21">
        <f>SUMIF($C$6:CP$6,CQ$5,$C19:CP19)</f>
        <v>5269959</v>
      </c>
      <c r="CR19" s="21">
        <f ca="1">SUMIF($C$6:CQ$6,CR$5,$C19:CQ19)</f>
        <v>4732981</v>
      </c>
      <c r="CS19" s="21">
        <f ca="1">SUM(CR19-CQ19)</f>
        <v>-536978</v>
      </c>
      <c r="CT19" s="22">
        <f ca="1">IF(CS19=0,0,IF(CQ19=0,1,CS19/CQ19))</f>
        <v>-0.10189415135867282</v>
      </c>
      <c r="CW19" s="12" t="s">
        <v>11</v>
      </c>
      <c r="CX19" s="81" t="s">
        <v>6</v>
      </c>
      <c r="CZ19" s="88">
        <f>SUMIF(DWT!$A$73:$A$78,'2006-2007'!CZ$7,DWT!D$73:D$78)</f>
        <v>469213</v>
      </c>
      <c r="DA19" s="88">
        <f>SUMIF(DWT!$A$73:$A$78,'2006-2007'!DA$7,DWT!E$73:E$78)</f>
        <v>418005</v>
      </c>
      <c r="DB19" s="88">
        <f>SUMIF(DWT!$A$73:$A$78,'2006-2007'!DB$7,DWT!F$73:F$78)</f>
        <v>491948</v>
      </c>
      <c r="DC19" s="88">
        <f>SUMIF(DWT!$A$73:$A$78,'2006-2007'!DC$7,DWT!G$73:G$78)</f>
        <v>469968</v>
      </c>
      <c r="DD19" s="88">
        <f>SUMIF(DWT!$A$73:$A$78,'2006-2007'!DD$7,DWT!H$73:H$78)</f>
        <v>478332</v>
      </c>
      <c r="DE19" s="88">
        <f>SUMIF(DWT!$A$73:$A$78,'2006-2007'!DE$7,DWT!I$73:I$78)</f>
        <v>454292</v>
      </c>
      <c r="DF19" s="88">
        <f>SUMIF(DWT!$A$73:$A$78,'2006-2007'!DF$7,DWT!J$73:J$78)</f>
        <v>438043</v>
      </c>
      <c r="DG19" s="88">
        <f>SUMIF(DWT!$A$73:$A$78,'2006-2007'!DG$7,DWT!K$73:K$78)</f>
        <v>420703</v>
      </c>
      <c r="DH19" s="88">
        <f>SUMIF(DWT!$A$73:$A$78,'2006-2007'!DH$7,DWT!L$73:L$78)</f>
        <v>406079</v>
      </c>
      <c r="DI19" s="88">
        <f>SUMIF(DWT!$A$73:$A$78,'2006-2007'!DI$7,DWT!M$73:M$78)</f>
        <v>409493</v>
      </c>
      <c r="DJ19" s="88">
        <f>SUMIF(DWT!$A$73:$A$78,'2006-2007'!DJ$7,DWT!N$73:N$78)</f>
        <v>403819</v>
      </c>
      <c r="DK19" s="88">
        <f>SUMIF(DWT!$A$73:$A$78,'2006-2007'!DK$7,DWT!O$73:O$78)</f>
        <v>410064</v>
      </c>
      <c r="DN19" s="88">
        <f>SUMIF(DWT!$A$73:$A$78,'2006-2007'!DN$7,DWT!D$73:D$78)</f>
        <v>392208</v>
      </c>
      <c r="DO19" s="88">
        <f>SUMIF(DWT!$A$73:$A$78,'2006-2007'!DO$7,DWT!E$73:E$78)</f>
        <v>347671</v>
      </c>
      <c r="DP19" s="88">
        <f>SUMIF(DWT!$A$73:$A$78,'2006-2007'!DP$7,DWT!F$73:F$78)</f>
        <v>406375</v>
      </c>
      <c r="DQ19" s="88">
        <f>SUMIF(DWT!$A$73:$A$78,'2006-2007'!DQ$7,DWT!G$73:G$78)</f>
        <v>396050</v>
      </c>
      <c r="DR19" s="88">
        <f>SUMIF(DWT!$A$73:$A$78,'2006-2007'!DR$7,DWT!H$73:H$78)</f>
        <v>410853</v>
      </c>
      <c r="DS19" s="88">
        <f>SUMIF(DWT!$A$73:$A$78,'2006-2007'!DS$7,DWT!I$73:I$78)</f>
        <v>406110</v>
      </c>
      <c r="DT19" s="88">
        <f>SUMIF(DWT!$A$73:$A$78,'2006-2007'!DT$7,DWT!J$73:J$78)</f>
        <v>406832</v>
      </c>
      <c r="DU19" s="88">
        <f>SUMIF(DWT!$A$73:$A$78,'2006-2007'!DU$7,DWT!K$73:K$78)</f>
        <v>423305</v>
      </c>
      <c r="DV19" s="88">
        <f>SUMIF(DWT!$A$73:$A$78,'2006-2007'!DV$7,DWT!L$73:L$78)</f>
        <v>392854</v>
      </c>
      <c r="DW19" s="88">
        <f>SUMIF(DWT!$A$73:$A$78,'2006-2007'!DW$7,DWT!M$73:M$78)</f>
        <v>409201</v>
      </c>
      <c r="DX19" s="88">
        <f>SUMIF(DWT!$A$73:$A$78,'2006-2007'!DX$7,DWT!N$73:N$78)</f>
        <v>376833</v>
      </c>
      <c r="DY19" s="88">
        <f>SUMIF(DWT!$A$73:$A$78,'2006-2007'!DY$7,DWT!O$73:O$78)</f>
        <v>364689</v>
      </c>
      <c r="DZ19"/>
    </row>
    <row r="20" spans="1:130" s="12" customFormat="1" ht="15.6">
      <c r="A20" s="101" t="str">
        <f>+CW21</f>
        <v>Detroit-Windsor Tunnel</v>
      </c>
      <c r="B20" s="29" t="s">
        <v>7</v>
      </c>
      <c r="C20" s="21">
        <f>+CZ20</f>
        <v>10919</v>
      </c>
      <c r="D20" s="21">
        <f ca="1">OFFSET(CZ20,0,14,1,1)</f>
        <v>9096</v>
      </c>
      <c r="E20" s="21">
        <f ca="1">SUM(D20-C20)</f>
        <v>-1823</v>
      </c>
      <c r="F20" s="22">
        <f ca="1">IF(E20=0,0,IF(C20=0,1,E20/C20))</f>
        <v>-0.16695668101474495</v>
      </c>
      <c r="G20" s="21">
        <f>SUMIF($C$6:F$6,G$5,$C20:F20)</f>
        <v>10919</v>
      </c>
      <c r="H20" s="21">
        <f ca="1">SUMIF($C$6:G$6,H$5,$C20:G20)</f>
        <v>9096</v>
      </c>
      <c r="I20" s="21">
        <f ca="1">SUM(H20-G20)</f>
        <v>-1823</v>
      </c>
      <c r="J20" s="22">
        <f ca="1">IF(I20=0,0,IF(G20=0,1,I20/G20))</f>
        <v>-0.16695668101474495</v>
      </c>
      <c r="K20" s="21">
        <f>+DA20</f>
        <v>9888</v>
      </c>
      <c r="L20" s="21">
        <f ca="1">OFFSET(DA20,0,14,1,1)</f>
        <v>9893</v>
      </c>
      <c r="M20" s="21">
        <f ca="1">SUM(L20-K20)</f>
        <v>5</v>
      </c>
      <c r="N20" s="22">
        <f ca="1">IF(M20=0,0,IF(K20=0,1,M20/K20))</f>
        <v>5.0566343042071193E-4</v>
      </c>
      <c r="O20" s="21">
        <f>SUMIF($C$6:N$6,O$5,$C20:N20)</f>
        <v>20807</v>
      </c>
      <c r="P20" s="21">
        <f ca="1">SUMIF($C$6:O$6,P$5,$C20:O20)</f>
        <v>18989</v>
      </c>
      <c r="Q20" s="21">
        <f ca="1">SUM(P20-O20)</f>
        <v>-1818</v>
      </c>
      <c r="R20" s="22">
        <f ca="1">IF(Q20=0,0,IF(O20=0,1,Q20/O20))</f>
        <v>-8.737444129379536E-2</v>
      </c>
      <c r="S20" s="21">
        <f>+DB20</f>
        <v>12199</v>
      </c>
      <c r="T20" s="21">
        <f ca="1">OFFSET(DB20,0,14,1,1)</f>
        <v>12699</v>
      </c>
      <c r="U20" s="21">
        <f ca="1">SUM(T20-S20)</f>
        <v>500</v>
      </c>
      <c r="V20" s="22">
        <f ca="1">IF(U20=0,0,IF(S20=0,1,U20/S20))</f>
        <v>4.0986966144765963E-2</v>
      </c>
      <c r="W20" s="21">
        <f>SUMIF($C$6:V$6,W$5,$C20:V20)</f>
        <v>33006</v>
      </c>
      <c r="X20" s="21">
        <f ca="1">SUMIF($C$6:W$6,X$5,$C20:W20)</f>
        <v>31688</v>
      </c>
      <c r="Y20" s="21">
        <f ca="1">SUM(X20-W20)</f>
        <v>-1318</v>
      </c>
      <c r="Z20" s="22">
        <f ca="1">IF(Y20=0,0,IF(W20=0,1,Y20/W20))</f>
        <v>-3.9932133551475492E-2</v>
      </c>
      <c r="AA20" s="21">
        <f>+DC20</f>
        <v>10520</v>
      </c>
      <c r="AB20" s="21">
        <f ca="1">OFFSET(DC20,0,14,1,1)</f>
        <v>9786</v>
      </c>
      <c r="AC20" s="21">
        <f ca="1">SUM(AB20-AA20)</f>
        <v>-734</v>
      </c>
      <c r="AD20" s="22">
        <f ca="1">IF(AC20=0,0,IF(AA20=0,1,AC20/AA20))</f>
        <v>-6.9771863117870717E-2</v>
      </c>
      <c r="AE20" s="21">
        <f>SUMIF($C$6:AD$6,AE$5,$C20:AD20)</f>
        <v>43526</v>
      </c>
      <c r="AF20" s="21">
        <f ca="1">SUMIF($C$6:AE$6,AF$5,$C20:AE20)</f>
        <v>41474</v>
      </c>
      <c r="AG20" s="21">
        <f ca="1">SUM(AF20-AE20)</f>
        <v>-2052</v>
      </c>
      <c r="AH20" s="22">
        <f ca="1">IF(AG20=0,0,IF(AE20=0,1,AG20/AE20))</f>
        <v>-4.7144235629279052E-2</v>
      </c>
      <c r="AI20" s="21">
        <f>+DD20</f>
        <v>12062</v>
      </c>
      <c r="AJ20" s="21">
        <f ca="1">OFFSET(DD20,0,14,1,1)</f>
        <v>9984</v>
      </c>
      <c r="AK20" s="21">
        <f ca="1">SUM(AJ20-AI20)</f>
        <v>-2078</v>
      </c>
      <c r="AL20" s="22">
        <f ca="1">IF(AK20=0,0,IF(AI20=0,1,AK20/AI20))</f>
        <v>-0.17227657104957719</v>
      </c>
      <c r="AM20" s="21">
        <f>SUMIF($C$6:AL$6,AM$5,$C20:AL20)</f>
        <v>55588</v>
      </c>
      <c r="AN20" s="21">
        <f ca="1">SUMIF($C$6:AM$6,AN$5,$C20:AM20)</f>
        <v>51458</v>
      </c>
      <c r="AO20" s="21">
        <f ca="1">SUM(AN20-AM20)</f>
        <v>-4130</v>
      </c>
      <c r="AP20" s="22">
        <f ca="1">IF(AO20=0,0,IF(AM20=0,1,AO20/AM20))</f>
        <v>-7.4296610779304884E-2</v>
      </c>
      <c r="AQ20" s="21">
        <f>+DE20</f>
        <v>12467</v>
      </c>
      <c r="AR20" s="21">
        <f ca="1">OFFSET(DE20,0,14,1,1)</f>
        <v>8681</v>
      </c>
      <c r="AS20" s="21">
        <f ca="1">SUM(AR20-AQ20)</f>
        <v>-3786</v>
      </c>
      <c r="AT20" s="22">
        <f ca="1">IF(AS20=0,0,IF(AQ20=0,1,AS20/AQ20))</f>
        <v>-0.30368171974011388</v>
      </c>
      <c r="AU20" s="21">
        <f>SUMIF($C$6:AT$6,AU$5,$C20:AT20)</f>
        <v>68055</v>
      </c>
      <c r="AV20" s="21">
        <f ca="1">SUMIF($C$6:AU$6,AV$5,$C20:AU20)</f>
        <v>60139</v>
      </c>
      <c r="AW20" s="21">
        <f ca="1">SUM(AV20-AU20)</f>
        <v>-7916</v>
      </c>
      <c r="AX20" s="22">
        <f ca="1">IF(AW20=0,0,IF(AU20=0,1,AW20/AU20))</f>
        <v>-0.11631768422599369</v>
      </c>
      <c r="AY20" s="21">
        <f>+DF20</f>
        <v>8346</v>
      </c>
      <c r="AZ20" s="21">
        <f ca="1">OFFSET(DF20,0,14,1,1)</f>
        <v>7174</v>
      </c>
      <c r="BA20" s="21">
        <f ca="1">SUM(AZ20-AY20)</f>
        <v>-1172</v>
      </c>
      <c r="BB20" s="22">
        <f ca="1">IF(BA20=0,0,IF(AY20=0,1,BA20/AY20))</f>
        <v>-0.14042655164150492</v>
      </c>
      <c r="BC20" s="21">
        <f>SUMIF($C$6:BB$6,BC$5,$C20:BB20)</f>
        <v>76401</v>
      </c>
      <c r="BD20" s="21">
        <f ca="1">SUMIF($C$6:BC$6,BD$5,$C20:BC20)</f>
        <v>67313</v>
      </c>
      <c r="BE20" s="21">
        <f ca="1">SUM(BD20-BC20)</f>
        <v>-9088</v>
      </c>
      <c r="BF20" s="22">
        <f ca="1">IF(BE20=0,0,IF(BC20=0,1,BE20/BC20))</f>
        <v>-0.11895132262666719</v>
      </c>
      <c r="BG20" s="21">
        <f>+DG20</f>
        <v>11085</v>
      </c>
      <c r="BH20" s="21">
        <f ca="1">OFFSET(DG20,0,14,1,1)</f>
        <v>8679</v>
      </c>
      <c r="BI20" s="21">
        <f ca="1">SUM(BH20-BG20)</f>
        <v>-2406</v>
      </c>
      <c r="BJ20" s="22">
        <f ca="1">IF(BI20=0,0,IF(BG20=0,1,BI20/BG20))</f>
        <v>-0.21705006765899865</v>
      </c>
      <c r="BK20" s="21">
        <f>SUMIF($C$6:BJ$6,BK$5,$C20:BJ20)</f>
        <v>87486</v>
      </c>
      <c r="BL20" s="21">
        <f ca="1">SUMIF($C$6:BK$6,BL$5,$C20:BK20)</f>
        <v>75992</v>
      </c>
      <c r="BM20" s="21">
        <f ca="1">SUM(BL20-BK20)</f>
        <v>-11494</v>
      </c>
      <c r="BN20" s="22">
        <f ca="1">IF(BM20=0,0,IF(BK20=0,1,BM20/BK20))</f>
        <v>-0.13138102096335413</v>
      </c>
      <c r="BO20" s="21">
        <f>+DH20</f>
        <v>10619</v>
      </c>
      <c r="BP20" s="21">
        <f ca="1">OFFSET(DH20,0,14,1,1)</f>
        <v>8127</v>
      </c>
      <c r="BQ20" s="21">
        <f ca="1">SUM(BP20-BO20)</f>
        <v>-2492</v>
      </c>
      <c r="BR20" s="22">
        <f ca="1">IF(BQ20=0,0,IF(BO20=0,1,BQ20/BO20))</f>
        <v>-0.23467369808833224</v>
      </c>
      <c r="BS20" s="21">
        <f>SUMIF($C$6:BR$6,BS$5,$C20:BR20)</f>
        <v>98105</v>
      </c>
      <c r="BT20" s="21">
        <f ca="1">SUMIF($C$6:BS$6,BT$5,$C20:BS20)</f>
        <v>84119</v>
      </c>
      <c r="BU20" s="21">
        <f ca="1">SUM(BT20-BS20)</f>
        <v>-13986</v>
      </c>
      <c r="BV20" s="22">
        <f ca="1">IF(BU20=0,0,IF(BS20=0,1,BU20/BS20))</f>
        <v>-0.14256154120585088</v>
      </c>
      <c r="BW20" s="21">
        <f>+DI20</f>
        <v>10889</v>
      </c>
      <c r="BX20" s="21">
        <f ca="1">OFFSET(DI20,0,14,1,1)</f>
        <v>9470</v>
      </c>
      <c r="BY20" s="21">
        <f ca="1">SUM(BX20-BW20)</f>
        <v>-1419</v>
      </c>
      <c r="BZ20" s="22">
        <f ca="1">IF(BY20=0,0,IF(BW20=0,1,BY20/BW20))</f>
        <v>-0.13031499678574709</v>
      </c>
      <c r="CA20" s="21">
        <f>SUMIF($C$6:BZ$6,CA$5,$C20:BZ20)</f>
        <v>108994</v>
      </c>
      <c r="CB20" s="21">
        <f ca="1">SUMIF($C$6:CA$6,CB$5,$C20:CA20)</f>
        <v>93589</v>
      </c>
      <c r="CC20" s="21">
        <f ca="1">SUM(CB20-CA20)</f>
        <v>-15405</v>
      </c>
      <c r="CD20" s="22">
        <f ca="1">IF(CC20=0,0,IF(CA20=0,1,CC20/CA20))</f>
        <v>-0.14133805530579666</v>
      </c>
      <c r="CE20" s="21">
        <f>+DJ20</f>
        <v>10025</v>
      </c>
      <c r="CF20" s="21">
        <f ca="1">OFFSET(DJ20,0,14,1,1)</f>
        <v>8998</v>
      </c>
      <c r="CG20" s="21">
        <f ca="1">SUM(CF20-CE20)</f>
        <v>-1027</v>
      </c>
      <c r="CH20" s="22">
        <f ca="1">IF(CG20=0,0,IF(CE20=0,1,CG20/CE20))</f>
        <v>-0.10244389027431422</v>
      </c>
      <c r="CI20" s="21">
        <f>SUMIF($C$6:CH$6,CI$5,$C20:CH20)</f>
        <v>119019</v>
      </c>
      <c r="CJ20" s="21">
        <f ca="1">SUMIF($C$6:CI$6,CJ$5,$C20:CI20)</f>
        <v>102587</v>
      </c>
      <c r="CK20" s="21">
        <f ca="1">SUM(CJ20-CI20)</f>
        <v>-16432</v>
      </c>
      <c r="CL20" s="22">
        <f ca="1">IF(CK20=0,0,IF(CI20=0,1,CK20/CI20))</f>
        <v>-0.13806199010242062</v>
      </c>
      <c r="CM20" s="21">
        <f>+DK20</f>
        <v>8414</v>
      </c>
      <c r="CN20" s="21">
        <f ca="1">OFFSET(DK20,0,14,1,1)</f>
        <v>8495</v>
      </c>
      <c r="CO20" s="21">
        <f ca="1">SUM(CN20-CM20)</f>
        <v>81</v>
      </c>
      <c r="CP20" s="22">
        <f ca="1">IF(CO20=0,0,IF(CM20=0,1,CO20/CM20))</f>
        <v>9.6268124554314237E-3</v>
      </c>
      <c r="CQ20" s="21">
        <f>SUMIF($C$6:CP$6,CQ$5,$C20:CP20)</f>
        <v>127433</v>
      </c>
      <c r="CR20" s="21">
        <f ca="1">SUMIF($C$6:CQ$6,CR$5,$C20:CQ20)</f>
        <v>111082</v>
      </c>
      <c r="CS20" s="21">
        <f ca="1">SUM(CR20-CQ20)</f>
        <v>-16351</v>
      </c>
      <c r="CT20" s="22">
        <f ca="1">IF(CS20=0,0,IF(CQ20=0,1,CS20/CQ20))</f>
        <v>-0.12831056319791576</v>
      </c>
      <c r="CW20" s="12" t="s">
        <v>11</v>
      </c>
      <c r="CX20" s="81" t="s">
        <v>7</v>
      </c>
      <c r="CY20" s="16"/>
      <c r="CZ20" s="88">
        <f>SUMIF(DWT!$A$87:$A$92,'2006-2007'!CZ$7,DWT!D$87:D$92)</f>
        <v>10919</v>
      </c>
      <c r="DA20" s="88">
        <f>SUMIF(DWT!$A$87:$A$92,'2006-2007'!DA$7,DWT!E$87:E$92)</f>
        <v>9888</v>
      </c>
      <c r="DB20" s="88">
        <f>SUMIF(DWT!$A$87:$A$92,'2006-2007'!DB$7,DWT!F$87:F$92)</f>
        <v>12199</v>
      </c>
      <c r="DC20" s="88">
        <f>SUMIF(DWT!$A$87:$A$92,'2006-2007'!DC$7,DWT!G$87:G$92)</f>
        <v>10520</v>
      </c>
      <c r="DD20" s="88">
        <f>SUMIF(DWT!$A$87:$A$92,'2006-2007'!DD$7,DWT!H$87:H$92)</f>
        <v>12062</v>
      </c>
      <c r="DE20" s="88">
        <f>SUMIF(DWT!$A$87:$A$92,'2006-2007'!DE$7,DWT!I$87:I$92)</f>
        <v>12467</v>
      </c>
      <c r="DF20" s="88">
        <f>SUMIF(DWT!$A$87:$A$92,'2006-2007'!DF$7,DWT!J$87:J$92)</f>
        <v>8346</v>
      </c>
      <c r="DG20" s="88">
        <f>SUMIF(DWT!$A$87:$A$92,'2006-2007'!DG$7,DWT!K$87:K$92)</f>
        <v>11085</v>
      </c>
      <c r="DH20" s="88">
        <f>SUMIF(DWT!$A$87:$A$92,'2006-2007'!DH$7,DWT!L$87:L$92)</f>
        <v>10619</v>
      </c>
      <c r="DI20" s="88">
        <f>SUMIF(DWT!$A$87:$A$92,'2006-2007'!DI$7,DWT!M$87:M$92)</f>
        <v>10889</v>
      </c>
      <c r="DJ20" s="88">
        <f>SUMIF(DWT!$A$87:$A$92,'2006-2007'!DJ$7,DWT!N$87:N$92)</f>
        <v>10025</v>
      </c>
      <c r="DK20" s="88">
        <f>SUMIF(DWT!$A$87:$A$92,'2006-2007'!DK$7,DWT!O$87:O$92)</f>
        <v>8414</v>
      </c>
      <c r="DN20" s="88">
        <f>SUMIF(DWT!$A$87:$A$92,'2006-2007'!DN$7,DWT!D$87:D$92)</f>
        <v>9096</v>
      </c>
      <c r="DO20" s="88">
        <f>SUMIF(DWT!$A$87:$A$92,'2006-2007'!DO$7,DWT!E$87:E$92)</f>
        <v>9893</v>
      </c>
      <c r="DP20" s="88">
        <f>SUMIF(DWT!$A$87:$A$92,'2006-2007'!DP$7,DWT!F$87:F$92)</f>
        <v>12699</v>
      </c>
      <c r="DQ20" s="88">
        <f>SUMIF(DWT!$A$87:$A$92,'2006-2007'!DQ$7,DWT!G$87:G$92)</f>
        <v>9786</v>
      </c>
      <c r="DR20" s="88">
        <f>SUMIF(DWT!$A$87:$A$92,'2006-2007'!DR$7,DWT!H$87:H$92)</f>
        <v>9984</v>
      </c>
      <c r="DS20" s="88">
        <f>SUMIF(DWT!$A$87:$A$92,'2006-2007'!DS$7,DWT!I$87:I$92)</f>
        <v>8681</v>
      </c>
      <c r="DT20" s="88">
        <f>SUMIF(DWT!$A$87:$A$92,'2006-2007'!DT$7,DWT!J$87:J$92)</f>
        <v>7174</v>
      </c>
      <c r="DU20" s="88">
        <f>SUMIF(DWT!$A$87:$A$92,'2006-2007'!DU$7,DWT!K$87:K$92)</f>
        <v>8679</v>
      </c>
      <c r="DV20" s="88">
        <f>SUMIF(DWT!$A$87:$A$92,'2006-2007'!DV$7,DWT!L$87:L$92)</f>
        <v>8127</v>
      </c>
      <c r="DW20" s="88">
        <f>SUMIF(DWT!$A$87:$A$92,'2006-2007'!DW$7,DWT!M$87:M$92)</f>
        <v>9470</v>
      </c>
      <c r="DX20" s="88">
        <f>SUMIF(DWT!$A$87:$A$92,'2006-2007'!DX$7,DWT!N$87:N$92)</f>
        <v>8998</v>
      </c>
      <c r="DY20" s="88">
        <f>SUMIF(DWT!$A$87:$A$92,'2006-2007'!DY$7,DWT!O$87:O$92)</f>
        <v>8495</v>
      </c>
      <c r="DZ20"/>
    </row>
    <row r="21" spans="1:130" s="12" customFormat="1" ht="15.6">
      <c r="A21" s="100"/>
      <c r="B21" s="29" t="s">
        <v>8</v>
      </c>
      <c r="C21" s="87">
        <f>+CZ21</f>
        <v>5292</v>
      </c>
      <c r="D21" s="87">
        <f ca="1">OFFSET(CZ21,0,14,1,1)</f>
        <v>5278</v>
      </c>
      <c r="E21" s="87">
        <f ca="1">SUM(D21-C21)</f>
        <v>-14</v>
      </c>
      <c r="F21" s="22">
        <f ca="1">IF(E21=0,0,IF(C21=0,1,E21/C21))</f>
        <v>-2.6455026455026454E-3</v>
      </c>
      <c r="G21" s="87">
        <f>SUMIF($C$6:F$6,G$5,$C21:F21)</f>
        <v>5292</v>
      </c>
      <c r="H21" s="87">
        <f ca="1">SUMIF($C$6:G$6,H$5,$C21:G21)</f>
        <v>5278</v>
      </c>
      <c r="I21" s="87">
        <f ca="1">SUM(H21-G21)</f>
        <v>-14</v>
      </c>
      <c r="J21" s="22">
        <f ca="1">IF(I21=0,0,IF(G21=0,1,I21/G21))</f>
        <v>-2.6455026455026454E-3</v>
      </c>
      <c r="K21" s="87">
        <f>+DA21</f>
        <v>4696</v>
      </c>
      <c r="L21" s="87">
        <f ca="1">OFFSET(DA21,0,14,1,1)</f>
        <v>4060</v>
      </c>
      <c r="M21" s="87">
        <f ca="1">SUM(L21-K21)</f>
        <v>-636</v>
      </c>
      <c r="N21" s="22">
        <f ca="1">IF(M21=0,0,IF(K21=0,1,M21/K21))</f>
        <v>-0.13543441226575809</v>
      </c>
      <c r="O21" s="87">
        <f>SUMIF($C$6:N$6,O$5,$C21:N21)</f>
        <v>9988</v>
      </c>
      <c r="P21" s="87">
        <f ca="1">SUMIF($C$6:O$6,P$5,$C21:O21)</f>
        <v>9338</v>
      </c>
      <c r="Q21" s="87">
        <f ca="1">SUM(P21-O21)</f>
        <v>-650</v>
      </c>
      <c r="R21" s="22">
        <f ca="1">IF(Q21=0,0,IF(O21=0,1,Q21/O21))</f>
        <v>-6.5078093712454946E-2</v>
      </c>
      <c r="S21" s="87">
        <f>+DB21</f>
        <v>5116</v>
      </c>
      <c r="T21" s="87">
        <f ca="1">OFFSET(DB21,0,14,1,1)</f>
        <v>4505</v>
      </c>
      <c r="U21" s="87">
        <f ca="1">SUM(T21-S21)</f>
        <v>-611</v>
      </c>
      <c r="V21" s="22">
        <f ca="1">IF(U21=0,0,IF(S21=0,1,U21/S21))</f>
        <v>-0.11942924159499609</v>
      </c>
      <c r="W21" s="87">
        <f>SUMIF($C$6:V$6,W$5,$C21:V21)</f>
        <v>15104</v>
      </c>
      <c r="X21" s="87">
        <f ca="1">SUMIF($C$6:W$6,X$5,$C21:W21)</f>
        <v>13843</v>
      </c>
      <c r="Y21" s="87">
        <f ca="1">SUM(X21-W21)</f>
        <v>-1261</v>
      </c>
      <c r="Z21" s="22">
        <f ca="1">IF(Y21=0,0,IF(W21=0,1,Y21/W21))</f>
        <v>-8.3487817796610173E-2</v>
      </c>
      <c r="AA21" s="87">
        <f>+DC21</f>
        <v>4986</v>
      </c>
      <c r="AB21" s="87">
        <f ca="1">OFFSET(DC21,0,14,1,1)</f>
        <v>4876</v>
      </c>
      <c r="AC21" s="87">
        <f ca="1">SUM(AB21-AA21)</f>
        <v>-110</v>
      </c>
      <c r="AD21" s="22">
        <f ca="1">IF(AC21=0,0,IF(AA21=0,1,AC21/AA21))</f>
        <v>-2.2061772964300039E-2</v>
      </c>
      <c r="AE21" s="87">
        <f>SUMIF($C$6:AD$6,AE$5,$C21:AD21)</f>
        <v>20090</v>
      </c>
      <c r="AF21" s="87">
        <f ca="1">SUMIF($C$6:AE$6,AF$5,$C21:AE21)</f>
        <v>18719</v>
      </c>
      <c r="AG21" s="87">
        <f ca="1">SUM(AF21-AE21)</f>
        <v>-1371</v>
      </c>
      <c r="AH21" s="22">
        <f ca="1">IF(AG21=0,0,IF(AE21=0,1,AG21/AE21))</f>
        <v>-6.8242906918865101E-2</v>
      </c>
      <c r="AI21" s="87">
        <f>+DD21</f>
        <v>5084</v>
      </c>
      <c r="AJ21" s="87">
        <f ca="1">OFFSET(DD21,0,14,1,1)</f>
        <v>4771</v>
      </c>
      <c r="AK21" s="87">
        <f ca="1">SUM(AJ21-AI21)</f>
        <v>-313</v>
      </c>
      <c r="AL21" s="22">
        <f ca="1">IF(AK21=0,0,IF(AI21=0,1,AK21/AI21))</f>
        <v>-6.1565696302124315E-2</v>
      </c>
      <c r="AM21" s="87">
        <f>SUMIF($C$6:AL$6,AM$5,$C21:AL21)</f>
        <v>25174</v>
      </c>
      <c r="AN21" s="87">
        <f ca="1">SUMIF($C$6:AM$6,AN$5,$C21:AM21)</f>
        <v>23490</v>
      </c>
      <c r="AO21" s="87">
        <f ca="1">SUM(AN21-AM21)</f>
        <v>-1684</v>
      </c>
      <c r="AP21" s="22">
        <f ca="1">IF(AO21=0,0,IF(AM21=0,1,AO21/AM21))</f>
        <v>-6.6894414872487484E-2</v>
      </c>
      <c r="AQ21" s="87">
        <f>+DE21</f>
        <v>4972</v>
      </c>
      <c r="AR21" s="87">
        <f ca="1">OFFSET(DE21,0,14,1,1)</f>
        <v>4636</v>
      </c>
      <c r="AS21" s="87">
        <f ca="1">SUM(AR21-AQ21)</f>
        <v>-336</v>
      </c>
      <c r="AT21" s="22">
        <f ca="1">IF(AS21=0,0,IF(AQ21=0,1,AS21/AQ21))</f>
        <v>-6.7578439259855183E-2</v>
      </c>
      <c r="AU21" s="87">
        <f>SUMIF($C$6:AT$6,AU$5,$C21:AT21)</f>
        <v>30146</v>
      </c>
      <c r="AV21" s="87">
        <f ca="1">SUMIF($C$6:AU$6,AV$5,$C21:AU21)</f>
        <v>28126</v>
      </c>
      <c r="AW21" s="87">
        <f ca="1">SUM(AV21-AU21)</f>
        <v>-2020</v>
      </c>
      <c r="AX21" s="22">
        <f ca="1">IF(AW21=0,0,IF(AU21=0,1,AW21/AU21))</f>
        <v>-6.700723147349566E-2</v>
      </c>
      <c r="AY21" s="87">
        <f>+DF21</f>
        <v>5726</v>
      </c>
      <c r="AZ21" s="87">
        <f ca="1">OFFSET(DF21,0,14,1,1)</f>
        <v>4730</v>
      </c>
      <c r="BA21" s="87">
        <f ca="1">SUM(AZ21-AY21)</f>
        <v>-996</v>
      </c>
      <c r="BB21" s="22">
        <f ca="1">IF(BA21=0,0,IF(AY21=0,1,BA21/AY21))</f>
        <v>-0.17394341599720572</v>
      </c>
      <c r="BC21" s="87">
        <f>SUMIF($C$6:BB$6,BC$5,$C21:BB21)</f>
        <v>35872</v>
      </c>
      <c r="BD21" s="87">
        <f ca="1">SUMIF($C$6:BC$6,BD$5,$C21:BC21)</f>
        <v>32856</v>
      </c>
      <c r="BE21" s="87">
        <f ca="1">SUM(BD21-BC21)</f>
        <v>-3016</v>
      </c>
      <c r="BF21" s="22">
        <f ca="1">IF(BE21=0,0,IF(BC21=0,1,BE21/BC21))</f>
        <v>-8.4076717216770736E-2</v>
      </c>
      <c r="BG21" s="87">
        <f>+DG21</f>
        <v>4986</v>
      </c>
      <c r="BH21" s="87">
        <f ca="1">OFFSET(DG21,0,14,1,1)</f>
        <v>5002</v>
      </c>
      <c r="BI21" s="87">
        <f ca="1">SUM(BH21-BG21)</f>
        <v>16</v>
      </c>
      <c r="BJ21" s="22">
        <f ca="1">IF(BI21=0,0,IF(BG21=0,1,BI21/BG21))</f>
        <v>3.208985158443642E-3</v>
      </c>
      <c r="BK21" s="87">
        <f>SUMIF($C$6:BJ$6,BK$5,$C21:BJ21)</f>
        <v>40858</v>
      </c>
      <c r="BL21" s="87">
        <f ca="1">SUMIF($C$6:BK$6,BL$5,$C21:BK21)</f>
        <v>37858</v>
      </c>
      <c r="BM21" s="87">
        <f ca="1">SUM(BL21-BK21)</f>
        <v>-3000</v>
      </c>
      <c r="BN21" s="22">
        <f ca="1">IF(BM21=0,0,IF(BK21=0,1,BM21/BK21))</f>
        <v>-7.3425033041264867E-2</v>
      </c>
      <c r="BO21" s="87">
        <f>+DH21</f>
        <v>4794</v>
      </c>
      <c r="BP21" s="87">
        <f ca="1">OFFSET(DH21,0,14,1,1)</f>
        <v>4615</v>
      </c>
      <c r="BQ21" s="87">
        <f ca="1">SUM(BP21-BO21)</f>
        <v>-179</v>
      </c>
      <c r="BR21" s="22">
        <f ca="1">IF(BQ21=0,0,IF(BO21=0,1,BQ21/BO21))</f>
        <v>-3.7338339591155609E-2</v>
      </c>
      <c r="BS21" s="87">
        <f>SUMIF($C$6:BR$6,BS$5,$C21:BR21)</f>
        <v>45652</v>
      </c>
      <c r="BT21" s="87">
        <f ca="1">SUMIF($C$6:BS$6,BT$5,$C21:BS21)</f>
        <v>42473</v>
      </c>
      <c r="BU21" s="87">
        <f ca="1">SUM(BT21-BS21)</f>
        <v>-3179</v>
      </c>
      <c r="BV21" s="22">
        <f ca="1">IF(BU21=0,0,IF(BS21=0,1,BU21/BS21))</f>
        <v>-6.9635503373346189E-2</v>
      </c>
      <c r="BW21" s="87">
        <f>+DI21</f>
        <v>4811</v>
      </c>
      <c r="BX21" s="87">
        <f ca="1">OFFSET(DI21,0,14,1,1)</f>
        <v>4582</v>
      </c>
      <c r="BY21" s="87">
        <f ca="1">SUM(BX21-BW21)</f>
        <v>-229</v>
      </c>
      <c r="BZ21" s="22">
        <f ca="1">IF(BY21=0,0,IF(BW21=0,1,BY21/BW21))</f>
        <v>-4.7599251714820205E-2</v>
      </c>
      <c r="CA21" s="87">
        <f>SUMIF($C$6:BZ$6,CA$5,$C21:BZ21)</f>
        <v>50463</v>
      </c>
      <c r="CB21" s="87">
        <f ca="1">SUMIF($C$6:CA$6,CB$5,$C21:CA21)</f>
        <v>47055</v>
      </c>
      <c r="CC21" s="87">
        <f ca="1">SUM(CB21-CA21)</f>
        <v>-3408</v>
      </c>
      <c r="CD21" s="22">
        <f ca="1">IF(CC21=0,0,IF(CA21=0,1,CC21/CA21))</f>
        <v>-6.7534629332382135E-2</v>
      </c>
      <c r="CE21" s="87">
        <f>+DJ21</f>
        <v>4694</v>
      </c>
      <c r="CF21" s="87">
        <f ca="1">OFFSET(DJ21,0,14,1,1)</f>
        <v>3144</v>
      </c>
      <c r="CG21" s="87">
        <f ca="1">SUM(CF21-CE21)</f>
        <v>-1550</v>
      </c>
      <c r="CH21" s="22">
        <f ca="1">IF(CG21=0,0,IF(CE21=0,1,CG21/CE21))</f>
        <v>-0.33020877716233488</v>
      </c>
      <c r="CI21" s="87">
        <f>SUMIF($C$6:CH$6,CI$5,$C21:CH21)</f>
        <v>55157</v>
      </c>
      <c r="CJ21" s="87">
        <f ca="1">SUMIF($C$6:CI$6,CJ$5,$C21:CI21)</f>
        <v>50199</v>
      </c>
      <c r="CK21" s="87">
        <f ca="1">SUM(CJ21-CI21)</f>
        <v>-4958</v>
      </c>
      <c r="CL21" s="22">
        <f ca="1">IF(CK21=0,0,IF(CI21=0,1,CK21/CI21))</f>
        <v>-8.9888862701017092E-2</v>
      </c>
      <c r="CM21" s="87">
        <f>+DK21</f>
        <v>4615</v>
      </c>
      <c r="CN21" s="87">
        <f ca="1">OFFSET(DK21,0,14,1,1)</f>
        <v>4163</v>
      </c>
      <c r="CO21" s="87">
        <f ca="1">SUM(CN21-CM21)</f>
        <v>-452</v>
      </c>
      <c r="CP21" s="22">
        <f ca="1">IF(CO21=0,0,IF(CM21=0,1,CO21/CM21))</f>
        <v>-9.7941495124593714E-2</v>
      </c>
      <c r="CQ21" s="87">
        <f>SUMIF($C$6:CP$6,CQ$5,$C21:CP21)</f>
        <v>59772</v>
      </c>
      <c r="CR21" s="87">
        <f ca="1">SUMIF($C$6:CQ$6,CR$5,$C21:CQ21)</f>
        <v>54362</v>
      </c>
      <c r="CS21" s="87">
        <f ca="1">SUM(CR21-CQ21)</f>
        <v>-5410</v>
      </c>
      <c r="CT21" s="22">
        <f ca="1">IF(CS21=0,0,IF(CQ21=0,1,CS21/CQ21))</f>
        <v>-9.0510606973164695E-2</v>
      </c>
      <c r="CW21" s="12" t="s">
        <v>11</v>
      </c>
      <c r="CX21" s="81" t="s">
        <v>8</v>
      </c>
      <c r="CY21" s="16"/>
      <c r="CZ21" s="88">
        <f>SUMIF(DWT!$A$101:$A$106,'2006-2007'!CZ$7,DWT!D$101:D$106)</f>
        <v>5292</v>
      </c>
      <c r="DA21" s="88">
        <f>SUMIF(DWT!$A$101:$A$106,'2006-2007'!DA$7,DWT!E$101:E$106)</f>
        <v>4696</v>
      </c>
      <c r="DB21" s="88">
        <f>SUMIF(DWT!$A$101:$A$106,'2006-2007'!DB$7,DWT!F$101:F$106)</f>
        <v>5116</v>
      </c>
      <c r="DC21" s="88">
        <f>SUMIF(DWT!$A$101:$A$106,'2006-2007'!DC$7,DWT!G$101:G$106)</f>
        <v>4986</v>
      </c>
      <c r="DD21" s="88">
        <f>SUMIF(DWT!$A$101:$A$106,'2006-2007'!DD$7,DWT!H$101:H$106)</f>
        <v>5084</v>
      </c>
      <c r="DE21" s="88">
        <f>SUMIF(DWT!$A$101:$A$106,'2006-2007'!DE$7,DWT!I$101:I$106)</f>
        <v>4972</v>
      </c>
      <c r="DF21" s="88">
        <f>SUMIF(DWT!$A$101:$A$106,'2006-2007'!DF$7,DWT!J$101:J$106)</f>
        <v>5726</v>
      </c>
      <c r="DG21" s="88">
        <f>SUMIF(DWT!$A$101:$A$106,'2006-2007'!DG$7,DWT!K$101:K$106)</f>
        <v>4986</v>
      </c>
      <c r="DH21" s="88">
        <f>SUMIF(DWT!$A$101:$A$106,'2006-2007'!DH$7,DWT!L$101:L$106)</f>
        <v>4794</v>
      </c>
      <c r="DI21" s="88">
        <f>SUMIF(DWT!$A$101:$A$106,'2006-2007'!DI$7,DWT!M$101:M$106)</f>
        <v>4811</v>
      </c>
      <c r="DJ21" s="88">
        <f>SUMIF(DWT!$A$101:$A$106,'2006-2007'!DJ$7,DWT!N$101:N$106)</f>
        <v>4694</v>
      </c>
      <c r="DK21" s="88">
        <f>SUMIF(DWT!$A$101:$A$106,'2006-2007'!DK$7,DWT!O$101:O$106)</f>
        <v>4615</v>
      </c>
      <c r="DN21" s="88">
        <f>SUMIF(DWT!$A$101:$A$106,'2006-2007'!DN$7,DWT!D$101:D$106)</f>
        <v>5278</v>
      </c>
      <c r="DO21" s="88">
        <f>SUMIF(DWT!$A$101:$A$106,'2006-2007'!DO$7,DWT!E$101:E$106)</f>
        <v>4060</v>
      </c>
      <c r="DP21" s="88">
        <f>SUMIF(DWT!$A$101:$A$106,'2006-2007'!DP$7,DWT!F$101:F$106)</f>
        <v>4505</v>
      </c>
      <c r="DQ21" s="88">
        <f>SUMIF(DWT!$A$101:$A$106,'2006-2007'!DQ$7,DWT!G$101:G$106)</f>
        <v>4876</v>
      </c>
      <c r="DR21" s="88">
        <f>SUMIF(DWT!$A$101:$A$106,'2006-2007'!DR$7,DWT!H$101:H$106)</f>
        <v>4771</v>
      </c>
      <c r="DS21" s="88">
        <f>SUMIF(DWT!$A$101:$A$106,'2006-2007'!DS$7,DWT!I$101:I$106)</f>
        <v>4636</v>
      </c>
      <c r="DT21" s="88">
        <f>SUMIF(DWT!$A$101:$A$106,'2006-2007'!DT$7,DWT!J$101:J$106)</f>
        <v>4730</v>
      </c>
      <c r="DU21" s="88">
        <f>SUMIF(DWT!$A$101:$A$106,'2006-2007'!DU$7,DWT!K$101:K$106)</f>
        <v>5002</v>
      </c>
      <c r="DV21" s="88">
        <f>SUMIF(DWT!$A$101:$A$106,'2006-2007'!DV$7,DWT!L$101:L$106)</f>
        <v>4615</v>
      </c>
      <c r="DW21" s="88">
        <f>SUMIF(DWT!$A$101:$A$106,'2006-2007'!DW$7,DWT!M$101:M$106)</f>
        <v>4582</v>
      </c>
      <c r="DX21" s="88">
        <f>SUMIF(DWT!$A$101:$A$106,'2006-2007'!DX$7,DWT!N$101:N$106)</f>
        <v>3144</v>
      </c>
      <c r="DY21" s="88">
        <f>SUMIF(DWT!$A$101:$A$106,'2006-2007'!DY$7,DWT!O$101:O$106)</f>
        <v>4163</v>
      </c>
      <c r="DZ21"/>
    </row>
    <row r="22" spans="1:130" s="16" customFormat="1" ht="15.6">
      <c r="A22" s="90"/>
      <c r="B22" s="27" t="s">
        <v>9</v>
      </c>
      <c r="C22" s="14">
        <f>+SUM(C19:C21)</f>
        <v>485424</v>
      </c>
      <c r="D22" s="14">
        <f ca="1">+SUM(D19:D21)</f>
        <v>406582</v>
      </c>
      <c r="E22" s="14">
        <f ca="1">SUM(E19:E21)</f>
        <v>-78842</v>
      </c>
      <c r="F22" s="15">
        <f ca="1">IF(E22=0,0,IF(C22=0,1,E22/C22))</f>
        <v>-0.1624188338442269</v>
      </c>
      <c r="G22" s="14">
        <f>SUM(G19:G21)</f>
        <v>485424</v>
      </c>
      <c r="H22" s="14">
        <f ca="1">SUM(H19:H21)</f>
        <v>406582</v>
      </c>
      <c r="I22" s="14">
        <f ca="1">SUM(I19:I21)</f>
        <v>-78842</v>
      </c>
      <c r="J22" s="15">
        <f ca="1">IF(I22=0,0,IF(G22=0,1,I22/G22))</f>
        <v>-0.1624188338442269</v>
      </c>
      <c r="K22" s="14">
        <f>+SUM(K19:K21)</f>
        <v>432589</v>
      </c>
      <c r="L22" s="14">
        <f ca="1">+SUM(L19:L21)</f>
        <v>361624</v>
      </c>
      <c r="M22" s="14">
        <f ca="1">SUM(M19:M21)</f>
        <v>-70965</v>
      </c>
      <c r="N22" s="15">
        <f ca="1">IF(M22=0,0,IF(K22=0,1,M22/K22))</f>
        <v>-0.16404716717253559</v>
      </c>
      <c r="O22" s="14">
        <f>SUM(O19:O21)</f>
        <v>918013</v>
      </c>
      <c r="P22" s="14">
        <f ca="1">SUM(P19:P21)</f>
        <v>768206</v>
      </c>
      <c r="Q22" s="14">
        <f ca="1">SUM(Q19:Q21)</f>
        <v>-149807</v>
      </c>
      <c r="R22" s="15">
        <f ca="1">IF(Q22=0,0,IF(O22=0,1,Q22/O22))</f>
        <v>-0.16318614224417302</v>
      </c>
      <c r="S22" s="14">
        <f>+SUM(S19:S21)</f>
        <v>509263</v>
      </c>
      <c r="T22" s="14">
        <f ca="1">+SUM(T19:T21)</f>
        <v>423579</v>
      </c>
      <c r="U22" s="14">
        <f ca="1">SUM(U19:U21)</f>
        <v>-85684</v>
      </c>
      <c r="V22" s="15">
        <f ca="1">IF(U22=0,0,IF(S22=0,1,U22/S22))</f>
        <v>-0.16825098230187546</v>
      </c>
      <c r="W22" s="14">
        <f>SUM(W19:W21)</f>
        <v>1427276</v>
      </c>
      <c r="X22" s="14">
        <f ca="1">SUM(X19:X21)</f>
        <v>1191785</v>
      </c>
      <c r="Y22" s="14">
        <f ca="1">SUM(Y19:Y21)</f>
        <v>-235491</v>
      </c>
      <c r="Z22" s="15">
        <f ca="1">IF(Y22=0,0,IF(W22=0,1,Y22/W22))</f>
        <v>-0.16499331593889338</v>
      </c>
      <c r="AA22" s="14">
        <f>+SUM(AA19:AA21)</f>
        <v>485474</v>
      </c>
      <c r="AB22" s="14">
        <f ca="1">+SUM(AB19:AB21)</f>
        <v>410712</v>
      </c>
      <c r="AC22" s="14">
        <f ca="1">SUM(AC19:AC21)</f>
        <v>-74762</v>
      </c>
      <c r="AD22" s="15">
        <f ca="1">IF(AC22=0,0,IF(AA22=0,1,AC22/AA22))</f>
        <v>-0.15399794839682454</v>
      </c>
      <c r="AE22" s="14">
        <f>SUM(AE19:AE21)</f>
        <v>1912750</v>
      </c>
      <c r="AF22" s="14">
        <f ca="1">SUM(AF19:AF21)</f>
        <v>1602497</v>
      </c>
      <c r="AG22" s="14">
        <f ca="1">SUM(AG19:AG21)</f>
        <v>-310253</v>
      </c>
      <c r="AH22" s="15">
        <f ca="1">IF(AG22=0,0,IF(AE22=0,1,AG22/AE22))</f>
        <v>-0.16220258789700692</v>
      </c>
      <c r="AI22" s="14">
        <f>+SUM(AI19:AI21)</f>
        <v>495478</v>
      </c>
      <c r="AJ22" s="14">
        <f ca="1">+SUM(AJ19:AJ21)</f>
        <v>425608</v>
      </c>
      <c r="AK22" s="14">
        <f ca="1">SUM(AK19:AK21)</f>
        <v>-69870</v>
      </c>
      <c r="AL22" s="15">
        <f ca="1">IF(AK22=0,0,IF(AI22=0,1,AK22/AI22))</f>
        <v>-0.14101534275992073</v>
      </c>
      <c r="AM22" s="14">
        <f>SUM(AM19:AM21)</f>
        <v>2408228</v>
      </c>
      <c r="AN22" s="14">
        <f ca="1">SUM(AN19:AN21)</f>
        <v>2028105</v>
      </c>
      <c r="AO22" s="14">
        <f ca="1">SUM(AO19:AO21)</f>
        <v>-380123</v>
      </c>
      <c r="AP22" s="15">
        <f ca="1">IF(AO22=0,0,IF(AM22=0,1,AO22/AM22))</f>
        <v>-0.15784344339489451</v>
      </c>
      <c r="AQ22" s="14">
        <f>+SUM(AQ19:AQ21)</f>
        <v>471731</v>
      </c>
      <c r="AR22" s="14">
        <f ca="1">+SUM(AR19:AR21)</f>
        <v>419427</v>
      </c>
      <c r="AS22" s="14">
        <f ca="1">SUM(AS19:AS21)</f>
        <v>-52304</v>
      </c>
      <c r="AT22" s="15">
        <f ca="1">IF(AS22=0,0,IF(AQ22=0,1,AS22/AQ22))</f>
        <v>-0.11087674967301279</v>
      </c>
      <c r="AU22" s="14">
        <f>SUM(AU19:AU21)</f>
        <v>2879959</v>
      </c>
      <c r="AV22" s="14">
        <f ca="1">SUM(AV19:AV21)</f>
        <v>2447532</v>
      </c>
      <c r="AW22" s="14">
        <f ca="1">SUM(AW19:AW21)</f>
        <v>-432427</v>
      </c>
      <c r="AX22" s="15">
        <f ca="1">IF(AW22=0,0,IF(AU22=0,1,AW22/AU22))</f>
        <v>-0.15015040144668726</v>
      </c>
      <c r="AY22" s="14">
        <f>+SUM(AY19:AY21)</f>
        <v>452115</v>
      </c>
      <c r="AZ22" s="14">
        <f ca="1">+SUM(AZ19:AZ21)</f>
        <v>418736</v>
      </c>
      <c r="BA22" s="14">
        <f ca="1">SUM(BA19:BA21)</f>
        <v>-33379</v>
      </c>
      <c r="BB22" s="15">
        <f ca="1">IF(BA22=0,0,IF(AY22=0,1,BA22/AY22))</f>
        <v>-7.3828561317363942E-2</v>
      </c>
      <c r="BC22" s="14">
        <f>SUM(BC19:BC21)</f>
        <v>3332074</v>
      </c>
      <c r="BD22" s="14">
        <f ca="1">SUM(BD19:BD21)</f>
        <v>2866268</v>
      </c>
      <c r="BE22" s="14">
        <f ca="1">SUM(BE19:BE21)</f>
        <v>-465806</v>
      </c>
      <c r="BF22" s="15">
        <f ca="1">IF(BE22=0,0,IF(BC22=0,1,BE22/BC22))</f>
        <v>-0.13979461440532234</v>
      </c>
      <c r="BG22" s="14">
        <f>+SUM(BG19:BG21)</f>
        <v>436774</v>
      </c>
      <c r="BH22" s="14">
        <f ca="1">+SUM(BH19:BH21)</f>
        <v>436986</v>
      </c>
      <c r="BI22" s="14">
        <f ca="1">SUM(BI19:BI21)</f>
        <v>212</v>
      </c>
      <c r="BJ22" s="15">
        <f ca="1">IF(BI22=0,0,IF(BG22=0,1,BI22/BG22))</f>
        <v>4.8537687682874897E-4</v>
      </c>
      <c r="BK22" s="14">
        <f>SUM(BK19:BK21)</f>
        <v>3768848</v>
      </c>
      <c r="BL22" s="14">
        <f ca="1">SUM(BL19:BL21)</f>
        <v>3303254</v>
      </c>
      <c r="BM22" s="14">
        <f ca="1">SUM(BM19:BM21)</f>
        <v>-465594</v>
      </c>
      <c r="BN22" s="15">
        <f ca="1">IF(BM22=0,0,IF(BK22=0,1,BM22/BK22))</f>
        <v>-0.12353748413308258</v>
      </c>
      <c r="BO22" s="14">
        <f>+SUM(BO19:BO21)</f>
        <v>421492</v>
      </c>
      <c r="BP22" s="14">
        <f ca="1">+SUM(BP19:BP21)</f>
        <v>405596</v>
      </c>
      <c r="BQ22" s="14">
        <f ca="1">SUM(BQ19:BQ21)</f>
        <v>-15896</v>
      </c>
      <c r="BR22" s="15">
        <f ca="1">IF(BQ22=0,0,IF(BO22=0,1,BQ22/BO22))</f>
        <v>-3.7713645810596642E-2</v>
      </c>
      <c r="BS22" s="14">
        <f>SUM(BS19:BS21)</f>
        <v>4190340</v>
      </c>
      <c r="BT22" s="14">
        <f ca="1">SUM(BT19:BT21)</f>
        <v>3708850</v>
      </c>
      <c r="BU22" s="14">
        <f ca="1">SUM(BU19:BU21)</f>
        <v>-481490</v>
      </c>
      <c r="BV22" s="15">
        <f ca="1">IF(BU22=0,0,IF(BS22=0,1,BU22/BS22))</f>
        <v>-0.11490475713187952</v>
      </c>
      <c r="BW22" s="14">
        <f>+SUM(BW19:BW21)</f>
        <v>425193</v>
      </c>
      <c r="BX22" s="14">
        <f ca="1">+SUM(BX19:BX21)</f>
        <v>423253</v>
      </c>
      <c r="BY22" s="14">
        <f ca="1">SUM(BY19:BY21)</f>
        <v>-1940</v>
      </c>
      <c r="BZ22" s="15">
        <f ca="1">IF(BY22=0,0,IF(BW22=0,1,BY22/BW22))</f>
        <v>-4.5626339097774426E-3</v>
      </c>
      <c r="CA22" s="14">
        <f>SUM(CA19:CA21)</f>
        <v>4615533</v>
      </c>
      <c r="CB22" s="14">
        <f ca="1">SUM(CB19:CB21)</f>
        <v>4132103</v>
      </c>
      <c r="CC22" s="14">
        <f ca="1">SUM(CC19:CC21)</f>
        <v>-483430</v>
      </c>
      <c r="CD22" s="15">
        <f ca="1">IF(CC22=0,0,IF(CA22=0,1,CC22/CA22))</f>
        <v>-0.10473979928211975</v>
      </c>
      <c r="CE22" s="14">
        <f>+SUM(CE19:CE21)</f>
        <v>418538</v>
      </c>
      <c r="CF22" s="14">
        <f ca="1">+SUM(CF19:CF21)</f>
        <v>388975</v>
      </c>
      <c r="CG22" s="14">
        <f ca="1">SUM(CG19:CG21)</f>
        <v>-29563</v>
      </c>
      <c r="CH22" s="15">
        <f ca="1">IF(CG22=0,0,IF(CE22=0,1,CG22/CE22))</f>
        <v>-7.0633968719686149E-2</v>
      </c>
      <c r="CI22" s="14">
        <f>SUM(CI19:CI21)</f>
        <v>5034071</v>
      </c>
      <c r="CJ22" s="14">
        <f ca="1">SUM(CJ19:CJ21)</f>
        <v>4521078</v>
      </c>
      <c r="CK22" s="14">
        <f ca="1">SUM(CK19:CK21)</f>
        <v>-512993</v>
      </c>
      <c r="CL22" s="15">
        <f ca="1">IF(CK22=0,0,IF(CI22=0,1,CK22/CI22))</f>
        <v>-0.10190420437057801</v>
      </c>
      <c r="CM22" s="14">
        <f>+SUM(CM19:CM21)</f>
        <v>423093</v>
      </c>
      <c r="CN22" s="14">
        <f ca="1">+SUM(CN19:CN21)</f>
        <v>377347</v>
      </c>
      <c r="CO22" s="14">
        <f ca="1">SUM(CO19:CO21)</f>
        <v>-45746</v>
      </c>
      <c r="CP22" s="15">
        <f ca="1">IF(CO22=0,0,IF(CM22=0,1,CO22/CM22))</f>
        <v>-0.10812280042449296</v>
      </c>
      <c r="CQ22" s="14">
        <f>SUM(CQ19:CQ21)</f>
        <v>5457164</v>
      </c>
      <c r="CR22" s="14">
        <f ca="1">SUM(CR19:CR21)</f>
        <v>4898425</v>
      </c>
      <c r="CS22" s="14">
        <f ca="1">SUM(CS19:CS21)</f>
        <v>-558739</v>
      </c>
      <c r="CT22" s="15">
        <f ca="1">IF(CS22=0,0,IF(CQ22=0,1,CS22/CQ22))</f>
        <v>-0.10238633106866497</v>
      </c>
      <c r="CW22" s="12"/>
      <c r="CX22" s="12"/>
      <c r="CZ22" s="89"/>
      <c r="DA22" s="89"/>
      <c r="DB22" s="89"/>
      <c r="DC22" s="89"/>
      <c r="DD22" s="89"/>
      <c r="DE22" s="89"/>
      <c r="DF22" s="89"/>
      <c r="DG22" s="89"/>
      <c r="DH22" s="89"/>
      <c r="DI22" s="89"/>
      <c r="DJ22" s="89"/>
      <c r="DK22" s="89"/>
      <c r="DL22" s="12"/>
      <c r="DM22" s="12"/>
      <c r="DN22" s="89"/>
      <c r="DO22" s="89"/>
      <c r="DP22" s="89"/>
      <c r="DQ22" s="89"/>
      <c r="DR22" s="89"/>
      <c r="DS22" s="89"/>
      <c r="DT22" s="89"/>
      <c r="DU22" s="89"/>
      <c r="DV22" s="89"/>
      <c r="DW22" s="89"/>
      <c r="DX22" s="89"/>
      <c r="DY22" s="89"/>
      <c r="DZ22"/>
    </row>
    <row r="23" spans="1:130" s="12" customFormat="1" ht="15.6">
      <c r="A23" s="91"/>
      <c r="B23" s="28"/>
      <c r="C23" s="9"/>
      <c r="D23" s="9"/>
      <c r="E23" s="10"/>
      <c r="F23" s="11"/>
      <c r="G23" s="9"/>
      <c r="H23" s="13"/>
      <c r="I23" s="10"/>
      <c r="J23" s="11"/>
      <c r="K23" s="9"/>
      <c r="L23" s="9"/>
      <c r="M23" s="10"/>
      <c r="N23" s="11"/>
      <c r="O23" s="9"/>
      <c r="P23" s="13"/>
      <c r="Q23" s="10"/>
      <c r="R23" s="11"/>
      <c r="S23" s="9"/>
      <c r="T23" s="9"/>
      <c r="U23" s="10"/>
      <c r="V23" s="11"/>
      <c r="W23" s="9"/>
      <c r="X23" s="13"/>
      <c r="Y23" s="10"/>
      <c r="Z23" s="11"/>
      <c r="AA23" s="9"/>
      <c r="AB23" s="9"/>
      <c r="AC23" s="10"/>
      <c r="AD23" s="11"/>
      <c r="AE23" s="9"/>
      <c r="AF23" s="13"/>
      <c r="AG23" s="10"/>
      <c r="AH23" s="11"/>
      <c r="AI23" s="9"/>
      <c r="AJ23" s="9"/>
      <c r="AK23" s="10"/>
      <c r="AL23" s="11"/>
      <c r="AM23" s="9"/>
      <c r="AN23" s="13"/>
      <c r="AO23" s="10"/>
      <c r="AP23" s="11"/>
      <c r="AQ23" s="9"/>
      <c r="AR23" s="9"/>
      <c r="AS23" s="10"/>
      <c r="AT23" s="11"/>
      <c r="AU23" s="9"/>
      <c r="AV23" s="13"/>
      <c r="AW23" s="10"/>
      <c r="AX23" s="11"/>
      <c r="AY23" s="9"/>
      <c r="AZ23" s="9"/>
      <c r="BA23" s="10"/>
      <c r="BB23" s="11"/>
      <c r="BC23" s="9"/>
      <c r="BD23" s="13"/>
      <c r="BE23" s="10"/>
      <c r="BF23" s="11"/>
      <c r="BG23" s="9"/>
      <c r="BH23" s="9"/>
      <c r="BI23" s="10"/>
      <c r="BJ23" s="11"/>
      <c r="BK23" s="9"/>
      <c r="BL23" s="13"/>
      <c r="BM23" s="10"/>
      <c r="BN23" s="11"/>
      <c r="BO23" s="9"/>
      <c r="BP23" s="9"/>
      <c r="BQ23" s="10"/>
      <c r="BR23" s="11"/>
      <c r="BS23" s="9"/>
      <c r="BT23" s="13"/>
      <c r="BU23" s="10"/>
      <c r="BV23" s="11"/>
      <c r="BW23" s="9"/>
      <c r="BX23" s="9"/>
      <c r="BY23" s="10"/>
      <c r="BZ23" s="11"/>
      <c r="CA23" s="9"/>
      <c r="CB23" s="13"/>
      <c r="CC23" s="10"/>
      <c r="CD23" s="11"/>
      <c r="CE23" s="9"/>
      <c r="CF23" s="9"/>
      <c r="CG23" s="10"/>
      <c r="CH23" s="11"/>
      <c r="CI23" s="9"/>
      <c r="CJ23" s="13"/>
      <c r="CK23" s="10"/>
      <c r="CL23" s="11"/>
      <c r="CM23" s="9"/>
      <c r="CN23" s="9"/>
      <c r="CO23" s="10"/>
      <c r="CP23" s="11"/>
      <c r="CQ23" s="9"/>
      <c r="CR23" s="13"/>
      <c r="CS23" s="10"/>
      <c r="CT23" s="11"/>
      <c r="CY23" s="16"/>
      <c r="CZ23" s="89"/>
      <c r="DA23" s="89"/>
      <c r="DB23" s="89"/>
      <c r="DC23" s="89"/>
      <c r="DD23" s="89"/>
      <c r="DE23" s="89"/>
      <c r="DF23" s="89"/>
      <c r="DG23" s="89"/>
      <c r="DH23" s="89"/>
      <c r="DI23" s="89"/>
      <c r="DJ23" s="89"/>
      <c r="DK23" s="89"/>
      <c r="DN23" s="89"/>
      <c r="DO23" s="89"/>
      <c r="DP23" s="89"/>
      <c r="DQ23" s="89"/>
      <c r="DR23" s="89"/>
      <c r="DS23" s="89"/>
      <c r="DT23" s="89"/>
      <c r="DU23" s="89"/>
      <c r="DV23" s="89"/>
      <c r="DW23" s="89"/>
      <c r="DX23" s="89"/>
      <c r="DY23" s="89"/>
      <c r="DZ23"/>
    </row>
    <row r="24" spans="1:130" s="12" customFormat="1" ht="15" customHeight="1">
      <c r="A24" s="99"/>
      <c r="B24" s="31" t="s">
        <v>6</v>
      </c>
      <c r="C24" s="21">
        <f>+CZ24</f>
        <v>25038</v>
      </c>
      <c r="D24" s="21">
        <f ca="1">OFFSET(CZ24,0,14,1,1)</f>
        <v>24465</v>
      </c>
      <c r="E24" s="21">
        <f ca="1">SUM(D24-C24)</f>
        <v>-573</v>
      </c>
      <c r="F24" s="22">
        <f ca="1">IF(E24=0,0,IF(C24=0,1,E24/C24))</f>
        <v>-2.2885214473999521E-2</v>
      </c>
      <c r="G24" s="21">
        <f>SUMIF($C$6:F$6,G$5,$C24:F24)</f>
        <v>25038</v>
      </c>
      <c r="H24" s="21">
        <f ca="1">SUMIF($C$6:G$6,H$5,$C24:G24)</f>
        <v>24465</v>
      </c>
      <c r="I24" s="21">
        <f ca="1">SUM(H24-G24)</f>
        <v>-573</v>
      </c>
      <c r="J24" s="22">
        <f ca="1">IF(I24=0,0,IF(G24=0,1,I24/G24))</f>
        <v>-2.2885214473999521E-2</v>
      </c>
      <c r="K24" s="21">
        <f>+DA24</f>
        <v>24314</v>
      </c>
      <c r="L24" s="21">
        <f ca="1">OFFSET(DA24,0,14,1,1)</f>
        <v>24067</v>
      </c>
      <c r="M24" s="21">
        <f ca="1">SUM(L24-K24)</f>
        <v>-247</v>
      </c>
      <c r="N24" s="22">
        <f ca="1">IF(M24=0,0,IF(K24=0,1,M24/K24))</f>
        <v>-1.0158756272106606E-2</v>
      </c>
      <c r="O24" s="21">
        <f>SUMIF($C$6:N$6,O$5,$C24:N24)</f>
        <v>49352</v>
      </c>
      <c r="P24" s="21">
        <f ca="1">SUMIF($C$6:O$6,P$5,$C24:O24)</f>
        <v>48532</v>
      </c>
      <c r="Q24" s="21">
        <f ca="1">SUM(P24-O24)</f>
        <v>-820</v>
      </c>
      <c r="R24" s="22">
        <f ca="1">IF(Q24=0,0,IF(O24=0,1,Q24/O24))</f>
        <v>-1.6615334738207164E-2</v>
      </c>
      <c r="S24" s="21">
        <f>+DB24</f>
        <v>29909</v>
      </c>
      <c r="T24" s="21">
        <f ca="1">OFFSET(DB24,0,14,1,1)</f>
        <v>28685</v>
      </c>
      <c r="U24" s="21">
        <f ca="1">SUM(T24-S24)</f>
        <v>-1224</v>
      </c>
      <c r="V24" s="22">
        <f ca="1">IF(U24=0,0,IF(S24=0,1,U24/S24))</f>
        <v>-4.0924136547527502E-2</v>
      </c>
      <c r="W24" s="21">
        <f>SUMIF($C$6:V$6,W$5,$C24:V24)</f>
        <v>79261</v>
      </c>
      <c r="X24" s="21">
        <f ca="1">SUMIF($C$6:W$6,X$5,$C24:W24)</f>
        <v>77217</v>
      </c>
      <c r="Y24" s="21">
        <f ca="1">SUM(X24-W24)</f>
        <v>-2044</v>
      </c>
      <c r="Z24" s="22">
        <f ca="1">IF(Y24=0,0,IF(W24=0,1,Y24/W24))</f>
        <v>-2.5788218669963791E-2</v>
      </c>
      <c r="AA24" s="21">
        <f>+DC24</f>
        <v>31151</v>
      </c>
      <c r="AB24" s="21">
        <f ca="1">OFFSET(DC24,0,14,1,1)</f>
        <v>30659</v>
      </c>
      <c r="AC24" s="21">
        <f ca="1">SUM(AB24-AA24)</f>
        <v>-492</v>
      </c>
      <c r="AD24" s="22">
        <f ca="1">IF(AC24=0,0,IF(AA24=0,1,AC24/AA24))</f>
        <v>-1.5794035504478186E-2</v>
      </c>
      <c r="AE24" s="21">
        <f>SUMIF($C$6:AD$6,AE$5,$C24:AD24)</f>
        <v>110412</v>
      </c>
      <c r="AF24" s="21">
        <f ca="1">SUMIF($C$6:AE$6,AF$5,$C24:AE24)</f>
        <v>107876</v>
      </c>
      <c r="AG24" s="21">
        <f ca="1">SUM(AF24-AE24)</f>
        <v>-2536</v>
      </c>
      <c r="AH24" s="22">
        <f ca="1">IF(AG24=0,0,IF(AE24=0,1,AG24/AE24))</f>
        <v>-2.2968517914719416E-2</v>
      </c>
      <c r="AI24" s="21">
        <f>+DD24</f>
        <v>35270</v>
      </c>
      <c r="AJ24" s="21">
        <f ca="1">OFFSET(DD24,0,14,1,1)</f>
        <v>35852</v>
      </c>
      <c r="AK24" s="21">
        <f ca="1">SUM(AJ24-AI24)</f>
        <v>582</v>
      </c>
      <c r="AL24" s="22">
        <f ca="1">IF(AK24=0,0,IF(AI24=0,1,AK24/AI24))</f>
        <v>1.6501275871845762E-2</v>
      </c>
      <c r="AM24" s="21">
        <f>SUMIF($C$6:AL$6,AM$5,$C24:AL24)</f>
        <v>145682</v>
      </c>
      <c r="AN24" s="21">
        <f ca="1">SUMIF($C$6:AM$6,AN$5,$C24:AM24)</f>
        <v>143728</v>
      </c>
      <c r="AO24" s="21">
        <f ca="1">SUM(AN24-AM24)</f>
        <v>-1954</v>
      </c>
      <c r="AP24" s="22">
        <f ca="1">IF(AO24=0,0,IF(AM24=0,1,AO24/AM24))</f>
        <v>-1.3412775771886713E-2</v>
      </c>
      <c r="AQ24" s="21">
        <f>+DE24</f>
        <v>37839</v>
      </c>
      <c r="AR24" s="21">
        <f ca="1">OFFSET(DE24,0,14,1,1)</f>
        <v>40973</v>
      </c>
      <c r="AS24" s="21">
        <f ca="1">SUM(AR24-AQ24)</f>
        <v>3134</v>
      </c>
      <c r="AT24" s="22">
        <f ca="1">IF(AS24=0,0,IF(AQ24=0,1,AS24/AQ24))</f>
        <v>8.2824598958746262E-2</v>
      </c>
      <c r="AU24" s="21">
        <f>SUMIF($C$6:AT$6,AU$5,$C24:AT24)</f>
        <v>183521</v>
      </c>
      <c r="AV24" s="21">
        <f ca="1">SUMIF($C$6:AU$6,AV$5,$C24:AU24)</f>
        <v>184701</v>
      </c>
      <c r="AW24" s="21">
        <f ca="1">SUM(AV24-AU24)</f>
        <v>1180</v>
      </c>
      <c r="AX24" s="22">
        <f ca="1">IF(AW24=0,0,IF(AU24=0,1,AW24/AU24))</f>
        <v>6.4297818778232462E-3</v>
      </c>
      <c r="AY24" s="21">
        <f>+DF24</f>
        <v>45793</v>
      </c>
      <c r="AZ24" s="21">
        <f ca="1">OFFSET(DF24,0,14,1,1)</f>
        <v>49870</v>
      </c>
      <c r="BA24" s="21">
        <f ca="1">SUM(AZ24-AY24)</f>
        <v>4077</v>
      </c>
      <c r="BB24" s="22">
        <f ca="1">IF(BA24=0,0,IF(AY24=0,1,BA24/AY24))</f>
        <v>8.9031074618391451E-2</v>
      </c>
      <c r="BC24" s="21">
        <f>SUMIF($C$6:BB$6,BC$5,$C24:BB24)</f>
        <v>229314</v>
      </c>
      <c r="BD24" s="21">
        <f ca="1">SUMIF($C$6:BC$6,BD$5,$C24:BC24)</f>
        <v>234571</v>
      </c>
      <c r="BE24" s="21">
        <f ca="1">SUM(BD24-BC24)</f>
        <v>5257</v>
      </c>
      <c r="BF24" s="22">
        <f ca="1">IF(BE24=0,0,IF(BC24=0,1,BE24/BC24))</f>
        <v>2.2924897738472137E-2</v>
      </c>
      <c r="BG24" s="21">
        <f>+DG24</f>
        <v>45467</v>
      </c>
      <c r="BH24" s="21">
        <f ca="1">OFFSET(DG24,0,14,1,1)</f>
        <v>52000</v>
      </c>
      <c r="BI24" s="21">
        <f ca="1">SUM(BH24-BG24)</f>
        <v>6533</v>
      </c>
      <c r="BJ24" s="22">
        <f ca="1">IF(BI24=0,0,IF(BG24=0,1,BI24/BG24))</f>
        <v>0.14368662986341743</v>
      </c>
      <c r="BK24" s="21">
        <f>SUMIF($C$6:BJ$6,BK$5,$C24:BJ24)</f>
        <v>274781</v>
      </c>
      <c r="BL24" s="21">
        <f ca="1">SUMIF($C$6:BK$6,BL$5,$C24:BK24)</f>
        <v>286571</v>
      </c>
      <c r="BM24" s="21">
        <f ca="1">SUM(BL24-BK24)</f>
        <v>11790</v>
      </c>
      <c r="BN24" s="22">
        <f ca="1">IF(BM24=0,0,IF(BK24=0,1,BM24/BK24))</f>
        <v>4.2906896765060175E-2</v>
      </c>
      <c r="BO24" s="21">
        <f>+DH24</f>
        <v>37435</v>
      </c>
      <c r="BP24" s="21">
        <f ca="1">OFFSET(DH24,0,14,1,1)</f>
        <v>45751</v>
      </c>
      <c r="BQ24" s="21">
        <f ca="1">SUM(BP24-BO24)</f>
        <v>8316</v>
      </c>
      <c r="BR24" s="22">
        <f ca="1">IF(BQ24=0,0,IF(BO24=0,1,BQ24/BO24))</f>
        <v>0.2221450514224656</v>
      </c>
      <c r="BS24" s="21">
        <f>SUMIF($C$6:BR$6,BS$5,$C24:BR24)</f>
        <v>312216</v>
      </c>
      <c r="BT24" s="21">
        <f ca="1">SUMIF($C$6:BS$6,BT$5,$C24:BS24)</f>
        <v>332322</v>
      </c>
      <c r="BU24" s="21">
        <f ca="1">SUM(BT24-BS24)</f>
        <v>20106</v>
      </c>
      <c r="BV24" s="22">
        <f ca="1">IF(BU24=0,0,IF(BS24=0,1,BU24/BS24))</f>
        <v>6.4397724652163882E-2</v>
      </c>
      <c r="BW24" s="21">
        <f>+DI24</f>
        <v>34907</v>
      </c>
      <c r="BX24" s="21">
        <f ca="1">OFFSET(DI24,0,14,1,1)</f>
        <v>46698</v>
      </c>
      <c r="BY24" s="21">
        <f ca="1">SUM(BX24-BW24)</f>
        <v>11791</v>
      </c>
      <c r="BZ24" s="22">
        <f ca="1">IF(BY24=0,0,IF(BW24=0,1,BY24/BW24))</f>
        <v>0.3377832526427364</v>
      </c>
      <c r="CA24" s="21">
        <f>SUMIF($C$6:BZ$6,CA$5,$C24:BZ24)</f>
        <v>347123</v>
      </c>
      <c r="CB24" s="21">
        <f ca="1">SUMIF($C$6:CA$6,CB$5,$C24:CA24)</f>
        <v>379020</v>
      </c>
      <c r="CC24" s="21">
        <f ca="1">SUM(CB24-CA24)</f>
        <v>31897</v>
      </c>
      <c r="CD24" s="22">
        <f ca="1">IF(CC24=0,0,IF(CA24=0,1,CC24/CA24))</f>
        <v>9.1889618377347507E-2</v>
      </c>
      <c r="CE24" s="21">
        <f>+DJ24</f>
        <v>36701</v>
      </c>
      <c r="CF24" s="21">
        <f ca="1">OFFSET(DJ24,0,14,1,1)</f>
        <v>49619</v>
      </c>
      <c r="CG24" s="21">
        <f ca="1">SUM(CF24-CE24)</f>
        <v>12918</v>
      </c>
      <c r="CH24" s="22">
        <f ca="1">IF(CG24=0,0,IF(CE24=0,1,CG24/CE24))</f>
        <v>0.35197951009509276</v>
      </c>
      <c r="CI24" s="21">
        <f>SUMIF($C$6:CH$6,CI$5,$C24:CH24)</f>
        <v>383824</v>
      </c>
      <c r="CJ24" s="21">
        <f ca="1">SUMIF($C$6:CI$6,CJ$5,$C24:CI24)</f>
        <v>428639</v>
      </c>
      <c r="CK24" s="21">
        <f ca="1">SUM(CJ24-CI24)</f>
        <v>44815</v>
      </c>
      <c r="CL24" s="22">
        <f ca="1">IF(CK24=0,0,IF(CI24=0,1,CK24/CI24))</f>
        <v>0.11675924382008421</v>
      </c>
      <c r="CM24" s="21">
        <f>+DK24</f>
        <v>30540</v>
      </c>
      <c r="CN24" s="21">
        <f ca="1">OFFSET(DK24,0,14,1,1)</f>
        <v>36154</v>
      </c>
      <c r="CO24" s="21">
        <f ca="1">SUM(CN24-CM24)</f>
        <v>5614</v>
      </c>
      <c r="CP24" s="22">
        <f ca="1">IF(CO24=0,0,IF(CM24=0,1,CO24/CM24))</f>
        <v>0.18382449246889326</v>
      </c>
      <c r="CQ24" s="21">
        <f>SUMIF($C$6:CP$6,CQ$5,$C24:CP24)</f>
        <v>414364</v>
      </c>
      <c r="CR24" s="21">
        <f ca="1">SUMIF($C$6:CQ$6,CR$5,$C24:CQ24)</f>
        <v>464793</v>
      </c>
      <c r="CS24" s="21">
        <f ca="1">SUM(CR24-CQ24)</f>
        <v>50429</v>
      </c>
      <c r="CT24" s="22">
        <f ca="1">IF(CS24=0,0,IF(CQ24=0,1,CS24/CQ24))</f>
        <v>0.12170217489936384</v>
      </c>
      <c r="CW24" s="12" t="s">
        <v>13</v>
      </c>
      <c r="CX24" s="81" t="s">
        <v>6</v>
      </c>
      <c r="CZ24" s="88">
        <f>SUMIF(OGB!$A$73:$A$78,'2006-2007'!CZ$7,OGB!D$73:D$78)</f>
        <v>25038</v>
      </c>
      <c r="DA24" s="88">
        <f>SUMIF(OGB!$A$73:$A$78,'2006-2007'!DA$7,OGB!E$73:E$78)</f>
        <v>24314</v>
      </c>
      <c r="DB24" s="88">
        <f>SUMIF(OGB!$A$73:$A$78,'2006-2007'!DB$7,OGB!F$73:F$78)</f>
        <v>29909</v>
      </c>
      <c r="DC24" s="88">
        <f>SUMIF(OGB!$A$73:$A$78,'2006-2007'!DC$7,OGB!G$73:G$78)</f>
        <v>31151</v>
      </c>
      <c r="DD24" s="88">
        <f>SUMIF(OGB!$A$73:$A$78,'2006-2007'!DD$7,OGB!H$73:H$78)</f>
        <v>35270</v>
      </c>
      <c r="DE24" s="88">
        <f>SUMIF(OGB!$A$73:$A$78,'2006-2007'!DE$7,OGB!I$73:I$78)</f>
        <v>37839</v>
      </c>
      <c r="DF24" s="88">
        <f>SUMIF(OGB!$A$73:$A$78,'2006-2007'!DF$7,OGB!J$73:J$78)</f>
        <v>45793</v>
      </c>
      <c r="DG24" s="88">
        <f>SUMIF(OGB!$A$73:$A$78,'2006-2007'!DG$7,OGB!K$73:K$78)</f>
        <v>45467</v>
      </c>
      <c r="DH24" s="88">
        <f>SUMIF(OGB!$A$73:$A$78,'2006-2007'!DH$7,OGB!L$73:L$78)</f>
        <v>37435</v>
      </c>
      <c r="DI24" s="88">
        <f>SUMIF(OGB!$A$73:$A$78,'2006-2007'!DI$7,OGB!M$73:M$78)</f>
        <v>34907</v>
      </c>
      <c r="DJ24" s="88">
        <f>SUMIF(OGB!$A$73:$A$78,'2006-2007'!DJ$7,OGB!N$73:N$78)</f>
        <v>36701</v>
      </c>
      <c r="DK24" s="88">
        <f>SUMIF(OGB!$A$73:$A$78,'2006-2007'!DK$7,OGB!O$73:O$78)</f>
        <v>30540</v>
      </c>
      <c r="DN24" s="88">
        <f>SUMIF(OGB!$A$73:$A$78,'2006-2007'!DN$7,OGB!D$73:D$78)</f>
        <v>24465</v>
      </c>
      <c r="DO24" s="88">
        <f>SUMIF(OGB!$A$73:$A$78,'2006-2007'!DO$7,OGB!E$73:E$78)</f>
        <v>24067</v>
      </c>
      <c r="DP24" s="88">
        <f>SUMIF(OGB!$A$73:$A$78,'2006-2007'!DP$7,OGB!F$73:F$78)</f>
        <v>28685</v>
      </c>
      <c r="DQ24" s="88">
        <f>SUMIF(OGB!$A$73:$A$78,'2006-2007'!DQ$7,OGB!G$73:G$78)</f>
        <v>30659</v>
      </c>
      <c r="DR24" s="88">
        <f>SUMIF(OGB!$A$73:$A$78,'2006-2007'!DR$7,OGB!H$73:H$78)</f>
        <v>35852</v>
      </c>
      <c r="DS24" s="88">
        <f>SUMIF(OGB!$A$73:$A$78,'2006-2007'!DS$7,OGB!I$73:I$78)</f>
        <v>40973</v>
      </c>
      <c r="DT24" s="88">
        <f>SUMIF(OGB!$A$73:$A$78,'2006-2007'!DT$7,OGB!J$73:J$78)</f>
        <v>49870</v>
      </c>
      <c r="DU24" s="88">
        <f>SUMIF(OGB!$A$73:$A$78,'2006-2007'!DU$7,OGB!K$73:K$78)</f>
        <v>52000</v>
      </c>
      <c r="DV24" s="88">
        <f>SUMIF(OGB!$A$73:$A$78,'2006-2007'!DV$7,OGB!L$73:L$78)</f>
        <v>45751</v>
      </c>
      <c r="DW24" s="88">
        <f>SUMIF(OGB!$A$73:$A$78,'2006-2007'!DW$7,OGB!M$73:M$78)</f>
        <v>46698</v>
      </c>
      <c r="DX24" s="88">
        <f>SUMIF(OGB!$A$73:$A$78,'2006-2007'!DX$7,OGB!N$73:N$78)</f>
        <v>49619</v>
      </c>
      <c r="DY24" s="88">
        <f>SUMIF(OGB!$A$73:$A$78,'2006-2007'!DY$7,OGB!O$73:O$78)</f>
        <v>36154</v>
      </c>
      <c r="DZ24"/>
    </row>
    <row r="25" spans="1:130" s="12" customFormat="1" ht="15.6">
      <c r="A25" s="101" t="str">
        <f>+CW26</f>
        <v>Ogdensburg Bridge</v>
      </c>
      <c r="B25" s="29" t="s">
        <v>7</v>
      </c>
      <c r="C25" s="21">
        <f>+CZ25</f>
        <v>7845</v>
      </c>
      <c r="D25" s="21">
        <f ca="1">OFFSET(CZ25,0,14,1,1)</f>
        <v>7974</v>
      </c>
      <c r="E25" s="21">
        <f ca="1">SUM(D25-C25)</f>
        <v>129</v>
      </c>
      <c r="F25" s="22">
        <f ca="1">IF(E25=0,0,IF(C25=0,1,E25/C25))</f>
        <v>1.6443594646271511E-2</v>
      </c>
      <c r="G25" s="21">
        <f>SUMIF($C$6:F$6,G$5,$C25:F25)</f>
        <v>7845</v>
      </c>
      <c r="H25" s="21">
        <f ca="1">SUMIF($C$6:G$6,H$5,$C25:G25)</f>
        <v>7974</v>
      </c>
      <c r="I25" s="21">
        <f ca="1">SUM(H25-G25)</f>
        <v>129</v>
      </c>
      <c r="J25" s="22">
        <f ca="1">IF(I25=0,0,IF(G25=0,1,I25/G25))</f>
        <v>1.6443594646271511E-2</v>
      </c>
      <c r="K25" s="21">
        <f>+DA25</f>
        <v>7654</v>
      </c>
      <c r="L25" s="21">
        <f ca="1">OFFSET(DA25,0,14,1,1)</f>
        <v>7081</v>
      </c>
      <c r="M25" s="21">
        <f ca="1">SUM(L25-K25)</f>
        <v>-573</v>
      </c>
      <c r="N25" s="22">
        <f ca="1">IF(M25=0,0,IF(K25=0,1,M25/K25))</f>
        <v>-7.486281682780245E-2</v>
      </c>
      <c r="O25" s="21">
        <f>SUMIF($C$6:N$6,O$5,$C25:N25)</f>
        <v>15499</v>
      </c>
      <c r="P25" s="21">
        <f ca="1">SUMIF($C$6:O$6,P$5,$C25:O25)</f>
        <v>15055</v>
      </c>
      <c r="Q25" s="21">
        <f ca="1">SUM(P25-O25)</f>
        <v>-444</v>
      </c>
      <c r="R25" s="22">
        <f ca="1">IF(Q25=0,0,IF(O25=0,1,Q25/O25))</f>
        <v>-2.8647009484482872E-2</v>
      </c>
      <c r="S25" s="21">
        <f>+DB25</f>
        <v>8102</v>
      </c>
      <c r="T25" s="21">
        <f ca="1">OFFSET(DB25,0,14,1,1)</f>
        <v>7393</v>
      </c>
      <c r="U25" s="21">
        <f ca="1">SUM(T25-S25)</f>
        <v>-709</v>
      </c>
      <c r="V25" s="22">
        <f ca="1">IF(U25=0,0,IF(S25=0,1,U25/S25))</f>
        <v>-8.7509256973586774E-2</v>
      </c>
      <c r="W25" s="21">
        <f>SUMIF($C$6:V$6,W$5,$C25:V25)</f>
        <v>23601</v>
      </c>
      <c r="X25" s="21">
        <f ca="1">SUMIF($C$6:W$6,X$5,$C25:W25)</f>
        <v>22448</v>
      </c>
      <c r="Y25" s="21">
        <f ca="1">SUM(X25-W25)</f>
        <v>-1153</v>
      </c>
      <c r="Z25" s="22">
        <f ca="1">IF(Y25=0,0,IF(W25=0,1,Y25/W25))</f>
        <v>-4.8853862124486253E-2</v>
      </c>
      <c r="AA25" s="21">
        <f>+DC25</f>
        <v>7614</v>
      </c>
      <c r="AB25" s="21">
        <f ca="1">OFFSET(DC25,0,14,1,1)</f>
        <v>7353</v>
      </c>
      <c r="AC25" s="21">
        <f ca="1">SUM(AB25-AA25)</f>
        <v>-261</v>
      </c>
      <c r="AD25" s="22">
        <f ca="1">IF(AC25=0,0,IF(AA25=0,1,AC25/AA25))</f>
        <v>-3.4278959810874705E-2</v>
      </c>
      <c r="AE25" s="21">
        <f>SUMIF($C$6:AD$6,AE$5,$C25:AD25)</f>
        <v>31215</v>
      </c>
      <c r="AF25" s="21">
        <f ca="1">SUMIF($C$6:AE$6,AF$5,$C25:AE25)</f>
        <v>29801</v>
      </c>
      <c r="AG25" s="21">
        <f ca="1">SUM(AF25-AE25)</f>
        <v>-1414</v>
      </c>
      <c r="AH25" s="22">
        <f ca="1">IF(AG25=0,0,IF(AE25=0,1,AG25/AE25))</f>
        <v>-4.5298734582732661E-2</v>
      </c>
      <c r="AI25" s="21">
        <f>+DD25</f>
        <v>8683</v>
      </c>
      <c r="AJ25" s="21">
        <f ca="1">OFFSET(DD25,0,14,1,1)</f>
        <v>7622</v>
      </c>
      <c r="AK25" s="21">
        <f ca="1">SUM(AJ25-AI25)</f>
        <v>-1061</v>
      </c>
      <c r="AL25" s="22">
        <f ca="1">IF(AK25=0,0,IF(AI25=0,1,AK25/AI25))</f>
        <v>-0.12219279051019233</v>
      </c>
      <c r="AM25" s="21">
        <f>SUMIF($C$6:AL$6,AM$5,$C25:AL25)</f>
        <v>39898</v>
      </c>
      <c r="AN25" s="21">
        <f ca="1">SUMIF($C$6:AM$6,AN$5,$C25:AM25)</f>
        <v>37423</v>
      </c>
      <c r="AO25" s="21">
        <f ca="1">SUM(AN25-AM25)</f>
        <v>-2475</v>
      </c>
      <c r="AP25" s="22">
        <f ca="1">IF(AO25=0,0,IF(AM25=0,1,AO25/AM25))</f>
        <v>-6.2033184620783E-2</v>
      </c>
      <c r="AQ25" s="21">
        <f>+DE25</f>
        <v>8248</v>
      </c>
      <c r="AR25" s="21">
        <f ca="1">OFFSET(DE25,0,14,1,1)</f>
        <v>7441</v>
      </c>
      <c r="AS25" s="21">
        <f ca="1">SUM(AR25-AQ25)</f>
        <v>-807</v>
      </c>
      <c r="AT25" s="22">
        <f ca="1">IF(AS25=0,0,IF(AQ25=0,1,AS25/AQ25))</f>
        <v>-9.7841901066925321E-2</v>
      </c>
      <c r="AU25" s="21">
        <f>SUMIF($C$6:AT$6,AU$5,$C25:AT25)</f>
        <v>48146</v>
      </c>
      <c r="AV25" s="21">
        <f ca="1">SUMIF($C$6:AU$6,AV$5,$C25:AU25)</f>
        <v>44864</v>
      </c>
      <c r="AW25" s="21">
        <f ca="1">SUM(AV25-AU25)</f>
        <v>-3282</v>
      </c>
      <c r="AX25" s="22">
        <f ca="1">IF(AW25=0,0,IF(AU25=0,1,AW25/AU25))</f>
        <v>-6.8167656710837868E-2</v>
      </c>
      <c r="AY25" s="21">
        <f>+DF25</f>
        <v>7967</v>
      </c>
      <c r="AZ25" s="21">
        <f ca="1">OFFSET(DF25,0,14,1,1)</f>
        <v>7405</v>
      </c>
      <c r="BA25" s="21">
        <f ca="1">SUM(AZ25-AY25)</f>
        <v>-562</v>
      </c>
      <c r="BB25" s="22">
        <f ca="1">IF(BA25=0,0,IF(AY25=0,1,BA25/AY25))</f>
        <v>-7.0540981548889173E-2</v>
      </c>
      <c r="BC25" s="21">
        <f>SUMIF($C$6:BB$6,BC$5,$C25:BB25)</f>
        <v>56113</v>
      </c>
      <c r="BD25" s="21">
        <f ca="1">SUMIF($C$6:BC$6,BD$5,$C25:BC25)</f>
        <v>52269</v>
      </c>
      <c r="BE25" s="21">
        <f ca="1">SUM(BD25-BC25)</f>
        <v>-3844</v>
      </c>
      <c r="BF25" s="22">
        <f ca="1">IF(BE25=0,0,IF(BC25=0,1,BE25/BC25))</f>
        <v>-6.8504624596795752E-2</v>
      </c>
      <c r="BG25" s="21">
        <f>+DG25</f>
        <v>8732</v>
      </c>
      <c r="BH25" s="21">
        <f ca="1">OFFSET(DG25,0,14,1,1)</f>
        <v>8216</v>
      </c>
      <c r="BI25" s="21">
        <f ca="1">SUM(BH25-BG25)</f>
        <v>-516</v>
      </c>
      <c r="BJ25" s="22">
        <f ca="1">IF(BI25=0,0,IF(BG25=0,1,BI25/BG25))</f>
        <v>-5.9092991296381125E-2</v>
      </c>
      <c r="BK25" s="21">
        <f>SUMIF($C$6:BJ$6,BK$5,$C25:BJ25)</f>
        <v>64845</v>
      </c>
      <c r="BL25" s="21">
        <f ca="1">SUMIF($C$6:BK$6,BL$5,$C25:BK25)</f>
        <v>60485</v>
      </c>
      <c r="BM25" s="21">
        <f ca="1">SUM(BL25-BK25)</f>
        <v>-4360</v>
      </c>
      <c r="BN25" s="22">
        <f ca="1">IF(BM25=0,0,IF(BK25=0,1,BM25/BK25))</f>
        <v>-6.723725807695273E-2</v>
      </c>
      <c r="BO25" s="21">
        <f>+DH25</f>
        <v>7997</v>
      </c>
      <c r="BP25" s="21">
        <f ca="1">OFFSET(DH25,0,14,1,1)</f>
        <v>7026</v>
      </c>
      <c r="BQ25" s="21">
        <f ca="1">SUM(BP25-BO25)</f>
        <v>-971</v>
      </c>
      <c r="BR25" s="22">
        <f ca="1">IF(BQ25=0,0,IF(BO25=0,1,BQ25/BO25))</f>
        <v>-0.12142053269976241</v>
      </c>
      <c r="BS25" s="21">
        <f>SUMIF($C$6:BR$6,BS$5,$C25:BR25)</f>
        <v>72842</v>
      </c>
      <c r="BT25" s="21">
        <f ca="1">SUMIF($C$6:BS$6,BT$5,$C25:BS25)</f>
        <v>67511</v>
      </c>
      <c r="BU25" s="21">
        <f ca="1">SUM(BT25-BS25)</f>
        <v>-5331</v>
      </c>
      <c r="BV25" s="22">
        <f ca="1">IF(BU25=0,0,IF(BS25=0,1,BU25/BS25))</f>
        <v>-7.3185799401444221E-2</v>
      </c>
      <c r="BW25" s="21">
        <f>+DI25</f>
        <v>8437</v>
      </c>
      <c r="BX25" s="21">
        <f ca="1">OFFSET(DI25,0,14,1,1)</f>
        <v>7571</v>
      </c>
      <c r="BY25" s="21">
        <f ca="1">SUM(BX25-BW25)</f>
        <v>-866</v>
      </c>
      <c r="BZ25" s="22">
        <f ca="1">IF(BY25=0,0,IF(BW25=0,1,BY25/BW25))</f>
        <v>-0.10264311959227214</v>
      </c>
      <c r="CA25" s="21">
        <f>SUMIF($C$6:BZ$6,CA$5,$C25:BZ25)</f>
        <v>81279</v>
      </c>
      <c r="CB25" s="21">
        <f ca="1">SUMIF($C$6:CA$6,CB$5,$C25:CA25)</f>
        <v>75082</v>
      </c>
      <c r="CC25" s="21">
        <f ca="1">SUM(CB25-CA25)</f>
        <v>-6197</v>
      </c>
      <c r="CD25" s="22">
        <f ca="1">IF(CC25=0,0,IF(CA25=0,1,CC25/CA25))</f>
        <v>-7.6243556146114E-2</v>
      </c>
      <c r="CE25" s="21">
        <f>+DJ25</f>
        <v>7804</v>
      </c>
      <c r="CF25" s="21">
        <f ca="1">OFFSET(DJ25,0,14,1,1)</f>
        <v>6760</v>
      </c>
      <c r="CG25" s="21">
        <f ca="1">SUM(CF25-CE25)</f>
        <v>-1044</v>
      </c>
      <c r="CH25" s="22">
        <f ca="1">IF(CG25=0,0,IF(CE25=0,1,CG25/CE25))</f>
        <v>-0.13377754997437211</v>
      </c>
      <c r="CI25" s="21">
        <f>SUMIF($C$6:CH$6,CI$5,$C25:CH25)</f>
        <v>89083</v>
      </c>
      <c r="CJ25" s="21">
        <f ca="1">SUMIF($C$6:CI$6,CJ$5,$C25:CI25)</f>
        <v>81842</v>
      </c>
      <c r="CK25" s="21">
        <f ca="1">SUM(CJ25-CI25)</f>
        <v>-7241</v>
      </c>
      <c r="CL25" s="22">
        <f ca="1">IF(CK25=0,0,IF(CI25=0,1,CK25/CI25))</f>
        <v>-8.1283746618322245E-2</v>
      </c>
      <c r="CM25" s="21">
        <f>+DK25</f>
        <v>6839</v>
      </c>
      <c r="CN25" s="21">
        <f ca="1">OFFSET(DK25,0,14,1,1)</f>
        <v>5391</v>
      </c>
      <c r="CO25" s="21">
        <f ca="1">SUM(CN25-CM25)</f>
        <v>-1448</v>
      </c>
      <c r="CP25" s="22">
        <f ca="1">IF(CO25=0,0,IF(CM25=0,1,CO25/CM25))</f>
        <v>-0.21172686065214213</v>
      </c>
      <c r="CQ25" s="21">
        <f>SUMIF($C$6:CP$6,CQ$5,$C25:CP25)</f>
        <v>95922</v>
      </c>
      <c r="CR25" s="21">
        <f ca="1">SUMIF($C$6:CQ$6,CR$5,$C25:CQ25)</f>
        <v>87233</v>
      </c>
      <c r="CS25" s="21">
        <f ca="1">SUM(CR25-CQ25)</f>
        <v>-8689</v>
      </c>
      <c r="CT25" s="22">
        <f ca="1">IF(CS25=0,0,IF(CQ25=0,1,CS25/CQ25))</f>
        <v>-9.0584016179812765E-2</v>
      </c>
      <c r="CW25" s="12" t="s">
        <v>13</v>
      </c>
      <c r="CX25" s="81" t="s">
        <v>7</v>
      </c>
      <c r="CY25" s="16"/>
      <c r="CZ25" s="88">
        <f>SUMIF(OGB!$A$87:$A$92,'2006-2007'!CZ$7,OGB!D$87:D$92)</f>
        <v>7845</v>
      </c>
      <c r="DA25" s="88">
        <f>SUMIF(OGB!$A$87:$A$92,'2006-2007'!DA$7,OGB!E$87:E$92)</f>
        <v>7654</v>
      </c>
      <c r="DB25" s="88">
        <f>SUMIF(OGB!$A$87:$A$92,'2006-2007'!DB$7,OGB!F$87:F$92)</f>
        <v>8102</v>
      </c>
      <c r="DC25" s="88">
        <f>SUMIF(OGB!$A$87:$A$92,'2006-2007'!DC$7,OGB!G$87:G$92)</f>
        <v>7614</v>
      </c>
      <c r="DD25" s="88">
        <f>SUMIF(OGB!$A$87:$A$92,'2006-2007'!DD$7,OGB!H$87:H$92)</f>
        <v>8683</v>
      </c>
      <c r="DE25" s="88">
        <f>SUMIF(OGB!$A$87:$A$92,'2006-2007'!DE$7,OGB!I$87:I$92)</f>
        <v>8248</v>
      </c>
      <c r="DF25" s="88">
        <f>SUMIF(OGB!$A$87:$A$92,'2006-2007'!DF$7,OGB!J$87:J$92)</f>
        <v>7967</v>
      </c>
      <c r="DG25" s="88">
        <f>SUMIF(OGB!$A$87:$A$92,'2006-2007'!DG$7,OGB!K$87:K$92)</f>
        <v>8732</v>
      </c>
      <c r="DH25" s="88">
        <f>SUMIF(OGB!$A$87:$A$92,'2006-2007'!DH$7,OGB!L$87:L$92)</f>
        <v>7997</v>
      </c>
      <c r="DI25" s="88">
        <f>SUMIF(OGB!$A$87:$A$92,'2006-2007'!DI$7,OGB!M$87:M$92)</f>
        <v>8437</v>
      </c>
      <c r="DJ25" s="88">
        <f>SUMIF(OGB!$A$87:$A$92,'2006-2007'!DJ$7,OGB!N$87:N$92)</f>
        <v>7804</v>
      </c>
      <c r="DK25" s="88">
        <f>SUMIF(OGB!$A$87:$A$92,'2006-2007'!DK$7,OGB!O$87:O$92)</f>
        <v>6839</v>
      </c>
      <c r="DN25" s="88">
        <f>SUMIF(OGB!$A$87:$A$92,'2006-2007'!DN$7,OGB!D$87:D$92)</f>
        <v>7974</v>
      </c>
      <c r="DO25" s="88">
        <f>SUMIF(OGB!$A$87:$A$92,'2006-2007'!DO$7,OGB!E$87:E$92)</f>
        <v>7081</v>
      </c>
      <c r="DP25" s="88">
        <f>SUMIF(OGB!$A$87:$A$92,'2006-2007'!DP$7,OGB!F$87:F$92)</f>
        <v>7393</v>
      </c>
      <c r="DQ25" s="88">
        <f>SUMIF(OGB!$A$87:$A$92,'2006-2007'!DQ$7,OGB!G$87:G$92)</f>
        <v>7353</v>
      </c>
      <c r="DR25" s="88">
        <f>SUMIF(OGB!$A$87:$A$92,'2006-2007'!DR$7,OGB!H$87:H$92)</f>
        <v>7622</v>
      </c>
      <c r="DS25" s="88">
        <f>SUMIF(OGB!$A$87:$A$92,'2006-2007'!DS$7,OGB!I$87:I$92)</f>
        <v>7441</v>
      </c>
      <c r="DT25" s="88">
        <f>SUMIF(OGB!$A$87:$A$92,'2006-2007'!DT$7,OGB!J$87:J$92)</f>
        <v>7405</v>
      </c>
      <c r="DU25" s="88">
        <f>SUMIF(OGB!$A$87:$A$92,'2006-2007'!DU$7,OGB!K$87:K$92)</f>
        <v>8216</v>
      </c>
      <c r="DV25" s="88">
        <f>SUMIF(OGB!$A$87:$A$92,'2006-2007'!DV$7,OGB!L$87:L$92)</f>
        <v>7026</v>
      </c>
      <c r="DW25" s="88">
        <f>SUMIF(OGB!$A$87:$A$92,'2006-2007'!DW$7,OGB!M$87:M$92)</f>
        <v>7571</v>
      </c>
      <c r="DX25" s="88">
        <f>SUMIF(OGB!$A$87:$A$92,'2006-2007'!DX$7,OGB!N$87:N$92)</f>
        <v>6760</v>
      </c>
      <c r="DY25" s="88">
        <f>SUMIF(OGB!$A$87:$A$92,'2006-2007'!DY$7,OGB!O$87:O$92)</f>
        <v>5391</v>
      </c>
      <c r="DZ25"/>
    </row>
    <row r="26" spans="1:130" s="12" customFormat="1" ht="15.6">
      <c r="A26" s="100"/>
      <c r="B26" s="29" t="s">
        <v>8</v>
      </c>
      <c r="C26" s="87">
        <f>+CZ26</f>
        <v>34</v>
      </c>
      <c r="D26" s="87">
        <f ca="1">OFFSET(CZ26,0,14,1,1)</f>
        <v>28</v>
      </c>
      <c r="E26" s="87">
        <f ca="1">SUM(D26-C26)</f>
        <v>-6</v>
      </c>
      <c r="F26" s="22">
        <f ca="1">IF(E26=0,0,IF(C26=0,1,E26/C26))</f>
        <v>-0.17647058823529413</v>
      </c>
      <c r="G26" s="87">
        <f>SUMIF($C$6:F$6,G$5,$C26:F26)</f>
        <v>34</v>
      </c>
      <c r="H26" s="87">
        <f ca="1">SUMIF($C$6:G$6,H$5,$C26:G26)</f>
        <v>28</v>
      </c>
      <c r="I26" s="87">
        <f ca="1">SUM(H26-G26)</f>
        <v>-6</v>
      </c>
      <c r="J26" s="22">
        <f ca="1">IF(I26=0,0,IF(G26=0,1,I26/G26))</f>
        <v>-0.17647058823529413</v>
      </c>
      <c r="K26" s="87">
        <f>+DA26</f>
        <v>49</v>
      </c>
      <c r="L26" s="87">
        <f ca="1">OFFSET(DA26,0,14,1,1)</f>
        <v>34</v>
      </c>
      <c r="M26" s="87">
        <f ca="1">SUM(L26-K26)</f>
        <v>-15</v>
      </c>
      <c r="N26" s="22">
        <f ca="1">IF(M26=0,0,IF(K26=0,1,M26/K26))</f>
        <v>-0.30612244897959184</v>
      </c>
      <c r="O26" s="87">
        <f>SUMIF($C$6:N$6,O$5,$C26:N26)</f>
        <v>83</v>
      </c>
      <c r="P26" s="87">
        <f ca="1">SUMIF($C$6:O$6,P$5,$C26:O26)</f>
        <v>62</v>
      </c>
      <c r="Q26" s="87">
        <f ca="1">SUM(P26-O26)</f>
        <v>-21</v>
      </c>
      <c r="R26" s="22">
        <f ca="1">IF(Q26=0,0,IF(O26=0,1,Q26/O26))</f>
        <v>-0.25301204819277107</v>
      </c>
      <c r="S26" s="87">
        <f>+DB26</f>
        <v>19</v>
      </c>
      <c r="T26" s="87">
        <f ca="1">OFFSET(DB26,0,14,1,1)</f>
        <v>21</v>
      </c>
      <c r="U26" s="87">
        <f ca="1">SUM(T26-S26)</f>
        <v>2</v>
      </c>
      <c r="V26" s="22">
        <f ca="1">IF(U26=0,0,IF(S26=0,1,U26/S26))</f>
        <v>0.10526315789473684</v>
      </c>
      <c r="W26" s="87">
        <f>SUMIF($C$6:V$6,W$5,$C26:V26)</f>
        <v>102</v>
      </c>
      <c r="X26" s="87">
        <f ca="1">SUMIF($C$6:W$6,X$5,$C26:W26)</f>
        <v>83</v>
      </c>
      <c r="Y26" s="87">
        <f ca="1">SUM(X26-W26)</f>
        <v>-19</v>
      </c>
      <c r="Z26" s="22">
        <f ca="1">IF(Y26=0,0,IF(W26=0,1,Y26/W26))</f>
        <v>-0.18627450980392157</v>
      </c>
      <c r="AA26" s="87">
        <f>+DC26</f>
        <v>26</v>
      </c>
      <c r="AB26" s="87">
        <f ca="1">OFFSET(DC26,0,14,1,1)</f>
        <v>28</v>
      </c>
      <c r="AC26" s="87">
        <f ca="1">SUM(AB26-AA26)</f>
        <v>2</v>
      </c>
      <c r="AD26" s="22">
        <f ca="1">IF(AC26=0,0,IF(AA26=0,1,AC26/AA26))</f>
        <v>7.6923076923076927E-2</v>
      </c>
      <c r="AE26" s="87">
        <f>SUMIF($C$6:AD$6,AE$5,$C26:AD26)</f>
        <v>128</v>
      </c>
      <c r="AF26" s="87">
        <f ca="1">SUMIF($C$6:AE$6,AF$5,$C26:AE26)</f>
        <v>111</v>
      </c>
      <c r="AG26" s="87">
        <f ca="1">SUM(AF26-AE26)</f>
        <v>-17</v>
      </c>
      <c r="AH26" s="22">
        <f ca="1">IF(AG26=0,0,IF(AE26=0,1,AG26/AE26))</f>
        <v>-0.1328125</v>
      </c>
      <c r="AI26" s="87">
        <f>+DD26</f>
        <v>92</v>
      </c>
      <c r="AJ26" s="87">
        <f ca="1">OFFSET(DD26,0,14,1,1)</f>
        <v>97</v>
      </c>
      <c r="AK26" s="87">
        <f ca="1">SUM(AJ26-AI26)</f>
        <v>5</v>
      </c>
      <c r="AL26" s="22">
        <f ca="1">IF(AK26=0,0,IF(AI26=0,1,AK26/AI26))</f>
        <v>5.434782608695652E-2</v>
      </c>
      <c r="AM26" s="87">
        <f>SUMIF($C$6:AL$6,AM$5,$C26:AL26)</f>
        <v>220</v>
      </c>
      <c r="AN26" s="87">
        <f ca="1">SUMIF($C$6:AM$6,AN$5,$C26:AM26)</f>
        <v>208</v>
      </c>
      <c r="AO26" s="87">
        <f ca="1">SUM(AN26-AM26)</f>
        <v>-12</v>
      </c>
      <c r="AP26" s="22">
        <f ca="1">IF(AO26=0,0,IF(AM26=0,1,AO26/AM26))</f>
        <v>-5.4545454545454543E-2</v>
      </c>
      <c r="AQ26" s="87">
        <f>+DE26</f>
        <v>98</v>
      </c>
      <c r="AR26" s="87">
        <f ca="1">OFFSET(DE26,0,14,1,1)</f>
        <v>82</v>
      </c>
      <c r="AS26" s="87">
        <f ca="1">SUM(AR26-AQ26)</f>
        <v>-16</v>
      </c>
      <c r="AT26" s="22">
        <f ca="1">IF(AS26=0,0,IF(AQ26=0,1,AS26/AQ26))</f>
        <v>-0.16326530612244897</v>
      </c>
      <c r="AU26" s="87">
        <f>SUMIF($C$6:AT$6,AU$5,$C26:AT26)</f>
        <v>318</v>
      </c>
      <c r="AV26" s="87">
        <f ca="1">SUMIF($C$6:AU$6,AV$5,$C26:AU26)</f>
        <v>290</v>
      </c>
      <c r="AW26" s="87">
        <f ca="1">SUM(AV26-AU26)</f>
        <v>-28</v>
      </c>
      <c r="AX26" s="22">
        <f ca="1">IF(AW26=0,0,IF(AU26=0,1,AW26/AU26))</f>
        <v>-8.8050314465408799E-2</v>
      </c>
      <c r="AY26" s="87">
        <f>+DF26</f>
        <v>32</v>
      </c>
      <c r="AZ26" s="87">
        <f ca="1">OFFSET(DF26,0,14,1,1)</f>
        <v>23</v>
      </c>
      <c r="BA26" s="87">
        <f ca="1">SUM(AZ26-AY26)</f>
        <v>-9</v>
      </c>
      <c r="BB26" s="22">
        <f ca="1">IF(BA26=0,0,IF(AY26=0,1,BA26/AY26))</f>
        <v>-0.28125</v>
      </c>
      <c r="BC26" s="87">
        <f>SUMIF($C$6:BB$6,BC$5,$C26:BB26)</f>
        <v>350</v>
      </c>
      <c r="BD26" s="87">
        <f ca="1">SUMIF($C$6:BC$6,BD$5,$C26:BC26)</f>
        <v>313</v>
      </c>
      <c r="BE26" s="87">
        <f ca="1">SUM(BD26-BC26)</f>
        <v>-37</v>
      </c>
      <c r="BF26" s="22">
        <f ca="1">IF(BE26=0,0,IF(BC26=0,1,BE26/BC26))</f>
        <v>-0.10571428571428572</v>
      </c>
      <c r="BG26" s="87">
        <f>+DG26</f>
        <v>31</v>
      </c>
      <c r="BH26" s="87">
        <f ca="1">OFFSET(DG26,0,14,1,1)</f>
        <v>56</v>
      </c>
      <c r="BI26" s="87">
        <f ca="1">SUM(BH26-BG26)</f>
        <v>25</v>
      </c>
      <c r="BJ26" s="22">
        <f ca="1">IF(BI26=0,0,IF(BG26=0,1,BI26/BG26))</f>
        <v>0.80645161290322576</v>
      </c>
      <c r="BK26" s="87">
        <f>SUMIF($C$6:BJ$6,BK$5,$C26:BJ26)</f>
        <v>381</v>
      </c>
      <c r="BL26" s="87">
        <f ca="1">SUMIF($C$6:BK$6,BL$5,$C26:BK26)</f>
        <v>369</v>
      </c>
      <c r="BM26" s="87">
        <f ca="1">SUM(BL26-BK26)</f>
        <v>-12</v>
      </c>
      <c r="BN26" s="22">
        <f ca="1">IF(BM26=0,0,IF(BK26=0,1,BM26/BK26))</f>
        <v>-3.1496062992125984E-2</v>
      </c>
      <c r="BO26" s="87">
        <f>+DH26</f>
        <v>42</v>
      </c>
      <c r="BP26" s="87">
        <f ca="1">OFFSET(DH26,0,14,1,1)</f>
        <v>74</v>
      </c>
      <c r="BQ26" s="87">
        <f ca="1">SUM(BP26-BO26)</f>
        <v>32</v>
      </c>
      <c r="BR26" s="22">
        <f ca="1">IF(BQ26=0,0,IF(BO26=0,1,BQ26/BO26))</f>
        <v>0.76190476190476186</v>
      </c>
      <c r="BS26" s="87">
        <f>SUMIF($C$6:BR$6,BS$5,$C26:BR26)</f>
        <v>423</v>
      </c>
      <c r="BT26" s="87">
        <f ca="1">SUMIF($C$6:BS$6,BT$5,$C26:BS26)</f>
        <v>443</v>
      </c>
      <c r="BU26" s="87">
        <f ca="1">SUM(BT26-BS26)</f>
        <v>20</v>
      </c>
      <c r="BV26" s="22">
        <f ca="1">IF(BU26=0,0,IF(BS26=0,1,BU26/BS26))</f>
        <v>4.7281323877068557E-2</v>
      </c>
      <c r="BW26" s="87">
        <f>+DI26</f>
        <v>46</v>
      </c>
      <c r="BX26" s="87">
        <f ca="1">OFFSET(DI26,0,14,1,1)</f>
        <v>49</v>
      </c>
      <c r="BY26" s="87">
        <f ca="1">SUM(BX26-BW26)</f>
        <v>3</v>
      </c>
      <c r="BZ26" s="22">
        <f ca="1">IF(BY26=0,0,IF(BW26=0,1,BY26/BW26))</f>
        <v>6.5217391304347824E-2</v>
      </c>
      <c r="CA26" s="87">
        <f>SUMIF($C$6:BZ$6,CA$5,$C26:BZ26)</f>
        <v>469</v>
      </c>
      <c r="CB26" s="87">
        <f ca="1">SUMIF($C$6:CA$6,CB$5,$C26:CA26)</f>
        <v>492</v>
      </c>
      <c r="CC26" s="87">
        <f ca="1">SUM(CB26-CA26)</f>
        <v>23</v>
      </c>
      <c r="CD26" s="22">
        <f ca="1">IF(CC26=0,0,IF(CA26=0,1,CC26/CA26))</f>
        <v>4.9040511727078892E-2</v>
      </c>
      <c r="CE26" s="87">
        <f>+DJ26</f>
        <v>31</v>
      </c>
      <c r="CF26" s="87">
        <f ca="1">OFFSET(DJ26,0,14,1,1)</f>
        <v>51</v>
      </c>
      <c r="CG26" s="87">
        <f ca="1">SUM(CF26-CE26)</f>
        <v>20</v>
      </c>
      <c r="CH26" s="22">
        <f ca="1">IF(CG26=0,0,IF(CE26=0,1,CG26/CE26))</f>
        <v>0.64516129032258063</v>
      </c>
      <c r="CI26" s="87">
        <f>SUMIF($C$6:CH$6,CI$5,$C26:CH26)</f>
        <v>500</v>
      </c>
      <c r="CJ26" s="87">
        <f ca="1">SUMIF($C$6:CI$6,CJ$5,$C26:CI26)</f>
        <v>543</v>
      </c>
      <c r="CK26" s="87">
        <f ca="1">SUM(CJ26-CI26)</f>
        <v>43</v>
      </c>
      <c r="CL26" s="22">
        <f ca="1">IF(CK26=0,0,IF(CI26=0,1,CK26/CI26))</f>
        <v>8.5999999999999993E-2</v>
      </c>
      <c r="CM26" s="87">
        <f>+DK26</f>
        <v>18</v>
      </c>
      <c r="CN26" s="87">
        <f ca="1">OFFSET(DK26,0,14,1,1)</f>
        <v>27</v>
      </c>
      <c r="CO26" s="87">
        <f ca="1">SUM(CN26-CM26)</f>
        <v>9</v>
      </c>
      <c r="CP26" s="22">
        <f ca="1">IF(CO26=0,0,IF(CM26=0,1,CO26/CM26))</f>
        <v>0.5</v>
      </c>
      <c r="CQ26" s="87">
        <f>SUMIF($C$6:CP$6,CQ$5,$C26:CP26)</f>
        <v>518</v>
      </c>
      <c r="CR26" s="87">
        <f ca="1">SUMIF($C$6:CQ$6,CR$5,$C26:CQ26)</f>
        <v>570</v>
      </c>
      <c r="CS26" s="87">
        <f ca="1">SUM(CR26-CQ26)</f>
        <v>52</v>
      </c>
      <c r="CT26" s="22">
        <f ca="1">IF(CS26=0,0,IF(CQ26=0,1,CS26/CQ26))</f>
        <v>0.10038610038610038</v>
      </c>
      <c r="CW26" s="12" t="s">
        <v>13</v>
      </c>
      <c r="CX26" s="81" t="s">
        <v>8</v>
      </c>
      <c r="CY26" s="16"/>
      <c r="CZ26" s="88">
        <f>SUMIF(OGB!$A$101:$A$111,'2006-2007'!CZ$7,OGB!D$101:D$111)</f>
        <v>34</v>
      </c>
      <c r="DA26" s="88">
        <f>SUMIF(OGB!$A$101:$A$111,'2006-2007'!DA$7,OGB!E$101:E$111)</f>
        <v>49</v>
      </c>
      <c r="DB26" s="88">
        <f>SUMIF(OGB!$A$101:$A$111,'2006-2007'!DB$7,OGB!F$101:F$111)</f>
        <v>19</v>
      </c>
      <c r="DC26" s="88">
        <f>SUMIF(OGB!$A$101:$A$111,'2006-2007'!DC$7,OGB!G$101:G$111)</f>
        <v>26</v>
      </c>
      <c r="DD26" s="88">
        <f>SUMIF(OGB!$A$101:$A$111,'2006-2007'!DD$7,OGB!H$101:H$111)</f>
        <v>92</v>
      </c>
      <c r="DE26" s="88">
        <f>SUMIF(OGB!$A$101:$A$111,'2006-2007'!DE$7,OGB!I$101:I$111)</f>
        <v>98</v>
      </c>
      <c r="DF26" s="88">
        <f>SUMIF(OGB!$A$101:$A$111,'2006-2007'!DF$7,OGB!J$101:J$111)</f>
        <v>32</v>
      </c>
      <c r="DG26" s="88">
        <f>SUMIF(OGB!$A$101:$A$111,'2006-2007'!DG$7,OGB!K$101:K$111)</f>
        <v>31</v>
      </c>
      <c r="DH26" s="88">
        <f>SUMIF(OGB!$A$101:$A$111,'2006-2007'!DH$7,OGB!L$101:L$111)</f>
        <v>42</v>
      </c>
      <c r="DI26" s="88">
        <f>SUMIF(OGB!$A$101:$A$111,'2006-2007'!DI$7,OGB!M$101:M$111)</f>
        <v>46</v>
      </c>
      <c r="DJ26" s="88">
        <f>SUMIF(OGB!$A$101:$A$111,'2006-2007'!DJ$7,OGB!N$101:N$111)</f>
        <v>31</v>
      </c>
      <c r="DK26" s="88">
        <f>SUMIF(OGB!$A$101:$A$111,'2006-2007'!DK$7,OGB!O$101:O$111)</f>
        <v>18</v>
      </c>
      <c r="DN26" s="88">
        <f>SUMIF(OGB!$A$101:$A$111,'2006-2007'!DN$7,OGB!D$101:D$111)</f>
        <v>28</v>
      </c>
      <c r="DO26" s="88">
        <f>SUMIF(OGB!$A$101:$A$111,'2006-2007'!DO$7,OGB!E$101:E$111)</f>
        <v>34</v>
      </c>
      <c r="DP26" s="88">
        <f>SUMIF(OGB!$A$101:$A$111,'2006-2007'!DP$7,OGB!F$101:F$111)</f>
        <v>21</v>
      </c>
      <c r="DQ26" s="88">
        <f>SUMIF(OGB!$A$101:$A$111,'2006-2007'!DQ$7,OGB!G$101:G$111)</f>
        <v>28</v>
      </c>
      <c r="DR26" s="88">
        <f>SUMIF(OGB!$A$101:$A$111,'2006-2007'!DR$7,OGB!H$101:H$111)</f>
        <v>97</v>
      </c>
      <c r="DS26" s="88">
        <f>SUMIF(OGB!$A$101:$A$111,'2006-2007'!DS$7,OGB!I$101:I$111)</f>
        <v>82</v>
      </c>
      <c r="DT26" s="88">
        <f>SUMIF(OGB!$A$101:$A$111,'2006-2007'!DT$7,OGB!J$101:J$111)</f>
        <v>23</v>
      </c>
      <c r="DU26" s="88">
        <f>SUMIF(OGB!$A$101:$A$111,'2006-2007'!DU$7,OGB!K$101:K$111)</f>
        <v>56</v>
      </c>
      <c r="DV26" s="88">
        <f>SUMIF(OGB!$A$101:$A$111,'2006-2007'!DV$7,OGB!L$101:L$111)</f>
        <v>74</v>
      </c>
      <c r="DW26" s="88">
        <f>SUMIF(OGB!$A$101:$A$111,'2006-2007'!DW$7,OGB!M$101:M$111)</f>
        <v>49</v>
      </c>
      <c r="DX26" s="88">
        <f>SUMIF(OGB!$A$101:$A$111,'2006-2007'!DX$7,OGB!N$101:N$111)</f>
        <v>51</v>
      </c>
      <c r="DY26" s="88">
        <f>SUMIF(OGB!$A$101:$A$111,'2006-2007'!DY$7,OGB!O$101:O$111)</f>
        <v>27</v>
      </c>
      <c r="DZ26"/>
    </row>
    <row r="27" spans="1:130" s="16" customFormat="1" ht="15.6">
      <c r="A27" s="90"/>
      <c r="B27" s="27" t="s">
        <v>9</v>
      </c>
      <c r="C27" s="14">
        <f>+SUM(C24:C26)</f>
        <v>32917</v>
      </c>
      <c r="D27" s="14">
        <f ca="1">+SUM(D24:D26)</f>
        <v>32467</v>
      </c>
      <c r="E27" s="14">
        <f ca="1">SUM(E24:E26)</f>
        <v>-450</v>
      </c>
      <c r="F27" s="15">
        <f ca="1">IF(E27=0,0,IF(C27=0,1,E27/C27))</f>
        <v>-1.3670747637998602E-2</v>
      </c>
      <c r="G27" s="14">
        <f>SUM(G24:G26)</f>
        <v>32917</v>
      </c>
      <c r="H27" s="14">
        <f ca="1">SUM(H24:H26)</f>
        <v>32467</v>
      </c>
      <c r="I27" s="14">
        <f ca="1">SUM(I24:I26)</f>
        <v>-450</v>
      </c>
      <c r="J27" s="15">
        <f ca="1">IF(I27=0,0,IF(G27=0,1,I27/G27))</f>
        <v>-1.3670747637998602E-2</v>
      </c>
      <c r="K27" s="14">
        <f>+SUM(K24:K26)</f>
        <v>32017</v>
      </c>
      <c r="L27" s="14">
        <f ca="1">+SUM(L24:L26)</f>
        <v>31182</v>
      </c>
      <c r="M27" s="14">
        <f ca="1">SUM(M24:M26)</f>
        <v>-835</v>
      </c>
      <c r="N27" s="15">
        <f ca="1">IF(M27=0,0,IF(K27=0,1,M27/K27))</f>
        <v>-2.6079895055751631E-2</v>
      </c>
      <c r="O27" s="14">
        <f>SUM(O24:O26)</f>
        <v>64934</v>
      </c>
      <c r="P27" s="14">
        <f ca="1">SUM(P24:P26)</f>
        <v>63649</v>
      </c>
      <c r="Q27" s="14">
        <f ca="1">SUM(Q24:Q26)</f>
        <v>-1285</v>
      </c>
      <c r="R27" s="15">
        <f ca="1">IF(Q27=0,0,IF(O27=0,1,Q27/O27))</f>
        <v>-1.9789324544922538E-2</v>
      </c>
      <c r="S27" s="14">
        <f>+SUM(S24:S26)</f>
        <v>38030</v>
      </c>
      <c r="T27" s="14">
        <f ca="1">+SUM(T24:T26)</f>
        <v>36099</v>
      </c>
      <c r="U27" s="14">
        <f ca="1">SUM(U24:U26)</f>
        <v>-1931</v>
      </c>
      <c r="V27" s="15">
        <f ca="1">IF(U27=0,0,IF(S27=0,1,U27/S27))</f>
        <v>-5.0775703392058898E-2</v>
      </c>
      <c r="W27" s="14">
        <f>SUM(W24:W26)</f>
        <v>102964</v>
      </c>
      <c r="X27" s="14">
        <f ca="1">SUM(X24:X26)</f>
        <v>99748</v>
      </c>
      <c r="Y27" s="14">
        <f ca="1">SUM(Y24:Y26)</f>
        <v>-3216</v>
      </c>
      <c r="Z27" s="15">
        <f ca="1">IF(Y27=0,0,IF(W27=0,1,Y27/W27))</f>
        <v>-3.1234217784856844E-2</v>
      </c>
      <c r="AA27" s="14">
        <f>+SUM(AA24:AA26)</f>
        <v>38791</v>
      </c>
      <c r="AB27" s="14">
        <f ca="1">+SUM(AB24:AB26)</f>
        <v>38040</v>
      </c>
      <c r="AC27" s="14">
        <f ca="1">SUM(AC24:AC26)</f>
        <v>-751</v>
      </c>
      <c r="AD27" s="15">
        <f ca="1">IF(AC27=0,0,IF(AA27=0,1,AC27/AA27))</f>
        <v>-1.9360160862055633E-2</v>
      </c>
      <c r="AE27" s="14">
        <f>SUM(AE24:AE26)</f>
        <v>141755</v>
      </c>
      <c r="AF27" s="14">
        <f ca="1">SUM(AF24:AF26)</f>
        <v>137788</v>
      </c>
      <c r="AG27" s="14">
        <f ca="1">SUM(AG24:AG26)</f>
        <v>-3967</v>
      </c>
      <c r="AH27" s="15">
        <f ca="1">IF(AG27=0,0,IF(AE27=0,1,AG27/AE27))</f>
        <v>-2.7984903530739656E-2</v>
      </c>
      <c r="AI27" s="14">
        <f>+SUM(AI24:AI26)</f>
        <v>44045</v>
      </c>
      <c r="AJ27" s="14">
        <f ca="1">+SUM(AJ24:AJ26)</f>
        <v>43571</v>
      </c>
      <c r="AK27" s="14">
        <f ca="1">SUM(AK24:AK26)</f>
        <v>-474</v>
      </c>
      <c r="AL27" s="15">
        <f ca="1">IF(AK27=0,0,IF(AI27=0,1,AK27/AI27))</f>
        <v>-1.0761720967192644E-2</v>
      </c>
      <c r="AM27" s="14">
        <f>SUM(AM24:AM26)</f>
        <v>185800</v>
      </c>
      <c r="AN27" s="14">
        <f ca="1">SUM(AN24:AN26)</f>
        <v>181359</v>
      </c>
      <c r="AO27" s="14">
        <f ca="1">SUM(AO24:AO26)</f>
        <v>-4441</v>
      </c>
      <c r="AP27" s="15">
        <f ca="1">IF(AO27=0,0,IF(AM27=0,1,AO27/AM27))</f>
        <v>-2.3902045209903123E-2</v>
      </c>
      <c r="AQ27" s="14">
        <f>+SUM(AQ24:AQ26)</f>
        <v>46185</v>
      </c>
      <c r="AR27" s="14">
        <f ca="1">+SUM(AR24:AR26)</f>
        <v>48496</v>
      </c>
      <c r="AS27" s="14">
        <f ca="1">SUM(AS24:AS26)</f>
        <v>2311</v>
      </c>
      <c r="AT27" s="15">
        <f ca="1">IF(AS27=0,0,IF(AQ27=0,1,AS27/AQ27))</f>
        <v>5.0037891090180794E-2</v>
      </c>
      <c r="AU27" s="14">
        <f>SUM(AU24:AU26)</f>
        <v>231985</v>
      </c>
      <c r="AV27" s="14">
        <f ca="1">SUM(AV24:AV26)</f>
        <v>229855</v>
      </c>
      <c r="AW27" s="14">
        <f ca="1">SUM(AW24:AW26)</f>
        <v>-2130</v>
      </c>
      <c r="AX27" s="15">
        <f ca="1">IF(AW27=0,0,IF(AU27=0,1,AW27/AU27))</f>
        <v>-9.1816281225079212E-3</v>
      </c>
      <c r="AY27" s="14">
        <f>+SUM(AY24:AY26)</f>
        <v>53792</v>
      </c>
      <c r="AZ27" s="14">
        <f ca="1">+SUM(AZ24:AZ26)</f>
        <v>57298</v>
      </c>
      <c r="BA27" s="14">
        <f ca="1">SUM(BA24:BA26)</f>
        <v>3506</v>
      </c>
      <c r="BB27" s="15">
        <f ca="1">IF(BA27=0,0,IF(AY27=0,1,BA27/AY27))</f>
        <v>6.517697798929209E-2</v>
      </c>
      <c r="BC27" s="14">
        <f>SUM(BC24:BC26)</f>
        <v>285777</v>
      </c>
      <c r="BD27" s="14">
        <f ca="1">SUM(BD24:BD26)</f>
        <v>287153</v>
      </c>
      <c r="BE27" s="14">
        <f ca="1">SUM(BE24:BE26)</f>
        <v>1376</v>
      </c>
      <c r="BF27" s="15">
        <f ca="1">IF(BE27=0,0,IF(BC27=0,1,BE27/BC27))</f>
        <v>4.8149431199851636E-3</v>
      </c>
      <c r="BG27" s="14">
        <f>+SUM(BG24:BG26)</f>
        <v>54230</v>
      </c>
      <c r="BH27" s="14">
        <f ca="1">+SUM(BH24:BH26)</f>
        <v>60272</v>
      </c>
      <c r="BI27" s="14">
        <f ca="1">SUM(BI24:BI26)</f>
        <v>6042</v>
      </c>
      <c r="BJ27" s="15">
        <f ca="1">IF(BI27=0,0,IF(BG27=0,1,BI27/BG27))</f>
        <v>0.11141434630278443</v>
      </c>
      <c r="BK27" s="14">
        <f>SUM(BK24:BK26)</f>
        <v>340007</v>
      </c>
      <c r="BL27" s="14">
        <f ca="1">SUM(BL24:BL26)</f>
        <v>347425</v>
      </c>
      <c r="BM27" s="14">
        <f ca="1">SUM(BM24:BM26)</f>
        <v>7418</v>
      </c>
      <c r="BN27" s="15">
        <f ca="1">IF(BM27=0,0,IF(BK27=0,1,BM27/BK27))</f>
        <v>2.1817197881220093E-2</v>
      </c>
      <c r="BO27" s="14">
        <f>+SUM(BO24:BO26)</f>
        <v>45474</v>
      </c>
      <c r="BP27" s="14">
        <f ca="1">+SUM(BP24:BP26)</f>
        <v>52851</v>
      </c>
      <c r="BQ27" s="14">
        <f ca="1">SUM(BQ24:BQ26)</f>
        <v>7377</v>
      </c>
      <c r="BR27" s="15">
        <f ca="1">IF(BQ27=0,0,IF(BO27=0,1,BQ27/BO27))</f>
        <v>0.16222456788494524</v>
      </c>
      <c r="BS27" s="14">
        <f>SUM(BS24:BS26)</f>
        <v>385481</v>
      </c>
      <c r="BT27" s="14">
        <f ca="1">SUM(BT24:BT26)</f>
        <v>400276</v>
      </c>
      <c r="BU27" s="14">
        <f ca="1">SUM(BU24:BU26)</f>
        <v>14795</v>
      </c>
      <c r="BV27" s="15">
        <f ca="1">IF(BU27=0,0,IF(BS27=0,1,BU27/BS27))</f>
        <v>3.8380620575333153E-2</v>
      </c>
      <c r="BW27" s="14">
        <f>+SUM(BW24:BW26)</f>
        <v>43390</v>
      </c>
      <c r="BX27" s="14">
        <f ca="1">+SUM(BX24:BX26)</f>
        <v>54318</v>
      </c>
      <c r="BY27" s="14">
        <f ca="1">SUM(BY24:BY26)</f>
        <v>10928</v>
      </c>
      <c r="BZ27" s="15">
        <f ca="1">IF(BY27=0,0,IF(BW27=0,1,BY27/BW27))</f>
        <v>0.25185526619036647</v>
      </c>
      <c r="CA27" s="14">
        <f>SUM(CA24:CA26)</f>
        <v>428871</v>
      </c>
      <c r="CB27" s="14">
        <f ca="1">SUM(CB24:CB26)</f>
        <v>454594</v>
      </c>
      <c r="CC27" s="14">
        <f ca="1">SUM(CC24:CC26)</f>
        <v>25723</v>
      </c>
      <c r="CD27" s="15">
        <f ca="1">IF(CC27=0,0,IF(CA27=0,1,CC27/CA27))</f>
        <v>5.997840842584367E-2</v>
      </c>
      <c r="CE27" s="14">
        <f>+SUM(CE24:CE26)</f>
        <v>44536</v>
      </c>
      <c r="CF27" s="14">
        <f ca="1">+SUM(CF24:CF26)</f>
        <v>56430</v>
      </c>
      <c r="CG27" s="14">
        <f ca="1">SUM(CG24:CG26)</f>
        <v>11894</v>
      </c>
      <c r="CH27" s="15">
        <f ca="1">IF(CG27=0,0,IF(CE27=0,1,CG27/CE27))</f>
        <v>0.26706484641638223</v>
      </c>
      <c r="CI27" s="14">
        <f>SUM(CI24:CI26)</f>
        <v>473407</v>
      </c>
      <c r="CJ27" s="14">
        <f ca="1">SUM(CJ24:CJ26)</f>
        <v>511024</v>
      </c>
      <c r="CK27" s="14">
        <f ca="1">SUM(CK24:CK26)</f>
        <v>37617</v>
      </c>
      <c r="CL27" s="15">
        <f ca="1">IF(CK27=0,0,IF(CI27=0,1,CK27/CI27))</f>
        <v>7.9460168523067892E-2</v>
      </c>
      <c r="CM27" s="14">
        <f>+SUM(CM24:CM26)</f>
        <v>37397</v>
      </c>
      <c r="CN27" s="14">
        <f ca="1">+SUM(CN24:CN26)</f>
        <v>41572</v>
      </c>
      <c r="CO27" s="14">
        <f ca="1">SUM(CO24:CO26)</f>
        <v>4175</v>
      </c>
      <c r="CP27" s="15">
        <f ca="1">IF(CO27=0,0,IF(CM27=0,1,CO27/CM27))</f>
        <v>0.11163997112067812</v>
      </c>
      <c r="CQ27" s="14">
        <f>SUM(CQ24:CQ26)</f>
        <v>510804</v>
      </c>
      <c r="CR27" s="14">
        <f ca="1">SUM(CR24:CR26)</f>
        <v>552596</v>
      </c>
      <c r="CS27" s="14">
        <f ca="1">SUM(CS24:CS26)</f>
        <v>41792</v>
      </c>
      <c r="CT27" s="15">
        <f ca="1">IF(CS27=0,0,IF(CQ27=0,1,CS27/CQ27))</f>
        <v>8.1816117336590943E-2</v>
      </c>
      <c r="CW27" s="12"/>
      <c r="CX27" s="12"/>
      <c r="CZ27" s="89"/>
      <c r="DA27" s="89"/>
      <c r="DB27" s="89"/>
      <c r="DC27" s="89"/>
      <c r="DD27" s="89"/>
      <c r="DE27" s="89"/>
      <c r="DF27" s="89"/>
      <c r="DG27" s="89"/>
      <c r="DH27" s="89"/>
      <c r="DI27" s="89"/>
      <c r="DJ27" s="89"/>
      <c r="DK27" s="89"/>
      <c r="DL27" s="12"/>
      <c r="DM27" s="12"/>
      <c r="DN27" s="89"/>
      <c r="DO27" s="89"/>
      <c r="DP27" s="89"/>
      <c r="DQ27" s="89"/>
      <c r="DR27" s="89"/>
      <c r="DS27" s="89"/>
      <c r="DT27" s="89"/>
      <c r="DU27" s="89"/>
      <c r="DV27" s="89"/>
      <c r="DW27" s="89"/>
      <c r="DX27" s="89"/>
      <c r="DY27" s="89"/>
      <c r="DZ27"/>
    </row>
    <row r="28" spans="1:130" s="12" customFormat="1" ht="15.6">
      <c r="A28" s="91"/>
      <c r="B28" s="28"/>
      <c r="C28" s="9"/>
      <c r="D28" s="9"/>
      <c r="E28" s="10"/>
      <c r="F28" s="11"/>
      <c r="G28" s="9"/>
      <c r="H28" s="13"/>
      <c r="I28" s="10"/>
      <c r="J28" s="11"/>
      <c r="K28" s="9"/>
      <c r="L28" s="9"/>
      <c r="M28" s="10"/>
      <c r="N28" s="11"/>
      <c r="O28" s="9"/>
      <c r="P28" s="13"/>
      <c r="Q28" s="10"/>
      <c r="R28" s="11"/>
      <c r="S28" s="9"/>
      <c r="T28" s="9"/>
      <c r="U28" s="10"/>
      <c r="V28" s="11"/>
      <c r="W28" s="9"/>
      <c r="X28" s="13"/>
      <c r="Y28" s="10"/>
      <c r="Z28" s="11"/>
      <c r="AA28" s="9"/>
      <c r="AB28" s="9"/>
      <c r="AC28" s="10"/>
      <c r="AD28" s="11"/>
      <c r="AE28" s="9"/>
      <c r="AF28" s="13"/>
      <c r="AG28" s="10"/>
      <c r="AH28" s="11"/>
      <c r="AI28" s="9"/>
      <c r="AJ28" s="9"/>
      <c r="AK28" s="10"/>
      <c r="AL28" s="11"/>
      <c r="AM28" s="9"/>
      <c r="AN28" s="13"/>
      <c r="AO28" s="10"/>
      <c r="AP28" s="11"/>
      <c r="AQ28" s="9"/>
      <c r="AR28" s="9"/>
      <c r="AS28" s="10"/>
      <c r="AT28" s="11"/>
      <c r="AU28" s="9"/>
      <c r="AV28" s="13"/>
      <c r="AW28" s="10"/>
      <c r="AX28" s="11"/>
      <c r="AY28" s="9"/>
      <c r="AZ28" s="9"/>
      <c r="BA28" s="10"/>
      <c r="BB28" s="11"/>
      <c r="BC28" s="9"/>
      <c r="BD28" s="13"/>
      <c r="BE28" s="10"/>
      <c r="BF28" s="11"/>
      <c r="BG28" s="9"/>
      <c r="BH28" s="9"/>
      <c r="BI28" s="10"/>
      <c r="BJ28" s="11"/>
      <c r="BK28" s="9"/>
      <c r="BL28" s="13"/>
      <c r="BM28" s="10"/>
      <c r="BN28" s="11"/>
      <c r="BO28" s="9"/>
      <c r="BP28" s="9"/>
      <c r="BQ28" s="10"/>
      <c r="BR28" s="11"/>
      <c r="BS28" s="9"/>
      <c r="BT28" s="13"/>
      <c r="BU28" s="10"/>
      <c r="BV28" s="11"/>
      <c r="BW28" s="9"/>
      <c r="BX28" s="9"/>
      <c r="BY28" s="10"/>
      <c r="BZ28" s="11"/>
      <c r="CA28" s="9"/>
      <c r="CB28" s="13"/>
      <c r="CC28" s="10"/>
      <c r="CD28" s="11"/>
      <c r="CE28" s="9"/>
      <c r="CF28" s="9"/>
      <c r="CG28" s="10"/>
      <c r="CH28" s="11"/>
      <c r="CI28" s="9"/>
      <c r="CJ28" s="13"/>
      <c r="CK28" s="10"/>
      <c r="CL28" s="11"/>
      <c r="CM28" s="9"/>
      <c r="CN28" s="9"/>
      <c r="CO28" s="10"/>
      <c r="CP28" s="11"/>
      <c r="CQ28" s="9"/>
      <c r="CR28" s="13"/>
      <c r="CS28" s="10"/>
      <c r="CT28" s="11"/>
      <c r="CY28" s="16"/>
      <c r="CZ28" s="89"/>
      <c r="DA28" s="89"/>
      <c r="DB28" s="89"/>
      <c r="DC28" s="89"/>
      <c r="DD28" s="89"/>
      <c r="DE28" s="89"/>
      <c r="DF28" s="89"/>
      <c r="DG28" s="89"/>
      <c r="DH28" s="89"/>
      <c r="DI28" s="89"/>
      <c r="DJ28" s="89"/>
      <c r="DK28" s="89"/>
      <c r="DN28" s="89"/>
      <c r="DO28" s="89"/>
      <c r="DP28" s="89"/>
      <c r="DQ28" s="89"/>
      <c r="DR28" s="89"/>
      <c r="DS28" s="89"/>
      <c r="DT28" s="89"/>
      <c r="DU28" s="89"/>
      <c r="DV28" s="89"/>
      <c r="DW28" s="89"/>
      <c r="DX28" s="89"/>
      <c r="DY28" s="89"/>
      <c r="DZ28"/>
    </row>
    <row r="29" spans="1:130" s="12" customFormat="1" ht="15" customHeight="1">
      <c r="A29" s="99"/>
      <c r="B29" s="31" t="s">
        <v>6</v>
      </c>
      <c r="C29" s="21">
        <f>+CZ29</f>
        <v>368663</v>
      </c>
      <c r="D29" s="21">
        <f ca="1">OFFSET(CZ29,0,14,1,1)</f>
        <v>331372</v>
      </c>
      <c r="E29" s="21">
        <f ca="1">SUM(D29-C29)</f>
        <v>-37291</v>
      </c>
      <c r="F29" s="22">
        <f ca="1">IF(E29=0,0,IF(C29=0,1,E29/C29))</f>
        <v>-0.10115200060760098</v>
      </c>
      <c r="G29" s="21">
        <f>SUMIF($C$6:F$6,G$5,$C29:F29)</f>
        <v>368663</v>
      </c>
      <c r="H29" s="21">
        <f ca="1">SUMIF($C$6:G$6,H$5,$C29:G29)</f>
        <v>331372</v>
      </c>
      <c r="I29" s="21">
        <f ca="1">SUM(H29-G29)</f>
        <v>-37291</v>
      </c>
      <c r="J29" s="22">
        <f ca="1">IF(I29=0,0,IF(G29=0,1,I29/G29))</f>
        <v>-0.10115200060760098</v>
      </c>
      <c r="K29" s="21">
        <f>+DA29</f>
        <v>344671</v>
      </c>
      <c r="L29" s="21">
        <f ca="1">OFFSET(DA29,0,14,1,1)</f>
        <v>295402</v>
      </c>
      <c r="M29" s="21">
        <f ca="1">SUM(L29-K29)</f>
        <v>-49269</v>
      </c>
      <c r="N29" s="22">
        <f ca="1">IF(M29=0,0,IF(K29=0,1,M29/K29))</f>
        <v>-0.14294501132964479</v>
      </c>
      <c r="O29" s="21">
        <f>SUMIF($C$6:N$6,O$5,$C29:N29)</f>
        <v>713334</v>
      </c>
      <c r="P29" s="21">
        <f ca="1">SUMIF($C$6:O$6,P$5,$C29:O29)</f>
        <v>626774</v>
      </c>
      <c r="Q29" s="21">
        <f ca="1">SUM(P29-O29)</f>
        <v>-86560</v>
      </c>
      <c r="R29" s="22">
        <f ca="1">IF(Q29=0,0,IF(O29=0,1,Q29/O29))</f>
        <v>-0.12134568098534487</v>
      </c>
      <c r="S29" s="21">
        <f>+DB29</f>
        <v>437544</v>
      </c>
      <c r="T29" s="21">
        <f ca="1">OFFSET(DB29,0,14,1,1)</f>
        <v>395639</v>
      </c>
      <c r="U29" s="21">
        <f ca="1">SUM(T29-S29)</f>
        <v>-41905</v>
      </c>
      <c r="V29" s="22">
        <f ca="1">IF(U29=0,0,IF(S29=0,1,U29/S29))</f>
        <v>-9.5773225092790668E-2</v>
      </c>
      <c r="W29" s="21">
        <f>SUMIF($C$6:V$6,W$5,$C29:V29)</f>
        <v>1150878</v>
      </c>
      <c r="X29" s="21">
        <f ca="1">SUMIF($C$6:W$6,X$5,$C29:W29)</f>
        <v>1022413</v>
      </c>
      <c r="Y29" s="21">
        <f ca="1">SUM(X29-W29)</f>
        <v>-128465</v>
      </c>
      <c r="Z29" s="22">
        <f ca="1">IF(Y29=0,0,IF(W29=0,1,Y29/W29))</f>
        <v>-0.11162347355671061</v>
      </c>
      <c r="AA29" s="21">
        <f>+DC29</f>
        <v>433902</v>
      </c>
      <c r="AB29" s="21">
        <f ca="1">OFFSET(DC29,0,14,1,1)</f>
        <v>375143</v>
      </c>
      <c r="AC29" s="21">
        <f ca="1">SUM(AB29-AA29)</f>
        <v>-58759</v>
      </c>
      <c r="AD29" s="22">
        <f ca="1">IF(AC29=0,0,IF(AA29=0,1,AC29/AA29))</f>
        <v>-0.13541997962673599</v>
      </c>
      <c r="AE29" s="21">
        <f>SUMIF($C$6:AD$6,AE$5,$C29:AD29)</f>
        <v>1584780</v>
      </c>
      <c r="AF29" s="21">
        <f ca="1">SUMIF($C$6:AE$6,AF$5,$C29:AE29)</f>
        <v>1397556</v>
      </c>
      <c r="AG29" s="21">
        <f ca="1">SUM(AF29-AE29)</f>
        <v>-187224</v>
      </c>
      <c r="AH29" s="22">
        <f ca="1">IF(AG29=0,0,IF(AE29=0,1,AG29/AE29))</f>
        <v>-0.11813879529019801</v>
      </c>
      <c r="AI29" s="21">
        <f>+DD29</f>
        <v>475776</v>
      </c>
      <c r="AJ29" s="21">
        <f ca="1">OFFSET(DD29,0,14,1,1)</f>
        <v>430733</v>
      </c>
      <c r="AK29" s="21">
        <f ca="1">SUM(AJ29-AI29)</f>
        <v>-45043</v>
      </c>
      <c r="AL29" s="22">
        <f ca="1">IF(AK29=0,0,IF(AI29=0,1,AK29/AI29))</f>
        <v>-9.4672703120796342E-2</v>
      </c>
      <c r="AM29" s="21">
        <f>SUMIF($C$6:AL$6,AM$5,$C29:AL29)</f>
        <v>2060556</v>
      </c>
      <c r="AN29" s="21">
        <f ca="1">SUMIF($C$6:AM$6,AN$5,$C29:AM29)</f>
        <v>1828289</v>
      </c>
      <c r="AO29" s="21">
        <f ca="1">SUM(AN29-AM29)</f>
        <v>-232267</v>
      </c>
      <c r="AP29" s="22">
        <f ca="1">IF(AO29=0,0,IF(AM29=0,1,AO29/AM29))</f>
        <v>-0.11272054726976602</v>
      </c>
      <c r="AQ29" s="21">
        <f>+DE29</f>
        <v>504830</v>
      </c>
      <c r="AR29" s="21">
        <f ca="1">OFFSET(DE29,0,14,1,1)</f>
        <v>495246</v>
      </c>
      <c r="AS29" s="21">
        <f ca="1">SUM(AR29-AQ29)</f>
        <v>-9584</v>
      </c>
      <c r="AT29" s="22">
        <f ca="1">IF(AS29=0,0,IF(AQ29=0,1,AS29/AQ29))</f>
        <v>-1.8984608680149753E-2</v>
      </c>
      <c r="AU29" s="21">
        <f>SUMIF($C$6:AT$6,AU$5,$C29:AT29)</f>
        <v>2565386</v>
      </c>
      <c r="AV29" s="21">
        <f ca="1">SUMIF($C$6:AU$6,AV$5,$C29:AU29)</f>
        <v>2323535</v>
      </c>
      <c r="AW29" s="21">
        <f ca="1">SUM(AV29-AU29)</f>
        <v>-241851</v>
      </c>
      <c r="AX29" s="22">
        <f ca="1">IF(AW29=0,0,IF(AU29=0,1,AW29/AU29))</f>
        <v>-9.4274701740790667E-2</v>
      </c>
      <c r="AY29" s="21">
        <f>+DF29</f>
        <v>662850</v>
      </c>
      <c r="AZ29" s="21">
        <f ca="1">OFFSET(DF29,0,14,1,1)</f>
        <v>611194</v>
      </c>
      <c r="BA29" s="21">
        <f ca="1">SUM(AZ29-AY29)</f>
        <v>-51656</v>
      </c>
      <c r="BB29" s="22">
        <f ca="1">IF(BA29=0,0,IF(AY29=0,1,BA29/AY29))</f>
        <v>-7.7930150109376178E-2</v>
      </c>
      <c r="BC29" s="21">
        <f>SUMIF($C$6:BB$6,BC$5,$C29:BB29)</f>
        <v>3228236</v>
      </c>
      <c r="BD29" s="21">
        <f ca="1">SUMIF($C$6:BC$6,BD$5,$C29:BC29)</f>
        <v>2934729</v>
      </c>
      <c r="BE29" s="21">
        <f ca="1">SUM(BD29-BC29)</f>
        <v>-293507</v>
      </c>
      <c r="BF29" s="22">
        <f ca="1">IF(BE29=0,0,IF(BC29=0,1,BE29/BC29))</f>
        <v>-9.0918693676670478E-2</v>
      </c>
      <c r="BG29" s="21">
        <f>+DG29</f>
        <v>652150</v>
      </c>
      <c r="BH29" s="21">
        <f ca="1">OFFSET(DG29,0,14,1,1)</f>
        <v>637918</v>
      </c>
      <c r="BI29" s="21">
        <f ca="1">SUM(BH29-BG29)</f>
        <v>-14232</v>
      </c>
      <c r="BJ29" s="22">
        <f ca="1">IF(BI29=0,0,IF(BG29=0,1,BI29/BG29))</f>
        <v>-2.1823200184006748E-2</v>
      </c>
      <c r="BK29" s="21">
        <f>SUMIF($C$6:BJ$6,BK$5,$C29:BJ29)</f>
        <v>3880386</v>
      </c>
      <c r="BL29" s="21">
        <f ca="1">SUMIF($C$6:BK$6,BL$5,$C29:BK29)</f>
        <v>3572647</v>
      </c>
      <c r="BM29" s="21">
        <f ca="1">SUM(BL29-BK29)</f>
        <v>-307739</v>
      </c>
      <c r="BN29" s="22">
        <f ca="1">IF(BM29=0,0,IF(BK29=0,1,BM29/BK29))</f>
        <v>-7.9306285508709704E-2</v>
      </c>
      <c r="BO29" s="21">
        <f>+DH29</f>
        <v>472062</v>
      </c>
      <c r="BP29" s="21">
        <f ca="1">OFFSET(DH29,0,14,1,1)</f>
        <v>469980</v>
      </c>
      <c r="BQ29" s="21">
        <f ca="1">SUM(BP29-BO29)</f>
        <v>-2082</v>
      </c>
      <c r="BR29" s="22">
        <f ca="1">IF(BQ29=0,0,IF(BO29=0,1,BQ29/BO29))</f>
        <v>-4.4104376120085919E-3</v>
      </c>
      <c r="BS29" s="21">
        <f>SUMIF($C$6:BR$6,BS$5,$C29:BR29)</f>
        <v>4352448</v>
      </c>
      <c r="BT29" s="21">
        <f ca="1">SUMIF($C$6:BS$6,BT$5,$C29:BS29)</f>
        <v>4042627</v>
      </c>
      <c r="BU29" s="21">
        <f ca="1">SUM(BT29-BS29)</f>
        <v>-309821</v>
      </c>
      <c r="BV29" s="22">
        <f ca="1">IF(BU29=0,0,IF(BS29=0,1,BU29/BS29))</f>
        <v>-7.1183159454173833E-2</v>
      </c>
      <c r="BW29" s="21">
        <f>+DI29</f>
        <v>413997</v>
      </c>
      <c r="BX29" s="21">
        <f ca="1">OFFSET(DI29,0,14,1,1)</f>
        <v>459825</v>
      </c>
      <c r="BY29" s="21">
        <f ca="1">SUM(BX29-BW29)</f>
        <v>45828</v>
      </c>
      <c r="BZ29" s="22">
        <f ca="1">IF(BY29=0,0,IF(BW29=0,1,BY29/BW29))</f>
        <v>0.11069645432213276</v>
      </c>
      <c r="CA29" s="21">
        <f>SUMIF($C$6:BZ$6,CA$5,$C29:BZ29)</f>
        <v>4766445</v>
      </c>
      <c r="CB29" s="21">
        <f ca="1">SUMIF($C$6:CA$6,CB$5,$C29:CA29)</f>
        <v>4502452</v>
      </c>
      <c r="CC29" s="21">
        <f ca="1">SUM(CB29-CA29)</f>
        <v>-263993</v>
      </c>
      <c r="CD29" s="22">
        <f ca="1">IF(CC29=0,0,IF(CA29=0,1,CC29/CA29))</f>
        <v>-5.5385722482898678E-2</v>
      </c>
      <c r="CE29" s="21">
        <f>+DJ29</f>
        <v>391854</v>
      </c>
      <c r="CF29" s="21">
        <f ca="1">OFFSET(DJ29,0,14,1,1)</f>
        <v>422178</v>
      </c>
      <c r="CG29" s="21">
        <f ca="1">SUM(CF29-CE29)</f>
        <v>30324</v>
      </c>
      <c r="CH29" s="22">
        <f ca="1">IF(CG29=0,0,IF(CE29=0,1,CG29/CE29))</f>
        <v>7.7385965180909219E-2</v>
      </c>
      <c r="CI29" s="21">
        <f>SUMIF($C$6:CH$6,CI$5,$C29:CH29)</f>
        <v>5158299</v>
      </c>
      <c r="CJ29" s="21">
        <f ca="1">SUMIF($C$6:CI$6,CJ$5,$C29:CI29)</f>
        <v>4924630</v>
      </c>
      <c r="CK29" s="21">
        <f ca="1">SUM(CJ29-CI29)</f>
        <v>-233669</v>
      </c>
      <c r="CL29" s="22">
        <f ca="1">IF(CK29=0,0,IF(CI29=0,1,CK29/CI29))</f>
        <v>-4.5299622995875193E-2</v>
      </c>
      <c r="CM29" s="21">
        <f>+DK29</f>
        <v>385420</v>
      </c>
      <c r="CN29" s="21">
        <f ca="1">OFFSET(DK29,0,14,1,1)</f>
        <v>369142</v>
      </c>
      <c r="CO29" s="21">
        <f ca="1">SUM(CN29-CM29)</f>
        <v>-16278</v>
      </c>
      <c r="CP29" s="22">
        <f ca="1">IF(CO29=0,0,IF(CM29=0,1,CO29/CM29))</f>
        <v>-4.2234445539930464E-2</v>
      </c>
      <c r="CQ29" s="21">
        <f>SUMIF($C$6:CP$6,CQ$5,$C29:CP29)</f>
        <v>5543719</v>
      </c>
      <c r="CR29" s="21">
        <f ca="1">SUMIF($C$6:CQ$6,CR$5,$C29:CQ29)</f>
        <v>5293772</v>
      </c>
      <c r="CS29" s="21">
        <f ca="1">SUM(CR29-CQ29)</f>
        <v>-249947</v>
      </c>
      <c r="CT29" s="22">
        <f ca="1">IF(CS29=0,0,IF(CQ29=0,1,CS29/CQ29))</f>
        <v>-4.5086520438716318E-2</v>
      </c>
      <c r="CW29" s="12" t="s">
        <v>14</v>
      </c>
      <c r="CX29" s="81" t="s">
        <v>6</v>
      </c>
      <c r="CZ29" s="88">
        <f>SUMIF(PB!$A$73:$A$78,'2006-2007'!CZ$7,PB!D$73:D$78)</f>
        <v>368663</v>
      </c>
      <c r="DA29" s="88">
        <f>SUMIF(PB!$A$73:$A$78,'2006-2007'!DA$7,PB!E$73:E$78)</f>
        <v>344671</v>
      </c>
      <c r="DB29" s="88">
        <f>SUMIF(PB!$A$73:$A$78,'2006-2007'!DB$7,PB!F$73:F$78)</f>
        <v>437544</v>
      </c>
      <c r="DC29" s="88">
        <f>SUMIF(PB!$A$73:$A$78,'2006-2007'!DC$7,PB!G$73:G$78)</f>
        <v>433902</v>
      </c>
      <c r="DD29" s="88">
        <f>SUMIF(PB!$A$73:$A$78,'2006-2007'!DD$7,PB!H$73:H$78)</f>
        <v>475776</v>
      </c>
      <c r="DE29" s="88">
        <f>SUMIF(PB!$A$73:$A$78,'2006-2007'!DE$7,PB!I$73:I$78)</f>
        <v>504830</v>
      </c>
      <c r="DF29" s="88">
        <f>SUMIF(PB!$A$73:$A$78,'2006-2007'!DF$7,PB!J$73:J$78)</f>
        <v>662850</v>
      </c>
      <c r="DG29" s="88">
        <f>SUMIF(PB!$A$73:$A$78,'2006-2007'!DG$7,PB!K$73:K$78)</f>
        <v>652150</v>
      </c>
      <c r="DH29" s="88">
        <f>SUMIF(PB!$A$73:$A$78,'2006-2007'!DH$7,PB!L$73:L$78)</f>
        <v>472062</v>
      </c>
      <c r="DI29" s="88">
        <f>SUMIF(PB!$A$73:$A$78,'2006-2007'!DI$7,PB!M$73:M$78)</f>
        <v>413997</v>
      </c>
      <c r="DJ29" s="88">
        <f>SUMIF(PB!$A$73:$A$78,'2006-2007'!DJ$7,PB!N$73:N$78)</f>
        <v>391854</v>
      </c>
      <c r="DK29" s="88">
        <f>SUMIF(PB!$A$73:$A$78,'2006-2007'!DK$7,PB!O$73:O$78)</f>
        <v>385420</v>
      </c>
      <c r="DN29" s="88">
        <f>SUMIF(PB!$A$73:$A$78,'2006-2007'!DN$7,PB!D$73:D$78)</f>
        <v>331372</v>
      </c>
      <c r="DO29" s="88">
        <f>SUMIF(PB!$A$73:$A$78,'2006-2007'!DO$7,PB!E$73:E$78)</f>
        <v>295402</v>
      </c>
      <c r="DP29" s="88">
        <f>SUMIF(PB!$A$73:$A$78,'2006-2007'!DP$7,PB!F$73:F$78)</f>
        <v>395639</v>
      </c>
      <c r="DQ29" s="88">
        <f>SUMIF(PB!$A$73:$A$78,'2006-2007'!DQ$7,PB!G$73:G$78)</f>
        <v>375143</v>
      </c>
      <c r="DR29" s="88">
        <f>SUMIF(PB!$A$73:$A$78,'2006-2007'!DR$7,PB!H$73:H$78)</f>
        <v>430733</v>
      </c>
      <c r="DS29" s="88">
        <f>SUMIF(PB!$A$73:$A$78,'2006-2007'!DS$7,PB!I$73:I$78)</f>
        <v>495246</v>
      </c>
      <c r="DT29" s="88">
        <f>SUMIF(PB!$A$73:$A$78,'2006-2007'!DT$7,PB!J$73:J$78)</f>
        <v>611194</v>
      </c>
      <c r="DU29" s="88">
        <f>SUMIF(PB!$A$73:$A$78,'2006-2007'!DU$7,PB!K$73:K$78)</f>
        <v>637918</v>
      </c>
      <c r="DV29" s="88">
        <f>SUMIF(PB!$A$73:$A$78,'2006-2007'!DV$7,PB!L$73:L$78)</f>
        <v>469980</v>
      </c>
      <c r="DW29" s="88">
        <f>SUMIF(PB!$A$73:$A$78,'2006-2007'!DW$7,PB!M$73:M$78)</f>
        <v>459825</v>
      </c>
      <c r="DX29" s="88">
        <f>SUMIF(PB!$A$73:$A$78,'2006-2007'!DX$7,PB!N$73:N$78)</f>
        <v>422178</v>
      </c>
      <c r="DY29" s="88">
        <f>SUMIF(PB!$A$73:$A$78,'2006-2007'!DY$7,PB!O$73:O$78)</f>
        <v>369142</v>
      </c>
      <c r="DZ29"/>
    </row>
    <row r="30" spans="1:130" s="12" customFormat="1" ht="15.6">
      <c r="A30" s="101" t="str">
        <f>+CW31</f>
        <v>Peace Bridge</v>
      </c>
      <c r="B30" s="29" t="s">
        <v>7</v>
      </c>
      <c r="C30" s="21">
        <f>+CZ30</f>
        <v>107437</v>
      </c>
      <c r="D30" s="21">
        <f ca="1">OFFSET(CZ30,0,14,1,1)</f>
        <v>109092</v>
      </c>
      <c r="E30" s="21">
        <f ca="1">SUM(D30-C30)</f>
        <v>1655</v>
      </c>
      <c r="F30" s="22">
        <f ca="1">IF(E30=0,0,IF(C30=0,1,E30/C30))</f>
        <v>1.5404376518331674E-2</v>
      </c>
      <c r="G30" s="21">
        <f>SUMIF($C$6:F$6,G$5,$C30:F30)</f>
        <v>107437</v>
      </c>
      <c r="H30" s="21">
        <f ca="1">SUMIF($C$6:G$6,H$5,$C30:G30)</f>
        <v>109092</v>
      </c>
      <c r="I30" s="21">
        <f ca="1">SUM(H30-G30)</f>
        <v>1655</v>
      </c>
      <c r="J30" s="22">
        <f ca="1">IF(I30=0,0,IF(G30=0,1,I30/G30))</f>
        <v>1.5404376518331674E-2</v>
      </c>
      <c r="K30" s="21">
        <f>+DA30</f>
        <v>103445</v>
      </c>
      <c r="L30" s="21">
        <f ca="1">OFFSET(DA30,0,14,1,1)</f>
        <v>102028</v>
      </c>
      <c r="M30" s="21">
        <f ca="1">SUM(L30-K30)</f>
        <v>-1417</v>
      </c>
      <c r="N30" s="22">
        <f ca="1">IF(M30=0,0,IF(K30=0,1,M30/K30))</f>
        <v>-1.3698100439847262E-2</v>
      </c>
      <c r="O30" s="21">
        <f>SUMIF($C$6:N$6,O$5,$C30:N30)</f>
        <v>210882</v>
      </c>
      <c r="P30" s="21">
        <f ca="1">SUMIF($C$6:O$6,P$5,$C30:O30)</f>
        <v>211120</v>
      </c>
      <c r="Q30" s="21">
        <f ca="1">SUM(P30-O30)</f>
        <v>238</v>
      </c>
      <c r="R30" s="22">
        <f ca="1">IF(Q30=0,0,IF(O30=0,1,Q30/O30))</f>
        <v>1.1285932417181173E-3</v>
      </c>
      <c r="S30" s="21">
        <f>+DB30</f>
        <v>118803</v>
      </c>
      <c r="T30" s="21">
        <f ca="1">OFFSET(DB30,0,14,1,1)</f>
        <v>116778</v>
      </c>
      <c r="U30" s="21">
        <f ca="1">SUM(T30-S30)</f>
        <v>-2025</v>
      </c>
      <c r="V30" s="22">
        <f ca="1">IF(U30=0,0,IF(S30=0,1,U30/S30))</f>
        <v>-1.7045024115552639E-2</v>
      </c>
      <c r="W30" s="21">
        <f>SUMIF($C$6:V$6,W$5,$C30:V30)</f>
        <v>329685</v>
      </c>
      <c r="X30" s="21">
        <f ca="1">SUMIF($C$6:W$6,X$5,$C30:W30)</f>
        <v>327898</v>
      </c>
      <c r="Y30" s="21">
        <f ca="1">SUM(X30-W30)</f>
        <v>-1787</v>
      </c>
      <c r="Z30" s="22">
        <f ca="1">IF(Y30=0,0,IF(W30=0,1,Y30/W30))</f>
        <v>-5.4203254621835997E-3</v>
      </c>
      <c r="AA30" s="21">
        <f>+DC30</f>
        <v>104740</v>
      </c>
      <c r="AB30" s="21">
        <f ca="1">OFFSET(DC30,0,14,1,1)</f>
        <v>109504</v>
      </c>
      <c r="AC30" s="21">
        <f ca="1">SUM(AB30-AA30)</f>
        <v>4764</v>
      </c>
      <c r="AD30" s="22">
        <f ca="1">IF(AC30=0,0,IF(AA30=0,1,AC30/AA30))</f>
        <v>4.5484055757112854E-2</v>
      </c>
      <c r="AE30" s="21">
        <f>SUMIF($C$6:AD$6,AE$5,$C30:AD30)</f>
        <v>434425</v>
      </c>
      <c r="AF30" s="21">
        <f ca="1">SUMIF($C$6:AE$6,AF$5,$C30:AE30)</f>
        <v>437402</v>
      </c>
      <c r="AG30" s="21">
        <f ca="1">SUM(AF30-AE30)</f>
        <v>2977</v>
      </c>
      <c r="AH30" s="22">
        <f ca="1">IF(AG30=0,0,IF(AE30=0,1,AG30/AE30))</f>
        <v>6.852736375668988E-3</v>
      </c>
      <c r="AI30" s="21">
        <f>+DD30</f>
        <v>116765</v>
      </c>
      <c r="AJ30" s="21">
        <f ca="1">OFFSET(DD30,0,14,1,1)</f>
        <v>118317</v>
      </c>
      <c r="AK30" s="21">
        <f ca="1">SUM(AJ30-AI30)</f>
        <v>1552</v>
      </c>
      <c r="AL30" s="22">
        <f ca="1">IF(AK30=0,0,IF(AI30=0,1,AK30/AI30))</f>
        <v>1.3291654177193508E-2</v>
      </c>
      <c r="AM30" s="21">
        <f>SUMIF($C$6:AL$6,AM$5,$C30:AL30)</f>
        <v>551190</v>
      </c>
      <c r="AN30" s="21">
        <f ca="1">SUMIF($C$6:AM$6,AN$5,$C30:AM30)</f>
        <v>555719</v>
      </c>
      <c r="AO30" s="21">
        <f ca="1">SUM(AN30-AM30)</f>
        <v>4529</v>
      </c>
      <c r="AP30" s="22">
        <f ca="1">IF(AO30=0,0,IF(AM30=0,1,AO30/AM30))</f>
        <v>8.2167673578983653E-3</v>
      </c>
      <c r="AQ30" s="21">
        <f>+DE30</f>
        <v>114739</v>
      </c>
      <c r="AR30" s="21">
        <f ca="1">OFFSET(DE30,0,14,1,1)</f>
        <v>109997</v>
      </c>
      <c r="AS30" s="21">
        <f ca="1">SUM(AR30-AQ30)</f>
        <v>-4742</v>
      </c>
      <c r="AT30" s="22">
        <f ca="1">IF(AS30=0,0,IF(AQ30=0,1,AS30/AQ30))</f>
        <v>-4.1328580517522376E-2</v>
      </c>
      <c r="AU30" s="21">
        <f>SUMIF($C$6:AT$6,AU$5,$C30:AT30)</f>
        <v>665929</v>
      </c>
      <c r="AV30" s="21">
        <f ca="1">SUMIF($C$6:AU$6,AV$5,$C30:AU30)</f>
        <v>665716</v>
      </c>
      <c r="AW30" s="21">
        <f ca="1">SUM(AV30-AU30)</f>
        <v>-213</v>
      </c>
      <c r="AX30" s="22">
        <f ca="1">IF(AW30=0,0,IF(AU30=0,1,AW30/AU30))</f>
        <v>-3.1985391836066609E-4</v>
      </c>
      <c r="AY30" s="21">
        <f>+DF30</f>
        <v>100335</v>
      </c>
      <c r="AZ30" s="21">
        <f ca="1">OFFSET(DF30,0,14,1,1)</f>
        <v>105296</v>
      </c>
      <c r="BA30" s="21">
        <f ca="1">SUM(AZ30-AY30)</f>
        <v>4961</v>
      </c>
      <c r="BB30" s="22">
        <f ca="1">IF(BA30=0,0,IF(AY30=0,1,BA30/AY30))</f>
        <v>4.9444361389345694E-2</v>
      </c>
      <c r="BC30" s="21">
        <f>SUMIF($C$6:BB$6,BC$5,$C30:BB30)</f>
        <v>766264</v>
      </c>
      <c r="BD30" s="21">
        <f ca="1">SUMIF($C$6:BC$6,BD$5,$C30:BC30)</f>
        <v>771012</v>
      </c>
      <c r="BE30" s="21">
        <f ca="1">SUM(BD30-BC30)</f>
        <v>4748</v>
      </c>
      <c r="BF30" s="22">
        <f ca="1">IF(BE30=0,0,IF(BC30=0,1,BE30/BC30))</f>
        <v>6.1962978816700251E-3</v>
      </c>
      <c r="BG30" s="21">
        <f>+DG30</f>
        <v>116220</v>
      </c>
      <c r="BH30" s="21">
        <f ca="1">OFFSET(DG30,0,14,1,1)</f>
        <v>113467</v>
      </c>
      <c r="BI30" s="21">
        <f ca="1">SUM(BH30-BG30)</f>
        <v>-2753</v>
      </c>
      <c r="BJ30" s="22">
        <f ca="1">IF(BI30=0,0,IF(BG30=0,1,BI30/BG30))</f>
        <v>-2.3687833419377042E-2</v>
      </c>
      <c r="BK30" s="21">
        <f>SUMIF($C$6:BJ$6,BK$5,$C30:BJ30)</f>
        <v>882484</v>
      </c>
      <c r="BL30" s="21">
        <f ca="1">SUMIF($C$6:BK$6,BL$5,$C30:BK30)</f>
        <v>884479</v>
      </c>
      <c r="BM30" s="21">
        <f ca="1">SUM(BL30-BK30)</f>
        <v>1995</v>
      </c>
      <c r="BN30" s="22">
        <f ca="1">IF(BM30=0,0,IF(BK30=0,1,BM30/BK30))</f>
        <v>2.2606642160084489E-3</v>
      </c>
      <c r="BO30" s="21">
        <f>+DH30</f>
        <v>106703</v>
      </c>
      <c r="BP30" s="21">
        <f ca="1">OFFSET(DH30,0,14,1,1)</f>
        <v>103879</v>
      </c>
      <c r="BQ30" s="21">
        <f ca="1">SUM(BP30-BO30)</f>
        <v>-2824</v>
      </c>
      <c r="BR30" s="22">
        <f ca="1">IF(BQ30=0,0,IF(BO30=0,1,BQ30/BO30))</f>
        <v>-2.6465985023851252E-2</v>
      </c>
      <c r="BS30" s="21">
        <f>SUMIF($C$6:BR$6,BS$5,$C30:BR30)</f>
        <v>989187</v>
      </c>
      <c r="BT30" s="21">
        <f ca="1">SUMIF($C$6:BS$6,BT$5,$C30:BS30)</f>
        <v>988358</v>
      </c>
      <c r="BU30" s="21">
        <f ca="1">SUM(BT30-BS30)</f>
        <v>-829</v>
      </c>
      <c r="BV30" s="22">
        <f ca="1">IF(BU30=0,0,IF(BS30=0,1,BU30/BS30))</f>
        <v>-8.3806196401691488E-4</v>
      </c>
      <c r="BW30" s="21">
        <f>+DI30</f>
        <v>106697</v>
      </c>
      <c r="BX30" s="21">
        <f ca="1">OFFSET(DI30,0,14,1,1)</f>
        <v>120574</v>
      </c>
      <c r="BY30" s="21">
        <f ca="1">SUM(BX30-BW30)</f>
        <v>13877</v>
      </c>
      <c r="BZ30" s="22">
        <f ca="1">IF(BY30=0,0,IF(BW30=0,1,BY30/BW30))</f>
        <v>0.13005988921900336</v>
      </c>
      <c r="CA30" s="21">
        <f>SUMIF($C$6:BZ$6,CA$5,$C30:BZ30)</f>
        <v>1095884</v>
      </c>
      <c r="CB30" s="21">
        <f ca="1">SUMIF($C$6:CA$6,CB$5,$C30:CA30)</f>
        <v>1108932</v>
      </c>
      <c r="CC30" s="21">
        <f ca="1">SUM(CB30-CA30)</f>
        <v>13048</v>
      </c>
      <c r="CD30" s="22">
        <f ca="1">IF(CC30=0,0,IF(CA30=0,1,CC30/CA30))</f>
        <v>1.1906369652262466E-2</v>
      </c>
      <c r="CE30" s="21">
        <f>+DJ30</f>
        <v>109395</v>
      </c>
      <c r="CF30" s="21">
        <f ca="1">OFFSET(DJ30,0,14,1,1)</f>
        <v>109590</v>
      </c>
      <c r="CG30" s="21">
        <f ca="1">SUM(CF30-CE30)</f>
        <v>195</v>
      </c>
      <c r="CH30" s="22">
        <f ca="1">IF(CG30=0,0,IF(CE30=0,1,CG30/CE30))</f>
        <v>1.7825311942959001E-3</v>
      </c>
      <c r="CI30" s="21">
        <f>SUMIF($C$6:CH$6,CI$5,$C30:CH30)</f>
        <v>1205279</v>
      </c>
      <c r="CJ30" s="21">
        <f ca="1">SUMIF($C$6:CI$6,CJ$5,$C30:CI30)</f>
        <v>1218522</v>
      </c>
      <c r="CK30" s="21">
        <f ca="1">SUM(CJ30-CI30)</f>
        <v>13243</v>
      </c>
      <c r="CL30" s="22">
        <f ca="1">IF(CK30=0,0,IF(CI30=0,1,CK30/CI30))</f>
        <v>1.0987497500578704E-2</v>
      </c>
      <c r="CM30" s="21">
        <f>+DK30</f>
        <v>96071</v>
      </c>
      <c r="CN30" s="21">
        <f ca="1">OFFSET(DK30,0,14,1,1)</f>
        <v>91675</v>
      </c>
      <c r="CO30" s="21">
        <f ca="1">SUM(CN30-CM30)</f>
        <v>-4396</v>
      </c>
      <c r="CP30" s="22">
        <f ca="1">IF(CO30=0,0,IF(CM30=0,1,CO30/CM30))</f>
        <v>-4.5757824941970004E-2</v>
      </c>
      <c r="CQ30" s="21">
        <f>SUMIF($C$6:CP$6,CQ$5,$C30:CP30)</f>
        <v>1301350</v>
      </c>
      <c r="CR30" s="21">
        <f ca="1">SUMIF($C$6:CQ$6,CR$5,$C30:CQ30)</f>
        <v>1310197</v>
      </c>
      <c r="CS30" s="21">
        <f ca="1">SUM(CR30-CQ30)</f>
        <v>8847</v>
      </c>
      <c r="CT30" s="22">
        <f ca="1">IF(CS30=0,0,IF(CQ30=0,1,CS30/CQ30))</f>
        <v>6.798324816536673E-3</v>
      </c>
      <c r="CW30" s="12" t="s">
        <v>14</v>
      </c>
      <c r="CX30" s="81" t="s">
        <v>7</v>
      </c>
      <c r="CY30" s="16"/>
      <c r="CZ30" s="88">
        <f>SUMIF(PB!$A$87:$A$92,'2006-2007'!CZ$7,PB!D$87:D$92)</f>
        <v>107437</v>
      </c>
      <c r="DA30" s="88">
        <f>SUMIF(PB!$A$87:$A$92,'2006-2007'!DA$7,PB!E$87:E$92)</f>
        <v>103445</v>
      </c>
      <c r="DB30" s="88">
        <f>SUMIF(PB!$A$87:$A$92,'2006-2007'!DB$7,PB!F$87:F$92)</f>
        <v>118803</v>
      </c>
      <c r="DC30" s="88">
        <f>SUMIF(PB!$A$87:$A$92,'2006-2007'!DC$7,PB!G$87:G$92)</f>
        <v>104740</v>
      </c>
      <c r="DD30" s="88">
        <f>SUMIF(PB!$A$87:$A$92,'2006-2007'!DD$7,PB!H$87:H$92)</f>
        <v>116765</v>
      </c>
      <c r="DE30" s="88">
        <f>SUMIF(PB!$A$87:$A$92,'2006-2007'!DE$7,PB!I$87:I$92)</f>
        <v>114739</v>
      </c>
      <c r="DF30" s="88">
        <f>SUMIF(PB!$A$87:$A$92,'2006-2007'!DF$7,PB!J$87:J$92)</f>
        <v>100335</v>
      </c>
      <c r="DG30" s="88">
        <f>SUMIF(PB!$A$87:$A$92,'2006-2007'!DG$7,PB!K$87:K$92)</f>
        <v>116220</v>
      </c>
      <c r="DH30" s="88">
        <f>SUMIF(PB!$A$87:$A$92,'2006-2007'!DH$7,PB!L$87:L$92)</f>
        <v>106703</v>
      </c>
      <c r="DI30" s="88">
        <f>SUMIF(PB!$A$87:$A$92,'2006-2007'!DI$7,PB!M$87:M$92)</f>
        <v>106697</v>
      </c>
      <c r="DJ30" s="88">
        <f>SUMIF(PB!$A$87:$A$92,'2006-2007'!DJ$7,PB!N$87:N$92)</f>
        <v>109395</v>
      </c>
      <c r="DK30" s="88">
        <f>SUMIF(PB!$A$87:$A$92,'2006-2007'!DK$7,PB!O$87:O$92)</f>
        <v>96071</v>
      </c>
      <c r="DN30" s="88">
        <f>SUMIF(PB!$A$87:$A$92,'2006-2007'!DN$7,PB!D$87:D$92)</f>
        <v>109092</v>
      </c>
      <c r="DO30" s="88">
        <f>SUMIF(PB!$A$87:$A$92,'2006-2007'!DO$7,PB!E$87:E$92)</f>
        <v>102028</v>
      </c>
      <c r="DP30" s="88">
        <f>SUMIF(PB!$A$87:$A$92,'2006-2007'!DP$7,PB!F$87:F$92)</f>
        <v>116778</v>
      </c>
      <c r="DQ30" s="88">
        <f>SUMIF(PB!$A$87:$A$92,'2006-2007'!DQ$7,PB!G$87:G$92)</f>
        <v>109504</v>
      </c>
      <c r="DR30" s="88">
        <f>SUMIF(PB!$A$87:$A$92,'2006-2007'!DR$7,PB!H$87:H$92)</f>
        <v>118317</v>
      </c>
      <c r="DS30" s="88">
        <f>SUMIF(PB!$A$87:$A$92,'2006-2007'!DS$7,PB!I$87:I$92)</f>
        <v>109997</v>
      </c>
      <c r="DT30" s="88">
        <f>SUMIF(PB!$A$87:$A$92,'2006-2007'!DT$7,PB!J$87:J$92)</f>
        <v>105296</v>
      </c>
      <c r="DU30" s="88">
        <f>SUMIF(PB!$A$87:$A$92,'2006-2007'!DU$7,PB!K$87:K$92)</f>
        <v>113467</v>
      </c>
      <c r="DV30" s="88">
        <f>SUMIF(PB!$A$87:$A$92,'2006-2007'!DV$7,PB!L$87:L$92)</f>
        <v>103879</v>
      </c>
      <c r="DW30" s="88">
        <f>SUMIF(PB!$A$87:$A$92,'2006-2007'!DW$7,PB!M$87:M$92)</f>
        <v>120574</v>
      </c>
      <c r="DX30" s="88">
        <f>SUMIF(PB!$A$87:$A$92,'2006-2007'!DX$7,PB!N$87:N$92)</f>
        <v>109590</v>
      </c>
      <c r="DY30" s="88">
        <f>SUMIF(PB!$A$87:$A$92,'2006-2007'!DY$7,PB!O$87:O$92)</f>
        <v>91675</v>
      </c>
      <c r="DZ30"/>
    </row>
    <row r="31" spans="1:130" s="12" customFormat="1" ht="15.6">
      <c r="A31" s="100"/>
      <c r="B31" s="29" t="s">
        <v>8</v>
      </c>
      <c r="C31" s="87">
        <f>+CZ31</f>
        <v>2282</v>
      </c>
      <c r="D31" s="87">
        <f ca="1">OFFSET(CZ31,0,14,1,1)</f>
        <v>2330</v>
      </c>
      <c r="E31" s="87">
        <f ca="1">SUM(D31-C31)</f>
        <v>48</v>
      </c>
      <c r="F31" s="22">
        <f ca="1">IF(E31=0,0,IF(C31=0,1,E31/C31))</f>
        <v>2.1034180543382998E-2</v>
      </c>
      <c r="G31" s="87">
        <f>SUMIF($C$6:F$6,G$5,$C31:F31)</f>
        <v>2282</v>
      </c>
      <c r="H31" s="87">
        <f ca="1">SUMIF($C$6:G$6,H$5,$C31:G31)</f>
        <v>2330</v>
      </c>
      <c r="I31" s="87">
        <f ca="1">SUM(H31-G31)</f>
        <v>48</v>
      </c>
      <c r="J31" s="22">
        <f ca="1">IF(I31=0,0,IF(G31=0,1,I31/G31))</f>
        <v>2.1034180543382998E-2</v>
      </c>
      <c r="K31" s="87">
        <f>+DA31</f>
        <v>2254</v>
      </c>
      <c r="L31" s="87">
        <f ca="1">OFFSET(DA31,0,14,1,1)</f>
        <v>2448</v>
      </c>
      <c r="M31" s="87">
        <f ca="1">SUM(L31-K31)</f>
        <v>194</v>
      </c>
      <c r="N31" s="22">
        <f ca="1">IF(M31=0,0,IF(K31=0,1,M31/K31))</f>
        <v>8.6069210292812781E-2</v>
      </c>
      <c r="O31" s="87">
        <f>SUMIF($C$6:N$6,O$5,$C31:N31)</f>
        <v>4536</v>
      </c>
      <c r="P31" s="87">
        <f ca="1">SUMIF($C$6:O$6,P$5,$C31:O31)</f>
        <v>4778</v>
      </c>
      <c r="Q31" s="87">
        <f ca="1">SUM(P31-O31)</f>
        <v>242</v>
      </c>
      <c r="R31" s="22">
        <f ca="1">IF(Q31=0,0,IF(O31=0,1,Q31/O31))</f>
        <v>5.3350970017636681E-2</v>
      </c>
      <c r="S31" s="87">
        <f>+DB31</f>
        <v>2516</v>
      </c>
      <c r="T31" s="87">
        <f ca="1">OFFSET(DB31,0,14,1,1)</f>
        <v>2506</v>
      </c>
      <c r="U31" s="87">
        <f ca="1">SUM(T31-S31)</f>
        <v>-10</v>
      </c>
      <c r="V31" s="22">
        <f ca="1">IF(U31=0,0,IF(S31=0,1,U31/S31))</f>
        <v>-3.9745627980922096E-3</v>
      </c>
      <c r="W31" s="87">
        <f>SUMIF($C$6:V$6,W$5,$C31:V31)</f>
        <v>7052</v>
      </c>
      <c r="X31" s="87">
        <f ca="1">SUMIF($C$6:W$6,X$5,$C31:W31)</f>
        <v>7284</v>
      </c>
      <c r="Y31" s="87">
        <f ca="1">SUM(X31-W31)</f>
        <v>232</v>
      </c>
      <c r="Z31" s="22">
        <f ca="1">IF(Y31=0,0,IF(W31=0,1,Y31/W31))</f>
        <v>3.2898468519568916E-2</v>
      </c>
      <c r="AA31" s="87">
        <f>+DC31</f>
        <v>2522</v>
      </c>
      <c r="AB31" s="87">
        <f ca="1">OFFSET(DC31,0,14,1,1)</f>
        <v>2356</v>
      </c>
      <c r="AC31" s="87">
        <f ca="1">SUM(AB31-AA31)</f>
        <v>-166</v>
      </c>
      <c r="AD31" s="22">
        <f ca="1">IF(AC31=0,0,IF(AA31=0,1,AC31/AA31))</f>
        <v>-6.5820777160983349E-2</v>
      </c>
      <c r="AE31" s="87">
        <f>SUMIF($C$6:AD$6,AE$5,$C31:AD31)</f>
        <v>9574</v>
      </c>
      <c r="AF31" s="87">
        <f ca="1">SUMIF($C$6:AE$6,AF$5,$C31:AE31)</f>
        <v>9640</v>
      </c>
      <c r="AG31" s="87">
        <f ca="1">SUM(AF31-AE31)</f>
        <v>66</v>
      </c>
      <c r="AH31" s="22">
        <f ca="1">IF(AG31=0,0,IF(AE31=0,1,AG31/AE31))</f>
        <v>6.8936703572174641E-3</v>
      </c>
      <c r="AI31" s="87">
        <f>+DD31</f>
        <v>2688</v>
      </c>
      <c r="AJ31" s="87">
        <f ca="1">OFFSET(DD31,0,14,1,1)</f>
        <v>2590</v>
      </c>
      <c r="AK31" s="87">
        <f ca="1">SUM(AJ31-AI31)</f>
        <v>-98</v>
      </c>
      <c r="AL31" s="22">
        <f ca="1">IF(AK31=0,0,IF(AI31=0,1,AK31/AI31))</f>
        <v>-3.6458333333333336E-2</v>
      </c>
      <c r="AM31" s="87">
        <f>SUMIF($C$6:AL$6,AM$5,$C31:AL31)</f>
        <v>12262</v>
      </c>
      <c r="AN31" s="87">
        <f ca="1">SUMIF($C$6:AM$6,AN$5,$C31:AM31)</f>
        <v>12230</v>
      </c>
      <c r="AO31" s="87">
        <f ca="1">SUM(AN31-AM31)</f>
        <v>-32</v>
      </c>
      <c r="AP31" s="22">
        <f ca="1">IF(AO31=0,0,IF(AM31=0,1,AO31/AM31))</f>
        <v>-2.6096884684390803E-3</v>
      </c>
      <c r="AQ31" s="87">
        <f>+DE31</f>
        <v>2578</v>
      </c>
      <c r="AR31" s="87">
        <f ca="1">OFFSET(DE31,0,14,1,1)</f>
        <v>2444</v>
      </c>
      <c r="AS31" s="87">
        <f ca="1">SUM(AR31-AQ31)</f>
        <v>-134</v>
      </c>
      <c r="AT31" s="22">
        <f ca="1">IF(AS31=0,0,IF(AQ31=0,1,AS31/AQ31))</f>
        <v>-5.1978277734678044E-2</v>
      </c>
      <c r="AU31" s="87">
        <f>SUMIF($C$6:AT$6,AU$5,$C31:AT31)</f>
        <v>14840</v>
      </c>
      <c r="AV31" s="87">
        <f ca="1">SUMIF($C$6:AU$6,AV$5,$C31:AU31)</f>
        <v>14674</v>
      </c>
      <c r="AW31" s="87">
        <f ca="1">SUM(AV31-AU31)</f>
        <v>-166</v>
      </c>
      <c r="AX31" s="22">
        <f ca="1">IF(AW31=0,0,IF(AU31=0,1,AW31/AU31))</f>
        <v>-1.1185983827493261E-2</v>
      </c>
      <c r="AY31" s="87">
        <f>+DF31</f>
        <v>2680</v>
      </c>
      <c r="AZ31" s="87">
        <f ca="1">OFFSET(DF31,0,14,1,1)</f>
        <v>2556</v>
      </c>
      <c r="BA31" s="87">
        <f ca="1">SUM(AZ31-AY31)</f>
        <v>-124</v>
      </c>
      <c r="BB31" s="22">
        <f ca="1">IF(BA31=0,0,IF(AY31=0,1,BA31/AY31))</f>
        <v>-4.6268656716417909E-2</v>
      </c>
      <c r="BC31" s="87">
        <f>SUMIF($C$6:BB$6,BC$5,$C31:BB31)</f>
        <v>17520</v>
      </c>
      <c r="BD31" s="87">
        <f ca="1">SUMIF($C$6:BC$6,BD$5,$C31:BC31)</f>
        <v>17230</v>
      </c>
      <c r="BE31" s="87">
        <f ca="1">SUM(BD31-BC31)</f>
        <v>-290</v>
      </c>
      <c r="BF31" s="22">
        <f ca="1">IF(BE31=0,0,IF(BC31=0,1,BE31/BC31))</f>
        <v>-1.6552511415525113E-2</v>
      </c>
      <c r="BG31" s="87">
        <f>+DG31</f>
        <v>2900</v>
      </c>
      <c r="BH31" s="87">
        <f ca="1">OFFSET(DG31,0,14,1,1)</f>
        <v>3002</v>
      </c>
      <c r="BI31" s="87">
        <f ca="1">SUM(BH31-BG31)</f>
        <v>102</v>
      </c>
      <c r="BJ31" s="22">
        <f ca="1">IF(BI31=0,0,IF(BG31=0,1,BI31/BG31))</f>
        <v>3.5172413793103451E-2</v>
      </c>
      <c r="BK31" s="87">
        <f>SUMIF($C$6:BJ$6,BK$5,$C31:BJ31)</f>
        <v>20420</v>
      </c>
      <c r="BL31" s="87">
        <f ca="1">SUMIF($C$6:BK$6,BL$5,$C31:BK31)</f>
        <v>20232</v>
      </c>
      <c r="BM31" s="87">
        <f ca="1">SUM(BL31-BK31)</f>
        <v>-188</v>
      </c>
      <c r="BN31" s="22">
        <f ca="1">IF(BM31=0,0,IF(BK31=0,1,BM31/BK31))</f>
        <v>-9.2066601371204697E-3</v>
      </c>
      <c r="BO31" s="87">
        <f>+DH31</f>
        <v>2620</v>
      </c>
      <c r="BP31" s="87">
        <f ca="1">OFFSET(DH31,0,14,1,1)</f>
        <v>2822</v>
      </c>
      <c r="BQ31" s="87">
        <f ca="1">SUM(BP31-BO31)</f>
        <v>202</v>
      </c>
      <c r="BR31" s="22">
        <f ca="1">IF(BQ31=0,0,IF(BO31=0,1,BQ31/BO31))</f>
        <v>7.7099236641221369E-2</v>
      </c>
      <c r="BS31" s="87">
        <f>SUMIF($C$6:BR$6,BS$5,$C31:BR31)</f>
        <v>23040</v>
      </c>
      <c r="BT31" s="87">
        <f ca="1">SUMIF($C$6:BS$6,BT$5,$C31:BS31)</f>
        <v>23054</v>
      </c>
      <c r="BU31" s="87">
        <f ca="1">SUM(BT31-BS31)</f>
        <v>14</v>
      </c>
      <c r="BV31" s="22">
        <f ca="1">IF(BU31=0,0,IF(BS31=0,1,BU31/BS31))</f>
        <v>6.076388888888889E-4</v>
      </c>
      <c r="BW31" s="87">
        <f>+DI31</f>
        <v>2808</v>
      </c>
      <c r="BX31" s="87">
        <f ca="1">OFFSET(DI31,0,14,1,1)</f>
        <v>3182</v>
      </c>
      <c r="BY31" s="87">
        <f ca="1">SUM(BX31-BW31)</f>
        <v>374</v>
      </c>
      <c r="BZ31" s="22">
        <f ca="1">IF(BY31=0,0,IF(BW31=0,1,BY31/BW31))</f>
        <v>0.13319088319088318</v>
      </c>
      <c r="CA31" s="87">
        <f>SUMIF($C$6:BZ$6,CA$5,$C31:BZ31)</f>
        <v>25848</v>
      </c>
      <c r="CB31" s="87">
        <f ca="1">SUMIF($C$6:CA$6,CB$5,$C31:CA31)</f>
        <v>26236</v>
      </c>
      <c r="CC31" s="87">
        <f ca="1">SUM(CB31-CA31)</f>
        <v>388</v>
      </c>
      <c r="CD31" s="22">
        <f ca="1">IF(CC31=0,0,IF(CA31=0,1,CC31/CA31))</f>
        <v>1.5010832559579078E-2</v>
      </c>
      <c r="CE31" s="87">
        <f>+DJ31</f>
        <v>2994</v>
      </c>
      <c r="CF31" s="87">
        <f ca="1">OFFSET(DJ31,0,14,1,1)</f>
        <v>3088</v>
      </c>
      <c r="CG31" s="87">
        <f ca="1">SUM(CF31-CE31)</f>
        <v>94</v>
      </c>
      <c r="CH31" s="22">
        <f ca="1">IF(CG31=0,0,IF(CE31=0,1,CG31/CE31))</f>
        <v>3.1396125584502339E-2</v>
      </c>
      <c r="CI31" s="87">
        <f>SUMIF($C$6:CH$6,CI$5,$C31:CH31)</f>
        <v>28842</v>
      </c>
      <c r="CJ31" s="87">
        <f ca="1">SUMIF($C$6:CI$6,CJ$5,$C31:CI31)</f>
        <v>29324</v>
      </c>
      <c r="CK31" s="87">
        <f ca="1">SUM(CJ31-CI31)</f>
        <v>482</v>
      </c>
      <c r="CL31" s="22">
        <f ca="1">IF(CK31=0,0,IF(CI31=0,1,CK31/CI31))</f>
        <v>1.671173982386797E-2</v>
      </c>
      <c r="CM31" s="87">
        <f>+DK31</f>
        <v>2198</v>
      </c>
      <c r="CN31" s="87">
        <f ca="1">OFFSET(DK31,0,14,1,1)</f>
        <v>2588</v>
      </c>
      <c r="CO31" s="87">
        <f ca="1">SUM(CN31-CM31)</f>
        <v>390</v>
      </c>
      <c r="CP31" s="22">
        <f ca="1">IF(CO31=0,0,IF(CM31=0,1,CO31/CM31))</f>
        <v>0.17743403093721566</v>
      </c>
      <c r="CQ31" s="87">
        <f>SUMIF($C$6:CP$6,CQ$5,$C31:CP31)</f>
        <v>31040</v>
      </c>
      <c r="CR31" s="87">
        <f ca="1">SUMIF($C$6:CQ$6,CR$5,$C31:CQ31)</f>
        <v>31912</v>
      </c>
      <c r="CS31" s="87">
        <f ca="1">SUM(CR31-CQ31)</f>
        <v>872</v>
      </c>
      <c r="CT31" s="22">
        <f ca="1">IF(CS31=0,0,IF(CQ31=0,1,CS31/CQ31))</f>
        <v>2.809278350515464E-2</v>
      </c>
      <c r="CW31" s="12" t="s">
        <v>14</v>
      </c>
      <c r="CX31" s="81" t="s">
        <v>8</v>
      </c>
      <c r="CY31" s="16"/>
      <c r="CZ31" s="88">
        <f>SUMIF(PB!$A$101:$A$106,'2006-2007'!CZ$7,PB!D$101:D$106)</f>
        <v>2282</v>
      </c>
      <c r="DA31" s="88">
        <f>SUMIF(PB!$A$101:$A$106,'2006-2007'!DA$7,PB!E$101:E$106)</f>
        <v>2254</v>
      </c>
      <c r="DB31" s="88">
        <f>SUMIF(PB!$A$101:$A$106,'2006-2007'!DB$7,PB!F$101:F$106)</f>
        <v>2516</v>
      </c>
      <c r="DC31" s="88">
        <f>SUMIF(PB!$A$101:$A$106,'2006-2007'!DC$7,PB!G$101:G$106)</f>
        <v>2522</v>
      </c>
      <c r="DD31" s="88">
        <f>SUMIF(PB!$A$101:$A$106,'2006-2007'!DD$7,PB!H$101:H$106)</f>
        <v>2688</v>
      </c>
      <c r="DE31" s="88">
        <f>SUMIF(PB!$A$101:$A$106,'2006-2007'!DE$7,PB!I$101:I$106)</f>
        <v>2578</v>
      </c>
      <c r="DF31" s="88">
        <f>SUMIF(PB!$A$101:$A$106,'2006-2007'!DF$7,PB!J$101:J$106)</f>
        <v>2680</v>
      </c>
      <c r="DG31" s="88">
        <f>SUMIF(PB!$A$101:$A$106,'2006-2007'!DG$7,PB!K$101:K$106)</f>
        <v>2900</v>
      </c>
      <c r="DH31" s="88">
        <f>SUMIF(PB!$A$101:$A$106,'2006-2007'!DH$7,PB!L$101:L$106)</f>
        <v>2620</v>
      </c>
      <c r="DI31" s="88">
        <f>SUMIF(PB!$A$101:$A$106,'2006-2007'!DI$7,PB!M$101:M$106)</f>
        <v>2808</v>
      </c>
      <c r="DJ31" s="88">
        <f>SUMIF(PB!$A$101:$A$106,'2006-2007'!DJ$7,PB!N$101:N$106)</f>
        <v>2994</v>
      </c>
      <c r="DK31" s="88">
        <f>SUMIF(PB!$A$101:$A$106,'2006-2007'!DK$7,PB!O$101:O$106)</f>
        <v>2198</v>
      </c>
      <c r="DN31" s="88">
        <f>SUMIF(PB!$A$101:$A$106,'2006-2007'!DN$7,PB!D$101:D$106)</f>
        <v>2330</v>
      </c>
      <c r="DO31" s="88">
        <f>SUMIF(PB!$A$101:$A$106,'2006-2007'!DO$7,PB!E$101:E$106)</f>
        <v>2448</v>
      </c>
      <c r="DP31" s="88">
        <f>SUMIF(PB!$A$101:$A$106,'2006-2007'!DP$7,PB!F$101:F$106)</f>
        <v>2506</v>
      </c>
      <c r="DQ31" s="88">
        <f>SUMIF(PB!$A$101:$A$106,'2006-2007'!DQ$7,PB!G$101:G$106)</f>
        <v>2356</v>
      </c>
      <c r="DR31" s="88">
        <f>SUMIF(PB!$A$101:$A$106,'2006-2007'!DR$7,PB!H$101:H$106)</f>
        <v>2590</v>
      </c>
      <c r="DS31" s="88">
        <f>SUMIF(PB!$A$101:$A$106,'2006-2007'!DS$7,PB!I$101:I$106)</f>
        <v>2444</v>
      </c>
      <c r="DT31" s="88">
        <f>SUMIF(PB!$A$101:$A$106,'2006-2007'!DT$7,PB!J$101:J$106)</f>
        <v>2556</v>
      </c>
      <c r="DU31" s="88">
        <f>SUMIF(PB!$A$101:$A$106,'2006-2007'!DU$7,PB!K$101:K$106)</f>
        <v>3002</v>
      </c>
      <c r="DV31" s="88">
        <f>SUMIF(PB!$A$101:$A$106,'2006-2007'!DV$7,PB!L$101:L$106)</f>
        <v>2822</v>
      </c>
      <c r="DW31" s="88">
        <f>SUMIF(PB!$A$101:$A$106,'2006-2007'!DW$7,PB!M$101:M$106)</f>
        <v>3182</v>
      </c>
      <c r="DX31" s="88">
        <f>SUMIF(PB!$A$101:$A$106,'2006-2007'!DX$7,PB!N$101:N$106)</f>
        <v>3088</v>
      </c>
      <c r="DY31" s="88">
        <f>SUMIF(PB!$A$101:$A$106,'2006-2007'!DY$7,PB!O$101:O$106)</f>
        <v>2588</v>
      </c>
      <c r="DZ31"/>
    </row>
    <row r="32" spans="1:130" s="16" customFormat="1" ht="15.6">
      <c r="A32" s="90"/>
      <c r="B32" s="27" t="s">
        <v>9</v>
      </c>
      <c r="C32" s="14">
        <f>+SUM(C29:C31)</f>
        <v>478382</v>
      </c>
      <c r="D32" s="14">
        <f ca="1">+SUM(D29:D31)</f>
        <v>442794</v>
      </c>
      <c r="E32" s="14">
        <f ca="1">SUM(E29:E31)</f>
        <v>-35588</v>
      </c>
      <c r="F32" s="15">
        <f ca="1">IF(E32=0,0,IF(C32=0,1,E32/C32))</f>
        <v>-7.4392431153346067E-2</v>
      </c>
      <c r="G32" s="14">
        <f>SUM(G29:G31)</f>
        <v>478382</v>
      </c>
      <c r="H32" s="14">
        <f ca="1">SUM(H29:H31)</f>
        <v>442794</v>
      </c>
      <c r="I32" s="14">
        <f ca="1">SUM(I29:I31)</f>
        <v>-35588</v>
      </c>
      <c r="J32" s="15">
        <f ca="1">IF(I32=0,0,IF(G32=0,1,I32/G32))</f>
        <v>-7.4392431153346067E-2</v>
      </c>
      <c r="K32" s="14">
        <f>+SUM(K29:K31)</f>
        <v>450370</v>
      </c>
      <c r="L32" s="14">
        <f ca="1">+SUM(L29:L31)</f>
        <v>399878</v>
      </c>
      <c r="M32" s="14">
        <f ca="1">SUM(M29:M31)</f>
        <v>-50492</v>
      </c>
      <c r="N32" s="15">
        <f ca="1">IF(M32=0,0,IF(K32=0,1,M32/K32))</f>
        <v>-0.11211226325021649</v>
      </c>
      <c r="O32" s="14">
        <f>SUM(O29:O31)</f>
        <v>928752</v>
      </c>
      <c r="P32" s="14">
        <f ca="1">SUM(P29:P31)</f>
        <v>842672</v>
      </c>
      <c r="Q32" s="14">
        <f ca="1">SUM(Q29:Q31)</f>
        <v>-86080</v>
      </c>
      <c r="R32" s="15">
        <f ca="1">IF(Q32=0,0,IF(O32=0,1,Q32/O32))</f>
        <v>-9.2683515082605472E-2</v>
      </c>
      <c r="S32" s="14">
        <f>+SUM(S29:S31)</f>
        <v>558863</v>
      </c>
      <c r="T32" s="14">
        <f ca="1">+SUM(T29:T31)</f>
        <v>514923</v>
      </c>
      <c r="U32" s="14">
        <f ca="1">SUM(U29:U31)</f>
        <v>-43940</v>
      </c>
      <c r="V32" s="15">
        <f ca="1">IF(U32=0,0,IF(S32=0,1,U32/S32))</f>
        <v>-7.8623920352572998E-2</v>
      </c>
      <c r="W32" s="14">
        <f>SUM(W29:W31)</f>
        <v>1487615</v>
      </c>
      <c r="X32" s="14">
        <f ca="1">SUM(X29:X31)</f>
        <v>1357595</v>
      </c>
      <c r="Y32" s="14">
        <f ca="1">SUM(Y29:Y31)</f>
        <v>-130020</v>
      </c>
      <c r="Z32" s="15">
        <f ca="1">IF(Y32=0,0,IF(W32=0,1,Y32/W32))</f>
        <v>-8.7401646259280791E-2</v>
      </c>
      <c r="AA32" s="14">
        <f>+SUM(AA29:AA31)</f>
        <v>541164</v>
      </c>
      <c r="AB32" s="14">
        <f ca="1">+SUM(AB29:AB31)</f>
        <v>487003</v>
      </c>
      <c r="AC32" s="14">
        <f ca="1">SUM(AC29:AC31)</f>
        <v>-54161</v>
      </c>
      <c r="AD32" s="15">
        <f ca="1">IF(AC32=0,0,IF(AA32=0,1,AC32/AA32))</f>
        <v>-0.1000824149426052</v>
      </c>
      <c r="AE32" s="14">
        <f>SUM(AE29:AE31)</f>
        <v>2028779</v>
      </c>
      <c r="AF32" s="14">
        <f ca="1">SUM(AF29:AF31)</f>
        <v>1844598</v>
      </c>
      <c r="AG32" s="14">
        <f ca="1">SUM(AG29:AG31)</f>
        <v>-184181</v>
      </c>
      <c r="AH32" s="15">
        <f ca="1">IF(AG32=0,0,IF(AE32=0,1,AG32/AE32))</f>
        <v>-9.0784161310817985E-2</v>
      </c>
      <c r="AI32" s="14">
        <f>+SUM(AI29:AI31)</f>
        <v>595229</v>
      </c>
      <c r="AJ32" s="14">
        <f ca="1">+SUM(AJ29:AJ31)</f>
        <v>551640</v>
      </c>
      <c r="AK32" s="14">
        <f ca="1">SUM(AK29:AK31)</f>
        <v>-43589</v>
      </c>
      <c r="AL32" s="15">
        <f ca="1">IF(AK32=0,0,IF(AI32=0,1,AK32/AI32))</f>
        <v>-7.3230638964163375E-2</v>
      </c>
      <c r="AM32" s="14">
        <f>SUM(AM29:AM31)</f>
        <v>2624008</v>
      </c>
      <c r="AN32" s="14">
        <f ca="1">SUM(AN29:AN31)</f>
        <v>2396238</v>
      </c>
      <c r="AO32" s="14">
        <f ca="1">SUM(AO29:AO31)</f>
        <v>-227770</v>
      </c>
      <c r="AP32" s="15">
        <f ca="1">IF(AO32=0,0,IF(AM32=0,1,AO32/AM32))</f>
        <v>-8.6802326822174328E-2</v>
      </c>
      <c r="AQ32" s="14">
        <f>+SUM(AQ29:AQ31)</f>
        <v>622147</v>
      </c>
      <c r="AR32" s="14">
        <f ca="1">+SUM(AR29:AR31)</f>
        <v>607687</v>
      </c>
      <c r="AS32" s="14">
        <f ca="1">SUM(AS29:AS31)</f>
        <v>-14460</v>
      </c>
      <c r="AT32" s="15">
        <f ca="1">IF(AS32=0,0,IF(AQ32=0,1,AS32/AQ32))</f>
        <v>-2.3242095517618827E-2</v>
      </c>
      <c r="AU32" s="14">
        <f>SUM(AU29:AU31)</f>
        <v>3246155</v>
      </c>
      <c r="AV32" s="14">
        <f ca="1">SUM(AV29:AV31)</f>
        <v>3003925</v>
      </c>
      <c r="AW32" s="14">
        <f ca="1">SUM(AW29:AW31)</f>
        <v>-242230</v>
      </c>
      <c r="AX32" s="15">
        <f ca="1">IF(AW32=0,0,IF(AU32=0,1,AW32/AU32))</f>
        <v>-7.4620589589837819E-2</v>
      </c>
      <c r="AY32" s="14">
        <f>+SUM(AY29:AY31)</f>
        <v>765865</v>
      </c>
      <c r="AZ32" s="14">
        <f ca="1">+SUM(AZ29:AZ31)</f>
        <v>719046</v>
      </c>
      <c r="BA32" s="14">
        <f ca="1">SUM(BA29:BA31)</f>
        <v>-46819</v>
      </c>
      <c r="BB32" s="15">
        <f ca="1">IF(BA32=0,0,IF(AY32=0,1,BA32/AY32))</f>
        <v>-6.1132183870525485E-2</v>
      </c>
      <c r="BC32" s="14">
        <f>SUM(BC29:BC31)</f>
        <v>4012020</v>
      </c>
      <c r="BD32" s="14">
        <f ca="1">SUM(BD29:BD31)</f>
        <v>3722971</v>
      </c>
      <c r="BE32" s="14">
        <f ca="1">SUM(BE29:BE31)</f>
        <v>-289049</v>
      </c>
      <c r="BF32" s="15">
        <f ca="1">IF(BE32=0,0,IF(BC32=0,1,BE32/BC32))</f>
        <v>-7.204575251369634E-2</v>
      </c>
      <c r="BG32" s="14">
        <f>+SUM(BG29:BG31)</f>
        <v>771270</v>
      </c>
      <c r="BH32" s="14">
        <f ca="1">+SUM(BH29:BH31)</f>
        <v>754387</v>
      </c>
      <c r="BI32" s="14">
        <f ca="1">SUM(BI29:BI31)</f>
        <v>-16883</v>
      </c>
      <c r="BJ32" s="15">
        <f ca="1">IF(BI32=0,0,IF(BG32=0,1,BI32/BG32))</f>
        <v>-2.1889869954749959E-2</v>
      </c>
      <c r="BK32" s="14">
        <f>SUM(BK29:BK31)</f>
        <v>4783290</v>
      </c>
      <c r="BL32" s="14">
        <f ca="1">SUM(BL29:BL31)</f>
        <v>4477358</v>
      </c>
      <c r="BM32" s="14">
        <f ca="1">SUM(BM29:BM31)</f>
        <v>-305932</v>
      </c>
      <c r="BN32" s="15">
        <f ca="1">IF(BM32=0,0,IF(BK32=0,1,BM32/BK32))</f>
        <v>-6.395848882254683E-2</v>
      </c>
      <c r="BO32" s="14">
        <f>+SUM(BO29:BO31)</f>
        <v>581385</v>
      </c>
      <c r="BP32" s="14">
        <f ca="1">+SUM(BP29:BP31)</f>
        <v>576681</v>
      </c>
      <c r="BQ32" s="14">
        <f ca="1">SUM(BQ29:BQ31)</f>
        <v>-4704</v>
      </c>
      <c r="BR32" s="15">
        <f ca="1">IF(BQ32=0,0,IF(BO32=0,1,BQ32/BO32))</f>
        <v>-8.0910240202275597E-3</v>
      </c>
      <c r="BS32" s="14">
        <f>SUM(BS29:BS31)</f>
        <v>5364675</v>
      </c>
      <c r="BT32" s="14">
        <f ca="1">SUM(BT29:BT31)</f>
        <v>5054039</v>
      </c>
      <c r="BU32" s="14">
        <f ca="1">SUM(BU29:BU31)</f>
        <v>-310636</v>
      </c>
      <c r="BV32" s="15">
        <f ca="1">IF(BU32=0,0,IF(BS32=0,1,BU32/BS32))</f>
        <v>-5.7903973679673044E-2</v>
      </c>
      <c r="BW32" s="14">
        <f>+SUM(BW29:BW31)</f>
        <v>523502</v>
      </c>
      <c r="BX32" s="14">
        <f ca="1">+SUM(BX29:BX31)</f>
        <v>583581</v>
      </c>
      <c r="BY32" s="14">
        <f ca="1">SUM(BY29:BY31)</f>
        <v>60079</v>
      </c>
      <c r="BZ32" s="15">
        <f ca="1">IF(BY32=0,0,IF(BW32=0,1,BY32/BW32))</f>
        <v>0.1147636494225428</v>
      </c>
      <c r="CA32" s="14">
        <f>SUM(CA29:CA31)</f>
        <v>5888177</v>
      </c>
      <c r="CB32" s="14">
        <f ca="1">SUM(CB29:CB31)</f>
        <v>5637620</v>
      </c>
      <c r="CC32" s="14">
        <f ca="1">SUM(CC29:CC31)</f>
        <v>-250557</v>
      </c>
      <c r="CD32" s="15">
        <f ca="1">IF(CC32=0,0,IF(CA32=0,1,CC32/CA32))</f>
        <v>-4.2552559136724323E-2</v>
      </c>
      <c r="CE32" s="14">
        <f>+SUM(CE29:CE31)</f>
        <v>504243</v>
      </c>
      <c r="CF32" s="14">
        <f ca="1">+SUM(CF29:CF31)</f>
        <v>534856</v>
      </c>
      <c r="CG32" s="14">
        <f ca="1">SUM(CG29:CG31)</f>
        <v>30613</v>
      </c>
      <c r="CH32" s="15">
        <f ca="1">IF(CG32=0,0,IF(CE32=0,1,CG32/CE32))</f>
        <v>6.0710808082610965E-2</v>
      </c>
      <c r="CI32" s="14">
        <f>SUM(CI29:CI31)</f>
        <v>6392420</v>
      </c>
      <c r="CJ32" s="14">
        <f ca="1">SUM(CJ29:CJ31)</f>
        <v>6172476</v>
      </c>
      <c r="CK32" s="14">
        <f ca="1">SUM(CK29:CK31)</f>
        <v>-219944</v>
      </c>
      <c r="CL32" s="15">
        <f ca="1">IF(CK32=0,0,IF(CI32=0,1,CK32/CI32))</f>
        <v>-3.440700079156251E-2</v>
      </c>
      <c r="CM32" s="14">
        <f>+SUM(CM29:CM31)</f>
        <v>483689</v>
      </c>
      <c r="CN32" s="14">
        <f ca="1">+SUM(CN29:CN31)</f>
        <v>463405</v>
      </c>
      <c r="CO32" s="14">
        <f ca="1">SUM(CO29:CO31)</f>
        <v>-20284</v>
      </c>
      <c r="CP32" s="15">
        <f ca="1">IF(CO32=0,0,IF(CM32=0,1,CO32/CM32))</f>
        <v>-4.1936037412469582E-2</v>
      </c>
      <c r="CQ32" s="14">
        <f>SUM(CQ29:CQ31)</f>
        <v>6876109</v>
      </c>
      <c r="CR32" s="14">
        <f ca="1">SUM(CR29:CR31)</f>
        <v>6635881</v>
      </c>
      <c r="CS32" s="14">
        <f ca="1">SUM(CS29:CS31)</f>
        <v>-240228</v>
      </c>
      <c r="CT32" s="15">
        <f ca="1">IF(CS32=0,0,IF(CQ32=0,1,CS32/CQ32))</f>
        <v>-3.4936618951212091E-2</v>
      </c>
      <c r="CW32" s="12"/>
      <c r="CX32" s="12"/>
      <c r="CZ32" s="89"/>
      <c r="DA32" s="89"/>
      <c r="DB32" s="89"/>
      <c r="DC32" s="89"/>
      <c r="DD32" s="89"/>
      <c r="DE32" s="89"/>
      <c r="DF32" s="89"/>
      <c r="DG32" s="89"/>
      <c r="DH32" s="89"/>
      <c r="DI32" s="89"/>
      <c r="DJ32" s="89"/>
      <c r="DK32" s="89"/>
      <c r="DL32" s="12"/>
      <c r="DM32" s="12"/>
      <c r="DN32" s="89"/>
      <c r="DO32" s="89"/>
      <c r="DP32" s="89"/>
      <c r="DQ32" s="89"/>
      <c r="DR32" s="89"/>
      <c r="DS32" s="89"/>
      <c r="DT32" s="89"/>
      <c r="DU32" s="89"/>
      <c r="DV32" s="89"/>
      <c r="DW32" s="89"/>
      <c r="DX32" s="89"/>
      <c r="DY32" s="89"/>
      <c r="DZ32"/>
    </row>
    <row r="33" spans="1:130" s="12" customFormat="1" ht="15.6">
      <c r="A33" s="91"/>
      <c r="B33" s="28"/>
      <c r="C33" s="9"/>
      <c r="D33" s="9"/>
      <c r="E33" s="10"/>
      <c r="F33" s="11"/>
      <c r="G33" s="9"/>
      <c r="H33" s="13"/>
      <c r="I33" s="10"/>
      <c r="J33" s="11"/>
      <c r="K33" s="9"/>
      <c r="L33" s="9"/>
      <c r="M33" s="10"/>
      <c r="N33" s="11"/>
      <c r="O33" s="9"/>
      <c r="P33" s="13"/>
      <c r="Q33" s="10"/>
      <c r="R33" s="11"/>
      <c r="S33" s="9"/>
      <c r="T33" s="9"/>
      <c r="U33" s="10"/>
      <c r="V33" s="11"/>
      <c r="W33" s="9"/>
      <c r="X33" s="13"/>
      <c r="Y33" s="10"/>
      <c r="Z33" s="11"/>
      <c r="AA33" s="9"/>
      <c r="AB33" s="9"/>
      <c r="AC33" s="10"/>
      <c r="AD33" s="11"/>
      <c r="AE33" s="9"/>
      <c r="AF33" s="13"/>
      <c r="AG33" s="10"/>
      <c r="AH33" s="11"/>
      <c r="AI33" s="9"/>
      <c r="AJ33" s="9"/>
      <c r="AK33" s="10"/>
      <c r="AL33" s="11"/>
      <c r="AM33" s="9"/>
      <c r="AN33" s="13"/>
      <c r="AO33" s="10"/>
      <c r="AP33" s="11"/>
      <c r="AQ33" s="9"/>
      <c r="AR33" s="9"/>
      <c r="AS33" s="10"/>
      <c r="AT33" s="11"/>
      <c r="AU33" s="9"/>
      <c r="AV33" s="13"/>
      <c r="AW33" s="10"/>
      <c r="AX33" s="11"/>
      <c r="AY33" s="9"/>
      <c r="AZ33" s="9"/>
      <c r="BA33" s="10"/>
      <c r="BB33" s="11"/>
      <c r="BC33" s="9"/>
      <c r="BD33" s="13"/>
      <c r="BE33" s="10"/>
      <c r="BF33" s="11"/>
      <c r="BG33" s="9"/>
      <c r="BH33" s="9"/>
      <c r="BI33" s="10"/>
      <c r="BJ33" s="11"/>
      <c r="BK33" s="9"/>
      <c r="BL33" s="13"/>
      <c r="BM33" s="10"/>
      <c r="BN33" s="11"/>
      <c r="BO33" s="9"/>
      <c r="BP33" s="9"/>
      <c r="BQ33" s="10"/>
      <c r="BR33" s="11"/>
      <c r="BS33" s="9"/>
      <c r="BT33" s="13"/>
      <c r="BU33" s="10"/>
      <c r="BV33" s="11"/>
      <c r="BW33" s="9"/>
      <c r="BX33" s="9"/>
      <c r="BY33" s="10"/>
      <c r="BZ33" s="11"/>
      <c r="CA33" s="9"/>
      <c r="CB33" s="13"/>
      <c r="CC33" s="10"/>
      <c r="CD33" s="11"/>
      <c r="CE33" s="9"/>
      <c r="CF33" s="9"/>
      <c r="CG33" s="10"/>
      <c r="CH33" s="11"/>
      <c r="CI33" s="9"/>
      <c r="CJ33" s="13"/>
      <c r="CK33" s="10"/>
      <c r="CL33" s="11"/>
      <c r="CM33" s="9"/>
      <c r="CN33" s="9"/>
      <c r="CO33" s="10"/>
      <c r="CP33" s="11"/>
      <c r="CQ33" s="9"/>
      <c r="CR33" s="13"/>
      <c r="CS33" s="10"/>
      <c r="CT33" s="11"/>
      <c r="CY33" s="16"/>
      <c r="CZ33" s="89"/>
      <c r="DA33" s="89"/>
      <c r="DB33" s="89"/>
      <c r="DC33" s="89"/>
      <c r="DD33" s="89"/>
      <c r="DE33" s="89"/>
      <c r="DF33" s="89"/>
      <c r="DG33" s="89"/>
      <c r="DH33" s="89"/>
      <c r="DI33" s="89"/>
      <c r="DJ33" s="89"/>
      <c r="DK33" s="89"/>
      <c r="DN33" s="89"/>
      <c r="DO33" s="89"/>
      <c r="DP33" s="89"/>
      <c r="DQ33" s="89"/>
      <c r="DR33" s="89"/>
      <c r="DS33" s="89"/>
      <c r="DT33" s="89"/>
      <c r="DU33" s="89"/>
      <c r="DV33" s="89"/>
      <c r="DW33" s="89"/>
      <c r="DX33" s="89"/>
      <c r="DY33" s="89"/>
      <c r="DZ33"/>
    </row>
    <row r="34" spans="1:130" s="12" customFormat="1" ht="15" customHeight="1">
      <c r="A34" s="99"/>
      <c r="B34" s="31" t="s">
        <v>6</v>
      </c>
      <c r="C34" s="21">
        <f>+CZ34</f>
        <v>123554</v>
      </c>
      <c r="D34" s="21">
        <f ca="1">OFFSET(CZ34,0,14,1,1)</f>
        <v>118036</v>
      </c>
      <c r="E34" s="21">
        <f ca="1">SUM(D34-C34)</f>
        <v>-5518</v>
      </c>
      <c r="F34" s="22">
        <f ca="1">IF(E34=0,0,IF(C34=0,1,E34/C34))</f>
        <v>-4.4660634216617832E-2</v>
      </c>
      <c r="G34" s="21">
        <f>SUMIF($C$6:F$6,G$5,$C34:F34)</f>
        <v>123554</v>
      </c>
      <c r="H34" s="21">
        <f ca="1">SUMIF($C$6:G$6,H$5,$C34:G34)</f>
        <v>118036</v>
      </c>
      <c r="I34" s="21">
        <f ca="1">SUM(H34-G34)</f>
        <v>-5518</v>
      </c>
      <c r="J34" s="22">
        <f ca="1">IF(I34=0,0,IF(G34=0,1,I34/G34))</f>
        <v>-4.4660634216617832E-2</v>
      </c>
      <c r="K34" s="21">
        <f>+DA34</f>
        <v>113029</v>
      </c>
      <c r="L34" s="21">
        <f ca="1">OFFSET(DA34,0,14,1,1)</f>
        <v>111016</v>
      </c>
      <c r="M34" s="21">
        <f ca="1">SUM(L34-K34)</f>
        <v>-2013</v>
      </c>
      <c r="N34" s="22">
        <f ca="1">IF(M34=0,0,IF(K34=0,1,M34/K34))</f>
        <v>-1.7809588689628324E-2</v>
      </c>
      <c r="O34" s="21">
        <f>SUMIF($C$6:N$6,O$5,$C34:N34)</f>
        <v>236583</v>
      </c>
      <c r="P34" s="21">
        <f ca="1">SUMIF($C$6:O$6,P$5,$C34:O34)</f>
        <v>229052</v>
      </c>
      <c r="Q34" s="21">
        <f ca="1">SUM(P34-O34)</f>
        <v>-7531</v>
      </c>
      <c r="R34" s="22">
        <f ca="1">IF(Q34=0,0,IF(O34=0,1,Q34/O34))</f>
        <v>-3.1832380179471896E-2</v>
      </c>
      <c r="S34" s="21">
        <f>+DB34</f>
        <v>136229</v>
      </c>
      <c r="T34" s="21">
        <f ca="1">OFFSET(DB34,0,14,1,1)</f>
        <v>139573</v>
      </c>
      <c r="U34" s="21">
        <f ca="1">SUM(T34-S34)</f>
        <v>3344</v>
      </c>
      <c r="V34" s="22">
        <f ca="1">IF(U34=0,0,IF(S34=0,1,U34/S34))</f>
        <v>2.4546902641875076E-2</v>
      </c>
      <c r="W34" s="21">
        <f>SUMIF($C$6:V$6,W$5,$C34:V34)</f>
        <v>372812</v>
      </c>
      <c r="X34" s="21">
        <f ca="1">SUMIF($C$6:W$6,X$5,$C34:W34)</f>
        <v>368625</v>
      </c>
      <c r="Y34" s="21">
        <f ca="1">SUM(X34-W34)</f>
        <v>-4187</v>
      </c>
      <c r="Z34" s="22">
        <f ca="1">IF(Y34=0,0,IF(W34=0,1,Y34/W34))</f>
        <v>-1.1230861667542891E-2</v>
      </c>
      <c r="AA34" s="21">
        <f>+DC34</f>
        <v>140777</v>
      </c>
      <c r="AB34" s="21">
        <f ca="1">OFFSET(DC34,0,14,1,1)</f>
        <v>131800</v>
      </c>
      <c r="AC34" s="21">
        <f ca="1">SUM(AB34-AA34)</f>
        <v>-8977</v>
      </c>
      <c r="AD34" s="22">
        <f ca="1">IF(AC34=0,0,IF(AA34=0,1,AC34/AA34))</f>
        <v>-6.3767518841856274E-2</v>
      </c>
      <c r="AE34" s="21">
        <f>SUMIF($C$6:AD$6,AE$5,$C34:AD34)</f>
        <v>513589</v>
      </c>
      <c r="AF34" s="21">
        <f ca="1">SUMIF($C$6:AE$6,AF$5,$C34:AE34)</f>
        <v>500425</v>
      </c>
      <c r="AG34" s="21">
        <f ca="1">SUM(AF34-AE34)</f>
        <v>-13164</v>
      </c>
      <c r="AH34" s="22">
        <f ca="1">IF(AG34=0,0,IF(AE34=0,1,AG34/AE34))</f>
        <v>-2.5631390080395024E-2</v>
      </c>
      <c r="AI34" s="21">
        <f>+DD34</f>
        <v>144926</v>
      </c>
      <c r="AJ34" s="21">
        <f ca="1">OFFSET(DD34,0,14,1,1)</f>
        <v>145444</v>
      </c>
      <c r="AK34" s="21">
        <f ca="1">SUM(AJ34-AI34)</f>
        <v>518</v>
      </c>
      <c r="AL34" s="22">
        <f ca="1">IF(AK34=0,0,IF(AI34=0,1,AK34/AI34))</f>
        <v>3.5742378869216013E-3</v>
      </c>
      <c r="AM34" s="21">
        <f>SUMIF($C$6:AL$6,AM$5,$C34:AL34)</f>
        <v>658515</v>
      </c>
      <c r="AN34" s="21">
        <f ca="1">SUMIF($C$6:AM$6,AN$5,$C34:AM34)</f>
        <v>645869</v>
      </c>
      <c r="AO34" s="21">
        <f ca="1">SUM(AN34-AM34)</f>
        <v>-12646</v>
      </c>
      <c r="AP34" s="22">
        <f ca="1">IF(AO34=0,0,IF(AM34=0,1,AO34/AM34))</f>
        <v>-1.9203814643554057E-2</v>
      </c>
      <c r="AQ34" s="21">
        <f>+DE34</f>
        <v>149330</v>
      </c>
      <c r="AR34" s="21">
        <f ca="1">OFFSET(DE34,0,14,1,1)</f>
        <v>155851</v>
      </c>
      <c r="AS34" s="21">
        <f ca="1">SUM(AR34-AQ34)</f>
        <v>6521</v>
      </c>
      <c r="AT34" s="22">
        <f ca="1">IF(AS34=0,0,IF(AQ34=0,1,AS34/AQ34))</f>
        <v>4.3668385455032481E-2</v>
      </c>
      <c r="AU34" s="21">
        <f>SUMIF($C$6:AT$6,AU$5,$C34:AT34)</f>
        <v>807845</v>
      </c>
      <c r="AV34" s="21">
        <f ca="1">SUMIF($C$6:AU$6,AV$5,$C34:AU34)</f>
        <v>801720</v>
      </c>
      <c r="AW34" s="21">
        <f ca="1">SUM(AV34-AU34)</f>
        <v>-6125</v>
      </c>
      <c r="AX34" s="22">
        <f ca="1">IF(AW34=0,0,IF(AU34=0,1,AW34/AU34))</f>
        <v>-7.5818999931917637E-3</v>
      </c>
      <c r="AY34" s="21">
        <f>+DF34</f>
        <v>182489</v>
      </c>
      <c r="AZ34" s="21">
        <f ca="1">OFFSET(DF34,0,14,1,1)</f>
        <v>178320</v>
      </c>
      <c r="BA34" s="21">
        <f ca="1">SUM(AZ34-AY34)</f>
        <v>-4169</v>
      </c>
      <c r="BB34" s="22">
        <f ca="1">IF(BA34=0,0,IF(AY34=0,1,BA34/AY34))</f>
        <v>-2.2845212588156E-2</v>
      </c>
      <c r="BC34" s="21">
        <f>SUMIF($C$6:BB$6,BC$5,$C34:BB34)</f>
        <v>990334</v>
      </c>
      <c r="BD34" s="21">
        <f ca="1">SUMIF($C$6:BC$6,BD$5,$C34:BC34)</f>
        <v>980040</v>
      </c>
      <c r="BE34" s="21">
        <f ca="1">SUM(BD34-BC34)</f>
        <v>-10294</v>
      </c>
      <c r="BF34" s="22">
        <f ca="1">IF(BE34=0,0,IF(BC34=0,1,BE34/BC34))</f>
        <v>-1.0394472975783928E-2</v>
      </c>
      <c r="BG34" s="21">
        <f>+DG34</f>
        <v>175094</v>
      </c>
      <c r="BH34" s="21">
        <f ca="1">OFFSET(DG34,0,14,1,1)</f>
        <v>177075</v>
      </c>
      <c r="BI34" s="21">
        <f ca="1">SUM(BH34-BG34)</f>
        <v>1981</v>
      </c>
      <c r="BJ34" s="22">
        <f ca="1">IF(BI34=0,0,IF(BG34=0,1,BI34/BG34))</f>
        <v>1.1313922807177858E-2</v>
      </c>
      <c r="BK34" s="21">
        <f>SUMIF($C$6:BJ$6,BK$5,$C34:BJ34)</f>
        <v>1165428</v>
      </c>
      <c r="BL34" s="21">
        <f ca="1">SUMIF($C$6:BK$6,BL$5,$C34:BK34)</f>
        <v>1157115</v>
      </c>
      <c r="BM34" s="21">
        <f ca="1">SUM(BL34-BK34)</f>
        <v>-8313</v>
      </c>
      <c r="BN34" s="22">
        <f ca="1">IF(BM34=0,0,IF(BK34=0,1,BM34/BK34))</f>
        <v>-7.1330017813198239E-3</v>
      </c>
      <c r="BO34" s="21">
        <f>+DH34</f>
        <v>154809</v>
      </c>
      <c r="BP34" s="21">
        <f ca="1">OFFSET(DH34,0,14,1,1)</f>
        <v>157323</v>
      </c>
      <c r="BQ34" s="21">
        <f ca="1">SUM(BP34-BO34)</f>
        <v>2514</v>
      </c>
      <c r="BR34" s="22">
        <f ca="1">IF(BQ34=0,0,IF(BO34=0,1,BQ34/BO34))</f>
        <v>1.6239365928337499E-2</v>
      </c>
      <c r="BS34" s="21">
        <f>SUMIF($C$6:BR$6,BS$5,$C34:BR34)</f>
        <v>1320237</v>
      </c>
      <c r="BT34" s="21">
        <f ca="1">SUMIF($C$6:BS$6,BT$5,$C34:BS34)</f>
        <v>1314438</v>
      </c>
      <c r="BU34" s="21">
        <f ca="1">SUM(BT34-BS34)</f>
        <v>-5799</v>
      </c>
      <c r="BV34" s="22">
        <f ca="1">IF(BU34=0,0,IF(BS34=0,1,BU34/BS34))</f>
        <v>-4.3923931839510632E-3</v>
      </c>
      <c r="BW34" s="21">
        <f>+DI34</f>
        <v>144461</v>
      </c>
      <c r="BX34" s="21">
        <f ca="1">OFFSET(DI34,0,14,1,1)</f>
        <v>154320</v>
      </c>
      <c r="BY34" s="21">
        <f ca="1">SUM(BX34-BW34)</f>
        <v>9859</v>
      </c>
      <c r="BZ34" s="22">
        <f ca="1">IF(BY34=0,0,IF(BW34=0,1,BY34/BW34))</f>
        <v>6.8246793252158017E-2</v>
      </c>
      <c r="CA34" s="21">
        <f>SUMIF($C$6:BZ$6,CA$5,$C34:BZ34)</f>
        <v>1464698</v>
      </c>
      <c r="CB34" s="21">
        <f ca="1">SUMIF($C$6:CA$6,CB$5,$C34:CA34)</f>
        <v>1468758</v>
      </c>
      <c r="CC34" s="21">
        <f ca="1">SUM(CB34-CA34)</f>
        <v>4060</v>
      </c>
      <c r="CD34" s="22">
        <f ca="1">IF(CC34=0,0,IF(CA34=0,1,CC34/CA34))</f>
        <v>2.7719024672662896E-3</v>
      </c>
      <c r="CE34" s="21">
        <f>+DJ34</f>
        <v>130442</v>
      </c>
      <c r="CF34" s="21">
        <f ca="1">OFFSET(DJ34,0,14,1,1)</f>
        <v>141654</v>
      </c>
      <c r="CG34" s="21">
        <f ca="1">SUM(CF34-CE34)</f>
        <v>11212</v>
      </c>
      <c r="CH34" s="22">
        <f ca="1">IF(CG34=0,0,IF(CE34=0,1,CG34/CE34))</f>
        <v>8.5953910550282883E-2</v>
      </c>
      <c r="CI34" s="21">
        <f>SUMIF($C$6:CH$6,CI$5,$C34:CH34)</f>
        <v>1595140</v>
      </c>
      <c r="CJ34" s="21">
        <f ca="1">SUMIF($C$6:CI$6,CJ$5,$C34:CI34)</f>
        <v>1610412</v>
      </c>
      <c r="CK34" s="21">
        <f ca="1">SUM(CJ34-CI34)</f>
        <v>15272</v>
      </c>
      <c r="CL34" s="22">
        <f ca="1">IF(CK34=0,0,IF(CI34=0,1,CK34/CI34))</f>
        <v>9.5740812718632853E-3</v>
      </c>
      <c r="CM34" s="21">
        <f>+DK34</f>
        <v>136185</v>
      </c>
      <c r="CN34" s="21">
        <f ca="1">OFFSET(DK34,0,14,1,1)</f>
        <v>141618</v>
      </c>
      <c r="CO34" s="21">
        <f ca="1">SUM(CN34-CM34)</f>
        <v>5433</v>
      </c>
      <c r="CP34" s="22">
        <f ca="1">IF(CO34=0,0,IF(CM34=0,1,CO34/CM34))</f>
        <v>3.9894261482542132E-2</v>
      </c>
      <c r="CQ34" s="21">
        <f>SUMIF($C$6:CP$6,CQ$5,$C34:CP34)</f>
        <v>1731325</v>
      </c>
      <c r="CR34" s="21">
        <f ca="1">SUMIF($C$6:CQ$6,CR$5,$C34:CQ34)</f>
        <v>1752030</v>
      </c>
      <c r="CS34" s="21">
        <f ca="1">SUM(CR34-CQ34)</f>
        <v>20705</v>
      </c>
      <c r="CT34" s="22">
        <f ca="1">IF(CS34=0,0,IF(CQ34=0,1,CS34/CQ34))</f>
        <v>1.1959048705471244E-2</v>
      </c>
      <c r="CW34" s="12" t="s">
        <v>77</v>
      </c>
      <c r="CX34" s="81" t="s">
        <v>6</v>
      </c>
      <c r="CZ34" s="88">
        <f>SUMIF(IBA!$A$73:$A$78,'2006-2007'!CZ$7,IBA!D$73:D$78)</f>
        <v>123554</v>
      </c>
      <c r="DA34" s="88">
        <f>SUMIF(IBA!$A$73:$A$78,'2006-2007'!DA$7,IBA!E$73:E$78)</f>
        <v>113029</v>
      </c>
      <c r="DB34" s="88">
        <f>SUMIF(IBA!$A$73:$A$78,'2006-2007'!DB$7,IBA!F$73:F$78)</f>
        <v>136229</v>
      </c>
      <c r="DC34" s="88">
        <f>SUMIF(IBA!$A$73:$A$78,'2006-2007'!DC$7,IBA!G$73:G$78)</f>
        <v>140777</v>
      </c>
      <c r="DD34" s="88">
        <f>SUMIF(IBA!$A$73:$A$78,'2006-2007'!DD$7,IBA!H$73:H$78)</f>
        <v>144926</v>
      </c>
      <c r="DE34" s="88">
        <f>SUMIF(IBA!$A$73:$A$78,'2006-2007'!DE$7,IBA!I$73:I$78)</f>
        <v>149330</v>
      </c>
      <c r="DF34" s="88">
        <f>SUMIF(IBA!$A$73:$A$78,'2006-2007'!DF$7,IBA!J$73:J$78)</f>
        <v>182489</v>
      </c>
      <c r="DG34" s="88">
        <f>SUMIF(IBA!$A$73:$A$78,'2006-2007'!DG$7,IBA!K$73:K$78)</f>
        <v>175094</v>
      </c>
      <c r="DH34" s="88">
        <f>SUMIF(IBA!$A$73:$A$78,'2006-2007'!DH$7,IBA!L$73:L$78)</f>
        <v>154809</v>
      </c>
      <c r="DI34" s="88">
        <f>SUMIF(IBA!$A$73:$A$78,'2006-2007'!DI$7,IBA!M$73:M$78)</f>
        <v>144461</v>
      </c>
      <c r="DJ34" s="88">
        <f>SUMIF(IBA!$A$73:$A$78,'2006-2007'!DJ$7,IBA!N$73:N$78)</f>
        <v>130442</v>
      </c>
      <c r="DK34" s="88">
        <f>SUMIF(IBA!$A$73:$A$78,'2006-2007'!DK$7,IBA!O$73:O$78)</f>
        <v>136185</v>
      </c>
      <c r="DN34" s="88">
        <f>SUMIF(IBA!$A$73:$A$78,'2006-2007'!DN$7,IBA!D$73:D$78)</f>
        <v>118036</v>
      </c>
      <c r="DO34" s="88">
        <f>SUMIF(IBA!$A$73:$A$78,'2006-2007'!DO$7,IBA!E$73:E$78)</f>
        <v>111016</v>
      </c>
      <c r="DP34" s="88">
        <f>SUMIF(IBA!$A$73:$A$78,'2006-2007'!DP$7,IBA!F$73:F$78)</f>
        <v>139573</v>
      </c>
      <c r="DQ34" s="88">
        <f>SUMIF(IBA!$A$73:$A$78,'2006-2007'!DQ$7,IBA!G$73:G$78)</f>
        <v>131800</v>
      </c>
      <c r="DR34" s="88">
        <f>SUMIF(IBA!$A$73:$A$78,'2006-2007'!DR$7,IBA!H$73:H$78)</f>
        <v>145444</v>
      </c>
      <c r="DS34" s="88">
        <f>SUMIF(IBA!$A$73:$A$78,'2006-2007'!DS$7,IBA!I$73:I$78)</f>
        <v>155851</v>
      </c>
      <c r="DT34" s="88">
        <f>SUMIF(IBA!$A$73:$A$78,'2006-2007'!DT$7,IBA!J$73:J$78)</f>
        <v>178320</v>
      </c>
      <c r="DU34" s="88">
        <f>SUMIF(IBA!$A$73:$A$78,'2006-2007'!DU$7,IBA!K$73:K$78)</f>
        <v>177075</v>
      </c>
      <c r="DV34" s="88">
        <f>SUMIF(IBA!$A$73:$A$78,'2006-2007'!DV$7,IBA!L$73:L$78)</f>
        <v>157323</v>
      </c>
      <c r="DW34" s="88">
        <f>SUMIF(IBA!$A$73:$A$78,'2006-2007'!DW$7,IBA!M$73:M$78)</f>
        <v>154320</v>
      </c>
      <c r="DX34" s="88">
        <f>SUMIF(IBA!$A$73:$A$78,'2006-2007'!DX$7,IBA!N$73:N$78)</f>
        <v>141654</v>
      </c>
      <c r="DY34" s="88">
        <f>SUMIF(IBA!$A$73:$A$78,'2006-2007'!DY$7,IBA!O$73:O$78)</f>
        <v>141618</v>
      </c>
      <c r="DZ34"/>
    </row>
    <row r="35" spans="1:130" s="12" customFormat="1" ht="15.6">
      <c r="A35" s="101" t="str">
        <f>+CW36</f>
        <v>Sault Ste. Marie Bridge Bridge Authority</v>
      </c>
      <c r="B35" s="29" t="s">
        <v>7</v>
      </c>
      <c r="C35" s="21">
        <f>+CZ35</f>
        <v>10021</v>
      </c>
      <c r="D35" s="21">
        <f ca="1">OFFSET(CZ35,0,14,1,1)</f>
        <v>9199</v>
      </c>
      <c r="E35" s="21">
        <f ca="1">SUM(D35-C35)</f>
        <v>-822</v>
      </c>
      <c r="F35" s="22">
        <f ca="1">IF(E35=0,0,IF(C35=0,1,E35/C35))</f>
        <v>-8.2027741742341079E-2</v>
      </c>
      <c r="G35" s="21">
        <f>SUMIF($C$6:F$6,G$5,$C35:F35)</f>
        <v>10021</v>
      </c>
      <c r="H35" s="21">
        <f ca="1">SUMIF($C$6:G$6,H$5,$C35:G35)</f>
        <v>9199</v>
      </c>
      <c r="I35" s="21">
        <f ca="1">SUM(H35-G35)</f>
        <v>-822</v>
      </c>
      <c r="J35" s="22">
        <f ca="1">IF(I35=0,0,IF(G35=0,1,I35/G35))</f>
        <v>-8.2027741742341079E-2</v>
      </c>
      <c r="K35" s="21">
        <f>+DA35</f>
        <v>9394</v>
      </c>
      <c r="L35" s="21">
        <f ca="1">OFFSET(DA35,0,14,1,1)</f>
        <v>8778</v>
      </c>
      <c r="M35" s="21">
        <f ca="1">SUM(L35-K35)</f>
        <v>-616</v>
      </c>
      <c r="N35" s="22">
        <f ca="1">IF(M35=0,0,IF(K35=0,1,M35/K35))</f>
        <v>-6.5573770491803282E-2</v>
      </c>
      <c r="O35" s="21">
        <f>SUMIF($C$6:N$6,O$5,$C35:N35)</f>
        <v>19415</v>
      </c>
      <c r="P35" s="21">
        <f ca="1">SUMIF($C$6:O$6,P$5,$C35:O35)</f>
        <v>17977</v>
      </c>
      <c r="Q35" s="21">
        <f ca="1">SUM(P35-O35)</f>
        <v>-1438</v>
      </c>
      <c r="R35" s="22">
        <f ca="1">IF(Q35=0,0,IF(O35=0,1,Q35/O35))</f>
        <v>-7.406644347154262E-2</v>
      </c>
      <c r="S35" s="21">
        <f>+DB35</f>
        <v>10767</v>
      </c>
      <c r="T35" s="21">
        <f ca="1">OFFSET(DB35,0,14,1,1)</f>
        <v>9530</v>
      </c>
      <c r="U35" s="21">
        <f ca="1">SUM(T35-S35)</f>
        <v>-1237</v>
      </c>
      <c r="V35" s="22">
        <f ca="1">IF(U35=0,0,IF(S35=0,1,U35/S35))</f>
        <v>-0.11488808396024891</v>
      </c>
      <c r="W35" s="21">
        <f>SUMIF($C$6:V$6,W$5,$C35:V35)</f>
        <v>30182</v>
      </c>
      <c r="X35" s="21">
        <f ca="1">SUMIF($C$6:W$6,X$5,$C35:W35)</f>
        <v>27507</v>
      </c>
      <c r="Y35" s="21">
        <f ca="1">SUM(X35-W35)</f>
        <v>-2675</v>
      </c>
      <c r="Z35" s="22">
        <f ca="1">IF(Y35=0,0,IF(W35=0,1,Y35/W35))</f>
        <v>-8.8628984162746005E-2</v>
      </c>
      <c r="AA35" s="21">
        <f>+DC35</f>
        <v>10267</v>
      </c>
      <c r="AB35" s="21">
        <f ca="1">OFFSET(DC35,0,14,1,1)</f>
        <v>9099</v>
      </c>
      <c r="AC35" s="21">
        <f ca="1">SUM(AB35-AA35)</f>
        <v>-1168</v>
      </c>
      <c r="AD35" s="22">
        <f ca="1">IF(AC35=0,0,IF(AA35=0,1,AC35/AA35))</f>
        <v>-0.11376254017726697</v>
      </c>
      <c r="AE35" s="21">
        <f>SUMIF($C$6:AD$6,AE$5,$C35:AD35)</f>
        <v>40449</v>
      </c>
      <c r="AF35" s="21">
        <f ca="1">SUMIF($C$6:AE$6,AF$5,$C35:AE35)</f>
        <v>36606</v>
      </c>
      <c r="AG35" s="21">
        <f ca="1">SUM(AF35-AE35)</f>
        <v>-3843</v>
      </c>
      <c r="AH35" s="22">
        <f ca="1">IF(AG35=0,0,IF(AE35=0,1,AG35/AE35))</f>
        <v>-9.5008529259066971E-2</v>
      </c>
      <c r="AI35" s="21">
        <f>+DD35</f>
        <v>11281</v>
      </c>
      <c r="AJ35" s="21">
        <f ca="1">OFFSET(DD35,0,14,1,1)</f>
        <v>10153</v>
      </c>
      <c r="AK35" s="21">
        <f ca="1">SUM(AJ35-AI35)</f>
        <v>-1128</v>
      </c>
      <c r="AL35" s="22">
        <f ca="1">IF(AK35=0,0,IF(AI35=0,1,AK35/AI35))</f>
        <v>-9.9991135537629644E-2</v>
      </c>
      <c r="AM35" s="21">
        <f>SUMIF($C$6:AL$6,AM$5,$C35:AL35)</f>
        <v>51730</v>
      </c>
      <c r="AN35" s="21">
        <f ca="1">SUMIF($C$6:AM$6,AN$5,$C35:AM35)</f>
        <v>46759</v>
      </c>
      <c r="AO35" s="21">
        <f ca="1">SUM(AN35-AM35)</f>
        <v>-4971</v>
      </c>
      <c r="AP35" s="22">
        <f ca="1">IF(AO35=0,0,IF(AM35=0,1,AO35/AM35))</f>
        <v>-9.6095109220954961E-2</v>
      </c>
      <c r="AQ35" s="21">
        <f>+DE35</f>
        <v>11089</v>
      </c>
      <c r="AR35" s="21">
        <f ca="1">OFFSET(DE35,0,14,1,1)</f>
        <v>9516</v>
      </c>
      <c r="AS35" s="21">
        <f ca="1">SUM(AR35-AQ35)</f>
        <v>-1573</v>
      </c>
      <c r="AT35" s="22">
        <f ca="1">IF(AS35=0,0,IF(AQ35=0,1,AS35/AQ35))</f>
        <v>-0.141852286049238</v>
      </c>
      <c r="AU35" s="21">
        <f>SUMIF($C$6:AT$6,AU$5,$C35:AT35)</f>
        <v>62819</v>
      </c>
      <c r="AV35" s="21">
        <f ca="1">SUMIF($C$6:AU$6,AV$5,$C35:AU35)</f>
        <v>56275</v>
      </c>
      <c r="AW35" s="21">
        <f ca="1">SUM(AV35-AU35)</f>
        <v>-6544</v>
      </c>
      <c r="AX35" s="22">
        <f ca="1">IF(AW35=0,0,IF(AU35=0,1,AW35/AU35))</f>
        <v>-0.10417230455753833</v>
      </c>
      <c r="AY35" s="21">
        <f>+DF35</f>
        <v>10025</v>
      </c>
      <c r="AZ35" s="21">
        <f ca="1">OFFSET(DF35,0,14,1,1)</f>
        <v>9194</v>
      </c>
      <c r="BA35" s="21">
        <f ca="1">SUM(AZ35-AY35)</f>
        <v>-831</v>
      </c>
      <c r="BB35" s="22">
        <f ca="1">IF(BA35=0,0,IF(AY35=0,1,BA35/AY35))</f>
        <v>-8.2892768079800505E-2</v>
      </c>
      <c r="BC35" s="21">
        <f>SUMIF($C$6:BB$6,BC$5,$C35:BB35)</f>
        <v>72844</v>
      </c>
      <c r="BD35" s="21">
        <f ca="1">SUMIF($C$6:BC$6,BD$5,$C35:BC35)</f>
        <v>65469</v>
      </c>
      <c r="BE35" s="21">
        <f ca="1">SUM(BD35-BC35)</f>
        <v>-7375</v>
      </c>
      <c r="BF35" s="22">
        <f ca="1">IF(BE35=0,0,IF(BC35=0,1,BE35/BC35))</f>
        <v>-0.10124375377519082</v>
      </c>
      <c r="BG35" s="21">
        <f>+DG35</f>
        <v>11723</v>
      </c>
      <c r="BH35" s="21">
        <f ca="1">OFFSET(DG35,0,14,1,1)</f>
        <v>9309</v>
      </c>
      <c r="BI35" s="21">
        <f ca="1">SUM(BH35-BG35)</f>
        <v>-2414</v>
      </c>
      <c r="BJ35" s="22">
        <f ca="1">IF(BI35=0,0,IF(BG35=0,1,BI35/BG35))</f>
        <v>-0.20591998635161649</v>
      </c>
      <c r="BK35" s="21">
        <f>SUMIF($C$6:BJ$6,BK$5,$C35:BJ35)</f>
        <v>84567</v>
      </c>
      <c r="BL35" s="21">
        <f ca="1">SUMIF($C$6:BK$6,BL$5,$C35:BK35)</f>
        <v>74778</v>
      </c>
      <c r="BM35" s="21">
        <f ca="1">SUM(BL35-BK35)</f>
        <v>-9789</v>
      </c>
      <c r="BN35" s="22">
        <f ca="1">IF(BM35=0,0,IF(BK35=0,1,BM35/BK35))</f>
        <v>-0.1157543722728724</v>
      </c>
      <c r="BO35" s="21">
        <f>+DH35</f>
        <v>10445</v>
      </c>
      <c r="BP35" s="21">
        <f ca="1">OFFSET(DH35,0,14,1,1)</f>
        <v>9095</v>
      </c>
      <c r="BQ35" s="21">
        <f ca="1">SUM(BP35-BO35)</f>
        <v>-1350</v>
      </c>
      <c r="BR35" s="22">
        <f ca="1">IF(BQ35=0,0,IF(BO35=0,1,BQ35/BO35))</f>
        <v>-0.1292484442316898</v>
      </c>
      <c r="BS35" s="21">
        <f>SUMIF($C$6:BR$6,BS$5,$C35:BR35)</f>
        <v>95012</v>
      </c>
      <c r="BT35" s="21">
        <f ca="1">SUMIF($C$6:BS$6,BT$5,$C35:BS35)</f>
        <v>83873</v>
      </c>
      <c r="BU35" s="21">
        <f ca="1">SUM(BT35-BS35)</f>
        <v>-11139</v>
      </c>
      <c r="BV35" s="22">
        <f ca="1">IF(BU35=0,0,IF(BS35=0,1,BU35/BS35))</f>
        <v>-0.11723782259083063</v>
      </c>
      <c r="BW35" s="21">
        <f>+DI35</f>
        <v>10675</v>
      </c>
      <c r="BX35" s="21">
        <f ca="1">OFFSET(DI35,0,14,1,1)</f>
        <v>10149</v>
      </c>
      <c r="BY35" s="21">
        <f ca="1">SUM(BX35-BW35)</f>
        <v>-526</v>
      </c>
      <c r="BZ35" s="22">
        <f ca="1">IF(BY35=0,0,IF(BW35=0,1,BY35/BW35))</f>
        <v>-4.9274004683840751E-2</v>
      </c>
      <c r="CA35" s="21">
        <f>SUMIF($C$6:BZ$6,CA$5,$C35:BZ35)</f>
        <v>105687</v>
      </c>
      <c r="CB35" s="21">
        <f ca="1">SUMIF($C$6:CA$6,CB$5,$C35:CA35)</f>
        <v>94022</v>
      </c>
      <c r="CC35" s="21">
        <f ca="1">SUM(CB35-CA35)</f>
        <v>-11665</v>
      </c>
      <c r="CD35" s="22">
        <f ca="1">IF(CC35=0,0,IF(CA35=0,1,CC35/CA35))</f>
        <v>-0.11037308278217756</v>
      </c>
      <c r="CE35" s="21">
        <f>+DJ35</f>
        <v>9450</v>
      </c>
      <c r="CF35" s="21">
        <f ca="1">OFFSET(DJ35,0,14,1,1)</f>
        <v>9350</v>
      </c>
      <c r="CG35" s="21">
        <f ca="1">SUM(CF35-CE35)</f>
        <v>-100</v>
      </c>
      <c r="CH35" s="22">
        <f ca="1">IF(CG35=0,0,IF(CE35=0,1,CG35/CE35))</f>
        <v>-1.0582010582010581E-2</v>
      </c>
      <c r="CI35" s="21">
        <f>SUMIF($C$6:CH$6,CI$5,$C35:CH35)</f>
        <v>115137</v>
      </c>
      <c r="CJ35" s="21">
        <f ca="1">SUMIF($C$6:CI$6,CJ$5,$C35:CI35)</f>
        <v>103372</v>
      </c>
      <c r="CK35" s="21">
        <f ca="1">SUM(CJ35-CI35)</f>
        <v>-11765</v>
      </c>
      <c r="CL35" s="22">
        <f ca="1">IF(CK35=0,0,IF(CI35=0,1,CK35/CI35))</f>
        <v>-0.10218261722990872</v>
      </c>
      <c r="CM35" s="21">
        <f>+DK35</f>
        <v>7667</v>
      </c>
      <c r="CN35" s="21">
        <f ca="1">OFFSET(DK35,0,14,1,1)</f>
        <v>7963</v>
      </c>
      <c r="CO35" s="21">
        <f ca="1">SUM(CN35-CM35)</f>
        <v>296</v>
      </c>
      <c r="CP35" s="22">
        <f ca="1">IF(CO35=0,0,IF(CM35=0,1,CO35/CM35))</f>
        <v>3.8607017086213641E-2</v>
      </c>
      <c r="CQ35" s="21">
        <f>SUMIF($C$6:CP$6,CQ$5,$C35:CP35)</f>
        <v>122804</v>
      </c>
      <c r="CR35" s="21">
        <f ca="1">SUMIF($C$6:CQ$6,CR$5,$C35:CQ35)</f>
        <v>111335</v>
      </c>
      <c r="CS35" s="21">
        <f ca="1">SUM(CR35-CQ35)</f>
        <v>-11469</v>
      </c>
      <c r="CT35" s="22">
        <f ca="1">IF(CS35=0,0,IF(CQ35=0,1,CS35/CQ35))</f>
        <v>-9.3392723364059807E-2</v>
      </c>
      <c r="CW35" s="12" t="s">
        <v>77</v>
      </c>
      <c r="CX35" s="81" t="s">
        <v>7</v>
      </c>
      <c r="CY35" s="16"/>
      <c r="CZ35" s="88">
        <f>SUMIF(IBA!$A$87:$A$92,'2006-2007'!CZ$7,IBA!D$87:D$92)</f>
        <v>10021</v>
      </c>
      <c r="DA35" s="88">
        <f>SUMIF(IBA!$A$87:$A$92,'2006-2007'!DA$7,IBA!E$87:E$92)</f>
        <v>9394</v>
      </c>
      <c r="DB35" s="88">
        <f>SUMIF(IBA!$A$87:$A$92,'2006-2007'!DB$7,IBA!F$87:F$92)</f>
        <v>10767</v>
      </c>
      <c r="DC35" s="88">
        <f>SUMIF(IBA!$A$87:$A$92,'2006-2007'!DC$7,IBA!G$87:G$92)</f>
        <v>10267</v>
      </c>
      <c r="DD35" s="88">
        <f>SUMIF(IBA!$A$87:$A$92,'2006-2007'!DD$7,IBA!H$87:H$92)</f>
        <v>11281</v>
      </c>
      <c r="DE35" s="88">
        <f>SUMIF(IBA!$A$87:$A$92,'2006-2007'!DE$7,IBA!I$87:I$92)</f>
        <v>11089</v>
      </c>
      <c r="DF35" s="88">
        <f>SUMIF(IBA!$A$87:$A$92,'2006-2007'!DF$7,IBA!J$87:J$92)</f>
        <v>10025</v>
      </c>
      <c r="DG35" s="88">
        <f>SUMIF(IBA!$A$87:$A$92,'2006-2007'!DG$7,IBA!K$87:K$92)</f>
        <v>11723</v>
      </c>
      <c r="DH35" s="88">
        <f>SUMIF(IBA!$A$87:$A$92,'2006-2007'!DH$7,IBA!L$87:L$92)</f>
        <v>10445</v>
      </c>
      <c r="DI35" s="88">
        <f>SUMIF(IBA!$A$87:$A$92,'2006-2007'!DI$7,IBA!M$87:M$92)</f>
        <v>10675</v>
      </c>
      <c r="DJ35" s="88">
        <f>SUMIF(IBA!$A$87:$A$92,'2006-2007'!DJ$7,IBA!N$87:N$92)</f>
        <v>9450</v>
      </c>
      <c r="DK35" s="88">
        <f>SUMIF(IBA!$A$87:$A$92,'2006-2007'!DK$7,IBA!O$87:O$92)</f>
        <v>7667</v>
      </c>
      <c r="DN35" s="88">
        <f>SUMIF(IBA!$A$87:$A$92,'2006-2007'!DN$7,IBA!D$87:D$92)</f>
        <v>9199</v>
      </c>
      <c r="DO35" s="88">
        <f>SUMIF(IBA!$A$87:$A$92,'2006-2007'!DO$7,IBA!E$87:E$92)</f>
        <v>8778</v>
      </c>
      <c r="DP35" s="88">
        <f>SUMIF(IBA!$A$87:$A$92,'2006-2007'!DP$7,IBA!F$87:F$92)</f>
        <v>9530</v>
      </c>
      <c r="DQ35" s="88">
        <f>SUMIF(IBA!$A$87:$A$92,'2006-2007'!DQ$7,IBA!G$87:G$92)</f>
        <v>9099</v>
      </c>
      <c r="DR35" s="88">
        <f>SUMIF(IBA!$A$87:$A$92,'2006-2007'!DR$7,IBA!H$87:H$92)</f>
        <v>10153</v>
      </c>
      <c r="DS35" s="88">
        <f>SUMIF(IBA!$A$87:$A$92,'2006-2007'!DS$7,IBA!I$87:I$92)</f>
        <v>9516</v>
      </c>
      <c r="DT35" s="88">
        <f>SUMIF(IBA!$A$87:$A$92,'2006-2007'!DT$7,IBA!J$87:J$92)</f>
        <v>9194</v>
      </c>
      <c r="DU35" s="88">
        <f>SUMIF(IBA!$A$87:$A$92,'2006-2007'!DU$7,IBA!K$87:K$92)</f>
        <v>9309</v>
      </c>
      <c r="DV35" s="88">
        <f>SUMIF(IBA!$A$87:$A$92,'2006-2007'!DV$7,IBA!L$87:L$92)</f>
        <v>9095</v>
      </c>
      <c r="DW35" s="88">
        <f>SUMIF(IBA!$A$87:$A$92,'2006-2007'!DW$7,IBA!M$87:M$92)</f>
        <v>10149</v>
      </c>
      <c r="DX35" s="88">
        <f>SUMIF(IBA!$A$87:$A$92,'2006-2007'!DX$7,IBA!N$87:N$92)</f>
        <v>9350</v>
      </c>
      <c r="DY35" s="88">
        <f>SUMIF(IBA!$A$87:$A$92,'2006-2007'!DY$7,IBA!O$87:O$92)</f>
        <v>7963</v>
      </c>
      <c r="DZ35"/>
    </row>
    <row r="36" spans="1:130" s="12" customFormat="1" ht="15.6">
      <c r="A36" s="100"/>
      <c r="B36" s="29" t="s">
        <v>8</v>
      </c>
      <c r="C36" s="87">
        <f>+CZ36</f>
        <v>1892</v>
      </c>
      <c r="D36" s="87">
        <f ca="1">OFFSET(CZ36,0,14,1,1)</f>
        <v>1538</v>
      </c>
      <c r="E36" s="87">
        <f ca="1">SUM(D36-C36)</f>
        <v>-354</v>
      </c>
      <c r="F36" s="22">
        <f ca="1">IF(E36=0,0,IF(C36=0,1,E36/C36))</f>
        <v>-0.18710359408033828</v>
      </c>
      <c r="G36" s="87">
        <f>SUMIF($C$6:F$6,G$5,$C36:F36)</f>
        <v>1892</v>
      </c>
      <c r="H36" s="87">
        <f ca="1">SUMIF($C$6:G$6,H$5,$C36:G36)</f>
        <v>1538</v>
      </c>
      <c r="I36" s="87">
        <f ca="1">SUM(H36-G36)</f>
        <v>-354</v>
      </c>
      <c r="J36" s="22">
        <f ca="1">IF(I36=0,0,IF(G36=0,1,I36/G36))</f>
        <v>-0.18710359408033828</v>
      </c>
      <c r="K36" s="87">
        <f>+DA36</f>
        <v>2823</v>
      </c>
      <c r="L36" s="87">
        <f ca="1">OFFSET(DA36,0,14,1,1)</f>
        <v>2212</v>
      </c>
      <c r="M36" s="87">
        <f ca="1">SUM(L36-K36)</f>
        <v>-611</v>
      </c>
      <c r="N36" s="22">
        <f ca="1">IF(M36=0,0,IF(K36=0,1,M36/K36))</f>
        <v>-0.21643641516117607</v>
      </c>
      <c r="O36" s="87">
        <f>SUMIF($C$6:N$6,O$5,$C36:N36)</f>
        <v>4715</v>
      </c>
      <c r="P36" s="87">
        <f ca="1">SUMIF($C$6:O$6,P$5,$C36:O36)</f>
        <v>3750</v>
      </c>
      <c r="Q36" s="87">
        <f ca="1">SUM(P36-O36)</f>
        <v>-965</v>
      </c>
      <c r="R36" s="22">
        <f ca="1">IF(Q36=0,0,IF(O36=0,1,Q36/O36))</f>
        <v>-0.2046659597030753</v>
      </c>
      <c r="S36" s="87">
        <f>+DB36</f>
        <v>2587</v>
      </c>
      <c r="T36" s="87">
        <f ca="1">OFFSET(DB36,0,14,1,1)</f>
        <v>2409</v>
      </c>
      <c r="U36" s="87">
        <f ca="1">SUM(T36-S36)</f>
        <v>-178</v>
      </c>
      <c r="V36" s="22">
        <f ca="1">IF(U36=0,0,IF(S36=0,1,U36/S36))</f>
        <v>-6.8805566293003481E-2</v>
      </c>
      <c r="W36" s="87">
        <f>SUMIF($C$6:V$6,W$5,$C36:V36)</f>
        <v>7302</v>
      </c>
      <c r="X36" s="87">
        <f ca="1">SUMIF($C$6:W$6,X$5,$C36:W36)</f>
        <v>6159</v>
      </c>
      <c r="Y36" s="87">
        <f ca="1">SUM(X36-W36)</f>
        <v>-1143</v>
      </c>
      <c r="Z36" s="22">
        <f ca="1">IF(Y36=0,0,IF(W36=0,1,Y36/W36))</f>
        <v>-0.15653245686113393</v>
      </c>
      <c r="AA36" s="87">
        <f>+DC36</f>
        <v>1826</v>
      </c>
      <c r="AB36" s="87">
        <f ca="1">OFFSET(DC36,0,14,1,1)</f>
        <v>1638</v>
      </c>
      <c r="AC36" s="87">
        <f ca="1">SUM(AB36-AA36)</f>
        <v>-188</v>
      </c>
      <c r="AD36" s="22">
        <f ca="1">IF(AC36=0,0,IF(AA36=0,1,AC36/AA36))</f>
        <v>-0.10295728368017525</v>
      </c>
      <c r="AE36" s="87">
        <f>SUMIF($C$6:AD$6,AE$5,$C36:AD36)</f>
        <v>9128</v>
      </c>
      <c r="AF36" s="87">
        <f ca="1">SUMIF($C$6:AE$6,AF$5,$C36:AE36)</f>
        <v>7797</v>
      </c>
      <c r="AG36" s="87">
        <f ca="1">SUM(AF36-AE36)</f>
        <v>-1331</v>
      </c>
      <c r="AH36" s="22">
        <f ca="1">IF(AG36=0,0,IF(AE36=0,1,AG36/AE36))</f>
        <v>-0.1458150744960561</v>
      </c>
      <c r="AI36" s="87">
        <f>+DD36</f>
        <v>5368</v>
      </c>
      <c r="AJ36" s="87">
        <f ca="1">OFFSET(DD36,0,14,1,1)</f>
        <v>4744</v>
      </c>
      <c r="AK36" s="87">
        <f ca="1">SUM(AJ36-AI36)</f>
        <v>-624</v>
      </c>
      <c r="AL36" s="22">
        <f ca="1">IF(AK36=0,0,IF(AI36=0,1,AK36/AI36))</f>
        <v>-0.11624441132637854</v>
      </c>
      <c r="AM36" s="87">
        <f>SUMIF($C$6:AL$6,AM$5,$C36:AL36)</f>
        <v>14496</v>
      </c>
      <c r="AN36" s="87">
        <f ca="1">SUMIF($C$6:AM$6,AN$5,$C36:AM36)</f>
        <v>12541</v>
      </c>
      <c r="AO36" s="87">
        <f ca="1">SUM(AN36-AM36)</f>
        <v>-1955</v>
      </c>
      <c r="AP36" s="22">
        <f ca="1">IF(AO36=0,0,IF(AM36=0,1,AO36/AM36))</f>
        <v>-0.13486479028697571</v>
      </c>
      <c r="AQ36" s="87">
        <f>+DE36</f>
        <v>8269</v>
      </c>
      <c r="AR36" s="87">
        <f ca="1">OFFSET(DE36,0,14,1,1)</f>
        <v>7261</v>
      </c>
      <c r="AS36" s="87">
        <f ca="1">SUM(AR36-AQ36)</f>
        <v>-1008</v>
      </c>
      <c r="AT36" s="22">
        <f ca="1">IF(AS36=0,0,IF(AQ36=0,1,AS36/AQ36))</f>
        <v>-0.12190107630910631</v>
      </c>
      <c r="AU36" s="87">
        <f>SUMIF($C$6:AT$6,AU$5,$C36:AT36)</f>
        <v>22765</v>
      </c>
      <c r="AV36" s="87">
        <f ca="1">SUMIF($C$6:AU$6,AV$5,$C36:AU36)</f>
        <v>19802</v>
      </c>
      <c r="AW36" s="87">
        <f ca="1">SUM(AV36-AU36)</f>
        <v>-2963</v>
      </c>
      <c r="AX36" s="22">
        <f ca="1">IF(AW36=0,0,IF(AU36=0,1,AW36/AU36))</f>
        <v>-0.1301559411377114</v>
      </c>
      <c r="AY36" s="87">
        <f>+DF36</f>
        <v>10311</v>
      </c>
      <c r="AZ36" s="87">
        <f ca="1">OFFSET(DF36,0,14,1,1)</f>
        <v>9198</v>
      </c>
      <c r="BA36" s="87">
        <f ca="1">SUM(AZ36-AY36)</f>
        <v>-1113</v>
      </c>
      <c r="BB36" s="22">
        <f ca="1">IF(BA36=0,0,IF(AY36=0,1,BA36/AY36))</f>
        <v>-0.1079429735234216</v>
      </c>
      <c r="BC36" s="87">
        <f>SUMIF($C$6:BB$6,BC$5,$C36:BB36)</f>
        <v>33076</v>
      </c>
      <c r="BD36" s="87">
        <f ca="1">SUMIF($C$6:BC$6,BD$5,$C36:BC36)</f>
        <v>29000</v>
      </c>
      <c r="BE36" s="87">
        <f ca="1">SUM(BD36-BC36)</f>
        <v>-4076</v>
      </c>
      <c r="BF36" s="22">
        <f ca="1">IF(BE36=0,0,IF(BC36=0,1,BE36/BC36))</f>
        <v>-0.12323134599105091</v>
      </c>
      <c r="BG36" s="87">
        <f>+DG36</f>
        <v>10219</v>
      </c>
      <c r="BH36" s="87">
        <f ca="1">OFFSET(DG36,0,14,1,1)</f>
        <v>10619</v>
      </c>
      <c r="BI36" s="87">
        <f ca="1">SUM(BH36-BG36)</f>
        <v>400</v>
      </c>
      <c r="BJ36" s="22">
        <f ca="1">IF(BI36=0,0,IF(BG36=0,1,BI36/BG36))</f>
        <v>3.9142773265485861E-2</v>
      </c>
      <c r="BK36" s="87">
        <f>SUMIF($C$6:BJ$6,BK$5,$C36:BJ36)</f>
        <v>43295</v>
      </c>
      <c r="BL36" s="87">
        <f ca="1">SUMIF($C$6:BK$6,BL$5,$C36:BK36)</f>
        <v>39619</v>
      </c>
      <c r="BM36" s="87">
        <f ca="1">SUM(BL36-BK36)</f>
        <v>-3676</v>
      </c>
      <c r="BN36" s="22">
        <f ca="1">IF(BM36=0,0,IF(BK36=0,1,BM36/BK36))</f>
        <v>-8.4905878276937297E-2</v>
      </c>
      <c r="BO36" s="87">
        <f>+DH36</f>
        <v>7509</v>
      </c>
      <c r="BP36" s="87">
        <f ca="1">OFFSET(DH36,0,14,1,1)</f>
        <v>6796</v>
      </c>
      <c r="BQ36" s="87">
        <f ca="1">SUM(BP36-BO36)</f>
        <v>-713</v>
      </c>
      <c r="BR36" s="22">
        <f ca="1">IF(BQ36=0,0,IF(BO36=0,1,BQ36/BO36))</f>
        <v>-9.495272339858836E-2</v>
      </c>
      <c r="BS36" s="87">
        <f>SUMIF($C$6:BR$6,BS$5,$C36:BR36)</f>
        <v>50804</v>
      </c>
      <c r="BT36" s="87">
        <f ca="1">SUMIF($C$6:BS$6,BT$5,$C36:BS36)</f>
        <v>46415</v>
      </c>
      <c r="BU36" s="87">
        <f ca="1">SUM(BT36-BS36)</f>
        <v>-4389</v>
      </c>
      <c r="BV36" s="22">
        <f ca="1">IF(BU36=0,0,IF(BS36=0,1,BU36/BS36))</f>
        <v>-8.6390835367293917E-2</v>
      </c>
      <c r="BW36" s="87">
        <f>+DI36</f>
        <v>3358</v>
      </c>
      <c r="BX36" s="87">
        <f ca="1">OFFSET(DI36,0,14,1,1)</f>
        <v>3334</v>
      </c>
      <c r="BY36" s="87">
        <f ca="1">SUM(BX36-BW36)</f>
        <v>-24</v>
      </c>
      <c r="BZ36" s="22">
        <f ca="1">IF(BY36=0,0,IF(BW36=0,1,BY36/BW36))</f>
        <v>-7.1471113758189396E-3</v>
      </c>
      <c r="CA36" s="87">
        <f>SUMIF($C$6:BZ$6,CA$5,$C36:BZ36)</f>
        <v>54162</v>
      </c>
      <c r="CB36" s="87">
        <f ca="1">SUMIF($C$6:CA$6,CB$5,$C36:CA36)</f>
        <v>49749</v>
      </c>
      <c r="CC36" s="87">
        <f ca="1">SUM(CB36-CA36)</f>
        <v>-4413</v>
      </c>
      <c r="CD36" s="22">
        <f ca="1">IF(CC36=0,0,IF(CA36=0,1,CC36/CA36))</f>
        <v>-8.147778885565525E-2</v>
      </c>
      <c r="CE36" s="87">
        <f>+DJ36</f>
        <v>1766</v>
      </c>
      <c r="CF36" s="87">
        <f ca="1">OFFSET(DJ36,0,14,1,1)</f>
        <v>1632</v>
      </c>
      <c r="CG36" s="87">
        <f ca="1">SUM(CF36-CE36)</f>
        <v>-134</v>
      </c>
      <c r="CH36" s="22">
        <f ca="1">IF(CG36=0,0,IF(CE36=0,1,CG36/CE36))</f>
        <v>-7.5877689694224232E-2</v>
      </c>
      <c r="CI36" s="87">
        <f>SUMIF($C$6:CH$6,CI$5,$C36:CH36)</f>
        <v>55928</v>
      </c>
      <c r="CJ36" s="87">
        <f ca="1">SUMIF($C$6:CI$6,CJ$5,$C36:CI36)</f>
        <v>51381</v>
      </c>
      <c r="CK36" s="87">
        <f ca="1">SUM(CJ36-CI36)</f>
        <v>-4547</v>
      </c>
      <c r="CL36" s="22">
        <f ca="1">IF(CK36=0,0,IF(CI36=0,1,CK36/CI36))</f>
        <v>-8.1300958375053634E-2</v>
      </c>
      <c r="CM36" s="87">
        <f>+DK36</f>
        <v>1282</v>
      </c>
      <c r="CN36" s="87">
        <f ca="1">OFFSET(DK36,0,14,1,1)</f>
        <v>1079</v>
      </c>
      <c r="CO36" s="87">
        <f ca="1">SUM(CN36-CM36)</f>
        <v>-203</v>
      </c>
      <c r="CP36" s="22">
        <f ca="1">IF(CO36=0,0,IF(CM36=0,1,CO36/CM36))</f>
        <v>-0.15834633385335414</v>
      </c>
      <c r="CQ36" s="87">
        <f>SUMIF($C$6:CP$6,CQ$5,$C36:CP36)</f>
        <v>57210</v>
      </c>
      <c r="CR36" s="87">
        <f ca="1">SUMIF($C$6:CQ$6,CR$5,$C36:CQ36)</f>
        <v>52460</v>
      </c>
      <c r="CS36" s="87">
        <f ca="1">SUM(CR36-CQ36)</f>
        <v>-4750</v>
      </c>
      <c r="CT36" s="22">
        <f ca="1">IF(CS36=0,0,IF(CQ36=0,1,CS36/CQ36))</f>
        <v>-8.3027442754763148E-2</v>
      </c>
      <c r="CW36" s="12" t="s">
        <v>77</v>
      </c>
      <c r="CX36" s="81" t="s">
        <v>8</v>
      </c>
      <c r="CY36" s="16"/>
      <c r="CZ36" s="88">
        <f>SUMIF(IBA!$A$101:$A$111,'2006-2007'!CZ$7,IBA!D$101:D$111)</f>
        <v>1892</v>
      </c>
      <c r="DA36" s="88">
        <f>SUMIF(IBA!$A$101:$A$111,'2006-2007'!DA$7,IBA!E$101:E$111)</f>
        <v>2823</v>
      </c>
      <c r="DB36" s="88">
        <f>SUMIF(IBA!$A$101:$A$111,'2006-2007'!DB$7,IBA!F$101:F$111)</f>
        <v>2587</v>
      </c>
      <c r="DC36" s="88">
        <f>SUMIF(IBA!$A$101:$A$111,'2006-2007'!DC$7,IBA!G$101:G$111)</f>
        <v>1826</v>
      </c>
      <c r="DD36" s="88">
        <f>SUMIF(IBA!$A$101:$A$111,'2006-2007'!DD$7,IBA!H$101:H$111)</f>
        <v>5368</v>
      </c>
      <c r="DE36" s="88">
        <f>SUMIF(IBA!$A$101:$A$111,'2006-2007'!DE$7,IBA!I$101:I$111)</f>
        <v>8269</v>
      </c>
      <c r="DF36" s="88">
        <f>SUMIF(IBA!$A$101:$A$111,'2006-2007'!DF$7,IBA!J$101:J$111)</f>
        <v>10311</v>
      </c>
      <c r="DG36" s="88">
        <f>SUMIF(IBA!$A$101:$A$111,'2006-2007'!DG$7,IBA!K$101:K$111)</f>
        <v>10219</v>
      </c>
      <c r="DH36" s="88">
        <f>SUMIF(IBA!$A$101:$A$111,'2006-2007'!DH$7,IBA!L$101:L$111)</f>
        <v>7509</v>
      </c>
      <c r="DI36" s="88">
        <f>SUMIF(IBA!$A$101:$A$111,'2006-2007'!DI$7,IBA!M$101:M$111)</f>
        <v>3358</v>
      </c>
      <c r="DJ36" s="88">
        <f>SUMIF(IBA!$A$101:$A$111,'2006-2007'!DJ$7,IBA!N$101:N$111)</f>
        <v>1766</v>
      </c>
      <c r="DK36" s="88">
        <f>SUMIF(IBA!$A$101:$A$111,'2006-2007'!DK$7,IBA!O$101:O$111)</f>
        <v>1282</v>
      </c>
      <c r="DN36" s="88">
        <f>SUMIF(IBA!$A$101:$A$111,'2006-2007'!DN$7,IBA!D$101:D$111)</f>
        <v>1538</v>
      </c>
      <c r="DO36" s="88">
        <f>SUMIF(IBA!$A$101:$A$111,'2006-2007'!DO$7,IBA!E$101:E$111)</f>
        <v>2212</v>
      </c>
      <c r="DP36" s="88">
        <f>SUMIF(IBA!$A$101:$A$111,'2006-2007'!DP$7,IBA!F$101:F$111)</f>
        <v>2409</v>
      </c>
      <c r="DQ36" s="88">
        <f>SUMIF(IBA!$A$101:$A$111,'2006-2007'!DQ$7,IBA!G$101:G$111)</f>
        <v>1638</v>
      </c>
      <c r="DR36" s="88">
        <f>SUMIF(IBA!$A$101:$A$111,'2006-2007'!DR$7,IBA!H$101:H$111)</f>
        <v>4744</v>
      </c>
      <c r="DS36" s="88">
        <f>SUMIF(IBA!$A$101:$A$111,'2006-2007'!DS$7,IBA!I$101:I$111)</f>
        <v>7261</v>
      </c>
      <c r="DT36" s="88">
        <f>SUMIF(IBA!$A$101:$A$111,'2006-2007'!DT$7,IBA!J$101:J$111)</f>
        <v>9198</v>
      </c>
      <c r="DU36" s="88">
        <f>SUMIF(IBA!$A$101:$A$111,'2006-2007'!DU$7,IBA!K$101:K$111)</f>
        <v>10619</v>
      </c>
      <c r="DV36" s="88">
        <f>SUMIF(IBA!$A$101:$A$111,'2006-2007'!DV$7,IBA!L$101:L$111)</f>
        <v>6796</v>
      </c>
      <c r="DW36" s="88">
        <f>SUMIF(IBA!$A$101:$A$111,'2006-2007'!DW$7,IBA!M$101:M$111)</f>
        <v>3334</v>
      </c>
      <c r="DX36" s="88">
        <f>SUMIF(IBA!$A$101:$A$111,'2006-2007'!DX$7,IBA!N$101:N$111)</f>
        <v>1632</v>
      </c>
      <c r="DY36" s="88">
        <f>SUMIF(IBA!$A$101:$A$111,'2006-2007'!DY$7,IBA!O$101:O$111)</f>
        <v>1079</v>
      </c>
      <c r="DZ36"/>
    </row>
    <row r="37" spans="1:130" s="16" customFormat="1" ht="15.6">
      <c r="A37" s="90"/>
      <c r="B37" s="27" t="s">
        <v>9</v>
      </c>
      <c r="C37" s="14">
        <f>+SUM(C34:C36)</f>
        <v>135467</v>
      </c>
      <c r="D37" s="14">
        <f ca="1">+SUM(D34:D36)</f>
        <v>128773</v>
      </c>
      <c r="E37" s="14">
        <f ca="1">SUM(E34:E36)</f>
        <v>-6694</v>
      </c>
      <c r="F37" s="15">
        <f ca="1">IF(E37=0,0,IF(C37=0,1,E37/C37))</f>
        <v>-4.9414248488561789E-2</v>
      </c>
      <c r="G37" s="14">
        <f>SUM(G34:G36)</f>
        <v>135467</v>
      </c>
      <c r="H37" s="14">
        <f ca="1">SUM(H34:H36)</f>
        <v>128773</v>
      </c>
      <c r="I37" s="14">
        <f ca="1">SUM(I34:I36)</f>
        <v>-6694</v>
      </c>
      <c r="J37" s="15">
        <f ca="1">IF(I37=0,0,IF(G37=0,1,I37/G37))</f>
        <v>-4.9414248488561789E-2</v>
      </c>
      <c r="K37" s="14">
        <f>+SUM(K34:K36)</f>
        <v>125246</v>
      </c>
      <c r="L37" s="14">
        <f ca="1">+SUM(L34:L36)</f>
        <v>122006</v>
      </c>
      <c r="M37" s="14">
        <f ca="1">SUM(M34:M36)</f>
        <v>-3240</v>
      </c>
      <c r="N37" s="15">
        <f ca="1">IF(M37=0,0,IF(K37=0,1,M37/K37))</f>
        <v>-2.5869089631605002E-2</v>
      </c>
      <c r="O37" s="14">
        <f>SUM(O34:O36)</f>
        <v>260713</v>
      </c>
      <c r="P37" s="14">
        <f ca="1">SUM(P34:P36)</f>
        <v>250779</v>
      </c>
      <c r="Q37" s="14">
        <f ca="1">SUM(Q34:Q36)</f>
        <v>-9934</v>
      </c>
      <c r="R37" s="15">
        <f ca="1">IF(Q37=0,0,IF(O37=0,1,Q37/O37))</f>
        <v>-3.8103201604829835E-2</v>
      </c>
      <c r="S37" s="14">
        <f>+SUM(S34:S36)</f>
        <v>149583</v>
      </c>
      <c r="T37" s="14">
        <f ca="1">+SUM(T34:T36)</f>
        <v>151512</v>
      </c>
      <c r="U37" s="14">
        <f ca="1">SUM(U34:U36)</f>
        <v>1929</v>
      </c>
      <c r="V37" s="15">
        <f ca="1">IF(U37=0,0,IF(S37=0,1,U37/S37))</f>
        <v>1.2895850464290728E-2</v>
      </c>
      <c r="W37" s="14">
        <f>SUM(W34:W36)</f>
        <v>410296</v>
      </c>
      <c r="X37" s="14">
        <f ca="1">SUM(X34:X36)</f>
        <v>402291</v>
      </c>
      <c r="Y37" s="14">
        <f ca="1">SUM(Y34:Y36)</f>
        <v>-8005</v>
      </c>
      <c r="Z37" s="15">
        <f ca="1">IF(Y37=0,0,IF(W37=0,1,Y37/W37))</f>
        <v>-1.9510304755591085E-2</v>
      </c>
      <c r="AA37" s="14">
        <f>+SUM(AA34:AA36)</f>
        <v>152870</v>
      </c>
      <c r="AB37" s="14">
        <f ca="1">+SUM(AB34:AB36)</f>
        <v>142537</v>
      </c>
      <c r="AC37" s="14">
        <f ca="1">SUM(AC34:AC36)</f>
        <v>-10333</v>
      </c>
      <c r="AD37" s="15">
        <f ca="1">IF(AC37=0,0,IF(AA37=0,1,AC37/AA37))</f>
        <v>-6.7593379996075093E-2</v>
      </c>
      <c r="AE37" s="14">
        <f>SUM(AE34:AE36)</f>
        <v>563166</v>
      </c>
      <c r="AF37" s="14">
        <f ca="1">SUM(AF34:AF36)</f>
        <v>544828</v>
      </c>
      <c r="AG37" s="14">
        <f ca="1">SUM(AG34:AG36)</f>
        <v>-18338</v>
      </c>
      <c r="AH37" s="15">
        <f ca="1">IF(AG37=0,0,IF(AE37=0,1,AG37/AE37))</f>
        <v>-3.2562335084149255E-2</v>
      </c>
      <c r="AI37" s="14">
        <f>+SUM(AI34:AI36)</f>
        <v>161575</v>
      </c>
      <c r="AJ37" s="14">
        <f ca="1">+SUM(AJ34:AJ36)</f>
        <v>160341</v>
      </c>
      <c r="AK37" s="14">
        <f ca="1">SUM(AK34:AK36)</f>
        <v>-1234</v>
      </c>
      <c r="AL37" s="15">
        <f ca="1">IF(AK37=0,0,IF(AI37=0,1,AK37/AI37))</f>
        <v>-7.6373201299706015E-3</v>
      </c>
      <c r="AM37" s="14">
        <f>SUM(AM34:AM36)</f>
        <v>724741</v>
      </c>
      <c r="AN37" s="14">
        <f ca="1">SUM(AN34:AN36)</f>
        <v>705169</v>
      </c>
      <c r="AO37" s="14">
        <f ca="1">SUM(AO34:AO36)</f>
        <v>-19572</v>
      </c>
      <c r="AP37" s="15">
        <f ca="1">IF(AO37=0,0,IF(AM37=0,1,AO37/AM37))</f>
        <v>-2.7005509554447728E-2</v>
      </c>
      <c r="AQ37" s="14">
        <f>+SUM(AQ34:AQ36)</f>
        <v>168688</v>
      </c>
      <c r="AR37" s="14">
        <f ca="1">+SUM(AR34:AR36)</f>
        <v>172628</v>
      </c>
      <c r="AS37" s="14">
        <f ca="1">SUM(AS34:AS36)</f>
        <v>3940</v>
      </c>
      <c r="AT37" s="15">
        <f ca="1">IF(AS37=0,0,IF(AQ37=0,1,AS37/AQ37))</f>
        <v>2.3356729583609979E-2</v>
      </c>
      <c r="AU37" s="14">
        <f>SUM(AU34:AU36)</f>
        <v>893429</v>
      </c>
      <c r="AV37" s="14">
        <f ca="1">SUM(AV34:AV36)</f>
        <v>877797</v>
      </c>
      <c r="AW37" s="14">
        <f ca="1">SUM(AW34:AW36)</f>
        <v>-15632</v>
      </c>
      <c r="AX37" s="15">
        <f ca="1">IF(AW37=0,0,IF(AU37=0,1,AW37/AU37))</f>
        <v>-1.7496633756011949E-2</v>
      </c>
      <c r="AY37" s="14">
        <f>+SUM(AY34:AY36)</f>
        <v>202825</v>
      </c>
      <c r="AZ37" s="14">
        <f ca="1">+SUM(AZ34:AZ36)</f>
        <v>196712</v>
      </c>
      <c r="BA37" s="14">
        <f ca="1">SUM(BA34:BA36)</f>
        <v>-6113</v>
      </c>
      <c r="BB37" s="15">
        <f ca="1">IF(BA37=0,0,IF(AY37=0,1,BA37/AY37))</f>
        <v>-3.0139282632811536E-2</v>
      </c>
      <c r="BC37" s="14">
        <f>SUM(BC34:BC36)</f>
        <v>1096254</v>
      </c>
      <c r="BD37" s="14">
        <f ca="1">SUM(BD34:BD36)</f>
        <v>1074509</v>
      </c>
      <c r="BE37" s="14">
        <f ca="1">SUM(BE34:BE36)</f>
        <v>-21745</v>
      </c>
      <c r="BF37" s="15">
        <f ca="1">IF(BE37=0,0,IF(BC37=0,1,BE37/BC37))</f>
        <v>-1.9835731500181527E-2</v>
      </c>
      <c r="BG37" s="14">
        <f>+SUM(BG34:BG36)</f>
        <v>197036</v>
      </c>
      <c r="BH37" s="14">
        <f ca="1">+SUM(BH34:BH36)</f>
        <v>197003</v>
      </c>
      <c r="BI37" s="14">
        <f ca="1">SUM(BI34:BI36)</f>
        <v>-33</v>
      </c>
      <c r="BJ37" s="15">
        <f ca="1">IF(BI37=0,0,IF(BG37=0,1,BI37/BG37))</f>
        <v>-1.6748208449217402E-4</v>
      </c>
      <c r="BK37" s="14">
        <f>SUM(BK34:BK36)</f>
        <v>1293290</v>
      </c>
      <c r="BL37" s="14">
        <f ca="1">SUM(BL34:BL36)</f>
        <v>1271512</v>
      </c>
      <c r="BM37" s="14">
        <f ca="1">SUM(BM34:BM36)</f>
        <v>-21778</v>
      </c>
      <c r="BN37" s="15">
        <f ca="1">IF(BM37=0,0,IF(BK37=0,1,BM37/BK37))</f>
        <v>-1.6839223994618378E-2</v>
      </c>
      <c r="BO37" s="14">
        <f>+SUM(BO34:BO36)</f>
        <v>172763</v>
      </c>
      <c r="BP37" s="14">
        <f ca="1">+SUM(BP34:BP36)</f>
        <v>173214</v>
      </c>
      <c r="BQ37" s="14">
        <f ca="1">SUM(BQ34:BQ36)</f>
        <v>451</v>
      </c>
      <c r="BR37" s="15">
        <f ca="1">IF(BQ37=0,0,IF(BO37=0,1,BQ37/BO37))</f>
        <v>2.6105126676429558E-3</v>
      </c>
      <c r="BS37" s="14">
        <f>SUM(BS34:BS36)</f>
        <v>1466053</v>
      </c>
      <c r="BT37" s="14">
        <f ca="1">SUM(BT34:BT36)</f>
        <v>1444726</v>
      </c>
      <c r="BU37" s="14">
        <f ca="1">SUM(BU34:BU36)</f>
        <v>-21327</v>
      </c>
      <c r="BV37" s="15">
        <f ca="1">IF(BU37=0,0,IF(BS37=0,1,BU37/BS37))</f>
        <v>-1.4547223054009644E-2</v>
      </c>
      <c r="BW37" s="14">
        <f>+SUM(BW34:BW36)</f>
        <v>158494</v>
      </c>
      <c r="BX37" s="14">
        <f ca="1">+SUM(BX34:BX36)</f>
        <v>167803</v>
      </c>
      <c r="BY37" s="14">
        <f ca="1">SUM(BY34:BY36)</f>
        <v>9309</v>
      </c>
      <c r="BZ37" s="15">
        <f ca="1">IF(BY37=0,0,IF(BW37=0,1,BY37/BW37))</f>
        <v>5.8734084571024768E-2</v>
      </c>
      <c r="CA37" s="14">
        <f>SUM(CA34:CA36)</f>
        <v>1624547</v>
      </c>
      <c r="CB37" s="14">
        <f ca="1">SUM(CB34:CB36)</f>
        <v>1612529</v>
      </c>
      <c r="CC37" s="14">
        <f ca="1">SUM(CC34:CC36)</f>
        <v>-12018</v>
      </c>
      <c r="CD37" s="15">
        <f ca="1">IF(CC37=0,0,IF(CA37=0,1,CC37/CA37))</f>
        <v>-7.3977545740443332E-3</v>
      </c>
      <c r="CE37" s="14">
        <f>+SUM(CE34:CE36)</f>
        <v>141658</v>
      </c>
      <c r="CF37" s="14">
        <f ca="1">+SUM(CF34:CF36)</f>
        <v>152636</v>
      </c>
      <c r="CG37" s="14">
        <f ca="1">SUM(CG34:CG36)</f>
        <v>10978</v>
      </c>
      <c r="CH37" s="15">
        <f ca="1">IF(CG37=0,0,IF(CE37=0,1,CG37/CE37))</f>
        <v>7.7496505668582072E-2</v>
      </c>
      <c r="CI37" s="14">
        <f>SUM(CI34:CI36)</f>
        <v>1766205</v>
      </c>
      <c r="CJ37" s="14">
        <f ca="1">SUM(CJ34:CJ36)</f>
        <v>1765165</v>
      </c>
      <c r="CK37" s="14">
        <f ca="1">SUM(CK34:CK36)</f>
        <v>-1040</v>
      </c>
      <c r="CL37" s="15">
        <f ca="1">IF(CK37=0,0,IF(CI37=0,1,CK37/CI37))</f>
        <v>-5.8883311959823461E-4</v>
      </c>
      <c r="CM37" s="14">
        <f>+SUM(CM34:CM36)</f>
        <v>145134</v>
      </c>
      <c r="CN37" s="14">
        <f ca="1">+SUM(CN34:CN36)</f>
        <v>150660</v>
      </c>
      <c r="CO37" s="14">
        <f ca="1">SUM(CO34:CO36)</f>
        <v>5526</v>
      </c>
      <c r="CP37" s="15">
        <f ca="1">IF(CO37=0,0,IF(CM37=0,1,CO37/CM37))</f>
        <v>3.8075158129728386E-2</v>
      </c>
      <c r="CQ37" s="14">
        <f>SUM(CQ34:CQ36)</f>
        <v>1911339</v>
      </c>
      <c r="CR37" s="14">
        <f ca="1">SUM(CR34:CR36)</f>
        <v>1915825</v>
      </c>
      <c r="CS37" s="14">
        <f ca="1">SUM(CS34:CS36)</f>
        <v>4486</v>
      </c>
      <c r="CT37" s="15">
        <f ca="1">IF(CS37=0,0,IF(CQ37=0,1,CS37/CQ37))</f>
        <v>2.3470457098400651E-3</v>
      </c>
      <c r="CW37" s="12"/>
      <c r="CX37" s="12"/>
      <c r="CZ37" s="89"/>
      <c r="DA37" s="89"/>
      <c r="DB37" s="89"/>
      <c r="DC37" s="89"/>
      <c r="DD37" s="89"/>
      <c r="DE37" s="89"/>
      <c r="DF37" s="89"/>
      <c r="DG37" s="89"/>
      <c r="DH37" s="89"/>
      <c r="DI37" s="89"/>
      <c r="DJ37" s="89"/>
      <c r="DK37" s="89"/>
      <c r="DL37" s="12"/>
      <c r="DM37" s="12"/>
      <c r="DN37" s="89"/>
      <c r="DO37" s="89"/>
      <c r="DP37" s="89"/>
      <c r="DQ37" s="89"/>
      <c r="DR37" s="89"/>
      <c r="DS37" s="89"/>
      <c r="DT37" s="89"/>
      <c r="DU37" s="89"/>
      <c r="DV37" s="89"/>
      <c r="DW37" s="89"/>
      <c r="DX37" s="89"/>
      <c r="DY37" s="89"/>
      <c r="DZ37"/>
    </row>
    <row r="38" spans="1:130" s="12" customFormat="1" ht="15.6">
      <c r="A38" s="92"/>
      <c r="B38" s="28"/>
      <c r="C38" s="9"/>
      <c r="D38" s="9"/>
      <c r="E38" s="10"/>
      <c r="F38" s="11"/>
      <c r="G38" s="9"/>
      <c r="H38" s="13"/>
      <c r="I38" s="10"/>
      <c r="J38" s="11"/>
      <c r="K38" s="9"/>
      <c r="L38" s="9"/>
      <c r="M38" s="10"/>
      <c r="N38" s="11"/>
      <c r="O38" s="9"/>
      <c r="P38" s="13"/>
      <c r="Q38" s="10"/>
      <c r="R38" s="11"/>
      <c r="S38" s="9"/>
      <c r="T38" s="9"/>
      <c r="U38" s="10"/>
      <c r="V38" s="11"/>
      <c r="W38" s="9"/>
      <c r="X38" s="13"/>
      <c r="Y38" s="10"/>
      <c r="Z38" s="11"/>
      <c r="AA38" s="9"/>
      <c r="AB38" s="9"/>
      <c r="AC38" s="10"/>
      <c r="AD38" s="11"/>
      <c r="AE38" s="9"/>
      <c r="AF38" s="13"/>
      <c r="AG38" s="10"/>
      <c r="AH38" s="11"/>
      <c r="AI38" s="9"/>
      <c r="AJ38" s="9"/>
      <c r="AK38" s="10"/>
      <c r="AL38" s="11"/>
      <c r="AM38" s="9"/>
      <c r="AN38" s="13"/>
      <c r="AO38" s="10"/>
      <c r="AP38" s="11"/>
      <c r="AQ38" s="9"/>
      <c r="AR38" s="9"/>
      <c r="AS38" s="10"/>
      <c r="AT38" s="11"/>
      <c r="AU38" s="9"/>
      <c r="AV38" s="13"/>
      <c r="AW38" s="10"/>
      <c r="AX38" s="11"/>
      <c r="AY38" s="9"/>
      <c r="AZ38" s="9"/>
      <c r="BA38" s="10"/>
      <c r="BB38" s="11"/>
      <c r="BC38" s="9"/>
      <c r="BD38" s="13"/>
      <c r="BE38" s="10"/>
      <c r="BF38" s="11"/>
      <c r="BG38" s="9"/>
      <c r="BH38" s="9"/>
      <c r="BI38" s="10"/>
      <c r="BJ38" s="11"/>
      <c r="BK38" s="9"/>
      <c r="BL38" s="13"/>
      <c r="BM38" s="10"/>
      <c r="BN38" s="11"/>
      <c r="BO38" s="9"/>
      <c r="BP38" s="9"/>
      <c r="BQ38" s="10"/>
      <c r="BR38" s="11"/>
      <c r="BS38" s="9"/>
      <c r="BT38" s="13"/>
      <c r="BU38" s="10"/>
      <c r="BV38" s="11"/>
      <c r="BW38" s="9"/>
      <c r="BX38" s="9"/>
      <c r="BY38" s="10"/>
      <c r="BZ38" s="11"/>
      <c r="CA38" s="9"/>
      <c r="CB38" s="13"/>
      <c r="CC38" s="10"/>
      <c r="CD38" s="11"/>
      <c r="CE38" s="9"/>
      <c r="CF38" s="9"/>
      <c r="CG38" s="10"/>
      <c r="CH38" s="11"/>
      <c r="CI38" s="9"/>
      <c r="CJ38" s="13"/>
      <c r="CK38" s="10"/>
      <c r="CL38" s="11"/>
      <c r="CM38" s="9"/>
      <c r="CN38" s="9"/>
      <c r="CO38" s="10"/>
      <c r="CP38" s="11"/>
      <c r="CQ38" s="9"/>
      <c r="CR38" s="13"/>
      <c r="CS38" s="10"/>
      <c r="CT38" s="11"/>
      <c r="CY38" s="16"/>
      <c r="CZ38" s="89"/>
      <c r="DA38" s="89"/>
      <c r="DB38" s="89"/>
      <c r="DC38" s="89"/>
      <c r="DD38" s="89"/>
      <c r="DE38" s="89"/>
      <c r="DF38" s="89"/>
      <c r="DG38" s="89"/>
      <c r="DH38" s="89"/>
      <c r="DI38" s="89"/>
      <c r="DJ38" s="89"/>
      <c r="DK38" s="89"/>
      <c r="DN38" s="89"/>
      <c r="DO38" s="89"/>
      <c r="DP38" s="89"/>
      <c r="DQ38" s="89"/>
      <c r="DR38" s="89"/>
      <c r="DS38" s="89"/>
      <c r="DT38" s="89"/>
      <c r="DU38" s="89"/>
      <c r="DV38" s="89"/>
      <c r="DW38" s="89"/>
      <c r="DX38" s="89"/>
      <c r="DY38" s="89"/>
      <c r="DZ38"/>
    </row>
    <row r="39" spans="1:130" s="12" customFormat="1" ht="15" customHeight="1">
      <c r="A39" s="99"/>
      <c r="B39" s="31" t="s">
        <v>6</v>
      </c>
      <c r="C39" s="21">
        <f>+CZ39</f>
        <v>182429</v>
      </c>
      <c r="D39" s="21">
        <f ca="1">OFFSET(CZ39,0,14,1,1)</f>
        <v>189886</v>
      </c>
      <c r="E39" s="21">
        <f ca="1">SUM(D39-C39)</f>
        <v>7457</v>
      </c>
      <c r="F39" s="22">
        <f ca="1">IF(E39=0,0,IF(C39=0,1,E39/C39))</f>
        <v>4.0876176485098309E-2</v>
      </c>
      <c r="G39" s="21">
        <f>SUMIF($C$6:F$6,G$5,$C39:F39)</f>
        <v>182429</v>
      </c>
      <c r="H39" s="21">
        <f ca="1">SUMIF($C$6:G$6,H$5,$C39:G39)</f>
        <v>189886</v>
      </c>
      <c r="I39" s="21">
        <f ca="1">SUM(H39-G39)</f>
        <v>7457</v>
      </c>
      <c r="J39" s="22">
        <f ca="1">IF(I39=0,0,IF(G39=0,1,I39/G39))</f>
        <v>4.0876176485098309E-2</v>
      </c>
      <c r="K39" s="21">
        <f>+DA39</f>
        <v>170507</v>
      </c>
      <c r="L39" s="21">
        <f ca="1">OFFSET(DA39,0,14,1,1)</f>
        <v>168896</v>
      </c>
      <c r="M39" s="21">
        <f ca="1">SUM(L39-K39)</f>
        <v>-1611</v>
      </c>
      <c r="N39" s="22">
        <f ca="1">IF(M39=0,0,IF(K39=0,1,M39/K39))</f>
        <v>-9.4482924454714467E-3</v>
      </c>
      <c r="O39" s="21">
        <f>SUMIF($C$6:N$6,O$5,$C39:N39)</f>
        <v>352936</v>
      </c>
      <c r="P39" s="21">
        <f ca="1">SUMIF($C$6:O$6,P$5,$C39:O39)</f>
        <v>358782</v>
      </c>
      <c r="Q39" s="21">
        <f ca="1">SUM(P39-O39)</f>
        <v>5846</v>
      </c>
      <c r="R39" s="22">
        <f ca="1">IF(Q39=0,0,IF(O39=0,1,Q39/O39))</f>
        <v>1.6563909604007526E-2</v>
      </c>
      <c r="S39" s="21">
        <f>+DB39</f>
        <v>203473</v>
      </c>
      <c r="T39" s="21">
        <f ca="1">OFFSET(DB39,0,14,1,1)</f>
        <v>196800</v>
      </c>
      <c r="U39" s="21">
        <f ca="1">SUM(T39-S39)</f>
        <v>-6673</v>
      </c>
      <c r="V39" s="22">
        <f ca="1">IF(U39=0,0,IF(S39=0,1,U39/S39))</f>
        <v>-3.2795506037656103E-2</v>
      </c>
      <c r="W39" s="21">
        <f>SUMIF($C$6:V$6,W$5,$C39:V39)</f>
        <v>556409</v>
      </c>
      <c r="X39" s="21">
        <f ca="1">SUMIF($C$6:W$6,X$5,$C39:W39)</f>
        <v>555582</v>
      </c>
      <c r="Y39" s="21">
        <f ca="1">SUM(X39-W39)</f>
        <v>-827</v>
      </c>
      <c r="Z39" s="22">
        <f ca="1">IF(Y39=0,0,IF(W39=0,1,Y39/W39))</f>
        <v>-1.4863167202543452E-3</v>
      </c>
      <c r="AA39" s="21">
        <f>+DC39</f>
        <v>196724</v>
      </c>
      <c r="AB39" s="21">
        <f ca="1">OFFSET(DC39,0,14,1,1)</f>
        <v>194547</v>
      </c>
      <c r="AC39" s="21">
        <f ca="1">SUM(AB39-AA39)</f>
        <v>-2177</v>
      </c>
      <c r="AD39" s="22">
        <f ca="1">IF(AC39=0,0,IF(AA39=0,1,AC39/AA39))</f>
        <v>-1.1066265427705821E-2</v>
      </c>
      <c r="AE39" s="21">
        <f>SUMIF($C$6:AD$6,AE$5,$C39:AD39)</f>
        <v>753133</v>
      </c>
      <c r="AF39" s="21">
        <f ca="1">SUMIF($C$6:AE$6,AF$5,$C39:AE39)</f>
        <v>750129</v>
      </c>
      <c r="AG39" s="21">
        <f ca="1">SUM(AF39-AE39)</f>
        <v>-3004</v>
      </c>
      <c r="AH39" s="22">
        <f ca="1">IF(AG39=0,0,IF(AE39=0,1,AG39/AE39))</f>
        <v>-3.9886713236573085E-3</v>
      </c>
      <c r="AI39" s="21">
        <f>+DD39</f>
        <v>213670</v>
      </c>
      <c r="AJ39" s="21">
        <f ca="1">OFFSET(DD39,0,14,1,1)</f>
        <v>217339</v>
      </c>
      <c r="AK39" s="21">
        <f ca="1">SUM(AJ39-AI39)</f>
        <v>3669</v>
      </c>
      <c r="AL39" s="22">
        <f ca="1">IF(AK39=0,0,IF(AI39=0,1,AK39/AI39))</f>
        <v>1.7171338980671129E-2</v>
      </c>
      <c r="AM39" s="21">
        <f>SUMIF($C$6:AL$6,AM$5,$C39:AL39)</f>
        <v>966803</v>
      </c>
      <c r="AN39" s="21">
        <f ca="1">SUMIF($C$6:AM$6,AN$5,$C39:AM39)</f>
        <v>967468</v>
      </c>
      <c r="AO39" s="21">
        <f ca="1">SUM(AN39-AM39)</f>
        <v>665</v>
      </c>
      <c r="AP39" s="22">
        <f ca="1">IF(AO39=0,0,IF(AM39=0,1,AO39/AM39))</f>
        <v>6.8783402616665447E-4</v>
      </c>
      <c r="AQ39" s="21">
        <f>+DE39</f>
        <v>216834</v>
      </c>
      <c r="AR39" s="21">
        <f ca="1">OFFSET(DE39,0,14,1,1)</f>
        <v>219556</v>
      </c>
      <c r="AS39" s="21">
        <f ca="1">SUM(AR39-AQ39)</f>
        <v>2722</v>
      </c>
      <c r="AT39" s="22">
        <f ca="1">IF(AS39=0,0,IF(AQ39=0,1,AS39/AQ39))</f>
        <v>1.2553381849709916E-2</v>
      </c>
      <c r="AU39" s="21">
        <f>SUMIF($C$6:AT$6,AU$5,$C39:AT39)</f>
        <v>1183637</v>
      </c>
      <c r="AV39" s="21">
        <f ca="1">SUMIF($C$6:AU$6,AV$5,$C39:AU39)</f>
        <v>1187024</v>
      </c>
      <c r="AW39" s="21">
        <f ca="1">SUM(AV39-AU39)</f>
        <v>3387</v>
      </c>
      <c r="AX39" s="22">
        <f ca="1">IF(AW39=0,0,IF(AU39=0,1,AW39/AU39))</f>
        <v>2.8615191988760067E-3</v>
      </c>
      <c r="AY39" s="21">
        <f>+DF39</f>
        <v>219946</v>
      </c>
      <c r="AZ39" s="21">
        <f ca="1">OFFSET(DF39,0,14,1,1)</f>
        <v>232698</v>
      </c>
      <c r="BA39" s="21">
        <f ca="1">SUM(AZ39-AY39)</f>
        <v>12752</v>
      </c>
      <c r="BB39" s="22">
        <f ca="1">IF(BA39=0,0,IF(AY39=0,1,BA39/AY39))</f>
        <v>5.7977867294699607E-2</v>
      </c>
      <c r="BC39" s="21">
        <f>SUMIF($C$6:BB$6,BC$5,$C39:BB39)</f>
        <v>1403583</v>
      </c>
      <c r="BD39" s="21">
        <f ca="1">SUMIF($C$6:BC$6,BD$5,$C39:BC39)</f>
        <v>1419722</v>
      </c>
      <c r="BE39" s="21">
        <f ca="1">SUM(BD39-BC39)</f>
        <v>16139</v>
      </c>
      <c r="BF39" s="22">
        <f ca="1">IF(BE39=0,0,IF(BC39=0,1,BE39/BC39))</f>
        <v>1.1498429376816334E-2</v>
      </c>
      <c r="BG39" s="21">
        <f>+DG39</f>
        <v>219395</v>
      </c>
      <c r="BH39" s="21">
        <f ca="1">OFFSET(DG39,0,14,1,1)</f>
        <v>231995</v>
      </c>
      <c r="BI39" s="21">
        <f ca="1">SUM(BH39-BG39)</f>
        <v>12600</v>
      </c>
      <c r="BJ39" s="22">
        <f ca="1">IF(BI39=0,0,IF(BG39=0,1,BI39/BG39))</f>
        <v>5.743066159210556E-2</v>
      </c>
      <c r="BK39" s="21">
        <f>SUMIF($C$6:BJ$6,BK$5,$C39:BJ39)</f>
        <v>1622978</v>
      </c>
      <c r="BL39" s="21">
        <f ca="1">SUMIF($C$6:BK$6,BL$5,$C39:BK39)</f>
        <v>1651717</v>
      </c>
      <c r="BM39" s="21">
        <f ca="1">SUM(BL39-BK39)</f>
        <v>28739</v>
      </c>
      <c r="BN39" s="22">
        <f ca="1">IF(BM39=0,0,IF(BK39=0,1,BM39/BK39))</f>
        <v>1.7707572129751603E-2</v>
      </c>
      <c r="BO39" s="21">
        <f>+DH39</f>
        <v>208146</v>
      </c>
      <c r="BP39" s="21">
        <f ca="1">OFFSET(DH39,0,14,1,1)</f>
        <v>215675</v>
      </c>
      <c r="BQ39" s="21">
        <f ca="1">SUM(BP39-BO39)</f>
        <v>7529</v>
      </c>
      <c r="BR39" s="22">
        <f ca="1">IF(BQ39=0,0,IF(BO39=0,1,BQ39/BO39))</f>
        <v>3.6171725615673611E-2</v>
      </c>
      <c r="BS39" s="21">
        <f>SUMIF($C$6:BR$6,BS$5,$C39:BR39)</f>
        <v>1831124</v>
      </c>
      <c r="BT39" s="21">
        <f ca="1">SUMIF($C$6:BS$6,BT$5,$C39:BS39)</f>
        <v>1867392</v>
      </c>
      <c r="BU39" s="21">
        <f ca="1">SUM(BT39-BS39)</f>
        <v>36268</v>
      </c>
      <c r="BV39" s="22">
        <f ca="1">IF(BU39=0,0,IF(BS39=0,1,BU39/BS39))</f>
        <v>1.980641398397924E-2</v>
      </c>
      <c r="BW39" s="21">
        <f>+DI39</f>
        <v>207401</v>
      </c>
      <c r="BX39" s="21">
        <f ca="1">OFFSET(DI39,0,14,1,1)</f>
        <v>222655</v>
      </c>
      <c r="BY39" s="21">
        <f ca="1">SUM(BX39-BW39)</f>
        <v>15254</v>
      </c>
      <c r="BZ39" s="22">
        <f ca="1">IF(BY39=0,0,IF(BW39=0,1,BY39/BW39))</f>
        <v>7.354834354704172E-2</v>
      </c>
      <c r="CA39" s="21">
        <f>SUMIF($C$6:BZ$6,CA$5,$C39:BZ39)</f>
        <v>2038525</v>
      </c>
      <c r="CB39" s="21">
        <f ca="1">SUMIF($C$6:CA$6,CB$5,$C39:CA39)</f>
        <v>2090047</v>
      </c>
      <c r="CC39" s="21">
        <f ca="1">SUM(CB39-CA39)</f>
        <v>51522</v>
      </c>
      <c r="CD39" s="22">
        <f ca="1">IF(CC39=0,0,IF(CA39=0,1,CC39/CA39))</f>
        <v>2.5274156559276929E-2</v>
      </c>
      <c r="CE39" s="21">
        <f>+DJ39</f>
        <v>196832</v>
      </c>
      <c r="CF39" s="21">
        <f ca="1">OFFSET(DJ39,0,14,1,1)</f>
        <v>201811</v>
      </c>
      <c r="CG39" s="21">
        <f ca="1">SUM(CF39-CE39)</f>
        <v>4979</v>
      </c>
      <c r="CH39" s="22">
        <f ca="1">IF(CG39=0,0,IF(CE39=0,1,CG39/CE39))</f>
        <v>2.5295683628678265E-2</v>
      </c>
      <c r="CI39" s="21">
        <f>SUMIF($C$6:CH$6,CI$5,$C39:CH39)</f>
        <v>2235357</v>
      </c>
      <c r="CJ39" s="21">
        <f ca="1">SUMIF($C$6:CI$6,CJ$5,$C39:CI39)</f>
        <v>2291858</v>
      </c>
      <c r="CK39" s="21">
        <f ca="1">SUM(CJ39-CI39)</f>
        <v>56501</v>
      </c>
      <c r="CL39" s="22">
        <f ca="1">IF(CK39=0,0,IF(CI39=0,1,CK39/CI39))</f>
        <v>2.5276052102639533E-2</v>
      </c>
      <c r="CM39" s="21">
        <f>+DK39</f>
        <v>197232</v>
      </c>
      <c r="CN39" s="21">
        <f ca="1">OFFSET(DK39,0,14,1,1)</f>
        <v>184655</v>
      </c>
      <c r="CO39" s="21">
        <f ca="1">SUM(CN39-CM39)</f>
        <v>-12577</v>
      </c>
      <c r="CP39" s="22">
        <f ca="1">IF(CO39=0,0,IF(CM39=0,1,CO39/CM39))</f>
        <v>-6.3767542792244669E-2</v>
      </c>
      <c r="CQ39" s="21">
        <f>SUMIF($C$6:CP$6,CQ$5,$C39:CP39)</f>
        <v>2432589</v>
      </c>
      <c r="CR39" s="21">
        <f ca="1">SUMIF($C$6:CQ$6,CR$5,$C39:CQ39)</f>
        <v>2476513</v>
      </c>
      <c r="CS39" s="21">
        <f ca="1">SUM(CR39-CQ39)</f>
        <v>43924</v>
      </c>
      <c r="CT39" s="22">
        <f ca="1">IF(CS39=0,0,IF(CQ39=0,1,CS39/CQ39))</f>
        <v>1.8056482208872935E-2</v>
      </c>
      <c r="CW39" s="12" t="s">
        <v>16</v>
      </c>
      <c r="CX39" s="81" t="s">
        <v>6</v>
      </c>
      <c r="CZ39" s="88">
        <f>SUMIF(SIBC!$A$73:$A$78,'2006-2007'!CZ$7,SIBC!D$73:D$78)</f>
        <v>182429</v>
      </c>
      <c r="DA39" s="88">
        <f>SUMIF(SIBC!$A$73:$A$78,'2006-2007'!DA$7,SIBC!E$73:E$78)</f>
        <v>170507</v>
      </c>
      <c r="DB39" s="88">
        <f>SUMIF(SIBC!$A$73:$A$78,'2006-2007'!DB$7,SIBC!F$73:F$78)</f>
        <v>203473</v>
      </c>
      <c r="DC39" s="88">
        <f>SUMIF(SIBC!$A$73:$A$78,'2006-2007'!DC$7,SIBC!G$73:G$78)</f>
        <v>196724</v>
      </c>
      <c r="DD39" s="88">
        <f>SUMIF(SIBC!$A$73:$A$78,'2006-2007'!DD$7,SIBC!H$73:H$78)</f>
        <v>213670</v>
      </c>
      <c r="DE39" s="88">
        <f>SUMIF(SIBC!$A$73:$A$78,'2006-2007'!DE$7,SIBC!I$73:I$78)</f>
        <v>216834</v>
      </c>
      <c r="DF39" s="88">
        <f>SUMIF(SIBC!$A$73:$A$78,'2006-2007'!DF$7,SIBC!J$73:J$78)</f>
        <v>219946</v>
      </c>
      <c r="DG39" s="88">
        <f>SUMIF(SIBC!$A$73:$A$78,'2006-2007'!DG$7,SIBC!K$73:K$78)</f>
        <v>219395</v>
      </c>
      <c r="DH39" s="88">
        <f>SUMIF(SIBC!$A$73:$A$78,'2006-2007'!DH$7,SIBC!L$73:L$78)</f>
        <v>208146</v>
      </c>
      <c r="DI39" s="88">
        <f>SUMIF(SIBC!$A$73:$A$78,'2006-2007'!DI$7,SIBC!M$73:M$78)</f>
        <v>207401</v>
      </c>
      <c r="DJ39" s="88">
        <f>SUMIF(SIBC!$A$73:$A$78,'2006-2007'!DJ$7,SIBC!N$73:N$78)</f>
        <v>196832</v>
      </c>
      <c r="DK39" s="88">
        <f>SUMIF(SIBC!$A$73:$A$78,'2006-2007'!DK$7,SIBC!O$73:O$78)</f>
        <v>197232</v>
      </c>
      <c r="DN39" s="88">
        <f>SUMIF(SIBC!$A$73:$A$78,'2006-2007'!DN$7,SIBC!D$73:D$78)</f>
        <v>189886</v>
      </c>
      <c r="DO39" s="88">
        <f>SUMIF(SIBC!$A$73:$A$78,'2006-2007'!DO$7,SIBC!E$73:E$78)</f>
        <v>168896</v>
      </c>
      <c r="DP39" s="88">
        <f>SUMIF(SIBC!$A$73:$A$78,'2006-2007'!DP$7,SIBC!F$73:F$78)</f>
        <v>196800</v>
      </c>
      <c r="DQ39" s="88">
        <f>SUMIF(SIBC!$A$73:$A$78,'2006-2007'!DQ$7,SIBC!G$73:G$78)</f>
        <v>194547</v>
      </c>
      <c r="DR39" s="88">
        <f>SUMIF(SIBC!$A$73:$A$78,'2006-2007'!DR$7,SIBC!H$73:H$78)</f>
        <v>217339</v>
      </c>
      <c r="DS39" s="88">
        <f>SUMIF(SIBC!$A$73:$A$78,'2006-2007'!DS$7,SIBC!I$73:I$78)</f>
        <v>219556</v>
      </c>
      <c r="DT39" s="88">
        <f>SUMIF(SIBC!$A$73:$A$78,'2006-2007'!DT$7,SIBC!J$73:J$78)</f>
        <v>232698</v>
      </c>
      <c r="DU39" s="88">
        <f>SUMIF(SIBC!$A$73:$A$78,'2006-2007'!DU$7,SIBC!K$73:K$78)</f>
        <v>231995</v>
      </c>
      <c r="DV39" s="88">
        <f>SUMIF(SIBC!$A$73:$A$78,'2006-2007'!DV$7,SIBC!L$73:L$78)</f>
        <v>215675</v>
      </c>
      <c r="DW39" s="88">
        <f>SUMIF(SIBC!$A$73:$A$78,'2006-2007'!DW$7,SIBC!M$73:M$78)</f>
        <v>222655</v>
      </c>
      <c r="DX39" s="88">
        <f>SUMIF(SIBC!$A$73:$A$78,'2006-2007'!DX$7,SIBC!N$73:N$78)</f>
        <v>201811</v>
      </c>
      <c r="DY39" s="88">
        <f>SUMIF(SIBC!$A$73:$A$78,'2006-2007'!DY$7,SIBC!O$73:O$78)</f>
        <v>184655</v>
      </c>
      <c r="DZ39"/>
    </row>
    <row r="40" spans="1:130" s="12" customFormat="1" ht="15.6">
      <c r="A40" s="101" t="str">
        <f>+CW41</f>
        <v>Seaway International Bridge</v>
      </c>
      <c r="B40" s="29" t="s">
        <v>7</v>
      </c>
      <c r="C40" s="21">
        <f>+CZ40</f>
        <v>7551</v>
      </c>
      <c r="D40" s="21">
        <f ca="1">OFFSET(CZ40,0,14,1,1)</f>
        <v>7858</v>
      </c>
      <c r="E40" s="21">
        <f ca="1">SUM(D40-C40)</f>
        <v>307</v>
      </c>
      <c r="F40" s="22">
        <f ca="1">IF(E40=0,0,IF(C40=0,1,E40/C40))</f>
        <v>4.065686664018011E-2</v>
      </c>
      <c r="G40" s="21">
        <f>SUMIF($C$6:F$6,G$5,$C40:F40)</f>
        <v>7551</v>
      </c>
      <c r="H40" s="21">
        <f ca="1">SUMIF($C$6:G$6,H$5,$C40:G40)</f>
        <v>7858</v>
      </c>
      <c r="I40" s="21">
        <f ca="1">SUM(H40-G40)</f>
        <v>307</v>
      </c>
      <c r="J40" s="22">
        <f ca="1">IF(I40=0,0,IF(G40=0,1,I40/G40))</f>
        <v>4.065686664018011E-2</v>
      </c>
      <c r="K40" s="21">
        <f>+DA40</f>
        <v>8057</v>
      </c>
      <c r="L40" s="21">
        <f ca="1">OFFSET(DA40,0,14,1,1)</f>
        <v>6973</v>
      </c>
      <c r="M40" s="21">
        <f ca="1">SUM(L40-K40)</f>
        <v>-1084</v>
      </c>
      <c r="N40" s="22">
        <f ca="1">IF(M40=0,0,IF(K40=0,1,M40/K40))</f>
        <v>-0.13454139257788258</v>
      </c>
      <c r="O40" s="21">
        <f>SUMIF($C$6:N$6,O$5,$C40:N40)</f>
        <v>15608</v>
      </c>
      <c r="P40" s="21">
        <f ca="1">SUMIF($C$6:O$6,P$5,$C40:O40)</f>
        <v>14831</v>
      </c>
      <c r="Q40" s="21">
        <f ca="1">SUM(P40-O40)</f>
        <v>-777</v>
      </c>
      <c r="R40" s="22">
        <f ca="1">IF(Q40=0,0,IF(O40=0,1,Q40/O40))</f>
        <v>-4.9782162993336751E-2</v>
      </c>
      <c r="S40" s="21">
        <f>+DB40</f>
        <v>9586</v>
      </c>
      <c r="T40" s="21">
        <f ca="1">OFFSET(DB40,0,14,1,1)</f>
        <v>7957</v>
      </c>
      <c r="U40" s="21">
        <f ca="1">SUM(T40-S40)</f>
        <v>-1629</v>
      </c>
      <c r="V40" s="22">
        <f ca="1">IF(U40=0,0,IF(S40=0,1,U40/S40))</f>
        <v>-0.1699353223450866</v>
      </c>
      <c r="W40" s="21">
        <f>SUMIF($C$6:V$6,W$5,$C40:V40)</f>
        <v>25194</v>
      </c>
      <c r="X40" s="21">
        <f ca="1">SUMIF($C$6:W$6,X$5,$C40:W40)</f>
        <v>22788</v>
      </c>
      <c r="Y40" s="21">
        <f ca="1">SUM(X40-W40)</f>
        <v>-2406</v>
      </c>
      <c r="Z40" s="22">
        <f ca="1">IF(Y40=0,0,IF(W40=0,1,Y40/W40))</f>
        <v>-9.5498928316265774E-2</v>
      </c>
      <c r="AA40" s="21">
        <f>+DC40</f>
        <v>8550</v>
      </c>
      <c r="AB40" s="21">
        <f ca="1">OFFSET(DC40,0,14,1,1)</f>
        <v>8307</v>
      </c>
      <c r="AC40" s="21">
        <f ca="1">SUM(AB40-AA40)</f>
        <v>-243</v>
      </c>
      <c r="AD40" s="22">
        <f ca="1">IF(AC40=0,0,IF(AA40=0,1,AC40/AA40))</f>
        <v>-2.8421052631578948E-2</v>
      </c>
      <c r="AE40" s="21">
        <f>SUMIF($C$6:AD$6,AE$5,$C40:AD40)</f>
        <v>33744</v>
      </c>
      <c r="AF40" s="21">
        <f ca="1">SUMIF($C$6:AE$6,AF$5,$C40:AE40)</f>
        <v>31095</v>
      </c>
      <c r="AG40" s="21">
        <f ca="1">SUM(AF40-AE40)</f>
        <v>-2649</v>
      </c>
      <c r="AH40" s="22">
        <f ca="1">IF(AG40=0,0,IF(AE40=0,1,AG40/AE40))</f>
        <v>-7.8502844950213369E-2</v>
      </c>
      <c r="AI40" s="21">
        <f>+DD40</f>
        <v>10754</v>
      </c>
      <c r="AJ40" s="21">
        <f ca="1">OFFSET(DD40,0,14,1,1)</f>
        <v>10478</v>
      </c>
      <c r="AK40" s="21">
        <f ca="1">SUM(AJ40-AI40)</f>
        <v>-276</v>
      </c>
      <c r="AL40" s="22">
        <f ca="1">IF(AK40=0,0,IF(AI40=0,1,AK40/AI40))</f>
        <v>-2.5664868885995909E-2</v>
      </c>
      <c r="AM40" s="21">
        <f>SUMIF($C$6:AL$6,AM$5,$C40:AL40)</f>
        <v>44498</v>
      </c>
      <c r="AN40" s="21">
        <f ca="1">SUMIF($C$6:AM$6,AN$5,$C40:AM40)</f>
        <v>41573</v>
      </c>
      <c r="AO40" s="21">
        <f ca="1">SUM(AN40-AM40)</f>
        <v>-2925</v>
      </c>
      <c r="AP40" s="22">
        <f ca="1">IF(AO40=0,0,IF(AM40=0,1,AO40/AM40))</f>
        <v>-6.5733291383882425E-2</v>
      </c>
      <c r="AQ40" s="21">
        <f>+DE40</f>
        <v>10238</v>
      </c>
      <c r="AR40" s="21">
        <f ca="1">OFFSET(DE40,0,14,1,1)</f>
        <v>11320</v>
      </c>
      <c r="AS40" s="21">
        <f ca="1">SUM(AR40-AQ40)</f>
        <v>1082</v>
      </c>
      <c r="AT40" s="22">
        <f ca="1">IF(AS40=0,0,IF(AQ40=0,1,AS40/AQ40))</f>
        <v>0.10568470404375854</v>
      </c>
      <c r="AU40" s="21">
        <f>SUMIF($C$6:AT$6,AU$5,$C40:AT40)</f>
        <v>54736</v>
      </c>
      <c r="AV40" s="21">
        <f ca="1">SUMIF($C$6:AU$6,AV$5,$C40:AU40)</f>
        <v>52893</v>
      </c>
      <c r="AW40" s="21">
        <f ca="1">SUM(AV40-AU40)</f>
        <v>-1843</v>
      </c>
      <c r="AX40" s="22">
        <f ca="1">IF(AW40=0,0,IF(AU40=0,1,AW40/AU40))</f>
        <v>-3.3670710318620289E-2</v>
      </c>
      <c r="AY40" s="21">
        <f>+DF40</f>
        <v>9462</v>
      </c>
      <c r="AZ40" s="21">
        <f ca="1">OFFSET(DF40,0,14,1,1)</f>
        <v>10827</v>
      </c>
      <c r="BA40" s="21">
        <f ca="1">SUM(AZ40-AY40)</f>
        <v>1365</v>
      </c>
      <c r="BB40" s="22">
        <f ca="1">IF(BA40=0,0,IF(AY40=0,1,BA40/AY40))</f>
        <v>0.14426125554850983</v>
      </c>
      <c r="BC40" s="21">
        <f>SUMIF($C$6:BB$6,BC$5,$C40:BB40)</f>
        <v>64198</v>
      </c>
      <c r="BD40" s="21">
        <f ca="1">SUMIF($C$6:BC$6,BD$5,$C40:BC40)</f>
        <v>63720</v>
      </c>
      <c r="BE40" s="21">
        <f ca="1">SUM(BD40-BC40)</f>
        <v>-478</v>
      </c>
      <c r="BF40" s="22">
        <f ca="1">IF(BE40=0,0,IF(BC40=0,1,BE40/BC40))</f>
        <v>-7.4457148197763171E-3</v>
      </c>
      <c r="BG40" s="21">
        <f>+DG40</f>
        <v>10420</v>
      </c>
      <c r="BH40" s="21">
        <f ca="1">OFFSET(DG40,0,14,1,1)</f>
        <v>10544</v>
      </c>
      <c r="BI40" s="21">
        <f ca="1">SUM(BH40-BG40)</f>
        <v>124</v>
      </c>
      <c r="BJ40" s="22">
        <f ca="1">IF(BI40=0,0,IF(BG40=0,1,BI40/BG40))</f>
        <v>1.1900191938579654E-2</v>
      </c>
      <c r="BK40" s="21">
        <f>SUMIF($C$6:BJ$6,BK$5,$C40:BJ40)</f>
        <v>74618</v>
      </c>
      <c r="BL40" s="21">
        <f ca="1">SUMIF($C$6:BK$6,BL$5,$C40:BK40)</f>
        <v>74264</v>
      </c>
      <c r="BM40" s="21">
        <f ca="1">SUM(BL40-BK40)</f>
        <v>-354</v>
      </c>
      <c r="BN40" s="22">
        <f ca="1">IF(BM40=0,0,IF(BK40=0,1,BM40/BK40))</f>
        <v>-4.7441636066364685E-3</v>
      </c>
      <c r="BO40" s="21">
        <f>+DH40</f>
        <v>9536</v>
      </c>
      <c r="BP40" s="21">
        <f ca="1">OFFSET(DH40,0,14,1,1)</f>
        <v>9798</v>
      </c>
      <c r="BQ40" s="21">
        <f ca="1">SUM(BP40-BO40)</f>
        <v>262</v>
      </c>
      <c r="BR40" s="22">
        <f ca="1">IF(BQ40=0,0,IF(BO40=0,1,BQ40/BO40))</f>
        <v>2.7474832214765099E-2</v>
      </c>
      <c r="BS40" s="21">
        <f>SUMIF($C$6:BR$6,BS$5,$C40:BR40)</f>
        <v>84154</v>
      </c>
      <c r="BT40" s="21">
        <f ca="1">SUMIF($C$6:BS$6,BT$5,$C40:BS40)</f>
        <v>84062</v>
      </c>
      <c r="BU40" s="21">
        <f ca="1">SUM(BT40-BS40)</f>
        <v>-92</v>
      </c>
      <c r="BV40" s="22">
        <f ca="1">IF(BU40=0,0,IF(BS40=0,1,BU40/BS40))</f>
        <v>-1.0932338332105425E-3</v>
      </c>
      <c r="BW40" s="21">
        <f>+DI40</f>
        <v>10139</v>
      </c>
      <c r="BX40" s="21">
        <f ca="1">OFFSET(DI40,0,14,1,1)</f>
        <v>9688</v>
      </c>
      <c r="BY40" s="21">
        <f ca="1">SUM(BX40-BW40)</f>
        <v>-451</v>
      </c>
      <c r="BZ40" s="22">
        <f ca="1">IF(BY40=0,0,IF(BW40=0,1,BY40/BW40))</f>
        <v>-4.4481704310089749E-2</v>
      </c>
      <c r="CA40" s="21">
        <f>SUMIF($C$6:BZ$6,CA$5,$C40:BZ40)</f>
        <v>94293</v>
      </c>
      <c r="CB40" s="21">
        <f ca="1">SUMIF($C$6:CA$6,CB$5,$C40:CA40)</f>
        <v>93750</v>
      </c>
      <c r="CC40" s="21">
        <f ca="1">SUM(CB40-CA40)</f>
        <v>-543</v>
      </c>
      <c r="CD40" s="22">
        <f ca="1">IF(CC40=0,0,IF(CA40=0,1,CC40/CA40))</f>
        <v>-5.758645922815055E-3</v>
      </c>
      <c r="CE40" s="21">
        <f>+DJ40</f>
        <v>9147</v>
      </c>
      <c r="CF40" s="21">
        <f ca="1">OFFSET(DJ40,0,14,1,1)</f>
        <v>8696</v>
      </c>
      <c r="CG40" s="21">
        <f ca="1">SUM(CF40-CE40)</f>
        <v>-451</v>
      </c>
      <c r="CH40" s="22">
        <f ca="1">IF(CG40=0,0,IF(CE40=0,1,CG40/CE40))</f>
        <v>-4.9305783316934512E-2</v>
      </c>
      <c r="CI40" s="21">
        <f>SUMIF($C$6:CH$6,CI$5,$C40:CH40)</f>
        <v>103440</v>
      </c>
      <c r="CJ40" s="21">
        <f ca="1">SUMIF($C$6:CI$6,CJ$5,$C40:CI40)</f>
        <v>102446</v>
      </c>
      <c r="CK40" s="21">
        <f ca="1">SUM(CJ40-CI40)</f>
        <v>-994</v>
      </c>
      <c r="CL40" s="22">
        <f ca="1">IF(CK40=0,0,IF(CI40=0,1,CK40/CI40))</f>
        <v>-9.6094354215003862E-3</v>
      </c>
      <c r="CM40" s="21">
        <f>+DK40</f>
        <v>7575</v>
      </c>
      <c r="CN40" s="21">
        <f ca="1">OFFSET(DK40,0,14,1,1)</f>
        <v>6940</v>
      </c>
      <c r="CO40" s="21">
        <f ca="1">SUM(CN40-CM40)</f>
        <v>-635</v>
      </c>
      <c r="CP40" s="22">
        <f ca="1">IF(CO40=0,0,IF(CM40=0,1,CO40/CM40))</f>
        <v>-8.3828382838283824E-2</v>
      </c>
      <c r="CQ40" s="21">
        <f>SUMIF($C$6:CP$6,CQ$5,$C40:CP40)</f>
        <v>111015</v>
      </c>
      <c r="CR40" s="21">
        <f ca="1">SUMIF($C$6:CQ$6,CR$5,$C40:CQ40)</f>
        <v>109386</v>
      </c>
      <c r="CS40" s="21">
        <f ca="1">SUM(CR40-CQ40)</f>
        <v>-1629</v>
      </c>
      <c r="CT40" s="22">
        <f ca="1">IF(CS40=0,0,IF(CQ40=0,1,CS40/CQ40))</f>
        <v>-1.4673692744223754E-2</v>
      </c>
      <c r="CW40" s="12" t="s">
        <v>16</v>
      </c>
      <c r="CX40" s="81" t="s">
        <v>7</v>
      </c>
      <c r="CY40" s="16"/>
      <c r="CZ40" s="88">
        <f>SUMIF(SIBC!$A$87:$A$92,'2006-2007'!CZ$7,SIBC!D$87:D$92)</f>
        <v>7551</v>
      </c>
      <c r="DA40" s="88">
        <f>SUMIF(SIBC!$A$87:$A$92,'2006-2007'!DA$7,SIBC!E$87:E$92)</f>
        <v>8057</v>
      </c>
      <c r="DB40" s="88">
        <f>SUMIF(SIBC!$A$87:$A$92,'2006-2007'!DB$7,SIBC!F$87:F$92)</f>
        <v>9586</v>
      </c>
      <c r="DC40" s="88">
        <f>SUMIF(SIBC!$A$87:$A$92,'2006-2007'!DC$7,SIBC!G$87:G$92)</f>
        <v>8550</v>
      </c>
      <c r="DD40" s="88">
        <f>SUMIF(SIBC!$A$87:$A$92,'2006-2007'!DD$7,SIBC!H$87:H$92)</f>
        <v>10754</v>
      </c>
      <c r="DE40" s="88">
        <f>SUMIF(SIBC!$A$87:$A$92,'2006-2007'!DE$7,SIBC!I$87:I$92)</f>
        <v>10238</v>
      </c>
      <c r="DF40" s="88">
        <f>SUMIF(SIBC!$A$87:$A$92,'2006-2007'!DF$7,SIBC!J$87:J$92)</f>
        <v>9462</v>
      </c>
      <c r="DG40" s="88">
        <f>SUMIF(SIBC!$A$87:$A$92,'2006-2007'!DG$7,SIBC!K$87:K$92)</f>
        <v>10420</v>
      </c>
      <c r="DH40" s="88">
        <f>SUMIF(SIBC!$A$87:$A$92,'2006-2007'!DH$7,SIBC!L$87:L$92)</f>
        <v>9536</v>
      </c>
      <c r="DI40" s="88">
        <f>SUMIF(SIBC!$A$87:$A$92,'2006-2007'!DI$7,SIBC!M$87:M$92)</f>
        <v>10139</v>
      </c>
      <c r="DJ40" s="88">
        <f>SUMIF(SIBC!$A$87:$A$92,'2006-2007'!DJ$7,SIBC!N$87:N$92)</f>
        <v>9147</v>
      </c>
      <c r="DK40" s="88">
        <f>SUMIF(SIBC!$A$87:$A$92,'2006-2007'!DK$7,SIBC!O$87:O$92)</f>
        <v>7575</v>
      </c>
      <c r="DN40" s="88">
        <f>SUMIF(SIBC!$A$87:$A$92,'2006-2007'!DN$7,SIBC!D$87:D$92)</f>
        <v>7858</v>
      </c>
      <c r="DO40" s="88">
        <f>SUMIF(SIBC!$A$87:$A$92,'2006-2007'!DO$7,SIBC!E$87:E$92)</f>
        <v>6973</v>
      </c>
      <c r="DP40" s="88">
        <f>SUMIF(SIBC!$A$87:$A$92,'2006-2007'!DP$7,SIBC!F$87:F$92)</f>
        <v>7957</v>
      </c>
      <c r="DQ40" s="88">
        <f>SUMIF(SIBC!$A$87:$A$92,'2006-2007'!DQ$7,SIBC!G$87:G$92)</f>
        <v>8307</v>
      </c>
      <c r="DR40" s="88">
        <f>SUMIF(SIBC!$A$87:$A$92,'2006-2007'!DR$7,SIBC!H$87:H$92)</f>
        <v>10478</v>
      </c>
      <c r="DS40" s="88">
        <f>SUMIF(SIBC!$A$87:$A$92,'2006-2007'!DS$7,SIBC!I$87:I$92)</f>
        <v>11320</v>
      </c>
      <c r="DT40" s="88">
        <f>SUMIF(SIBC!$A$87:$A$92,'2006-2007'!DT$7,SIBC!J$87:J$92)</f>
        <v>10827</v>
      </c>
      <c r="DU40" s="88">
        <f>SUMIF(SIBC!$A$87:$A$92,'2006-2007'!DU$7,SIBC!K$87:K$92)</f>
        <v>10544</v>
      </c>
      <c r="DV40" s="88">
        <f>SUMIF(SIBC!$A$87:$A$92,'2006-2007'!DV$7,SIBC!L$87:L$92)</f>
        <v>9798</v>
      </c>
      <c r="DW40" s="88">
        <f>SUMIF(SIBC!$A$87:$A$92,'2006-2007'!DW$7,SIBC!M$87:M$92)</f>
        <v>9688</v>
      </c>
      <c r="DX40" s="88">
        <f>SUMIF(SIBC!$A$87:$A$92,'2006-2007'!DX$7,SIBC!N$87:N$92)</f>
        <v>8696</v>
      </c>
      <c r="DY40" s="88">
        <f>SUMIF(SIBC!$A$87:$A$92,'2006-2007'!DY$7,SIBC!O$87:O$92)</f>
        <v>6940</v>
      </c>
      <c r="DZ40"/>
    </row>
    <row r="41" spans="1:130" s="12" customFormat="1" ht="15.6">
      <c r="A41" s="100"/>
      <c r="B41" s="29" t="s">
        <v>8</v>
      </c>
      <c r="C41" s="87">
        <f>+CZ41</f>
        <v>0</v>
      </c>
      <c r="D41" s="87">
        <f ca="1">OFFSET(CZ41,0,14,1,1)</f>
        <v>0</v>
      </c>
      <c r="E41" s="87">
        <f ca="1">SUM(D41-C41)</f>
        <v>0</v>
      </c>
      <c r="F41" s="22">
        <f ca="1">IF(E41=0,0,IF(C41=0,1,E41/C41))</f>
        <v>0</v>
      </c>
      <c r="G41" s="87">
        <f>SUMIF($C$6:F$6,G$5,$C41:F41)</f>
        <v>0</v>
      </c>
      <c r="H41" s="87">
        <f ca="1">SUMIF($C$6:G$6,H$5,$C41:G41)</f>
        <v>0</v>
      </c>
      <c r="I41" s="87">
        <f ca="1">SUM(H41-G41)</f>
        <v>0</v>
      </c>
      <c r="J41" s="22">
        <f ca="1">IF(I41=0,0,IF(G41=0,1,I41/G41))</f>
        <v>0</v>
      </c>
      <c r="K41" s="87">
        <f>+DA41</f>
        <v>0</v>
      </c>
      <c r="L41" s="87">
        <f ca="1">OFFSET(DA41,0,14,1,1)</f>
        <v>0</v>
      </c>
      <c r="M41" s="87">
        <f ca="1">SUM(L41-K41)</f>
        <v>0</v>
      </c>
      <c r="N41" s="22">
        <f ca="1">IF(M41=0,0,IF(K41=0,1,M41/K41))</f>
        <v>0</v>
      </c>
      <c r="O41" s="87">
        <f>SUMIF($C$6:N$6,O$5,$C41:N41)</f>
        <v>0</v>
      </c>
      <c r="P41" s="87">
        <f ca="1">SUMIF($C$6:O$6,P$5,$C41:O41)</f>
        <v>0</v>
      </c>
      <c r="Q41" s="87">
        <f ca="1">SUM(P41-O41)</f>
        <v>0</v>
      </c>
      <c r="R41" s="22">
        <f ca="1">IF(Q41=0,0,IF(O41=0,1,Q41/O41))</f>
        <v>0</v>
      </c>
      <c r="S41" s="87">
        <f>+DB41</f>
        <v>0</v>
      </c>
      <c r="T41" s="87">
        <f ca="1">OFFSET(DB41,0,14,1,1)</f>
        <v>0</v>
      </c>
      <c r="U41" s="87">
        <f ca="1">SUM(T41-S41)</f>
        <v>0</v>
      </c>
      <c r="V41" s="22">
        <f ca="1">IF(U41=0,0,IF(S41=0,1,U41/S41))</f>
        <v>0</v>
      </c>
      <c r="W41" s="87">
        <f>SUMIF($C$6:V$6,W$5,$C41:V41)</f>
        <v>0</v>
      </c>
      <c r="X41" s="87">
        <f ca="1">SUMIF($C$6:W$6,X$5,$C41:W41)</f>
        <v>0</v>
      </c>
      <c r="Y41" s="87">
        <f ca="1">SUM(X41-W41)</f>
        <v>0</v>
      </c>
      <c r="Z41" s="22">
        <f ca="1">IF(Y41=0,0,IF(W41=0,1,Y41/W41))</f>
        <v>0</v>
      </c>
      <c r="AA41" s="87">
        <f>+DC41</f>
        <v>0</v>
      </c>
      <c r="AB41" s="87">
        <f ca="1">OFFSET(DC41,0,14,1,1)</f>
        <v>0</v>
      </c>
      <c r="AC41" s="87">
        <f ca="1">SUM(AB41-AA41)</f>
        <v>0</v>
      </c>
      <c r="AD41" s="22">
        <f ca="1">IF(AC41=0,0,IF(AA41=0,1,AC41/AA41))</f>
        <v>0</v>
      </c>
      <c r="AE41" s="87">
        <f>SUMIF($C$6:AD$6,AE$5,$C41:AD41)</f>
        <v>0</v>
      </c>
      <c r="AF41" s="87">
        <f ca="1">SUMIF($C$6:AE$6,AF$5,$C41:AE41)</f>
        <v>0</v>
      </c>
      <c r="AG41" s="87">
        <f ca="1">SUM(AF41-AE41)</f>
        <v>0</v>
      </c>
      <c r="AH41" s="22">
        <f ca="1">IF(AG41=0,0,IF(AE41=0,1,AG41/AE41))</f>
        <v>0</v>
      </c>
      <c r="AI41" s="87">
        <f>+DD41</f>
        <v>0</v>
      </c>
      <c r="AJ41" s="87">
        <f ca="1">OFFSET(DD41,0,14,1,1)</f>
        <v>0</v>
      </c>
      <c r="AK41" s="87">
        <f ca="1">SUM(AJ41-AI41)</f>
        <v>0</v>
      </c>
      <c r="AL41" s="22">
        <f ca="1">IF(AK41=0,0,IF(AI41=0,1,AK41/AI41))</f>
        <v>0</v>
      </c>
      <c r="AM41" s="87">
        <f>SUMIF($C$6:AL$6,AM$5,$C41:AL41)</f>
        <v>0</v>
      </c>
      <c r="AN41" s="87">
        <f ca="1">SUMIF($C$6:AM$6,AN$5,$C41:AM41)</f>
        <v>0</v>
      </c>
      <c r="AO41" s="87">
        <f ca="1">SUM(AN41-AM41)</f>
        <v>0</v>
      </c>
      <c r="AP41" s="22">
        <f ca="1">IF(AO41=0,0,IF(AM41=0,1,AO41/AM41))</f>
        <v>0</v>
      </c>
      <c r="AQ41" s="87">
        <f>+DE41</f>
        <v>0</v>
      </c>
      <c r="AR41" s="87">
        <f ca="1">OFFSET(DE41,0,14,1,1)</f>
        <v>0</v>
      </c>
      <c r="AS41" s="87">
        <f ca="1">SUM(AR41-AQ41)</f>
        <v>0</v>
      </c>
      <c r="AT41" s="22">
        <f ca="1">IF(AS41=0,0,IF(AQ41=0,1,AS41/AQ41))</f>
        <v>0</v>
      </c>
      <c r="AU41" s="87">
        <f>SUMIF($C$6:AT$6,AU$5,$C41:AT41)</f>
        <v>0</v>
      </c>
      <c r="AV41" s="87">
        <f ca="1">SUMIF($C$6:AU$6,AV$5,$C41:AU41)</f>
        <v>0</v>
      </c>
      <c r="AW41" s="87">
        <f ca="1">SUM(AV41-AU41)</f>
        <v>0</v>
      </c>
      <c r="AX41" s="22">
        <f ca="1">IF(AW41=0,0,IF(AU41=0,1,AW41/AU41))</f>
        <v>0</v>
      </c>
      <c r="AY41" s="87">
        <f>+DF41</f>
        <v>0</v>
      </c>
      <c r="AZ41" s="87">
        <f ca="1">OFFSET(DF41,0,14,1,1)</f>
        <v>0</v>
      </c>
      <c r="BA41" s="87">
        <f ca="1">SUM(AZ41-AY41)</f>
        <v>0</v>
      </c>
      <c r="BB41" s="22">
        <f ca="1">IF(BA41=0,0,IF(AY41=0,1,BA41/AY41))</f>
        <v>0</v>
      </c>
      <c r="BC41" s="87">
        <f>SUMIF($C$6:BB$6,BC$5,$C41:BB41)</f>
        <v>0</v>
      </c>
      <c r="BD41" s="87">
        <f ca="1">SUMIF($C$6:BC$6,BD$5,$C41:BC41)</f>
        <v>0</v>
      </c>
      <c r="BE41" s="87">
        <f ca="1">SUM(BD41-BC41)</f>
        <v>0</v>
      </c>
      <c r="BF41" s="22">
        <f ca="1">IF(BE41=0,0,IF(BC41=0,1,BE41/BC41))</f>
        <v>0</v>
      </c>
      <c r="BG41" s="87">
        <f>+DG41</f>
        <v>0</v>
      </c>
      <c r="BH41" s="87">
        <f ca="1">OFFSET(DG41,0,14,1,1)</f>
        <v>0</v>
      </c>
      <c r="BI41" s="87">
        <f ca="1">SUM(BH41-BG41)</f>
        <v>0</v>
      </c>
      <c r="BJ41" s="22">
        <f ca="1">IF(BI41=0,0,IF(BG41=0,1,BI41/BG41))</f>
        <v>0</v>
      </c>
      <c r="BK41" s="87">
        <f>SUMIF($C$6:BJ$6,BK$5,$C41:BJ41)</f>
        <v>0</v>
      </c>
      <c r="BL41" s="87">
        <f ca="1">SUMIF($C$6:BK$6,BL$5,$C41:BK41)</f>
        <v>0</v>
      </c>
      <c r="BM41" s="87">
        <f ca="1">SUM(BL41-BK41)</f>
        <v>0</v>
      </c>
      <c r="BN41" s="22">
        <f ca="1">IF(BM41=0,0,IF(BK41=0,1,BM41/BK41))</f>
        <v>0</v>
      </c>
      <c r="BO41" s="87">
        <f>+DH41</f>
        <v>0</v>
      </c>
      <c r="BP41" s="87">
        <f ca="1">OFFSET(DH41,0,14,1,1)</f>
        <v>0</v>
      </c>
      <c r="BQ41" s="87">
        <f ca="1">SUM(BP41-BO41)</f>
        <v>0</v>
      </c>
      <c r="BR41" s="22">
        <f ca="1">IF(BQ41=0,0,IF(BO41=0,1,BQ41/BO41))</f>
        <v>0</v>
      </c>
      <c r="BS41" s="87">
        <f>SUMIF($C$6:BR$6,BS$5,$C41:BR41)</f>
        <v>0</v>
      </c>
      <c r="BT41" s="87">
        <f ca="1">SUMIF($C$6:BS$6,BT$5,$C41:BS41)</f>
        <v>0</v>
      </c>
      <c r="BU41" s="87">
        <f ca="1">SUM(BT41-BS41)</f>
        <v>0</v>
      </c>
      <c r="BV41" s="22">
        <f ca="1">IF(BU41=0,0,IF(BS41=0,1,BU41/BS41))</f>
        <v>0</v>
      </c>
      <c r="BW41" s="87">
        <f>+DI41</f>
        <v>0</v>
      </c>
      <c r="BX41" s="87">
        <f ca="1">OFFSET(DI41,0,14,1,1)</f>
        <v>0</v>
      </c>
      <c r="BY41" s="87">
        <f ca="1">SUM(BX41-BW41)</f>
        <v>0</v>
      </c>
      <c r="BZ41" s="22">
        <f ca="1">IF(BY41=0,0,IF(BW41=0,1,BY41/BW41))</f>
        <v>0</v>
      </c>
      <c r="CA41" s="87">
        <f>SUMIF($C$6:BZ$6,CA$5,$C41:BZ41)</f>
        <v>0</v>
      </c>
      <c r="CB41" s="87">
        <f ca="1">SUMIF($C$6:CA$6,CB$5,$C41:CA41)</f>
        <v>0</v>
      </c>
      <c r="CC41" s="87">
        <f ca="1">SUM(CB41-CA41)</f>
        <v>0</v>
      </c>
      <c r="CD41" s="22">
        <f ca="1">IF(CC41=0,0,IF(CA41=0,1,CC41/CA41))</f>
        <v>0</v>
      </c>
      <c r="CE41" s="87">
        <f>+DJ41</f>
        <v>0</v>
      </c>
      <c r="CF41" s="87">
        <f ca="1">OFFSET(DJ41,0,14,1,1)</f>
        <v>0</v>
      </c>
      <c r="CG41" s="87">
        <f ca="1">SUM(CF41-CE41)</f>
        <v>0</v>
      </c>
      <c r="CH41" s="22">
        <f ca="1">IF(CG41=0,0,IF(CE41=0,1,CG41/CE41))</f>
        <v>0</v>
      </c>
      <c r="CI41" s="87">
        <f>SUMIF($C$6:CH$6,CI$5,$C41:CH41)</f>
        <v>0</v>
      </c>
      <c r="CJ41" s="87">
        <f ca="1">SUMIF($C$6:CI$6,CJ$5,$C41:CI41)</f>
        <v>0</v>
      </c>
      <c r="CK41" s="87">
        <f ca="1">SUM(CJ41-CI41)</f>
        <v>0</v>
      </c>
      <c r="CL41" s="22">
        <f ca="1">IF(CK41=0,0,IF(CI41=0,1,CK41/CI41))</f>
        <v>0</v>
      </c>
      <c r="CM41" s="87">
        <f>+DK41</f>
        <v>0</v>
      </c>
      <c r="CN41" s="87">
        <f ca="1">OFFSET(DK41,0,14,1,1)</f>
        <v>0</v>
      </c>
      <c r="CO41" s="87">
        <f ca="1">SUM(CN41-CM41)</f>
        <v>0</v>
      </c>
      <c r="CP41" s="22">
        <f ca="1">IF(CO41=0,0,IF(CM41=0,1,CO41/CM41))</f>
        <v>0</v>
      </c>
      <c r="CQ41" s="87">
        <f>SUMIF($C$6:CP$6,CQ$5,$C41:CP41)</f>
        <v>0</v>
      </c>
      <c r="CR41" s="87">
        <f ca="1">SUMIF($C$6:CQ$6,CR$5,$C41:CQ41)</f>
        <v>0</v>
      </c>
      <c r="CS41" s="87">
        <f ca="1">SUM(CR41-CQ41)</f>
        <v>0</v>
      </c>
      <c r="CT41" s="22">
        <f ca="1">IF(CS41=0,0,IF(CQ41=0,1,CS41/CQ41))</f>
        <v>0</v>
      </c>
      <c r="CW41" s="12" t="s">
        <v>16</v>
      </c>
      <c r="CX41" s="81" t="s">
        <v>8</v>
      </c>
      <c r="CY41" s="16"/>
      <c r="CZ41" s="88">
        <f>SUMIF(SIBC!$A$101:$A$111,'2006-2007'!CZ$7,SIBC!D$101:D$111)</f>
        <v>0</v>
      </c>
      <c r="DA41" s="88">
        <f>SUMIF(SIBC!$A$101:$A$111,'2006-2007'!DA$7,SIBC!E$101:E$111)</f>
        <v>0</v>
      </c>
      <c r="DB41" s="88">
        <f>SUMIF(SIBC!$A$101:$A$111,'2006-2007'!DB$7,SIBC!F$101:F$111)</f>
        <v>0</v>
      </c>
      <c r="DC41" s="88">
        <f>SUMIF(SIBC!$A$101:$A$111,'2006-2007'!DC$7,SIBC!G$101:G$111)</f>
        <v>0</v>
      </c>
      <c r="DD41" s="88">
        <f>SUMIF(SIBC!$A$101:$A$111,'2006-2007'!DD$7,SIBC!H$101:H$111)</f>
        <v>0</v>
      </c>
      <c r="DE41" s="88">
        <f>SUMIF(SIBC!$A$101:$A$111,'2006-2007'!DE$7,SIBC!I$101:I$111)</f>
        <v>0</v>
      </c>
      <c r="DF41" s="88">
        <f>SUMIF(SIBC!$A$101:$A$111,'2006-2007'!DF$7,SIBC!J$101:J$111)</f>
        <v>0</v>
      </c>
      <c r="DG41" s="88">
        <f>SUMIF(SIBC!$A$101:$A$111,'2006-2007'!DG$7,SIBC!K$101:K$111)</f>
        <v>0</v>
      </c>
      <c r="DH41" s="88">
        <f>SUMIF(SIBC!$A$101:$A$111,'2006-2007'!DH$7,SIBC!L$101:L$111)</f>
        <v>0</v>
      </c>
      <c r="DI41" s="88">
        <f>SUMIF(SIBC!$A$101:$A$111,'2006-2007'!DI$7,SIBC!M$101:M$111)</f>
        <v>0</v>
      </c>
      <c r="DJ41" s="88">
        <f>SUMIF(SIBC!$A$101:$A$111,'2006-2007'!DJ$7,SIBC!N$101:N$111)</f>
        <v>0</v>
      </c>
      <c r="DK41" s="88">
        <f>SUMIF(SIBC!$A$101:$A$111,'2006-2007'!DK$7,SIBC!O$101:O$111)</f>
        <v>0</v>
      </c>
      <c r="DN41" s="88">
        <f>SUMIF(SIBC!$A$101:$A$111,'2006-2007'!DN$7,SIBC!D$101:D$111)</f>
        <v>0</v>
      </c>
      <c r="DO41" s="88">
        <f>SUMIF(SIBC!$A$101:$A$111,'2006-2007'!DO$7,SIBC!E$101:E$111)</f>
        <v>0</v>
      </c>
      <c r="DP41" s="88">
        <f>SUMIF(SIBC!$A$101:$A$111,'2006-2007'!DP$7,SIBC!F$101:F$111)</f>
        <v>0</v>
      </c>
      <c r="DQ41" s="88">
        <f>SUMIF(SIBC!$A$101:$A$111,'2006-2007'!DQ$7,SIBC!G$101:G$111)</f>
        <v>0</v>
      </c>
      <c r="DR41" s="88">
        <f>SUMIF(SIBC!$A$101:$A$111,'2006-2007'!DR$7,SIBC!H$101:H$111)</f>
        <v>0</v>
      </c>
      <c r="DS41" s="88">
        <f>SUMIF(SIBC!$A$101:$A$111,'2006-2007'!DS$7,SIBC!I$101:I$111)</f>
        <v>0</v>
      </c>
      <c r="DT41" s="88">
        <f>SUMIF(SIBC!$A$101:$A$111,'2006-2007'!DT$7,SIBC!J$101:J$111)</f>
        <v>0</v>
      </c>
      <c r="DU41" s="88">
        <f>SUMIF(SIBC!$A$101:$A$111,'2006-2007'!DU$7,SIBC!K$101:K$111)</f>
        <v>0</v>
      </c>
      <c r="DV41" s="88">
        <f>SUMIF(SIBC!$A$101:$A$111,'2006-2007'!DV$7,SIBC!L$101:L$111)</f>
        <v>0</v>
      </c>
      <c r="DW41" s="88">
        <f>SUMIF(SIBC!$A$101:$A$111,'2006-2007'!DW$7,SIBC!M$101:M$111)</f>
        <v>0</v>
      </c>
      <c r="DX41" s="88">
        <f>SUMIF(SIBC!$A$101:$A$111,'2006-2007'!DX$7,SIBC!N$101:N$111)</f>
        <v>0</v>
      </c>
      <c r="DY41" s="88">
        <f>SUMIF(SIBC!$A$101:$A$111,'2006-2007'!DY$7,SIBC!O$101:O$111)</f>
        <v>0</v>
      </c>
      <c r="DZ41"/>
    </row>
    <row r="42" spans="1:130" s="16" customFormat="1" ht="15.6">
      <c r="A42" s="90"/>
      <c r="B42" s="27" t="s">
        <v>9</v>
      </c>
      <c r="C42" s="14">
        <f>+SUM(C39:C41)</f>
        <v>189980</v>
      </c>
      <c r="D42" s="14">
        <f ca="1">+SUM(D39:D41)</f>
        <v>197744</v>
      </c>
      <c r="E42" s="14">
        <f ca="1">SUM(E39:E41)</f>
        <v>7764</v>
      </c>
      <c r="F42" s="15">
        <f ca="1">IF(E42=0,0,IF(C42=0,1,E42/C42))</f>
        <v>4.0867459732603431E-2</v>
      </c>
      <c r="G42" s="14">
        <f>SUM(G39:G41)</f>
        <v>189980</v>
      </c>
      <c r="H42" s="14">
        <f ca="1">SUM(H39:H41)</f>
        <v>197744</v>
      </c>
      <c r="I42" s="14">
        <f ca="1">SUM(I39:I41)</f>
        <v>7764</v>
      </c>
      <c r="J42" s="15">
        <f ca="1">IF(I42=0,0,IF(G42=0,1,I42/G42))</f>
        <v>4.0867459732603431E-2</v>
      </c>
      <c r="K42" s="14">
        <f>+SUM(K39:K41)</f>
        <v>178564</v>
      </c>
      <c r="L42" s="14">
        <f ca="1">+SUM(L39:L41)</f>
        <v>175869</v>
      </c>
      <c r="M42" s="14">
        <f ca="1">SUM(M39:M41)</f>
        <v>-2695</v>
      </c>
      <c r="N42" s="15">
        <f ca="1">IF(M42=0,0,IF(K42=0,1,M42/K42))</f>
        <v>-1.5092627853318698E-2</v>
      </c>
      <c r="O42" s="14">
        <f>SUM(O39:O41)</f>
        <v>368544</v>
      </c>
      <c r="P42" s="14">
        <f ca="1">SUM(P39:P41)</f>
        <v>373613</v>
      </c>
      <c r="Q42" s="14">
        <f ca="1">SUM(Q39:Q41)</f>
        <v>5069</v>
      </c>
      <c r="R42" s="15">
        <f ca="1">IF(Q42=0,0,IF(O42=0,1,Q42/O42))</f>
        <v>1.3754124337935226E-2</v>
      </c>
      <c r="S42" s="14">
        <f>+SUM(S39:S41)</f>
        <v>213059</v>
      </c>
      <c r="T42" s="14">
        <f ca="1">+SUM(T39:T41)</f>
        <v>204757</v>
      </c>
      <c r="U42" s="14">
        <f ca="1">SUM(U39:U41)</f>
        <v>-8302</v>
      </c>
      <c r="V42" s="15">
        <f ca="1">IF(U42=0,0,IF(S42=0,1,U42/S42))</f>
        <v>-3.8965732496632391E-2</v>
      </c>
      <c r="W42" s="14">
        <f>SUM(W39:W41)</f>
        <v>581603</v>
      </c>
      <c r="X42" s="14">
        <f ca="1">SUM(X39:X41)</f>
        <v>578370</v>
      </c>
      <c r="Y42" s="14">
        <f ca="1">SUM(Y39:Y41)</f>
        <v>-3233</v>
      </c>
      <c r="Z42" s="15">
        <f ca="1">IF(Y42=0,0,IF(W42=0,1,Y42/W42))</f>
        <v>-5.558774628053844E-3</v>
      </c>
      <c r="AA42" s="14">
        <f>+SUM(AA39:AA41)</f>
        <v>205274</v>
      </c>
      <c r="AB42" s="14">
        <f ca="1">+SUM(AB39:AB41)</f>
        <v>202854</v>
      </c>
      <c r="AC42" s="14">
        <f ca="1">SUM(AC39:AC41)</f>
        <v>-2420</v>
      </c>
      <c r="AD42" s="15">
        <f ca="1">IF(AC42=0,0,IF(AA42=0,1,AC42/AA42))</f>
        <v>-1.1789120882332882E-2</v>
      </c>
      <c r="AE42" s="14">
        <f>SUM(AE39:AE41)</f>
        <v>786877</v>
      </c>
      <c r="AF42" s="14">
        <f ca="1">SUM(AF39:AF41)</f>
        <v>781224</v>
      </c>
      <c r="AG42" s="14">
        <f ca="1">SUM(AG39:AG41)</f>
        <v>-5653</v>
      </c>
      <c r="AH42" s="15">
        <f ca="1">IF(AG42=0,0,IF(AE42=0,1,AG42/AE42))</f>
        <v>-7.1840961166738894E-3</v>
      </c>
      <c r="AI42" s="14">
        <f>+SUM(AI39:AI41)</f>
        <v>224424</v>
      </c>
      <c r="AJ42" s="14">
        <f ca="1">+SUM(AJ39:AJ41)</f>
        <v>227817</v>
      </c>
      <c r="AK42" s="14">
        <f ca="1">SUM(AK39:AK41)</f>
        <v>3393</v>
      </c>
      <c r="AL42" s="15">
        <f ca="1">IF(AK42=0,0,IF(AI42=0,1,AK42/AI42))</f>
        <v>1.5118703881937761E-2</v>
      </c>
      <c r="AM42" s="14">
        <f>SUM(AM39:AM41)</f>
        <v>1011301</v>
      </c>
      <c r="AN42" s="14">
        <f ca="1">SUM(AN39:AN41)</f>
        <v>1009041</v>
      </c>
      <c r="AO42" s="14">
        <f ca="1">SUM(AO39:AO41)</f>
        <v>-2260</v>
      </c>
      <c r="AP42" s="15">
        <f ca="1">IF(AO42=0,0,IF(AM42=0,1,AO42/AM42))</f>
        <v>-2.2347451451150547E-3</v>
      </c>
      <c r="AQ42" s="14">
        <f>+SUM(AQ39:AQ41)</f>
        <v>227072</v>
      </c>
      <c r="AR42" s="14">
        <f ca="1">+SUM(AR39:AR41)</f>
        <v>230876</v>
      </c>
      <c r="AS42" s="14">
        <f ca="1">SUM(AS39:AS41)</f>
        <v>3804</v>
      </c>
      <c r="AT42" s="15">
        <f ca="1">IF(AS42=0,0,IF(AQ42=0,1,AS42/AQ42))</f>
        <v>1.675239571589628E-2</v>
      </c>
      <c r="AU42" s="14">
        <f>SUM(AU39:AU41)</f>
        <v>1238373</v>
      </c>
      <c r="AV42" s="14">
        <f ca="1">SUM(AV39:AV41)</f>
        <v>1239917</v>
      </c>
      <c r="AW42" s="14">
        <f ca="1">SUM(AW39:AW41)</f>
        <v>1544</v>
      </c>
      <c r="AX42" s="15">
        <f ca="1">IF(AW42=0,0,IF(AU42=0,1,AW42/AU42))</f>
        <v>1.2467972089184761E-3</v>
      </c>
      <c r="AY42" s="14">
        <f>+SUM(AY39:AY41)</f>
        <v>229408</v>
      </c>
      <c r="AZ42" s="14">
        <f ca="1">+SUM(AZ39:AZ41)</f>
        <v>243525</v>
      </c>
      <c r="BA42" s="14">
        <f ca="1">SUM(BA39:BA41)</f>
        <v>14117</v>
      </c>
      <c r="BB42" s="15">
        <f ca="1">IF(BA42=0,0,IF(AY42=0,1,BA42/AY42))</f>
        <v>6.1536650857860233E-2</v>
      </c>
      <c r="BC42" s="14">
        <f>SUM(BC39:BC41)</f>
        <v>1467781</v>
      </c>
      <c r="BD42" s="14">
        <f ca="1">SUM(BD39:BD41)</f>
        <v>1483442</v>
      </c>
      <c r="BE42" s="14">
        <f ca="1">SUM(BE39:BE41)</f>
        <v>15661</v>
      </c>
      <c r="BF42" s="15">
        <f ca="1">IF(BE42=0,0,IF(BC42=0,1,BE42/BC42))</f>
        <v>1.0669847886026594E-2</v>
      </c>
      <c r="BG42" s="14">
        <f>+SUM(BG39:BG41)</f>
        <v>229815</v>
      </c>
      <c r="BH42" s="14">
        <f ca="1">+SUM(BH39:BH41)</f>
        <v>242539</v>
      </c>
      <c r="BI42" s="14">
        <f ca="1">SUM(BI39:BI41)</f>
        <v>12724</v>
      </c>
      <c r="BJ42" s="15">
        <f ca="1">IF(BI42=0,0,IF(BG42=0,1,BI42/BG42))</f>
        <v>5.5366272871657636E-2</v>
      </c>
      <c r="BK42" s="14">
        <f>SUM(BK39:BK41)</f>
        <v>1697596</v>
      </c>
      <c r="BL42" s="14">
        <f ca="1">SUM(BL39:BL41)</f>
        <v>1725981</v>
      </c>
      <c r="BM42" s="14">
        <f ca="1">SUM(BM39:BM41)</f>
        <v>28385</v>
      </c>
      <c r="BN42" s="15">
        <f ca="1">IF(BM42=0,0,IF(BK42=0,1,BM42/BK42))</f>
        <v>1.6720703865937478E-2</v>
      </c>
      <c r="BO42" s="14">
        <f>+SUM(BO39:BO41)</f>
        <v>217682</v>
      </c>
      <c r="BP42" s="14">
        <f ca="1">+SUM(BP39:BP41)</f>
        <v>225473</v>
      </c>
      <c r="BQ42" s="14">
        <f ca="1">SUM(BQ39:BQ41)</f>
        <v>7791</v>
      </c>
      <c r="BR42" s="15">
        <f ca="1">IF(BQ42=0,0,IF(BO42=0,1,BQ42/BO42))</f>
        <v>3.579074062164074E-2</v>
      </c>
      <c r="BS42" s="14">
        <f>SUM(BS39:BS41)</f>
        <v>1915278</v>
      </c>
      <c r="BT42" s="14">
        <f ca="1">SUM(BT39:BT41)</f>
        <v>1951454</v>
      </c>
      <c r="BU42" s="14">
        <f ca="1">SUM(BU39:BU41)</f>
        <v>36176</v>
      </c>
      <c r="BV42" s="15">
        <f ca="1">IF(BU42=0,0,IF(BS42=0,1,BU42/BS42))</f>
        <v>1.8888119635896199E-2</v>
      </c>
      <c r="BW42" s="14">
        <f>+SUM(BW39:BW41)</f>
        <v>217540</v>
      </c>
      <c r="BX42" s="14">
        <f ca="1">+SUM(BX39:BX41)</f>
        <v>232343</v>
      </c>
      <c r="BY42" s="14">
        <f ca="1">SUM(BY39:BY41)</f>
        <v>14803</v>
      </c>
      <c r="BZ42" s="15">
        <f ca="1">IF(BY42=0,0,IF(BW42=0,1,BY42/BW42))</f>
        <v>6.804725567711685E-2</v>
      </c>
      <c r="CA42" s="14">
        <f>SUM(CA39:CA41)</f>
        <v>2132818</v>
      </c>
      <c r="CB42" s="14">
        <f ca="1">SUM(CB39:CB41)</f>
        <v>2183797</v>
      </c>
      <c r="CC42" s="14">
        <f ca="1">SUM(CC39:CC41)</f>
        <v>50979</v>
      </c>
      <c r="CD42" s="15">
        <f ca="1">IF(CC42=0,0,IF(CA42=0,1,CC42/CA42))</f>
        <v>2.3902180120385332E-2</v>
      </c>
      <c r="CE42" s="14">
        <f>+SUM(CE39:CE41)</f>
        <v>205979</v>
      </c>
      <c r="CF42" s="14">
        <f ca="1">+SUM(CF39:CF41)</f>
        <v>210507</v>
      </c>
      <c r="CG42" s="14">
        <f ca="1">SUM(CG39:CG41)</f>
        <v>4528</v>
      </c>
      <c r="CH42" s="15">
        <f ca="1">IF(CG42=0,0,IF(CE42=0,1,CG42/CE42))</f>
        <v>2.1982823491715174E-2</v>
      </c>
      <c r="CI42" s="14">
        <f>SUM(CI39:CI41)</f>
        <v>2338797</v>
      </c>
      <c r="CJ42" s="14">
        <f ca="1">SUM(CJ39:CJ41)</f>
        <v>2394304</v>
      </c>
      <c r="CK42" s="14">
        <f ca="1">SUM(CK39:CK41)</f>
        <v>55507</v>
      </c>
      <c r="CL42" s="15">
        <f ca="1">IF(CK42=0,0,IF(CI42=0,1,CK42/CI42))</f>
        <v>2.3733141439808585E-2</v>
      </c>
      <c r="CM42" s="14">
        <f>+SUM(CM39:CM41)</f>
        <v>204807</v>
      </c>
      <c r="CN42" s="14">
        <f ca="1">+SUM(CN39:CN41)</f>
        <v>191595</v>
      </c>
      <c r="CO42" s="14">
        <f ca="1">SUM(CO39:CO41)</f>
        <v>-13212</v>
      </c>
      <c r="CP42" s="15">
        <f ca="1">IF(CO42=0,0,IF(CM42=0,1,CO42/CM42))</f>
        <v>-6.4509513834976343E-2</v>
      </c>
      <c r="CQ42" s="14">
        <f>SUM(CQ39:CQ41)</f>
        <v>2543604</v>
      </c>
      <c r="CR42" s="14">
        <f ca="1">SUM(CR39:CR41)</f>
        <v>2585899</v>
      </c>
      <c r="CS42" s="14">
        <f ca="1">SUM(CS39:CS41)</f>
        <v>42295</v>
      </c>
      <c r="CT42" s="15">
        <f ca="1">IF(CS42=0,0,IF(CQ42=0,1,CS42/CQ42))</f>
        <v>1.6627981399620382E-2</v>
      </c>
      <c r="CW42" s="12"/>
      <c r="CX42" s="12"/>
      <c r="CZ42" s="89"/>
      <c r="DA42" s="89"/>
      <c r="DB42" s="89"/>
      <c r="DC42" s="89"/>
      <c r="DD42" s="89"/>
      <c r="DE42" s="89"/>
      <c r="DF42" s="89"/>
      <c r="DG42" s="89"/>
      <c r="DH42" s="89"/>
      <c r="DI42" s="89"/>
      <c r="DJ42" s="89"/>
      <c r="DK42" s="89"/>
      <c r="DL42" s="12"/>
      <c r="DM42" s="12"/>
      <c r="DN42" s="89"/>
      <c r="DO42" s="89"/>
      <c r="DP42" s="89"/>
      <c r="DQ42" s="89"/>
      <c r="DR42" s="89"/>
      <c r="DS42" s="89"/>
      <c r="DT42" s="89"/>
      <c r="DU42" s="89"/>
      <c r="DV42" s="89"/>
      <c r="DW42" s="89"/>
      <c r="DX42" s="89"/>
      <c r="DY42" s="89"/>
      <c r="DZ42"/>
    </row>
    <row r="43" spans="1:130" s="12" customFormat="1" ht="15.6">
      <c r="A43" s="92"/>
      <c r="B43" s="28"/>
      <c r="C43" s="9"/>
      <c r="D43" s="9"/>
      <c r="E43" s="10"/>
      <c r="F43" s="11"/>
      <c r="G43" s="9"/>
      <c r="H43" s="13"/>
      <c r="I43" s="10"/>
      <c r="J43" s="11"/>
      <c r="K43" s="9"/>
      <c r="L43" s="9"/>
      <c r="M43" s="10"/>
      <c r="N43" s="11"/>
      <c r="O43" s="9"/>
      <c r="P43" s="13"/>
      <c r="Q43" s="10"/>
      <c r="R43" s="11"/>
      <c r="S43" s="9"/>
      <c r="T43" s="9"/>
      <c r="U43" s="10"/>
      <c r="V43" s="11"/>
      <c r="W43" s="9"/>
      <c r="X43" s="13"/>
      <c r="Y43" s="10"/>
      <c r="Z43" s="11"/>
      <c r="AA43" s="9"/>
      <c r="AB43" s="9"/>
      <c r="AC43" s="10"/>
      <c r="AD43" s="11"/>
      <c r="AE43" s="9"/>
      <c r="AF43" s="13"/>
      <c r="AG43" s="10"/>
      <c r="AH43" s="11"/>
      <c r="AI43" s="9"/>
      <c r="AJ43" s="9"/>
      <c r="AK43" s="10"/>
      <c r="AL43" s="11"/>
      <c r="AM43" s="9"/>
      <c r="AN43" s="13"/>
      <c r="AO43" s="10"/>
      <c r="AP43" s="11"/>
      <c r="AQ43" s="9"/>
      <c r="AR43" s="9"/>
      <c r="AS43" s="10"/>
      <c r="AT43" s="11"/>
      <c r="AU43" s="9"/>
      <c r="AV43" s="13"/>
      <c r="AW43" s="10"/>
      <c r="AX43" s="11"/>
      <c r="AY43" s="9"/>
      <c r="AZ43" s="9"/>
      <c r="BA43" s="10"/>
      <c r="BB43" s="11"/>
      <c r="BC43" s="9"/>
      <c r="BD43" s="13"/>
      <c r="BE43" s="10"/>
      <c r="BF43" s="11"/>
      <c r="BG43" s="9"/>
      <c r="BH43" s="9"/>
      <c r="BI43" s="10"/>
      <c r="BJ43" s="11"/>
      <c r="BK43" s="9"/>
      <c r="BL43" s="13"/>
      <c r="BM43" s="10"/>
      <c r="BN43" s="11"/>
      <c r="BO43" s="9"/>
      <c r="BP43" s="9"/>
      <c r="BQ43" s="10"/>
      <c r="BR43" s="11"/>
      <c r="BS43" s="9"/>
      <c r="BT43" s="13"/>
      <c r="BU43" s="10"/>
      <c r="BV43" s="11"/>
      <c r="BW43" s="9"/>
      <c r="BX43" s="9"/>
      <c r="BY43" s="10"/>
      <c r="BZ43" s="11"/>
      <c r="CA43" s="9"/>
      <c r="CB43" s="13"/>
      <c r="CC43" s="10"/>
      <c r="CD43" s="11"/>
      <c r="CE43" s="9"/>
      <c r="CF43" s="9"/>
      <c r="CG43" s="10"/>
      <c r="CH43" s="11"/>
      <c r="CI43" s="9"/>
      <c r="CJ43" s="13"/>
      <c r="CK43" s="10"/>
      <c r="CL43" s="11"/>
      <c r="CM43" s="9"/>
      <c r="CN43" s="9"/>
      <c r="CO43" s="10"/>
      <c r="CP43" s="11"/>
      <c r="CQ43" s="9"/>
      <c r="CR43" s="13"/>
      <c r="CS43" s="10"/>
      <c r="CT43" s="11"/>
      <c r="CY43" s="16"/>
      <c r="CZ43" s="89"/>
      <c r="DA43" s="89"/>
      <c r="DB43" s="89"/>
      <c r="DC43" s="89"/>
      <c r="DD43" s="89"/>
      <c r="DE43" s="89"/>
      <c r="DF43" s="89"/>
      <c r="DG43" s="89"/>
      <c r="DH43" s="89"/>
      <c r="DI43" s="89"/>
      <c r="DJ43" s="89"/>
      <c r="DK43" s="89"/>
      <c r="DN43" s="89"/>
      <c r="DO43" s="89"/>
      <c r="DP43" s="89"/>
      <c r="DQ43" s="89"/>
      <c r="DR43" s="89"/>
      <c r="DS43" s="89"/>
      <c r="DT43" s="89"/>
      <c r="DU43" s="89"/>
      <c r="DV43" s="89"/>
      <c r="DW43" s="89"/>
      <c r="DX43" s="89"/>
      <c r="DY43" s="89"/>
      <c r="DZ43"/>
    </row>
    <row r="44" spans="1:130" s="12" customFormat="1" ht="15" customHeight="1">
      <c r="A44" s="99"/>
      <c r="B44" s="31" t="s">
        <v>6</v>
      </c>
      <c r="C44" s="21">
        <f>+CZ44</f>
        <v>80143</v>
      </c>
      <c r="D44" s="21">
        <f ca="1">OFFSET(CZ44,0,14,1,1)</f>
        <v>79667</v>
      </c>
      <c r="E44" s="21">
        <f ca="1">SUM(D44-C44)</f>
        <v>-476</v>
      </c>
      <c r="F44" s="22">
        <f ca="1">IF(E44=0,0,IF(C44=0,1,E44/C44))</f>
        <v>-5.9393833522578387E-3</v>
      </c>
      <c r="G44" s="21">
        <f>SUMIF($C$6:F$6,G$5,$C44:F44)</f>
        <v>80143</v>
      </c>
      <c r="H44" s="21">
        <f ca="1">SUMIF($C$6:G$6,H$5,$C44:G44)</f>
        <v>79667</v>
      </c>
      <c r="I44" s="21">
        <f ca="1">SUM(H44-G44)</f>
        <v>-476</v>
      </c>
      <c r="J44" s="22">
        <f ca="1">IF(I44=0,0,IF(G44=0,1,I44/G44))</f>
        <v>-5.9393833522578387E-3</v>
      </c>
      <c r="K44" s="21">
        <f>+DA44</f>
        <v>74729</v>
      </c>
      <c r="L44" s="21">
        <f ca="1">OFFSET(DA44,0,14,1,1)</f>
        <v>69446</v>
      </c>
      <c r="M44" s="21">
        <f ca="1">SUM(L44-K44)</f>
        <v>-5283</v>
      </c>
      <c r="N44" s="22">
        <f ca="1">IF(M44=0,0,IF(K44=0,1,M44/K44))</f>
        <v>-7.0695446212313828E-2</v>
      </c>
      <c r="O44" s="21">
        <f>SUMIF($C$6:N$6,O$5,$C44:N44)</f>
        <v>154872</v>
      </c>
      <c r="P44" s="21">
        <f ca="1">SUMIF($C$6:O$6,P$5,$C44:O44)</f>
        <v>149113</v>
      </c>
      <c r="Q44" s="21">
        <f ca="1">SUM(P44-O44)</f>
        <v>-5759</v>
      </c>
      <c r="R44" s="22">
        <f ca="1">IF(Q44=0,0,IF(O44=0,1,Q44/O44))</f>
        <v>-3.7185546774110234E-2</v>
      </c>
      <c r="S44" s="21">
        <f>+DB44</f>
        <v>104376</v>
      </c>
      <c r="T44" s="21">
        <f ca="1">OFFSET(DB44,0,14,1,1)</f>
        <v>103136</v>
      </c>
      <c r="U44" s="21">
        <f ca="1">SUM(T44-S44)</f>
        <v>-1240</v>
      </c>
      <c r="V44" s="22">
        <f ca="1">IF(U44=0,0,IF(S44=0,1,U44/S44))</f>
        <v>-1.1880125699394497E-2</v>
      </c>
      <c r="W44" s="21">
        <f>SUMIF($C$6:V$6,W$5,$C44:V44)</f>
        <v>259248</v>
      </c>
      <c r="X44" s="21">
        <f ca="1">SUMIF($C$6:W$6,X$5,$C44:W44)</f>
        <v>252249</v>
      </c>
      <c r="Y44" s="21">
        <f ca="1">SUM(X44-W44)</f>
        <v>-6999</v>
      </c>
      <c r="Z44" s="22">
        <f ca="1">IF(Y44=0,0,IF(W44=0,1,Y44/W44))</f>
        <v>-2.6997315311979263E-2</v>
      </c>
      <c r="AA44" s="21">
        <f>+DC44</f>
        <v>117170</v>
      </c>
      <c r="AB44" s="21">
        <f ca="1">OFFSET(DC44,0,14,1,1)</f>
        <v>113808</v>
      </c>
      <c r="AC44" s="21">
        <f ca="1">SUM(AB44-AA44)</f>
        <v>-3362</v>
      </c>
      <c r="AD44" s="22">
        <f ca="1">IF(AC44=0,0,IF(AA44=0,1,AC44/AA44))</f>
        <v>-2.8693351540496716E-2</v>
      </c>
      <c r="AE44" s="21">
        <f>SUMIF($C$6:AD$6,AE$5,$C44:AD44)</f>
        <v>376418</v>
      </c>
      <c r="AF44" s="21">
        <f ca="1">SUMIF($C$6:AE$6,AF$5,$C44:AE44)</f>
        <v>366057</v>
      </c>
      <c r="AG44" s="21">
        <f ca="1">SUM(AF44-AE44)</f>
        <v>-10361</v>
      </c>
      <c r="AH44" s="22">
        <f ca="1">IF(AG44=0,0,IF(AE44=0,1,AG44/AE44))</f>
        <v>-2.7525251183524699E-2</v>
      </c>
      <c r="AI44" s="21">
        <f>+DD44</f>
        <v>139292</v>
      </c>
      <c r="AJ44" s="21">
        <f ca="1">OFFSET(DD44,0,14,1,1)</f>
        <v>144420</v>
      </c>
      <c r="AK44" s="21">
        <f ca="1">SUM(AJ44-AI44)</f>
        <v>5128</v>
      </c>
      <c r="AL44" s="22">
        <f ca="1">IF(AK44=0,0,IF(AI44=0,1,AK44/AI44))</f>
        <v>3.6814748872871381E-2</v>
      </c>
      <c r="AM44" s="21">
        <f>SUMIF($C$6:AL$6,AM$5,$C44:AL44)</f>
        <v>515710</v>
      </c>
      <c r="AN44" s="21">
        <f ca="1">SUMIF($C$6:AM$6,AN$5,$C44:AM44)</f>
        <v>510477</v>
      </c>
      <c r="AO44" s="21">
        <f ca="1">SUM(AN44-AM44)</f>
        <v>-5233</v>
      </c>
      <c r="AP44" s="22">
        <f ca="1">IF(AO44=0,0,IF(AM44=0,1,AO44/AM44))</f>
        <v>-1.0147175738302535E-2</v>
      </c>
      <c r="AQ44" s="21">
        <f>+DE44</f>
        <v>161180</v>
      </c>
      <c r="AR44" s="21">
        <f ca="1">OFFSET(DE44,0,14,1,1)</f>
        <v>169240</v>
      </c>
      <c r="AS44" s="21">
        <f ca="1">SUM(AR44-AQ44)</f>
        <v>8060</v>
      </c>
      <c r="AT44" s="22">
        <f ca="1">IF(AS44=0,0,IF(AQ44=0,1,AS44/AQ44))</f>
        <v>5.0006204243702695E-2</v>
      </c>
      <c r="AU44" s="21">
        <f>SUMIF($C$6:AT$6,AU$5,$C44:AT44)</f>
        <v>676890</v>
      </c>
      <c r="AV44" s="21">
        <f ca="1">SUMIF($C$6:AU$6,AV$5,$C44:AU44)</f>
        <v>679717</v>
      </c>
      <c r="AW44" s="21">
        <f ca="1">SUM(AV44-AU44)</f>
        <v>2827</v>
      </c>
      <c r="AX44" s="22">
        <f ca="1">IF(AW44=0,0,IF(AU44=0,1,AW44/AU44))</f>
        <v>4.1764540767332946E-3</v>
      </c>
      <c r="AY44" s="21">
        <f>+DF44</f>
        <v>233551</v>
      </c>
      <c r="AZ44" s="21">
        <f ca="1">OFFSET(DF44,0,14,1,1)</f>
        <v>236745</v>
      </c>
      <c r="BA44" s="21">
        <f ca="1">SUM(AZ44-AY44)</f>
        <v>3194</v>
      </c>
      <c r="BB44" s="22">
        <f ca="1">IF(BA44=0,0,IF(AY44=0,1,BA44/AY44))</f>
        <v>1.3675813847938994E-2</v>
      </c>
      <c r="BC44" s="21">
        <f>SUMIF($C$6:BB$6,BC$5,$C44:BB44)</f>
        <v>910441</v>
      </c>
      <c r="BD44" s="21">
        <f ca="1">SUMIF($C$6:BC$6,BD$5,$C44:BC44)</f>
        <v>916462</v>
      </c>
      <c r="BE44" s="21">
        <f ca="1">SUM(BD44-BC44)</f>
        <v>6021</v>
      </c>
      <c r="BF44" s="22">
        <f ca="1">IF(BE44=0,0,IF(BC44=0,1,BE44/BC44))</f>
        <v>6.6132786199215544E-3</v>
      </c>
      <c r="BG44" s="21">
        <f>+DG44</f>
        <v>229757</v>
      </c>
      <c r="BH44" s="21">
        <f ca="1">OFFSET(DG44,0,14,1,1)</f>
        <v>250421</v>
      </c>
      <c r="BI44" s="21">
        <f ca="1">SUM(BH44-BG44)</f>
        <v>20664</v>
      </c>
      <c r="BJ44" s="22">
        <f ca="1">IF(BI44=0,0,IF(BG44=0,1,BI44/BG44))</f>
        <v>8.9938500241559555E-2</v>
      </c>
      <c r="BK44" s="21">
        <f>SUMIF($C$6:BJ$6,BK$5,$C44:BJ44)</f>
        <v>1140198</v>
      </c>
      <c r="BL44" s="21">
        <f ca="1">SUMIF($C$6:BK$6,BL$5,$C44:BK44)</f>
        <v>1166883</v>
      </c>
      <c r="BM44" s="21">
        <f ca="1">SUM(BL44-BK44)</f>
        <v>26685</v>
      </c>
      <c r="BN44" s="22">
        <f ca="1">IF(BM44=0,0,IF(BK44=0,1,BM44/BK44))</f>
        <v>2.3403829861129384E-2</v>
      </c>
      <c r="BO44" s="21">
        <f>+DH44</f>
        <v>155687</v>
      </c>
      <c r="BP44" s="21">
        <f ca="1">OFFSET(DH44,0,14,1,1)</f>
        <v>163294</v>
      </c>
      <c r="BQ44" s="21">
        <f ca="1">SUM(BP44-BO44)</f>
        <v>7607</v>
      </c>
      <c r="BR44" s="22">
        <f ca="1">IF(BQ44=0,0,IF(BO44=0,1,BQ44/BO44))</f>
        <v>4.8860855434300875E-2</v>
      </c>
      <c r="BS44" s="21">
        <f>SUMIF($C$6:BR$6,BS$5,$C44:BR44)</f>
        <v>1295885</v>
      </c>
      <c r="BT44" s="21">
        <f ca="1">SUMIF($C$6:BS$6,BT$5,$C44:BS44)</f>
        <v>1330177</v>
      </c>
      <c r="BU44" s="21">
        <f ca="1">SUM(BT44-BS44)</f>
        <v>34292</v>
      </c>
      <c r="BV44" s="22">
        <f ca="1">IF(BU44=0,0,IF(BS44=0,1,BU44/BS44))</f>
        <v>2.6462224657280545E-2</v>
      </c>
      <c r="BW44" s="21">
        <f>+DI44</f>
        <v>126572</v>
      </c>
      <c r="BX44" s="21">
        <f ca="1">OFFSET(DI44,0,14,1,1)</f>
        <v>146869</v>
      </c>
      <c r="BY44" s="21">
        <f ca="1">SUM(BX44-BW44)</f>
        <v>20297</v>
      </c>
      <c r="BZ44" s="22">
        <f ca="1">IF(BY44=0,0,IF(BW44=0,1,BY44/BW44))</f>
        <v>0.16035932117687957</v>
      </c>
      <c r="CA44" s="21">
        <f>SUMIF($C$6:BZ$6,CA$5,$C44:BZ44)</f>
        <v>1422457</v>
      </c>
      <c r="CB44" s="21">
        <f ca="1">SUMIF($C$6:CA$6,CB$5,$C44:CA44)</f>
        <v>1477046</v>
      </c>
      <c r="CC44" s="21">
        <f ca="1">SUM(CB44-CA44)</f>
        <v>54589</v>
      </c>
      <c r="CD44" s="22">
        <f ca="1">IF(CC44=0,0,IF(CA44=0,1,CC44/CA44))</f>
        <v>3.8376555495174901E-2</v>
      </c>
      <c r="CE44" s="21">
        <f>+DJ44</f>
        <v>103427</v>
      </c>
      <c r="CF44" s="21">
        <f ca="1">OFFSET(DJ44,0,14,1,1)</f>
        <v>130375</v>
      </c>
      <c r="CG44" s="21">
        <f ca="1">SUM(CF44-CE44)</f>
        <v>26948</v>
      </c>
      <c r="CH44" s="22">
        <f ca="1">IF(CG44=0,0,IF(CE44=0,1,CG44/CE44))</f>
        <v>0.26055091997254104</v>
      </c>
      <c r="CI44" s="21">
        <f>SUMIF($C$6:CH$6,CI$5,$C44:CH44)</f>
        <v>1525884</v>
      </c>
      <c r="CJ44" s="21">
        <f ca="1">SUMIF($C$6:CI$6,CJ$5,$C44:CI44)</f>
        <v>1607421</v>
      </c>
      <c r="CK44" s="21">
        <f ca="1">SUM(CJ44-CI44)</f>
        <v>81537</v>
      </c>
      <c r="CL44" s="22">
        <f ca="1">IF(CK44=0,0,IF(CI44=0,1,CK44/CI44))</f>
        <v>5.3435909938108012E-2</v>
      </c>
      <c r="CM44" s="21">
        <f>+DK44</f>
        <v>94825</v>
      </c>
      <c r="CN44" s="21">
        <f ca="1">OFFSET(DK44,0,14,1,1)</f>
        <v>100813</v>
      </c>
      <c r="CO44" s="21">
        <f ca="1">SUM(CN44-CM44)</f>
        <v>5988</v>
      </c>
      <c r="CP44" s="22">
        <f ca="1">IF(CO44=0,0,IF(CM44=0,1,CO44/CM44))</f>
        <v>6.3147904033746372E-2</v>
      </c>
      <c r="CQ44" s="21">
        <f>SUMIF($C$6:CP$6,CQ$5,$C44:CP44)</f>
        <v>1620709</v>
      </c>
      <c r="CR44" s="21">
        <f ca="1">SUMIF($C$6:CQ$6,CR$5,$C44:CQ44)</f>
        <v>1708234</v>
      </c>
      <c r="CS44" s="21">
        <f ca="1">SUM(CR44-CQ44)</f>
        <v>87525</v>
      </c>
      <c r="CT44" s="22">
        <f ca="1">IF(CS44=0,0,IF(CQ44=0,1,CS44/CQ44))</f>
        <v>5.4004142631403913E-2</v>
      </c>
      <c r="CW44" s="12" t="s">
        <v>17</v>
      </c>
      <c r="CX44" s="81" t="s">
        <v>6</v>
      </c>
      <c r="CZ44" s="88">
        <f>SUMIF(TIBA!$A$73:$A$78,'2006-2007'!CZ$7,TIBA!D$73:D$78)</f>
        <v>80143</v>
      </c>
      <c r="DA44" s="88">
        <f>SUMIF(TIBA!$A$73:$A$78,'2006-2007'!DA$7,TIBA!E$73:E$78)</f>
        <v>74729</v>
      </c>
      <c r="DB44" s="88">
        <f>SUMIF(TIBA!$A$73:$A$78,'2006-2007'!DB$7,TIBA!F$73:F$78)</f>
        <v>104376</v>
      </c>
      <c r="DC44" s="88">
        <f>SUMIF(TIBA!$A$73:$A$78,'2006-2007'!DC$7,TIBA!G$73:G$78)</f>
        <v>117170</v>
      </c>
      <c r="DD44" s="88">
        <f>SUMIF(TIBA!$A$73:$A$78,'2006-2007'!DD$7,TIBA!H$73:H$78)</f>
        <v>139292</v>
      </c>
      <c r="DE44" s="88">
        <f>SUMIF(TIBA!$A$73:$A$78,'2006-2007'!DE$7,TIBA!I$73:I$78)</f>
        <v>161180</v>
      </c>
      <c r="DF44" s="88">
        <f>SUMIF(TIBA!$A$73:$A$78,'2006-2007'!DF$7,TIBA!J$73:J$78)</f>
        <v>233551</v>
      </c>
      <c r="DG44" s="88">
        <f>SUMIF(TIBA!$A$73:$A$78,'2006-2007'!DG$7,TIBA!K$73:K$78)</f>
        <v>229757</v>
      </c>
      <c r="DH44" s="88">
        <f>SUMIF(TIBA!$A$73:$A$78,'2006-2007'!DH$7,TIBA!L$73:L$78)</f>
        <v>155687</v>
      </c>
      <c r="DI44" s="88">
        <f>SUMIF(TIBA!$A$73:$A$78,'2006-2007'!DI$7,TIBA!M$73:M$78)</f>
        <v>126572</v>
      </c>
      <c r="DJ44" s="88">
        <f>SUMIF(TIBA!$A$73:$A$78,'2006-2007'!DJ$7,TIBA!N$73:N$78)</f>
        <v>103427</v>
      </c>
      <c r="DK44" s="88">
        <f>SUMIF(TIBA!$A$73:$A$78,'2006-2007'!DK$7,TIBA!O$73:O$78)</f>
        <v>94825</v>
      </c>
      <c r="DN44" s="88">
        <f>SUMIF(TIBA!$A$73:$A$78,'2006-2007'!DN$7,TIBA!D$73:D$78)</f>
        <v>79667</v>
      </c>
      <c r="DO44" s="88">
        <f>SUMIF(TIBA!$A$73:$A$78,'2006-2007'!DO$7,TIBA!E$73:E$78)</f>
        <v>69446</v>
      </c>
      <c r="DP44" s="88">
        <f>SUMIF(TIBA!$A$73:$A$78,'2006-2007'!DP$7,TIBA!F$73:F$78)</f>
        <v>103136</v>
      </c>
      <c r="DQ44" s="88">
        <f>SUMIF(TIBA!$A$73:$A$78,'2006-2007'!DQ$7,TIBA!G$73:G$78)</f>
        <v>113808</v>
      </c>
      <c r="DR44" s="88">
        <f>SUMIF(TIBA!$A$73:$A$78,'2006-2007'!DR$7,TIBA!H$73:H$78)</f>
        <v>144420</v>
      </c>
      <c r="DS44" s="88">
        <f>SUMIF(TIBA!$A$73:$A$78,'2006-2007'!DS$7,TIBA!I$73:I$78)</f>
        <v>169240</v>
      </c>
      <c r="DT44" s="88">
        <f>SUMIF(TIBA!$A$73:$A$78,'2006-2007'!DT$7,TIBA!J$73:J$78)</f>
        <v>236745</v>
      </c>
      <c r="DU44" s="88">
        <f>SUMIF(TIBA!$A$73:$A$78,'2006-2007'!DU$7,TIBA!K$73:K$78)</f>
        <v>250421</v>
      </c>
      <c r="DV44" s="88">
        <f>SUMIF(TIBA!$A$73:$A$78,'2006-2007'!DV$7,TIBA!L$73:L$78)</f>
        <v>163294</v>
      </c>
      <c r="DW44" s="88">
        <f>SUMIF(TIBA!$A$73:$A$78,'2006-2007'!DW$7,TIBA!M$73:M$78)</f>
        <v>146869</v>
      </c>
      <c r="DX44" s="88">
        <f>SUMIF(TIBA!$A$73:$A$78,'2006-2007'!DX$7,TIBA!N$73:N$78)</f>
        <v>130375</v>
      </c>
      <c r="DY44" s="88">
        <f>SUMIF(TIBA!$A$73:$A$78,'2006-2007'!DY$7,TIBA!O$73:O$78)</f>
        <v>100813</v>
      </c>
      <c r="DZ44"/>
    </row>
    <row r="45" spans="1:130" s="12" customFormat="1" ht="15.6">
      <c r="A45" s="101" t="str">
        <f>+CW46</f>
        <v>Thousand Islands Bridge</v>
      </c>
      <c r="B45" s="29" t="s">
        <v>7</v>
      </c>
      <c r="C45" s="21">
        <f>+CZ45</f>
        <v>36092</v>
      </c>
      <c r="D45" s="21">
        <f ca="1">OFFSET(CZ45,0,14,1,1)</f>
        <v>33226</v>
      </c>
      <c r="E45" s="21">
        <f ca="1">SUM(D45-C45)</f>
        <v>-2866</v>
      </c>
      <c r="F45" s="22">
        <f ca="1">IF(E45=0,0,IF(C45=0,1,E45/C45))</f>
        <v>-7.940817909786102E-2</v>
      </c>
      <c r="G45" s="21">
        <f>SUMIF($C$6:F$6,G$5,$C45:F45)</f>
        <v>36092</v>
      </c>
      <c r="H45" s="21">
        <f ca="1">SUMIF($C$6:G$6,H$5,$C45:G45)</f>
        <v>33226</v>
      </c>
      <c r="I45" s="21">
        <f ca="1">SUM(H45-G45)</f>
        <v>-2866</v>
      </c>
      <c r="J45" s="22">
        <f ca="1">IF(I45=0,0,IF(G45=0,1,I45/G45))</f>
        <v>-7.940817909786102E-2</v>
      </c>
      <c r="K45" s="21">
        <f>+DA45</f>
        <v>34302</v>
      </c>
      <c r="L45" s="21">
        <f ca="1">OFFSET(DA45,0,14,1,1)</f>
        <v>30237</v>
      </c>
      <c r="M45" s="21">
        <f ca="1">SUM(L45-K45)</f>
        <v>-4065</v>
      </c>
      <c r="N45" s="22">
        <f ca="1">IF(M45=0,0,IF(K45=0,1,M45/K45))</f>
        <v>-0.11850620955046352</v>
      </c>
      <c r="O45" s="21">
        <f>SUMIF($C$6:N$6,O$5,$C45:N45)</f>
        <v>70394</v>
      </c>
      <c r="P45" s="21">
        <f ca="1">SUMIF($C$6:O$6,P$5,$C45:O45)</f>
        <v>63463</v>
      </c>
      <c r="Q45" s="21">
        <f ca="1">SUM(P45-O45)</f>
        <v>-6931</v>
      </c>
      <c r="R45" s="22">
        <f ca="1">IF(Q45=0,0,IF(O45=0,1,Q45/O45))</f>
        <v>-9.8460096030911728E-2</v>
      </c>
      <c r="S45" s="21">
        <f>+DB45</f>
        <v>39113</v>
      </c>
      <c r="T45" s="21">
        <f ca="1">OFFSET(DB45,0,14,1,1)</f>
        <v>35687</v>
      </c>
      <c r="U45" s="21">
        <f ca="1">SUM(T45-S45)</f>
        <v>-3426</v>
      </c>
      <c r="V45" s="22">
        <f ca="1">IF(U45=0,0,IF(S45=0,1,U45/S45))</f>
        <v>-8.7592360596221205E-2</v>
      </c>
      <c r="W45" s="21">
        <f>SUMIF($C$6:V$6,W$5,$C45:V45)</f>
        <v>109507</v>
      </c>
      <c r="X45" s="21">
        <f ca="1">SUMIF($C$6:W$6,X$5,$C45:W45)</f>
        <v>99150</v>
      </c>
      <c r="Y45" s="21">
        <f ca="1">SUM(X45-W45)</f>
        <v>-10357</v>
      </c>
      <c r="Z45" s="22">
        <f ca="1">IF(Y45=0,0,IF(W45=0,1,Y45/W45))</f>
        <v>-9.4578428776242618E-2</v>
      </c>
      <c r="AA45" s="21">
        <f>+DC45</f>
        <v>36009</v>
      </c>
      <c r="AB45" s="21">
        <f ca="1">OFFSET(DC45,0,14,1,1)</f>
        <v>35215</v>
      </c>
      <c r="AC45" s="21">
        <f ca="1">SUM(AB45-AA45)</f>
        <v>-794</v>
      </c>
      <c r="AD45" s="22">
        <f ca="1">IF(AC45=0,0,IF(AA45=0,1,AC45/AA45))</f>
        <v>-2.2050043044794358E-2</v>
      </c>
      <c r="AE45" s="21">
        <f>SUMIF($C$6:AD$6,AE$5,$C45:AD45)</f>
        <v>145516</v>
      </c>
      <c r="AF45" s="21">
        <f ca="1">SUMIF($C$6:AE$6,AF$5,$C45:AE45)</f>
        <v>134365</v>
      </c>
      <c r="AG45" s="21">
        <f ca="1">SUM(AF45-AE45)</f>
        <v>-11151</v>
      </c>
      <c r="AH45" s="22">
        <f ca="1">IF(AG45=0,0,IF(AE45=0,1,AG45/AE45))</f>
        <v>-7.6630748508755051E-2</v>
      </c>
      <c r="AI45" s="21">
        <f>+DD45</f>
        <v>39196</v>
      </c>
      <c r="AJ45" s="21">
        <f ca="1">OFFSET(DD45,0,14,1,1)</f>
        <v>37255</v>
      </c>
      <c r="AK45" s="21">
        <f ca="1">SUM(AJ45-AI45)</f>
        <v>-1941</v>
      </c>
      <c r="AL45" s="22">
        <f ca="1">IF(AK45=0,0,IF(AI45=0,1,AK45/AI45))</f>
        <v>-4.9520359220328602E-2</v>
      </c>
      <c r="AM45" s="21">
        <f>SUMIF($C$6:AL$6,AM$5,$C45:AL45)</f>
        <v>184712</v>
      </c>
      <c r="AN45" s="21">
        <f ca="1">SUMIF($C$6:AM$6,AN$5,$C45:AM45)</f>
        <v>171620</v>
      </c>
      <c r="AO45" s="21">
        <f ca="1">SUM(AN45-AM45)</f>
        <v>-13092</v>
      </c>
      <c r="AP45" s="22">
        <f ca="1">IF(AO45=0,0,IF(AM45=0,1,AO45/AM45))</f>
        <v>-7.0877907228550391E-2</v>
      </c>
      <c r="AQ45" s="21">
        <f>+DE45</f>
        <v>37896</v>
      </c>
      <c r="AR45" s="21">
        <f ca="1">OFFSET(DE45,0,14,1,1)</f>
        <v>34609</v>
      </c>
      <c r="AS45" s="21">
        <f ca="1">SUM(AR45-AQ45)</f>
        <v>-3287</v>
      </c>
      <c r="AT45" s="22">
        <f ca="1">IF(AS45=0,0,IF(AQ45=0,1,AS45/AQ45))</f>
        <v>-8.673738653156006E-2</v>
      </c>
      <c r="AU45" s="21">
        <f>SUMIF($C$6:AT$6,AU$5,$C45:AT45)</f>
        <v>222608</v>
      </c>
      <c r="AV45" s="21">
        <f ca="1">SUMIF($C$6:AU$6,AV$5,$C45:AU45)</f>
        <v>206229</v>
      </c>
      <c r="AW45" s="21">
        <f ca="1">SUM(AV45-AU45)</f>
        <v>-16379</v>
      </c>
      <c r="AX45" s="22">
        <f ca="1">IF(AW45=0,0,IF(AU45=0,1,AW45/AU45))</f>
        <v>-7.3577768993028106E-2</v>
      </c>
      <c r="AY45" s="21">
        <f>+DF45</f>
        <v>34672</v>
      </c>
      <c r="AZ45" s="21">
        <f ca="1">OFFSET(DF45,0,14,1,1)</f>
        <v>33850</v>
      </c>
      <c r="BA45" s="21">
        <f ca="1">SUM(AZ45-AY45)</f>
        <v>-822</v>
      </c>
      <c r="BB45" s="22">
        <f ca="1">IF(BA45=0,0,IF(AY45=0,1,BA45/AY45))</f>
        <v>-2.3707891093677897E-2</v>
      </c>
      <c r="BC45" s="21">
        <f>SUMIF($C$6:BB$6,BC$5,$C45:BB45)</f>
        <v>257280</v>
      </c>
      <c r="BD45" s="21">
        <f ca="1">SUMIF($C$6:BC$6,BD$5,$C45:BC45)</f>
        <v>240079</v>
      </c>
      <c r="BE45" s="21">
        <f ca="1">SUM(BD45-BC45)</f>
        <v>-17201</v>
      </c>
      <c r="BF45" s="22">
        <f ca="1">IF(BE45=0,0,IF(BC45=0,1,BE45/BC45))</f>
        <v>-6.6857120646766174E-2</v>
      </c>
      <c r="BG45" s="21">
        <f>+DG45</f>
        <v>37969</v>
      </c>
      <c r="BH45" s="21">
        <f ca="1">OFFSET(DG45,0,14,1,1)</f>
        <v>36573</v>
      </c>
      <c r="BI45" s="21">
        <f ca="1">SUM(BH45-BG45)</f>
        <v>-1396</v>
      </c>
      <c r="BJ45" s="22">
        <f ca="1">IF(BI45=0,0,IF(BG45=0,1,BI45/BG45))</f>
        <v>-3.6766836103136767E-2</v>
      </c>
      <c r="BK45" s="21">
        <f>SUMIF($C$6:BJ$6,BK$5,$C45:BJ45)</f>
        <v>295249</v>
      </c>
      <c r="BL45" s="21">
        <f ca="1">SUMIF($C$6:BK$6,BL$5,$C45:BK45)</f>
        <v>276652</v>
      </c>
      <c r="BM45" s="21">
        <f ca="1">SUM(BL45-BK45)</f>
        <v>-18597</v>
      </c>
      <c r="BN45" s="22">
        <f ca="1">IF(BM45=0,0,IF(BK45=0,1,BM45/BK45))</f>
        <v>-6.2987512235435181E-2</v>
      </c>
      <c r="BO45" s="21">
        <f>+DH45</f>
        <v>35094</v>
      </c>
      <c r="BP45" s="21">
        <f ca="1">OFFSET(DH45,0,14,1,1)</f>
        <v>34768</v>
      </c>
      <c r="BQ45" s="21">
        <f ca="1">SUM(BP45-BO45)</f>
        <v>-326</v>
      </c>
      <c r="BR45" s="22">
        <f ca="1">IF(BQ45=0,0,IF(BO45=0,1,BQ45/BO45))</f>
        <v>-9.2893372086396541E-3</v>
      </c>
      <c r="BS45" s="21">
        <f>SUMIF($C$6:BR$6,BS$5,$C45:BR45)</f>
        <v>330343</v>
      </c>
      <c r="BT45" s="21">
        <f ca="1">SUMIF($C$6:BS$6,BT$5,$C45:BS45)</f>
        <v>311420</v>
      </c>
      <c r="BU45" s="21">
        <f ca="1">SUM(BT45-BS45)</f>
        <v>-18923</v>
      </c>
      <c r="BV45" s="22">
        <f ca="1">IF(BU45=0,0,IF(BS45=0,1,BU45/BS45))</f>
        <v>-5.7282884759174556E-2</v>
      </c>
      <c r="BW45" s="21">
        <f>+DI45</f>
        <v>37659</v>
      </c>
      <c r="BX45" s="21">
        <f ca="1">OFFSET(DI45,0,14,1,1)</f>
        <v>38229</v>
      </c>
      <c r="BY45" s="21">
        <f ca="1">SUM(BX45-BW45)</f>
        <v>570</v>
      </c>
      <c r="BZ45" s="22">
        <f ca="1">IF(BY45=0,0,IF(BW45=0,1,BY45/BW45))</f>
        <v>1.5135824105791444E-2</v>
      </c>
      <c r="CA45" s="21">
        <f>SUMIF($C$6:BZ$6,CA$5,$C45:BZ45)</f>
        <v>368002</v>
      </c>
      <c r="CB45" s="21">
        <f ca="1">SUMIF($C$6:CA$6,CB$5,$C45:CA45)</f>
        <v>349649</v>
      </c>
      <c r="CC45" s="21">
        <f ca="1">SUM(CB45-CA45)</f>
        <v>-18353</v>
      </c>
      <c r="CD45" s="22">
        <f ca="1">IF(CC45=0,0,IF(CA45=0,1,CC45/CA45))</f>
        <v>-4.9872011565154535E-2</v>
      </c>
      <c r="CE45" s="21">
        <f>+DJ45</f>
        <v>35759</v>
      </c>
      <c r="CF45" s="21">
        <f ca="1">OFFSET(DJ45,0,14,1,1)</f>
        <v>34915</v>
      </c>
      <c r="CG45" s="21">
        <f ca="1">SUM(CF45-CE45)</f>
        <v>-844</v>
      </c>
      <c r="CH45" s="22">
        <f ca="1">IF(CG45=0,0,IF(CE45=0,1,CG45/CE45))</f>
        <v>-2.3602449732934367E-2</v>
      </c>
      <c r="CI45" s="21">
        <f>SUMIF($C$6:CH$6,CI$5,$C45:CH45)</f>
        <v>403761</v>
      </c>
      <c r="CJ45" s="21">
        <f ca="1">SUMIF($C$6:CI$6,CJ$5,$C45:CI45)</f>
        <v>384564</v>
      </c>
      <c r="CK45" s="21">
        <f ca="1">SUM(CJ45-CI45)</f>
        <v>-19197</v>
      </c>
      <c r="CL45" s="22">
        <f ca="1">IF(CK45=0,0,IF(CI45=0,1,CK45/CI45))</f>
        <v>-4.7545453869987445E-2</v>
      </c>
      <c r="CM45" s="21">
        <f>+DK45</f>
        <v>29358</v>
      </c>
      <c r="CN45" s="21">
        <f ca="1">OFFSET(DK45,0,14,1,1)</f>
        <v>28868</v>
      </c>
      <c r="CO45" s="21">
        <f ca="1">SUM(CN45-CM45)</f>
        <v>-490</v>
      </c>
      <c r="CP45" s="22">
        <f ca="1">IF(CO45=0,0,IF(CM45=0,1,CO45/CM45))</f>
        <v>-1.6690510252742013E-2</v>
      </c>
      <c r="CQ45" s="21">
        <f>SUMIF($C$6:CP$6,CQ$5,$C45:CP45)</f>
        <v>433119</v>
      </c>
      <c r="CR45" s="21">
        <f ca="1">SUMIF($C$6:CQ$6,CR$5,$C45:CQ45)</f>
        <v>413432</v>
      </c>
      <c r="CS45" s="21">
        <f ca="1">SUM(CR45-CQ45)</f>
        <v>-19687</v>
      </c>
      <c r="CT45" s="22">
        <f ca="1">IF(CS45=0,0,IF(CQ45=0,1,CS45/CQ45))</f>
        <v>-4.5454020719478939E-2</v>
      </c>
      <c r="CW45" s="12" t="s">
        <v>17</v>
      </c>
      <c r="CX45" s="81" t="s">
        <v>7</v>
      </c>
      <c r="CY45" s="16"/>
      <c r="CZ45" s="88">
        <f>SUMIF(TIBA!$A$87:$A$92,'2006-2007'!CZ$7,TIBA!D$87:D$92)</f>
        <v>36092</v>
      </c>
      <c r="DA45" s="88">
        <f>SUMIF(TIBA!$A$87:$A$92,'2006-2007'!DA$7,TIBA!E$87:E$92)</f>
        <v>34302</v>
      </c>
      <c r="DB45" s="88">
        <f>SUMIF(TIBA!$A$87:$A$92,'2006-2007'!DB$7,TIBA!F$87:F$92)</f>
        <v>39113</v>
      </c>
      <c r="DC45" s="88">
        <f>SUMIF(TIBA!$A$87:$A$92,'2006-2007'!DC$7,TIBA!G$87:G$92)</f>
        <v>36009</v>
      </c>
      <c r="DD45" s="88">
        <f>SUMIF(TIBA!$A$87:$A$92,'2006-2007'!DD$7,TIBA!H$87:H$92)</f>
        <v>39196</v>
      </c>
      <c r="DE45" s="88">
        <f>SUMIF(TIBA!$A$87:$A$92,'2006-2007'!DE$7,TIBA!I$87:I$92)</f>
        <v>37896</v>
      </c>
      <c r="DF45" s="88">
        <f>SUMIF(TIBA!$A$87:$A$92,'2006-2007'!DF$7,TIBA!J$87:J$92)</f>
        <v>34672</v>
      </c>
      <c r="DG45" s="88">
        <f>SUMIF(TIBA!$A$87:$A$92,'2006-2007'!DG$7,TIBA!K$87:K$92)</f>
        <v>37969</v>
      </c>
      <c r="DH45" s="88">
        <f>SUMIF(TIBA!$A$87:$A$92,'2006-2007'!DH$7,TIBA!L$87:L$92)</f>
        <v>35094</v>
      </c>
      <c r="DI45" s="88">
        <f>SUMIF(TIBA!$A$87:$A$92,'2006-2007'!DI$7,TIBA!M$87:M$92)</f>
        <v>37659</v>
      </c>
      <c r="DJ45" s="88">
        <f>SUMIF(TIBA!$A$87:$A$92,'2006-2007'!DJ$7,TIBA!N$87:N$92)</f>
        <v>35759</v>
      </c>
      <c r="DK45" s="88">
        <f>SUMIF(TIBA!$A$87:$A$92,'2006-2007'!DK$7,TIBA!O$87:O$92)</f>
        <v>29358</v>
      </c>
      <c r="DN45" s="88">
        <f>SUMIF(TIBA!$A$87:$A$92,'2006-2007'!DN$7,TIBA!D$87:D$92)</f>
        <v>33226</v>
      </c>
      <c r="DO45" s="88">
        <f>SUMIF(TIBA!$A$87:$A$92,'2006-2007'!DO$7,TIBA!E$87:E$92)</f>
        <v>30237</v>
      </c>
      <c r="DP45" s="88">
        <f>SUMIF(TIBA!$A$87:$A$92,'2006-2007'!DP$7,TIBA!F$87:F$92)</f>
        <v>35687</v>
      </c>
      <c r="DQ45" s="88">
        <f>SUMIF(TIBA!$A$87:$A$92,'2006-2007'!DQ$7,TIBA!G$87:G$92)</f>
        <v>35215</v>
      </c>
      <c r="DR45" s="88">
        <f>SUMIF(TIBA!$A$87:$A$92,'2006-2007'!DR$7,TIBA!H$87:H$92)</f>
        <v>37255</v>
      </c>
      <c r="DS45" s="88">
        <f>SUMIF(TIBA!$A$87:$A$92,'2006-2007'!DS$7,TIBA!I$87:I$92)</f>
        <v>34609</v>
      </c>
      <c r="DT45" s="88">
        <f>SUMIF(TIBA!$A$87:$A$92,'2006-2007'!DT$7,TIBA!J$87:J$92)</f>
        <v>33850</v>
      </c>
      <c r="DU45" s="88">
        <f>SUMIF(TIBA!$A$87:$A$92,'2006-2007'!DU$7,TIBA!K$87:K$92)</f>
        <v>36573</v>
      </c>
      <c r="DV45" s="88">
        <f>SUMIF(TIBA!$A$87:$A$92,'2006-2007'!DV$7,TIBA!L$87:L$92)</f>
        <v>34768</v>
      </c>
      <c r="DW45" s="88">
        <f>SUMIF(TIBA!$A$87:$A$92,'2006-2007'!DW$7,TIBA!M$87:M$92)</f>
        <v>38229</v>
      </c>
      <c r="DX45" s="88">
        <f>SUMIF(TIBA!$A$87:$A$92,'2006-2007'!DX$7,TIBA!N$87:N$92)</f>
        <v>34915</v>
      </c>
      <c r="DY45" s="88">
        <f>SUMIF(TIBA!$A$87:$A$92,'2006-2007'!DY$7,TIBA!O$87:O$92)</f>
        <v>28868</v>
      </c>
      <c r="DZ45"/>
    </row>
    <row r="46" spans="1:130" s="12" customFormat="1" ht="15.6">
      <c r="A46" s="100"/>
      <c r="B46" s="29" t="s">
        <v>8</v>
      </c>
      <c r="C46" s="87">
        <f>+CZ46</f>
        <v>0</v>
      </c>
      <c r="D46" s="87">
        <f ca="1">OFFSET(CZ46,0,14,1,1)</f>
        <v>0</v>
      </c>
      <c r="E46" s="87">
        <f ca="1">SUM(D46-C46)</f>
        <v>0</v>
      </c>
      <c r="F46" s="22">
        <f ca="1">IF(E46=0,0,IF(C46=0,1,E46/C46))</f>
        <v>0</v>
      </c>
      <c r="G46" s="87">
        <f>SUMIF($C$6:F$6,G$5,$C46:F46)</f>
        <v>0</v>
      </c>
      <c r="H46" s="87">
        <f ca="1">SUMIF($C$6:G$6,H$5,$C46:G46)</f>
        <v>0</v>
      </c>
      <c r="I46" s="87">
        <f ca="1">SUM(H46-G46)</f>
        <v>0</v>
      </c>
      <c r="J46" s="22">
        <f ca="1">IF(I46=0,0,IF(G46=0,1,I46/G46))</f>
        <v>0</v>
      </c>
      <c r="K46" s="87">
        <f>+DA46</f>
        <v>0</v>
      </c>
      <c r="L46" s="87">
        <f ca="1">OFFSET(DA46,0,14,1,1)</f>
        <v>0</v>
      </c>
      <c r="M46" s="87">
        <f ca="1">SUM(L46-K46)</f>
        <v>0</v>
      </c>
      <c r="N46" s="22">
        <f ca="1">IF(M46=0,0,IF(K46=0,1,M46/K46))</f>
        <v>0</v>
      </c>
      <c r="O46" s="87">
        <f>SUMIF($C$6:N$6,O$5,$C46:N46)</f>
        <v>0</v>
      </c>
      <c r="P46" s="87">
        <f ca="1">SUMIF($C$6:O$6,P$5,$C46:O46)</f>
        <v>0</v>
      </c>
      <c r="Q46" s="87">
        <f ca="1">SUM(P46-O46)</f>
        <v>0</v>
      </c>
      <c r="R46" s="22">
        <f ca="1">IF(Q46=0,0,IF(O46=0,1,Q46/O46))</f>
        <v>0</v>
      </c>
      <c r="S46" s="87">
        <f>+DB46</f>
        <v>0</v>
      </c>
      <c r="T46" s="87">
        <f ca="1">OFFSET(DB46,0,14,1,1)</f>
        <v>0</v>
      </c>
      <c r="U46" s="87">
        <f ca="1">SUM(T46-S46)</f>
        <v>0</v>
      </c>
      <c r="V46" s="22">
        <f ca="1">IF(U46=0,0,IF(S46=0,1,U46/S46))</f>
        <v>0</v>
      </c>
      <c r="W46" s="87">
        <f>SUMIF($C$6:V$6,W$5,$C46:V46)</f>
        <v>0</v>
      </c>
      <c r="X46" s="87">
        <f ca="1">SUMIF($C$6:W$6,X$5,$C46:W46)</f>
        <v>0</v>
      </c>
      <c r="Y46" s="87">
        <f ca="1">SUM(X46-W46)</f>
        <v>0</v>
      </c>
      <c r="Z46" s="22">
        <f ca="1">IF(Y46=0,0,IF(W46=0,1,Y46/W46))</f>
        <v>0</v>
      </c>
      <c r="AA46" s="87">
        <f>+DC46</f>
        <v>0</v>
      </c>
      <c r="AB46" s="87">
        <f ca="1">OFFSET(DC46,0,14,1,1)</f>
        <v>0</v>
      </c>
      <c r="AC46" s="87">
        <f ca="1">SUM(AB46-AA46)</f>
        <v>0</v>
      </c>
      <c r="AD46" s="22">
        <f ca="1">IF(AC46=0,0,IF(AA46=0,1,AC46/AA46))</f>
        <v>0</v>
      </c>
      <c r="AE46" s="87">
        <f>SUMIF($C$6:AD$6,AE$5,$C46:AD46)</f>
        <v>0</v>
      </c>
      <c r="AF46" s="87">
        <f ca="1">SUMIF($C$6:AE$6,AF$5,$C46:AE46)</f>
        <v>0</v>
      </c>
      <c r="AG46" s="87">
        <f ca="1">SUM(AF46-AE46)</f>
        <v>0</v>
      </c>
      <c r="AH46" s="22">
        <f ca="1">IF(AG46=0,0,IF(AE46=0,1,AG46/AE46))</f>
        <v>0</v>
      </c>
      <c r="AI46" s="87">
        <f>+DD46</f>
        <v>0</v>
      </c>
      <c r="AJ46" s="87">
        <f ca="1">OFFSET(DD46,0,14,1,1)</f>
        <v>0</v>
      </c>
      <c r="AK46" s="87">
        <f ca="1">SUM(AJ46-AI46)</f>
        <v>0</v>
      </c>
      <c r="AL46" s="22">
        <f ca="1">IF(AK46=0,0,IF(AI46=0,1,AK46/AI46))</f>
        <v>0</v>
      </c>
      <c r="AM46" s="87">
        <f>SUMIF($C$6:AL$6,AM$5,$C46:AL46)</f>
        <v>0</v>
      </c>
      <c r="AN46" s="87">
        <f ca="1">SUMIF($C$6:AM$6,AN$5,$C46:AM46)</f>
        <v>0</v>
      </c>
      <c r="AO46" s="87">
        <f ca="1">SUM(AN46-AM46)</f>
        <v>0</v>
      </c>
      <c r="AP46" s="22">
        <f ca="1">IF(AO46=0,0,IF(AM46=0,1,AO46/AM46))</f>
        <v>0</v>
      </c>
      <c r="AQ46" s="87">
        <f>+DE46</f>
        <v>0</v>
      </c>
      <c r="AR46" s="87">
        <f ca="1">OFFSET(DE46,0,14,1,1)</f>
        <v>0</v>
      </c>
      <c r="AS46" s="87">
        <f ca="1">SUM(AR46-AQ46)</f>
        <v>0</v>
      </c>
      <c r="AT46" s="22">
        <f ca="1">IF(AS46=0,0,IF(AQ46=0,1,AS46/AQ46))</f>
        <v>0</v>
      </c>
      <c r="AU46" s="87">
        <f>SUMIF($C$6:AT$6,AU$5,$C46:AT46)</f>
        <v>0</v>
      </c>
      <c r="AV46" s="87">
        <f ca="1">SUMIF($C$6:AU$6,AV$5,$C46:AU46)</f>
        <v>0</v>
      </c>
      <c r="AW46" s="87">
        <f ca="1">SUM(AV46-AU46)</f>
        <v>0</v>
      </c>
      <c r="AX46" s="22">
        <f ca="1">IF(AW46=0,0,IF(AU46=0,1,AW46/AU46))</f>
        <v>0</v>
      </c>
      <c r="AY46" s="87">
        <f>+DF46</f>
        <v>0</v>
      </c>
      <c r="AZ46" s="87">
        <f ca="1">OFFSET(DF46,0,14,1,1)</f>
        <v>0</v>
      </c>
      <c r="BA46" s="87">
        <f ca="1">SUM(AZ46-AY46)</f>
        <v>0</v>
      </c>
      <c r="BB46" s="22">
        <f ca="1">IF(BA46=0,0,IF(AY46=0,1,BA46/AY46))</f>
        <v>0</v>
      </c>
      <c r="BC46" s="87">
        <f>SUMIF($C$6:BB$6,BC$5,$C46:BB46)</f>
        <v>0</v>
      </c>
      <c r="BD46" s="87">
        <f ca="1">SUMIF($C$6:BC$6,BD$5,$C46:BC46)</f>
        <v>0</v>
      </c>
      <c r="BE46" s="87">
        <f ca="1">SUM(BD46-BC46)</f>
        <v>0</v>
      </c>
      <c r="BF46" s="22">
        <f ca="1">IF(BE46=0,0,IF(BC46=0,1,BE46/BC46))</f>
        <v>0</v>
      </c>
      <c r="BG46" s="87">
        <f>+DG46</f>
        <v>0</v>
      </c>
      <c r="BH46" s="87">
        <f ca="1">OFFSET(DG46,0,14,1,1)</f>
        <v>0</v>
      </c>
      <c r="BI46" s="87">
        <f ca="1">SUM(BH46-BG46)</f>
        <v>0</v>
      </c>
      <c r="BJ46" s="22">
        <f ca="1">IF(BI46=0,0,IF(BG46=0,1,BI46/BG46))</f>
        <v>0</v>
      </c>
      <c r="BK46" s="87">
        <f>SUMIF($C$6:BJ$6,BK$5,$C46:BJ46)</f>
        <v>0</v>
      </c>
      <c r="BL46" s="87">
        <f ca="1">SUMIF($C$6:BK$6,BL$5,$C46:BK46)</f>
        <v>0</v>
      </c>
      <c r="BM46" s="87">
        <f ca="1">SUM(BL46-BK46)</f>
        <v>0</v>
      </c>
      <c r="BN46" s="22">
        <f ca="1">IF(BM46=0,0,IF(BK46=0,1,BM46/BK46))</f>
        <v>0</v>
      </c>
      <c r="BO46" s="87">
        <f>+DH46</f>
        <v>0</v>
      </c>
      <c r="BP46" s="87">
        <f ca="1">OFFSET(DH46,0,14,1,1)</f>
        <v>0</v>
      </c>
      <c r="BQ46" s="87">
        <f ca="1">SUM(BP46-BO46)</f>
        <v>0</v>
      </c>
      <c r="BR46" s="22">
        <f ca="1">IF(BQ46=0,0,IF(BO46=0,1,BQ46/BO46))</f>
        <v>0</v>
      </c>
      <c r="BS46" s="87">
        <f>SUMIF($C$6:BR$6,BS$5,$C46:BR46)</f>
        <v>0</v>
      </c>
      <c r="BT46" s="87">
        <f ca="1">SUMIF($C$6:BS$6,BT$5,$C46:BS46)</f>
        <v>0</v>
      </c>
      <c r="BU46" s="87">
        <f ca="1">SUM(BT46-BS46)</f>
        <v>0</v>
      </c>
      <c r="BV46" s="22">
        <f ca="1">IF(BU46=0,0,IF(BS46=0,1,BU46/BS46))</f>
        <v>0</v>
      </c>
      <c r="BW46" s="87">
        <f>+DI46</f>
        <v>0</v>
      </c>
      <c r="BX46" s="87">
        <f ca="1">OFFSET(DI46,0,14,1,1)</f>
        <v>0</v>
      </c>
      <c r="BY46" s="87">
        <f ca="1">SUM(BX46-BW46)</f>
        <v>0</v>
      </c>
      <c r="BZ46" s="22">
        <f ca="1">IF(BY46=0,0,IF(BW46=0,1,BY46/BW46))</f>
        <v>0</v>
      </c>
      <c r="CA46" s="87">
        <f>SUMIF($C$6:BZ$6,CA$5,$C46:BZ46)</f>
        <v>0</v>
      </c>
      <c r="CB46" s="87">
        <f ca="1">SUMIF($C$6:CA$6,CB$5,$C46:CA46)</f>
        <v>0</v>
      </c>
      <c r="CC46" s="87">
        <f ca="1">SUM(CB46-CA46)</f>
        <v>0</v>
      </c>
      <c r="CD46" s="22">
        <f ca="1">IF(CC46=0,0,IF(CA46=0,1,CC46/CA46))</f>
        <v>0</v>
      </c>
      <c r="CE46" s="87">
        <f>+DJ46</f>
        <v>0</v>
      </c>
      <c r="CF46" s="87">
        <f ca="1">OFFSET(DJ46,0,14,1,1)</f>
        <v>0</v>
      </c>
      <c r="CG46" s="87">
        <f ca="1">SUM(CF46-CE46)</f>
        <v>0</v>
      </c>
      <c r="CH46" s="22">
        <f ca="1">IF(CG46=0,0,IF(CE46=0,1,CG46/CE46))</f>
        <v>0</v>
      </c>
      <c r="CI46" s="87">
        <f>SUMIF($C$6:CH$6,CI$5,$C46:CH46)</f>
        <v>0</v>
      </c>
      <c r="CJ46" s="87">
        <f ca="1">SUMIF($C$6:CI$6,CJ$5,$C46:CI46)</f>
        <v>0</v>
      </c>
      <c r="CK46" s="87">
        <f ca="1">SUM(CJ46-CI46)</f>
        <v>0</v>
      </c>
      <c r="CL46" s="22">
        <f ca="1">IF(CK46=0,0,IF(CI46=0,1,CK46/CI46))</f>
        <v>0</v>
      </c>
      <c r="CM46" s="87">
        <f>+DK46</f>
        <v>0</v>
      </c>
      <c r="CN46" s="87">
        <f ca="1">OFFSET(DK46,0,14,1,1)</f>
        <v>0</v>
      </c>
      <c r="CO46" s="87">
        <f ca="1">SUM(CN46-CM46)</f>
        <v>0</v>
      </c>
      <c r="CP46" s="22">
        <f ca="1">IF(CO46=0,0,IF(CM46=0,1,CO46/CM46))</f>
        <v>0</v>
      </c>
      <c r="CQ46" s="87">
        <f>SUMIF($C$6:CP$6,CQ$5,$C46:CP46)</f>
        <v>0</v>
      </c>
      <c r="CR46" s="87">
        <f ca="1">SUMIF($C$6:CQ$6,CR$5,$C46:CQ46)</f>
        <v>0</v>
      </c>
      <c r="CS46" s="87">
        <f ca="1">SUM(CR46-CQ46)</f>
        <v>0</v>
      </c>
      <c r="CT46" s="22">
        <f ca="1">IF(CS46=0,0,IF(CQ46=0,1,CS46/CQ46))</f>
        <v>0</v>
      </c>
      <c r="CW46" s="12" t="s">
        <v>17</v>
      </c>
      <c r="CX46" s="81" t="s">
        <v>8</v>
      </c>
      <c r="CY46" s="16"/>
      <c r="CZ46" s="88">
        <f>SUMIF(TIBA!$A$101:$A$106,'2006-2007'!CZ$7,TIBA!D$101:D$106)</f>
        <v>0</v>
      </c>
      <c r="DA46" s="88">
        <f>SUMIF(TIBA!$A$101:$A$106,'2006-2007'!DA$7,TIBA!E$101:E$106)</f>
        <v>0</v>
      </c>
      <c r="DB46" s="88">
        <f>SUMIF(TIBA!$A$101:$A$106,'2006-2007'!DB$7,TIBA!F$101:F$106)</f>
        <v>0</v>
      </c>
      <c r="DC46" s="88">
        <f>SUMIF(TIBA!$A$101:$A$106,'2006-2007'!DC$7,TIBA!G$101:G$106)</f>
        <v>0</v>
      </c>
      <c r="DD46" s="88">
        <f>SUMIF(TIBA!$A$101:$A$106,'2006-2007'!DD$7,TIBA!H$101:H$106)</f>
        <v>0</v>
      </c>
      <c r="DE46" s="88">
        <f>SUMIF(TIBA!$A$101:$A$106,'2006-2007'!DE$7,TIBA!I$101:I$106)</f>
        <v>0</v>
      </c>
      <c r="DF46" s="88">
        <f>SUMIF(TIBA!$A$101:$A$106,'2006-2007'!DF$7,TIBA!J$101:J$106)</f>
        <v>0</v>
      </c>
      <c r="DG46" s="88">
        <f>SUMIF(TIBA!$A$101:$A$106,'2006-2007'!DG$7,TIBA!K$101:K$106)</f>
        <v>0</v>
      </c>
      <c r="DH46" s="88">
        <f>SUMIF(TIBA!$A$101:$A$106,'2006-2007'!DH$7,TIBA!L$101:L$106)</f>
        <v>0</v>
      </c>
      <c r="DI46" s="88">
        <f>SUMIF(TIBA!$A$101:$A$106,'2006-2007'!DI$7,TIBA!M$101:M$106)</f>
        <v>0</v>
      </c>
      <c r="DJ46" s="88">
        <f>SUMIF(TIBA!$A$101:$A$106,'2006-2007'!DJ$7,TIBA!N$101:N$106)</f>
        <v>0</v>
      </c>
      <c r="DK46" s="88">
        <f>SUMIF(TIBA!$A$101:$A$106,'2006-2007'!DK$7,TIBA!O$101:O$106)</f>
        <v>0</v>
      </c>
      <c r="DN46" s="88">
        <f>SUMIF(TIBA!$A$101:$A$106,'2006-2007'!DN$7,TIBA!D$101:D$106)</f>
        <v>0</v>
      </c>
      <c r="DO46" s="88">
        <f>SUMIF(TIBA!$A$101:$A$106,'2006-2007'!DO$7,TIBA!E$101:E$106)</f>
        <v>0</v>
      </c>
      <c r="DP46" s="88">
        <f>SUMIF(TIBA!$A$101:$A$106,'2006-2007'!DP$7,TIBA!F$101:F$106)</f>
        <v>0</v>
      </c>
      <c r="DQ46" s="88">
        <f>SUMIF(TIBA!$A$101:$A$106,'2006-2007'!DQ$7,TIBA!G$101:G$106)</f>
        <v>0</v>
      </c>
      <c r="DR46" s="88">
        <f>SUMIF(TIBA!$A$101:$A$106,'2006-2007'!DR$7,TIBA!H$101:H$106)</f>
        <v>0</v>
      </c>
      <c r="DS46" s="88">
        <f>SUMIF(TIBA!$A$101:$A$106,'2006-2007'!DS$7,TIBA!I$101:I$106)</f>
        <v>0</v>
      </c>
      <c r="DT46" s="88">
        <f>SUMIF(TIBA!$A$101:$A$106,'2006-2007'!DT$7,TIBA!J$101:J$106)</f>
        <v>0</v>
      </c>
      <c r="DU46" s="88">
        <f>SUMIF(TIBA!$A$101:$A$106,'2006-2007'!DU$7,TIBA!K$101:K$106)</f>
        <v>0</v>
      </c>
      <c r="DV46" s="88">
        <f>SUMIF(TIBA!$A$101:$A$106,'2006-2007'!DV$7,TIBA!L$101:L$106)</f>
        <v>0</v>
      </c>
      <c r="DW46" s="88">
        <f>SUMIF(TIBA!$A$101:$A$106,'2006-2007'!DW$7,TIBA!M$101:M$106)</f>
        <v>0</v>
      </c>
      <c r="DX46" s="88">
        <f>SUMIF(TIBA!$A$101:$A$106,'2006-2007'!DX$7,TIBA!N$101:N$106)</f>
        <v>0</v>
      </c>
      <c r="DY46" s="88">
        <f>SUMIF(TIBA!$A$101:$A$106,'2006-2007'!DY$7,TIBA!O$101:O$106)</f>
        <v>0</v>
      </c>
      <c r="DZ46"/>
    </row>
    <row r="47" spans="1:130" s="16" customFormat="1" ht="15.6">
      <c r="A47" s="90"/>
      <c r="B47" s="27" t="s">
        <v>9</v>
      </c>
      <c r="C47" s="14">
        <f>+SUM(C44:C46)</f>
        <v>116235</v>
      </c>
      <c r="D47" s="14">
        <f ca="1">+SUM(D44:D46)</f>
        <v>112893</v>
      </c>
      <c r="E47" s="14">
        <f ca="1">SUM(E44:E46)</f>
        <v>-3342</v>
      </c>
      <c r="F47" s="15">
        <f ca="1">IF(E47=0,0,IF(C47=0,1,E47/C47))</f>
        <v>-2.8752097044779972E-2</v>
      </c>
      <c r="G47" s="14">
        <f>SUM(G44:G46)</f>
        <v>116235</v>
      </c>
      <c r="H47" s="14">
        <f ca="1">SUM(H44:H46)</f>
        <v>112893</v>
      </c>
      <c r="I47" s="14">
        <f ca="1">SUM(I44:I46)</f>
        <v>-3342</v>
      </c>
      <c r="J47" s="15">
        <f ca="1">IF(I47=0,0,IF(G47=0,1,I47/G47))</f>
        <v>-2.8752097044779972E-2</v>
      </c>
      <c r="K47" s="14">
        <f>+SUM(K44:K46)</f>
        <v>109031</v>
      </c>
      <c r="L47" s="14">
        <f ca="1">+SUM(L44:L46)</f>
        <v>99683</v>
      </c>
      <c r="M47" s="14">
        <f ca="1">SUM(M44:M46)</f>
        <v>-9348</v>
      </c>
      <c r="N47" s="15">
        <f ca="1">IF(M47=0,0,IF(K47=0,1,M47/K47))</f>
        <v>-8.5737083948601772E-2</v>
      </c>
      <c r="O47" s="14">
        <f>SUM(O44:O46)</f>
        <v>225266</v>
      </c>
      <c r="P47" s="14">
        <f ca="1">SUM(P44:P46)</f>
        <v>212576</v>
      </c>
      <c r="Q47" s="14">
        <f ca="1">SUM(Q44:Q46)</f>
        <v>-12690</v>
      </c>
      <c r="R47" s="15">
        <f ca="1">IF(Q47=0,0,IF(O47=0,1,Q47/O47))</f>
        <v>-5.6333401401010362E-2</v>
      </c>
      <c r="S47" s="14">
        <f>+SUM(S44:S46)</f>
        <v>143489</v>
      </c>
      <c r="T47" s="14">
        <f ca="1">+SUM(T44:T46)</f>
        <v>138823</v>
      </c>
      <c r="U47" s="14">
        <f ca="1">SUM(U44:U46)</f>
        <v>-4666</v>
      </c>
      <c r="V47" s="15">
        <f ca="1">IF(U47=0,0,IF(S47=0,1,U47/S47))</f>
        <v>-3.2518172124692483E-2</v>
      </c>
      <c r="W47" s="14">
        <f>SUM(W44:W46)</f>
        <v>368755</v>
      </c>
      <c r="X47" s="14">
        <f ca="1">SUM(X44:X46)</f>
        <v>351399</v>
      </c>
      <c r="Y47" s="14">
        <f ca="1">SUM(Y44:Y46)</f>
        <v>-17356</v>
      </c>
      <c r="Z47" s="15">
        <f ca="1">IF(Y47=0,0,IF(W47=0,1,Y47/W47))</f>
        <v>-4.7066480454502312E-2</v>
      </c>
      <c r="AA47" s="14">
        <f>+SUM(AA44:AA46)</f>
        <v>153179</v>
      </c>
      <c r="AB47" s="14">
        <f ca="1">+SUM(AB44:AB46)</f>
        <v>149023</v>
      </c>
      <c r="AC47" s="14">
        <f ca="1">SUM(AC44:AC46)</f>
        <v>-4156</v>
      </c>
      <c r="AD47" s="15">
        <f ca="1">IF(AC47=0,0,IF(AA47=0,1,AC47/AA47))</f>
        <v>-2.7131656428100458E-2</v>
      </c>
      <c r="AE47" s="14">
        <f>SUM(AE44:AE46)</f>
        <v>521934</v>
      </c>
      <c r="AF47" s="14">
        <f ca="1">SUM(AF44:AF46)</f>
        <v>500422</v>
      </c>
      <c r="AG47" s="14">
        <f ca="1">SUM(AG44:AG46)</f>
        <v>-21512</v>
      </c>
      <c r="AH47" s="15">
        <f ca="1">IF(AG47=0,0,IF(AE47=0,1,AG47/AE47))</f>
        <v>-4.1215939180049586E-2</v>
      </c>
      <c r="AI47" s="14">
        <f>+SUM(AI44:AI46)</f>
        <v>178488</v>
      </c>
      <c r="AJ47" s="14">
        <f ca="1">+SUM(AJ44:AJ46)</f>
        <v>181675</v>
      </c>
      <c r="AK47" s="14">
        <f ca="1">SUM(AK44:AK46)</f>
        <v>3187</v>
      </c>
      <c r="AL47" s="15">
        <f ca="1">IF(AK47=0,0,IF(AI47=0,1,AK47/AI47))</f>
        <v>1.7855542109273453E-2</v>
      </c>
      <c r="AM47" s="14">
        <f>SUM(AM44:AM46)</f>
        <v>700422</v>
      </c>
      <c r="AN47" s="14">
        <f ca="1">SUM(AN44:AN46)</f>
        <v>682097</v>
      </c>
      <c r="AO47" s="14">
        <f ca="1">SUM(AO44:AO46)</f>
        <v>-18325</v>
      </c>
      <c r="AP47" s="15">
        <f ca="1">IF(AO47=0,0,IF(AM47=0,1,AO47/AM47))</f>
        <v>-2.6162798998318158E-2</v>
      </c>
      <c r="AQ47" s="14">
        <f>+SUM(AQ44:AQ46)</f>
        <v>199076</v>
      </c>
      <c r="AR47" s="14">
        <f ca="1">+SUM(AR44:AR46)</f>
        <v>203849</v>
      </c>
      <c r="AS47" s="14">
        <f ca="1">SUM(AS44:AS46)</f>
        <v>4773</v>
      </c>
      <c r="AT47" s="15">
        <f ca="1">IF(AS47=0,0,IF(AQ47=0,1,AS47/AQ47))</f>
        <v>2.3975768048383531E-2</v>
      </c>
      <c r="AU47" s="14">
        <f>SUM(AU44:AU46)</f>
        <v>899498</v>
      </c>
      <c r="AV47" s="14">
        <f ca="1">SUM(AV44:AV46)</f>
        <v>885946</v>
      </c>
      <c r="AW47" s="14">
        <f ca="1">SUM(AW44:AW46)</f>
        <v>-13552</v>
      </c>
      <c r="AX47" s="15">
        <f ca="1">IF(AW47=0,0,IF(AU47=0,1,AW47/AU47))</f>
        <v>-1.5066181358935763E-2</v>
      </c>
      <c r="AY47" s="14">
        <f>+SUM(AY44:AY46)</f>
        <v>268223</v>
      </c>
      <c r="AZ47" s="14">
        <f ca="1">+SUM(AZ44:AZ46)</f>
        <v>270595</v>
      </c>
      <c r="BA47" s="14">
        <f ca="1">SUM(BA44:BA46)</f>
        <v>2372</v>
      </c>
      <c r="BB47" s="15">
        <f ca="1">IF(BA47=0,0,IF(AY47=0,1,BA47/AY47))</f>
        <v>8.8433877780801796E-3</v>
      </c>
      <c r="BC47" s="14">
        <f>SUM(BC44:BC46)</f>
        <v>1167721</v>
      </c>
      <c r="BD47" s="14">
        <f ca="1">SUM(BD44:BD46)</f>
        <v>1156541</v>
      </c>
      <c r="BE47" s="14">
        <f ca="1">SUM(BE44:BE46)</f>
        <v>-11180</v>
      </c>
      <c r="BF47" s="15">
        <f ca="1">IF(BE47=0,0,IF(BC47=0,1,BE47/BC47))</f>
        <v>-9.5742047972075528E-3</v>
      </c>
      <c r="BG47" s="14">
        <f>+SUM(BG44:BG46)</f>
        <v>267726</v>
      </c>
      <c r="BH47" s="14">
        <f ca="1">+SUM(BH44:BH46)</f>
        <v>286994</v>
      </c>
      <c r="BI47" s="14">
        <f ca="1">SUM(BI44:BI46)</f>
        <v>19268</v>
      </c>
      <c r="BJ47" s="15">
        <f ca="1">IF(BI47=0,0,IF(BG47=0,1,BI47/BG47))</f>
        <v>7.1969102739367866E-2</v>
      </c>
      <c r="BK47" s="14">
        <f>SUM(BK44:BK46)</f>
        <v>1435447</v>
      </c>
      <c r="BL47" s="14">
        <f ca="1">SUM(BL44:BL46)</f>
        <v>1443535</v>
      </c>
      <c r="BM47" s="14">
        <f ca="1">SUM(BM44:BM46)</f>
        <v>8088</v>
      </c>
      <c r="BN47" s="15">
        <f ca="1">IF(BM47=0,0,IF(BK47=0,1,BM47/BK47))</f>
        <v>5.6344818025325909E-3</v>
      </c>
      <c r="BO47" s="14">
        <f>+SUM(BO44:BO46)</f>
        <v>190781</v>
      </c>
      <c r="BP47" s="14">
        <f ca="1">+SUM(BP44:BP46)</f>
        <v>198062</v>
      </c>
      <c r="BQ47" s="14">
        <f ca="1">SUM(BQ44:BQ46)</f>
        <v>7281</v>
      </c>
      <c r="BR47" s="15">
        <f ca="1">IF(BQ47=0,0,IF(BO47=0,1,BQ47/BO47))</f>
        <v>3.8164177774516334E-2</v>
      </c>
      <c r="BS47" s="14">
        <f>SUM(BS44:BS46)</f>
        <v>1626228</v>
      </c>
      <c r="BT47" s="14">
        <f ca="1">SUM(BT44:BT46)</f>
        <v>1641597</v>
      </c>
      <c r="BU47" s="14">
        <f ca="1">SUM(BU44:BU46)</f>
        <v>15369</v>
      </c>
      <c r="BV47" s="15">
        <f ca="1">IF(BU47=0,0,IF(BS47=0,1,BU47/BS47))</f>
        <v>9.4507043292822411E-3</v>
      </c>
      <c r="BW47" s="14">
        <f>+SUM(BW44:BW46)</f>
        <v>164231</v>
      </c>
      <c r="BX47" s="14">
        <f ca="1">+SUM(BX44:BX46)</f>
        <v>185098</v>
      </c>
      <c r="BY47" s="14">
        <f ca="1">SUM(BY44:BY46)</f>
        <v>20867</v>
      </c>
      <c r="BZ47" s="15">
        <f ca="1">IF(BY47=0,0,IF(BW47=0,1,BY47/BW47))</f>
        <v>0.12705883785643393</v>
      </c>
      <c r="CA47" s="14">
        <f>SUM(CA44:CA46)</f>
        <v>1790459</v>
      </c>
      <c r="CB47" s="14">
        <f ca="1">SUM(CB44:CB46)</f>
        <v>1826695</v>
      </c>
      <c r="CC47" s="14">
        <f ca="1">SUM(CC44:CC46)</f>
        <v>36236</v>
      </c>
      <c r="CD47" s="15">
        <f ca="1">IF(CC47=0,0,IF(CA47=0,1,CC47/CA47))</f>
        <v>2.0238385799395575E-2</v>
      </c>
      <c r="CE47" s="14">
        <f>+SUM(CE44:CE46)</f>
        <v>139186</v>
      </c>
      <c r="CF47" s="14">
        <f ca="1">+SUM(CF44:CF46)</f>
        <v>165290</v>
      </c>
      <c r="CG47" s="14">
        <f ca="1">SUM(CG44:CG46)</f>
        <v>26104</v>
      </c>
      <c r="CH47" s="15">
        <f ca="1">IF(CG47=0,0,IF(CE47=0,1,CG47/CE47))</f>
        <v>0.18754759817797767</v>
      </c>
      <c r="CI47" s="14">
        <f>SUM(CI44:CI46)</f>
        <v>1929645</v>
      </c>
      <c r="CJ47" s="14">
        <f ca="1">SUM(CJ44:CJ46)</f>
        <v>1991985</v>
      </c>
      <c r="CK47" s="14">
        <f ca="1">SUM(CK44:CK46)</f>
        <v>62340</v>
      </c>
      <c r="CL47" s="15">
        <f ca="1">IF(CK47=0,0,IF(CI47=0,1,CK47/CI47))</f>
        <v>3.2306460514757898E-2</v>
      </c>
      <c r="CM47" s="14">
        <f>+SUM(CM44:CM46)</f>
        <v>124183</v>
      </c>
      <c r="CN47" s="14">
        <f ca="1">+SUM(CN44:CN46)</f>
        <v>129681</v>
      </c>
      <c r="CO47" s="14">
        <f ca="1">SUM(CO44:CO46)</f>
        <v>5498</v>
      </c>
      <c r="CP47" s="15">
        <f ca="1">IF(CO47=0,0,IF(CM47=0,1,CO47/CM47))</f>
        <v>4.4273370751230043E-2</v>
      </c>
      <c r="CQ47" s="14">
        <f>SUM(CQ44:CQ46)</f>
        <v>2053828</v>
      </c>
      <c r="CR47" s="14">
        <f ca="1">SUM(CR44:CR46)</f>
        <v>2121666</v>
      </c>
      <c r="CS47" s="14">
        <f ca="1">SUM(CS44:CS46)</f>
        <v>67838</v>
      </c>
      <c r="CT47" s="15">
        <f ca="1">IF(CS47=0,0,IF(CQ47=0,1,CS47/CQ47))</f>
        <v>3.3030029778540367E-2</v>
      </c>
      <c r="CW47" s="12"/>
      <c r="CX47" s="12"/>
      <c r="CZ47" s="89"/>
      <c r="DA47" s="89"/>
      <c r="DB47" s="89"/>
      <c r="DC47" s="89"/>
      <c r="DD47" s="89"/>
      <c r="DE47" s="89"/>
      <c r="DF47" s="89"/>
      <c r="DG47" s="89"/>
      <c r="DH47" s="89"/>
      <c r="DI47" s="89"/>
      <c r="DJ47" s="89"/>
      <c r="DK47" s="89"/>
      <c r="DL47" s="12"/>
      <c r="DM47" s="12"/>
      <c r="DN47" s="89"/>
      <c r="DO47" s="89"/>
      <c r="DP47" s="89"/>
      <c r="DQ47" s="89"/>
      <c r="DR47" s="89"/>
      <c r="DS47" s="89"/>
      <c r="DT47" s="89"/>
      <c r="DU47" s="89"/>
      <c r="DV47" s="89"/>
      <c r="DW47" s="89"/>
      <c r="DX47" s="89"/>
      <c r="DY47" s="89"/>
      <c r="DZ47"/>
    </row>
    <row r="48" spans="1:130" s="12" customFormat="1" ht="15.6">
      <c r="A48" s="91"/>
      <c r="B48" s="28"/>
      <c r="C48" s="9"/>
      <c r="D48" s="9"/>
      <c r="E48" s="10"/>
      <c r="F48" s="11"/>
      <c r="G48" s="9"/>
      <c r="H48" s="13"/>
      <c r="I48" s="10"/>
      <c r="J48" s="11"/>
      <c r="K48" s="9"/>
      <c r="L48" s="9"/>
      <c r="M48" s="10"/>
      <c r="N48" s="11"/>
      <c r="O48" s="9"/>
      <c r="P48" s="13"/>
      <c r="Q48" s="10"/>
      <c r="R48" s="11"/>
      <c r="S48" s="9"/>
      <c r="T48" s="9"/>
      <c r="U48" s="10"/>
      <c r="V48" s="11"/>
      <c r="W48" s="9"/>
      <c r="X48" s="13"/>
      <c r="Y48" s="10"/>
      <c r="Z48" s="11"/>
      <c r="AA48" s="9"/>
      <c r="AB48" s="9"/>
      <c r="AC48" s="10"/>
      <c r="AD48" s="11"/>
      <c r="AE48" s="9"/>
      <c r="AF48" s="13"/>
      <c r="AG48" s="10"/>
      <c r="AH48" s="11"/>
      <c r="AI48" s="9"/>
      <c r="AJ48" s="9"/>
      <c r="AK48" s="10"/>
      <c r="AL48" s="11"/>
      <c r="AM48" s="9"/>
      <c r="AN48" s="13"/>
      <c r="AO48" s="10"/>
      <c r="AP48" s="11"/>
      <c r="AQ48" s="9"/>
      <c r="AR48" s="9"/>
      <c r="AS48" s="10"/>
      <c r="AT48" s="11"/>
      <c r="AU48" s="9"/>
      <c r="AV48" s="13"/>
      <c r="AW48" s="10"/>
      <c r="AX48" s="11"/>
      <c r="AY48" s="9"/>
      <c r="AZ48" s="9"/>
      <c r="BA48" s="10"/>
      <c r="BB48" s="11"/>
      <c r="BC48" s="9"/>
      <c r="BD48" s="13"/>
      <c r="BE48" s="10"/>
      <c r="BF48" s="11"/>
      <c r="BG48" s="9"/>
      <c r="BH48" s="9"/>
      <c r="BI48" s="10"/>
      <c r="BJ48" s="11"/>
      <c r="BK48" s="9"/>
      <c r="BL48" s="13"/>
      <c r="BM48" s="10"/>
      <c r="BN48" s="11"/>
      <c r="BO48" s="9"/>
      <c r="BP48" s="9"/>
      <c r="BQ48" s="10"/>
      <c r="BR48" s="11"/>
      <c r="BS48" s="9"/>
      <c r="BT48" s="13"/>
      <c r="BU48" s="10"/>
      <c r="BV48" s="11"/>
      <c r="BW48" s="9"/>
      <c r="BX48" s="9"/>
      <c r="BY48" s="10"/>
      <c r="BZ48" s="11"/>
      <c r="CA48" s="9"/>
      <c r="CB48" s="13"/>
      <c r="CC48" s="10"/>
      <c r="CD48" s="11"/>
      <c r="CE48" s="9"/>
      <c r="CF48" s="9"/>
      <c r="CG48" s="10"/>
      <c r="CH48" s="11"/>
      <c r="CI48" s="9"/>
      <c r="CJ48" s="13"/>
      <c r="CK48" s="10"/>
      <c r="CL48" s="11"/>
      <c r="CM48" s="9"/>
      <c r="CN48" s="9"/>
      <c r="CO48" s="10"/>
      <c r="CP48" s="11"/>
      <c r="CQ48" s="9"/>
      <c r="CR48" s="13"/>
      <c r="CS48" s="10"/>
      <c r="CT48" s="11"/>
      <c r="CY48" s="16"/>
      <c r="CZ48" s="89"/>
      <c r="DA48" s="89"/>
      <c r="DB48" s="89"/>
      <c r="DC48" s="89"/>
      <c r="DD48" s="89"/>
      <c r="DE48" s="89"/>
      <c r="DF48" s="89"/>
      <c r="DG48" s="89"/>
      <c r="DH48" s="89"/>
      <c r="DI48" s="89"/>
      <c r="DJ48" s="89"/>
      <c r="DK48" s="89"/>
      <c r="DN48" s="89"/>
      <c r="DO48" s="89"/>
      <c r="DP48" s="89"/>
      <c r="DQ48" s="89"/>
      <c r="DR48" s="89"/>
      <c r="DS48" s="89"/>
      <c r="DT48" s="89"/>
      <c r="DU48" s="89"/>
      <c r="DV48" s="89"/>
      <c r="DW48" s="89"/>
      <c r="DX48" s="89"/>
      <c r="DY48" s="89"/>
      <c r="DZ48"/>
    </row>
    <row r="49" spans="1:130" s="12" customFormat="1" ht="15" customHeight="1">
      <c r="A49" s="99"/>
      <c r="B49" s="31" t="s">
        <v>6</v>
      </c>
      <c r="C49" s="87">
        <f>+CZ49</f>
        <v>192927</v>
      </c>
      <c r="D49" s="21">
        <f ca="1">OFFSET(CZ49,0,14,1,1)</f>
        <v>185181</v>
      </c>
      <c r="E49" s="21">
        <f ca="1">SUM(D49-C49)</f>
        <v>-7746</v>
      </c>
      <c r="F49" s="22">
        <f ca="1">IF(E49=0,0,IF(C49=0,1,E49/C49))</f>
        <v>-4.0149901257988771E-2</v>
      </c>
      <c r="G49" s="21">
        <f>SUMIF($C$6:F$6,G$5,$C49:F49)</f>
        <v>192927</v>
      </c>
      <c r="H49" s="21">
        <f ca="1">SUMIF($C$6:G$6,H$5,$C49:G49)</f>
        <v>185181</v>
      </c>
      <c r="I49" s="21">
        <f ca="1">SUM(H49-G49)</f>
        <v>-7746</v>
      </c>
      <c r="J49" s="22">
        <f ca="1">IF(I49=0,0,IF(G49=0,1,I49/G49))</f>
        <v>-4.0149901257988771E-2</v>
      </c>
      <c r="K49" s="21">
        <f>+DA49</f>
        <v>175936</v>
      </c>
      <c r="L49" s="21">
        <f ca="1">OFFSET(DA49,0,14,1,1)</f>
        <v>157841</v>
      </c>
      <c r="M49" s="21">
        <f ca="1">SUM(L49-K49)</f>
        <v>-18095</v>
      </c>
      <c r="N49" s="22">
        <f ca="1">IF(M49=0,0,IF(K49=0,1,M49/K49))</f>
        <v>-0.10284989996362313</v>
      </c>
      <c r="O49" s="21">
        <f>SUMIF($C$6:N$6,O$5,$C49:N49)</f>
        <v>368863</v>
      </c>
      <c r="P49" s="21">
        <f ca="1">SUMIF($C$6:O$6,P$5,$C49:O49)</f>
        <v>343022</v>
      </c>
      <c r="Q49" s="21">
        <f ca="1">SUM(P49-O49)</f>
        <v>-25841</v>
      </c>
      <c r="R49" s="22">
        <f ca="1">IF(Q49=0,0,IF(O49=0,1,Q49/O49))</f>
        <v>-7.0055820182560999E-2</v>
      </c>
      <c r="S49" s="21">
        <f>+DB49</f>
        <v>232986</v>
      </c>
      <c r="T49" s="21">
        <f ca="1">OFFSET(DB49,0,14,1,1)</f>
        <v>228979</v>
      </c>
      <c r="U49" s="21">
        <f ca="1">SUM(T49-S49)</f>
        <v>-4007</v>
      </c>
      <c r="V49" s="22">
        <f ca="1">IF(U49=0,0,IF(S49=0,1,U49/S49))</f>
        <v>-1.7198458276462963E-2</v>
      </c>
      <c r="W49" s="21">
        <f>SUMIF($C$6:V$6,W$5,$C49:V49)</f>
        <v>601849</v>
      </c>
      <c r="X49" s="21">
        <f ca="1">SUMIF($C$6:W$6,X$5,$C49:W49)</f>
        <v>572001</v>
      </c>
      <c r="Y49" s="21">
        <f ca="1">SUM(X49-W49)</f>
        <v>-29848</v>
      </c>
      <c r="Z49" s="22">
        <f ca="1">IF(Y49=0,0,IF(W49=0,1,Y49/W49))</f>
        <v>-4.9593834998479684E-2</v>
      </c>
      <c r="AA49" s="21">
        <f>+DC49</f>
        <v>259713</v>
      </c>
      <c r="AB49" s="21">
        <f ca="1">OFFSET(DC49,0,14,1,1)</f>
        <v>234628</v>
      </c>
      <c r="AC49" s="21">
        <f ca="1">SUM(AB49-AA49)</f>
        <v>-25085</v>
      </c>
      <c r="AD49" s="22">
        <f ca="1">IF(AC49=0,0,IF(AA49=0,1,AC49/AA49))</f>
        <v>-9.6587386846249512E-2</v>
      </c>
      <c r="AE49" s="21">
        <f>SUMIF($C$6:AD$6,AE$5,$C49:AD49)</f>
        <v>861562</v>
      </c>
      <c r="AF49" s="21">
        <f ca="1">SUMIF($C$6:AE$6,AF$5,$C49:AE49)</f>
        <v>806629</v>
      </c>
      <c r="AG49" s="21">
        <f ca="1">SUM(AF49-AE49)</f>
        <v>-54933</v>
      </c>
      <c r="AH49" s="22">
        <f ca="1">IF(AG49=0,0,IF(AE49=0,1,AG49/AE49))</f>
        <v>-6.3759775848981265E-2</v>
      </c>
      <c r="AI49" s="21">
        <f>+DD49</f>
        <v>284779</v>
      </c>
      <c r="AJ49" s="21">
        <f ca="1">OFFSET(DD49,0,14,1,1)</f>
        <v>273700</v>
      </c>
      <c r="AK49" s="21">
        <f ca="1">SUM(AJ49-AI49)</f>
        <v>-11079</v>
      </c>
      <c r="AL49" s="22">
        <f ca="1">IF(AK49=0,0,IF(AI49=0,1,AK49/AI49))</f>
        <v>-3.8903851758732212E-2</v>
      </c>
      <c r="AM49" s="21">
        <f>SUMIF($C$6:AL$6,AM$5,$C49:AL49)</f>
        <v>1146341</v>
      </c>
      <c r="AN49" s="21">
        <f ca="1">SUMIF($C$6:AM$6,AN$5,$C49:AM49)</f>
        <v>1080329</v>
      </c>
      <c r="AO49" s="21">
        <f ca="1">SUM(AN49-AM49)</f>
        <v>-66012</v>
      </c>
      <c r="AP49" s="22">
        <f ca="1">IF(AO49=0,0,IF(AM49=0,1,AO49/AM49))</f>
        <v>-5.7584959449238929E-2</v>
      </c>
      <c r="AQ49" s="21">
        <f>+DE49</f>
        <v>284327</v>
      </c>
      <c r="AR49" s="21">
        <f ca="1">OFFSET(DE49,0,14,1,1)</f>
        <v>282162</v>
      </c>
      <c r="AS49" s="21">
        <f ca="1">SUM(AR49-AQ49)</f>
        <v>-2165</v>
      </c>
      <c r="AT49" s="22">
        <f ca="1">IF(AS49=0,0,IF(AQ49=0,1,AS49/AQ49))</f>
        <v>-7.6144720691316689E-3</v>
      </c>
      <c r="AU49" s="21">
        <f>SUMIF($C$6:AT$6,AU$5,$C49:AT49)</f>
        <v>1430668</v>
      </c>
      <c r="AV49" s="21">
        <f ca="1">SUMIF($C$6:AU$6,AV$5,$C49:AU49)</f>
        <v>1362491</v>
      </c>
      <c r="AW49" s="21">
        <f ca="1">SUM(AV49-AU49)</f>
        <v>-68177</v>
      </c>
      <c r="AX49" s="22">
        <f ca="1">IF(AW49=0,0,IF(AU49=0,1,AW49/AU49))</f>
        <v>-4.7653963043836865E-2</v>
      </c>
      <c r="AY49" s="21">
        <f>+DF49</f>
        <v>355064</v>
      </c>
      <c r="AZ49" s="21">
        <f ca="1">OFFSET(DF49,0,14,1,1)</f>
        <v>335862</v>
      </c>
      <c r="BA49" s="21">
        <f ca="1">SUM(AZ49-AY49)</f>
        <v>-19202</v>
      </c>
      <c r="BB49" s="22">
        <f ca="1">IF(BA49=0,0,IF(AY49=0,1,BA49/AY49))</f>
        <v>-5.4080391140752089E-2</v>
      </c>
      <c r="BC49" s="21">
        <f>SUMIF($C$6:BB$6,BC$5,$C49:BB49)</f>
        <v>1785732</v>
      </c>
      <c r="BD49" s="21">
        <f ca="1">SUMIF($C$6:BC$6,BD$5,$C49:BC49)</f>
        <v>1698353</v>
      </c>
      <c r="BE49" s="21">
        <f ca="1">SUM(BD49-BC49)</f>
        <v>-87379</v>
      </c>
      <c r="BF49" s="22">
        <f ca="1">IF(BE49=0,0,IF(BC49=0,1,BE49/BC49))</f>
        <v>-4.8931754596994399E-2</v>
      </c>
      <c r="BG49" s="21">
        <f>+DG49</f>
        <v>357168</v>
      </c>
      <c r="BH49" s="21">
        <f ca="1">OFFSET(DG49,0,14,1,1)</f>
        <v>356421</v>
      </c>
      <c r="BI49" s="21">
        <f ca="1">SUM(BH49-BG49)</f>
        <v>-747</v>
      </c>
      <c r="BJ49" s="22">
        <f ca="1">IF(BI49=0,0,IF(BG49=0,1,BI49/BG49))</f>
        <v>-2.0914527617255747E-3</v>
      </c>
      <c r="BK49" s="21">
        <f>SUMIF($C$6:BJ$6,BK$5,$C49:BJ49)</f>
        <v>2142900</v>
      </c>
      <c r="BL49" s="21">
        <f ca="1">SUMIF($C$6:BK$6,BL$5,$C49:BK49)</f>
        <v>2054774</v>
      </c>
      <c r="BM49" s="21">
        <f ca="1">SUM(BL49-BK49)</f>
        <v>-88126</v>
      </c>
      <c r="BN49" s="22">
        <f ca="1">IF(BM49=0,0,IF(BK49=0,1,BM49/BK49))</f>
        <v>-4.1124644173783191E-2</v>
      </c>
      <c r="BO49" s="21">
        <f>+DH49</f>
        <v>265458</v>
      </c>
      <c r="BP49" s="21">
        <f ca="1">OFFSET(DH49,0,14,1,1)</f>
        <v>280164</v>
      </c>
      <c r="BQ49" s="21">
        <f ca="1">SUM(BP49-BO49)</f>
        <v>14706</v>
      </c>
      <c r="BR49" s="22">
        <f ca="1">IF(BQ49=0,0,IF(BO49=0,1,BQ49/BO49))</f>
        <v>5.5398594127884636E-2</v>
      </c>
      <c r="BS49" s="21">
        <f>SUMIF($C$6:BR$6,BS$5,$C49:BR49)</f>
        <v>2408358</v>
      </c>
      <c r="BT49" s="21">
        <f ca="1">SUMIF($C$6:BS$6,BT$5,$C49:BS49)</f>
        <v>2334938</v>
      </c>
      <c r="BU49" s="21">
        <f ca="1">SUM(BT49-BS49)</f>
        <v>-73420</v>
      </c>
      <c r="BV49" s="22">
        <f ca="1">IF(BU49=0,0,IF(BS49=0,1,BU49/BS49))</f>
        <v>-3.0485500909748466E-2</v>
      </c>
      <c r="BW49" s="21">
        <f>+DI49</f>
        <v>240468</v>
      </c>
      <c r="BX49" s="21">
        <f ca="1">OFFSET(DI49,0,14,1,1)</f>
        <v>271448</v>
      </c>
      <c r="BY49" s="21">
        <f ca="1">SUM(BX49-BW49)</f>
        <v>30980</v>
      </c>
      <c r="BZ49" s="22">
        <f ca="1">IF(BY49=0,0,IF(BW49=0,1,BY49/BW49))</f>
        <v>0.12883211071743433</v>
      </c>
      <c r="CA49" s="21">
        <f>SUMIF($C$6:BZ$6,CA$5,$C49:BZ49)</f>
        <v>2648826</v>
      </c>
      <c r="CB49" s="21">
        <f ca="1">SUMIF($C$6:CA$6,CB$5,$C49:CA49)</f>
        <v>2606386</v>
      </c>
      <c r="CC49" s="21">
        <f ca="1">SUM(CB49-CA49)</f>
        <v>-42440</v>
      </c>
      <c r="CD49" s="22">
        <f ca="1">IF(CC49=0,0,IF(CA49=0,1,CC49/CA49))</f>
        <v>-1.6022192473193784E-2</v>
      </c>
      <c r="CE49" s="21">
        <f>+DJ49</f>
        <v>237441</v>
      </c>
      <c r="CF49" s="21">
        <f ca="1">OFFSET(DJ49,0,14,1,1)</f>
        <v>253591</v>
      </c>
      <c r="CG49" s="21">
        <f ca="1">SUM(CF49-CE49)</f>
        <v>16150</v>
      </c>
      <c r="CH49" s="22">
        <f ca="1">IF(CG49=0,0,IF(CE49=0,1,CG49/CE49))</f>
        <v>6.8016896829107026E-2</v>
      </c>
      <c r="CI49" s="21">
        <f>SUMIF($C$6:CH$6,CI$5,$C49:CH49)</f>
        <v>2886267</v>
      </c>
      <c r="CJ49" s="21">
        <f ca="1">SUMIF($C$6:CI$6,CJ$5,$C49:CI49)</f>
        <v>2859977</v>
      </c>
      <c r="CK49" s="21">
        <f ca="1">SUM(CJ49-CI49)</f>
        <v>-26290</v>
      </c>
      <c r="CL49" s="22">
        <f ca="1">IF(CK49=0,0,IF(CI49=0,1,CK49/CI49))</f>
        <v>-9.108651417211228E-3</v>
      </c>
      <c r="CM49" s="21">
        <f>+DK49</f>
        <v>237801</v>
      </c>
      <c r="CN49" s="21">
        <f ca="1">OFFSET(DK49,0,14,1,1)</f>
        <v>220375</v>
      </c>
      <c r="CO49" s="21">
        <f ca="1">SUM(CN49-CM49)</f>
        <v>-17426</v>
      </c>
      <c r="CP49" s="22">
        <f ca="1">IF(CO49=0,0,IF(CM49=0,1,CO49/CM49))</f>
        <v>-7.3279759126328323E-2</v>
      </c>
      <c r="CQ49" s="21">
        <f>SUMIF($C$6:CP$6,CQ$5,$C49:CP49)</f>
        <v>3124068</v>
      </c>
      <c r="CR49" s="21">
        <f ca="1">SUMIF($C$6:CQ$6,CR$5,$C49:CQ49)</f>
        <v>3080352</v>
      </c>
      <c r="CS49" s="21">
        <f ca="1">SUM(CR49-CQ49)</f>
        <v>-43716</v>
      </c>
      <c r="CT49" s="22">
        <f ca="1">IF(CS49=0,0,IF(CQ49=0,1,CS49/CQ49))</f>
        <v>-1.3993293359811631E-2</v>
      </c>
      <c r="CW49" s="12" t="s">
        <v>12</v>
      </c>
      <c r="CX49" s="81" t="s">
        <v>6</v>
      </c>
      <c r="CZ49" s="88">
        <f>SUMIF(LQB!$A$73:$A$78,'2006-2007'!CZ$7,LQB!D$73:D$78)</f>
        <v>192927</v>
      </c>
      <c r="DA49" s="88">
        <f>SUMIF(LQB!$A$73:$A$78,'2006-2007'!DA$7,LQB!E$73:E$78)</f>
        <v>175936</v>
      </c>
      <c r="DB49" s="88">
        <f>SUMIF(LQB!$A$73:$A$78,'2006-2007'!DB$7,LQB!F$73:F$78)</f>
        <v>232986</v>
      </c>
      <c r="DC49" s="88">
        <f>SUMIF(LQB!$A$73:$A$78,'2006-2007'!DC$7,LQB!G$73:G$78)</f>
        <v>259713</v>
      </c>
      <c r="DD49" s="88">
        <f>SUMIF(LQB!$A$73:$A$78,'2006-2007'!DD$7,LQB!H$73:H$78)</f>
        <v>284779</v>
      </c>
      <c r="DE49" s="88">
        <f>SUMIF(LQB!$A$73:$A$78,'2006-2007'!DE$7,LQB!I$73:I$78)</f>
        <v>284327</v>
      </c>
      <c r="DF49" s="88">
        <f>SUMIF(LQB!$A$73:$A$78,'2006-2007'!DF$7,LQB!J$73:J$78)</f>
        <v>355064</v>
      </c>
      <c r="DG49" s="88">
        <f>SUMIF(LQB!$A$73:$A$78,'2006-2007'!DG$7,LQB!K$73:K$78)</f>
        <v>357168</v>
      </c>
      <c r="DH49" s="88">
        <f>SUMIF(LQB!$A$73:$A$78,'2006-2007'!DH$7,LQB!L$73:L$78)</f>
        <v>265458</v>
      </c>
      <c r="DI49" s="88">
        <f>SUMIF(LQB!$A$73:$A$78,'2006-2007'!DI$7,LQB!M$73:M$78)</f>
        <v>240468</v>
      </c>
      <c r="DJ49" s="88">
        <f>SUMIF(LQB!$A$73:$A$78,'2006-2007'!DJ$7,LQB!N$73:N$78)</f>
        <v>237441</v>
      </c>
      <c r="DK49" s="88">
        <f>SUMIF(LQB!$A$73:$A$78,'2006-2007'!DK$7,LQB!O$73:O$78)</f>
        <v>237801</v>
      </c>
      <c r="DN49" s="88">
        <f>SUMIF(LQB!$A$73:$A$78,'2006-2007'!DN$7,LQB!D$73:D$78)</f>
        <v>185181</v>
      </c>
      <c r="DO49" s="88">
        <f>SUMIF(LQB!$A$73:$A$78,'2006-2007'!DO$7,LQB!E$73:E$78)</f>
        <v>157841</v>
      </c>
      <c r="DP49" s="88">
        <f>SUMIF(LQB!$A$73:$A$78,'2006-2007'!DP$7,LQB!F$73:F$78)</f>
        <v>228979</v>
      </c>
      <c r="DQ49" s="88">
        <f>SUMIF(LQB!$A$73:$A$78,'2006-2007'!DQ$7,LQB!G$73:G$78)</f>
        <v>234628</v>
      </c>
      <c r="DR49" s="88">
        <f>SUMIF(LQB!$A$73:$A$78,'2006-2007'!DR$7,LQB!H$73:H$78)</f>
        <v>273700</v>
      </c>
      <c r="DS49" s="88">
        <f>SUMIF(LQB!$A$73:$A$78,'2006-2007'!DS$7,LQB!I$73:I$78)</f>
        <v>282162</v>
      </c>
      <c r="DT49" s="88">
        <f>SUMIF(LQB!$A$73:$A$78,'2006-2007'!DT$7,LQB!J$73:J$78)</f>
        <v>335862</v>
      </c>
      <c r="DU49" s="88">
        <f>SUMIF(LQB!$A$73:$A$78,'2006-2007'!DU$7,LQB!K$73:K$78)</f>
        <v>356421</v>
      </c>
      <c r="DV49" s="88">
        <f>SUMIF(LQB!$A$73:$A$78,'2006-2007'!DV$7,LQB!L$73:L$78)</f>
        <v>280164</v>
      </c>
      <c r="DW49" s="88">
        <f>SUMIF(LQB!$A$73:$A$78,'2006-2007'!DW$7,LQB!M$73:M$78)</f>
        <v>271448</v>
      </c>
      <c r="DX49" s="88">
        <f>SUMIF(LQB!$A$73:$A$78,'2006-2007'!DX$7,LQB!N$73:N$78)</f>
        <v>253591</v>
      </c>
      <c r="DY49" s="88">
        <f>SUMIF(LQB!$A$73:$A$78,'2006-2007'!DY$7,LQB!O$73:O$78)</f>
        <v>220375</v>
      </c>
      <c r="DZ49"/>
    </row>
    <row r="50" spans="1:130" s="12" customFormat="1" ht="15.75" customHeight="1">
      <c r="A50" s="101" t="str">
        <f>+CW51</f>
        <v>Lewiston-Queenston Bridge</v>
      </c>
      <c r="B50" s="29" t="s">
        <v>7</v>
      </c>
      <c r="C50" s="87">
        <f>+CZ50</f>
        <v>74724</v>
      </c>
      <c r="D50" s="21">
        <f ca="1">OFFSET(CZ50,0,14,1,1)</f>
        <v>75246</v>
      </c>
      <c r="E50" s="21">
        <f ca="1">SUM(D50-C50)</f>
        <v>522</v>
      </c>
      <c r="F50" s="22">
        <f ca="1">IF(E50=0,0,IF(C50=0,1,E50/C50))</f>
        <v>6.9857074032439381E-3</v>
      </c>
      <c r="G50" s="21">
        <f>SUMIF($C$6:F$6,G$5,$C50:F50)</f>
        <v>74724</v>
      </c>
      <c r="H50" s="21">
        <f ca="1">SUMIF($C$6:G$6,H$5,$C50:G50)</f>
        <v>75246</v>
      </c>
      <c r="I50" s="21">
        <f ca="1">SUM(H50-G50)</f>
        <v>522</v>
      </c>
      <c r="J50" s="22">
        <f ca="1">IF(I50=0,0,IF(G50=0,1,I50/G50))</f>
        <v>6.9857074032439381E-3</v>
      </c>
      <c r="K50" s="21">
        <f>+DA50</f>
        <v>72486</v>
      </c>
      <c r="L50" s="21">
        <f ca="1">OFFSET(DA50,0,14,1,1)</f>
        <v>68976</v>
      </c>
      <c r="M50" s="21">
        <f ca="1">SUM(L50-K50)</f>
        <v>-3510</v>
      </c>
      <c r="N50" s="22">
        <f ca="1">IF(M50=0,0,IF(K50=0,1,M50/K50))</f>
        <v>-4.8423143779488455E-2</v>
      </c>
      <c r="O50" s="21">
        <f>SUMIF($C$6:N$6,O$5,$C50:N50)</f>
        <v>147210</v>
      </c>
      <c r="P50" s="21">
        <f ca="1">SUMIF($C$6:O$6,P$5,$C50:O50)</f>
        <v>144222</v>
      </c>
      <c r="Q50" s="21">
        <f ca="1">SUM(P50-O50)</f>
        <v>-2988</v>
      </c>
      <c r="R50" s="22">
        <f ca="1">IF(Q50=0,0,IF(O50=0,1,Q50/O50))</f>
        <v>-2.0297534134909312E-2</v>
      </c>
      <c r="S50" s="21">
        <f>+DB50</f>
        <v>85592</v>
      </c>
      <c r="T50" s="21">
        <f ca="1">OFFSET(DB50,0,14,1,1)</f>
        <v>79720</v>
      </c>
      <c r="U50" s="21">
        <f ca="1">SUM(T50-S50)</f>
        <v>-5872</v>
      </c>
      <c r="V50" s="22">
        <f ca="1">IF(U50=0,0,IF(S50=0,1,U50/S50))</f>
        <v>-6.8604542480605671E-2</v>
      </c>
      <c r="W50" s="21">
        <f>SUMIF($C$6:V$6,W$5,$C50:V50)</f>
        <v>232802</v>
      </c>
      <c r="X50" s="21">
        <f ca="1">SUMIF($C$6:W$6,X$5,$C50:W50)</f>
        <v>223942</v>
      </c>
      <c r="Y50" s="21">
        <f ca="1">SUM(X50-W50)</f>
        <v>-8860</v>
      </c>
      <c r="Z50" s="22">
        <f ca="1">IF(Y50=0,0,IF(W50=0,1,Y50/W50))</f>
        <v>-3.8058092284430543E-2</v>
      </c>
      <c r="AA50" s="21">
        <f>+DC50</f>
        <v>77710</v>
      </c>
      <c r="AB50" s="21">
        <f ca="1">OFFSET(DC50,0,14,1,1)</f>
        <v>75226</v>
      </c>
      <c r="AC50" s="21">
        <f ca="1">SUM(AB50-AA50)</f>
        <v>-2484</v>
      </c>
      <c r="AD50" s="22">
        <f ca="1">IF(AC50=0,0,IF(AA50=0,1,AC50/AA50))</f>
        <v>-3.1964998069746495E-2</v>
      </c>
      <c r="AE50" s="21">
        <f>SUMIF($C$6:AD$6,AE$5,$C50:AD50)</f>
        <v>310512</v>
      </c>
      <c r="AF50" s="21">
        <f ca="1">SUMIF($C$6:AE$6,AF$5,$C50:AE50)</f>
        <v>299168</v>
      </c>
      <c r="AG50" s="21">
        <f ca="1">SUM(AF50-AE50)</f>
        <v>-11344</v>
      </c>
      <c r="AH50" s="22">
        <f ca="1">IF(AG50=0,0,IF(AE50=0,1,AG50/AE50))</f>
        <v>-3.6533209666615142E-2</v>
      </c>
      <c r="AI50" s="21">
        <f>+DD50</f>
        <v>84682</v>
      </c>
      <c r="AJ50" s="21">
        <f ca="1">OFFSET(DD50,0,14,1,1)</f>
        <v>81416</v>
      </c>
      <c r="AK50" s="21">
        <f ca="1">SUM(AJ50-AI50)</f>
        <v>-3266</v>
      </c>
      <c r="AL50" s="22">
        <f ca="1">IF(AK50=0,0,IF(AI50=0,1,AK50/AI50))</f>
        <v>-3.8567818426584161E-2</v>
      </c>
      <c r="AM50" s="21">
        <f>SUMIF($C$6:AL$6,AM$5,$C50:AL50)</f>
        <v>395194</v>
      </c>
      <c r="AN50" s="21">
        <f ca="1">SUMIF($C$6:AM$6,AN$5,$C50:AM50)</f>
        <v>380584</v>
      </c>
      <c r="AO50" s="21">
        <f ca="1">SUM(AN50-AM50)</f>
        <v>-14610</v>
      </c>
      <c r="AP50" s="22">
        <f ca="1">IF(AO50=0,0,IF(AM50=0,1,AO50/AM50))</f>
        <v>-3.6969184754829271E-2</v>
      </c>
      <c r="AQ50" s="21">
        <f>+DE50</f>
        <v>84852</v>
      </c>
      <c r="AR50" s="21">
        <f ca="1">OFFSET(DE50,0,14,1,1)</f>
        <v>76862</v>
      </c>
      <c r="AS50" s="21">
        <f ca="1">SUM(AR50-AQ50)</f>
        <v>-7990</v>
      </c>
      <c r="AT50" s="22">
        <f ca="1">IF(AS50=0,0,IF(AQ50=0,1,AS50/AQ50))</f>
        <v>-9.4163956064677326E-2</v>
      </c>
      <c r="AU50" s="21">
        <f>SUMIF($C$6:AT$6,AU$5,$C50:AT50)</f>
        <v>480046</v>
      </c>
      <c r="AV50" s="21">
        <f ca="1">SUMIF($C$6:AU$6,AV$5,$C50:AU50)</f>
        <v>457446</v>
      </c>
      <c r="AW50" s="21">
        <f ca="1">SUM(AV50-AU50)</f>
        <v>-22600</v>
      </c>
      <c r="AX50" s="22">
        <f ca="1">IF(AW50=0,0,IF(AU50=0,1,AW50/AU50))</f>
        <v>-4.7078821612928763E-2</v>
      </c>
      <c r="AY50" s="21">
        <f>+DF50</f>
        <v>72526</v>
      </c>
      <c r="AZ50" s="21">
        <f ca="1">OFFSET(DF50,0,14,1,1)</f>
        <v>70424</v>
      </c>
      <c r="BA50" s="21">
        <f ca="1">SUM(AZ50-AY50)</f>
        <v>-2102</v>
      </c>
      <c r="BB50" s="22">
        <f ca="1">IF(BA50=0,0,IF(AY50=0,1,BA50/AY50))</f>
        <v>-2.898270964895348E-2</v>
      </c>
      <c r="BC50" s="21">
        <f>SUMIF($C$6:BB$6,BC$5,$C50:BB50)</f>
        <v>552572</v>
      </c>
      <c r="BD50" s="21">
        <f ca="1">SUMIF($C$6:BC$6,BD$5,$C50:BC50)</f>
        <v>527870</v>
      </c>
      <c r="BE50" s="21">
        <f ca="1">SUM(BD50-BC50)</f>
        <v>-24702</v>
      </c>
      <c r="BF50" s="22">
        <f ca="1">IF(BE50=0,0,IF(BC50=0,1,BE50/BC50))</f>
        <v>-4.4703676624946613E-2</v>
      </c>
      <c r="BG50" s="21">
        <f>+DG50</f>
        <v>82500</v>
      </c>
      <c r="BH50" s="21">
        <f ca="1">OFFSET(DG50,0,14,1,1)</f>
        <v>80370</v>
      </c>
      <c r="BI50" s="21">
        <f ca="1">SUM(BH50-BG50)</f>
        <v>-2130</v>
      </c>
      <c r="BJ50" s="22">
        <f ca="1">IF(BI50=0,0,IF(BG50=0,1,BI50/BG50))</f>
        <v>-2.5818181818181817E-2</v>
      </c>
      <c r="BK50" s="21">
        <f>SUMIF($C$6:BJ$6,BK$5,$C50:BJ50)</f>
        <v>635072</v>
      </c>
      <c r="BL50" s="21">
        <f ca="1">SUMIF($C$6:BK$6,BL$5,$C50:BK50)</f>
        <v>608240</v>
      </c>
      <c r="BM50" s="21">
        <f ca="1">SUM(BL50-BK50)</f>
        <v>-26832</v>
      </c>
      <c r="BN50" s="22">
        <f ca="1">IF(BM50=0,0,IF(BK50=0,1,BM50/BK50))</f>
        <v>-4.2250327521918776E-2</v>
      </c>
      <c r="BO50" s="21">
        <f>+DH50</f>
        <v>78354</v>
      </c>
      <c r="BP50" s="21">
        <f ca="1">OFFSET(DH50,0,14,1,1)</f>
        <v>71964</v>
      </c>
      <c r="BQ50" s="21">
        <f ca="1">SUM(BP50-BO50)</f>
        <v>-6390</v>
      </c>
      <c r="BR50" s="22">
        <f ca="1">IF(BQ50=0,0,IF(BO50=0,1,BQ50/BO50))</f>
        <v>-8.1552951987135303E-2</v>
      </c>
      <c r="BS50" s="21">
        <f>SUMIF($C$6:BR$6,BS$5,$C50:BR50)</f>
        <v>713426</v>
      </c>
      <c r="BT50" s="21">
        <f ca="1">SUMIF($C$6:BS$6,BT$5,$C50:BS50)</f>
        <v>680204</v>
      </c>
      <c r="BU50" s="21">
        <f ca="1">SUM(BT50-BS50)</f>
        <v>-33222</v>
      </c>
      <c r="BV50" s="22">
        <f ca="1">IF(BU50=0,0,IF(BS50=0,1,BU50/BS50))</f>
        <v>-4.6566847858081989E-2</v>
      </c>
      <c r="BW50" s="21">
        <f>+DI50</f>
        <v>80942</v>
      </c>
      <c r="BX50" s="21">
        <f ca="1">OFFSET(DI50,0,14,1,1)</f>
        <v>78826</v>
      </c>
      <c r="BY50" s="21">
        <f ca="1">SUM(BX50-BW50)</f>
        <v>-2116</v>
      </c>
      <c r="BZ50" s="22">
        <f ca="1">IF(BY50=0,0,IF(BW50=0,1,BY50/BW50))</f>
        <v>-2.6142175879024485E-2</v>
      </c>
      <c r="CA50" s="21">
        <f>SUMIF($C$6:BZ$6,CA$5,$C50:BZ50)</f>
        <v>794368</v>
      </c>
      <c r="CB50" s="21">
        <f ca="1">SUMIF($C$6:CA$6,CB$5,$C50:CA50)</f>
        <v>759030</v>
      </c>
      <c r="CC50" s="21">
        <f ca="1">SUM(CB50-CA50)</f>
        <v>-35338</v>
      </c>
      <c r="CD50" s="22">
        <f ca="1">IF(CC50=0,0,IF(CA50=0,1,CC50/CA50))</f>
        <v>-4.4485679181437317E-2</v>
      </c>
      <c r="CE50" s="21">
        <f>+DJ50</f>
        <v>77930</v>
      </c>
      <c r="CF50" s="21">
        <f ca="1">OFFSET(DJ50,0,14,1,1)</f>
        <v>73378</v>
      </c>
      <c r="CG50" s="21">
        <f ca="1">SUM(CF50-CE50)</f>
        <v>-4552</v>
      </c>
      <c r="CH50" s="22">
        <f ca="1">IF(CG50=0,0,IF(CE50=0,1,CG50/CE50))</f>
        <v>-5.8411394841524446E-2</v>
      </c>
      <c r="CI50" s="21">
        <f>SUMIF($C$6:CH$6,CI$5,$C50:CH50)</f>
        <v>872298</v>
      </c>
      <c r="CJ50" s="21">
        <f ca="1">SUMIF($C$6:CI$6,CJ$5,$C50:CI50)</f>
        <v>832408</v>
      </c>
      <c r="CK50" s="21">
        <f ca="1">SUM(CJ50-CI50)</f>
        <v>-39890</v>
      </c>
      <c r="CL50" s="22">
        <f ca="1">IF(CK50=0,0,IF(CI50=0,1,CK50/CI50))</f>
        <v>-4.5729785004665839E-2</v>
      </c>
      <c r="CM50" s="21">
        <f>+DK50</f>
        <v>69222</v>
      </c>
      <c r="CN50" s="21">
        <f ca="1">OFFSET(DK50,0,14,1,1)</f>
        <v>61178</v>
      </c>
      <c r="CO50" s="21">
        <f ca="1">SUM(CN50-CM50)</f>
        <v>-8044</v>
      </c>
      <c r="CP50" s="22">
        <f ca="1">IF(CO50=0,0,IF(CM50=0,1,CO50/CM50))</f>
        <v>-0.11620583051630984</v>
      </c>
      <c r="CQ50" s="21">
        <f>SUMIF($C$6:CP$6,CQ$5,$C50:CP50)</f>
        <v>941520</v>
      </c>
      <c r="CR50" s="21">
        <f ca="1">SUMIF($C$6:CQ$6,CR$5,$C50:CQ50)</f>
        <v>893586</v>
      </c>
      <c r="CS50" s="21">
        <f ca="1">SUM(CR50-CQ50)</f>
        <v>-47934</v>
      </c>
      <c r="CT50" s="22">
        <f ca="1">IF(CS50=0,0,IF(CQ50=0,1,CS50/CQ50))</f>
        <v>-5.091129237828193E-2</v>
      </c>
      <c r="CW50" s="12" t="s">
        <v>12</v>
      </c>
      <c r="CX50" s="81" t="s">
        <v>7</v>
      </c>
      <c r="CY50" s="16"/>
      <c r="CZ50" s="88">
        <f>SUMIF(LQB!$A$87:$A$92,'2006-2007'!CZ$7,LQB!D$87:D$92)</f>
        <v>74724</v>
      </c>
      <c r="DA50" s="88">
        <f>SUMIF(LQB!$A$87:$A$92,'2006-2007'!DA$7,LQB!E$87:E$92)</f>
        <v>72486</v>
      </c>
      <c r="DB50" s="88">
        <f>SUMIF(LQB!$A$87:$A$92,'2006-2007'!DB$7,LQB!F$87:F$92)</f>
        <v>85592</v>
      </c>
      <c r="DC50" s="88">
        <f>SUMIF(LQB!$A$87:$A$92,'2006-2007'!DC$7,LQB!G$87:G$92)</f>
        <v>77710</v>
      </c>
      <c r="DD50" s="88">
        <f>SUMIF(LQB!$A$87:$A$92,'2006-2007'!DD$7,LQB!H$87:H$92)</f>
        <v>84682</v>
      </c>
      <c r="DE50" s="88">
        <f>SUMIF(LQB!$A$87:$A$92,'2006-2007'!DE$7,LQB!I$87:I$92)</f>
        <v>84852</v>
      </c>
      <c r="DF50" s="88">
        <f>SUMIF(LQB!$A$87:$A$92,'2006-2007'!DF$7,LQB!J$87:J$92)</f>
        <v>72526</v>
      </c>
      <c r="DG50" s="88">
        <f>SUMIF(LQB!$A$87:$A$92,'2006-2007'!DG$7,LQB!K$87:K$92)</f>
        <v>82500</v>
      </c>
      <c r="DH50" s="88">
        <f>SUMIF(LQB!$A$87:$A$92,'2006-2007'!DH$7,LQB!L$87:L$92)</f>
        <v>78354</v>
      </c>
      <c r="DI50" s="88">
        <f>SUMIF(LQB!$A$87:$A$92,'2006-2007'!DI$7,LQB!M$87:M$92)</f>
        <v>80942</v>
      </c>
      <c r="DJ50" s="88">
        <f>SUMIF(LQB!$A$87:$A$92,'2006-2007'!DJ$7,LQB!N$87:N$92)</f>
        <v>77930</v>
      </c>
      <c r="DK50" s="88">
        <f>SUMIF(LQB!$A$87:$A$92,'2006-2007'!DK$7,LQB!O$87:O$92)</f>
        <v>69222</v>
      </c>
      <c r="DN50" s="88">
        <f>SUMIF(LQB!$A$87:$A$92,'2006-2007'!DN$7,LQB!D$87:D$92)</f>
        <v>75246</v>
      </c>
      <c r="DO50" s="88">
        <f>SUMIF(LQB!$A$87:$A$92,'2006-2007'!DO$7,LQB!E$87:E$92)</f>
        <v>68976</v>
      </c>
      <c r="DP50" s="88">
        <f>SUMIF(LQB!$A$87:$A$92,'2006-2007'!DP$7,LQB!F$87:F$92)</f>
        <v>79720</v>
      </c>
      <c r="DQ50" s="88">
        <f>SUMIF(LQB!$A$87:$A$92,'2006-2007'!DQ$7,LQB!G$87:G$92)</f>
        <v>75226</v>
      </c>
      <c r="DR50" s="88">
        <f>SUMIF(LQB!$A$87:$A$92,'2006-2007'!DR$7,LQB!H$87:H$92)</f>
        <v>81416</v>
      </c>
      <c r="DS50" s="88">
        <f>SUMIF(LQB!$A$87:$A$92,'2006-2007'!DS$7,LQB!I$87:I$92)</f>
        <v>76862</v>
      </c>
      <c r="DT50" s="88">
        <f>SUMIF(LQB!$A$87:$A$92,'2006-2007'!DT$7,LQB!J$87:J$92)</f>
        <v>70424</v>
      </c>
      <c r="DU50" s="88">
        <f>SUMIF(LQB!$A$87:$A$92,'2006-2007'!DU$7,LQB!K$87:K$92)</f>
        <v>80370</v>
      </c>
      <c r="DV50" s="88">
        <f>SUMIF(LQB!$A$87:$A$92,'2006-2007'!DV$7,LQB!L$87:L$92)</f>
        <v>71964</v>
      </c>
      <c r="DW50" s="88">
        <f>SUMIF(LQB!$A$87:$A$92,'2006-2007'!DW$7,LQB!M$87:M$92)</f>
        <v>78826</v>
      </c>
      <c r="DX50" s="88">
        <f>SUMIF(LQB!$A$87:$A$92,'2006-2007'!DX$7,LQB!N$87:N$92)</f>
        <v>73378</v>
      </c>
      <c r="DY50" s="88">
        <f>SUMIF(LQB!$A$87:$A$92,'2006-2007'!DY$7,LQB!O$87:O$92)</f>
        <v>61178</v>
      </c>
      <c r="DZ50"/>
    </row>
    <row r="51" spans="1:130" s="12" customFormat="1" ht="15.6">
      <c r="A51" s="100"/>
      <c r="B51" s="29" t="s">
        <v>8</v>
      </c>
      <c r="C51" s="87">
        <f>+CZ51</f>
        <v>366</v>
      </c>
      <c r="D51" s="87">
        <f ca="1">OFFSET(CZ51,0,14,1,1)</f>
        <v>476</v>
      </c>
      <c r="E51" s="87">
        <f ca="1">SUM(D51-C51)</f>
        <v>110</v>
      </c>
      <c r="F51" s="22">
        <f ca="1">IF(E51=0,0,IF(C51=0,1,E51/C51))</f>
        <v>0.30054644808743169</v>
      </c>
      <c r="G51" s="87">
        <f>SUMIF($C$6:F$6,G$5,$C51:F51)</f>
        <v>366</v>
      </c>
      <c r="H51" s="87">
        <f ca="1">SUMIF($C$6:G$6,H$5,$C51:G51)</f>
        <v>476</v>
      </c>
      <c r="I51" s="87">
        <f ca="1">SUM(H51-G51)</f>
        <v>110</v>
      </c>
      <c r="J51" s="22">
        <f ca="1">IF(I51=0,0,IF(G51=0,1,I51/G51))</f>
        <v>0.30054644808743169</v>
      </c>
      <c r="K51" s="87">
        <f>+DA51</f>
        <v>406</v>
      </c>
      <c r="L51" s="87">
        <f ca="1">OFFSET(DA51,0,14,1,1)</f>
        <v>460</v>
      </c>
      <c r="M51" s="87">
        <f ca="1">SUM(L51-K51)</f>
        <v>54</v>
      </c>
      <c r="N51" s="22">
        <f ca="1">IF(M51=0,0,IF(K51=0,1,M51/K51))</f>
        <v>0.13300492610837439</v>
      </c>
      <c r="O51" s="87">
        <f>SUMIF($C$6:N$6,O$5,$C51:N51)</f>
        <v>772</v>
      </c>
      <c r="P51" s="87">
        <f ca="1">SUMIF($C$6:O$6,P$5,$C51:O51)</f>
        <v>936</v>
      </c>
      <c r="Q51" s="87">
        <f ca="1">SUM(P51-O51)</f>
        <v>164</v>
      </c>
      <c r="R51" s="22">
        <f ca="1">IF(Q51=0,0,IF(O51=0,1,Q51/O51))</f>
        <v>0.21243523316062177</v>
      </c>
      <c r="S51" s="87">
        <f>+DB51</f>
        <v>660</v>
      </c>
      <c r="T51" s="87">
        <f ca="1">OFFSET(DB51,0,14,1,1)</f>
        <v>714</v>
      </c>
      <c r="U51" s="87">
        <f ca="1">SUM(T51-S51)</f>
        <v>54</v>
      </c>
      <c r="V51" s="22">
        <f ca="1">IF(U51=0,0,IF(S51=0,1,U51/S51))</f>
        <v>8.1818181818181818E-2</v>
      </c>
      <c r="W51" s="87">
        <f>SUMIF($C$6:V$6,W$5,$C51:V51)</f>
        <v>1432</v>
      </c>
      <c r="X51" s="87">
        <f ca="1">SUMIF($C$6:W$6,X$5,$C51:W51)</f>
        <v>1650</v>
      </c>
      <c r="Y51" s="87">
        <f ca="1">SUM(X51-W51)</f>
        <v>218</v>
      </c>
      <c r="Z51" s="22">
        <f ca="1">IF(Y51=0,0,IF(W51=0,1,Y51/W51))</f>
        <v>0.15223463687150837</v>
      </c>
      <c r="AA51" s="87">
        <f>+DC51</f>
        <v>1296</v>
      </c>
      <c r="AB51" s="87">
        <f ca="1">OFFSET(DC51,0,14,1,1)</f>
        <v>1046</v>
      </c>
      <c r="AC51" s="87">
        <f ca="1">SUM(AB51-AA51)</f>
        <v>-250</v>
      </c>
      <c r="AD51" s="22">
        <f ca="1">IF(AC51=0,0,IF(AA51=0,1,AC51/AA51))</f>
        <v>-0.19290123456790123</v>
      </c>
      <c r="AE51" s="87">
        <f>SUMIF($C$6:AD$6,AE$5,$C51:AD51)</f>
        <v>2728</v>
      </c>
      <c r="AF51" s="87">
        <f ca="1">SUMIF($C$6:AE$6,AF$5,$C51:AE51)</f>
        <v>2696</v>
      </c>
      <c r="AG51" s="87">
        <f ca="1">SUM(AF51-AE51)</f>
        <v>-32</v>
      </c>
      <c r="AH51" s="22">
        <f ca="1">IF(AG51=0,0,IF(AE51=0,1,AG51/AE51))</f>
        <v>-1.1730205278592375E-2</v>
      </c>
      <c r="AI51" s="87">
        <f>+DD51</f>
        <v>1302</v>
      </c>
      <c r="AJ51" s="87">
        <f ca="1">OFFSET(DD51,0,14,1,1)</f>
        <v>1236</v>
      </c>
      <c r="AK51" s="87">
        <f ca="1">SUM(AJ51-AI51)</f>
        <v>-66</v>
      </c>
      <c r="AL51" s="22">
        <f ca="1">IF(AK51=0,0,IF(AI51=0,1,AK51/AI51))</f>
        <v>-5.0691244239631339E-2</v>
      </c>
      <c r="AM51" s="87">
        <f>SUMIF($C$6:AL$6,AM$5,$C51:AL51)</f>
        <v>4030</v>
      </c>
      <c r="AN51" s="87">
        <f ca="1">SUMIF($C$6:AM$6,AN$5,$C51:AM51)</f>
        <v>3932</v>
      </c>
      <c r="AO51" s="87">
        <f ca="1">SUM(AN51-AM51)</f>
        <v>-98</v>
      </c>
      <c r="AP51" s="22">
        <f ca="1">IF(AO51=0,0,IF(AM51=0,1,AO51/AM51))</f>
        <v>-2.4317617866004962E-2</v>
      </c>
      <c r="AQ51" s="87">
        <f>+DE51</f>
        <v>1046</v>
      </c>
      <c r="AR51" s="87">
        <f ca="1">OFFSET(DE51,0,14,1,1)</f>
        <v>906</v>
      </c>
      <c r="AS51" s="87">
        <f ca="1">SUM(AR51-AQ51)</f>
        <v>-140</v>
      </c>
      <c r="AT51" s="22">
        <f ca="1">IF(AS51=0,0,IF(AQ51=0,1,AS51/AQ51))</f>
        <v>-0.13384321223709369</v>
      </c>
      <c r="AU51" s="87">
        <f>SUMIF($C$6:AT$6,AU$5,$C51:AT51)</f>
        <v>5076</v>
      </c>
      <c r="AV51" s="87">
        <f ca="1">SUMIF($C$6:AU$6,AV$5,$C51:AU51)</f>
        <v>4838</v>
      </c>
      <c r="AW51" s="87">
        <f ca="1">SUM(AV51-AU51)</f>
        <v>-238</v>
      </c>
      <c r="AX51" s="22">
        <f ca="1">IF(AW51=0,0,IF(AU51=0,1,AW51/AU51))</f>
        <v>-4.6887312844759652E-2</v>
      </c>
      <c r="AY51" s="87">
        <f>+DF51</f>
        <v>1348</v>
      </c>
      <c r="AZ51" s="87">
        <f ca="1">OFFSET(DF51,0,14,1,1)</f>
        <v>964</v>
      </c>
      <c r="BA51" s="87">
        <f ca="1">SUM(AZ51-AY51)</f>
        <v>-384</v>
      </c>
      <c r="BB51" s="22">
        <f ca="1">IF(BA51=0,0,IF(AY51=0,1,BA51/AY51))</f>
        <v>-0.28486646884272998</v>
      </c>
      <c r="BC51" s="87">
        <f>SUMIF($C$6:BB$6,BC$5,$C51:BB51)</f>
        <v>6424</v>
      </c>
      <c r="BD51" s="87">
        <f ca="1">SUMIF($C$6:BC$6,BD$5,$C51:BC51)</f>
        <v>5802</v>
      </c>
      <c r="BE51" s="87">
        <f ca="1">SUM(BD51-BC51)</f>
        <v>-622</v>
      </c>
      <c r="BF51" s="22">
        <f ca="1">IF(BE51=0,0,IF(BC51=0,1,BE51/BC51))</f>
        <v>-9.6824408468244083E-2</v>
      </c>
      <c r="BG51" s="87">
        <f>+DG51</f>
        <v>1068</v>
      </c>
      <c r="BH51" s="87">
        <f ca="1">OFFSET(DG51,0,14,1,1)</f>
        <v>948</v>
      </c>
      <c r="BI51" s="87">
        <f ca="1">SUM(BH51-BG51)</f>
        <v>-120</v>
      </c>
      <c r="BJ51" s="22">
        <f ca="1">IF(BI51=0,0,IF(BG51=0,1,BI51/BG51))</f>
        <v>-0.11235955056179775</v>
      </c>
      <c r="BK51" s="87">
        <f>SUMIF($C$6:BJ$6,BK$5,$C51:BJ51)</f>
        <v>7492</v>
      </c>
      <c r="BL51" s="87">
        <f ca="1">SUMIF($C$6:BK$6,BL$5,$C51:BK51)</f>
        <v>6750</v>
      </c>
      <c r="BM51" s="87">
        <f ca="1">SUM(BL51-BK51)</f>
        <v>-742</v>
      </c>
      <c r="BN51" s="22">
        <f ca="1">IF(BM51=0,0,IF(BK51=0,1,BM51/BK51))</f>
        <v>-9.9038974906567004E-2</v>
      </c>
      <c r="BO51" s="87">
        <f>+DH51</f>
        <v>990</v>
      </c>
      <c r="BP51" s="87">
        <f ca="1">OFFSET(DH51,0,14,1,1)</f>
        <v>734</v>
      </c>
      <c r="BQ51" s="87">
        <f ca="1">SUM(BP51-BO51)</f>
        <v>-256</v>
      </c>
      <c r="BR51" s="22">
        <f ca="1">IF(BQ51=0,0,IF(BO51=0,1,BQ51/BO51))</f>
        <v>-0.25858585858585859</v>
      </c>
      <c r="BS51" s="87">
        <f>SUMIF($C$6:BR$6,BS$5,$C51:BR51)</f>
        <v>8482</v>
      </c>
      <c r="BT51" s="87">
        <f ca="1">SUMIF($C$6:BS$6,BT$5,$C51:BS51)</f>
        <v>7484</v>
      </c>
      <c r="BU51" s="87">
        <f ca="1">SUM(BT51-BS51)</f>
        <v>-998</v>
      </c>
      <c r="BV51" s="22">
        <f ca="1">IF(BU51=0,0,IF(BS51=0,1,BU51/BS51))</f>
        <v>-0.11766092902617308</v>
      </c>
      <c r="BW51" s="87">
        <f>+DI51</f>
        <v>1312</v>
      </c>
      <c r="BX51" s="87">
        <f ca="1">OFFSET(DI51,0,14,1,1)</f>
        <v>764</v>
      </c>
      <c r="BY51" s="87">
        <f ca="1">SUM(BX51-BW51)</f>
        <v>-548</v>
      </c>
      <c r="BZ51" s="22">
        <f ca="1">IF(BY51=0,0,IF(BW51=0,1,BY51/BW51))</f>
        <v>-0.41768292682926828</v>
      </c>
      <c r="CA51" s="87">
        <f>SUMIF($C$6:BZ$6,CA$5,$C51:BZ51)</f>
        <v>9794</v>
      </c>
      <c r="CB51" s="87">
        <f ca="1">SUMIF($C$6:CA$6,CB$5,$C51:CA51)</f>
        <v>8248</v>
      </c>
      <c r="CC51" s="87">
        <f ca="1">SUM(CB51-CA51)</f>
        <v>-1546</v>
      </c>
      <c r="CD51" s="22">
        <f ca="1">IF(CC51=0,0,IF(CA51=0,1,CC51/CA51))</f>
        <v>-0.15785174596691853</v>
      </c>
      <c r="CE51" s="87">
        <f>+DJ51</f>
        <v>1148</v>
      </c>
      <c r="CF51" s="87">
        <f ca="1">OFFSET(DJ51,0,14,1,1)</f>
        <v>780</v>
      </c>
      <c r="CG51" s="87">
        <f ca="1">SUM(CF51-CE51)</f>
        <v>-368</v>
      </c>
      <c r="CH51" s="22">
        <f ca="1">IF(CG51=0,0,IF(CE51=0,1,CG51/CE51))</f>
        <v>-0.32055749128919858</v>
      </c>
      <c r="CI51" s="87">
        <f>SUMIF($C$6:CH$6,CI$5,$C51:CH51)</f>
        <v>10942</v>
      </c>
      <c r="CJ51" s="87">
        <f ca="1">SUMIF($C$6:CI$6,CJ$5,$C51:CI51)</f>
        <v>9028</v>
      </c>
      <c r="CK51" s="87">
        <f ca="1">SUM(CJ51-CI51)</f>
        <v>-1914</v>
      </c>
      <c r="CL51" s="22">
        <f ca="1">IF(CK51=0,0,IF(CI51=0,1,CK51/CI51))</f>
        <v>-0.17492231767501371</v>
      </c>
      <c r="CM51" s="87">
        <f>+DK51</f>
        <v>776</v>
      </c>
      <c r="CN51" s="87">
        <f ca="1">OFFSET(DK51,0,14,1,1)</f>
        <v>690</v>
      </c>
      <c r="CO51" s="87">
        <f ca="1">SUM(CN51-CM51)</f>
        <v>-86</v>
      </c>
      <c r="CP51" s="22">
        <f ca="1">IF(CO51=0,0,IF(CM51=0,1,CO51/CM51))</f>
        <v>-0.11082474226804123</v>
      </c>
      <c r="CQ51" s="87">
        <f>SUMIF($C$6:CP$6,CQ$5,$C51:CP51)</f>
        <v>11718</v>
      </c>
      <c r="CR51" s="87">
        <f ca="1">SUMIF($C$6:CQ$6,CR$5,$C51:CQ51)</f>
        <v>9718</v>
      </c>
      <c r="CS51" s="87">
        <f ca="1">SUM(CR51-CQ51)</f>
        <v>-2000</v>
      </c>
      <c r="CT51" s="22">
        <f ca="1">IF(CS51=0,0,IF(CQ51=0,1,CS51/CQ51))</f>
        <v>-0.17067759003242874</v>
      </c>
      <c r="CW51" s="12" t="s">
        <v>12</v>
      </c>
      <c r="CX51" s="81" t="s">
        <v>8</v>
      </c>
      <c r="CY51" s="16"/>
      <c r="CZ51" s="88">
        <f>SUMIF(LQB!$A$101:$A$106,'2006-2007'!CZ$7,LQB!D$101:D$106)</f>
        <v>366</v>
      </c>
      <c r="DA51" s="88">
        <f>SUMIF(LQB!$A$101:$A$106,'2006-2007'!DA$7,LQB!E$101:E$106)</f>
        <v>406</v>
      </c>
      <c r="DB51" s="88">
        <f>SUMIF(LQB!$A$101:$A$106,'2006-2007'!DB$7,LQB!F$101:F$106)</f>
        <v>660</v>
      </c>
      <c r="DC51" s="88">
        <f>SUMIF(LQB!$A$101:$A$106,'2006-2007'!DC$7,LQB!G$101:G$106)</f>
        <v>1296</v>
      </c>
      <c r="DD51" s="88">
        <f>SUMIF(LQB!$A$101:$A$106,'2006-2007'!DD$7,LQB!H$101:H$106)</f>
        <v>1302</v>
      </c>
      <c r="DE51" s="88">
        <f>SUMIF(LQB!$A$101:$A$106,'2006-2007'!DE$7,LQB!I$101:I$106)</f>
        <v>1046</v>
      </c>
      <c r="DF51" s="88">
        <f>SUMIF(LQB!$A$101:$A$106,'2006-2007'!DF$7,LQB!J$101:J$106)</f>
        <v>1348</v>
      </c>
      <c r="DG51" s="88">
        <f>SUMIF(LQB!$A$101:$A$106,'2006-2007'!DG$7,LQB!K$101:K$106)</f>
        <v>1068</v>
      </c>
      <c r="DH51" s="88">
        <f>SUMIF(LQB!$A$101:$A$106,'2006-2007'!DH$7,LQB!L$101:L$106)</f>
        <v>990</v>
      </c>
      <c r="DI51" s="88">
        <f>SUMIF(LQB!$A$101:$A$106,'2006-2007'!DI$7,LQB!M$101:M$106)</f>
        <v>1312</v>
      </c>
      <c r="DJ51" s="88">
        <f>SUMIF(LQB!$A$101:$A$106,'2006-2007'!DJ$7,LQB!N$101:N$106)</f>
        <v>1148</v>
      </c>
      <c r="DK51" s="88">
        <f>SUMIF(LQB!$A$101:$A$106,'2006-2007'!DK$7,LQB!O$101:O$106)</f>
        <v>776</v>
      </c>
      <c r="DN51" s="88">
        <f>SUMIF(LQB!$A$101:$A$106,'2006-2007'!DN$7,LQB!D$101:D$106)</f>
        <v>476</v>
      </c>
      <c r="DO51" s="88">
        <f>SUMIF(LQB!$A$101:$A$106,'2006-2007'!DO$7,LQB!E$101:E$106)</f>
        <v>460</v>
      </c>
      <c r="DP51" s="88">
        <f>SUMIF(LQB!$A$101:$A$106,'2006-2007'!DP$7,LQB!F$101:F$106)</f>
        <v>714</v>
      </c>
      <c r="DQ51" s="88">
        <f>SUMIF(LQB!$A$101:$A$106,'2006-2007'!DQ$7,LQB!G$101:G$106)</f>
        <v>1046</v>
      </c>
      <c r="DR51" s="88">
        <f>SUMIF(LQB!$A$101:$A$106,'2006-2007'!DR$7,LQB!H$101:H$106)</f>
        <v>1236</v>
      </c>
      <c r="DS51" s="88">
        <f>SUMIF(LQB!$A$101:$A$106,'2006-2007'!DS$7,LQB!I$101:I$106)</f>
        <v>906</v>
      </c>
      <c r="DT51" s="88">
        <f>SUMIF(LQB!$A$101:$A$106,'2006-2007'!DT$7,LQB!J$101:J$106)</f>
        <v>964</v>
      </c>
      <c r="DU51" s="88">
        <f>SUMIF(LQB!$A$101:$A$106,'2006-2007'!DU$7,LQB!K$101:K$106)</f>
        <v>948</v>
      </c>
      <c r="DV51" s="88">
        <f>SUMIF(LQB!$A$101:$A$106,'2006-2007'!DV$7,LQB!L$101:L$106)</f>
        <v>734</v>
      </c>
      <c r="DW51" s="88">
        <f>SUMIF(LQB!$A$101:$A$106,'2006-2007'!DW$7,LQB!M$101:M$106)</f>
        <v>764</v>
      </c>
      <c r="DX51" s="88">
        <f>SUMIF(LQB!$A$101:$A$106,'2006-2007'!DX$7,LQB!N$101:N$106)</f>
        <v>780</v>
      </c>
      <c r="DY51" s="88">
        <f>SUMIF(LQB!$A$101:$A$106,'2006-2007'!DY$7,LQB!O$101:O$106)</f>
        <v>690</v>
      </c>
      <c r="DZ51"/>
    </row>
    <row r="52" spans="1:130" s="16" customFormat="1" ht="15.6">
      <c r="A52" s="90"/>
      <c r="B52" s="27" t="s">
        <v>9</v>
      </c>
      <c r="C52" s="14">
        <f>+SUM(C49:C51)</f>
        <v>268017</v>
      </c>
      <c r="D52" s="14">
        <f ca="1">+SUM(D49:D51)</f>
        <v>260903</v>
      </c>
      <c r="E52" s="14">
        <f ca="1">SUM(E49:E51)</f>
        <v>-7114</v>
      </c>
      <c r="F52" s="15">
        <f ca="1">IF(E52=0,0,IF(C52=0,1,E52/C52))</f>
        <v>-2.6543092415779596E-2</v>
      </c>
      <c r="G52" s="14">
        <f>SUM(G49:G51)</f>
        <v>268017</v>
      </c>
      <c r="H52" s="14">
        <f ca="1">SUM(H49:H51)</f>
        <v>260903</v>
      </c>
      <c r="I52" s="14">
        <f ca="1">SUM(I49:I51)</f>
        <v>-7114</v>
      </c>
      <c r="J52" s="15">
        <f ca="1">IF(I52=0,0,IF(G52=0,1,I52/G52))</f>
        <v>-2.6543092415779596E-2</v>
      </c>
      <c r="K52" s="14">
        <f>+SUM(K49:K51)</f>
        <v>248828</v>
      </c>
      <c r="L52" s="14">
        <f ca="1">+SUM(L49:L51)</f>
        <v>227277</v>
      </c>
      <c r="M52" s="14">
        <f ca="1">SUM(M49:M51)</f>
        <v>-21551</v>
      </c>
      <c r="N52" s="15">
        <f ca="1">IF(M52=0,0,IF(K52=0,1,M52/K52))</f>
        <v>-8.6610027810375037E-2</v>
      </c>
      <c r="O52" s="14">
        <f>SUM(O49:O51)</f>
        <v>516845</v>
      </c>
      <c r="P52" s="14">
        <f ca="1">SUM(P49:P51)</f>
        <v>488180</v>
      </c>
      <c r="Q52" s="14">
        <f ca="1">SUM(Q49:Q51)</f>
        <v>-28665</v>
      </c>
      <c r="R52" s="15">
        <f ca="1">IF(Q52=0,0,IF(O52=0,1,Q52/O52))</f>
        <v>-5.5461501997697567E-2</v>
      </c>
      <c r="S52" s="14">
        <f>+SUM(S49:S51)</f>
        <v>319238</v>
      </c>
      <c r="T52" s="14">
        <f ca="1">+SUM(T49:T51)</f>
        <v>309413</v>
      </c>
      <c r="U52" s="14">
        <f ca="1">SUM(U49:U51)</f>
        <v>-9825</v>
      </c>
      <c r="V52" s="15">
        <f ca="1">IF(U52=0,0,IF(S52=0,1,U52/S52))</f>
        <v>-3.077641132947832E-2</v>
      </c>
      <c r="W52" s="14">
        <f>SUM(W49:W51)</f>
        <v>836083</v>
      </c>
      <c r="X52" s="14">
        <f ca="1">SUM(X49:X51)</f>
        <v>797593</v>
      </c>
      <c r="Y52" s="14">
        <f ca="1">SUM(Y49:Y51)</f>
        <v>-38490</v>
      </c>
      <c r="Z52" s="15">
        <f ca="1">IF(Y52=0,0,IF(W52=0,1,Y52/W52))</f>
        <v>-4.6036099286793294E-2</v>
      </c>
      <c r="AA52" s="14">
        <f>+SUM(AA49:AA51)</f>
        <v>338719</v>
      </c>
      <c r="AB52" s="14">
        <f ca="1">+SUM(AB49:AB51)</f>
        <v>310900</v>
      </c>
      <c r="AC52" s="14">
        <f ca="1">SUM(AC49:AC51)</f>
        <v>-27819</v>
      </c>
      <c r="AD52" s="15">
        <f ca="1">IF(AC52=0,0,IF(AA52=0,1,AC52/AA52))</f>
        <v>-8.2130025183116392E-2</v>
      </c>
      <c r="AE52" s="14">
        <f>SUM(AE49:AE51)</f>
        <v>1174802</v>
      </c>
      <c r="AF52" s="14">
        <f ca="1">SUM(AF49:AF51)</f>
        <v>1108493</v>
      </c>
      <c r="AG52" s="14">
        <f ca="1">SUM(AG49:AG51)</f>
        <v>-66309</v>
      </c>
      <c r="AH52" s="15">
        <f ca="1">IF(AG52=0,0,IF(AE52=0,1,AG52/AE52))</f>
        <v>-5.6442702685218442E-2</v>
      </c>
      <c r="AI52" s="14">
        <f>+SUM(AI49:AI51)</f>
        <v>370763</v>
      </c>
      <c r="AJ52" s="14">
        <f ca="1">+SUM(AJ49:AJ51)</f>
        <v>356352</v>
      </c>
      <c r="AK52" s="14">
        <f ca="1">SUM(AK49:AK51)</f>
        <v>-14411</v>
      </c>
      <c r="AL52" s="15">
        <f ca="1">IF(AK52=0,0,IF(AI52=0,1,AK52/AI52))</f>
        <v>-3.8868495507912063E-2</v>
      </c>
      <c r="AM52" s="14">
        <f>SUM(AM49:AM51)</f>
        <v>1545565</v>
      </c>
      <c r="AN52" s="14">
        <f ca="1">SUM(AN49:AN51)</f>
        <v>1464845</v>
      </c>
      <c r="AO52" s="14">
        <f ca="1">SUM(AO49:AO51)</f>
        <v>-80720</v>
      </c>
      <c r="AP52" s="15">
        <f ca="1">IF(AO52=0,0,IF(AM52=0,1,AO52/AM52))</f>
        <v>-5.2226855551206194E-2</v>
      </c>
      <c r="AQ52" s="14">
        <f>+SUM(AQ49:AQ51)</f>
        <v>370225</v>
      </c>
      <c r="AR52" s="14">
        <f ca="1">+SUM(AR49:AR51)</f>
        <v>359930</v>
      </c>
      <c r="AS52" s="14">
        <f ca="1">SUM(AS49:AS51)</f>
        <v>-10295</v>
      </c>
      <c r="AT52" s="15">
        <f ca="1">IF(AS52=0,0,IF(AQ52=0,1,AS52/AQ52))</f>
        <v>-2.7807414410155985E-2</v>
      </c>
      <c r="AU52" s="14">
        <f>SUM(AU49:AU51)</f>
        <v>1915790</v>
      </c>
      <c r="AV52" s="14">
        <f ca="1">SUM(AV49:AV51)</f>
        <v>1824775</v>
      </c>
      <c r="AW52" s="14">
        <f ca="1">SUM(AW49:AW51)</f>
        <v>-91015</v>
      </c>
      <c r="AX52" s="15">
        <f ca="1">IF(AW52=0,0,IF(AU52=0,1,AW52/AU52))</f>
        <v>-4.7507816618731699E-2</v>
      </c>
      <c r="AY52" s="14">
        <f>+SUM(AY49:AY51)</f>
        <v>428938</v>
      </c>
      <c r="AZ52" s="14">
        <f ca="1">+SUM(AZ49:AZ51)</f>
        <v>407250</v>
      </c>
      <c r="BA52" s="14">
        <f ca="1">SUM(BA49:BA51)</f>
        <v>-21688</v>
      </c>
      <c r="BB52" s="15">
        <f ca="1">IF(BA52=0,0,IF(AY52=0,1,BA52/AY52))</f>
        <v>-5.0562085895863737E-2</v>
      </c>
      <c r="BC52" s="14">
        <f>SUM(BC49:BC51)</f>
        <v>2344728</v>
      </c>
      <c r="BD52" s="14">
        <f ca="1">SUM(BD49:BD51)</f>
        <v>2232025</v>
      </c>
      <c r="BE52" s="14">
        <f ca="1">SUM(BE49:BE51)</f>
        <v>-112703</v>
      </c>
      <c r="BF52" s="15">
        <f ca="1">IF(BE52=0,0,IF(BC52=0,1,BE52/BC52))</f>
        <v>-4.8066556120795245E-2</v>
      </c>
      <c r="BG52" s="14">
        <f>+SUM(BG49:BG51)</f>
        <v>440736</v>
      </c>
      <c r="BH52" s="14">
        <f ca="1">+SUM(BH49:BH51)</f>
        <v>437739</v>
      </c>
      <c r="BI52" s="14">
        <f ca="1">SUM(BI49:BI51)</f>
        <v>-2997</v>
      </c>
      <c r="BJ52" s="15">
        <f ca="1">IF(BI52=0,0,IF(BG52=0,1,BI52/BG52))</f>
        <v>-6.7999891091265518E-3</v>
      </c>
      <c r="BK52" s="14">
        <f>SUM(BK49:BK51)</f>
        <v>2785464</v>
      </c>
      <c r="BL52" s="14">
        <f ca="1">SUM(BL49:BL51)</f>
        <v>2669764</v>
      </c>
      <c r="BM52" s="14">
        <f ca="1">SUM(BM49:BM51)</f>
        <v>-115700</v>
      </c>
      <c r="BN52" s="15">
        <f ca="1">IF(BM52=0,0,IF(BK52=0,1,BM52/BK52))</f>
        <v>-4.15370652788907E-2</v>
      </c>
      <c r="BO52" s="14">
        <f>+SUM(BO49:BO51)</f>
        <v>344802</v>
      </c>
      <c r="BP52" s="14">
        <f ca="1">+SUM(BP49:BP51)</f>
        <v>352862</v>
      </c>
      <c r="BQ52" s="14">
        <f ca="1">SUM(BQ49:BQ51)</f>
        <v>8060</v>
      </c>
      <c r="BR52" s="15">
        <f ca="1">IF(BQ52=0,0,IF(BO52=0,1,BQ52/BO52))</f>
        <v>2.3375734479498377E-2</v>
      </c>
      <c r="BS52" s="14">
        <f>SUM(BS49:BS51)</f>
        <v>3130266</v>
      </c>
      <c r="BT52" s="14">
        <f ca="1">SUM(BT49:BT51)</f>
        <v>3022626</v>
      </c>
      <c r="BU52" s="14">
        <f ca="1">SUM(BU49:BU51)</f>
        <v>-107640</v>
      </c>
      <c r="BV52" s="15">
        <f ca="1">IF(BU52=0,0,IF(BS52=0,1,BU52/BS52))</f>
        <v>-3.4386854024546158E-2</v>
      </c>
      <c r="BW52" s="14">
        <f>+SUM(BW49:BW51)</f>
        <v>322722</v>
      </c>
      <c r="BX52" s="14">
        <f ca="1">+SUM(BX49:BX51)</f>
        <v>351038</v>
      </c>
      <c r="BY52" s="14">
        <f ca="1">SUM(BY49:BY51)</f>
        <v>28316</v>
      </c>
      <c r="BZ52" s="15">
        <f ca="1">IF(BY52=0,0,IF(BW52=0,1,BY52/BW52))</f>
        <v>8.7741151827269284E-2</v>
      </c>
      <c r="CA52" s="14">
        <f>SUM(CA49:CA51)</f>
        <v>3452988</v>
      </c>
      <c r="CB52" s="14">
        <f ca="1">SUM(CB49:CB51)</f>
        <v>3373664</v>
      </c>
      <c r="CC52" s="14">
        <f ca="1">SUM(CC49:CC51)</f>
        <v>-79324</v>
      </c>
      <c r="CD52" s="15">
        <f ca="1">IF(CC52=0,0,IF(CA52=0,1,CC52/CA52))</f>
        <v>-2.2972567527022973E-2</v>
      </c>
      <c r="CE52" s="14">
        <f>+SUM(CE49:CE51)</f>
        <v>316519</v>
      </c>
      <c r="CF52" s="14">
        <f ca="1">+SUM(CF49:CF51)</f>
        <v>327749</v>
      </c>
      <c r="CG52" s="14">
        <f ca="1">SUM(CG49:CG51)</f>
        <v>11230</v>
      </c>
      <c r="CH52" s="15">
        <f ca="1">IF(CG52=0,0,IF(CE52=0,1,CG52/CE52))</f>
        <v>3.5479702640283835E-2</v>
      </c>
      <c r="CI52" s="14">
        <f>SUM(CI49:CI51)</f>
        <v>3769507</v>
      </c>
      <c r="CJ52" s="14">
        <f ca="1">SUM(CJ49:CJ51)</f>
        <v>3701413</v>
      </c>
      <c r="CK52" s="14">
        <f ca="1">SUM(CK49:CK51)</f>
        <v>-68094</v>
      </c>
      <c r="CL52" s="15">
        <f ca="1">IF(CK52=0,0,IF(CI52=0,1,CK52/CI52))</f>
        <v>-1.8064431237294426E-2</v>
      </c>
      <c r="CM52" s="14">
        <f>+SUM(CM49:CM51)</f>
        <v>307799</v>
      </c>
      <c r="CN52" s="14">
        <f ca="1">+SUM(CN49:CN51)</f>
        <v>282243</v>
      </c>
      <c r="CO52" s="14">
        <f ca="1">SUM(CO49:CO51)</f>
        <v>-25556</v>
      </c>
      <c r="CP52" s="15">
        <f ca="1">IF(CO52=0,0,IF(CM52=0,1,CO52/CM52))</f>
        <v>-8.3028209968193531E-2</v>
      </c>
      <c r="CQ52" s="14">
        <f>SUM(CQ49:CQ51)</f>
        <v>4077306</v>
      </c>
      <c r="CR52" s="14">
        <f ca="1">SUM(CR49:CR51)</f>
        <v>3983656</v>
      </c>
      <c r="CS52" s="14">
        <f ca="1">SUM(CS49:CS51)</f>
        <v>-93650</v>
      </c>
      <c r="CT52" s="15">
        <f ca="1">IF(CS52=0,0,IF(CQ52=0,1,CS52/CQ52))</f>
        <v>-2.2968597402304364E-2</v>
      </c>
      <c r="CW52" s="12"/>
      <c r="CX52" s="12"/>
      <c r="CZ52" s="89"/>
      <c r="DA52" s="89"/>
      <c r="DB52" s="89"/>
      <c r="DC52" s="89"/>
      <c r="DD52" s="89"/>
      <c r="DE52" s="89"/>
      <c r="DF52" s="89"/>
      <c r="DG52" s="89"/>
      <c r="DH52" s="89"/>
      <c r="DI52" s="89"/>
      <c r="DJ52" s="89"/>
      <c r="DK52" s="89"/>
      <c r="DL52" s="12"/>
      <c r="DM52" s="12"/>
      <c r="DN52" s="89"/>
      <c r="DO52" s="89"/>
      <c r="DP52" s="89"/>
      <c r="DQ52" s="89"/>
      <c r="DR52" s="89"/>
      <c r="DS52" s="89"/>
      <c r="DT52" s="89"/>
      <c r="DU52" s="89"/>
      <c r="DV52" s="89"/>
      <c r="DW52" s="89"/>
      <c r="DX52" s="89"/>
      <c r="DY52" s="89"/>
      <c r="DZ52"/>
    </row>
    <row r="53" spans="1:130" s="12" customFormat="1" ht="15.6">
      <c r="A53" s="91"/>
      <c r="B53" s="28"/>
      <c r="C53" s="9"/>
      <c r="D53" s="9"/>
      <c r="E53" s="10"/>
      <c r="F53" s="11"/>
      <c r="G53" s="9"/>
      <c r="H53" s="13"/>
      <c r="I53" s="10"/>
      <c r="J53" s="11"/>
      <c r="K53" s="9"/>
      <c r="L53" s="9"/>
      <c r="M53" s="10"/>
      <c r="N53" s="11"/>
      <c r="O53" s="9"/>
      <c r="P53" s="13"/>
      <c r="Q53" s="10"/>
      <c r="R53" s="11"/>
      <c r="S53" s="9"/>
      <c r="T53" s="9"/>
      <c r="U53" s="10"/>
      <c r="V53" s="11"/>
      <c r="W53" s="9"/>
      <c r="X53" s="13"/>
      <c r="Y53" s="10"/>
      <c r="Z53" s="11"/>
      <c r="AA53" s="9"/>
      <c r="AB53" s="9"/>
      <c r="AC53" s="10"/>
      <c r="AD53" s="11"/>
      <c r="AE53" s="9"/>
      <c r="AF53" s="13"/>
      <c r="AG53" s="10"/>
      <c r="AH53" s="11"/>
      <c r="AI53" s="9"/>
      <c r="AJ53" s="9"/>
      <c r="AK53" s="10"/>
      <c r="AL53" s="11"/>
      <c r="AM53" s="9"/>
      <c r="AN53" s="13"/>
      <c r="AO53" s="10"/>
      <c r="AP53" s="11"/>
      <c r="AQ53" s="9"/>
      <c r="AR53" s="9"/>
      <c r="AS53" s="10"/>
      <c r="AT53" s="11"/>
      <c r="AU53" s="9"/>
      <c r="AV53" s="13"/>
      <c r="AW53" s="10"/>
      <c r="AX53" s="11"/>
      <c r="AY53" s="9"/>
      <c r="AZ53" s="9"/>
      <c r="BA53" s="10"/>
      <c r="BB53" s="11"/>
      <c r="BC53" s="9"/>
      <c r="BD53" s="13"/>
      <c r="BE53" s="10"/>
      <c r="BF53" s="11"/>
      <c r="BG53" s="9"/>
      <c r="BH53" s="9"/>
      <c r="BI53" s="10"/>
      <c r="BJ53" s="11"/>
      <c r="BK53" s="9"/>
      <c r="BL53" s="13"/>
      <c r="BM53" s="10"/>
      <c r="BN53" s="11"/>
      <c r="BO53" s="9"/>
      <c r="BP53" s="9"/>
      <c r="BQ53" s="10"/>
      <c r="BR53" s="11"/>
      <c r="BS53" s="9"/>
      <c r="BT53" s="13"/>
      <c r="BU53" s="10"/>
      <c r="BV53" s="11"/>
      <c r="BW53" s="9"/>
      <c r="BX53" s="9"/>
      <c r="BY53" s="10"/>
      <c r="BZ53" s="11"/>
      <c r="CA53" s="9"/>
      <c r="CB53" s="13"/>
      <c r="CC53" s="10"/>
      <c r="CD53" s="11"/>
      <c r="CE53" s="9"/>
      <c r="CF53" s="9"/>
      <c r="CG53" s="10"/>
      <c r="CH53" s="11"/>
      <c r="CI53" s="9"/>
      <c r="CJ53" s="13"/>
      <c r="CK53" s="10"/>
      <c r="CL53" s="11"/>
      <c r="CM53" s="9"/>
      <c r="CN53" s="9"/>
      <c r="CO53" s="10"/>
      <c r="CP53" s="11"/>
      <c r="CQ53" s="9"/>
      <c r="CR53" s="13"/>
      <c r="CS53" s="10"/>
      <c r="CT53" s="11"/>
      <c r="CY53" s="16"/>
      <c r="CZ53" s="89"/>
      <c r="DA53" s="89"/>
      <c r="DB53" s="89"/>
      <c r="DC53" s="89"/>
      <c r="DD53" s="89"/>
      <c r="DE53" s="89"/>
      <c r="DF53" s="89"/>
      <c r="DG53" s="89"/>
      <c r="DH53" s="89"/>
      <c r="DI53" s="89"/>
      <c r="DJ53" s="89"/>
      <c r="DK53" s="89"/>
      <c r="DN53" s="89"/>
      <c r="DO53" s="89"/>
      <c r="DP53" s="89"/>
      <c r="DQ53" s="89"/>
      <c r="DR53" s="89"/>
      <c r="DS53" s="89"/>
      <c r="DT53" s="89"/>
      <c r="DU53" s="89"/>
      <c r="DV53" s="89"/>
      <c r="DW53" s="89"/>
      <c r="DX53" s="89"/>
      <c r="DY53" s="89"/>
      <c r="DZ53"/>
    </row>
    <row r="54" spans="1:130" s="12" customFormat="1" ht="15" customHeight="1">
      <c r="A54" s="99"/>
      <c r="B54" s="31" t="s">
        <v>6</v>
      </c>
      <c r="C54" s="87">
        <f>+CZ54</f>
        <v>208257</v>
      </c>
      <c r="D54" s="21">
        <f ca="1">OFFSET(CZ54,0,14,1,1)</f>
        <v>185285</v>
      </c>
      <c r="E54" s="21">
        <f ca="1">SUM(D54-C54)</f>
        <v>-22972</v>
      </c>
      <c r="F54" s="22">
        <f ca="1">IF(E54=0,0,IF(C54=0,1,E54/C54))</f>
        <v>-0.11030601612430795</v>
      </c>
      <c r="G54" s="21">
        <f>SUMIF($C$6:F$6,G$5,$C54:F54)</f>
        <v>208257</v>
      </c>
      <c r="H54" s="21">
        <f ca="1">SUMIF($C$6:G$6,H$5,$C54:G54)</f>
        <v>185285</v>
      </c>
      <c r="I54" s="21">
        <f ca="1">SUM(H54-G54)</f>
        <v>-22972</v>
      </c>
      <c r="J54" s="22">
        <f ca="1">IF(I54=0,0,IF(G54=0,1,I54/G54))</f>
        <v>-0.11030601612430795</v>
      </c>
      <c r="K54" s="21">
        <f>+DA54</f>
        <v>189759</v>
      </c>
      <c r="L54" s="21">
        <f ca="1">OFFSET(DA54,0,14,1,1)</f>
        <v>162343</v>
      </c>
      <c r="M54" s="21">
        <f ca="1">SUM(L54-K54)</f>
        <v>-27416</v>
      </c>
      <c r="N54" s="22">
        <f ca="1">IF(M54=0,0,IF(K54=0,1,M54/K54))</f>
        <v>-0.1444779957735865</v>
      </c>
      <c r="O54" s="21">
        <f>SUMIF($C$6:N$6,O$5,$C54:N54)</f>
        <v>398016</v>
      </c>
      <c r="P54" s="21">
        <f ca="1">SUMIF($C$6:O$6,P$5,$C54:O54)</f>
        <v>347628</v>
      </c>
      <c r="Q54" s="21">
        <f ca="1">SUM(P54-O54)</f>
        <v>-50388</v>
      </c>
      <c r="R54" s="22">
        <f ca="1">IF(Q54=0,0,IF(O54=0,1,Q54/O54))</f>
        <v>-0.1265979257115292</v>
      </c>
      <c r="S54" s="21">
        <f>+DB54</f>
        <v>236954</v>
      </c>
      <c r="T54" s="21">
        <f ca="1">OFFSET(DB54,0,14,1,1)</f>
        <v>217725</v>
      </c>
      <c r="U54" s="21">
        <f ca="1">SUM(T54-S54)</f>
        <v>-19229</v>
      </c>
      <c r="V54" s="22">
        <f ca="1">IF(U54=0,0,IF(S54=0,1,U54/S54))</f>
        <v>-8.1150771879774139E-2</v>
      </c>
      <c r="W54" s="21">
        <f>SUMIF($C$6:V$6,W$5,$C54:V54)</f>
        <v>634970</v>
      </c>
      <c r="X54" s="21">
        <f ca="1">SUMIF($C$6:W$6,X$5,$C54:W54)</f>
        <v>565353</v>
      </c>
      <c r="Y54" s="21">
        <f ca="1">SUM(X54-W54)</f>
        <v>-69617</v>
      </c>
      <c r="Z54" s="22">
        <f ca="1">IF(Y54=0,0,IF(W54=0,1,Y54/W54))</f>
        <v>-0.10963825062601383</v>
      </c>
      <c r="AA54" s="21">
        <f>+DC54</f>
        <v>260954</v>
      </c>
      <c r="AB54" s="21">
        <f ca="1">OFFSET(DC54,0,14,1,1)</f>
        <v>231635</v>
      </c>
      <c r="AC54" s="21">
        <f ca="1">SUM(AB54-AA54)</f>
        <v>-29319</v>
      </c>
      <c r="AD54" s="22">
        <f ca="1">IF(AC54=0,0,IF(AA54=0,1,AC54/AA54))</f>
        <v>-0.11235313503529358</v>
      </c>
      <c r="AE54" s="21">
        <f>SUMIF($C$6:AD$6,AE$5,$C54:AD54)</f>
        <v>895924</v>
      </c>
      <c r="AF54" s="21">
        <f ca="1">SUMIF($C$6:AE$6,AF$5,$C54:AE54)</f>
        <v>796988</v>
      </c>
      <c r="AG54" s="21">
        <f ca="1">SUM(AF54-AE54)</f>
        <v>-98936</v>
      </c>
      <c r="AH54" s="22">
        <f ca="1">IF(AG54=0,0,IF(AE54=0,1,AG54/AE54))</f>
        <v>-0.11042900960349315</v>
      </c>
      <c r="AI54" s="21">
        <f>+DD54</f>
        <v>282330</v>
      </c>
      <c r="AJ54" s="21">
        <f ca="1">OFFSET(DD54,0,14,1,1)</f>
        <v>268273</v>
      </c>
      <c r="AK54" s="21">
        <f ca="1">SUM(AJ54-AI54)</f>
        <v>-14057</v>
      </c>
      <c r="AL54" s="22">
        <f ca="1">IF(AK54=0,0,IF(AI54=0,1,AK54/AI54))</f>
        <v>-4.9789253710197288E-2</v>
      </c>
      <c r="AM54" s="21">
        <f>SUMIF($C$6:AL$6,AM$5,$C54:AL54)</f>
        <v>1178254</v>
      </c>
      <c r="AN54" s="21">
        <f ca="1">SUMIF($C$6:AM$6,AN$5,$C54:AM54)</f>
        <v>1065261</v>
      </c>
      <c r="AO54" s="21">
        <f ca="1">SUM(AN54-AM54)</f>
        <v>-112993</v>
      </c>
      <c r="AP54" s="22">
        <f ca="1">IF(AO54=0,0,IF(AM54=0,1,AO54/AM54))</f>
        <v>-9.5898677195239743E-2</v>
      </c>
      <c r="AQ54" s="21">
        <f>+DE54</f>
        <v>304876</v>
      </c>
      <c r="AR54" s="21">
        <f ca="1">OFFSET(DE54,0,14,1,1)</f>
        <v>302990</v>
      </c>
      <c r="AS54" s="21">
        <f ca="1">SUM(AR54-AQ54)</f>
        <v>-1886</v>
      </c>
      <c r="AT54" s="22">
        <f ca="1">IF(AS54=0,0,IF(AQ54=0,1,AS54/AQ54))</f>
        <v>-6.1861215707369552E-3</v>
      </c>
      <c r="AU54" s="21">
        <f>SUMIF($C$6:AT$6,AU$5,$C54:AT54)</f>
        <v>1483130</v>
      </c>
      <c r="AV54" s="21">
        <f ca="1">SUMIF($C$6:AU$6,AV$5,$C54:AU54)</f>
        <v>1368251</v>
      </c>
      <c r="AW54" s="21">
        <f ca="1">SUM(AV54-AU54)</f>
        <v>-114879</v>
      </c>
      <c r="AX54" s="22">
        <f ca="1">IF(AW54=0,0,IF(AU54=0,1,AW54/AU54))</f>
        <v>-7.7457134573503339E-2</v>
      </c>
      <c r="AY54" s="21">
        <f>+DF54</f>
        <v>399140</v>
      </c>
      <c r="AZ54" s="21">
        <f ca="1">OFFSET(DF54,0,14,1,1)</f>
        <v>371347</v>
      </c>
      <c r="BA54" s="21">
        <f ca="1">SUM(AZ54-AY54)</f>
        <v>-27793</v>
      </c>
      <c r="BB54" s="22">
        <f ca="1">IF(BA54=0,0,IF(AY54=0,1,BA54/AY54))</f>
        <v>-6.9632209249887264E-2</v>
      </c>
      <c r="BC54" s="21">
        <f>SUMIF($C$6:BB$6,BC$5,$C54:BB54)</f>
        <v>1882270</v>
      </c>
      <c r="BD54" s="21">
        <f ca="1">SUMIF($C$6:BC$6,BD$5,$C54:BC54)</f>
        <v>1739598</v>
      </c>
      <c r="BE54" s="21">
        <f ca="1">SUM(BD54-BC54)</f>
        <v>-142672</v>
      </c>
      <c r="BF54" s="22">
        <f ca="1">IF(BE54=0,0,IF(BC54=0,1,BE54/BC54))</f>
        <v>-7.5797839842318054E-2</v>
      </c>
      <c r="BG54" s="21">
        <f>+DG54</f>
        <v>398117</v>
      </c>
      <c r="BH54" s="21">
        <f ca="1">OFFSET(DG54,0,14,1,1)</f>
        <v>386706</v>
      </c>
      <c r="BI54" s="21">
        <f ca="1">SUM(BH54-BG54)</f>
        <v>-11411</v>
      </c>
      <c r="BJ54" s="22">
        <f ca="1">IF(BI54=0,0,IF(BG54=0,1,BI54/BG54))</f>
        <v>-2.8662428381606413E-2</v>
      </c>
      <c r="BK54" s="21">
        <f>SUMIF($C$6:BJ$6,BK$5,$C54:BJ54)</f>
        <v>2280387</v>
      </c>
      <c r="BL54" s="21">
        <f ca="1">SUMIF($C$6:BK$6,BL$5,$C54:BK54)</f>
        <v>2126304</v>
      </c>
      <c r="BM54" s="21">
        <f ca="1">SUM(BL54-BK54)</f>
        <v>-154083</v>
      </c>
      <c r="BN54" s="22">
        <f ca="1">IF(BM54=0,0,IF(BK54=0,1,BM54/BK54))</f>
        <v>-6.756879424413488E-2</v>
      </c>
      <c r="BO54" s="21">
        <f>+DH54</f>
        <v>292376</v>
      </c>
      <c r="BP54" s="21">
        <f ca="1">OFFSET(DH54,0,14,1,1)</f>
        <v>298258</v>
      </c>
      <c r="BQ54" s="21">
        <f ca="1">SUM(BP54-BO54)</f>
        <v>5882</v>
      </c>
      <c r="BR54" s="22">
        <f ca="1">IF(BQ54=0,0,IF(BO54=0,1,BQ54/BO54))</f>
        <v>2.0117930336279313E-2</v>
      </c>
      <c r="BS54" s="21">
        <f>SUMIF($C$6:BR$6,BS$5,$C54:BR54)</f>
        <v>2572763</v>
      </c>
      <c r="BT54" s="21">
        <f ca="1">SUMIF($C$6:BS$6,BT$5,$C54:BS54)</f>
        <v>2424562</v>
      </c>
      <c r="BU54" s="21">
        <f ca="1">SUM(BT54-BS54)</f>
        <v>-148201</v>
      </c>
      <c r="BV54" s="22">
        <f ca="1">IF(BU54=0,0,IF(BS54=0,1,BU54/BS54))</f>
        <v>-5.7603829035165692E-2</v>
      </c>
      <c r="BW54" s="21">
        <f>+DI54</f>
        <v>265947</v>
      </c>
      <c r="BX54" s="21">
        <f ca="1">OFFSET(DI54,0,14,1,1)</f>
        <v>299568</v>
      </c>
      <c r="BY54" s="21">
        <f ca="1">SUM(BX54-BW54)</f>
        <v>33621</v>
      </c>
      <c r="BZ54" s="22">
        <f ca="1">IF(BY54=0,0,IF(BW54=0,1,BY54/BW54))</f>
        <v>0.12641992577468442</v>
      </c>
      <c r="CA54" s="21">
        <f>SUMIF($C$6:BZ$6,CA$5,$C54:BZ54)</f>
        <v>2838710</v>
      </c>
      <c r="CB54" s="21">
        <f ca="1">SUMIF($C$6:CA$6,CB$5,$C54:CA54)</f>
        <v>2724130</v>
      </c>
      <c r="CC54" s="21">
        <f ca="1">SUM(CB54-CA54)</f>
        <v>-114580</v>
      </c>
      <c r="CD54" s="22">
        <f ca="1">IF(CC54=0,0,IF(CA54=0,1,CC54/CA54))</f>
        <v>-4.0363404504158581E-2</v>
      </c>
      <c r="CE54" s="21">
        <f>+DJ54</f>
        <v>242051</v>
      </c>
      <c r="CF54" s="21">
        <f ca="1">OFFSET(DJ54,0,14,1,1)</f>
        <v>272081</v>
      </c>
      <c r="CG54" s="21">
        <f ca="1">SUM(CF54-CE54)</f>
        <v>30030</v>
      </c>
      <c r="CH54" s="22">
        <f ca="1">IF(CG54=0,0,IF(CE54=0,1,CG54/CE54))</f>
        <v>0.12406476321105883</v>
      </c>
      <c r="CI54" s="21">
        <f>SUMIF($C$6:CH$6,CI$5,$C54:CH54)</f>
        <v>3080761</v>
      </c>
      <c r="CJ54" s="21">
        <f ca="1">SUMIF($C$6:CI$6,CJ$5,$C54:CI54)</f>
        <v>2996211</v>
      </c>
      <c r="CK54" s="21">
        <f ca="1">SUM(CJ54-CI54)</f>
        <v>-84550</v>
      </c>
      <c r="CL54" s="22">
        <f ca="1">IF(CK54=0,0,IF(CI54=0,1,CK54/CI54))</f>
        <v>-2.7444517766876432E-2</v>
      </c>
      <c r="CM54" s="21">
        <f>+DK54</f>
        <v>233518</v>
      </c>
      <c r="CN54" s="21">
        <f ca="1">OFFSET(DK54,0,14,1,1)</f>
        <v>221629</v>
      </c>
      <c r="CO54" s="21">
        <f ca="1">SUM(CN54-CM54)</f>
        <v>-11889</v>
      </c>
      <c r="CP54" s="22">
        <f ca="1">IF(CO54=0,0,IF(CM54=0,1,CO54/CM54))</f>
        <v>-5.0912563485470068E-2</v>
      </c>
      <c r="CQ54" s="21">
        <f>SUMIF($C$6:CP$6,CQ$5,$C54:CP54)</f>
        <v>3314279</v>
      </c>
      <c r="CR54" s="21">
        <f ca="1">SUMIF($C$6:CQ$6,CR$5,$C54:CQ54)</f>
        <v>3217840</v>
      </c>
      <c r="CS54" s="21">
        <f ca="1">SUM(CR54-CQ54)</f>
        <v>-96439</v>
      </c>
      <c r="CT54" s="22">
        <f ca="1">IF(CS54=0,0,IF(CQ54=0,1,CS54/CQ54))</f>
        <v>-2.9098033086532547E-2</v>
      </c>
      <c r="CW54" s="12" t="s">
        <v>15</v>
      </c>
      <c r="CX54" s="81" t="s">
        <v>6</v>
      </c>
      <c r="CZ54" s="88">
        <f>SUMIF(RBW!$A$73:$A$78,'2006-2007'!CZ$7,RBW!D$73:D$78)</f>
        <v>208257</v>
      </c>
      <c r="DA54" s="88">
        <f>SUMIF(RBW!$A$73:$A$78,'2006-2007'!DA$7,RBW!E$73:E$78)</f>
        <v>189759</v>
      </c>
      <c r="DB54" s="88">
        <f>SUMIF(RBW!$A$73:$A$78,'2006-2007'!DB$7,RBW!F$73:F$78)</f>
        <v>236954</v>
      </c>
      <c r="DC54" s="88">
        <f>SUMIF(RBW!$A$73:$A$78,'2006-2007'!DC$7,RBW!G$73:G$78)</f>
        <v>260954</v>
      </c>
      <c r="DD54" s="88">
        <f>SUMIF(RBW!$A$73:$A$78,'2006-2007'!DD$7,RBW!H$73:H$78)</f>
        <v>282330</v>
      </c>
      <c r="DE54" s="88">
        <f>SUMIF(RBW!$A$73:$A$78,'2006-2007'!DE$7,RBW!I$73:I$78)</f>
        <v>304876</v>
      </c>
      <c r="DF54" s="88">
        <f>SUMIF(RBW!$A$73:$A$78,'2006-2007'!DF$7,RBW!J$73:J$78)</f>
        <v>399140</v>
      </c>
      <c r="DG54" s="88">
        <f>SUMIF(RBW!$A$73:$A$78,'2006-2007'!DG$7,RBW!K$73:K$78)</f>
        <v>398117</v>
      </c>
      <c r="DH54" s="88">
        <f>SUMIF(RBW!$A$73:$A$78,'2006-2007'!DH$7,RBW!L$73:L$78)</f>
        <v>292376</v>
      </c>
      <c r="DI54" s="88">
        <f>SUMIF(RBW!$A$73:$A$78,'2006-2007'!DI$7,RBW!M$73:M$78)</f>
        <v>265947</v>
      </c>
      <c r="DJ54" s="88">
        <f>SUMIF(RBW!$A$73:$A$78,'2006-2007'!DJ$7,RBW!N$73:N$78)</f>
        <v>242051</v>
      </c>
      <c r="DK54" s="88">
        <f>SUMIF(RBW!$A$73:$A$78,'2006-2007'!DK$7,RBW!O$73:O$78)</f>
        <v>233518</v>
      </c>
      <c r="DN54" s="88">
        <f>SUMIF(RBW!$A$73:$A$78,'2006-2007'!DN$7,RBW!D$73:D$78)</f>
        <v>185285</v>
      </c>
      <c r="DO54" s="88">
        <f>SUMIF(RBW!$A$73:$A$78,'2006-2007'!DO$7,RBW!E$73:E$78)</f>
        <v>162343</v>
      </c>
      <c r="DP54" s="88">
        <f>SUMIF(RBW!$A$73:$A$78,'2006-2007'!DP$7,RBW!F$73:F$78)</f>
        <v>217725</v>
      </c>
      <c r="DQ54" s="88">
        <f>SUMIF(RBW!$A$73:$A$78,'2006-2007'!DQ$7,RBW!G$73:G$78)</f>
        <v>231635</v>
      </c>
      <c r="DR54" s="88">
        <f>SUMIF(RBW!$A$73:$A$78,'2006-2007'!DR$7,RBW!H$73:H$78)</f>
        <v>268273</v>
      </c>
      <c r="DS54" s="88">
        <f>SUMIF(RBW!$A$73:$A$78,'2006-2007'!DS$7,RBW!I$73:I$78)</f>
        <v>302990</v>
      </c>
      <c r="DT54" s="88">
        <f>SUMIF(RBW!$A$73:$A$78,'2006-2007'!DT$7,RBW!J$73:J$78)</f>
        <v>371347</v>
      </c>
      <c r="DU54" s="88">
        <f>SUMIF(RBW!$A$73:$A$78,'2006-2007'!DU$7,RBW!K$73:K$78)</f>
        <v>386706</v>
      </c>
      <c r="DV54" s="88">
        <f>SUMIF(RBW!$A$73:$A$78,'2006-2007'!DV$7,RBW!L$73:L$78)</f>
        <v>298258</v>
      </c>
      <c r="DW54" s="88">
        <f>SUMIF(RBW!$A$73:$A$78,'2006-2007'!DW$7,RBW!M$73:M$78)</f>
        <v>299568</v>
      </c>
      <c r="DX54" s="88">
        <f>SUMIF(RBW!$A$73:$A$78,'2006-2007'!DX$7,RBW!N$73:N$78)</f>
        <v>272081</v>
      </c>
      <c r="DY54" s="88">
        <f>SUMIF(RBW!$A$73:$A$78,'2006-2007'!DY$7,RBW!O$73:O$78)</f>
        <v>221629</v>
      </c>
      <c r="DZ54"/>
    </row>
    <row r="55" spans="1:130" s="12" customFormat="1" ht="15.75" customHeight="1">
      <c r="A55" s="101" t="str">
        <f>+CW56</f>
        <v>Rainbow Bridge</v>
      </c>
      <c r="B55" s="29" t="s">
        <v>7</v>
      </c>
      <c r="C55" s="87">
        <f>+CZ55</f>
        <v>5</v>
      </c>
      <c r="D55" s="21">
        <f ca="1">OFFSET(CZ55,0,14,1,1)</f>
        <v>4</v>
      </c>
      <c r="E55" s="21">
        <f ca="1">SUM(D55-C55)</f>
        <v>-1</v>
      </c>
      <c r="F55" s="22">
        <f ca="1">IF(E55=0,0,IF(C55=0,1,E55/C55))</f>
        <v>-0.2</v>
      </c>
      <c r="G55" s="21">
        <f>SUMIF($C$6:F$6,G$5,$C55:F55)</f>
        <v>5</v>
      </c>
      <c r="H55" s="21">
        <f ca="1">SUMIF($C$6:G$6,H$5,$C55:G55)</f>
        <v>4</v>
      </c>
      <c r="I55" s="21">
        <f ca="1">SUM(H55-G55)</f>
        <v>-1</v>
      </c>
      <c r="J55" s="22">
        <f ca="1">IF(I55=0,0,IF(G55=0,1,I55/G55))</f>
        <v>-0.2</v>
      </c>
      <c r="K55" s="21">
        <f>+DA55</f>
        <v>6</v>
      </c>
      <c r="L55" s="21">
        <f ca="1">OFFSET(DA55,0,14,1,1)</f>
        <v>3</v>
      </c>
      <c r="M55" s="21">
        <f ca="1">SUM(L55-K55)</f>
        <v>-3</v>
      </c>
      <c r="N55" s="22">
        <f ca="1">IF(M55=0,0,IF(K55=0,1,M55/K55))</f>
        <v>-0.5</v>
      </c>
      <c r="O55" s="21">
        <f>SUMIF($C$6:N$6,O$5,$C55:N55)</f>
        <v>11</v>
      </c>
      <c r="P55" s="21">
        <f ca="1">SUMIF($C$6:O$6,P$5,$C55:O55)</f>
        <v>7</v>
      </c>
      <c r="Q55" s="21">
        <f ca="1">SUM(P55-O55)</f>
        <v>-4</v>
      </c>
      <c r="R55" s="22">
        <f ca="1">IF(Q55=0,0,IF(O55=0,1,Q55/O55))</f>
        <v>-0.36363636363636365</v>
      </c>
      <c r="S55" s="21">
        <f>+DB55</f>
        <v>13</v>
      </c>
      <c r="T55" s="21">
        <f ca="1">OFFSET(DB55,0,14,1,1)</f>
        <v>9</v>
      </c>
      <c r="U55" s="21">
        <f ca="1">SUM(T55-S55)</f>
        <v>-4</v>
      </c>
      <c r="V55" s="22">
        <f ca="1">IF(U55=0,0,IF(S55=0,1,U55/S55))</f>
        <v>-0.30769230769230771</v>
      </c>
      <c r="W55" s="21">
        <f>SUMIF($C$6:V$6,W$5,$C55:V55)</f>
        <v>24</v>
      </c>
      <c r="X55" s="21">
        <f ca="1">SUMIF($C$6:W$6,X$5,$C55:W55)</f>
        <v>16</v>
      </c>
      <c r="Y55" s="21">
        <f ca="1">SUM(X55-W55)</f>
        <v>-8</v>
      </c>
      <c r="Z55" s="22">
        <f ca="1">IF(Y55=0,0,IF(W55=0,1,Y55/W55))</f>
        <v>-0.33333333333333331</v>
      </c>
      <c r="AA55" s="21">
        <f>+DC55</f>
        <v>10</v>
      </c>
      <c r="AB55" s="21">
        <f ca="1">OFFSET(DC55,0,14,1,1)</f>
        <v>16</v>
      </c>
      <c r="AC55" s="21">
        <f ca="1">SUM(AB55-AA55)</f>
        <v>6</v>
      </c>
      <c r="AD55" s="22">
        <f ca="1">IF(AC55=0,0,IF(AA55=0,1,AC55/AA55))</f>
        <v>0.6</v>
      </c>
      <c r="AE55" s="21">
        <f>SUMIF($C$6:AD$6,AE$5,$C55:AD55)</f>
        <v>34</v>
      </c>
      <c r="AF55" s="21">
        <f ca="1">SUMIF($C$6:AE$6,AF$5,$C55:AE55)</f>
        <v>32</v>
      </c>
      <c r="AG55" s="21">
        <f ca="1">SUM(AF55-AE55)</f>
        <v>-2</v>
      </c>
      <c r="AH55" s="22">
        <f ca="1">IF(AG55=0,0,IF(AE55=0,1,AG55/AE55))</f>
        <v>-5.8823529411764705E-2</v>
      </c>
      <c r="AI55" s="21">
        <f>+DD55</f>
        <v>9</v>
      </c>
      <c r="AJ55" s="21">
        <f ca="1">OFFSET(DD55,0,14,1,1)</f>
        <v>9</v>
      </c>
      <c r="AK55" s="21">
        <f ca="1">SUM(AJ55-AI55)</f>
        <v>0</v>
      </c>
      <c r="AL55" s="22">
        <f ca="1">IF(AK55=0,0,IF(AI55=0,1,AK55/AI55))</f>
        <v>0</v>
      </c>
      <c r="AM55" s="21">
        <f>SUMIF($C$6:AL$6,AM$5,$C55:AL55)</f>
        <v>43</v>
      </c>
      <c r="AN55" s="21">
        <f ca="1">SUMIF($C$6:AM$6,AN$5,$C55:AM55)</f>
        <v>41</v>
      </c>
      <c r="AO55" s="21">
        <f ca="1">SUM(AN55-AM55)</f>
        <v>-2</v>
      </c>
      <c r="AP55" s="22">
        <f ca="1">IF(AO55=0,0,IF(AM55=0,1,AO55/AM55))</f>
        <v>-4.6511627906976744E-2</v>
      </c>
      <c r="AQ55" s="21">
        <f>+DE55</f>
        <v>10</v>
      </c>
      <c r="AR55" s="21">
        <f ca="1">OFFSET(DE55,0,14,1,1)</f>
        <v>15</v>
      </c>
      <c r="AS55" s="21">
        <f ca="1">SUM(AR55-AQ55)</f>
        <v>5</v>
      </c>
      <c r="AT55" s="22">
        <f ca="1">IF(AS55=0,0,IF(AQ55=0,1,AS55/AQ55))</f>
        <v>0.5</v>
      </c>
      <c r="AU55" s="21">
        <f>SUMIF($C$6:AT$6,AU$5,$C55:AT55)</f>
        <v>53</v>
      </c>
      <c r="AV55" s="21">
        <f ca="1">SUMIF($C$6:AU$6,AV$5,$C55:AU55)</f>
        <v>56</v>
      </c>
      <c r="AW55" s="21">
        <f ca="1">SUM(AV55-AU55)</f>
        <v>3</v>
      </c>
      <c r="AX55" s="22">
        <f ca="1">IF(AW55=0,0,IF(AU55=0,1,AW55/AU55))</f>
        <v>5.6603773584905662E-2</v>
      </c>
      <c r="AY55" s="21">
        <f>+DF55</f>
        <v>16</v>
      </c>
      <c r="AZ55" s="21">
        <f ca="1">OFFSET(DF55,0,14,1,1)</f>
        <v>9</v>
      </c>
      <c r="BA55" s="21">
        <f ca="1">SUM(AZ55-AY55)</f>
        <v>-7</v>
      </c>
      <c r="BB55" s="22">
        <f ca="1">IF(BA55=0,0,IF(AY55=0,1,BA55/AY55))</f>
        <v>-0.4375</v>
      </c>
      <c r="BC55" s="21">
        <f>SUMIF($C$6:BB$6,BC$5,$C55:BB55)</f>
        <v>69</v>
      </c>
      <c r="BD55" s="21">
        <f ca="1">SUMIF($C$6:BC$6,BD$5,$C55:BC55)</f>
        <v>65</v>
      </c>
      <c r="BE55" s="21">
        <f ca="1">SUM(BD55-BC55)</f>
        <v>-4</v>
      </c>
      <c r="BF55" s="22">
        <f ca="1">IF(BE55=0,0,IF(BC55=0,1,BE55/BC55))</f>
        <v>-5.7971014492753624E-2</v>
      </c>
      <c r="BG55" s="21">
        <f>+DG55</f>
        <v>17</v>
      </c>
      <c r="BH55" s="21">
        <f ca="1">OFFSET(DG55,0,14,1,1)</f>
        <v>17</v>
      </c>
      <c r="BI55" s="21">
        <f ca="1">SUM(BH55-BG55)</f>
        <v>0</v>
      </c>
      <c r="BJ55" s="22">
        <f ca="1">IF(BI55=0,0,IF(BG55=0,1,BI55/BG55))</f>
        <v>0</v>
      </c>
      <c r="BK55" s="21">
        <f>SUMIF($C$6:BJ$6,BK$5,$C55:BJ55)</f>
        <v>86</v>
      </c>
      <c r="BL55" s="21">
        <f ca="1">SUMIF($C$6:BK$6,BL$5,$C55:BK55)</f>
        <v>82</v>
      </c>
      <c r="BM55" s="21">
        <f ca="1">SUM(BL55-BK55)</f>
        <v>-4</v>
      </c>
      <c r="BN55" s="22">
        <f ca="1">IF(BM55=0,0,IF(BK55=0,1,BM55/BK55))</f>
        <v>-4.6511627906976744E-2</v>
      </c>
      <c r="BO55" s="21">
        <f>+DH55</f>
        <v>8</v>
      </c>
      <c r="BP55" s="21">
        <f ca="1">OFFSET(DH55,0,14,1,1)</f>
        <v>8</v>
      </c>
      <c r="BQ55" s="21">
        <f ca="1">SUM(BP55-BO55)</f>
        <v>0</v>
      </c>
      <c r="BR55" s="22">
        <f ca="1">IF(BQ55=0,0,IF(BO55=0,1,BQ55/BO55))</f>
        <v>0</v>
      </c>
      <c r="BS55" s="21">
        <f>SUMIF($C$6:BR$6,BS$5,$C55:BR55)</f>
        <v>94</v>
      </c>
      <c r="BT55" s="21">
        <f ca="1">SUMIF($C$6:BS$6,BT$5,$C55:BS55)</f>
        <v>90</v>
      </c>
      <c r="BU55" s="21">
        <f ca="1">SUM(BT55-BS55)</f>
        <v>-4</v>
      </c>
      <c r="BV55" s="22">
        <f ca="1">IF(BU55=0,0,IF(BS55=0,1,BU55/BS55))</f>
        <v>-4.2553191489361701E-2</v>
      </c>
      <c r="BW55" s="21">
        <f>+DI55</f>
        <v>7</v>
      </c>
      <c r="BX55" s="21">
        <f ca="1">OFFSET(DI55,0,14,1,1)</f>
        <v>8</v>
      </c>
      <c r="BY55" s="21">
        <f ca="1">SUM(BX55-BW55)</f>
        <v>1</v>
      </c>
      <c r="BZ55" s="22">
        <f ca="1">IF(BY55=0,0,IF(BW55=0,1,BY55/BW55))</f>
        <v>0.14285714285714285</v>
      </c>
      <c r="CA55" s="21">
        <f>SUMIF($C$6:BZ$6,CA$5,$C55:BZ55)</f>
        <v>101</v>
      </c>
      <c r="CB55" s="21">
        <f ca="1">SUMIF($C$6:CA$6,CB$5,$C55:CA55)</f>
        <v>98</v>
      </c>
      <c r="CC55" s="21">
        <f ca="1">SUM(CB55-CA55)</f>
        <v>-3</v>
      </c>
      <c r="CD55" s="22">
        <f ca="1">IF(CC55=0,0,IF(CA55=0,1,CC55/CA55))</f>
        <v>-2.9702970297029702E-2</v>
      </c>
      <c r="CE55" s="21">
        <f>+DJ55</f>
        <v>8</v>
      </c>
      <c r="CF55" s="21">
        <f ca="1">OFFSET(DJ55,0,14,1,1)</f>
        <v>8</v>
      </c>
      <c r="CG55" s="21">
        <f ca="1">SUM(CF55-CE55)</f>
        <v>0</v>
      </c>
      <c r="CH55" s="22">
        <f ca="1">IF(CG55=0,0,IF(CE55=0,1,CG55/CE55))</f>
        <v>0</v>
      </c>
      <c r="CI55" s="21">
        <f>SUMIF($C$6:CH$6,CI$5,$C55:CH55)</f>
        <v>109</v>
      </c>
      <c r="CJ55" s="21">
        <f ca="1">SUMIF($C$6:CI$6,CJ$5,$C55:CI55)</f>
        <v>106</v>
      </c>
      <c r="CK55" s="21">
        <f ca="1">SUM(CJ55-CI55)</f>
        <v>-3</v>
      </c>
      <c r="CL55" s="22">
        <f ca="1">IF(CK55=0,0,IF(CI55=0,1,CK55/CI55))</f>
        <v>-2.7522935779816515E-2</v>
      </c>
      <c r="CM55" s="21">
        <f>+DK55</f>
        <v>12</v>
      </c>
      <c r="CN55" s="21">
        <f ca="1">OFFSET(DK55,0,14,1,1)</f>
        <v>37</v>
      </c>
      <c r="CO55" s="21">
        <f ca="1">SUM(CN55-CM55)</f>
        <v>25</v>
      </c>
      <c r="CP55" s="22">
        <f ca="1">IF(CO55=0,0,IF(CM55=0,1,CO55/CM55))</f>
        <v>2.0833333333333335</v>
      </c>
      <c r="CQ55" s="21">
        <f>SUMIF($C$6:CP$6,CQ$5,$C55:CP55)</f>
        <v>121</v>
      </c>
      <c r="CR55" s="21">
        <f ca="1">SUMIF($C$6:CQ$6,CR$5,$C55:CQ55)</f>
        <v>143</v>
      </c>
      <c r="CS55" s="21">
        <f ca="1">SUM(CR55-CQ55)</f>
        <v>22</v>
      </c>
      <c r="CT55" s="22">
        <f ca="1">IF(CS55=0,0,IF(CQ55=0,1,CS55/CQ55))</f>
        <v>0.18181818181818182</v>
      </c>
      <c r="CW55" s="12" t="s">
        <v>15</v>
      </c>
      <c r="CX55" s="81" t="s">
        <v>7</v>
      </c>
      <c r="CY55" s="16"/>
      <c r="CZ55" s="88">
        <f>SUMIF(RBW!$A$87:$A$92,'2006-2007'!CZ$7,RBW!D$87:D$92)</f>
        <v>5</v>
      </c>
      <c r="DA55" s="88">
        <f>SUMIF(RBW!$A$87:$A$92,'2006-2007'!DA$7,RBW!E$87:E$92)</f>
        <v>6</v>
      </c>
      <c r="DB55" s="88">
        <f>SUMIF(RBW!$A$87:$A$92,'2006-2007'!DB$7,RBW!F$87:F$92)</f>
        <v>13</v>
      </c>
      <c r="DC55" s="88">
        <f>SUMIF(RBW!$A$87:$A$92,'2006-2007'!DC$7,RBW!G$87:G$92)</f>
        <v>10</v>
      </c>
      <c r="DD55" s="88">
        <f>SUMIF(RBW!$A$87:$A$92,'2006-2007'!DD$7,RBW!H$87:H$92)</f>
        <v>9</v>
      </c>
      <c r="DE55" s="88">
        <f>SUMIF(RBW!$A$87:$A$92,'2006-2007'!DE$7,RBW!I$87:I$92)</f>
        <v>10</v>
      </c>
      <c r="DF55" s="88">
        <f>SUMIF(RBW!$A$87:$A$92,'2006-2007'!DF$7,RBW!J$87:J$92)</f>
        <v>16</v>
      </c>
      <c r="DG55" s="88">
        <f>SUMIF(RBW!$A$87:$A$92,'2006-2007'!DG$7,RBW!K$87:K$92)</f>
        <v>17</v>
      </c>
      <c r="DH55" s="88">
        <f>SUMIF(RBW!$A$87:$A$92,'2006-2007'!DH$7,RBW!L$87:L$92)</f>
        <v>8</v>
      </c>
      <c r="DI55" s="88">
        <f>SUMIF(RBW!$A$87:$A$92,'2006-2007'!DI$7,RBW!M$87:M$92)</f>
        <v>7</v>
      </c>
      <c r="DJ55" s="88">
        <f>SUMIF(RBW!$A$87:$A$92,'2006-2007'!DJ$7,RBW!N$87:N$92)</f>
        <v>8</v>
      </c>
      <c r="DK55" s="88">
        <f>SUMIF(RBW!$A$87:$A$92,'2006-2007'!DK$7,RBW!O$87:O$92)</f>
        <v>12</v>
      </c>
      <c r="DN55" s="88">
        <f>SUMIF(RBW!$A$87:$A$92,'2006-2007'!DN$7,RBW!D$87:D$92)</f>
        <v>4</v>
      </c>
      <c r="DO55" s="88">
        <f>SUMIF(RBW!$A$87:$A$92,'2006-2007'!DO$7,RBW!E$87:E$92)</f>
        <v>3</v>
      </c>
      <c r="DP55" s="88">
        <f>SUMIF(RBW!$A$87:$A$92,'2006-2007'!DP$7,RBW!F$87:F$92)</f>
        <v>9</v>
      </c>
      <c r="DQ55" s="88">
        <f>SUMIF(RBW!$A$87:$A$92,'2006-2007'!DQ$7,RBW!G$87:G$92)</f>
        <v>16</v>
      </c>
      <c r="DR55" s="88">
        <f>SUMIF(RBW!$A$87:$A$92,'2006-2007'!DR$7,RBW!H$87:H$92)</f>
        <v>9</v>
      </c>
      <c r="DS55" s="88">
        <f>SUMIF(RBW!$A$87:$A$92,'2006-2007'!DS$7,RBW!I$87:I$92)</f>
        <v>15</v>
      </c>
      <c r="DT55" s="88">
        <f>SUMIF(RBW!$A$87:$A$92,'2006-2007'!DT$7,RBW!J$87:J$92)</f>
        <v>9</v>
      </c>
      <c r="DU55" s="88">
        <f>SUMIF(RBW!$A$87:$A$92,'2006-2007'!DU$7,RBW!K$87:K$92)</f>
        <v>17</v>
      </c>
      <c r="DV55" s="88">
        <f>SUMIF(RBW!$A$87:$A$92,'2006-2007'!DV$7,RBW!L$87:L$92)</f>
        <v>8</v>
      </c>
      <c r="DW55" s="88">
        <f>SUMIF(RBW!$A$87:$A$92,'2006-2007'!DW$7,RBW!M$87:M$92)</f>
        <v>8</v>
      </c>
      <c r="DX55" s="88">
        <f>SUMIF(RBW!$A$87:$A$92,'2006-2007'!DX$7,RBW!N$87:N$92)</f>
        <v>8</v>
      </c>
      <c r="DY55" s="88">
        <f>SUMIF(RBW!$A$87:$A$92,'2006-2007'!DY$7,RBW!O$87:O$92)</f>
        <v>37</v>
      </c>
      <c r="DZ55"/>
    </row>
    <row r="56" spans="1:130" s="12" customFormat="1" ht="15.6">
      <c r="A56" s="100"/>
      <c r="B56" s="29" t="s">
        <v>8</v>
      </c>
      <c r="C56" s="87">
        <f>+CZ56</f>
        <v>964</v>
      </c>
      <c r="D56" s="87">
        <f ca="1">OFFSET(CZ56,0,14,1,1)</f>
        <v>1058</v>
      </c>
      <c r="E56" s="87">
        <f ca="1">SUM(D56-C56)</f>
        <v>94</v>
      </c>
      <c r="F56" s="22">
        <f ca="1">IF(E56=0,0,IF(C56=0,1,E56/C56))</f>
        <v>9.7510373443983403E-2</v>
      </c>
      <c r="G56" s="87">
        <f>SUMIF($C$6:F$6,G$5,$C56:F56)</f>
        <v>964</v>
      </c>
      <c r="H56" s="87">
        <f ca="1">SUMIF($C$6:G$6,H$5,$C56:G56)</f>
        <v>1058</v>
      </c>
      <c r="I56" s="87">
        <f ca="1">SUM(H56-G56)</f>
        <v>94</v>
      </c>
      <c r="J56" s="22">
        <f ca="1">IF(I56=0,0,IF(G56=0,1,I56/G56))</f>
        <v>9.7510373443983403E-2</v>
      </c>
      <c r="K56" s="87">
        <f>+DA56</f>
        <v>976</v>
      </c>
      <c r="L56" s="87">
        <f ca="1">OFFSET(DA56,0,14,1,1)</f>
        <v>806</v>
      </c>
      <c r="M56" s="87">
        <f ca="1">SUM(L56-K56)</f>
        <v>-170</v>
      </c>
      <c r="N56" s="22">
        <f ca="1">IF(M56=0,0,IF(K56=0,1,M56/K56))</f>
        <v>-0.17418032786885246</v>
      </c>
      <c r="O56" s="87">
        <f>SUMIF($C$6:N$6,O$5,$C56:N56)</f>
        <v>1940</v>
      </c>
      <c r="P56" s="87">
        <f ca="1">SUMIF($C$6:O$6,P$5,$C56:O56)</f>
        <v>1864</v>
      </c>
      <c r="Q56" s="87">
        <f ca="1">SUM(P56-O56)</f>
        <v>-76</v>
      </c>
      <c r="R56" s="22">
        <f ca="1">IF(Q56=0,0,IF(O56=0,1,Q56/O56))</f>
        <v>-3.9175257731958762E-2</v>
      </c>
      <c r="S56" s="87">
        <f>+DB56</f>
        <v>1450</v>
      </c>
      <c r="T56" s="87">
        <f ca="1">OFFSET(DB56,0,14,1,1)</f>
        <v>1302</v>
      </c>
      <c r="U56" s="87">
        <f ca="1">SUM(T56-S56)</f>
        <v>-148</v>
      </c>
      <c r="V56" s="22">
        <f ca="1">IF(U56=0,0,IF(S56=0,1,U56/S56))</f>
        <v>-0.10206896551724139</v>
      </c>
      <c r="W56" s="87">
        <f>SUMIF($C$6:V$6,W$5,$C56:V56)</f>
        <v>3390</v>
      </c>
      <c r="X56" s="87">
        <f ca="1">SUMIF($C$6:W$6,X$5,$C56:W56)</f>
        <v>3166</v>
      </c>
      <c r="Y56" s="87">
        <f ca="1">SUM(X56-W56)</f>
        <v>-224</v>
      </c>
      <c r="Z56" s="22">
        <f ca="1">IF(Y56=0,0,IF(W56=0,1,Y56/W56))</f>
        <v>-6.6076696165191739E-2</v>
      </c>
      <c r="AA56" s="87">
        <f>+DC56</f>
        <v>2212</v>
      </c>
      <c r="AB56" s="87">
        <f ca="1">OFFSET(DC56,0,14,1,1)</f>
        <v>2110</v>
      </c>
      <c r="AC56" s="87">
        <f ca="1">SUM(AB56-AA56)</f>
        <v>-102</v>
      </c>
      <c r="AD56" s="22">
        <f ca="1">IF(AC56=0,0,IF(AA56=0,1,AC56/AA56))</f>
        <v>-4.6112115732368897E-2</v>
      </c>
      <c r="AE56" s="87">
        <f>SUMIF($C$6:AD$6,AE$5,$C56:AD56)</f>
        <v>5602</v>
      </c>
      <c r="AF56" s="87">
        <f ca="1">SUMIF($C$6:AE$6,AF$5,$C56:AE56)</f>
        <v>5276</v>
      </c>
      <c r="AG56" s="87">
        <f ca="1">SUM(AF56-AE56)</f>
        <v>-326</v>
      </c>
      <c r="AH56" s="22">
        <f ca="1">IF(AG56=0,0,IF(AE56=0,1,AG56/AE56))</f>
        <v>-5.8193502320599784E-2</v>
      </c>
      <c r="AI56" s="87">
        <f>+DD56</f>
        <v>4066</v>
      </c>
      <c r="AJ56" s="87">
        <f ca="1">OFFSET(DD56,0,14,1,1)</f>
        <v>3414</v>
      </c>
      <c r="AK56" s="87">
        <f ca="1">SUM(AJ56-AI56)</f>
        <v>-652</v>
      </c>
      <c r="AL56" s="22">
        <f ca="1">IF(AK56=0,0,IF(AI56=0,1,AK56/AI56))</f>
        <v>-0.1603541564190851</v>
      </c>
      <c r="AM56" s="87">
        <f>SUMIF($C$6:AL$6,AM$5,$C56:AL56)</f>
        <v>9668</v>
      </c>
      <c r="AN56" s="87">
        <f ca="1">SUMIF($C$6:AM$6,AN$5,$C56:AM56)</f>
        <v>8690</v>
      </c>
      <c r="AO56" s="87">
        <f ca="1">SUM(AN56-AM56)</f>
        <v>-978</v>
      </c>
      <c r="AP56" s="22">
        <f ca="1">IF(AO56=0,0,IF(AM56=0,1,AO56/AM56))</f>
        <v>-0.10115846090194457</v>
      </c>
      <c r="AQ56" s="87">
        <f>+DE56</f>
        <v>4748</v>
      </c>
      <c r="AR56" s="87">
        <f ca="1">OFFSET(DE56,0,14,1,1)</f>
        <v>4364</v>
      </c>
      <c r="AS56" s="87">
        <f ca="1">SUM(AR56-AQ56)</f>
        <v>-384</v>
      </c>
      <c r="AT56" s="22">
        <f ca="1">IF(AS56=0,0,IF(AQ56=0,1,AS56/AQ56))</f>
        <v>-8.0876158382476832E-2</v>
      </c>
      <c r="AU56" s="87">
        <f>SUMIF($C$6:AT$6,AU$5,$C56:AT56)</f>
        <v>14416</v>
      </c>
      <c r="AV56" s="87">
        <f ca="1">SUMIF($C$6:AU$6,AV$5,$C56:AU56)</f>
        <v>13054</v>
      </c>
      <c r="AW56" s="87">
        <f ca="1">SUM(AV56-AU56)</f>
        <v>-1362</v>
      </c>
      <c r="AX56" s="22">
        <f ca="1">IF(AW56=0,0,IF(AU56=0,1,AW56/AU56))</f>
        <v>-9.4478357380688119E-2</v>
      </c>
      <c r="AY56" s="87">
        <f>+DF56</f>
        <v>5202</v>
      </c>
      <c r="AZ56" s="87">
        <f ca="1">OFFSET(DF56,0,14,1,1)</f>
        <v>4250</v>
      </c>
      <c r="BA56" s="87">
        <f ca="1">SUM(AZ56-AY56)</f>
        <v>-952</v>
      </c>
      <c r="BB56" s="22">
        <f ca="1">IF(BA56=0,0,IF(AY56=0,1,BA56/AY56))</f>
        <v>-0.18300653594771241</v>
      </c>
      <c r="BC56" s="87">
        <f>SUMIF($C$6:BB$6,BC$5,$C56:BB56)</f>
        <v>19618</v>
      </c>
      <c r="BD56" s="87">
        <f ca="1">SUMIF($C$6:BC$6,BD$5,$C56:BC56)</f>
        <v>17304</v>
      </c>
      <c r="BE56" s="87">
        <f ca="1">SUM(BD56-BC56)</f>
        <v>-2314</v>
      </c>
      <c r="BF56" s="22">
        <f ca="1">IF(BE56=0,0,IF(BC56=0,1,BE56/BC56))</f>
        <v>-0.11795290039759404</v>
      </c>
      <c r="BG56" s="87">
        <f>+DG56</f>
        <v>5286</v>
      </c>
      <c r="BH56" s="87">
        <f ca="1">OFFSET(DG56,0,14,1,1)</f>
        <v>4510</v>
      </c>
      <c r="BI56" s="87">
        <f ca="1">SUM(BH56-BG56)</f>
        <v>-776</v>
      </c>
      <c r="BJ56" s="22">
        <f ca="1">IF(BI56=0,0,IF(BG56=0,1,BI56/BG56))</f>
        <v>-0.14680287552024215</v>
      </c>
      <c r="BK56" s="87">
        <f>SUMIF($C$6:BJ$6,BK$5,$C56:BJ56)</f>
        <v>24904</v>
      </c>
      <c r="BL56" s="87">
        <f ca="1">SUMIF($C$6:BK$6,BL$5,$C56:BK56)</f>
        <v>21814</v>
      </c>
      <c r="BM56" s="87">
        <f ca="1">SUM(BL56-BK56)</f>
        <v>-3090</v>
      </c>
      <c r="BN56" s="22">
        <f ca="1">IF(BM56=0,0,IF(BK56=0,1,BM56/BK56))</f>
        <v>-0.12407645358175394</v>
      </c>
      <c r="BO56" s="87">
        <f>+DH56</f>
        <v>4690</v>
      </c>
      <c r="BP56" s="87">
        <f ca="1">OFFSET(DH56,0,14,1,1)</f>
        <v>4084</v>
      </c>
      <c r="BQ56" s="87">
        <f ca="1">SUM(BP56-BO56)</f>
        <v>-606</v>
      </c>
      <c r="BR56" s="22">
        <f ca="1">IF(BQ56=0,0,IF(BO56=0,1,BQ56/BO56))</f>
        <v>-0.12921108742004264</v>
      </c>
      <c r="BS56" s="87">
        <f>SUMIF($C$6:BR$6,BS$5,$C56:BR56)</f>
        <v>29594</v>
      </c>
      <c r="BT56" s="87">
        <f ca="1">SUMIF($C$6:BS$6,BT$5,$C56:BS56)</f>
        <v>25898</v>
      </c>
      <c r="BU56" s="87">
        <f ca="1">SUM(BT56-BS56)</f>
        <v>-3696</v>
      </c>
      <c r="BV56" s="22">
        <f ca="1">IF(BU56=0,0,IF(BS56=0,1,BU56/BS56))</f>
        <v>-0.12489018044198148</v>
      </c>
      <c r="BW56" s="87">
        <f>+DI56</f>
        <v>4236</v>
      </c>
      <c r="BX56" s="87">
        <f ca="1">OFFSET(DI56,0,14,1,1)</f>
        <v>3680</v>
      </c>
      <c r="BY56" s="87">
        <f ca="1">SUM(BX56-BW56)</f>
        <v>-556</v>
      </c>
      <c r="BZ56" s="22">
        <f ca="1">IF(BY56=0,0,IF(BW56=0,1,BY56/BW56))</f>
        <v>-0.13125590179414542</v>
      </c>
      <c r="CA56" s="87">
        <f>SUMIF($C$6:BZ$6,CA$5,$C56:BZ56)</f>
        <v>33830</v>
      </c>
      <c r="CB56" s="87">
        <f ca="1">SUMIF($C$6:CA$6,CB$5,$C56:CA56)</f>
        <v>29578</v>
      </c>
      <c r="CC56" s="87">
        <f ca="1">SUM(CB56-CA56)</f>
        <v>-4252</v>
      </c>
      <c r="CD56" s="22">
        <f ca="1">IF(CC56=0,0,IF(CA56=0,1,CC56/CA56))</f>
        <v>-0.12568725982855453</v>
      </c>
      <c r="CE56" s="87">
        <f>+DJ56</f>
        <v>2252</v>
      </c>
      <c r="CF56" s="87">
        <f ca="1">OFFSET(DJ56,0,14,1,1)</f>
        <v>2212</v>
      </c>
      <c r="CG56" s="87">
        <f ca="1">SUM(CF56-CE56)</f>
        <v>-40</v>
      </c>
      <c r="CH56" s="22">
        <f ca="1">IF(CG56=0,0,IF(CE56=0,1,CG56/CE56))</f>
        <v>-1.7761989342806393E-2</v>
      </c>
      <c r="CI56" s="87">
        <f>SUMIF($C$6:CH$6,CI$5,$C56:CH56)</f>
        <v>36082</v>
      </c>
      <c r="CJ56" s="87">
        <f ca="1">SUMIF($C$6:CI$6,CJ$5,$C56:CI56)</f>
        <v>31790</v>
      </c>
      <c r="CK56" s="87">
        <f ca="1">SUM(CJ56-CI56)</f>
        <v>-4292</v>
      </c>
      <c r="CL56" s="22">
        <f ca="1">IF(CK56=0,0,IF(CI56=0,1,CK56/CI56))</f>
        <v>-0.11895127764536334</v>
      </c>
      <c r="CM56" s="87">
        <f>+DK56</f>
        <v>1552</v>
      </c>
      <c r="CN56" s="87">
        <f ca="1">OFFSET(DK56,0,14,1,1)</f>
        <v>1538</v>
      </c>
      <c r="CO56" s="87">
        <f ca="1">SUM(CN56-CM56)</f>
        <v>-14</v>
      </c>
      <c r="CP56" s="22">
        <f ca="1">IF(CO56=0,0,IF(CM56=0,1,CO56/CM56))</f>
        <v>-9.0206185567010301E-3</v>
      </c>
      <c r="CQ56" s="87">
        <f>SUMIF($C$6:CP$6,CQ$5,$C56:CP56)</f>
        <v>37634</v>
      </c>
      <c r="CR56" s="87">
        <f ca="1">SUMIF($C$6:CQ$6,CR$5,$C56:CQ56)</f>
        <v>33328</v>
      </c>
      <c r="CS56" s="87">
        <f ca="1">SUM(CR56-CQ56)</f>
        <v>-4306</v>
      </c>
      <c r="CT56" s="22">
        <f ca="1">IF(CS56=0,0,IF(CQ56=0,1,CS56/CQ56))</f>
        <v>-0.11441781367911995</v>
      </c>
      <c r="CW56" s="12" t="s">
        <v>15</v>
      </c>
      <c r="CX56" s="81" t="s">
        <v>8</v>
      </c>
      <c r="CY56" s="16"/>
      <c r="CZ56" s="88">
        <f>SUMIF(RBW!$A$101:$A$106,'2006-2007'!CZ$7,RBW!D$101:D$106)</f>
        <v>964</v>
      </c>
      <c r="DA56" s="88">
        <f>SUMIF(RBW!$A$101:$A$106,'2006-2007'!DA$7,RBW!E$101:E$106)</f>
        <v>976</v>
      </c>
      <c r="DB56" s="88">
        <f>SUMIF(RBW!$A$101:$A$106,'2006-2007'!DB$7,RBW!F$101:F$106)</f>
        <v>1450</v>
      </c>
      <c r="DC56" s="88">
        <f>SUMIF(RBW!$A$101:$A$106,'2006-2007'!DC$7,RBW!G$101:G$106)</f>
        <v>2212</v>
      </c>
      <c r="DD56" s="88">
        <f>SUMIF(RBW!$A$101:$A$106,'2006-2007'!DD$7,RBW!H$101:H$106)</f>
        <v>4066</v>
      </c>
      <c r="DE56" s="88">
        <f>SUMIF(RBW!$A$101:$A$106,'2006-2007'!DE$7,RBW!I$101:I$106)</f>
        <v>4748</v>
      </c>
      <c r="DF56" s="88">
        <f>SUMIF(RBW!$A$101:$A$106,'2006-2007'!DF$7,RBW!J$101:J$106)</f>
        <v>5202</v>
      </c>
      <c r="DG56" s="88">
        <f>SUMIF(RBW!$A$101:$A$106,'2006-2007'!DG$7,RBW!K$101:K$106)</f>
        <v>5286</v>
      </c>
      <c r="DH56" s="88">
        <f>SUMIF(RBW!$A$101:$A$106,'2006-2007'!DH$7,RBW!L$101:L$106)</f>
        <v>4690</v>
      </c>
      <c r="DI56" s="88">
        <f>SUMIF(RBW!$A$101:$A$106,'2006-2007'!DI$7,RBW!M$101:M$106)</f>
        <v>4236</v>
      </c>
      <c r="DJ56" s="88">
        <f>SUMIF(RBW!$A$101:$A$106,'2006-2007'!DJ$7,RBW!N$101:N$106)</f>
        <v>2252</v>
      </c>
      <c r="DK56" s="88">
        <f>SUMIF(RBW!$A$101:$A$106,'2006-2007'!DK$7,RBW!O$101:O$106)</f>
        <v>1552</v>
      </c>
      <c r="DN56" s="88">
        <f>SUMIF(RBW!$A$101:$A$106,'2006-2007'!DN$7,RBW!D$101:D$106)</f>
        <v>1058</v>
      </c>
      <c r="DO56" s="88">
        <f>SUMIF(RBW!$A$101:$A$106,'2006-2007'!DO$7,RBW!E$101:E$106)</f>
        <v>806</v>
      </c>
      <c r="DP56" s="88">
        <f>SUMIF(RBW!$A$101:$A$106,'2006-2007'!DP$7,RBW!F$101:F$106)</f>
        <v>1302</v>
      </c>
      <c r="DQ56" s="88">
        <f>SUMIF(RBW!$A$101:$A$106,'2006-2007'!DQ$7,RBW!G$101:G$106)</f>
        <v>2110</v>
      </c>
      <c r="DR56" s="88">
        <f>SUMIF(RBW!$A$101:$A$106,'2006-2007'!DR$7,RBW!H$101:H$106)</f>
        <v>3414</v>
      </c>
      <c r="DS56" s="88">
        <f>SUMIF(RBW!$A$101:$A$106,'2006-2007'!DS$7,RBW!I$101:I$106)</f>
        <v>4364</v>
      </c>
      <c r="DT56" s="88">
        <f>SUMIF(RBW!$A$101:$A$106,'2006-2007'!DT$7,RBW!J$101:J$106)</f>
        <v>4250</v>
      </c>
      <c r="DU56" s="88">
        <f>SUMIF(RBW!$A$101:$A$106,'2006-2007'!DU$7,RBW!K$101:K$106)</f>
        <v>4510</v>
      </c>
      <c r="DV56" s="88">
        <f>SUMIF(RBW!$A$101:$A$106,'2006-2007'!DV$7,RBW!L$101:L$106)</f>
        <v>4084</v>
      </c>
      <c r="DW56" s="88">
        <f>SUMIF(RBW!$A$101:$A$106,'2006-2007'!DW$7,RBW!M$101:M$106)</f>
        <v>3680</v>
      </c>
      <c r="DX56" s="88">
        <f>SUMIF(RBW!$A$101:$A$106,'2006-2007'!DX$7,RBW!N$101:N$106)</f>
        <v>2212</v>
      </c>
      <c r="DY56" s="88">
        <f>SUMIF(RBW!$A$101:$A$106,'2006-2007'!DY$7,RBW!O$101:O$106)</f>
        <v>1538</v>
      </c>
      <c r="DZ56"/>
    </row>
    <row r="57" spans="1:130" s="16" customFormat="1" ht="15.6">
      <c r="A57" s="90"/>
      <c r="B57" s="27" t="s">
        <v>9</v>
      </c>
      <c r="C57" s="14">
        <f>+SUM(C54:C56)</f>
        <v>209226</v>
      </c>
      <c r="D57" s="14">
        <f ca="1">+SUM(D54:D56)</f>
        <v>186347</v>
      </c>
      <c r="E57" s="14">
        <f ca="1">SUM(E54:E56)</f>
        <v>-22879</v>
      </c>
      <c r="F57" s="15">
        <f ca="1">IF(E57=0,0,IF(C57=0,1,E57/C57))</f>
        <v>-0.10935065431638516</v>
      </c>
      <c r="G57" s="14">
        <f>SUM(G54:G56)</f>
        <v>209226</v>
      </c>
      <c r="H57" s="14">
        <f ca="1">SUM(H54:H56)</f>
        <v>186347</v>
      </c>
      <c r="I57" s="14">
        <f ca="1">SUM(I54:I56)</f>
        <v>-22879</v>
      </c>
      <c r="J57" s="15">
        <f ca="1">IF(I57=0,0,IF(G57=0,1,I57/G57))</f>
        <v>-0.10935065431638516</v>
      </c>
      <c r="K57" s="14">
        <f>+SUM(K54:K56)</f>
        <v>190741</v>
      </c>
      <c r="L57" s="14">
        <f ca="1">+SUM(L54:L56)</f>
        <v>163152</v>
      </c>
      <c r="M57" s="14">
        <f ca="1">SUM(M54:M56)</f>
        <v>-27589</v>
      </c>
      <c r="N57" s="15">
        <f ca="1">IF(M57=0,0,IF(K57=0,1,M57/K57))</f>
        <v>-0.14464116262366244</v>
      </c>
      <c r="O57" s="14">
        <f>SUM(O54:O56)</f>
        <v>399967</v>
      </c>
      <c r="P57" s="14">
        <f ca="1">SUM(P54:P56)</f>
        <v>349499</v>
      </c>
      <c r="Q57" s="14">
        <f ca="1">SUM(Q54:Q56)</f>
        <v>-50468</v>
      </c>
      <c r="R57" s="15">
        <f ca="1">IF(Q57=0,0,IF(O57=0,1,Q57/O57))</f>
        <v>-0.1261804098838154</v>
      </c>
      <c r="S57" s="14">
        <f>+SUM(S54:S56)</f>
        <v>238417</v>
      </c>
      <c r="T57" s="14">
        <f ca="1">+SUM(T54:T56)</f>
        <v>219036</v>
      </c>
      <c r="U57" s="14">
        <f ca="1">SUM(U54:U56)</f>
        <v>-19381</v>
      </c>
      <c r="V57" s="15">
        <f ca="1">IF(U57=0,0,IF(S57=0,1,U57/S57))</f>
        <v>-8.129034422880918E-2</v>
      </c>
      <c r="W57" s="14">
        <f>SUM(W54:W56)</f>
        <v>638384</v>
      </c>
      <c r="X57" s="14">
        <f ca="1">SUM(X54:X56)</f>
        <v>568535</v>
      </c>
      <c r="Y57" s="14">
        <f ca="1">SUM(Y54:Y56)</f>
        <v>-69849</v>
      </c>
      <c r="Z57" s="15">
        <f ca="1">IF(Y57=0,0,IF(W57=0,1,Y57/W57))</f>
        <v>-0.10941533622396551</v>
      </c>
      <c r="AA57" s="14">
        <f>+SUM(AA54:AA56)</f>
        <v>263176</v>
      </c>
      <c r="AB57" s="14">
        <f ca="1">+SUM(AB54:AB56)</f>
        <v>233761</v>
      </c>
      <c r="AC57" s="14">
        <f ca="1">SUM(AC54:AC56)</f>
        <v>-29415</v>
      </c>
      <c r="AD57" s="15">
        <f ca="1">IF(AC57=0,0,IF(AA57=0,1,AC57/AA57))</f>
        <v>-0.11176931027145333</v>
      </c>
      <c r="AE57" s="14">
        <f>SUM(AE54:AE56)</f>
        <v>901560</v>
      </c>
      <c r="AF57" s="14">
        <f ca="1">SUM(AF54:AF56)</f>
        <v>802296</v>
      </c>
      <c r="AG57" s="14">
        <f ca="1">SUM(AG54:AG56)</f>
        <v>-99264</v>
      </c>
      <c r="AH57" s="15">
        <f ca="1">IF(AG57=0,0,IF(AE57=0,1,AG57/AE57))</f>
        <v>-0.11010248901903368</v>
      </c>
      <c r="AI57" s="14">
        <f>+SUM(AI54:AI56)</f>
        <v>286405</v>
      </c>
      <c r="AJ57" s="14">
        <f ca="1">+SUM(AJ54:AJ56)</f>
        <v>271696</v>
      </c>
      <c r="AK57" s="14">
        <f ca="1">SUM(AK54:AK56)</f>
        <v>-14709</v>
      </c>
      <c r="AL57" s="15">
        <f ca="1">IF(AK57=0,0,IF(AI57=0,1,AK57/AI57))</f>
        <v>-5.135734362179431E-2</v>
      </c>
      <c r="AM57" s="14">
        <f>SUM(AM54:AM56)</f>
        <v>1187965</v>
      </c>
      <c r="AN57" s="14">
        <f ca="1">SUM(AN54:AN56)</f>
        <v>1073992</v>
      </c>
      <c r="AO57" s="14">
        <f ca="1">SUM(AO54:AO56)</f>
        <v>-113973</v>
      </c>
      <c r="AP57" s="15">
        <f ca="1">IF(AO57=0,0,IF(AM57=0,1,AO57/AM57))</f>
        <v>-9.59396951930402E-2</v>
      </c>
      <c r="AQ57" s="14">
        <f>+SUM(AQ54:AQ56)</f>
        <v>309634</v>
      </c>
      <c r="AR57" s="14">
        <f ca="1">+SUM(AR54:AR56)</f>
        <v>307369</v>
      </c>
      <c r="AS57" s="14">
        <f ca="1">SUM(AS54:AS56)</f>
        <v>-2265</v>
      </c>
      <c r="AT57" s="15">
        <f ca="1">IF(AS57=0,0,IF(AQ57=0,1,AS57/AQ57))</f>
        <v>-7.3150881363157789E-3</v>
      </c>
      <c r="AU57" s="14">
        <f>SUM(AU54:AU56)</f>
        <v>1497599</v>
      </c>
      <c r="AV57" s="14">
        <f ca="1">SUM(AV54:AV56)</f>
        <v>1381361</v>
      </c>
      <c r="AW57" s="14">
        <f ca="1">SUM(AW54:AW56)</f>
        <v>-116238</v>
      </c>
      <c r="AX57" s="15">
        <f ca="1">IF(AW57=0,0,IF(AU57=0,1,AW57/AU57))</f>
        <v>-7.7616237724517714E-2</v>
      </c>
      <c r="AY57" s="14">
        <f>+SUM(AY54:AY56)</f>
        <v>404358</v>
      </c>
      <c r="AZ57" s="14">
        <f ca="1">+SUM(AZ54:AZ56)</f>
        <v>375606</v>
      </c>
      <c r="BA57" s="14">
        <f ca="1">SUM(BA54:BA56)</f>
        <v>-28752</v>
      </c>
      <c r="BB57" s="15">
        <f ca="1">IF(BA57=0,0,IF(AY57=0,1,BA57/AY57))</f>
        <v>-7.1105307672903711E-2</v>
      </c>
      <c r="BC57" s="14">
        <f>SUM(BC54:BC56)</f>
        <v>1901957</v>
      </c>
      <c r="BD57" s="14">
        <f ca="1">SUM(BD54:BD56)</f>
        <v>1756967</v>
      </c>
      <c r="BE57" s="14">
        <f ca="1">SUM(BE54:BE56)</f>
        <v>-144990</v>
      </c>
      <c r="BF57" s="15">
        <f ca="1">IF(BE57=0,0,IF(BC57=0,1,BE57/BC57))</f>
        <v>-7.6232007348220804E-2</v>
      </c>
      <c r="BG57" s="14">
        <f>+SUM(BG54:BG56)</f>
        <v>403420</v>
      </c>
      <c r="BH57" s="14">
        <f ca="1">+SUM(BH54:BH56)</f>
        <v>391233</v>
      </c>
      <c r="BI57" s="14">
        <f ca="1">SUM(BI54:BI56)</f>
        <v>-12187</v>
      </c>
      <c r="BJ57" s="15">
        <f ca="1">IF(BI57=0,0,IF(BG57=0,1,BI57/BG57))</f>
        <v>-3.0209211243864956E-2</v>
      </c>
      <c r="BK57" s="14">
        <f>SUM(BK54:BK56)</f>
        <v>2305377</v>
      </c>
      <c r="BL57" s="14">
        <f ca="1">SUM(BL54:BL56)</f>
        <v>2148200</v>
      </c>
      <c r="BM57" s="14">
        <f ca="1">SUM(BM54:BM56)</f>
        <v>-157177</v>
      </c>
      <c r="BN57" s="15">
        <f ca="1">IF(BM57=0,0,IF(BK57=0,1,BM57/BK57))</f>
        <v>-6.8178436758933578E-2</v>
      </c>
      <c r="BO57" s="14">
        <f>+SUM(BO54:BO56)</f>
        <v>297074</v>
      </c>
      <c r="BP57" s="14">
        <f ca="1">+SUM(BP54:BP56)</f>
        <v>302350</v>
      </c>
      <c r="BQ57" s="14">
        <f ca="1">SUM(BQ54:BQ56)</f>
        <v>5276</v>
      </c>
      <c r="BR57" s="15">
        <f ca="1">IF(BQ57=0,0,IF(BO57=0,1,BQ57/BO57))</f>
        <v>1.7759884742522065E-2</v>
      </c>
      <c r="BS57" s="14">
        <f>SUM(BS54:BS56)</f>
        <v>2602451</v>
      </c>
      <c r="BT57" s="14">
        <f ca="1">SUM(BT54:BT56)</f>
        <v>2450550</v>
      </c>
      <c r="BU57" s="14">
        <f ca="1">SUM(BU54:BU56)</f>
        <v>-151901</v>
      </c>
      <c r="BV57" s="15">
        <f ca="1">IF(BU57=0,0,IF(BS57=0,1,BU57/BS57))</f>
        <v>-5.8368438060889524E-2</v>
      </c>
      <c r="BW57" s="14">
        <f>+SUM(BW54:BW56)</f>
        <v>270190</v>
      </c>
      <c r="BX57" s="14">
        <f ca="1">+SUM(BX54:BX56)</f>
        <v>303256</v>
      </c>
      <c r="BY57" s="14">
        <f ca="1">SUM(BY54:BY56)</f>
        <v>33066</v>
      </c>
      <c r="BZ57" s="15">
        <f ca="1">IF(BY57=0,0,IF(BW57=0,1,BY57/BW57))</f>
        <v>0.12238054702246567</v>
      </c>
      <c r="CA57" s="14">
        <f>SUM(CA54:CA56)</f>
        <v>2872641</v>
      </c>
      <c r="CB57" s="14">
        <f ca="1">SUM(CB54:CB56)</f>
        <v>2753806</v>
      </c>
      <c r="CC57" s="14">
        <f ca="1">SUM(CC54:CC56)</f>
        <v>-118835</v>
      </c>
      <c r="CD57" s="15">
        <f ca="1">IF(CC57=0,0,IF(CA57=0,1,CC57/CA57))</f>
        <v>-4.1367856268848077E-2</v>
      </c>
      <c r="CE57" s="14">
        <f>+SUM(CE54:CE56)</f>
        <v>244311</v>
      </c>
      <c r="CF57" s="14">
        <f ca="1">+SUM(CF54:CF56)</f>
        <v>274301</v>
      </c>
      <c r="CG57" s="14">
        <f ca="1">SUM(CG54:CG56)</f>
        <v>29990</v>
      </c>
      <c r="CH57" s="15">
        <f ca="1">IF(CG57=0,0,IF(CE57=0,1,CG57/CE57))</f>
        <v>0.12275337582016364</v>
      </c>
      <c r="CI57" s="14">
        <f>SUM(CI54:CI56)</f>
        <v>3116952</v>
      </c>
      <c r="CJ57" s="14">
        <f ca="1">SUM(CJ54:CJ56)</f>
        <v>3028107</v>
      </c>
      <c r="CK57" s="14">
        <f ca="1">SUM(CK54:CK56)</f>
        <v>-88845</v>
      </c>
      <c r="CL57" s="15">
        <f ca="1">IF(CK57=0,0,IF(CI57=0,1,CK57/CI57))</f>
        <v>-2.8503807565852794E-2</v>
      </c>
      <c r="CM57" s="14">
        <f>+SUM(CM54:CM56)</f>
        <v>235082</v>
      </c>
      <c r="CN57" s="14">
        <f ca="1">+SUM(CN54:CN56)</f>
        <v>223204</v>
      </c>
      <c r="CO57" s="14">
        <f ca="1">SUM(CO54:CO56)</f>
        <v>-11878</v>
      </c>
      <c r="CP57" s="15">
        <f ca="1">IF(CO57=0,0,IF(CM57=0,1,CO57/CM57))</f>
        <v>-5.0527050135697332E-2</v>
      </c>
      <c r="CQ57" s="14">
        <f>SUM(CQ54:CQ56)</f>
        <v>3352034</v>
      </c>
      <c r="CR57" s="14">
        <f ca="1">SUM(CR54:CR56)</f>
        <v>3251311</v>
      </c>
      <c r="CS57" s="14">
        <f ca="1">SUM(CS54:CS56)</f>
        <v>-100723</v>
      </c>
      <c r="CT57" s="15">
        <f ca="1">IF(CS57=0,0,IF(CQ57=0,1,CS57/CQ57))</f>
        <v>-3.0048322898872742E-2</v>
      </c>
      <c r="CW57" s="12"/>
      <c r="CX57" s="12"/>
      <c r="CZ57" s="89"/>
      <c r="DA57" s="89"/>
      <c r="DB57" s="89"/>
      <c r="DC57" s="89"/>
      <c r="DD57" s="89"/>
      <c r="DE57" s="89"/>
      <c r="DF57" s="89"/>
      <c r="DG57" s="89"/>
      <c r="DH57" s="89"/>
      <c r="DI57" s="89"/>
      <c r="DJ57" s="89"/>
      <c r="DK57" s="89"/>
      <c r="DL57" s="12"/>
      <c r="DM57" s="12"/>
      <c r="DN57" s="89"/>
      <c r="DO57" s="89"/>
      <c r="DP57" s="89"/>
      <c r="DQ57" s="89"/>
      <c r="DR57" s="89"/>
      <c r="DS57" s="89"/>
      <c r="DT57" s="89"/>
      <c r="DU57" s="89"/>
      <c r="DV57" s="89"/>
      <c r="DW57" s="89"/>
      <c r="DX57" s="89"/>
      <c r="DY57" s="89"/>
      <c r="DZ57"/>
    </row>
    <row r="58" spans="1:130" s="12" customFormat="1" ht="15.6">
      <c r="A58" s="91"/>
      <c r="B58" s="28"/>
      <c r="C58" s="9"/>
      <c r="D58" s="9"/>
      <c r="E58" s="10"/>
      <c r="F58" s="11"/>
      <c r="G58" s="9"/>
      <c r="H58" s="13"/>
      <c r="I58" s="10"/>
      <c r="J58" s="11"/>
      <c r="K58" s="9"/>
      <c r="L58" s="9"/>
      <c r="M58" s="10"/>
      <c r="N58" s="11"/>
      <c r="O58" s="9"/>
      <c r="P58" s="13"/>
      <c r="Q58" s="10"/>
      <c r="R58" s="11"/>
      <c r="S58" s="9"/>
      <c r="T58" s="9"/>
      <c r="U58" s="10"/>
      <c r="V58" s="11"/>
      <c r="W58" s="9"/>
      <c r="X58" s="13"/>
      <c r="Y58" s="10"/>
      <c r="Z58" s="11"/>
      <c r="AA58" s="9"/>
      <c r="AB58" s="9"/>
      <c r="AC58" s="10"/>
      <c r="AD58" s="11"/>
      <c r="AE58" s="9"/>
      <c r="AF58" s="13"/>
      <c r="AG58" s="10"/>
      <c r="AH58" s="11"/>
      <c r="AI58" s="9"/>
      <c r="AJ58" s="9"/>
      <c r="AK58" s="10"/>
      <c r="AL58" s="11"/>
      <c r="AM58" s="9"/>
      <c r="AN58" s="13"/>
      <c r="AO58" s="10"/>
      <c r="AP58" s="11"/>
      <c r="AQ58" s="9"/>
      <c r="AR58" s="9"/>
      <c r="AS58" s="10"/>
      <c r="AT58" s="11"/>
      <c r="AU58" s="9"/>
      <c r="AV58" s="13"/>
      <c r="AW58" s="10"/>
      <c r="AX58" s="11"/>
      <c r="AY58" s="9"/>
      <c r="AZ58" s="9"/>
      <c r="BA58" s="10"/>
      <c r="BB58" s="11"/>
      <c r="BC58" s="9"/>
      <c r="BD58" s="13"/>
      <c r="BE58" s="10"/>
      <c r="BF58" s="11"/>
      <c r="BG58" s="9"/>
      <c r="BH58" s="9"/>
      <c r="BI58" s="10"/>
      <c r="BJ58" s="11"/>
      <c r="BK58" s="9"/>
      <c r="BL58" s="13"/>
      <c r="BM58" s="10"/>
      <c r="BN58" s="11"/>
      <c r="BO58" s="9"/>
      <c r="BP58" s="9"/>
      <c r="BQ58" s="10"/>
      <c r="BR58" s="11"/>
      <c r="BS58" s="9"/>
      <c r="BT58" s="13"/>
      <c r="BU58" s="10"/>
      <c r="BV58" s="11"/>
      <c r="BW58" s="9"/>
      <c r="BX58" s="9"/>
      <c r="BY58" s="10"/>
      <c r="BZ58" s="11"/>
      <c r="CA58" s="9"/>
      <c r="CB58" s="13"/>
      <c r="CC58" s="10"/>
      <c r="CD58" s="11"/>
      <c r="CE58" s="9"/>
      <c r="CF58" s="9"/>
      <c r="CG58" s="10"/>
      <c r="CH58" s="11"/>
      <c r="CI58" s="9"/>
      <c r="CJ58" s="13"/>
      <c r="CK58" s="10"/>
      <c r="CL58" s="11"/>
      <c r="CM58" s="9"/>
      <c r="CN58" s="9"/>
      <c r="CO58" s="10"/>
      <c r="CP58" s="11"/>
      <c r="CQ58" s="9"/>
      <c r="CR58" s="13"/>
      <c r="CS58" s="10"/>
      <c r="CT58" s="11"/>
      <c r="CY58" s="16"/>
      <c r="CZ58" s="89"/>
      <c r="DA58" s="89"/>
      <c r="DB58" s="89"/>
      <c r="DC58" s="89"/>
      <c r="DD58" s="89"/>
      <c r="DE58" s="89"/>
      <c r="DF58" s="89"/>
      <c r="DG58" s="89"/>
      <c r="DH58" s="89"/>
      <c r="DI58" s="89"/>
      <c r="DJ58" s="89"/>
      <c r="DK58" s="89"/>
      <c r="DN58" s="89"/>
      <c r="DO58" s="89"/>
      <c r="DP58" s="89"/>
      <c r="DQ58" s="89"/>
      <c r="DR58" s="89"/>
      <c r="DS58" s="89"/>
      <c r="DT58" s="89"/>
      <c r="DU58" s="89"/>
      <c r="DV58" s="89"/>
      <c r="DW58" s="89"/>
      <c r="DX58" s="89"/>
      <c r="DY58" s="89"/>
      <c r="DZ58"/>
    </row>
    <row r="59" spans="1:130" s="12" customFormat="1" ht="15" customHeight="1">
      <c r="A59" s="99"/>
      <c r="B59" s="31" t="s">
        <v>6</v>
      </c>
      <c r="C59" s="87">
        <f>+CZ59</f>
        <v>13128</v>
      </c>
      <c r="D59" s="87">
        <f ca="1">OFFSET(CZ59,0,14,1,1)</f>
        <v>17152</v>
      </c>
      <c r="E59" s="87">
        <f ca="1">SUM(D59-C59)</f>
        <v>4024</v>
      </c>
      <c r="F59" s="22">
        <f ca="1">IF(E59=0,0,IF(C59=0,1,E59/C59))</f>
        <v>0.3065204143814747</v>
      </c>
      <c r="G59" s="87">
        <f>SUMIF($C$6:F$6,G$5,$C59:F59)</f>
        <v>13128</v>
      </c>
      <c r="H59" s="87">
        <f ca="1">SUMIF($C$6:G$6,H$5,$C59:G59)</f>
        <v>17152</v>
      </c>
      <c r="I59" s="87">
        <f ca="1">SUM(H59-G59)</f>
        <v>4024</v>
      </c>
      <c r="J59" s="22">
        <f ca="1">IF(I59=0,0,IF(G59=0,1,I59/G59))</f>
        <v>0.3065204143814747</v>
      </c>
      <c r="K59" s="87">
        <f>+DA59</f>
        <v>12037</v>
      </c>
      <c r="L59" s="87">
        <f ca="1">OFFSET(DA59,0,14,1,1)</f>
        <v>14065</v>
      </c>
      <c r="M59" s="87">
        <f ca="1">SUM(L59-K59)</f>
        <v>2028</v>
      </c>
      <c r="N59" s="22">
        <f ca="1">IF(M59=0,0,IF(K59=0,1,M59/K59))</f>
        <v>0.16848051840159509</v>
      </c>
      <c r="O59" s="87">
        <f>SUMIF($C$6:N$6,O$5,$C59:N59)</f>
        <v>25165</v>
      </c>
      <c r="P59" s="87">
        <f ca="1">SUMIF($C$6:O$6,P$5,$C59:O59)</f>
        <v>31217</v>
      </c>
      <c r="Q59" s="87">
        <f ca="1">SUM(P59-O59)</f>
        <v>6052</v>
      </c>
      <c r="R59" s="22">
        <f ca="1">IF(Q59=0,0,IF(O59=0,1,Q59/O59))</f>
        <v>0.24049274786409697</v>
      </c>
      <c r="S59" s="87">
        <f>+DB59</f>
        <v>14169</v>
      </c>
      <c r="T59" s="87">
        <f ca="1">OFFSET(DB59,0,14,1,1)</f>
        <v>16410</v>
      </c>
      <c r="U59" s="87">
        <f ca="1">SUM(T59-S59)</f>
        <v>2241</v>
      </c>
      <c r="V59" s="22">
        <f ca="1">IF(U59=0,0,IF(S59=0,1,U59/S59))</f>
        <v>0.15816218505187382</v>
      </c>
      <c r="W59" s="87">
        <f>SUMIF($C$6:V$6,W$5,$C59:V59)</f>
        <v>39334</v>
      </c>
      <c r="X59" s="87">
        <f ca="1">SUMIF($C$6:W$6,X$5,$C59:W59)</f>
        <v>47627</v>
      </c>
      <c r="Y59" s="87">
        <f ca="1">SUM(X59-W59)</f>
        <v>8293</v>
      </c>
      <c r="Z59" s="22">
        <f ca="1">IF(Y59=0,0,IF(W59=0,1,Y59/W59))</f>
        <v>0.21083540956932934</v>
      </c>
      <c r="AA59" s="87">
        <f>+DC59</f>
        <v>14432</v>
      </c>
      <c r="AB59" s="87">
        <f ca="1">OFFSET(DC59,0,14,1,1)</f>
        <v>17322</v>
      </c>
      <c r="AC59" s="87">
        <f ca="1">SUM(AB59-AA59)</f>
        <v>2890</v>
      </c>
      <c r="AD59" s="22">
        <f ca="1">IF(AC59=0,0,IF(AA59=0,1,AC59/AA59))</f>
        <v>0.20024944567627495</v>
      </c>
      <c r="AE59" s="87">
        <f>SUMIF($C$6:AD$6,AE$5,$C59:AD59)</f>
        <v>53766</v>
      </c>
      <c r="AF59" s="87">
        <f ca="1">SUMIF($C$6:AE$6,AF$5,$C59:AE59)</f>
        <v>64949</v>
      </c>
      <c r="AG59" s="87">
        <f ca="1">SUM(AF59-AE59)</f>
        <v>11183</v>
      </c>
      <c r="AH59" s="22">
        <f ca="1">IF(AG59=0,0,IF(AE59=0,1,AG59/AE59))</f>
        <v>0.20799389949038427</v>
      </c>
      <c r="AI59" s="87">
        <f>+DD59</f>
        <v>16100</v>
      </c>
      <c r="AJ59" s="87">
        <f ca="1">OFFSET(DD59,0,14,1,1)</f>
        <v>20776</v>
      </c>
      <c r="AK59" s="87">
        <f ca="1">SUM(AJ59-AI59)</f>
        <v>4676</v>
      </c>
      <c r="AL59" s="22">
        <f ca="1">IF(AK59=0,0,IF(AI59=0,1,AK59/AI59))</f>
        <v>0.29043478260869565</v>
      </c>
      <c r="AM59" s="87">
        <f>SUMIF($C$6:AL$6,AM$5,$C59:AL59)</f>
        <v>69866</v>
      </c>
      <c r="AN59" s="87">
        <f ca="1">SUMIF($C$6:AM$6,AN$5,$C59:AM59)</f>
        <v>85725</v>
      </c>
      <c r="AO59" s="87">
        <f ca="1">SUM(AN59-AM59)</f>
        <v>15859</v>
      </c>
      <c r="AP59" s="22">
        <f ca="1">IF(AO59=0,0,IF(AM59=0,1,AO59/AM59))</f>
        <v>0.2269916697678413</v>
      </c>
      <c r="AQ59" s="87">
        <f>+DE59</f>
        <v>16555</v>
      </c>
      <c r="AR59" s="87">
        <f ca="1">OFFSET(DE59,0,14,1,1)</f>
        <v>21574</v>
      </c>
      <c r="AS59" s="87">
        <f ca="1">SUM(AR59-AQ59)</f>
        <v>5019</v>
      </c>
      <c r="AT59" s="22">
        <f ca="1">IF(AS59=0,0,IF(AQ59=0,1,AS59/AQ59))</f>
        <v>0.30317124735729389</v>
      </c>
      <c r="AU59" s="87">
        <f>SUMIF($C$6:AT$6,AU$5,$C59:AT59)</f>
        <v>86421</v>
      </c>
      <c r="AV59" s="87">
        <f ca="1">SUMIF($C$6:AU$6,AV$5,$C59:AU59)</f>
        <v>107299</v>
      </c>
      <c r="AW59" s="87">
        <f ca="1">SUM(AV59-AU59)</f>
        <v>20878</v>
      </c>
      <c r="AX59" s="22">
        <f ca="1">IF(AW59=0,0,IF(AU59=0,1,AW59/AU59))</f>
        <v>0.241584799990743</v>
      </c>
      <c r="AY59" s="87">
        <f>+DF59</f>
        <v>19773</v>
      </c>
      <c r="AZ59" s="87">
        <f ca="1">OFFSET(DF59,0,14,1,1)</f>
        <v>25362</v>
      </c>
      <c r="BA59" s="87">
        <f ca="1">SUM(AZ59-AY59)</f>
        <v>5589</v>
      </c>
      <c r="BB59" s="22">
        <f ca="1">IF(BA59=0,0,IF(AY59=0,1,BA59/AY59))</f>
        <v>0.28265817023213474</v>
      </c>
      <c r="BC59" s="87">
        <f>SUMIF($C$6:BB$6,BC$5,$C59:BB59)</f>
        <v>106194</v>
      </c>
      <c r="BD59" s="87">
        <f ca="1">SUMIF($C$6:BC$6,BD$5,$C59:BC59)</f>
        <v>132661</v>
      </c>
      <c r="BE59" s="87">
        <f ca="1">SUM(BD59-BC59)</f>
        <v>26467</v>
      </c>
      <c r="BF59" s="22">
        <f ca="1">IF(BE59=0,0,IF(BC59=0,1,BE59/BC59))</f>
        <v>0.24923253667815506</v>
      </c>
      <c r="BG59" s="87">
        <f>+DG59</f>
        <v>21386</v>
      </c>
      <c r="BH59" s="87">
        <f ca="1">OFFSET(DG59,0,14,1,1)</f>
        <v>29371</v>
      </c>
      <c r="BI59" s="87">
        <f ca="1">SUM(BH59-BG59)</f>
        <v>7985</v>
      </c>
      <c r="BJ59" s="22">
        <f ca="1">IF(BI59=0,0,IF(BG59=0,1,BI59/BG59))</f>
        <v>0.37337510520901523</v>
      </c>
      <c r="BK59" s="87">
        <f>SUMIF($C$6:BJ$6,BK$5,$C59:BJ59)</f>
        <v>127580</v>
      </c>
      <c r="BL59" s="87">
        <f ca="1">SUMIF($C$6:BK$6,BL$5,$C59:BK59)</f>
        <v>162032</v>
      </c>
      <c r="BM59" s="87">
        <f ca="1">SUM(BL59-BK59)</f>
        <v>34452</v>
      </c>
      <c r="BN59" s="22">
        <f ca="1">IF(BM59=0,0,IF(BK59=0,1,BM59/BK59))</f>
        <v>0.27004232638344566</v>
      </c>
      <c r="BO59" s="87">
        <f>+DH59</f>
        <v>17562</v>
      </c>
      <c r="BP59" s="87">
        <f ca="1">OFFSET(DH59,0,14,1,1)</f>
        <v>24017</v>
      </c>
      <c r="BQ59" s="87">
        <f ca="1">SUM(BP59-BO59)</f>
        <v>6455</v>
      </c>
      <c r="BR59" s="22">
        <f ca="1">IF(BQ59=0,0,IF(BO59=0,1,BQ59/BO59))</f>
        <v>0.3675549481835782</v>
      </c>
      <c r="BS59" s="87">
        <f>SUMIF($C$6:BR$6,BS$5,$C59:BR59)</f>
        <v>145142</v>
      </c>
      <c r="BT59" s="87">
        <f ca="1">SUMIF($C$6:BS$6,BT$5,$C59:BS59)</f>
        <v>186049</v>
      </c>
      <c r="BU59" s="87">
        <f ca="1">SUM(BT59-BS59)</f>
        <v>40907</v>
      </c>
      <c r="BV59" s="22">
        <f ca="1">IF(BU59=0,0,IF(BS59=0,1,BU59/BS59))</f>
        <v>0.28184123134585443</v>
      </c>
      <c r="BW59" s="87">
        <f>+DI59</f>
        <v>17752</v>
      </c>
      <c r="BX59" s="87">
        <f ca="1">OFFSET(DI59,0,14,1,1)</f>
        <v>26843</v>
      </c>
      <c r="BY59" s="87">
        <f ca="1">SUM(BX59-BW59)</f>
        <v>9091</v>
      </c>
      <c r="BZ59" s="22">
        <f ca="1">IF(BY59=0,0,IF(BW59=0,1,BY59/BW59))</f>
        <v>0.51211131140153221</v>
      </c>
      <c r="CA59" s="87">
        <f>SUMIF($C$6:BZ$6,CA$5,$C59:BZ59)</f>
        <v>162894</v>
      </c>
      <c r="CB59" s="87">
        <f ca="1">SUMIF($C$6:CA$6,CB$5,$C59:CA59)</f>
        <v>212892</v>
      </c>
      <c r="CC59" s="87">
        <f ca="1">SUM(CB59-CA59)</f>
        <v>49998</v>
      </c>
      <c r="CD59" s="22">
        <f ca="1">IF(CC59=0,0,IF(CA59=0,1,CC59/CA59))</f>
        <v>0.30693579874028509</v>
      </c>
      <c r="CE59" s="87">
        <f>+DJ59</f>
        <v>17257</v>
      </c>
      <c r="CF59" s="87">
        <f ca="1">OFFSET(DJ59,0,14,1,1)</f>
        <v>25706</v>
      </c>
      <c r="CG59" s="87">
        <f ca="1">SUM(CF59-CE59)</f>
        <v>8449</v>
      </c>
      <c r="CH59" s="22">
        <f ca="1">IF(CG59=0,0,IF(CE59=0,1,CG59/CE59))</f>
        <v>0.48959842382801183</v>
      </c>
      <c r="CI59" s="87">
        <f>SUMIF($C$6:CH$6,CI$5,$C59:CH59)</f>
        <v>180151</v>
      </c>
      <c r="CJ59" s="87">
        <f ca="1">SUMIF($C$6:CI$6,CJ$5,$C59:CI59)</f>
        <v>238598</v>
      </c>
      <c r="CK59" s="87">
        <f ca="1">SUM(CJ59-CI59)</f>
        <v>58447</v>
      </c>
      <c r="CL59" s="22">
        <f ca="1">IF(CK59=0,0,IF(CI59=0,1,CK59/CI59))</f>
        <v>0.32443339198783244</v>
      </c>
      <c r="CM59" s="87">
        <f>+DK59</f>
        <v>17087</v>
      </c>
      <c r="CN59" s="87">
        <f ca="1">OFFSET(DK59,0,14,1,1)</f>
        <v>21575</v>
      </c>
      <c r="CO59" s="87">
        <f ca="1">SUM(CN59-CM59)</f>
        <v>4488</v>
      </c>
      <c r="CP59" s="22">
        <f ca="1">IF(CO59=0,0,IF(CM59=0,1,CO59/CM59))</f>
        <v>0.26265582021419792</v>
      </c>
      <c r="CQ59" s="87">
        <f>SUMIF($C$6:CP$6,CQ$5,$C59:CP59)</f>
        <v>197238</v>
      </c>
      <c r="CR59" s="87">
        <f ca="1">SUMIF($C$6:CQ$6,CR$5,$C59:CQ59)</f>
        <v>260173</v>
      </c>
      <c r="CS59" s="87">
        <f ca="1">SUM(CR59-CQ59)</f>
        <v>62935</v>
      </c>
      <c r="CT59" s="22">
        <f ca="1">IF(CS59=0,0,IF(CQ59=0,1,CS59/CQ59))</f>
        <v>0.31908151573226257</v>
      </c>
      <c r="CW59" s="12" t="s">
        <v>18</v>
      </c>
      <c r="CX59" s="81" t="s">
        <v>6</v>
      </c>
      <c r="CZ59" s="88">
        <f>SUMIF(WPB!$A$73:$A$78,'2006-2007'!CZ$7,WPB!D$73:D$78)</f>
        <v>13128</v>
      </c>
      <c r="DA59" s="88">
        <f>SUMIF(WPB!$A$73:$A$78,'2006-2007'!DA$7,WPB!E$73:E$78)</f>
        <v>12037</v>
      </c>
      <c r="DB59" s="88">
        <f>SUMIF(WPB!$A$73:$A$78,'2006-2007'!DB$7,WPB!F$73:F$78)</f>
        <v>14169</v>
      </c>
      <c r="DC59" s="88">
        <f>SUMIF(WPB!$A$73:$A$78,'2006-2007'!DC$7,WPB!G$73:G$78)</f>
        <v>14432</v>
      </c>
      <c r="DD59" s="88">
        <f>SUMIF(WPB!$A$73:$A$78,'2006-2007'!DD$7,WPB!H$73:H$78)</f>
        <v>16100</v>
      </c>
      <c r="DE59" s="88">
        <f>SUMIF(WPB!$A$73:$A$78,'2006-2007'!DE$7,WPB!I$73:I$78)</f>
        <v>16555</v>
      </c>
      <c r="DF59" s="88">
        <f>SUMIF(WPB!$A$73:$A$78,'2006-2007'!DF$7,WPB!J$73:J$78)</f>
        <v>19773</v>
      </c>
      <c r="DG59" s="88">
        <f>SUMIF(WPB!$A$73:$A$78,'2006-2007'!DG$7,WPB!K$73:K$78)</f>
        <v>21386</v>
      </c>
      <c r="DH59" s="88">
        <f>SUMIF(WPB!$A$73:$A$78,'2006-2007'!DH$7,WPB!L$73:L$78)</f>
        <v>17562</v>
      </c>
      <c r="DI59" s="88">
        <f>SUMIF(WPB!$A$73:$A$78,'2006-2007'!DI$7,WPB!M$73:M$78)</f>
        <v>17752</v>
      </c>
      <c r="DJ59" s="88">
        <f>SUMIF(WPB!$A$73:$A$78,'2006-2007'!DJ$7,WPB!N$73:N$78)</f>
        <v>17257</v>
      </c>
      <c r="DK59" s="88">
        <f>SUMIF(WPB!$A$73:$A$78,'2006-2007'!DK$7,WPB!O$73:O$78)</f>
        <v>17087</v>
      </c>
      <c r="DN59" s="88">
        <f>SUMIF(WPB!$A$73:$A$78,'2006-2007'!DN$7,WPB!D$73:D$78)</f>
        <v>17152</v>
      </c>
      <c r="DO59" s="88">
        <f>SUMIF(WPB!$A$73:$A$78,'2006-2007'!DO$7,WPB!E$73:E$78)</f>
        <v>14065</v>
      </c>
      <c r="DP59" s="88">
        <f>SUMIF(WPB!$A$73:$A$78,'2006-2007'!DP$7,WPB!F$73:F$78)</f>
        <v>16410</v>
      </c>
      <c r="DQ59" s="88">
        <f>SUMIF(WPB!$A$73:$A$78,'2006-2007'!DQ$7,WPB!G$73:G$78)</f>
        <v>17322</v>
      </c>
      <c r="DR59" s="88">
        <f>SUMIF(WPB!$A$73:$A$78,'2006-2007'!DR$7,WPB!H$73:H$78)</f>
        <v>20776</v>
      </c>
      <c r="DS59" s="88">
        <f>SUMIF(WPB!$A$73:$A$78,'2006-2007'!DS$7,WPB!I$73:I$78)</f>
        <v>21574</v>
      </c>
      <c r="DT59" s="88">
        <f>SUMIF(WPB!$A$73:$A$78,'2006-2007'!DT$7,WPB!J$73:J$78)</f>
        <v>25362</v>
      </c>
      <c r="DU59" s="88">
        <f>SUMIF(WPB!$A$73:$A$78,'2006-2007'!DU$7,WPB!K$73:K$78)</f>
        <v>29371</v>
      </c>
      <c r="DV59" s="88">
        <f>SUMIF(WPB!$A$73:$A$78,'2006-2007'!DV$7,WPB!L$73:L$78)</f>
        <v>24017</v>
      </c>
      <c r="DW59" s="88">
        <f>SUMIF(WPB!$A$73:$A$78,'2006-2007'!DW$7,WPB!M$73:M$78)</f>
        <v>26843</v>
      </c>
      <c r="DX59" s="88">
        <f>SUMIF(WPB!$A$73:$A$78,'2006-2007'!DX$7,WPB!N$73:N$78)</f>
        <v>25706</v>
      </c>
      <c r="DY59" s="88">
        <f>SUMIF(WPB!$A$73:$A$78,'2006-2007'!DY$7,WPB!O$73:O$78)</f>
        <v>21575</v>
      </c>
      <c r="DZ59"/>
    </row>
    <row r="60" spans="1:130" s="12" customFormat="1" ht="15.6">
      <c r="A60" s="101" t="str">
        <f>+CW61</f>
        <v>Whirlpool Rapids Bridge</v>
      </c>
      <c r="B60" s="29" t="s">
        <v>7</v>
      </c>
      <c r="C60" s="87">
        <f>+CZ60</f>
        <v>0</v>
      </c>
      <c r="D60" s="87">
        <f ca="1">OFFSET(CZ60,0,14,1,1)</f>
        <v>0</v>
      </c>
      <c r="E60" s="87">
        <f ca="1">SUM(D60-C60)</f>
        <v>0</v>
      </c>
      <c r="F60" s="22">
        <f ca="1">IF(E60=0,0,IF(C60=0,1,E60/C60))</f>
        <v>0</v>
      </c>
      <c r="G60" s="87">
        <f>SUMIF($C$6:F$6,G$5,$C60:F60)</f>
        <v>0</v>
      </c>
      <c r="H60" s="87">
        <f ca="1">SUMIF($C$6:G$6,H$5,$C60:G60)</f>
        <v>0</v>
      </c>
      <c r="I60" s="87">
        <f ca="1">SUM(H60-G60)</f>
        <v>0</v>
      </c>
      <c r="J60" s="22">
        <f ca="1">IF(I60=0,0,IF(G60=0,1,I60/G60))</f>
        <v>0</v>
      </c>
      <c r="K60" s="87">
        <f>+DA60</f>
        <v>0</v>
      </c>
      <c r="L60" s="87">
        <f ca="1">OFFSET(DA60,0,14,1,1)</f>
        <v>0</v>
      </c>
      <c r="M60" s="87">
        <f ca="1">SUM(L60-K60)</f>
        <v>0</v>
      </c>
      <c r="N60" s="22">
        <f ca="1">IF(M60=0,0,IF(K60=0,1,M60/K60))</f>
        <v>0</v>
      </c>
      <c r="O60" s="87">
        <f>SUMIF($C$6:N$6,O$5,$C60:N60)</f>
        <v>0</v>
      </c>
      <c r="P60" s="87">
        <f ca="1">SUMIF($C$6:O$6,P$5,$C60:O60)</f>
        <v>0</v>
      </c>
      <c r="Q60" s="87">
        <f ca="1">SUM(P60-O60)</f>
        <v>0</v>
      </c>
      <c r="R60" s="22">
        <f ca="1">IF(Q60=0,0,IF(O60=0,1,Q60/O60))</f>
        <v>0</v>
      </c>
      <c r="S60" s="87">
        <f>+DB60</f>
        <v>0</v>
      </c>
      <c r="T60" s="87">
        <f ca="1">OFFSET(DB60,0,14,1,1)</f>
        <v>0</v>
      </c>
      <c r="U60" s="87">
        <f ca="1">SUM(T60-S60)</f>
        <v>0</v>
      </c>
      <c r="V60" s="22">
        <f ca="1">IF(U60=0,0,IF(S60=0,1,U60/S60))</f>
        <v>0</v>
      </c>
      <c r="W60" s="87">
        <f>SUMIF($C$6:V$6,W$5,$C60:V60)</f>
        <v>0</v>
      </c>
      <c r="X60" s="87">
        <f ca="1">SUMIF($C$6:W$6,X$5,$C60:W60)</f>
        <v>0</v>
      </c>
      <c r="Y60" s="87">
        <f ca="1">SUM(X60-W60)</f>
        <v>0</v>
      </c>
      <c r="Z60" s="22">
        <f ca="1">IF(Y60=0,0,IF(W60=0,1,Y60/W60))</f>
        <v>0</v>
      </c>
      <c r="AA60" s="87">
        <f>+DC60</f>
        <v>0</v>
      </c>
      <c r="AB60" s="87">
        <f ca="1">OFFSET(DC60,0,14,1,1)</f>
        <v>0</v>
      </c>
      <c r="AC60" s="87">
        <f ca="1">SUM(AB60-AA60)</f>
        <v>0</v>
      </c>
      <c r="AD60" s="22">
        <f ca="1">IF(AC60=0,0,IF(AA60=0,1,AC60/AA60))</f>
        <v>0</v>
      </c>
      <c r="AE60" s="87">
        <f>SUMIF($C$6:AD$6,AE$5,$C60:AD60)</f>
        <v>0</v>
      </c>
      <c r="AF60" s="87">
        <f ca="1">SUMIF($C$6:AE$6,AF$5,$C60:AE60)</f>
        <v>0</v>
      </c>
      <c r="AG60" s="87">
        <f ca="1">SUM(AF60-AE60)</f>
        <v>0</v>
      </c>
      <c r="AH60" s="22">
        <f ca="1">IF(AG60=0,0,IF(AE60=0,1,AG60/AE60))</f>
        <v>0</v>
      </c>
      <c r="AI60" s="87">
        <f>+DD60</f>
        <v>0</v>
      </c>
      <c r="AJ60" s="87">
        <f ca="1">OFFSET(DD60,0,14,1,1)</f>
        <v>0</v>
      </c>
      <c r="AK60" s="87">
        <f ca="1">SUM(AJ60-AI60)</f>
        <v>0</v>
      </c>
      <c r="AL60" s="22">
        <f ca="1">IF(AK60=0,0,IF(AI60=0,1,AK60/AI60))</f>
        <v>0</v>
      </c>
      <c r="AM60" s="87">
        <f>SUMIF($C$6:AL$6,AM$5,$C60:AL60)</f>
        <v>0</v>
      </c>
      <c r="AN60" s="87">
        <f ca="1">SUMIF($C$6:AM$6,AN$5,$C60:AM60)</f>
        <v>0</v>
      </c>
      <c r="AO60" s="87">
        <f ca="1">SUM(AN60-AM60)</f>
        <v>0</v>
      </c>
      <c r="AP60" s="22">
        <f ca="1">IF(AO60=0,0,IF(AM60=0,1,AO60/AM60))</f>
        <v>0</v>
      </c>
      <c r="AQ60" s="87">
        <f>+DE60</f>
        <v>0</v>
      </c>
      <c r="AR60" s="87">
        <f ca="1">OFFSET(DE60,0,14,1,1)</f>
        <v>0</v>
      </c>
      <c r="AS60" s="87">
        <f ca="1">SUM(AR60-AQ60)</f>
        <v>0</v>
      </c>
      <c r="AT60" s="22">
        <f ca="1">IF(AS60=0,0,IF(AQ60=0,1,AS60/AQ60))</f>
        <v>0</v>
      </c>
      <c r="AU60" s="87">
        <f>SUMIF($C$6:AT$6,AU$5,$C60:AT60)</f>
        <v>0</v>
      </c>
      <c r="AV60" s="87">
        <f ca="1">SUMIF($C$6:AU$6,AV$5,$C60:AU60)</f>
        <v>0</v>
      </c>
      <c r="AW60" s="87">
        <f ca="1">SUM(AV60-AU60)</f>
        <v>0</v>
      </c>
      <c r="AX60" s="22">
        <f ca="1">IF(AW60=0,0,IF(AU60=0,1,AW60/AU60))</f>
        <v>0</v>
      </c>
      <c r="AY60" s="87">
        <f>+DF60</f>
        <v>0</v>
      </c>
      <c r="AZ60" s="87">
        <f ca="1">OFFSET(DF60,0,14,1,1)</f>
        <v>0</v>
      </c>
      <c r="BA60" s="87">
        <f ca="1">SUM(AZ60-AY60)</f>
        <v>0</v>
      </c>
      <c r="BB60" s="22">
        <f ca="1">IF(BA60=0,0,IF(AY60=0,1,BA60/AY60))</f>
        <v>0</v>
      </c>
      <c r="BC60" s="87">
        <f>SUMIF($C$6:BB$6,BC$5,$C60:BB60)</f>
        <v>0</v>
      </c>
      <c r="BD60" s="87">
        <f ca="1">SUMIF($C$6:BC$6,BD$5,$C60:BC60)</f>
        <v>0</v>
      </c>
      <c r="BE60" s="87">
        <f ca="1">SUM(BD60-BC60)</f>
        <v>0</v>
      </c>
      <c r="BF60" s="22">
        <f ca="1">IF(BE60=0,0,IF(BC60=0,1,BE60/BC60))</f>
        <v>0</v>
      </c>
      <c r="BG60" s="87">
        <f>+DG60</f>
        <v>0</v>
      </c>
      <c r="BH60" s="87">
        <f ca="1">OFFSET(DG60,0,14,1,1)</f>
        <v>0</v>
      </c>
      <c r="BI60" s="87">
        <f ca="1">SUM(BH60-BG60)</f>
        <v>0</v>
      </c>
      <c r="BJ60" s="22">
        <f ca="1">IF(BI60=0,0,IF(BG60=0,1,BI60/BG60))</f>
        <v>0</v>
      </c>
      <c r="BK60" s="87">
        <f>SUMIF($C$6:BJ$6,BK$5,$C60:BJ60)</f>
        <v>0</v>
      </c>
      <c r="BL60" s="87">
        <f ca="1">SUMIF($C$6:BK$6,BL$5,$C60:BK60)</f>
        <v>0</v>
      </c>
      <c r="BM60" s="87">
        <f ca="1">SUM(BL60-BK60)</f>
        <v>0</v>
      </c>
      <c r="BN60" s="22">
        <f ca="1">IF(BM60=0,0,IF(BK60=0,1,BM60/BK60))</f>
        <v>0</v>
      </c>
      <c r="BO60" s="87">
        <f>+DH60</f>
        <v>0</v>
      </c>
      <c r="BP60" s="87">
        <f ca="1">OFFSET(DH60,0,14,1,1)</f>
        <v>0</v>
      </c>
      <c r="BQ60" s="87">
        <f ca="1">SUM(BP60-BO60)</f>
        <v>0</v>
      </c>
      <c r="BR60" s="22">
        <f ca="1">IF(BQ60=0,0,IF(BO60=0,1,BQ60/BO60))</f>
        <v>0</v>
      </c>
      <c r="BS60" s="87">
        <f>SUMIF($C$6:BR$6,BS$5,$C60:BR60)</f>
        <v>0</v>
      </c>
      <c r="BT60" s="87">
        <f ca="1">SUMIF($C$6:BS$6,BT$5,$C60:BS60)</f>
        <v>0</v>
      </c>
      <c r="BU60" s="87">
        <f ca="1">SUM(BT60-BS60)</f>
        <v>0</v>
      </c>
      <c r="BV60" s="22">
        <f ca="1">IF(BU60=0,0,IF(BS60=0,1,BU60/BS60))</f>
        <v>0</v>
      </c>
      <c r="BW60" s="87">
        <f>+DI60</f>
        <v>0</v>
      </c>
      <c r="BX60" s="87">
        <f ca="1">OFFSET(DI60,0,14,1,1)</f>
        <v>0</v>
      </c>
      <c r="BY60" s="87">
        <f ca="1">SUM(BX60-BW60)</f>
        <v>0</v>
      </c>
      <c r="BZ60" s="22">
        <f ca="1">IF(BY60=0,0,IF(BW60=0,1,BY60/BW60))</f>
        <v>0</v>
      </c>
      <c r="CA60" s="87">
        <f>SUMIF($C$6:BZ$6,CA$5,$C60:BZ60)</f>
        <v>0</v>
      </c>
      <c r="CB60" s="87">
        <f ca="1">SUMIF($C$6:CA$6,CB$5,$C60:CA60)</f>
        <v>0</v>
      </c>
      <c r="CC60" s="87">
        <f ca="1">SUM(CB60-CA60)</f>
        <v>0</v>
      </c>
      <c r="CD60" s="22">
        <f ca="1">IF(CC60=0,0,IF(CA60=0,1,CC60/CA60))</f>
        <v>0</v>
      </c>
      <c r="CE60" s="87">
        <f>+DJ60</f>
        <v>0</v>
      </c>
      <c r="CF60" s="87">
        <f ca="1">OFFSET(DJ60,0,14,1,1)</f>
        <v>0</v>
      </c>
      <c r="CG60" s="87">
        <f ca="1">SUM(CF60-CE60)</f>
        <v>0</v>
      </c>
      <c r="CH60" s="22">
        <f ca="1">IF(CG60=0,0,IF(CE60=0,1,CG60/CE60))</f>
        <v>0</v>
      </c>
      <c r="CI60" s="87">
        <f>SUMIF($C$6:CH$6,CI$5,$C60:CH60)</f>
        <v>0</v>
      </c>
      <c r="CJ60" s="87">
        <f ca="1">SUMIF($C$6:CI$6,CJ$5,$C60:CI60)</f>
        <v>0</v>
      </c>
      <c r="CK60" s="87">
        <f ca="1">SUM(CJ60-CI60)</f>
        <v>0</v>
      </c>
      <c r="CL60" s="22">
        <f ca="1">IF(CK60=0,0,IF(CI60=0,1,CK60/CI60))</f>
        <v>0</v>
      </c>
      <c r="CM60" s="87">
        <f>+DK60</f>
        <v>0</v>
      </c>
      <c r="CN60" s="87">
        <f ca="1">OFFSET(DK60,0,14,1,1)</f>
        <v>0</v>
      </c>
      <c r="CO60" s="87">
        <f ca="1">SUM(CN60-CM60)</f>
        <v>0</v>
      </c>
      <c r="CP60" s="22">
        <f ca="1">IF(CO60=0,0,IF(CM60=0,1,CO60/CM60))</f>
        <v>0</v>
      </c>
      <c r="CQ60" s="87">
        <f>SUMIF($C$6:CP$6,CQ$5,$C60:CP60)</f>
        <v>0</v>
      </c>
      <c r="CR60" s="87">
        <f ca="1">SUMIF($C$6:CQ$6,CR$5,$C60:CQ60)</f>
        <v>0</v>
      </c>
      <c r="CS60" s="87">
        <f ca="1">SUM(CR60-CQ60)</f>
        <v>0</v>
      </c>
      <c r="CT60" s="22">
        <f ca="1">IF(CS60=0,0,IF(CQ60=0,1,CS60/CQ60))</f>
        <v>0</v>
      </c>
      <c r="CW60" s="12" t="s">
        <v>18</v>
      </c>
      <c r="CX60" s="81" t="s">
        <v>7</v>
      </c>
      <c r="CY60" s="16"/>
      <c r="CZ60" s="88">
        <f>SUMIF(WPB!$A$87:$A$92,'2006-2007'!CZ$7,WPB!D$87:D$92)</f>
        <v>0</v>
      </c>
      <c r="DA60" s="88">
        <f>SUMIF(WPB!$A$87:$A$92,'2006-2007'!DA$7,WPB!E$87:E$92)</f>
        <v>0</v>
      </c>
      <c r="DB60" s="88">
        <f>SUMIF(WPB!$A$87:$A$92,'2006-2007'!DB$7,WPB!F$87:F$92)</f>
        <v>0</v>
      </c>
      <c r="DC60" s="88">
        <f>SUMIF(WPB!$A$87:$A$92,'2006-2007'!DC$7,WPB!G$87:G$92)</f>
        <v>0</v>
      </c>
      <c r="DD60" s="88">
        <f>SUMIF(WPB!$A$87:$A$92,'2006-2007'!DD$7,WPB!H$87:H$92)</f>
        <v>0</v>
      </c>
      <c r="DE60" s="88">
        <f>SUMIF(WPB!$A$87:$A$92,'2006-2007'!DE$7,WPB!I$87:I$92)</f>
        <v>0</v>
      </c>
      <c r="DF60" s="88">
        <f>SUMIF(WPB!$A$87:$A$92,'2006-2007'!DF$7,WPB!J$87:J$92)</f>
        <v>0</v>
      </c>
      <c r="DG60" s="88">
        <f>SUMIF(WPB!$A$87:$A$92,'2006-2007'!DG$7,WPB!K$87:K$92)</f>
        <v>0</v>
      </c>
      <c r="DH60" s="88">
        <f>SUMIF(WPB!$A$87:$A$92,'2006-2007'!DH$7,WPB!L$87:L$92)</f>
        <v>0</v>
      </c>
      <c r="DI60" s="88">
        <f>SUMIF(WPB!$A$87:$A$92,'2006-2007'!DI$7,WPB!M$87:M$92)</f>
        <v>0</v>
      </c>
      <c r="DJ60" s="88">
        <f>SUMIF(WPB!$A$87:$A$92,'2006-2007'!DJ$7,WPB!N$87:N$92)</f>
        <v>0</v>
      </c>
      <c r="DK60" s="88">
        <f>SUMIF(WPB!$A$87:$A$92,'2006-2007'!DK$7,WPB!O$87:O$92)</f>
        <v>0</v>
      </c>
      <c r="DN60" s="88">
        <f>SUMIF(WPB!$A$87:$A$92,'2006-2007'!DN$7,WPB!D$87:D$92)</f>
        <v>0</v>
      </c>
      <c r="DO60" s="88">
        <f>SUMIF(WPB!$A$87:$A$92,'2006-2007'!DO$7,WPB!E$87:E$92)</f>
        <v>0</v>
      </c>
      <c r="DP60" s="88">
        <f>SUMIF(WPB!$A$87:$A$92,'2006-2007'!DP$7,WPB!F$87:F$92)</f>
        <v>0</v>
      </c>
      <c r="DQ60" s="88">
        <f>SUMIF(WPB!$A$87:$A$92,'2006-2007'!DQ$7,WPB!G$87:G$92)</f>
        <v>0</v>
      </c>
      <c r="DR60" s="88">
        <f>SUMIF(WPB!$A$87:$A$92,'2006-2007'!DR$7,WPB!H$87:H$92)</f>
        <v>0</v>
      </c>
      <c r="DS60" s="88">
        <f>SUMIF(WPB!$A$87:$A$92,'2006-2007'!DS$7,WPB!I$87:I$92)</f>
        <v>0</v>
      </c>
      <c r="DT60" s="88">
        <f>SUMIF(WPB!$A$87:$A$92,'2006-2007'!DT$7,WPB!J$87:J$92)</f>
        <v>0</v>
      </c>
      <c r="DU60" s="88">
        <f>SUMIF(WPB!$A$87:$A$92,'2006-2007'!DU$7,WPB!K$87:K$92)</f>
        <v>0</v>
      </c>
      <c r="DV60" s="88">
        <f>SUMIF(WPB!$A$87:$A$92,'2006-2007'!DV$7,WPB!L$87:L$92)</f>
        <v>0</v>
      </c>
      <c r="DW60" s="88">
        <f>SUMIF(WPB!$A$87:$A$92,'2006-2007'!DW$7,WPB!M$87:M$92)</f>
        <v>0</v>
      </c>
      <c r="DX60" s="88">
        <f>SUMIF(WPB!$A$87:$A$92,'2006-2007'!DX$7,WPB!N$87:N$92)</f>
        <v>0</v>
      </c>
      <c r="DY60" s="88">
        <f>SUMIF(WPB!$A$87:$A$92,'2006-2007'!DY$7,WPB!O$87:O$92)</f>
        <v>0</v>
      </c>
      <c r="DZ60"/>
    </row>
    <row r="61" spans="1:130" s="12" customFormat="1" ht="15.6">
      <c r="A61" s="100"/>
      <c r="B61" s="29" t="s">
        <v>8</v>
      </c>
      <c r="C61" s="87">
        <f>+CZ61</f>
        <v>0</v>
      </c>
      <c r="D61" s="87">
        <f ca="1">OFFSET(CZ61,0,14,1,1)</f>
        <v>0</v>
      </c>
      <c r="E61" s="87">
        <f ca="1">SUM(D61-C61)</f>
        <v>0</v>
      </c>
      <c r="F61" s="22">
        <f ca="1">IF(E61=0,0,IF(C61=0,1,E61/C61))</f>
        <v>0</v>
      </c>
      <c r="G61" s="87">
        <f>SUMIF($C$6:F$6,G$5,$C61:F61)</f>
        <v>0</v>
      </c>
      <c r="H61" s="87">
        <f ca="1">SUMIF($C$6:G$6,H$5,$C61:G61)</f>
        <v>0</v>
      </c>
      <c r="I61" s="87">
        <f ca="1">SUM(H61-G61)</f>
        <v>0</v>
      </c>
      <c r="J61" s="22">
        <f ca="1">IF(I61=0,0,IF(G61=0,1,I61/G61))</f>
        <v>0</v>
      </c>
      <c r="K61" s="87">
        <f>+DA61</f>
        <v>0</v>
      </c>
      <c r="L61" s="87">
        <f ca="1">OFFSET(DA61,0,14,1,1)</f>
        <v>0</v>
      </c>
      <c r="M61" s="87">
        <f ca="1">SUM(L61-K61)</f>
        <v>0</v>
      </c>
      <c r="N61" s="22">
        <f ca="1">IF(M61=0,0,IF(K61=0,1,M61/K61))</f>
        <v>0</v>
      </c>
      <c r="O61" s="87">
        <f>SUMIF($C$6:N$6,O$5,$C61:N61)</f>
        <v>0</v>
      </c>
      <c r="P61" s="87">
        <f ca="1">SUMIF($C$6:O$6,P$5,$C61:O61)</f>
        <v>0</v>
      </c>
      <c r="Q61" s="87">
        <f ca="1">SUM(P61-O61)</f>
        <v>0</v>
      </c>
      <c r="R61" s="22">
        <f ca="1">IF(Q61=0,0,IF(O61=0,1,Q61/O61))</f>
        <v>0</v>
      </c>
      <c r="S61" s="87">
        <f>+DB61</f>
        <v>0</v>
      </c>
      <c r="T61" s="87">
        <f ca="1">OFFSET(DB61,0,14,1,1)</f>
        <v>0</v>
      </c>
      <c r="U61" s="87">
        <f ca="1">SUM(T61-S61)</f>
        <v>0</v>
      </c>
      <c r="V61" s="22">
        <f ca="1">IF(U61=0,0,IF(S61=0,1,U61/S61))</f>
        <v>0</v>
      </c>
      <c r="W61" s="87">
        <f>SUMIF($C$6:V$6,W$5,$C61:V61)</f>
        <v>0</v>
      </c>
      <c r="X61" s="87">
        <f ca="1">SUMIF($C$6:W$6,X$5,$C61:W61)</f>
        <v>0</v>
      </c>
      <c r="Y61" s="87">
        <f ca="1">SUM(X61-W61)</f>
        <v>0</v>
      </c>
      <c r="Z61" s="22">
        <f ca="1">IF(Y61=0,0,IF(W61=0,1,Y61/W61))</f>
        <v>0</v>
      </c>
      <c r="AA61" s="87">
        <f>+DC61</f>
        <v>0</v>
      </c>
      <c r="AB61" s="87">
        <f ca="1">OFFSET(DC61,0,14,1,1)</f>
        <v>0</v>
      </c>
      <c r="AC61" s="87">
        <f ca="1">SUM(AB61-AA61)</f>
        <v>0</v>
      </c>
      <c r="AD61" s="22">
        <f ca="1">IF(AC61=0,0,IF(AA61=0,1,AC61/AA61))</f>
        <v>0</v>
      </c>
      <c r="AE61" s="87">
        <f>SUMIF($C$6:AD$6,AE$5,$C61:AD61)</f>
        <v>0</v>
      </c>
      <c r="AF61" s="87">
        <f ca="1">SUMIF($C$6:AE$6,AF$5,$C61:AE61)</f>
        <v>0</v>
      </c>
      <c r="AG61" s="87">
        <f ca="1">SUM(AF61-AE61)</f>
        <v>0</v>
      </c>
      <c r="AH61" s="22">
        <f ca="1">IF(AG61=0,0,IF(AE61=0,1,AG61/AE61))</f>
        <v>0</v>
      </c>
      <c r="AI61" s="87">
        <f>+DD61</f>
        <v>0</v>
      </c>
      <c r="AJ61" s="87">
        <f ca="1">OFFSET(DD61,0,14,1,1)</f>
        <v>0</v>
      </c>
      <c r="AK61" s="87">
        <f ca="1">SUM(AJ61-AI61)</f>
        <v>0</v>
      </c>
      <c r="AL61" s="22">
        <f ca="1">IF(AK61=0,0,IF(AI61=0,1,AK61/AI61))</f>
        <v>0</v>
      </c>
      <c r="AM61" s="87">
        <f>SUMIF($C$6:AL$6,AM$5,$C61:AL61)</f>
        <v>0</v>
      </c>
      <c r="AN61" s="87">
        <f ca="1">SUMIF($C$6:AM$6,AN$5,$C61:AM61)</f>
        <v>0</v>
      </c>
      <c r="AO61" s="87">
        <f ca="1">SUM(AN61-AM61)</f>
        <v>0</v>
      </c>
      <c r="AP61" s="22">
        <f ca="1">IF(AO61=0,0,IF(AM61=0,1,AO61/AM61))</f>
        <v>0</v>
      </c>
      <c r="AQ61" s="87">
        <f>+DE61</f>
        <v>0</v>
      </c>
      <c r="AR61" s="87">
        <f ca="1">OFFSET(DE61,0,14,1,1)</f>
        <v>0</v>
      </c>
      <c r="AS61" s="87">
        <f ca="1">SUM(AR61-AQ61)</f>
        <v>0</v>
      </c>
      <c r="AT61" s="22">
        <f ca="1">IF(AS61=0,0,IF(AQ61=0,1,AS61/AQ61))</f>
        <v>0</v>
      </c>
      <c r="AU61" s="87">
        <f>SUMIF($C$6:AT$6,AU$5,$C61:AT61)</f>
        <v>0</v>
      </c>
      <c r="AV61" s="87">
        <f ca="1">SUMIF($C$6:AU$6,AV$5,$C61:AU61)</f>
        <v>0</v>
      </c>
      <c r="AW61" s="87">
        <f ca="1">SUM(AV61-AU61)</f>
        <v>0</v>
      </c>
      <c r="AX61" s="22">
        <f ca="1">IF(AW61=0,0,IF(AU61=0,1,AW61/AU61))</f>
        <v>0</v>
      </c>
      <c r="AY61" s="87">
        <f>+DF61</f>
        <v>0</v>
      </c>
      <c r="AZ61" s="87">
        <f ca="1">OFFSET(DF61,0,14,1,1)</f>
        <v>0</v>
      </c>
      <c r="BA61" s="87">
        <f ca="1">SUM(AZ61-AY61)</f>
        <v>0</v>
      </c>
      <c r="BB61" s="22">
        <f ca="1">IF(BA61=0,0,IF(AY61=0,1,BA61/AY61))</f>
        <v>0</v>
      </c>
      <c r="BC61" s="87">
        <f>SUMIF($C$6:BB$6,BC$5,$C61:BB61)</f>
        <v>0</v>
      </c>
      <c r="BD61" s="87">
        <f ca="1">SUMIF($C$6:BC$6,BD$5,$C61:BC61)</f>
        <v>0</v>
      </c>
      <c r="BE61" s="87">
        <f ca="1">SUM(BD61-BC61)</f>
        <v>0</v>
      </c>
      <c r="BF61" s="22">
        <f ca="1">IF(BE61=0,0,IF(BC61=0,1,BE61/BC61))</f>
        <v>0</v>
      </c>
      <c r="BG61" s="87">
        <f>+DG61</f>
        <v>0</v>
      </c>
      <c r="BH61" s="87">
        <f ca="1">OFFSET(DG61,0,14,1,1)</f>
        <v>0</v>
      </c>
      <c r="BI61" s="87">
        <f ca="1">SUM(BH61-BG61)</f>
        <v>0</v>
      </c>
      <c r="BJ61" s="22">
        <f ca="1">IF(BI61=0,0,IF(BG61=0,1,BI61/BG61))</f>
        <v>0</v>
      </c>
      <c r="BK61" s="87">
        <f>SUMIF($C$6:BJ$6,BK$5,$C61:BJ61)</f>
        <v>0</v>
      </c>
      <c r="BL61" s="87">
        <f ca="1">SUMIF($C$6:BK$6,BL$5,$C61:BK61)</f>
        <v>0</v>
      </c>
      <c r="BM61" s="87">
        <f ca="1">SUM(BL61-BK61)</f>
        <v>0</v>
      </c>
      <c r="BN61" s="22">
        <f ca="1">IF(BM61=0,0,IF(BK61=0,1,BM61/BK61))</f>
        <v>0</v>
      </c>
      <c r="BO61" s="87">
        <f>+DH61</f>
        <v>0</v>
      </c>
      <c r="BP61" s="87">
        <f ca="1">OFFSET(DH61,0,14,1,1)</f>
        <v>0</v>
      </c>
      <c r="BQ61" s="87">
        <f ca="1">SUM(BP61-BO61)</f>
        <v>0</v>
      </c>
      <c r="BR61" s="22">
        <f ca="1">IF(BQ61=0,0,IF(BO61=0,1,BQ61/BO61))</f>
        <v>0</v>
      </c>
      <c r="BS61" s="87">
        <f>SUMIF($C$6:BR$6,BS$5,$C61:BR61)</f>
        <v>0</v>
      </c>
      <c r="BT61" s="87">
        <f ca="1">SUMIF($C$6:BS$6,BT$5,$C61:BS61)</f>
        <v>0</v>
      </c>
      <c r="BU61" s="87">
        <f ca="1">SUM(BT61-BS61)</f>
        <v>0</v>
      </c>
      <c r="BV61" s="22">
        <f ca="1">IF(BU61=0,0,IF(BS61=0,1,BU61/BS61))</f>
        <v>0</v>
      </c>
      <c r="BW61" s="87">
        <f>+DI61</f>
        <v>0</v>
      </c>
      <c r="BX61" s="87">
        <f ca="1">OFFSET(DI61,0,14,1,1)</f>
        <v>0</v>
      </c>
      <c r="BY61" s="87">
        <f ca="1">SUM(BX61-BW61)</f>
        <v>0</v>
      </c>
      <c r="BZ61" s="22">
        <f ca="1">IF(BY61=0,0,IF(BW61=0,1,BY61/BW61))</f>
        <v>0</v>
      </c>
      <c r="CA61" s="87">
        <f>SUMIF($C$6:BZ$6,CA$5,$C61:BZ61)</f>
        <v>0</v>
      </c>
      <c r="CB61" s="87">
        <f ca="1">SUMIF($C$6:CA$6,CB$5,$C61:CA61)</f>
        <v>0</v>
      </c>
      <c r="CC61" s="87">
        <f ca="1">SUM(CB61-CA61)</f>
        <v>0</v>
      </c>
      <c r="CD61" s="22">
        <f ca="1">IF(CC61=0,0,IF(CA61=0,1,CC61/CA61))</f>
        <v>0</v>
      </c>
      <c r="CE61" s="87">
        <f>+DJ61</f>
        <v>0</v>
      </c>
      <c r="CF61" s="87">
        <f ca="1">OFFSET(DJ61,0,14,1,1)</f>
        <v>0</v>
      </c>
      <c r="CG61" s="87">
        <f ca="1">SUM(CF61-CE61)</f>
        <v>0</v>
      </c>
      <c r="CH61" s="22">
        <f ca="1">IF(CG61=0,0,IF(CE61=0,1,CG61/CE61))</f>
        <v>0</v>
      </c>
      <c r="CI61" s="87">
        <f>SUMIF($C$6:CH$6,CI$5,$C61:CH61)</f>
        <v>0</v>
      </c>
      <c r="CJ61" s="87">
        <f ca="1">SUMIF($C$6:CI$6,CJ$5,$C61:CI61)</f>
        <v>0</v>
      </c>
      <c r="CK61" s="87">
        <f ca="1">SUM(CJ61-CI61)</f>
        <v>0</v>
      </c>
      <c r="CL61" s="22">
        <f ca="1">IF(CK61=0,0,IF(CI61=0,1,CK61/CI61))</f>
        <v>0</v>
      </c>
      <c r="CM61" s="87">
        <f>+DK61</f>
        <v>0</v>
      </c>
      <c r="CN61" s="87">
        <f ca="1">OFFSET(DK61,0,14,1,1)</f>
        <v>0</v>
      </c>
      <c r="CO61" s="87">
        <f ca="1">SUM(CN61-CM61)</f>
        <v>0</v>
      </c>
      <c r="CP61" s="22">
        <f ca="1">IF(CO61=0,0,IF(CM61=0,1,CO61/CM61))</f>
        <v>0</v>
      </c>
      <c r="CQ61" s="87">
        <f>SUMIF($C$6:CP$6,CQ$5,$C61:CP61)</f>
        <v>0</v>
      </c>
      <c r="CR61" s="87">
        <f ca="1">SUMIF($C$6:CQ$6,CR$5,$C61:CQ61)</f>
        <v>0</v>
      </c>
      <c r="CS61" s="87">
        <f ca="1">SUM(CR61-CQ61)</f>
        <v>0</v>
      </c>
      <c r="CT61" s="22">
        <f ca="1">IF(CS61=0,0,IF(CQ61=0,1,CS61/CQ61))</f>
        <v>0</v>
      </c>
      <c r="CW61" s="12" t="s">
        <v>18</v>
      </c>
      <c r="CX61" s="81" t="s">
        <v>8</v>
      </c>
      <c r="CY61" s="16"/>
      <c r="CZ61" s="88">
        <f>SUMIF(WPB!$A$101:$A$106,'2006-2007'!CZ$7,WPB!D$101:D$106)</f>
        <v>0</v>
      </c>
      <c r="DA61" s="88">
        <f>SUMIF(WPB!$A$101:$A$106,'2006-2007'!DA$7,WPB!E$101:E$106)</f>
        <v>0</v>
      </c>
      <c r="DB61" s="88">
        <f>SUMIF(WPB!$A$101:$A$106,'2006-2007'!DB$7,WPB!F$101:F$106)</f>
        <v>0</v>
      </c>
      <c r="DC61" s="88">
        <f>SUMIF(WPB!$A$101:$A$106,'2006-2007'!DC$7,WPB!G$101:G$106)</f>
        <v>0</v>
      </c>
      <c r="DD61" s="88">
        <f>SUMIF(WPB!$A$101:$A$106,'2006-2007'!DD$7,WPB!H$101:H$106)</f>
        <v>0</v>
      </c>
      <c r="DE61" s="88">
        <f>SUMIF(WPB!$A$101:$A$106,'2006-2007'!DE$7,WPB!I$101:I$106)</f>
        <v>0</v>
      </c>
      <c r="DF61" s="88">
        <f>SUMIF(WPB!$A$101:$A$106,'2006-2007'!DF$7,WPB!J$101:J$106)</f>
        <v>0</v>
      </c>
      <c r="DG61" s="88">
        <f>SUMIF(WPB!$A$101:$A$106,'2006-2007'!DG$7,WPB!K$101:K$106)</f>
        <v>0</v>
      </c>
      <c r="DH61" s="88">
        <f>SUMIF(WPB!$A$101:$A$106,'2006-2007'!DH$7,WPB!L$101:L$106)</f>
        <v>0</v>
      </c>
      <c r="DI61" s="88">
        <f>SUMIF(WPB!$A$101:$A$106,'2006-2007'!DI$7,WPB!M$101:M$106)</f>
        <v>0</v>
      </c>
      <c r="DJ61" s="88">
        <f>SUMIF(WPB!$A$101:$A$106,'2006-2007'!DJ$7,WPB!N$101:N$106)</f>
        <v>0</v>
      </c>
      <c r="DK61" s="88">
        <f>SUMIF(WPB!$A$101:$A$106,'2006-2007'!DK$7,WPB!O$101:O$106)</f>
        <v>0</v>
      </c>
      <c r="DN61" s="88">
        <f>SUMIF(WPB!$A$101:$A$106,'2006-2007'!DN$7,WPB!D$101:D$106)</f>
        <v>0</v>
      </c>
      <c r="DO61" s="88">
        <f>SUMIF(WPB!$A$101:$A$106,'2006-2007'!DO$7,WPB!E$101:E$106)</f>
        <v>0</v>
      </c>
      <c r="DP61" s="88">
        <f>SUMIF(WPB!$A$101:$A$106,'2006-2007'!DP$7,WPB!F$101:F$106)</f>
        <v>0</v>
      </c>
      <c r="DQ61" s="88">
        <f>SUMIF(WPB!$A$101:$A$106,'2006-2007'!DQ$7,WPB!G$101:G$106)</f>
        <v>0</v>
      </c>
      <c r="DR61" s="88">
        <f>SUMIF(WPB!$A$101:$A$106,'2006-2007'!DR$7,WPB!H$101:H$106)</f>
        <v>0</v>
      </c>
      <c r="DS61" s="88">
        <f>SUMIF(WPB!$A$101:$A$106,'2006-2007'!DS$7,WPB!I$101:I$106)</f>
        <v>0</v>
      </c>
      <c r="DT61" s="88">
        <f>SUMIF(WPB!$A$101:$A$106,'2006-2007'!DT$7,WPB!J$101:J$106)</f>
        <v>0</v>
      </c>
      <c r="DU61" s="88">
        <f>SUMIF(WPB!$A$101:$A$106,'2006-2007'!DU$7,WPB!K$101:K$106)</f>
        <v>0</v>
      </c>
      <c r="DV61" s="88">
        <f>SUMIF(WPB!$A$101:$A$106,'2006-2007'!DV$7,WPB!L$101:L$106)</f>
        <v>0</v>
      </c>
      <c r="DW61" s="88">
        <f>SUMIF(WPB!$A$101:$A$106,'2006-2007'!DW$7,WPB!M$101:M$106)</f>
        <v>0</v>
      </c>
      <c r="DX61" s="88">
        <f>SUMIF(WPB!$A$101:$A$106,'2006-2007'!DX$7,WPB!N$101:N$106)</f>
        <v>0</v>
      </c>
      <c r="DY61" s="88">
        <f>SUMIF(WPB!$A$101:$A$106,'2006-2007'!DY$7,WPB!O$101:O$106)</f>
        <v>0</v>
      </c>
      <c r="DZ61"/>
    </row>
    <row r="62" spans="1:130" s="16" customFormat="1" ht="15.6">
      <c r="A62" s="90"/>
      <c r="B62" s="27" t="s">
        <v>9</v>
      </c>
      <c r="C62" s="14">
        <f>+SUM(C59:C61)</f>
        <v>13128</v>
      </c>
      <c r="D62" s="14">
        <f ca="1">+SUM(D59:D61)</f>
        <v>17152</v>
      </c>
      <c r="E62" s="14">
        <f ca="1">SUM(E59:E61)</f>
        <v>4024</v>
      </c>
      <c r="F62" s="15">
        <f ca="1">IF(E62=0,0,IF(C62=0,1,E62/C62))</f>
        <v>0.3065204143814747</v>
      </c>
      <c r="G62" s="14">
        <f>SUM(G59:G61)</f>
        <v>13128</v>
      </c>
      <c r="H62" s="14">
        <f ca="1">SUM(H59:H61)</f>
        <v>17152</v>
      </c>
      <c r="I62" s="14">
        <f ca="1">SUM(I59:I61)</f>
        <v>4024</v>
      </c>
      <c r="J62" s="15">
        <f ca="1">IF(I62=0,0,IF(G62=0,1,I62/G62))</f>
        <v>0.3065204143814747</v>
      </c>
      <c r="K62" s="14">
        <f>+SUM(K59:K61)</f>
        <v>12037</v>
      </c>
      <c r="L62" s="14">
        <f ca="1">+SUM(L59:L61)</f>
        <v>14065</v>
      </c>
      <c r="M62" s="14">
        <f ca="1">SUM(M59:M61)</f>
        <v>2028</v>
      </c>
      <c r="N62" s="15">
        <f ca="1">IF(M62=0,0,IF(K62=0,1,M62/K62))</f>
        <v>0.16848051840159509</v>
      </c>
      <c r="O62" s="14">
        <f>SUM(O59:O61)</f>
        <v>25165</v>
      </c>
      <c r="P62" s="14">
        <f ca="1">SUM(P59:P61)</f>
        <v>31217</v>
      </c>
      <c r="Q62" s="14">
        <f ca="1">SUM(Q59:Q61)</f>
        <v>6052</v>
      </c>
      <c r="R62" s="15">
        <f ca="1">IF(Q62=0,0,IF(O62=0,1,Q62/O62))</f>
        <v>0.24049274786409697</v>
      </c>
      <c r="S62" s="14">
        <f>+SUM(S59:S61)</f>
        <v>14169</v>
      </c>
      <c r="T62" s="14">
        <f ca="1">+SUM(T59:T61)</f>
        <v>16410</v>
      </c>
      <c r="U62" s="14">
        <f ca="1">SUM(U59:U61)</f>
        <v>2241</v>
      </c>
      <c r="V62" s="15">
        <f ca="1">IF(U62=0,0,IF(S62=0,1,U62/S62))</f>
        <v>0.15816218505187382</v>
      </c>
      <c r="W62" s="14">
        <f>SUM(W59:W61)</f>
        <v>39334</v>
      </c>
      <c r="X62" s="14">
        <f ca="1">SUM(X59:X61)</f>
        <v>47627</v>
      </c>
      <c r="Y62" s="14">
        <f ca="1">SUM(Y59:Y61)</f>
        <v>8293</v>
      </c>
      <c r="Z62" s="15">
        <f ca="1">IF(Y62=0,0,IF(W62=0,1,Y62/W62))</f>
        <v>0.21083540956932934</v>
      </c>
      <c r="AA62" s="14">
        <f>+SUM(AA59:AA61)</f>
        <v>14432</v>
      </c>
      <c r="AB62" s="14">
        <f ca="1">+SUM(AB59:AB61)</f>
        <v>17322</v>
      </c>
      <c r="AC62" s="14">
        <f ca="1">SUM(AC59:AC61)</f>
        <v>2890</v>
      </c>
      <c r="AD62" s="15">
        <f ca="1">IF(AC62=0,0,IF(AA62=0,1,AC62/AA62))</f>
        <v>0.20024944567627495</v>
      </c>
      <c r="AE62" s="14">
        <f>SUM(AE59:AE61)</f>
        <v>53766</v>
      </c>
      <c r="AF62" s="14">
        <f ca="1">SUM(AF59:AF61)</f>
        <v>64949</v>
      </c>
      <c r="AG62" s="14">
        <f ca="1">SUM(AG59:AG61)</f>
        <v>11183</v>
      </c>
      <c r="AH62" s="15">
        <f ca="1">IF(AG62=0,0,IF(AE62=0,1,AG62/AE62))</f>
        <v>0.20799389949038427</v>
      </c>
      <c r="AI62" s="14">
        <f>+SUM(AI59:AI61)</f>
        <v>16100</v>
      </c>
      <c r="AJ62" s="14">
        <f ca="1">+SUM(AJ59:AJ61)</f>
        <v>20776</v>
      </c>
      <c r="AK62" s="14">
        <f ca="1">SUM(AK59:AK61)</f>
        <v>4676</v>
      </c>
      <c r="AL62" s="15">
        <f ca="1">IF(AK62=0,0,IF(AI62=0,1,AK62/AI62))</f>
        <v>0.29043478260869565</v>
      </c>
      <c r="AM62" s="14">
        <f>SUM(AM59:AM61)</f>
        <v>69866</v>
      </c>
      <c r="AN62" s="14">
        <f ca="1">SUM(AN59:AN61)</f>
        <v>85725</v>
      </c>
      <c r="AO62" s="14">
        <f ca="1">SUM(AO59:AO61)</f>
        <v>15859</v>
      </c>
      <c r="AP62" s="15">
        <f ca="1">IF(AO62=0,0,IF(AM62=0,1,AO62/AM62))</f>
        <v>0.2269916697678413</v>
      </c>
      <c r="AQ62" s="14">
        <f>+SUM(AQ59:AQ61)</f>
        <v>16555</v>
      </c>
      <c r="AR62" s="14">
        <f ca="1">+SUM(AR59:AR61)</f>
        <v>21574</v>
      </c>
      <c r="AS62" s="14">
        <f ca="1">SUM(AS59:AS61)</f>
        <v>5019</v>
      </c>
      <c r="AT62" s="15">
        <f ca="1">IF(AS62=0,0,IF(AQ62=0,1,AS62/AQ62))</f>
        <v>0.30317124735729389</v>
      </c>
      <c r="AU62" s="14">
        <f>SUM(AU59:AU61)</f>
        <v>86421</v>
      </c>
      <c r="AV62" s="14">
        <f ca="1">SUM(AV59:AV61)</f>
        <v>107299</v>
      </c>
      <c r="AW62" s="14">
        <f ca="1">SUM(AW59:AW61)</f>
        <v>20878</v>
      </c>
      <c r="AX62" s="15">
        <f ca="1">IF(AW62=0,0,IF(AU62=0,1,AW62/AU62))</f>
        <v>0.241584799990743</v>
      </c>
      <c r="AY62" s="14">
        <f>+SUM(AY59:AY61)</f>
        <v>19773</v>
      </c>
      <c r="AZ62" s="14">
        <f ca="1">+SUM(AZ59:AZ61)</f>
        <v>25362</v>
      </c>
      <c r="BA62" s="14">
        <f ca="1">SUM(BA59:BA61)</f>
        <v>5589</v>
      </c>
      <c r="BB62" s="15">
        <f ca="1">IF(BA62=0,0,IF(AY62=0,1,BA62/AY62))</f>
        <v>0.28265817023213474</v>
      </c>
      <c r="BC62" s="14">
        <f>SUM(BC59:BC61)</f>
        <v>106194</v>
      </c>
      <c r="BD62" s="14">
        <f ca="1">SUM(BD59:BD61)</f>
        <v>132661</v>
      </c>
      <c r="BE62" s="14">
        <f ca="1">SUM(BE59:BE61)</f>
        <v>26467</v>
      </c>
      <c r="BF62" s="15">
        <f ca="1">IF(BE62=0,0,IF(BC62=0,1,BE62/BC62))</f>
        <v>0.24923253667815506</v>
      </c>
      <c r="BG62" s="14">
        <f>+SUM(BG59:BG61)</f>
        <v>21386</v>
      </c>
      <c r="BH62" s="14">
        <f ca="1">+SUM(BH59:BH61)</f>
        <v>29371</v>
      </c>
      <c r="BI62" s="14">
        <f ca="1">SUM(BI59:BI61)</f>
        <v>7985</v>
      </c>
      <c r="BJ62" s="15">
        <f ca="1">IF(BI62=0,0,IF(BG62=0,1,BI62/BG62))</f>
        <v>0.37337510520901523</v>
      </c>
      <c r="BK62" s="14">
        <f>SUM(BK59:BK61)</f>
        <v>127580</v>
      </c>
      <c r="BL62" s="14">
        <f ca="1">SUM(BL59:BL61)</f>
        <v>162032</v>
      </c>
      <c r="BM62" s="14">
        <f ca="1">SUM(BM59:BM61)</f>
        <v>34452</v>
      </c>
      <c r="BN62" s="15">
        <f ca="1">IF(BM62=0,0,IF(BK62=0,1,BM62/BK62))</f>
        <v>0.27004232638344566</v>
      </c>
      <c r="BO62" s="14">
        <f>+SUM(BO59:BO61)</f>
        <v>17562</v>
      </c>
      <c r="BP62" s="14">
        <f ca="1">+SUM(BP59:BP61)</f>
        <v>24017</v>
      </c>
      <c r="BQ62" s="14">
        <f ca="1">SUM(BQ59:BQ61)</f>
        <v>6455</v>
      </c>
      <c r="BR62" s="15">
        <f ca="1">IF(BQ62=0,0,IF(BO62=0,1,BQ62/BO62))</f>
        <v>0.3675549481835782</v>
      </c>
      <c r="BS62" s="14">
        <f>SUM(BS59:BS61)</f>
        <v>145142</v>
      </c>
      <c r="BT62" s="14">
        <f ca="1">SUM(BT59:BT61)</f>
        <v>186049</v>
      </c>
      <c r="BU62" s="14">
        <f ca="1">SUM(BU59:BU61)</f>
        <v>40907</v>
      </c>
      <c r="BV62" s="15">
        <f ca="1">IF(BU62=0,0,IF(BS62=0,1,BU62/BS62))</f>
        <v>0.28184123134585443</v>
      </c>
      <c r="BW62" s="14">
        <f>+SUM(BW59:BW61)</f>
        <v>17752</v>
      </c>
      <c r="BX62" s="14">
        <f ca="1">+SUM(BX59:BX61)</f>
        <v>26843</v>
      </c>
      <c r="BY62" s="14">
        <f ca="1">SUM(BY59:BY61)</f>
        <v>9091</v>
      </c>
      <c r="BZ62" s="15">
        <f ca="1">IF(BY62=0,0,IF(BW62=0,1,BY62/BW62))</f>
        <v>0.51211131140153221</v>
      </c>
      <c r="CA62" s="14">
        <f>SUM(CA59:CA61)</f>
        <v>162894</v>
      </c>
      <c r="CB62" s="14">
        <f ca="1">SUM(CB59:CB61)</f>
        <v>212892</v>
      </c>
      <c r="CC62" s="14">
        <f ca="1">SUM(CC59:CC61)</f>
        <v>49998</v>
      </c>
      <c r="CD62" s="15">
        <f ca="1">IF(CC62=0,0,IF(CA62=0,1,CC62/CA62))</f>
        <v>0.30693579874028509</v>
      </c>
      <c r="CE62" s="14">
        <f>+SUM(CE59:CE61)</f>
        <v>17257</v>
      </c>
      <c r="CF62" s="14">
        <f ca="1">+SUM(CF59:CF61)</f>
        <v>25706</v>
      </c>
      <c r="CG62" s="14">
        <f ca="1">SUM(CG59:CG61)</f>
        <v>8449</v>
      </c>
      <c r="CH62" s="15">
        <f ca="1">IF(CG62=0,0,IF(CE62=0,1,CG62/CE62))</f>
        <v>0.48959842382801183</v>
      </c>
      <c r="CI62" s="14">
        <f>SUM(CI59:CI61)</f>
        <v>180151</v>
      </c>
      <c r="CJ62" s="14">
        <f ca="1">SUM(CJ59:CJ61)</f>
        <v>238598</v>
      </c>
      <c r="CK62" s="14">
        <f ca="1">SUM(CK59:CK61)</f>
        <v>58447</v>
      </c>
      <c r="CL62" s="15">
        <f ca="1">IF(CK62=0,0,IF(CI62=0,1,CK62/CI62))</f>
        <v>0.32443339198783244</v>
      </c>
      <c r="CM62" s="14">
        <f>+SUM(CM59:CM61)</f>
        <v>17087</v>
      </c>
      <c r="CN62" s="14">
        <f ca="1">+SUM(CN59:CN61)</f>
        <v>21575</v>
      </c>
      <c r="CO62" s="14">
        <f ca="1">SUM(CO59:CO61)</f>
        <v>4488</v>
      </c>
      <c r="CP62" s="15">
        <f ca="1">IF(CO62=0,0,IF(CM62=0,1,CO62/CM62))</f>
        <v>0.26265582021419792</v>
      </c>
      <c r="CQ62" s="14">
        <f>SUM(CQ59:CQ61)</f>
        <v>197238</v>
      </c>
      <c r="CR62" s="14">
        <f ca="1">SUM(CR59:CR61)</f>
        <v>260173</v>
      </c>
      <c r="CS62" s="14">
        <f ca="1">SUM(CS59:CS61)</f>
        <v>62935</v>
      </c>
      <c r="CT62" s="15">
        <f ca="1">IF(CS62=0,0,IF(CQ62=0,1,CS62/CQ62))</f>
        <v>0.31908151573226257</v>
      </c>
    </row>
    <row r="63" spans="1:130" s="12" customFormat="1">
      <c r="A63" s="91"/>
      <c r="B63" s="28"/>
      <c r="C63" s="9"/>
      <c r="D63" s="9"/>
      <c r="E63" s="10"/>
      <c r="F63" s="11"/>
      <c r="G63" s="9"/>
      <c r="H63" s="13"/>
      <c r="I63" s="10"/>
      <c r="J63" s="11"/>
      <c r="K63" s="9"/>
      <c r="L63" s="9"/>
      <c r="M63" s="10"/>
      <c r="N63" s="11"/>
      <c r="O63" s="9"/>
      <c r="P63" s="13"/>
      <c r="Q63" s="10"/>
      <c r="R63" s="11"/>
      <c r="S63" s="9"/>
      <c r="T63" s="9"/>
      <c r="U63" s="10"/>
      <c r="V63" s="11"/>
      <c r="W63" s="9"/>
      <c r="X63" s="13"/>
      <c r="Y63" s="10"/>
      <c r="Z63" s="11"/>
      <c r="AA63" s="9"/>
      <c r="AB63" s="9"/>
      <c r="AC63" s="10"/>
      <c r="AD63" s="11"/>
      <c r="AE63" s="9"/>
      <c r="AF63" s="13"/>
      <c r="AG63" s="10"/>
      <c r="AH63" s="11"/>
      <c r="AI63" s="9"/>
      <c r="AJ63" s="9"/>
      <c r="AK63" s="10"/>
      <c r="AL63" s="11"/>
      <c r="AM63" s="9"/>
      <c r="AN63" s="13"/>
      <c r="AO63" s="10"/>
      <c r="AP63" s="11"/>
      <c r="AQ63" s="9"/>
      <c r="AR63" s="9"/>
      <c r="AS63" s="10"/>
      <c r="AT63" s="11"/>
      <c r="AU63" s="9"/>
      <c r="AV63" s="13"/>
      <c r="AW63" s="10"/>
      <c r="AX63" s="11"/>
      <c r="AY63" s="9"/>
      <c r="AZ63" s="9"/>
      <c r="BA63" s="10"/>
      <c r="BB63" s="11"/>
      <c r="BC63" s="9"/>
      <c r="BD63" s="13"/>
      <c r="BE63" s="10"/>
      <c r="BF63" s="11"/>
      <c r="BG63" s="9"/>
      <c r="BH63" s="9"/>
      <c r="BI63" s="10"/>
      <c r="BJ63" s="11"/>
      <c r="BK63" s="9"/>
      <c r="BL63" s="13"/>
      <c r="BM63" s="10"/>
      <c r="BN63" s="11"/>
      <c r="BO63" s="9"/>
      <c r="BP63" s="9"/>
      <c r="BQ63" s="10"/>
      <c r="BR63" s="11"/>
      <c r="BS63" s="9"/>
      <c r="BT63" s="13"/>
      <c r="BU63" s="10"/>
      <c r="BV63" s="11"/>
      <c r="BW63" s="9"/>
      <c r="BX63" s="9"/>
      <c r="BY63" s="10"/>
      <c r="BZ63" s="11"/>
      <c r="CA63" s="9"/>
      <c r="CB63" s="13"/>
      <c r="CC63" s="10"/>
      <c r="CD63" s="11"/>
      <c r="CE63" s="9"/>
      <c r="CF63" s="9"/>
      <c r="CG63" s="10"/>
      <c r="CH63" s="11"/>
      <c r="CI63" s="9"/>
      <c r="CJ63" s="13"/>
      <c r="CK63" s="10"/>
      <c r="CL63" s="11"/>
      <c r="CM63" s="9"/>
      <c r="CN63" s="9"/>
      <c r="CO63" s="10"/>
      <c r="CP63" s="11"/>
      <c r="CQ63" s="9"/>
      <c r="CR63" s="13"/>
      <c r="CS63" s="10"/>
      <c r="CT63" s="11"/>
    </row>
    <row r="64" spans="1:130" s="12" customFormat="1">
      <c r="A64" s="96" t="s">
        <v>19</v>
      </c>
      <c r="B64" s="31" t="s">
        <v>6</v>
      </c>
      <c r="C64" s="21">
        <f t="shared" ref="C64:E66" si="2">SUMIF($B$9:$B$63,$B64,C$9:C$63)</f>
        <v>2427924</v>
      </c>
      <c r="D64" s="21">
        <f t="shared" ca="1" si="2"/>
        <v>2255928</v>
      </c>
      <c r="E64" s="21">
        <f t="shared" ca="1" si="2"/>
        <v>-171996</v>
      </c>
      <c r="F64" s="22">
        <f ca="1">IF(E64=0,0,IF(C64=0,1,E64/C64))</f>
        <v>-7.0840767668180718E-2</v>
      </c>
      <c r="G64" s="21">
        <f t="shared" ref="G64:I66" si="3">SUMIF($B$9:$B$63,$B64,G$9:G$63)</f>
        <v>2427924</v>
      </c>
      <c r="H64" s="21">
        <f t="shared" ca="1" si="3"/>
        <v>2255928</v>
      </c>
      <c r="I64" s="21">
        <f t="shared" ca="1" si="3"/>
        <v>-171996</v>
      </c>
      <c r="J64" s="22">
        <f ca="1">IF(I64=0,0,IF(G64=0,1,I64/G64))</f>
        <v>-7.0840767668180718E-2</v>
      </c>
      <c r="K64" s="21">
        <f t="shared" ref="K64:M66" si="4">SUMIF($B$9:$B$63,$B64,K$9:K$63)</f>
        <v>2207041</v>
      </c>
      <c r="L64" s="21">
        <f t="shared" ca="1" si="4"/>
        <v>1956076</v>
      </c>
      <c r="M64" s="21">
        <f t="shared" ca="1" si="4"/>
        <v>-250965</v>
      </c>
      <c r="N64" s="22">
        <f ca="1">IF(M64=0,0,IF(K64=0,1,M64/K64))</f>
        <v>-0.1137110728799329</v>
      </c>
      <c r="O64" s="21">
        <f t="shared" ref="O64:Q66" si="5">SUMIF($B$9:$B$63,$B64,O$9:O$63)</f>
        <v>4634965</v>
      </c>
      <c r="P64" s="21">
        <f t="shared" ca="1" si="5"/>
        <v>4212004</v>
      </c>
      <c r="Q64" s="21">
        <f t="shared" ca="1" si="5"/>
        <v>-422961</v>
      </c>
      <c r="R64" s="22">
        <f ca="1">IF(Q64=0,0,IF(O64=0,1,Q64/O64))</f>
        <v>-9.1254410766855851E-2</v>
      </c>
      <c r="S64" s="21">
        <f t="shared" ref="S64:U66" si="6">SUMIF($B$9:$B$63,$B64,S$9:S$63)</f>
        <v>2715018</v>
      </c>
      <c r="T64" s="21">
        <f t="shared" ca="1" si="6"/>
        <v>2496885</v>
      </c>
      <c r="U64" s="21">
        <f t="shared" ca="1" si="6"/>
        <v>-218133</v>
      </c>
      <c r="V64" s="22">
        <f ca="1">IF(U64=0,0,IF(S64=0,1,U64/S64))</f>
        <v>-8.0343113747312178E-2</v>
      </c>
      <c r="W64" s="21">
        <f t="shared" ref="W64:Y66" si="7">SUMIF($B$9:$B$63,$B64,W$9:W$63)</f>
        <v>7349983</v>
      </c>
      <c r="X64" s="21">
        <f t="shared" ca="1" si="7"/>
        <v>6708889</v>
      </c>
      <c r="Y64" s="21">
        <f t="shared" ca="1" si="7"/>
        <v>-641094</v>
      </c>
      <c r="Z64" s="22">
        <f ca="1">IF(Y64=0,0,IF(W64=0,1,Y64/W64))</f>
        <v>-8.7223875211684163E-2</v>
      </c>
      <c r="AA64" s="21">
        <f t="shared" ref="AA64:AC66" si="8">SUMIF($B$9:$B$63,$B64,AA$9:AA$63)</f>
        <v>2729464</v>
      </c>
      <c r="AB64" s="21">
        <f t="shared" ca="1" si="8"/>
        <v>2466098</v>
      </c>
      <c r="AC64" s="21">
        <f t="shared" ca="1" si="8"/>
        <v>-263366</v>
      </c>
      <c r="AD64" s="22">
        <f ca="1">IF(AC64=0,0,IF(AA64=0,1,AC64/AA64))</f>
        <v>-9.6490006829179645E-2</v>
      </c>
      <c r="AE64" s="21">
        <f t="shared" ref="AE64:AG66" si="9">SUMIF($B$9:$B$63,$B64,AE$9:AE$63)</f>
        <v>10079447</v>
      </c>
      <c r="AF64" s="21">
        <f t="shared" ca="1" si="9"/>
        <v>9174987</v>
      </c>
      <c r="AG64" s="21">
        <f t="shared" ca="1" si="9"/>
        <v>-904460</v>
      </c>
      <c r="AH64" s="22">
        <f ca="1">IF(AG64=0,0,IF(AE64=0,1,AG64/AE64))</f>
        <v>-8.9733097460604733E-2</v>
      </c>
      <c r="AI64" s="21">
        <f t="shared" ref="AI64:AK66" si="10">SUMIF($B$9:$B$63,$B64,AI$9:AI$63)</f>
        <v>2922320</v>
      </c>
      <c r="AJ64" s="21">
        <f t="shared" ca="1" si="10"/>
        <v>2733522</v>
      </c>
      <c r="AK64" s="21">
        <f t="shared" ca="1" si="10"/>
        <v>-188798</v>
      </c>
      <c r="AL64" s="22">
        <f ca="1">IF(AK64=0,0,IF(AI64=0,1,AK64/AI64))</f>
        <v>-6.4605518902789566E-2</v>
      </c>
      <c r="AM64" s="21">
        <f t="shared" ref="AM64:AO66" si="11">SUMIF($B$9:$B$63,$B64,AM$9:AM$63)</f>
        <v>13001767</v>
      </c>
      <c r="AN64" s="21">
        <f t="shared" ca="1" si="11"/>
        <v>11908509</v>
      </c>
      <c r="AO64" s="21">
        <f t="shared" ca="1" si="11"/>
        <v>-1093258</v>
      </c>
      <c r="AP64" s="22">
        <f ca="1">IF(AO64=0,0,IF(AM64=0,1,AO64/AM64))</f>
        <v>-8.4085340092619712E-2</v>
      </c>
      <c r="AQ64" s="21">
        <f t="shared" ref="AQ64:AS66" si="12">SUMIF($B$9:$B$63,$B64,AQ$9:AQ$63)</f>
        <v>2966916</v>
      </c>
      <c r="AR64" s="21">
        <f t="shared" ca="1" si="12"/>
        <v>2889630</v>
      </c>
      <c r="AS64" s="21">
        <f t="shared" ca="1" si="12"/>
        <v>-77286</v>
      </c>
      <c r="AT64" s="22">
        <f ca="1">IF(AS64=0,0,IF(AQ64=0,1,AS64/AQ64))</f>
        <v>-2.6049271364608908E-2</v>
      </c>
      <c r="AU64" s="21">
        <f t="shared" ref="AU64:AW66" si="13">SUMIF($B$9:$B$63,$B64,AU$9:AU$63)</f>
        <v>15968683</v>
      </c>
      <c r="AV64" s="21">
        <f t="shared" ca="1" si="13"/>
        <v>14798139</v>
      </c>
      <c r="AW64" s="21">
        <f t="shared" ca="1" si="13"/>
        <v>-1170544</v>
      </c>
      <c r="AX64" s="22">
        <f ca="1">IF(AW64=0,0,IF(AU64=0,1,AW64/AU64))</f>
        <v>-7.3302475852266596E-2</v>
      </c>
      <c r="AY64" s="21">
        <f t="shared" ref="AY64:BA66" si="14">SUMIF($B$9:$B$63,$B64,AY$9:AY$63)</f>
        <v>3495221</v>
      </c>
      <c r="AZ64" s="21">
        <f t="shared" ca="1" si="14"/>
        <v>3329093</v>
      </c>
      <c r="BA64" s="21">
        <f t="shared" ca="1" si="14"/>
        <v>-166128</v>
      </c>
      <c r="BB64" s="22">
        <f ca="1">IF(BA64=0,0,IF(AY64=0,1,BA64/AY64))</f>
        <v>-4.753004173412783E-2</v>
      </c>
      <c r="BC64" s="21">
        <f t="shared" ref="BC64:BE66" si="15">SUMIF($B$9:$B$63,$B64,BC$9:BC$63)</f>
        <v>19463904</v>
      </c>
      <c r="BD64" s="21">
        <f t="shared" ca="1" si="15"/>
        <v>18127232</v>
      </c>
      <c r="BE64" s="21">
        <f t="shared" ca="1" si="15"/>
        <v>-1336672</v>
      </c>
      <c r="BF64" s="22">
        <f ca="1">IF(BE64=0,0,IF(BC64=0,1,BE64/BC64))</f>
        <v>-6.8674403655094071E-2</v>
      </c>
      <c r="BG64" s="21">
        <f t="shared" ref="BG64:BI66" si="16">SUMIF($B$9:$B$63,$B64,BG$9:BG$63)</f>
        <v>3444607</v>
      </c>
      <c r="BH64" s="21">
        <f t="shared" ca="1" si="16"/>
        <v>3445018</v>
      </c>
      <c r="BI64" s="21">
        <f t="shared" ca="1" si="16"/>
        <v>411</v>
      </c>
      <c r="BJ64" s="22">
        <f ca="1">IF(BI64=0,0,IF(BG64=0,1,BI64/BG64))</f>
        <v>1.1931694965492435E-4</v>
      </c>
      <c r="BK64" s="21">
        <f t="shared" ref="BK64:BM66" si="17">SUMIF($B$9:$B$63,$B64,BK$9:BK$63)</f>
        <v>22908511</v>
      </c>
      <c r="BL64" s="21">
        <f t="shared" ca="1" si="17"/>
        <v>21572250</v>
      </c>
      <c r="BM64" s="21">
        <f t="shared" ca="1" si="17"/>
        <v>-1336261</v>
      </c>
      <c r="BN64" s="22">
        <f ca="1">IF(BM64=0,0,IF(BK64=0,1,BM64/BK64))</f>
        <v>-5.8330329718941573E-2</v>
      </c>
      <c r="BO64" s="21">
        <f t="shared" ref="BO64:BQ66" si="18">SUMIF($B$9:$B$63,$B64,BO$9:BO$63)</f>
        <v>2826539</v>
      </c>
      <c r="BP64" s="21">
        <f t="shared" ca="1" si="18"/>
        <v>2796173</v>
      </c>
      <c r="BQ64" s="21">
        <f t="shared" ca="1" si="18"/>
        <v>-30366</v>
      </c>
      <c r="BR64" s="22">
        <f ca="1">IF(BQ64=0,0,IF(BO64=0,1,BQ64/BO64))</f>
        <v>-1.0743173895707789E-2</v>
      </c>
      <c r="BS64" s="21">
        <f t="shared" ref="BS64:BU66" si="19">SUMIF($B$9:$B$63,$B64,BS$9:BS$63)</f>
        <v>25735050</v>
      </c>
      <c r="BT64" s="21">
        <f t="shared" ca="1" si="19"/>
        <v>24368423</v>
      </c>
      <c r="BU64" s="21">
        <f t="shared" ca="1" si="19"/>
        <v>-1366627</v>
      </c>
      <c r="BV64" s="22">
        <f ca="1">IF(BU64=0,0,IF(BS64=0,1,BU64/BS64))</f>
        <v>-5.3103724298184773E-2</v>
      </c>
      <c r="BW64" s="21">
        <f t="shared" ref="BW64:BY66" si="20">SUMIF($B$9:$B$63,$B64,BW$9:BW$63)</f>
        <v>2661928</v>
      </c>
      <c r="BX64" s="21">
        <f ca="1">SUMIF($B$9:$B$63,$B64,BX$9:BX$63)</f>
        <v>2791641</v>
      </c>
      <c r="BY64" s="21">
        <f t="shared" ca="1" si="20"/>
        <v>129713</v>
      </c>
      <c r="BZ64" s="22">
        <f ca="1">IF(BY64=0,0,IF(BW64=0,1,BY64/BW64))</f>
        <v>4.872896637324526E-2</v>
      </c>
      <c r="CA64" s="21">
        <f t="shared" ref="CA64:CC66" si="21">SUMIF($B$9:$B$63,$B64,CA$9:CA$63)</f>
        <v>28396978</v>
      </c>
      <c r="CB64" s="21">
        <f t="shared" ca="1" si="21"/>
        <v>27160064</v>
      </c>
      <c r="CC64" s="21">
        <f t="shared" ca="1" si="21"/>
        <v>-1236914</v>
      </c>
      <c r="CD64" s="22">
        <f ca="1">IF(CC64=0,0,IF(CA64=0,1,CC64/CA64))</f>
        <v>-4.3557944792576166E-2</v>
      </c>
      <c r="CE64" s="21">
        <f t="shared" ref="CE64:CG66" si="22">SUMIF($B$9:$B$63,$B64,CE$9:CE$63)</f>
        <v>2548434</v>
      </c>
      <c r="CF64" s="21">
        <f t="shared" ca="1" si="22"/>
        <v>2585723</v>
      </c>
      <c r="CG64" s="21">
        <f t="shared" ca="1" si="22"/>
        <v>37289</v>
      </c>
      <c r="CH64" s="22">
        <f ca="1">IF(CG64=0,0,IF(CE64=0,1,CG64/CE64))</f>
        <v>1.4632123099911553E-2</v>
      </c>
      <c r="CI64" s="21">
        <f t="shared" ref="CI64:CK66" si="23">SUMIF($B$9:$B$63,$B64,CI$9:CI$63)</f>
        <v>30945412</v>
      </c>
      <c r="CJ64" s="21">
        <f t="shared" ca="1" si="23"/>
        <v>29745787</v>
      </c>
      <c r="CK64" s="21">
        <f t="shared" ca="1" si="23"/>
        <v>-1199625</v>
      </c>
      <c r="CL64" s="22">
        <f ca="1">IF(CK64=0,0,IF(CI64=0,1,CK64/CI64))</f>
        <v>-3.8765843544109217E-2</v>
      </c>
      <c r="CM64" s="21">
        <f t="shared" ref="CM64:CO66" si="24">SUMIF($B$9:$B$63,$B64,CM$9:CM$63)</f>
        <v>2502480</v>
      </c>
      <c r="CN64" s="21">
        <f t="shared" ca="1" si="24"/>
        <v>2314568</v>
      </c>
      <c r="CO64" s="21">
        <f t="shared" ca="1" si="24"/>
        <v>-187912</v>
      </c>
      <c r="CP64" s="22">
        <f ca="1">IF(CO64=0,0,IF(CM64=0,1,CO64/CM64))</f>
        <v>-7.5090310412071232E-2</v>
      </c>
      <c r="CQ64" s="21">
        <f t="shared" ref="CQ64:CS66" si="25">SUMIF($B$9:$B$63,$B64,CQ$9:CQ$63)</f>
        <v>33447892</v>
      </c>
      <c r="CR64" s="21">
        <f t="shared" ca="1" si="25"/>
        <v>32060355</v>
      </c>
      <c r="CS64" s="21">
        <f t="shared" ca="1" si="25"/>
        <v>-1387537</v>
      </c>
      <c r="CT64" s="22">
        <f ca="1">IF(CS64=0,0,IF(CQ64=0,1,CS64/CQ64))</f>
        <v>-4.1483541025545051E-2</v>
      </c>
    </row>
    <row r="65" spans="1:98" s="12" customFormat="1">
      <c r="A65" s="97"/>
      <c r="B65" s="29" t="s">
        <v>7</v>
      </c>
      <c r="C65" s="21">
        <f t="shared" si="2"/>
        <v>670341</v>
      </c>
      <c r="D65" s="21">
        <f t="shared" ca="1" si="2"/>
        <v>662832</v>
      </c>
      <c r="E65" s="21">
        <f t="shared" ca="1" si="2"/>
        <v>-7509</v>
      </c>
      <c r="F65" s="22">
        <f ca="1">IF(E65=0,0,IF(C65=0,1,E65/C65))</f>
        <v>-1.1201761491539381E-2</v>
      </c>
      <c r="G65" s="21">
        <f t="shared" si="3"/>
        <v>670341</v>
      </c>
      <c r="H65" s="21">
        <f t="shared" ca="1" si="3"/>
        <v>662832</v>
      </c>
      <c r="I65" s="21">
        <f t="shared" ca="1" si="3"/>
        <v>-7509</v>
      </c>
      <c r="J65" s="22">
        <f ca="1">IF(I65=0,0,IF(G65=0,1,I65/G65))</f>
        <v>-1.1201761491539381E-2</v>
      </c>
      <c r="K65" s="21">
        <f t="shared" si="4"/>
        <v>658854</v>
      </c>
      <c r="L65" s="21">
        <f t="shared" ca="1" si="4"/>
        <v>637692</v>
      </c>
      <c r="M65" s="21">
        <f t="shared" ca="1" si="4"/>
        <v>-21162</v>
      </c>
      <c r="N65" s="22">
        <f ca="1">IF(M65=0,0,IF(K65=0,1,M65/K65))</f>
        <v>-3.2119407334553637E-2</v>
      </c>
      <c r="O65" s="21">
        <f t="shared" si="5"/>
        <v>1329195</v>
      </c>
      <c r="P65" s="21">
        <f t="shared" ca="1" si="5"/>
        <v>1300524</v>
      </c>
      <c r="Q65" s="21">
        <f t="shared" ca="1" si="5"/>
        <v>-28671</v>
      </c>
      <c r="R65" s="22">
        <f ca="1">IF(Q65=0,0,IF(O65=0,1,Q65/O65))</f>
        <v>-2.1570198503605566E-2</v>
      </c>
      <c r="S65" s="21">
        <f t="shared" si="6"/>
        <v>755381</v>
      </c>
      <c r="T65" s="21">
        <f t="shared" ca="1" si="6"/>
        <v>726627</v>
      </c>
      <c r="U65" s="21">
        <f t="shared" ca="1" si="6"/>
        <v>-28754</v>
      </c>
      <c r="V65" s="22">
        <f ca="1">IF(U65=0,0,IF(S65=0,1,U65/S65))</f>
        <v>-3.806555896957959E-2</v>
      </c>
      <c r="W65" s="21">
        <f t="shared" si="7"/>
        <v>2084576</v>
      </c>
      <c r="X65" s="21">
        <f t="shared" ca="1" si="7"/>
        <v>2027151</v>
      </c>
      <c r="Y65" s="21">
        <f t="shared" ca="1" si="7"/>
        <v>-57425</v>
      </c>
      <c r="Z65" s="22">
        <f ca="1">IF(Y65=0,0,IF(W65=0,1,Y65/W65))</f>
        <v>-2.7547568426385029E-2</v>
      </c>
      <c r="AA65" s="21">
        <f t="shared" si="8"/>
        <v>676576</v>
      </c>
      <c r="AB65" s="21">
        <f t="shared" ca="1" si="8"/>
        <v>677149</v>
      </c>
      <c r="AC65" s="21">
        <f t="shared" ca="1" si="8"/>
        <v>573</v>
      </c>
      <c r="AD65" s="22">
        <f ca="1">IF(AC65=0,0,IF(AA65=0,1,AC65/AA65))</f>
        <v>8.4691150735468007E-4</v>
      </c>
      <c r="AE65" s="21">
        <f t="shared" si="9"/>
        <v>2761152</v>
      </c>
      <c r="AF65" s="21">
        <f t="shared" ca="1" si="9"/>
        <v>2704300</v>
      </c>
      <c r="AG65" s="21">
        <f t="shared" ca="1" si="9"/>
        <v>-56852</v>
      </c>
      <c r="AH65" s="22">
        <f ca="1">IF(AG65=0,0,IF(AE65=0,1,AG65/AE65))</f>
        <v>-2.0589956655772661E-2</v>
      </c>
      <c r="AI65" s="21">
        <f t="shared" si="10"/>
        <v>750065</v>
      </c>
      <c r="AJ65" s="21">
        <f t="shared" ca="1" si="10"/>
        <v>733189</v>
      </c>
      <c r="AK65" s="21">
        <f t="shared" ca="1" si="10"/>
        <v>-16876</v>
      </c>
      <c r="AL65" s="22">
        <f ca="1">IF(AK65=0,0,IF(AI65=0,1,AK65/AI65))</f>
        <v>-2.2499383386773146E-2</v>
      </c>
      <c r="AM65" s="21">
        <f t="shared" si="11"/>
        <v>3511217</v>
      </c>
      <c r="AN65" s="21">
        <f t="shared" ca="1" si="11"/>
        <v>3437489</v>
      </c>
      <c r="AO65" s="21">
        <f t="shared" ca="1" si="11"/>
        <v>-73728</v>
      </c>
      <c r="AP65" s="22">
        <f ca="1">IF(AO65=0,0,IF(AM65=0,1,AO65/AM65))</f>
        <v>-2.0997847754781321E-2</v>
      </c>
      <c r="AQ65" s="21">
        <f t="shared" si="12"/>
        <v>750572</v>
      </c>
      <c r="AR65" s="21">
        <f t="shared" ca="1" si="12"/>
        <v>689438</v>
      </c>
      <c r="AS65" s="21">
        <f t="shared" ca="1" si="12"/>
        <v>-61134</v>
      </c>
      <c r="AT65" s="22">
        <f ca="1">IF(AS65=0,0,IF(AQ65=0,1,AS65/AQ65))</f>
        <v>-8.1449880890840584E-2</v>
      </c>
      <c r="AU65" s="21">
        <f t="shared" si="13"/>
        <v>4261789</v>
      </c>
      <c r="AV65" s="21">
        <f t="shared" ca="1" si="13"/>
        <v>4126927</v>
      </c>
      <c r="AW65" s="21">
        <f t="shared" ca="1" si="13"/>
        <v>-134862</v>
      </c>
      <c r="AX65" s="22">
        <f ca="1">IF(AW65=0,0,IF(AU65=0,1,AW65/AU65))</f>
        <v>-3.1644457292465678E-2</v>
      </c>
      <c r="AY65" s="21">
        <f t="shared" si="14"/>
        <v>593252</v>
      </c>
      <c r="AZ65" s="21">
        <f t="shared" ca="1" si="14"/>
        <v>602508</v>
      </c>
      <c r="BA65" s="21">
        <f t="shared" ca="1" si="14"/>
        <v>9256</v>
      </c>
      <c r="BB65" s="22">
        <f ca="1">IF(BA65=0,0,IF(AY65=0,1,BA65/AY65))</f>
        <v>1.5602138720139165E-2</v>
      </c>
      <c r="BC65" s="21">
        <f t="shared" si="15"/>
        <v>4855041</v>
      </c>
      <c r="BD65" s="21">
        <f t="shared" ca="1" si="15"/>
        <v>4729435</v>
      </c>
      <c r="BE65" s="21">
        <f t="shared" ca="1" si="15"/>
        <v>-125606</v>
      </c>
      <c r="BF65" s="22">
        <f ca="1">IF(BE65=0,0,IF(BC65=0,1,BE65/BC65))</f>
        <v>-2.5871254228337102E-2</v>
      </c>
      <c r="BG65" s="21">
        <f t="shared" si="16"/>
        <v>735298</v>
      </c>
      <c r="BH65" s="21">
        <f t="shared" ca="1" si="16"/>
        <v>709633</v>
      </c>
      <c r="BI65" s="21">
        <f t="shared" ca="1" si="16"/>
        <v>-25665</v>
      </c>
      <c r="BJ65" s="22">
        <f ca="1">IF(BI65=0,0,IF(BG65=0,1,BI65/BG65))</f>
        <v>-3.4904215705741072E-2</v>
      </c>
      <c r="BK65" s="21">
        <f t="shared" si="17"/>
        <v>5590339</v>
      </c>
      <c r="BL65" s="21">
        <f t="shared" ca="1" si="17"/>
        <v>5439068</v>
      </c>
      <c r="BM65" s="21">
        <f t="shared" ca="1" si="17"/>
        <v>-151271</v>
      </c>
      <c r="BN65" s="22">
        <f ca="1">IF(BM65=0,0,IF(BK65=0,1,BM65/BK65))</f>
        <v>-2.7059360800838733E-2</v>
      </c>
      <c r="BO65" s="21">
        <f t="shared" si="18"/>
        <v>683556</v>
      </c>
      <c r="BP65" s="21">
        <f t="shared" ca="1" si="18"/>
        <v>655266</v>
      </c>
      <c r="BQ65" s="21">
        <f t="shared" ca="1" si="18"/>
        <v>-28290</v>
      </c>
      <c r="BR65" s="22">
        <f ca="1">IF(BQ65=0,0,IF(BO65=0,1,BQ65/BO65))</f>
        <v>-4.1386514052981757E-2</v>
      </c>
      <c r="BS65" s="21">
        <f t="shared" si="19"/>
        <v>6273895</v>
      </c>
      <c r="BT65" s="21">
        <f t="shared" ca="1" si="19"/>
        <v>6094334</v>
      </c>
      <c r="BU65" s="21">
        <f t="shared" ca="1" si="19"/>
        <v>-179561</v>
      </c>
      <c r="BV65" s="22">
        <f ca="1">IF(BU65=0,0,IF(BS65=0,1,BU65/BS65))</f>
        <v>-2.8620338721001864E-2</v>
      </c>
      <c r="BW65" s="21">
        <f t="shared" si="20"/>
        <v>705338</v>
      </c>
      <c r="BX65" s="21">
        <f ca="1">SUMIF($B$9:$B$63,$B65,BX$9:BX$63)</f>
        <v>730513</v>
      </c>
      <c r="BY65" s="21">
        <f t="shared" ca="1" si="20"/>
        <v>25175</v>
      </c>
      <c r="BZ65" s="22">
        <f ca="1">IF(BY65=0,0,IF(BW65=0,1,BY65/BW65))</f>
        <v>3.5692107897206726E-2</v>
      </c>
      <c r="CA65" s="21">
        <f t="shared" si="21"/>
        <v>6979233</v>
      </c>
      <c r="CB65" s="21">
        <f t="shared" ca="1" si="21"/>
        <v>6824847</v>
      </c>
      <c r="CC65" s="21">
        <f t="shared" ca="1" si="21"/>
        <v>-154386</v>
      </c>
      <c r="CD65" s="22">
        <f ca="1">IF(CC65=0,0,IF(CA65=0,1,CC65/CA65))</f>
        <v>-2.212076885812524E-2</v>
      </c>
      <c r="CE65" s="21">
        <f t="shared" si="22"/>
        <v>694215</v>
      </c>
      <c r="CF65" s="21">
        <f t="shared" ca="1" si="22"/>
        <v>680472</v>
      </c>
      <c r="CG65" s="21">
        <f t="shared" ca="1" si="22"/>
        <v>-13743</v>
      </c>
      <c r="CH65" s="22">
        <f ca="1">IF(CG65=0,0,IF(CE65=0,1,CG65/CE65))</f>
        <v>-1.979646075063201E-2</v>
      </c>
      <c r="CI65" s="21">
        <f t="shared" si="23"/>
        <v>7673448</v>
      </c>
      <c r="CJ65" s="21">
        <f t="shared" ca="1" si="23"/>
        <v>7505319</v>
      </c>
      <c r="CK65" s="21">
        <f t="shared" ca="1" si="23"/>
        <v>-168129</v>
      </c>
      <c r="CL65" s="22">
        <f ca="1">IF(CK65=0,0,IF(CI65=0,1,CK65/CI65))</f>
        <v>-2.1910489261150919E-2</v>
      </c>
      <c r="CM65" s="21">
        <f t="shared" si="24"/>
        <v>594483</v>
      </c>
      <c r="CN65" s="21">
        <f t="shared" ca="1" si="24"/>
        <v>543817</v>
      </c>
      <c r="CO65" s="21">
        <f t="shared" ca="1" si="24"/>
        <v>-50666</v>
      </c>
      <c r="CP65" s="22">
        <f ca="1">IF(CO65=0,0,IF(CM65=0,1,CO65/CM65))</f>
        <v>-8.5226995557484406E-2</v>
      </c>
      <c r="CQ65" s="21">
        <f t="shared" si="25"/>
        <v>8267931</v>
      </c>
      <c r="CR65" s="21">
        <f t="shared" ca="1" si="25"/>
        <v>8049136</v>
      </c>
      <c r="CS65" s="21">
        <f t="shared" ca="1" si="25"/>
        <v>-218795</v>
      </c>
      <c r="CT65" s="22">
        <f ca="1">IF(CS65=0,0,IF(CQ65=0,1,CS65/CQ65))</f>
        <v>-2.6463089737928387E-2</v>
      </c>
    </row>
    <row r="66" spans="1:98" s="12" customFormat="1">
      <c r="A66" s="98"/>
      <c r="B66" s="29" t="s">
        <v>8</v>
      </c>
      <c r="C66" s="87">
        <f t="shared" si="2"/>
        <v>15382</v>
      </c>
      <c r="D66" s="87">
        <f t="shared" ca="1" si="2"/>
        <v>15066</v>
      </c>
      <c r="E66" s="87">
        <f t="shared" ca="1" si="2"/>
        <v>-316</v>
      </c>
      <c r="F66" s="22">
        <f ca="1">IF(E66=0,0,IF(C66=0,1,E66/C66))</f>
        <v>-2.0543492393706932E-2</v>
      </c>
      <c r="G66" s="87">
        <f t="shared" si="3"/>
        <v>15382</v>
      </c>
      <c r="H66" s="87">
        <f t="shared" ca="1" si="3"/>
        <v>15066</v>
      </c>
      <c r="I66" s="87">
        <f t="shared" ca="1" si="3"/>
        <v>-316</v>
      </c>
      <c r="J66" s="22">
        <f ca="1">IF(I66=0,0,IF(G66=0,1,I66/G66))</f>
        <v>-2.0543492393706932E-2</v>
      </c>
      <c r="K66" s="87">
        <f t="shared" si="4"/>
        <v>16002</v>
      </c>
      <c r="L66" s="87">
        <f t="shared" ca="1" si="4"/>
        <v>14330</v>
      </c>
      <c r="M66" s="87">
        <f t="shared" ca="1" si="4"/>
        <v>-1672</v>
      </c>
      <c r="N66" s="22">
        <f ca="1">IF(M66=0,0,IF(K66=0,1,M66/K66))</f>
        <v>-0.10448693913260843</v>
      </c>
      <c r="O66" s="87">
        <f t="shared" si="5"/>
        <v>31384</v>
      </c>
      <c r="P66" s="87">
        <f t="shared" ca="1" si="5"/>
        <v>29396</v>
      </c>
      <c r="Q66" s="87">
        <f t="shared" ca="1" si="5"/>
        <v>-1988</v>
      </c>
      <c r="R66" s="22">
        <f ca="1">IF(Q66=0,0,IF(O66=0,1,Q66/O66))</f>
        <v>-6.3344379301554926E-2</v>
      </c>
      <c r="S66" s="87">
        <f t="shared" si="6"/>
        <v>18412</v>
      </c>
      <c r="T66" s="87">
        <f t="shared" ca="1" si="6"/>
        <v>17883</v>
      </c>
      <c r="U66" s="87">
        <f t="shared" ca="1" si="6"/>
        <v>-529</v>
      </c>
      <c r="V66" s="22">
        <f ca="1">IF(U66=0,0,IF(S66=0,1,U66/S66))</f>
        <v>-2.8731262220291116E-2</v>
      </c>
      <c r="W66" s="87">
        <f t="shared" si="7"/>
        <v>49796</v>
      </c>
      <c r="X66" s="87">
        <f t="shared" ca="1" si="7"/>
        <v>47279</v>
      </c>
      <c r="Y66" s="87">
        <f t="shared" ca="1" si="7"/>
        <v>-2517</v>
      </c>
      <c r="Z66" s="22">
        <f ca="1">IF(Y66=0,0,IF(W66=0,1,Y66/W66))</f>
        <v>-5.0546228612739982E-2</v>
      </c>
      <c r="AA66" s="87">
        <f t="shared" si="8"/>
        <v>19221</v>
      </c>
      <c r="AB66" s="87">
        <f t="shared" ca="1" si="8"/>
        <v>18377</v>
      </c>
      <c r="AC66" s="87">
        <f t="shared" ca="1" si="8"/>
        <v>-844</v>
      </c>
      <c r="AD66" s="22">
        <f ca="1">IF(AC66=0,0,IF(AA66=0,1,AC66/AA66))</f>
        <v>-4.3910306435669323E-2</v>
      </c>
      <c r="AE66" s="87">
        <f t="shared" si="9"/>
        <v>69017</v>
      </c>
      <c r="AF66" s="87">
        <f t="shared" ca="1" si="9"/>
        <v>65656</v>
      </c>
      <c r="AG66" s="87">
        <f t="shared" ca="1" si="9"/>
        <v>-3361</v>
      </c>
      <c r="AH66" s="22">
        <f ca="1">IF(AG66=0,0,IF(AE66=0,1,AG66/AE66))</f>
        <v>-4.8698146833388876E-2</v>
      </c>
      <c r="AI66" s="87">
        <f t="shared" si="10"/>
        <v>25764</v>
      </c>
      <c r="AJ66" s="87">
        <f t="shared" ca="1" si="10"/>
        <v>22891</v>
      </c>
      <c r="AK66" s="87">
        <f t="shared" ca="1" si="10"/>
        <v>-2873</v>
      </c>
      <c r="AL66" s="22">
        <f ca="1">IF(AK66=0,0,IF(AI66=0,1,AK66/AI66))</f>
        <v>-0.11151218754851731</v>
      </c>
      <c r="AM66" s="87">
        <f t="shared" si="11"/>
        <v>94781</v>
      </c>
      <c r="AN66" s="87">
        <f t="shared" ca="1" si="11"/>
        <v>88547</v>
      </c>
      <c r="AO66" s="87">
        <f t="shared" ca="1" si="11"/>
        <v>-6234</v>
      </c>
      <c r="AP66" s="22">
        <f ca="1">IF(AO66=0,0,IF(AM66=0,1,AO66/AM66))</f>
        <v>-6.5772675958261681E-2</v>
      </c>
      <c r="AQ66" s="87">
        <f t="shared" si="12"/>
        <v>30671</v>
      </c>
      <c r="AR66" s="87">
        <f t="shared" ca="1" si="12"/>
        <v>21973</v>
      </c>
      <c r="AS66" s="87">
        <f t="shared" ca="1" si="12"/>
        <v>-8698</v>
      </c>
      <c r="AT66" s="22">
        <f ca="1">IF(AS66=0,0,IF(AQ66=0,1,AS66/AQ66))</f>
        <v>-0.28359036223142381</v>
      </c>
      <c r="AU66" s="87">
        <f t="shared" si="13"/>
        <v>125452</v>
      </c>
      <c r="AV66" s="87">
        <f t="shared" ca="1" si="13"/>
        <v>110520</v>
      </c>
      <c r="AW66" s="87">
        <f t="shared" ca="1" si="13"/>
        <v>-14932</v>
      </c>
      <c r="AX66" s="22">
        <f ca="1">IF(AW66=0,0,IF(AU66=0,1,AW66/AU66))</f>
        <v>-0.11902560341804036</v>
      </c>
      <c r="AY66" s="87">
        <f t="shared" si="14"/>
        <v>34846</v>
      </c>
      <c r="AZ66" s="87">
        <f t="shared" ca="1" si="14"/>
        <v>23981</v>
      </c>
      <c r="BA66" s="87">
        <f t="shared" ca="1" si="14"/>
        <v>-10865</v>
      </c>
      <c r="BB66" s="22">
        <f ca="1">IF(BA66=0,0,IF(AY66=0,1,BA66/AY66))</f>
        <v>-0.31180049360041323</v>
      </c>
      <c r="BC66" s="87">
        <f t="shared" si="15"/>
        <v>160298</v>
      </c>
      <c r="BD66" s="87">
        <f t="shared" ca="1" si="15"/>
        <v>134501</v>
      </c>
      <c r="BE66" s="87">
        <f t="shared" ca="1" si="15"/>
        <v>-25797</v>
      </c>
      <c r="BF66" s="22">
        <f ca="1">IF(BE66=0,0,IF(BC66=0,1,BE66/BC66))</f>
        <v>-0.1609315150532134</v>
      </c>
      <c r="BG66" s="87">
        <f t="shared" si="16"/>
        <v>33920</v>
      </c>
      <c r="BH66" s="87">
        <f t="shared" ca="1" si="16"/>
        <v>26063</v>
      </c>
      <c r="BI66" s="87">
        <f t="shared" ca="1" si="16"/>
        <v>-7857</v>
      </c>
      <c r="BJ66" s="22">
        <f ca="1">IF(BI66=0,0,IF(BG66=0,1,BI66/BG66))</f>
        <v>-0.23163325471698112</v>
      </c>
      <c r="BK66" s="87">
        <f t="shared" si="17"/>
        <v>194218</v>
      </c>
      <c r="BL66" s="87">
        <f t="shared" ca="1" si="17"/>
        <v>160564</v>
      </c>
      <c r="BM66" s="87">
        <f t="shared" ca="1" si="17"/>
        <v>-33654</v>
      </c>
      <c r="BN66" s="22">
        <f ca="1">IF(BM66=0,0,IF(BK66=0,1,BM66/BK66))</f>
        <v>-0.17327951065297759</v>
      </c>
      <c r="BO66" s="87">
        <f t="shared" si="18"/>
        <v>27120</v>
      </c>
      <c r="BP66" s="87">
        <f t="shared" ca="1" si="18"/>
        <v>21250</v>
      </c>
      <c r="BQ66" s="87">
        <f t="shared" ca="1" si="18"/>
        <v>-5870</v>
      </c>
      <c r="BR66" s="22">
        <f ca="1">IF(BQ66=0,0,IF(BO66=0,1,BQ66/BO66))</f>
        <v>-0.21644542772861358</v>
      </c>
      <c r="BS66" s="87">
        <f t="shared" si="19"/>
        <v>221338</v>
      </c>
      <c r="BT66" s="87">
        <f t="shared" ca="1" si="19"/>
        <v>181814</v>
      </c>
      <c r="BU66" s="87">
        <f t="shared" ca="1" si="19"/>
        <v>-39524</v>
      </c>
      <c r="BV66" s="22">
        <f ca="1">IF(BU66=0,0,IF(BS66=0,1,BU66/BS66))</f>
        <v>-0.17856852415762317</v>
      </c>
      <c r="BW66" s="87">
        <f t="shared" si="20"/>
        <v>22543</v>
      </c>
      <c r="BX66" s="87">
        <f ca="1">SUMIF($B$9:$B$63,$B66,BX$9:BX$63)</f>
        <v>17970</v>
      </c>
      <c r="BY66" s="87">
        <f t="shared" ca="1" si="20"/>
        <v>-4573</v>
      </c>
      <c r="BZ66" s="22">
        <f ca="1">IF(BY66=0,0,IF(BW66=0,1,BY66/BW66))</f>
        <v>-0.20285676263141553</v>
      </c>
      <c r="CA66" s="87">
        <f t="shared" si="21"/>
        <v>243881</v>
      </c>
      <c r="CB66" s="87">
        <f t="shared" ca="1" si="21"/>
        <v>199784</v>
      </c>
      <c r="CC66" s="87">
        <f t="shared" ca="1" si="21"/>
        <v>-44097</v>
      </c>
      <c r="CD66" s="22">
        <f ca="1">IF(CC66=0,0,IF(CA66=0,1,CC66/CA66))</f>
        <v>-0.18081359351486995</v>
      </c>
      <c r="CE66" s="87">
        <f t="shared" si="22"/>
        <v>17351</v>
      </c>
      <c r="CF66" s="87">
        <f t="shared" ca="1" si="22"/>
        <v>13245</v>
      </c>
      <c r="CG66" s="87">
        <f t="shared" ca="1" si="22"/>
        <v>-4106</v>
      </c>
      <c r="CH66" s="22">
        <f ca="1">IF(CG66=0,0,IF(CE66=0,1,CG66/CE66))</f>
        <v>-0.23664342112846523</v>
      </c>
      <c r="CI66" s="87">
        <f t="shared" si="23"/>
        <v>261232</v>
      </c>
      <c r="CJ66" s="87">
        <f t="shared" ca="1" si="23"/>
        <v>213029</v>
      </c>
      <c r="CK66" s="87">
        <f t="shared" ca="1" si="23"/>
        <v>-48203</v>
      </c>
      <c r="CL66" s="22">
        <f ca="1">IF(CK66=0,0,IF(CI66=0,1,CK66/CI66))</f>
        <v>-0.18452180437312427</v>
      </c>
      <c r="CM66" s="87">
        <f t="shared" si="24"/>
        <v>14354</v>
      </c>
      <c r="CN66" s="87">
        <f t="shared" ca="1" si="24"/>
        <v>12047</v>
      </c>
      <c r="CO66" s="87">
        <f t="shared" ca="1" si="24"/>
        <v>-2307</v>
      </c>
      <c r="CP66" s="22">
        <f ca="1">IF(CO66=0,0,IF(CM66=0,1,CO66/CM66))</f>
        <v>-0.16072175003483349</v>
      </c>
      <c r="CQ66" s="87">
        <f t="shared" si="25"/>
        <v>275586</v>
      </c>
      <c r="CR66" s="87">
        <f t="shared" ca="1" si="25"/>
        <v>225076</v>
      </c>
      <c r="CS66" s="87">
        <f t="shared" ca="1" si="25"/>
        <v>-50510</v>
      </c>
      <c r="CT66" s="22">
        <f ca="1">IF(CS66=0,0,IF(CQ66=0,1,CS66/CQ66))</f>
        <v>-0.18328216963125848</v>
      </c>
    </row>
    <row r="67" spans="1:98" s="16" customFormat="1" ht="15.6">
      <c r="A67" s="7"/>
      <c r="B67" s="30" t="s">
        <v>20</v>
      </c>
      <c r="C67" s="14">
        <f>SUM(C64:C66)</f>
        <v>3113647</v>
      </c>
      <c r="D67" s="14">
        <f ca="1">SUM(D64:D66)</f>
        <v>2933826</v>
      </c>
      <c r="E67" s="14">
        <f ca="1">SUM(E64:E66)</f>
        <v>-179821</v>
      </c>
      <c r="F67" s="15">
        <f ca="1">IF(E67=0,0,IF(C67=0,1,E67/C67))</f>
        <v>-5.7752532640983387E-2</v>
      </c>
      <c r="G67" s="14">
        <f>SUM(G64:G66)</f>
        <v>3113647</v>
      </c>
      <c r="H67" s="14">
        <f ca="1">SUM(H64:H66)</f>
        <v>2933826</v>
      </c>
      <c r="I67" s="14">
        <f ca="1">SUM(I64:I66)</f>
        <v>-179821</v>
      </c>
      <c r="J67" s="15">
        <f ca="1">IF(I67=0,0,IF(G67=0,1,I67/G67))</f>
        <v>-5.7752532640983387E-2</v>
      </c>
      <c r="K67" s="14">
        <f>SUM(K64:K66)</f>
        <v>2881897</v>
      </c>
      <c r="L67" s="14">
        <f ca="1">SUM(L64:L66)</f>
        <v>2608098</v>
      </c>
      <c r="M67" s="14">
        <f ca="1">SUM(M64:M66)</f>
        <v>-273799</v>
      </c>
      <c r="N67" s="15">
        <f ca="1">IF(M67=0,0,IF(K67=0,1,M67/K67))</f>
        <v>-9.5006518275982804E-2</v>
      </c>
      <c r="O67" s="14">
        <f>SUM(O64:O66)</f>
        <v>5995544</v>
      </c>
      <c r="P67" s="14">
        <f ca="1">SUM(P64:P66)</f>
        <v>5541924</v>
      </c>
      <c r="Q67" s="14">
        <f ca="1">SUM(Q64:Q66)</f>
        <v>-453620</v>
      </c>
      <c r="R67" s="15">
        <f ca="1">IF(Q67=0,0,IF(O67=0,1,Q67/O67))</f>
        <v>-7.5659523139184698E-2</v>
      </c>
      <c r="S67" s="14">
        <f>SUM(S64:S66)</f>
        <v>3488811</v>
      </c>
      <c r="T67" s="14">
        <f ca="1">SUM(T64:T66)</f>
        <v>3241395</v>
      </c>
      <c r="U67" s="14">
        <f ca="1">SUM(U64:U66)</f>
        <v>-247416</v>
      </c>
      <c r="V67" s="15">
        <f ca="1">IF(U67=0,0,IF(S67=0,1,U67/S67))</f>
        <v>-7.0916997223409356E-2</v>
      </c>
      <c r="W67" s="14">
        <f>SUM(W64:W66)</f>
        <v>9484355</v>
      </c>
      <c r="X67" s="14">
        <f ca="1">SUM(X64:X66)</f>
        <v>8783319</v>
      </c>
      <c r="Y67" s="14">
        <f ca="1">SUM(Y64:Y66)</f>
        <v>-701036</v>
      </c>
      <c r="Z67" s="15">
        <f ca="1">IF(Y67=0,0,IF(W67=0,1,Y67/W67))</f>
        <v>-7.3914989474771875E-2</v>
      </c>
      <c r="AA67" s="14">
        <f>SUM(AA64:AA66)</f>
        <v>3425261</v>
      </c>
      <c r="AB67" s="14">
        <f ca="1">SUM(AB64:AB66)</f>
        <v>3161624</v>
      </c>
      <c r="AC67" s="14">
        <f ca="1">SUM(AC64:AC66)</f>
        <v>-263637</v>
      </c>
      <c r="AD67" s="15">
        <f ca="1">IF(AC67=0,0,IF(AA67=0,1,AC67/AA67))</f>
        <v>-7.6968441237032739E-2</v>
      </c>
      <c r="AE67" s="14">
        <f>SUM(AE64:AE66)</f>
        <v>12909616</v>
      </c>
      <c r="AF67" s="14">
        <f ca="1">SUM(AF64:AF66)</f>
        <v>11944943</v>
      </c>
      <c r="AG67" s="14">
        <f ca="1">SUM(AG64:AG66)</f>
        <v>-964673</v>
      </c>
      <c r="AH67" s="15">
        <f ca="1">IF(AG67=0,0,IF(AE67=0,1,AG67/AE67))</f>
        <v>-7.4725150616408734E-2</v>
      </c>
      <c r="AI67" s="14">
        <f>SUM(AI64:AI66)</f>
        <v>3698149</v>
      </c>
      <c r="AJ67" s="14">
        <f ca="1">SUM(AJ64:AJ66)</f>
        <v>3489602</v>
      </c>
      <c r="AK67" s="14">
        <f ca="1">SUM(AK64:AK66)</f>
        <v>-208547</v>
      </c>
      <c r="AL67" s="15">
        <f ca="1">IF(AK67=0,0,IF(AI67=0,1,AK67/AI67))</f>
        <v>-5.6392265427920835E-2</v>
      </c>
      <c r="AM67" s="14">
        <f>SUM(AM64:AM66)</f>
        <v>16607765</v>
      </c>
      <c r="AN67" s="14">
        <f ca="1">SUM(AN64:AN66)</f>
        <v>15434545</v>
      </c>
      <c r="AO67" s="14">
        <f ca="1">SUM(AO64:AO66)</f>
        <v>-1173220</v>
      </c>
      <c r="AP67" s="15">
        <f ca="1">IF(AO67=0,0,IF(AM67=0,1,AO67/AM67))</f>
        <v>-7.0642858927736515E-2</v>
      </c>
      <c r="AQ67" s="14">
        <f>SUM(AQ64:AQ66)</f>
        <v>3748159</v>
      </c>
      <c r="AR67" s="14">
        <f ca="1">SUM(AR64:AR66)</f>
        <v>3601041</v>
      </c>
      <c r="AS67" s="14">
        <f ca="1">SUM(AS64:AS66)</f>
        <v>-147118</v>
      </c>
      <c r="AT67" s="15">
        <f ca="1">IF(AS67=0,0,IF(AQ67=0,1,AS67/AQ67))</f>
        <v>-3.9250736161406174E-2</v>
      </c>
      <c r="AU67" s="14">
        <f>SUM(AU64:AU66)</f>
        <v>20355924</v>
      </c>
      <c r="AV67" s="14">
        <f ca="1">SUM(AV64:AV66)</f>
        <v>19035586</v>
      </c>
      <c r="AW67" s="14">
        <f ca="1">SUM(AW64:AW66)</f>
        <v>-1320338</v>
      </c>
      <c r="AX67" s="15">
        <f ca="1">IF(AW67=0,0,IF(AU67=0,1,AW67/AU67))</f>
        <v>-6.486259233430032E-2</v>
      </c>
      <c r="AY67" s="14">
        <f>SUM(AY64:AY66)</f>
        <v>4123319</v>
      </c>
      <c r="AZ67" s="14">
        <f ca="1">SUM(AZ64:AZ66)</f>
        <v>3955582</v>
      </c>
      <c r="BA67" s="14">
        <f ca="1">SUM(BA64:BA66)</f>
        <v>-167737</v>
      </c>
      <c r="BB67" s="15">
        <f ca="1">IF(BA67=0,0,IF(AY67=0,1,BA67/AY67))</f>
        <v>-4.0680092905739283E-2</v>
      </c>
      <c r="BC67" s="14">
        <f>SUM(BC64:BC66)</f>
        <v>24479243</v>
      </c>
      <c r="BD67" s="14">
        <f ca="1">SUM(BD64:BD66)</f>
        <v>22991168</v>
      </c>
      <c r="BE67" s="14">
        <f ca="1">SUM(BE64:BE66)</f>
        <v>-1488075</v>
      </c>
      <c r="BF67" s="15">
        <f ca="1">IF(BE67=0,0,IF(BC67=0,1,BE67/BC67))</f>
        <v>-6.0789257249499094E-2</v>
      </c>
      <c r="BG67" s="14">
        <f>SUM(BG64:BG66)</f>
        <v>4213825</v>
      </c>
      <c r="BH67" s="14">
        <f ca="1">SUM(BH64:BH66)</f>
        <v>4180714</v>
      </c>
      <c r="BI67" s="14">
        <f ca="1">SUM(BI64:BI66)</f>
        <v>-33111</v>
      </c>
      <c r="BJ67" s="15">
        <f ca="1">IF(BI67=0,0,IF(BG67=0,1,BI67/BG67))</f>
        <v>-7.857706478081079E-3</v>
      </c>
      <c r="BK67" s="14">
        <f>SUM(BK64:BK66)</f>
        <v>28693068</v>
      </c>
      <c r="BL67" s="14">
        <f ca="1">SUM(BL64:BL66)</f>
        <v>27171882</v>
      </c>
      <c r="BM67" s="14">
        <f ca="1">SUM(BM64:BM66)</f>
        <v>-1521186</v>
      </c>
      <c r="BN67" s="15">
        <f ca="1">IF(BM67=0,0,IF(BK67=0,1,BM67/BK67))</f>
        <v>-5.3015801586641063E-2</v>
      </c>
      <c r="BO67" s="14">
        <f>SUM(BO64:BO66)</f>
        <v>3537215</v>
      </c>
      <c r="BP67" s="14">
        <f ca="1">SUM(BP64:BP66)</f>
        <v>3472689</v>
      </c>
      <c r="BQ67" s="14">
        <f ca="1">SUM(BQ64:BQ66)</f>
        <v>-64526</v>
      </c>
      <c r="BR67" s="15">
        <f ca="1">IF(BQ67=0,0,IF(BO67=0,1,BQ67/BO67))</f>
        <v>-1.8242035047346571E-2</v>
      </c>
      <c r="BS67" s="14">
        <f>SUM(BS64:BS66)</f>
        <v>32230283</v>
      </c>
      <c r="BT67" s="14">
        <f ca="1">SUM(BT64:BT66)</f>
        <v>30644571</v>
      </c>
      <c r="BU67" s="14">
        <f ca="1">SUM(BU64:BU66)</f>
        <v>-1585712</v>
      </c>
      <c r="BV67" s="15">
        <f ca="1">IF(BU67=0,0,IF(BS67=0,1,BU67/BS67))</f>
        <v>-4.9199443889462589E-2</v>
      </c>
      <c r="BW67" s="14">
        <f>SUM(BW64:BW66)</f>
        <v>3389809</v>
      </c>
      <c r="BX67" s="14">
        <f ca="1">SUM(BX64:BX66)</f>
        <v>3540124</v>
      </c>
      <c r="BY67" s="14">
        <f ca="1">SUM(BY64:BY66)</f>
        <v>150315</v>
      </c>
      <c r="BZ67" s="15">
        <f ca="1">IF(BY67=0,0,IF(BW67=0,1,BY67/BW67))</f>
        <v>4.4343206357644341E-2</v>
      </c>
      <c r="CA67" s="14">
        <f>SUM(CA64:CA66)</f>
        <v>35620092</v>
      </c>
      <c r="CB67" s="14">
        <f ca="1">SUM(CB64:CB66)</f>
        <v>34184695</v>
      </c>
      <c r="CC67" s="14">
        <f ca="1">SUM(CC64:CC66)</f>
        <v>-1435397</v>
      </c>
      <c r="CD67" s="15">
        <f ca="1">IF(CC67=0,0,IF(CA67=0,1,CC67/CA67))</f>
        <v>-4.0297397322836784E-2</v>
      </c>
      <c r="CE67" s="14">
        <f>SUM(CE64:CE66)</f>
        <v>3260000</v>
      </c>
      <c r="CF67" s="14">
        <f ca="1">SUM(CF64:CF66)</f>
        <v>3279440</v>
      </c>
      <c r="CG67" s="14">
        <f ca="1">SUM(CG64:CG66)</f>
        <v>19440</v>
      </c>
      <c r="CH67" s="15">
        <f ca="1">IF(CG67=0,0,IF(CE67=0,1,CG67/CE67))</f>
        <v>5.96319018404908E-3</v>
      </c>
      <c r="CI67" s="14">
        <f>SUM(CI64:CI66)</f>
        <v>38880092</v>
      </c>
      <c r="CJ67" s="14">
        <f ca="1">SUM(CJ64:CJ66)</f>
        <v>37464135</v>
      </c>
      <c r="CK67" s="14">
        <f ca="1">SUM(CK64:CK66)</f>
        <v>-1415957</v>
      </c>
      <c r="CL67" s="15">
        <f ca="1">IF(CK67=0,0,IF(CI67=0,1,CK67/CI67))</f>
        <v>-3.6418560943734392E-2</v>
      </c>
      <c r="CM67" s="14">
        <f>SUM(CM64:CM66)</f>
        <v>3111317</v>
      </c>
      <c r="CN67" s="14">
        <f ca="1">SUM(CN64:CN66)</f>
        <v>2870432</v>
      </c>
      <c r="CO67" s="14">
        <f ca="1">SUM(CO64:CO66)</f>
        <v>-240885</v>
      </c>
      <c r="CP67" s="15">
        <f ca="1">IF(CO67=0,0,IF(CM67=0,1,CO67/CM67))</f>
        <v>-7.7422197738128265E-2</v>
      </c>
      <c r="CQ67" s="14">
        <f>SUM(CQ64:CQ66)</f>
        <v>41991409</v>
      </c>
      <c r="CR67" s="14">
        <f ca="1">SUM(CR64:CR66)</f>
        <v>40334567</v>
      </c>
      <c r="CS67" s="14">
        <f ca="1">SUM(CS64:CS66)</f>
        <v>-1656842</v>
      </c>
      <c r="CT67" s="15">
        <f ca="1">IF(CS67=0,0,IF(CQ67=0,1,CS67/CQ67))</f>
        <v>-3.9456689819577145E-2</v>
      </c>
    </row>
  </sheetData>
  <sheetProtection sheet="1" objects="1" scenarios="1"/>
  <phoneticPr fontId="8" type="noConversion"/>
  <pageMargins left="0.75" right="0.75" top="1" bottom="1" header="0.5" footer="0.5"/>
  <pageSetup scale="78" fitToHeight="2" orientation="landscape" r:id="rId1"/>
  <headerFooter alignWithMargins="0"/>
  <rowBreaks count="1" manualBreakCount="1">
    <brk id="38" min="90" max="97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2"/>
  </sheetPr>
  <dimension ref="A1:AD62"/>
  <sheetViews>
    <sheetView zoomScale="70" zoomScaleNormal="70" workbookViewId="0"/>
  </sheetViews>
  <sheetFormatPr defaultColWidth="6.1796875" defaultRowHeight="15" customHeight="1"/>
  <cols>
    <col min="1" max="1" width="40.453125" style="32" customWidth="1"/>
    <col min="2" max="2" width="19.81640625" style="32" bestFit="1" customWidth="1"/>
    <col min="3" max="3" width="0.90625" style="49" customWidth="1"/>
    <col min="4" max="4" width="9.81640625" style="36" customWidth="1"/>
    <col min="5" max="16" width="9.81640625" style="49" customWidth="1"/>
    <col min="17" max="18" width="1.54296875" style="48" customWidth="1"/>
    <col min="19" max="19" width="9.81640625" style="36" customWidth="1"/>
    <col min="20" max="30" width="9.81640625" style="49" customWidth="1"/>
    <col min="31" max="16384" width="6.1796875" style="61"/>
  </cols>
  <sheetData>
    <row r="1" spans="1:30" ht="15" customHeight="1">
      <c r="A1" s="6" t="s">
        <v>45</v>
      </c>
      <c r="B1" s="50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S1" s="33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</row>
    <row r="2" spans="1:30" ht="15" customHeight="1">
      <c r="A2" s="6" t="s">
        <v>46</v>
      </c>
      <c r="B2" s="52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5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</row>
    <row r="3" spans="1:30" ht="15" customHeight="1">
      <c r="A3" s="6" t="s">
        <v>0</v>
      </c>
      <c r="B3" s="53"/>
    </row>
    <row r="4" spans="1:30" ht="15" customHeight="1">
      <c r="A4" s="75">
        <v>2015</v>
      </c>
      <c r="B4" s="52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5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</row>
    <row r="5" spans="1:30" ht="15" customHeight="1">
      <c r="A5" s="52"/>
      <c r="B5" s="52"/>
      <c r="D5" s="37"/>
      <c r="S5" s="37"/>
    </row>
    <row r="6" spans="1:30" ht="15" customHeight="1">
      <c r="A6" s="52"/>
      <c r="B6" s="52"/>
      <c r="D6" s="33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S6" s="33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</row>
    <row r="7" spans="1:30" ht="15" customHeight="1">
      <c r="A7" s="49"/>
      <c r="B7" s="54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</row>
    <row r="8" spans="1:30" ht="15" customHeight="1">
      <c r="D8" s="58" t="s">
        <v>61</v>
      </c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S8" s="58" t="s">
        <v>62</v>
      </c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</row>
    <row r="9" spans="1:30" ht="15" customHeight="1">
      <c r="A9" s="38" t="s">
        <v>59</v>
      </c>
      <c r="B9" s="39" t="s">
        <v>60</v>
      </c>
      <c r="C9" s="49" t="s">
        <v>33</v>
      </c>
      <c r="D9" s="40" t="s">
        <v>47</v>
      </c>
      <c r="E9" s="40" t="s">
        <v>48</v>
      </c>
      <c r="F9" s="40" t="s">
        <v>49</v>
      </c>
      <c r="G9" s="40" t="s">
        <v>50</v>
      </c>
      <c r="H9" s="40" t="s">
        <v>51</v>
      </c>
      <c r="I9" s="40" t="s">
        <v>52</v>
      </c>
      <c r="J9" s="40" t="s">
        <v>53</v>
      </c>
      <c r="K9" s="40" t="s">
        <v>54</v>
      </c>
      <c r="L9" s="40" t="s">
        <v>55</v>
      </c>
      <c r="M9" s="40" t="s">
        <v>56</v>
      </c>
      <c r="N9" s="40" t="s">
        <v>57</v>
      </c>
      <c r="O9" s="40" t="s">
        <v>58</v>
      </c>
      <c r="P9" s="41" t="s">
        <v>9</v>
      </c>
      <c r="Q9" s="48" t="s">
        <v>33</v>
      </c>
      <c r="R9" s="48" t="s">
        <v>33</v>
      </c>
      <c r="S9" s="40" t="s">
        <v>47</v>
      </c>
      <c r="T9" s="40" t="s">
        <v>48</v>
      </c>
      <c r="U9" s="40" t="s">
        <v>49</v>
      </c>
      <c r="V9" s="40" t="s">
        <v>50</v>
      </c>
      <c r="W9" s="40" t="s">
        <v>51</v>
      </c>
      <c r="X9" s="40" t="s">
        <v>52</v>
      </c>
      <c r="Y9" s="40" t="s">
        <v>53</v>
      </c>
      <c r="Z9" s="40" t="s">
        <v>54</v>
      </c>
      <c r="AA9" s="40" t="s">
        <v>55</v>
      </c>
      <c r="AB9" s="40" t="s">
        <v>56</v>
      </c>
      <c r="AC9" s="40" t="s">
        <v>57</v>
      </c>
      <c r="AD9" s="40" t="s">
        <v>58</v>
      </c>
    </row>
    <row r="10" spans="1:30" s="62" customFormat="1" ht="15" customHeight="1">
      <c r="A10" s="42"/>
      <c r="B10" s="43"/>
      <c r="C10" s="44"/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4"/>
      <c r="R10" s="44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</row>
    <row r="11" spans="1:30" s="55" customFormat="1" ht="15" customHeight="1">
      <c r="A11" s="74" t="s">
        <v>5</v>
      </c>
      <c r="B11" s="76" t="s">
        <v>6</v>
      </c>
      <c r="C11" s="46"/>
      <c r="D11" s="47">
        <f>+AMB!D$82</f>
        <v>355167</v>
      </c>
      <c r="E11" s="47">
        <f>+AMB!E$82</f>
        <v>318209</v>
      </c>
      <c r="F11" s="47">
        <f>+AMB!F$82</f>
        <v>393946</v>
      </c>
      <c r="G11" s="47">
        <f>+AMB!G$82</f>
        <v>379677</v>
      </c>
      <c r="H11" s="47">
        <f>+AMB!H$82</f>
        <v>384433</v>
      </c>
      <c r="I11" s="47">
        <f>+AMB!I$82</f>
        <v>381663</v>
      </c>
      <c r="J11" s="47">
        <f>+AMB!J$82</f>
        <v>417369</v>
      </c>
      <c r="K11" s="47">
        <f>+AMB!K$82</f>
        <v>413403</v>
      </c>
      <c r="L11" s="47">
        <f>+AMB!L$82</f>
        <v>369588</v>
      </c>
      <c r="M11" s="47">
        <f>+AMB!M$82</f>
        <v>375447</v>
      </c>
      <c r="N11" s="47">
        <f>+AMB!N$82</f>
        <v>339430</v>
      </c>
      <c r="O11" s="47">
        <f>+AMB!O$82</f>
        <v>338162</v>
      </c>
      <c r="P11" s="47">
        <f t="shared" ref="P11:P21" si="0">SUM(D11:O11)</f>
        <v>4466494</v>
      </c>
      <c r="Q11" s="59"/>
      <c r="R11" s="59"/>
      <c r="S11" s="47">
        <f>SUM($D11:D11)</f>
        <v>355167</v>
      </c>
      <c r="T11" s="47">
        <f>SUM($D11:E11)</f>
        <v>673376</v>
      </c>
      <c r="U11" s="47">
        <f>SUM($D11:F11)</f>
        <v>1067322</v>
      </c>
      <c r="V11" s="47">
        <f>SUM($D11:G11)</f>
        <v>1446999</v>
      </c>
      <c r="W11" s="47">
        <f>SUM($D11:H11)</f>
        <v>1831432</v>
      </c>
      <c r="X11" s="47">
        <f>SUM($D11:I11)</f>
        <v>2213095</v>
      </c>
      <c r="Y11" s="47">
        <f>SUM($D11:J11)</f>
        <v>2630464</v>
      </c>
      <c r="Z11" s="47">
        <f>SUM($D11:K11)</f>
        <v>3043867</v>
      </c>
      <c r="AA11" s="47">
        <f>SUM($D11:L11)</f>
        <v>3413455</v>
      </c>
      <c r="AB11" s="47">
        <f>SUM($D11:M11)</f>
        <v>3788902</v>
      </c>
      <c r="AC11" s="47">
        <f>SUM($D11:N11)</f>
        <v>4128332</v>
      </c>
      <c r="AD11" s="47">
        <f>SUM($D11:O11)</f>
        <v>4466494</v>
      </c>
    </row>
    <row r="12" spans="1:30" s="55" customFormat="1" ht="15" customHeight="1">
      <c r="A12" s="74" t="s">
        <v>10</v>
      </c>
      <c r="B12" s="76" t="s">
        <v>6</v>
      </c>
      <c r="D12" s="47">
        <f>+BWB!D$82</f>
        <v>224233</v>
      </c>
      <c r="E12" s="47">
        <f>+BWB!E$82</f>
        <v>182407</v>
      </c>
      <c r="F12" s="47">
        <f>+BWB!F$82</f>
        <v>243386</v>
      </c>
      <c r="G12" s="47">
        <f>+BWB!G$82</f>
        <v>238721</v>
      </c>
      <c r="H12" s="47">
        <f>+BWB!H$82</f>
        <v>289751</v>
      </c>
      <c r="I12" s="47">
        <f>+BWB!I$82</f>
        <v>295153</v>
      </c>
      <c r="J12" s="47">
        <f>+BWB!J$82</f>
        <v>343176</v>
      </c>
      <c r="K12" s="47">
        <f>+BWB!K$82</f>
        <v>347281</v>
      </c>
      <c r="L12" s="47">
        <f>+BWB!L$82</f>
        <v>272552</v>
      </c>
      <c r="M12" s="47">
        <f>+BWB!M$82</f>
        <v>262186</v>
      </c>
      <c r="N12" s="47">
        <f>+BWB!N$82</f>
        <v>241804</v>
      </c>
      <c r="O12" s="47">
        <f>+BWB!O$82</f>
        <v>241729</v>
      </c>
      <c r="P12" s="47">
        <f t="shared" si="0"/>
        <v>3182379</v>
      </c>
      <c r="Q12" s="60"/>
      <c r="R12" s="60"/>
      <c r="S12" s="47">
        <f>SUM($D12:D12)</f>
        <v>224233</v>
      </c>
      <c r="T12" s="47">
        <f>SUM($D12:E12)</f>
        <v>406640</v>
      </c>
      <c r="U12" s="47">
        <f>SUM($D12:F12)</f>
        <v>650026</v>
      </c>
      <c r="V12" s="47">
        <f>SUM($D12:G12)</f>
        <v>888747</v>
      </c>
      <c r="W12" s="47">
        <f>SUM($D12:H12)</f>
        <v>1178498</v>
      </c>
      <c r="X12" s="47">
        <f>SUM($D12:I12)</f>
        <v>1473651</v>
      </c>
      <c r="Y12" s="47">
        <f>SUM($D12:J12)</f>
        <v>1816827</v>
      </c>
      <c r="Z12" s="47">
        <f>SUM($D12:K12)</f>
        <v>2164108</v>
      </c>
      <c r="AA12" s="47">
        <f>SUM($D12:L12)</f>
        <v>2436660</v>
      </c>
      <c r="AB12" s="47">
        <f>SUM($D12:M12)</f>
        <v>2698846</v>
      </c>
      <c r="AC12" s="47">
        <f>SUM($D12:N12)</f>
        <v>2940650</v>
      </c>
      <c r="AD12" s="47">
        <f>SUM($D12:O12)</f>
        <v>3182379</v>
      </c>
    </row>
    <row r="13" spans="1:30" s="55" customFormat="1" ht="15" customHeight="1">
      <c r="A13" s="74" t="s">
        <v>11</v>
      </c>
      <c r="B13" s="76" t="s">
        <v>6</v>
      </c>
      <c r="D13" s="47">
        <f>+DWT!D$82</f>
        <v>298064</v>
      </c>
      <c r="E13" s="47">
        <f>+DWT!E$82</f>
        <v>269708</v>
      </c>
      <c r="F13" s="47">
        <f>+DWT!F$82</f>
        <v>326710</v>
      </c>
      <c r="G13" s="47">
        <f>+DWT!G$82</f>
        <v>331677</v>
      </c>
      <c r="H13" s="47">
        <f>+DWT!H$82</f>
        <v>359835</v>
      </c>
      <c r="I13" s="47">
        <f>+DWT!I$82</f>
        <v>358656</v>
      </c>
      <c r="J13" s="47">
        <f>+DWT!J$82</f>
        <v>370644</v>
      </c>
      <c r="K13" s="47">
        <f>+DWT!K$82</f>
        <v>373975</v>
      </c>
      <c r="L13" s="47">
        <f>+DWT!L$82</f>
        <v>358271</v>
      </c>
      <c r="M13" s="47">
        <f>+DWT!M$82</f>
        <v>368467</v>
      </c>
      <c r="N13" s="47">
        <f>+DWT!N$82</f>
        <v>341970</v>
      </c>
      <c r="O13" s="47">
        <f>+DWT!O$82</f>
        <v>349368</v>
      </c>
      <c r="P13" s="47">
        <f t="shared" si="0"/>
        <v>4107345</v>
      </c>
      <c r="Q13" s="60"/>
      <c r="R13" s="60"/>
      <c r="S13" s="47">
        <f>SUM($D13:D13)</f>
        <v>298064</v>
      </c>
      <c r="T13" s="47">
        <f>SUM($D13:E13)</f>
        <v>567772</v>
      </c>
      <c r="U13" s="47">
        <f>SUM($D13:F13)</f>
        <v>894482</v>
      </c>
      <c r="V13" s="47">
        <f>SUM($D13:G13)</f>
        <v>1226159</v>
      </c>
      <c r="W13" s="47">
        <f>SUM($D13:H13)</f>
        <v>1585994</v>
      </c>
      <c r="X13" s="47">
        <f>SUM($D13:I13)</f>
        <v>1944650</v>
      </c>
      <c r="Y13" s="47">
        <f>SUM($D13:J13)</f>
        <v>2315294</v>
      </c>
      <c r="Z13" s="47">
        <f>SUM($D13:K13)</f>
        <v>2689269</v>
      </c>
      <c r="AA13" s="47">
        <f>SUM($D13:L13)</f>
        <v>3047540</v>
      </c>
      <c r="AB13" s="47">
        <f>SUM($D13:M13)</f>
        <v>3416007</v>
      </c>
      <c r="AC13" s="47">
        <f>SUM($D13:N13)</f>
        <v>3757977</v>
      </c>
      <c r="AD13" s="47">
        <f>SUM($D13:O13)</f>
        <v>4107345</v>
      </c>
    </row>
    <row r="14" spans="1:30" s="55" customFormat="1" ht="15" customHeight="1">
      <c r="A14" s="74" t="s">
        <v>13</v>
      </c>
      <c r="B14" s="76" t="s">
        <v>6</v>
      </c>
      <c r="D14" s="47">
        <f>+OGB!D$82</f>
        <v>38140</v>
      </c>
      <c r="E14" s="47">
        <f>+OGB!E$82</f>
        <v>32637</v>
      </c>
      <c r="F14" s="47">
        <f>+OGB!F$82</f>
        <v>41260</v>
      </c>
      <c r="G14" s="47">
        <f>+OGB!G$82</f>
        <v>43870</v>
      </c>
      <c r="H14" s="47">
        <f>+OGB!H$82</f>
        <v>55095</v>
      </c>
      <c r="I14" s="47">
        <f>+OGB!I$82</f>
        <v>54894</v>
      </c>
      <c r="J14" s="47">
        <f>+OGB!J$82</f>
        <v>49966</v>
      </c>
      <c r="K14" s="47">
        <f>+OGB!K$82</f>
        <v>58505</v>
      </c>
      <c r="L14" s="47">
        <f>+OGB!L$82</f>
        <v>48025</v>
      </c>
      <c r="M14" s="47">
        <f>+OGB!M$82</f>
        <v>46897</v>
      </c>
      <c r="N14" s="47">
        <f>+OGB!N$82</f>
        <v>43657</v>
      </c>
      <c r="O14" s="47">
        <f>+OGB!O$82</f>
        <v>43901</v>
      </c>
      <c r="P14" s="47">
        <f t="shared" si="0"/>
        <v>556847</v>
      </c>
      <c r="Q14" s="60"/>
      <c r="R14" s="60"/>
      <c r="S14" s="47">
        <f>SUM($D14:D14)</f>
        <v>38140</v>
      </c>
      <c r="T14" s="47">
        <f>SUM($D14:E14)</f>
        <v>70777</v>
      </c>
      <c r="U14" s="47">
        <f>SUM($D14:F14)</f>
        <v>112037</v>
      </c>
      <c r="V14" s="47">
        <f>SUM($D14:G14)</f>
        <v>155907</v>
      </c>
      <c r="W14" s="47">
        <f>SUM($D14:H14)</f>
        <v>211002</v>
      </c>
      <c r="X14" s="47">
        <f>SUM($D14:I14)</f>
        <v>265896</v>
      </c>
      <c r="Y14" s="47">
        <f>SUM($D14:J14)</f>
        <v>315862</v>
      </c>
      <c r="Z14" s="47">
        <f>SUM($D14:K14)</f>
        <v>374367</v>
      </c>
      <c r="AA14" s="47">
        <f>SUM($D14:L14)</f>
        <v>422392</v>
      </c>
      <c r="AB14" s="47">
        <f>SUM($D14:M14)</f>
        <v>469289</v>
      </c>
      <c r="AC14" s="47">
        <f>SUM($D14:N14)</f>
        <v>512946</v>
      </c>
      <c r="AD14" s="47">
        <f>SUM($D14:O14)</f>
        <v>556847</v>
      </c>
    </row>
    <row r="15" spans="1:30" s="62" customFormat="1" ht="15" customHeight="1">
      <c r="A15" s="74" t="s">
        <v>14</v>
      </c>
      <c r="B15" s="76" t="s">
        <v>6</v>
      </c>
      <c r="C15" s="55"/>
      <c r="D15" s="47">
        <f>+PB!D$82</f>
        <v>258071</v>
      </c>
      <c r="E15" s="47">
        <f>+PB!E$82</f>
        <v>234191</v>
      </c>
      <c r="F15" s="47">
        <f>+PB!F$82</f>
        <v>318362</v>
      </c>
      <c r="G15" s="47">
        <f>+PB!G$82</f>
        <v>311196</v>
      </c>
      <c r="H15" s="47">
        <f>+PB!H$82</f>
        <v>356973</v>
      </c>
      <c r="I15" s="47">
        <f>+PB!I$82</f>
        <v>375566</v>
      </c>
      <c r="J15" s="47">
        <f>+PB!J$82</f>
        <v>488693</v>
      </c>
      <c r="K15" s="47">
        <f>+PB!K$82</f>
        <v>496728</v>
      </c>
      <c r="L15" s="47">
        <f>+PB!L$82</f>
        <v>371271</v>
      </c>
      <c r="M15" s="47">
        <f>+PB!M$82</f>
        <v>348857</v>
      </c>
      <c r="N15" s="47">
        <f>+PB!N$82</f>
        <v>298125</v>
      </c>
      <c r="O15" s="47">
        <f>+PB!O$82</f>
        <v>297902</v>
      </c>
      <c r="P15" s="47">
        <f t="shared" si="0"/>
        <v>4155935</v>
      </c>
      <c r="Q15" s="44"/>
      <c r="R15" s="44"/>
      <c r="S15" s="47">
        <f>SUM($D15:D15)</f>
        <v>258071</v>
      </c>
      <c r="T15" s="47">
        <f>SUM($D15:E15)</f>
        <v>492262</v>
      </c>
      <c r="U15" s="47">
        <f>SUM($D15:F15)</f>
        <v>810624</v>
      </c>
      <c r="V15" s="47">
        <f>SUM($D15:G15)</f>
        <v>1121820</v>
      </c>
      <c r="W15" s="47">
        <f>SUM($D15:H15)</f>
        <v>1478793</v>
      </c>
      <c r="X15" s="47">
        <f>SUM($D15:I15)</f>
        <v>1854359</v>
      </c>
      <c r="Y15" s="47">
        <f>SUM($D15:J15)</f>
        <v>2343052</v>
      </c>
      <c r="Z15" s="47">
        <f>SUM($D15:K15)</f>
        <v>2839780</v>
      </c>
      <c r="AA15" s="47">
        <f>SUM($D15:L15)</f>
        <v>3211051</v>
      </c>
      <c r="AB15" s="47">
        <f>SUM($D15:M15)</f>
        <v>3559908</v>
      </c>
      <c r="AC15" s="47">
        <f>SUM($D15:N15)</f>
        <v>3858033</v>
      </c>
      <c r="AD15" s="47">
        <f>SUM($D15:O15)</f>
        <v>4155935</v>
      </c>
    </row>
    <row r="16" spans="1:30" s="55" customFormat="1" ht="15" customHeight="1">
      <c r="A16" s="74" t="s">
        <v>78</v>
      </c>
      <c r="B16" s="76" t="s">
        <v>6</v>
      </c>
      <c r="D16" s="47">
        <f>+IBA!D$82</f>
        <v>113526</v>
      </c>
      <c r="E16" s="47">
        <f>+IBA!E$82</f>
        <v>101055</v>
      </c>
      <c r="F16" s="47">
        <f>+IBA!F$82</f>
        <v>112123</v>
      </c>
      <c r="G16" s="47">
        <f>+IBA!G$82</f>
        <v>113490</v>
      </c>
      <c r="H16" s="47">
        <f>+IBA!H$82</f>
        <v>129858</v>
      </c>
      <c r="I16" s="47">
        <f>+IBA!I$82</f>
        <v>133588</v>
      </c>
      <c r="J16" s="47">
        <f>+IBA!J$82</f>
        <v>151497</v>
      </c>
      <c r="K16" s="47">
        <f>+IBA!K$82</f>
        <v>140119</v>
      </c>
      <c r="L16" s="47">
        <f>+IBA!L$82</f>
        <v>123666</v>
      </c>
      <c r="M16" s="47">
        <f>+IBA!M$82</f>
        <v>114505</v>
      </c>
      <c r="N16" s="47">
        <f>+IBA!N$82</f>
        <v>98863</v>
      </c>
      <c r="O16" s="47">
        <f>+IBA!O$82</f>
        <v>107038</v>
      </c>
      <c r="P16" s="47">
        <f t="shared" si="0"/>
        <v>1439328</v>
      </c>
      <c r="Q16" s="59"/>
      <c r="R16" s="59"/>
      <c r="S16" s="47">
        <f>SUM($D16:D16)</f>
        <v>113526</v>
      </c>
      <c r="T16" s="47">
        <f>SUM($D16:E16)</f>
        <v>214581</v>
      </c>
      <c r="U16" s="47">
        <f>SUM($D16:F16)</f>
        <v>326704</v>
      </c>
      <c r="V16" s="47">
        <f>SUM($D16:G16)</f>
        <v>440194</v>
      </c>
      <c r="W16" s="47">
        <f>SUM($D16:H16)</f>
        <v>570052</v>
      </c>
      <c r="X16" s="47">
        <f>SUM($D16:I16)</f>
        <v>703640</v>
      </c>
      <c r="Y16" s="47">
        <f>SUM($D16:J16)</f>
        <v>855137</v>
      </c>
      <c r="Z16" s="47">
        <f>SUM($D16:K16)</f>
        <v>995256</v>
      </c>
      <c r="AA16" s="47">
        <f>SUM($D16:L16)</f>
        <v>1118922</v>
      </c>
      <c r="AB16" s="47">
        <f>SUM($D16:M16)</f>
        <v>1233427</v>
      </c>
      <c r="AC16" s="47">
        <f>SUM($D16:N16)</f>
        <v>1332290</v>
      </c>
      <c r="AD16" s="47">
        <f>SUM($D16:O16)</f>
        <v>1439328</v>
      </c>
    </row>
    <row r="17" spans="1:30" s="55" customFormat="1" ht="15" customHeight="1">
      <c r="A17" s="74" t="s">
        <v>16</v>
      </c>
      <c r="B17" s="76" t="s">
        <v>6</v>
      </c>
      <c r="D17" s="47">
        <f>+SIBC!D$82</f>
        <v>168775</v>
      </c>
      <c r="E17" s="47">
        <f>+SIBC!E$82</f>
        <v>148863</v>
      </c>
      <c r="F17" s="47">
        <f>+SIBC!F$82</f>
        <v>176662</v>
      </c>
      <c r="G17" s="47">
        <f>+SIBC!G$82</f>
        <v>181186</v>
      </c>
      <c r="H17" s="47">
        <f>+SIBC!H$82</f>
        <v>194759</v>
      </c>
      <c r="I17" s="47">
        <f>+SIBC!I$82</f>
        <v>196292</v>
      </c>
      <c r="J17" s="47">
        <f>+SIBC!J$82</f>
        <v>204647</v>
      </c>
      <c r="K17" s="47">
        <f>+SIBC!K$82</f>
        <v>197575</v>
      </c>
      <c r="L17" s="47">
        <f>+SIBC!L$82</f>
        <v>186442</v>
      </c>
      <c r="M17" s="47">
        <f>+SIBC!M$82</f>
        <v>191000</v>
      </c>
      <c r="N17" s="47">
        <f>+SIBC!N$82</f>
        <v>179893</v>
      </c>
      <c r="O17" s="47">
        <f>+SIBC!O$82</f>
        <v>176064</v>
      </c>
      <c r="P17" s="47">
        <f t="shared" si="0"/>
        <v>2202158</v>
      </c>
      <c r="Q17" s="60"/>
      <c r="R17" s="60"/>
      <c r="S17" s="47">
        <f>SUM($D17:D17)</f>
        <v>168775</v>
      </c>
      <c r="T17" s="47">
        <f>SUM($D17:E17)</f>
        <v>317638</v>
      </c>
      <c r="U17" s="47">
        <f>SUM($D17:F17)</f>
        <v>494300</v>
      </c>
      <c r="V17" s="47">
        <f>SUM($D17:G17)</f>
        <v>675486</v>
      </c>
      <c r="W17" s="47">
        <f>SUM($D17:H17)</f>
        <v>870245</v>
      </c>
      <c r="X17" s="47">
        <f>SUM($D17:I17)</f>
        <v>1066537</v>
      </c>
      <c r="Y17" s="47">
        <f>SUM($D17:J17)</f>
        <v>1271184</v>
      </c>
      <c r="Z17" s="47">
        <f>SUM($D17:K17)</f>
        <v>1468759</v>
      </c>
      <c r="AA17" s="47">
        <f>SUM($D17:L17)</f>
        <v>1655201</v>
      </c>
      <c r="AB17" s="47">
        <f>SUM($D17:M17)</f>
        <v>1846201</v>
      </c>
      <c r="AC17" s="47">
        <f>SUM($D17:N17)</f>
        <v>2026094</v>
      </c>
      <c r="AD17" s="47">
        <f>SUM($D17:O17)</f>
        <v>2202158</v>
      </c>
    </row>
    <row r="18" spans="1:30" s="55" customFormat="1" ht="15" customHeight="1">
      <c r="A18" s="74" t="s">
        <v>17</v>
      </c>
      <c r="B18" s="76" t="s">
        <v>6</v>
      </c>
      <c r="D18" s="47">
        <f>+TIBA!D$82</f>
        <v>78571</v>
      </c>
      <c r="E18" s="47">
        <f>+TIBA!E$82</f>
        <v>70224</v>
      </c>
      <c r="F18" s="47">
        <f>+TIBA!F$82</f>
        <v>103493</v>
      </c>
      <c r="G18" s="47">
        <f>+TIBA!G$82</f>
        <v>123873</v>
      </c>
      <c r="H18" s="47">
        <f>+TIBA!H$82</f>
        <v>151341</v>
      </c>
      <c r="I18" s="47">
        <f>+TIBA!I$82</f>
        <v>162668</v>
      </c>
      <c r="J18" s="47">
        <f>+TIBA!J$82</f>
        <v>227698</v>
      </c>
      <c r="K18" s="47">
        <f>+TIBA!K$82</f>
        <v>222847</v>
      </c>
      <c r="L18" s="47">
        <f>+TIBA!L$82</f>
        <v>147801</v>
      </c>
      <c r="M18" s="47">
        <f>+TIBA!M$82</f>
        <v>128421</v>
      </c>
      <c r="N18" s="47">
        <f>+TIBA!N$82</f>
        <v>104231</v>
      </c>
      <c r="O18" s="47">
        <f>+TIBA!O$82</f>
        <v>93626</v>
      </c>
      <c r="P18" s="47">
        <f t="shared" si="0"/>
        <v>1614794</v>
      </c>
      <c r="Q18" s="60"/>
      <c r="R18" s="60"/>
      <c r="S18" s="47">
        <f>SUM($D18:D18)</f>
        <v>78571</v>
      </c>
      <c r="T18" s="47">
        <f>SUM($D18:E18)</f>
        <v>148795</v>
      </c>
      <c r="U18" s="47">
        <f>SUM($D18:F18)</f>
        <v>252288</v>
      </c>
      <c r="V18" s="47">
        <f>SUM($D18:G18)</f>
        <v>376161</v>
      </c>
      <c r="W18" s="47">
        <f>SUM($D18:H18)</f>
        <v>527502</v>
      </c>
      <c r="X18" s="47">
        <f>SUM($D18:I18)</f>
        <v>690170</v>
      </c>
      <c r="Y18" s="47">
        <f>SUM($D18:J18)</f>
        <v>917868</v>
      </c>
      <c r="Z18" s="47">
        <f>SUM($D18:K18)</f>
        <v>1140715</v>
      </c>
      <c r="AA18" s="47">
        <f>SUM($D18:L18)</f>
        <v>1288516</v>
      </c>
      <c r="AB18" s="47">
        <f>SUM($D18:M18)</f>
        <v>1416937</v>
      </c>
      <c r="AC18" s="47">
        <f>SUM($D18:N18)</f>
        <v>1521168</v>
      </c>
      <c r="AD18" s="47">
        <f>SUM($D18:O18)</f>
        <v>1614794</v>
      </c>
    </row>
    <row r="19" spans="1:30" s="55" customFormat="1" ht="15" customHeight="1">
      <c r="A19" s="74" t="s">
        <v>12</v>
      </c>
      <c r="B19" s="76" t="s">
        <v>6</v>
      </c>
      <c r="D19" s="47">
        <f>+LQB!D$82</f>
        <v>154893</v>
      </c>
      <c r="E19" s="47">
        <f>+LQB!E$82</f>
        <v>133537</v>
      </c>
      <c r="F19" s="47">
        <f>+LQB!F$82</f>
        <v>184665</v>
      </c>
      <c r="G19" s="47">
        <f>+LQB!G$82</f>
        <v>191551</v>
      </c>
      <c r="H19" s="47">
        <f>+LQB!H$82</f>
        <v>227801</v>
      </c>
      <c r="I19" s="47">
        <f>+LQB!I$82</f>
        <v>224989</v>
      </c>
      <c r="J19" s="47">
        <f>+LQB!J$82</f>
        <v>275422</v>
      </c>
      <c r="K19" s="47">
        <f>+LQB!K$82</f>
        <v>282830</v>
      </c>
      <c r="L19" s="47">
        <f>+LQB!L$82</f>
        <v>215316</v>
      </c>
      <c r="M19" s="47">
        <f>+LQB!M$82</f>
        <v>202295</v>
      </c>
      <c r="N19" s="47">
        <f>+LQB!N$82</f>
        <v>186615</v>
      </c>
      <c r="O19" s="47">
        <f>+LQB!O$82</f>
        <v>182279</v>
      </c>
      <c r="P19" s="47">
        <f t="shared" si="0"/>
        <v>2462193</v>
      </c>
      <c r="Q19" s="60"/>
      <c r="R19" s="60"/>
      <c r="S19" s="47">
        <f>SUM($D19:D19)</f>
        <v>154893</v>
      </c>
      <c r="T19" s="47">
        <f>SUM($D19:E19)</f>
        <v>288430</v>
      </c>
      <c r="U19" s="47">
        <f>SUM($D19:F19)</f>
        <v>473095</v>
      </c>
      <c r="V19" s="47">
        <f>SUM($D19:G19)</f>
        <v>664646</v>
      </c>
      <c r="W19" s="47">
        <f>SUM($D19:H19)</f>
        <v>892447</v>
      </c>
      <c r="X19" s="47">
        <f>SUM($D19:I19)</f>
        <v>1117436</v>
      </c>
      <c r="Y19" s="47">
        <f>SUM($D19:J19)</f>
        <v>1392858</v>
      </c>
      <c r="Z19" s="47">
        <f>SUM($D19:K19)</f>
        <v>1675688</v>
      </c>
      <c r="AA19" s="47">
        <f>SUM($D19:L19)</f>
        <v>1891004</v>
      </c>
      <c r="AB19" s="47">
        <f>SUM($D19:M19)</f>
        <v>2093299</v>
      </c>
      <c r="AC19" s="47">
        <f>SUM($D19:N19)</f>
        <v>2279914</v>
      </c>
      <c r="AD19" s="47">
        <f>SUM($D19:O19)</f>
        <v>2462193</v>
      </c>
    </row>
    <row r="20" spans="1:30" s="62" customFormat="1" ht="15" customHeight="1">
      <c r="A20" s="74" t="s">
        <v>15</v>
      </c>
      <c r="B20" s="76" t="s">
        <v>6</v>
      </c>
      <c r="C20" s="55"/>
      <c r="D20" s="47">
        <f>+RBW!D$82</f>
        <v>158355</v>
      </c>
      <c r="E20" s="47">
        <f>+RBW!E$82</f>
        <v>141839</v>
      </c>
      <c r="F20" s="47">
        <f>+RBW!F$82</f>
        <v>186559</v>
      </c>
      <c r="G20" s="47">
        <f>+RBW!G$82</f>
        <v>201365</v>
      </c>
      <c r="H20" s="47">
        <f>+RBW!H$82</f>
        <v>237878</v>
      </c>
      <c r="I20" s="47">
        <f>+RBW!I$82</f>
        <v>252028</v>
      </c>
      <c r="J20" s="47">
        <f>+RBW!J$82</f>
        <v>309469</v>
      </c>
      <c r="K20" s="47">
        <f>+RBW!K$82</f>
        <v>311361</v>
      </c>
      <c r="L20" s="47">
        <f>+RBW!L$82</f>
        <v>225052</v>
      </c>
      <c r="M20" s="47">
        <f>+RBW!M$82</f>
        <v>207249</v>
      </c>
      <c r="N20" s="47">
        <f>+RBW!N$82</f>
        <v>170883</v>
      </c>
      <c r="O20" s="47">
        <f>+RBW!O$82</f>
        <v>169301</v>
      </c>
      <c r="P20" s="47">
        <f t="shared" si="0"/>
        <v>2571339</v>
      </c>
      <c r="Q20" s="44"/>
      <c r="R20" s="44"/>
      <c r="S20" s="47">
        <f>SUM($D20:D20)</f>
        <v>158355</v>
      </c>
      <c r="T20" s="47">
        <f>SUM($D20:E20)</f>
        <v>300194</v>
      </c>
      <c r="U20" s="47">
        <f>SUM($D20:F20)</f>
        <v>486753</v>
      </c>
      <c r="V20" s="47">
        <f>SUM($D20:G20)</f>
        <v>688118</v>
      </c>
      <c r="W20" s="47">
        <f>SUM($D20:H20)</f>
        <v>925996</v>
      </c>
      <c r="X20" s="47">
        <f>SUM($D20:I20)</f>
        <v>1178024</v>
      </c>
      <c r="Y20" s="47">
        <f>SUM($D20:J20)</f>
        <v>1487493</v>
      </c>
      <c r="Z20" s="47">
        <f>SUM($D20:K20)</f>
        <v>1798854</v>
      </c>
      <c r="AA20" s="47">
        <f>SUM($D20:L20)</f>
        <v>2023906</v>
      </c>
      <c r="AB20" s="47">
        <f>SUM($D20:M20)</f>
        <v>2231155</v>
      </c>
      <c r="AC20" s="47">
        <f>SUM($D20:N20)</f>
        <v>2402038</v>
      </c>
      <c r="AD20" s="47">
        <f>SUM($D20:O20)</f>
        <v>2571339</v>
      </c>
    </row>
    <row r="21" spans="1:30" s="55" customFormat="1" ht="15" customHeight="1">
      <c r="A21" s="74" t="s">
        <v>18</v>
      </c>
      <c r="B21" s="76" t="s">
        <v>6</v>
      </c>
      <c r="D21" s="47">
        <f>+WPB!D$82</f>
        <v>40223</v>
      </c>
      <c r="E21" s="47">
        <f>+WPB!E$82</f>
        <v>33451</v>
      </c>
      <c r="F21" s="47">
        <f>+WPB!F$82</f>
        <v>42240</v>
      </c>
      <c r="G21" s="47">
        <f>+WPB!G$82</f>
        <v>45247</v>
      </c>
      <c r="H21" s="47">
        <f>+WPB!H$82</f>
        <v>52812</v>
      </c>
      <c r="I21" s="47">
        <f>+WPB!I$82</f>
        <v>53314</v>
      </c>
      <c r="J21" s="47">
        <f>+WPB!J$82</f>
        <v>59221</v>
      </c>
      <c r="K21" s="47">
        <f>+WPB!K$82</f>
        <v>55603</v>
      </c>
      <c r="L21" s="47">
        <f>+WPB!L$82</f>
        <v>46638</v>
      </c>
      <c r="M21" s="47">
        <f>+WPB!M$82</f>
        <v>43509</v>
      </c>
      <c r="N21" s="47">
        <f>+WPB!N$82</f>
        <v>40836</v>
      </c>
      <c r="O21" s="47">
        <f>+WPB!O$82</f>
        <v>41891</v>
      </c>
      <c r="P21" s="47">
        <f t="shared" si="0"/>
        <v>554985</v>
      </c>
      <c r="Q21" s="59"/>
      <c r="R21" s="59"/>
      <c r="S21" s="47">
        <f>SUM($D21:D21)</f>
        <v>40223</v>
      </c>
      <c r="T21" s="47">
        <f>SUM($D21:E21)</f>
        <v>73674</v>
      </c>
      <c r="U21" s="47">
        <f>SUM($D21:F21)</f>
        <v>115914</v>
      </c>
      <c r="V21" s="47">
        <f>SUM($D21:G21)</f>
        <v>161161</v>
      </c>
      <c r="W21" s="47">
        <f>SUM($D21:H21)</f>
        <v>213973</v>
      </c>
      <c r="X21" s="47">
        <f>SUM($D21:I21)</f>
        <v>267287</v>
      </c>
      <c r="Y21" s="47">
        <f>SUM($D21:J21)</f>
        <v>326508</v>
      </c>
      <c r="Z21" s="47">
        <f>SUM($D21:K21)</f>
        <v>382111</v>
      </c>
      <c r="AA21" s="47">
        <f>SUM($D21:L21)</f>
        <v>428749</v>
      </c>
      <c r="AB21" s="47">
        <f>SUM($D21:M21)</f>
        <v>472258</v>
      </c>
      <c r="AC21" s="47">
        <f>SUM($D21:N21)</f>
        <v>513094</v>
      </c>
      <c r="AD21" s="47">
        <f>SUM($D21:O21)</f>
        <v>554985</v>
      </c>
    </row>
    <row r="22" spans="1:30" s="55" customFormat="1" ht="15" customHeight="1">
      <c r="A22" s="74"/>
      <c r="B22" s="79" t="s">
        <v>9</v>
      </c>
      <c r="D22" s="56">
        <f t="shared" ref="D22:P22" si="1">SUM(D11:D21)</f>
        <v>1888018</v>
      </c>
      <c r="E22" s="56">
        <f t="shared" si="1"/>
        <v>1666121</v>
      </c>
      <c r="F22" s="56">
        <f t="shared" si="1"/>
        <v>2129406</v>
      </c>
      <c r="G22" s="56">
        <f t="shared" si="1"/>
        <v>2161853</v>
      </c>
      <c r="H22" s="56">
        <f t="shared" si="1"/>
        <v>2440536</v>
      </c>
      <c r="I22" s="56">
        <f t="shared" si="1"/>
        <v>2488811</v>
      </c>
      <c r="J22" s="56">
        <f t="shared" si="1"/>
        <v>2897802</v>
      </c>
      <c r="K22" s="56">
        <f t="shared" si="1"/>
        <v>2900227</v>
      </c>
      <c r="L22" s="56">
        <f t="shared" si="1"/>
        <v>2364622</v>
      </c>
      <c r="M22" s="56">
        <f t="shared" si="1"/>
        <v>2288833</v>
      </c>
      <c r="N22" s="56">
        <f t="shared" si="1"/>
        <v>2046307</v>
      </c>
      <c r="O22" s="56">
        <f t="shared" si="1"/>
        <v>2041261</v>
      </c>
      <c r="P22" s="56">
        <f t="shared" si="1"/>
        <v>27313797</v>
      </c>
      <c r="Q22" s="60"/>
      <c r="R22" s="60"/>
      <c r="S22" s="47">
        <f>SUM($D22:D22)</f>
        <v>1888018</v>
      </c>
      <c r="T22" s="47">
        <f>SUM($D22:E22)</f>
        <v>3554139</v>
      </c>
      <c r="U22" s="47">
        <f>SUM($D22:F22)</f>
        <v>5683545</v>
      </c>
      <c r="V22" s="47">
        <f>SUM($D22:G22)</f>
        <v>7845398</v>
      </c>
      <c r="W22" s="47">
        <f>SUM($D22:H22)</f>
        <v>10285934</v>
      </c>
      <c r="X22" s="47">
        <f>SUM($D22:I22)</f>
        <v>12774745</v>
      </c>
      <c r="Y22" s="47">
        <f>SUM($D22:J22)</f>
        <v>15672547</v>
      </c>
      <c r="Z22" s="47">
        <f>SUM($D22:K22)</f>
        <v>18572774</v>
      </c>
      <c r="AA22" s="47">
        <f>SUM($D22:L22)</f>
        <v>20937396</v>
      </c>
      <c r="AB22" s="47">
        <f>SUM($D22:M22)</f>
        <v>23226229</v>
      </c>
      <c r="AC22" s="47">
        <f>SUM($D22:N22)</f>
        <v>25272536</v>
      </c>
      <c r="AD22" s="47">
        <f>SUM($D22:O22)</f>
        <v>27313797</v>
      </c>
    </row>
    <row r="23" spans="1:30" s="62" customFormat="1" ht="15" customHeight="1">
      <c r="A23" s="42"/>
      <c r="B23" s="78"/>
      <c r="C23" s="44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4"/>
      <c r="R23" s="44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</row>
    <row r="24" spans="1:30" s="55" customFormat="1" ht="15" customHeight="1">
      <c r="A24" s="74" t="s">
        <v>5</v>
      </c>
      <c r="B24" s="76" t="s">
        <v>69</v>
      </c>
      <c r="C24" s="46"/>
      <c r="D24" s="47">
        <f>+AMB!D$96</f>
        <v>202515</v>
      </c>
      <c r="E24" s="47">
        <f>+AMB!E$96</f>
        <v>184270</v>
      </c>
      <c r="F24" s="47">
        <f>+AMB!F$96</f>
        <v>204993</v>
      </c>
      <c r="G24" s="47">
        <f>+AMB!G$96</f>
        <v>197093</v>
      </c>
      <c r="H24" s="47">
        <f>+AMB!H$96</f>
        <v>199368</v>
      </c>
      <c r="I24" s="47">
        <f>+AMB!I$96</f>
        <v>212614</v>
      </c>
      <c r="J24" s="47">
        <f>+AMB!J$96</f>
        <v>196871</v>
      </c>
      <c r="K24" s="47">
        <f>+AMB!K$96</f>
        <v>215419</v>
      </c>
      <c r="L24" s="47">
        <f>+AMB!L$96</f>
        <v>218595</v>
      </c>
      <c r="M24" s="47">
        <f>+AMB!M$96</f>
        <v>225901</v>
      </c>
      <c r="N24" s="47">
        <f>+AMB!N$96</f>
        <v>213940</v>
      </c>
      <c r="O24" s="47">
        <f>+AMB!O$96</f>
        <v>191126</v>
      </c>
      <c r="P24" s="47">
        <f t="shared" ref="P24:P34" si="2">SUM(D24:O24)</f>
        <v>2462705</v>
      </c>
      <c r="Q24" s="59"/>
      <c r="R24" s="59"/>
      <c r="S24" s="47">
        <f>SUM($D24:D24)</f>
        <v>202515</v>
      </c>
      <c r="T24" s="47">
        <f>SUM($D24:E24)</f>
        <v>386785</v>
      </c>
      <c r="U24" s="47">
        <f>SUM($D24:F24)</f>
        <v>591778</v>
      </c>
      <c r="V24" s="47">
        <f>SUM($D24:G24)</f>
        <v>788871</v>
      </c>
      <c r="W24" s="47">
        <f>SUM($D24:H24)</f>
        <v>988239</v>
      </c>
      <c r="X24" s="47">
        <f>SUM($D24:I24)</f>
        <v>1200853</v>
      </c>
      <c r="Y24" s="47">
        <f>SUM($D24:J24)</f>
        <v>1397724</v>
      </c>
      <c r="Z24" s="47">
        <f>SUM($D24:K24)</f>
        <v>1613143</v>
      </c>
      <c r="AA24" s="47">
        <f>SUM($D24:L24)</f>
        <v>1831738</v>
      </c>
      <c r="AB24" s="47">
        <f>SUM($D24:M24)</f>
        <v>2057639</v>
      </c>
      <c r="AC24" s="47">
        <f>SUM($D24:N24)</f>
        <v>2271579</v>
      </c>
      <c r="AD24" s="47">
        <f>SUM($D24:O24)</f>
        <v>2462705</v>
      </c>
    </row>
    <row r="25" spans="1:30" s="55" customFormat="1" ht="15" customHeight="1">
      <c r="A25" s="74" t="s">
        <v>10</v>
      </c>
      <c r="B25" s="76" t="s">
        <v>69</v>
      </c>
      <c r="D25" s="47">
        <f>+BWB!D$96</f>
        <v>121344</v>
      </c>
      <c r="E25" s="47">
        <f>+BWB!E$96</f>
        <v>118080</v>
      </c>
      <c r="F25" s="47">
        <f>+BWB!F$96</f>
        <v>139377</v>
      </c>
      <c r="G25" s="47">
        <f>+BWB!G$96</f>
        <v>134492</v>
      </c>
      <c r="H25" s="47">
        <f>+BWB!H$96</f>
        <v>135340</v>
      </c>
      <c r="I25" s="47">
        <f>+BWB!I$96</f>
        <v>140379</v>
      </c>
      <c r="J25" s="47">
        <f>+BWB!J$96</f>
        <v>128673</v>
      </c>
      <c r="K25" s="47">
        <f>+BWB!K$96</f>
        <v>137290</v>
      </c>
      <c r="L25" s="47">
        <f>+BWB!L$96</f>
        <v>139086</v>
      </c>
      <c r="M25" s="47">
        <f>+BWB!M$96</f>
        <v>146215</v>
      </c>
      <c r="N25" s="47">
        <f>+BWB!N$96</f>
        <v>137448</v>
      </c>
      <c r="O25" s="47">
        <f>+BWB!O$96</f>
        <v>125686</v>
      </c>
      <c r="P25" s="47">
        <f t="shared" si="2"/>
        <v>1603410</v>
      </c>
      <c r="Q25" s="60"/>
      <c r="R25" s="60"/>
      <c r="S25" s="47">
        <f>SUM($D25:D25)</f>
        <v>121344</v>
      </c>
      <c r="T25" s="47">
        <f>SUM($D25:E25)</f>
        <v>239424</v>
      </c>
      <c r="U25" s="47">
        <f>SUM($D25:F25)</f>
        <v>378801</v>
      </c>
      <c r="V25" s="47">
        <f>SUM($D25:G25)</f>
        <v>513293</v>
      </c>
      <c r="W25" s="47">
        <f>SUM($D25:H25)</f>
        <v>648633</v>
      </c>
      <c r="X25" s="47">
        <f>SUM($D25:I25)</f>
        <v>789012</v>
      </c>
      <c r="Y25" s="47">
        <f>SUM($D25:J25)</f>
        <v>917685</v>
      </c>
      <c r="Z25" s="47">
        <f>SUM($D25:K25)</f>
        <v>1054975</v>
      </c>
      <c r="AA25" s="47">
        <f>SUM($D25:L25)</f>
        <v>1194061</v>
      </c>
      <c r="AB25" s="47">
        <f>SUM($D25:M25)</f>
        <v>1340276</v>
      </c>
      <c r="AC25" s="47">
        <f>SUM($D25:N25)</f>
        <v>1477724</v>
      </c>
      <c r="AD25" s="47">
        <f>SUM($D25:O25)</f>
        <v>1603410</v>
      </c>
    </row>
    <row r="26" spans="1:30" s="55" customFormat="1" ht="15" customHeight="1">
      <c r="A26" s="74" t="s">
        <v>11</v>
      </c>
      <c r="B26" s="76" t="s">
        <v>69</v>
      </c>
      <c r="D26" s="47">
        <f>+DWT!D$96</f>
        <v>2294</v>
      </c>
      <c r="E26" s="47">
        <f>+DWT!E$96</f>
        <v>1905</v>
      </c>
      <c r="F26" s="47">
        <f>+DWT!F$96</f>
        <v>1995</v>
      </c>
      <c r="G26" s="47">
        <f>+DWT!G$96</f>
        <v>2251</v>
      </c>
      <c r="H26" s="47">
        <f>+DWT!H$96</f>
        <v>2160</v>
      </c>
      <c r="I26" s="47">
        <f>+DWT!I$96</f>
        <v>2632</v>
      </c>
      <c r="J26" s="47">
        <f>+DWT!J$96</f>
        <v>2212</v>
      </c>
      <c r="K26" s="47">
        <f>+DWT!K$96</f>
        <v>2801</v>
      </c>
      <c r="L26" s="47">
        <f>+DWT!L$96</f>
        <v>2813</v>
      </c>
      <c r="M26" s="47">
        <f>+DWT!M$96</f>
        <v>3254</v>
      </c>
      <c r="N26" s="47">
        <f>+DWT!N$96</f>
        <v>2884</v>
      </c>
      <c r="O26" s="47">
        <f>+DWT!O$96</f>
        <v>2097</v>
      </c>
      <c r="P26" s="47">
        <f t="shared" si="2"/>
        <v>29298</v>
      </c>
      <c r="Q26" s="60"/>
      <c r="R26" s="60"/>
      <c r="S26" s="47">
        <f>SUM($D26:D26)</f>
        <v>2294</v>
      </c>
      <c r="T26" s="47">
        <f>SUM($D26:E26)</f>
        <v>4199</v>
      </c>
      <c r="U26" s="47">
        <f>SUM($D26:F26)</f>
        <v>6194</v>
      </c>
      <c r="V26" s="47">
        <f>SUM($D26:G26)</f>
        <v>8445</v>
      </c>
      <c r="W26" s="47">
        <f>SUM($D26:H26)</f>
        <v>10605</v>
      </c>
      <c r="X26" s="47">
        <f>SUM($D26:I26)</f>
        <v>13237</v>
      </c>
      <c r="Y26" s="47">
        <f>SUM($D26:J26)</f>
        <v>15449</v>
      </c>
      <c r="Z26" s="47">
        <f>SUM($D26:K26)</f>
        <v>18250</v>
      </c>
      <c r="AA26" s="47">
        <f>SUM($D26:L26)</f>
        <v>21063</v>
      </c>
      <c r="AB26" s="47">
        <f>SUM($D26:M26)</f>
        <v>24317</v>
      </c>
      <c r="AC26" s="47">
        <f>SUM($D26:N26)</f>
        <v>27201</v>
      </c>
      <c r="AD26" s="47">
        <f>SUM($D26:O26)</f>
        <v>29298</v>
      </c>
    </row>
    <row r="27" spans="1:30" s="55" customFormat="1" ht="15" customHeight="1">
      <c r="A27" s="74" t="s">
        <v>13</v>
      </c>
      <c r="B27" s="76" t="s">
        <v>69</v>
      </c>
      <c r="D27" s="47">
        <f>+OGB!D$96</f>
        <v>6104</v>
      </c>
      <c r="E27" s="47">
        <f>+OGB!E$96</f>
        <v>6042</v>
      </c>
      <c r="F27" s="47">
        <f>+OGB!F$96</f>
        <v>6324</v>
      </c>
      <c r="G27" s="47">
        <f>+OGB!G$96</f>
        <v>6136</v>
      </c>
      <c r="H27" s="47">
        <f>+OGB!H$96</f>
        <v>6255</v>
      </c>
      <c r="I27" s="47">
        <f>+OGB!I$96</f>
        <v>6864</v>
      </c>
      <c r="J27" s="47">
        <f>+OGB!J$96</f>
        <v>5505</v>
      </c>
      <c r="K27" s="47">
        <f>+OGB!K$96</f>
        <v>6798</v>
      </c>
      <c r="L27" s="47">
        <f>+OGB!L$96</f>
        <v>6875</v>
      </c>
      <c r="M27" s="47">
        <f>+OGB!M$96</f>
        <v>6734</v>
      </c>
      <c r="N27" s="47">
        <f>+OGB!N$96</f>
        <v>6256</v>
      </c>
      <c r="O27" s="47">
        <f>+OGB!O$96</f>
        <v>5894</v>
      </c>
      <c r="P27" s="47">
        <f t="shared" si="2"/>
        <v>75787</v>
      </c>
      <c r="Q27" s="60"/>
      <c r="R27" s="60"/>
      <c r="S27" s="47">
        <f>SUM($D27:D27)</f>
        <v>6104</v>
      </c>
      <c r="T27" s="47">
        <f>SUM($D27:E27)</f>
        <v>12146</v>
      </c>
      <c r="U27" s="47">
        <f>SUM($D27:F27)</f>
        <v>18470</v>
      </c>
      <c r="V27" s="47">
        <f>SUM($D27:G27)</f>
        <v>24606</v>
      </c>
      <c r="W27" s="47">
        <f>SUM($D27:H27)</f>
        <v>30861</v>
      </c>
      <c r="X27" s="47">
        <f>SUM($D27:I27)</f>
        <v>37725</v>
      </c>
      <c r="Y27" s="47">
        <f>SUM($D27:J27)</f>
        <v>43230</v>
      </c>
      <c r="Z27" s="47">
        <f>SUM($D27:K27)</f>
        <v>50028</v>
      </c>
      <c r="AA27" s="47">
        <f>SUM($D27:L27)</f>
        <v>56903</v>
      </c>
      <c r="AB27" s="47">
        <f>SUM($D27:M27)</f>
        <v>63637</v>
      </c>
      <c r="AC27" s="47">
        <f>SUM($D27:N27)</f>
        <v>69893</v>
      </c>
      <c r="AD27" s="47">
        <f>SUM($D27:O27)</f>
        <v>75787</v>
      </c>
    </row>
    <row r="28" spans="1:30" s="62" customFormat="1" ht="15" customHeight="1">
      <c r="A28" s="74" t="s">
        <v>14</v>
      </c>
      <c r="B28" s="76" t="s">
        <v>69</v>
      </c>
      <c r="C28" s="55"/>
      <c r="D28" s="47">
        <f>+PB!D$96</f>
        <v>97922</v>
      </c>
      <c r="E28" s="47">
        <f>+PB!E$96</f>
        <v>93178</v>
      </c>
      <c r="F28" s="47">
        <f>+PB!F$96</f>
        <v>109328</v>
      </c>
      <c r="G28" s="47">
        <f>+PB!G$96</f>
        <v>105203</v>
      </c>
      <c r="H28" s="47">
        <f>+PB!H$96</f>
        <v>102985</v>
      </c>
      <c r="I28" s="47">
        <f>+PB!I$96</f>
        <v>107913</v>
      </c>
      <c r="J28" s="47">
        <f>+PB!J$96</f>
        <v>102085</v>
      </c>
      <c r="K28" s="47">
        <f>+PB!K$96</f>
        <v>99798</v>
      </c>
      <c r="L28" s="47">
        <f>+PB!L$96</f>
        <v>104023</v>
      </c>
      <c r="M28" s="47">
        <f>+PB!M$96</f>
        <v>107541</v>
      </c>
      <c r="N28" s="47">
        <f>+PB!N$96</f>
        <v>102058</v>
      </c>
      <c r="O28" s="47">
        <f>+PB!O$96</f>
        <v>96842</v>
      </c>
      <c r="P28" s="47">
        <f t="shared" si="2"/>
        <v>1228876</v>
      </c>
      <c r="Q28" s="44"/>
      <c r="R28" s="44"/>
      <c r="S28" s="47">
        <f>SUM($D28:D28)</f>
        <v>97922</v>
      </c>
      <c r="T28" s="47">
        <f>SUM($D28:E28)</f>
        <v>191100</v>
      </c>
      <c r="U28" s="47">
        <f>SUM($D28:F28)</f>
        <v>300428</v>
      </c>
      <c r="V28" s="47">
        <f>SUM($D28:G28)</f>
        <v>405631</v>
      </c>
      <c r="W28" s="47">
        <f>SUM($D28:H28)</f>
        <v>508616</v>
      </c>
      <c r="X28" s="47">
        <f>SUM($D28:I28)</f>
        <v>616529</v>
      </c>
      <c r="Y28" s="47">
        <f>SUM($D28:J28)</f>
        <v>718614</v>
      </c>
      <c r="Z28" s="47">
        <f>SUM($D28:K28)</f>
        <v>818412</v>
      </c>
      <c r="AA28" s="47">
        <f>SUM($D28:L28)</f>
        <v>922435</v>
      </c>
      <c r="AB28" s="47">
        <f>SUM($D28:M28)</f>
        <v>1029976</v>
      </c>
      <c r="AC28" s="47">
        <f>SUM($D28:N28)</f>
        <v>1132034</v>
      </c>
      <c r="AD28" s="47">
        <f>SUM($D28:O28)</f>
        <v>1228876</v>
      </c>
    </row>
    <row r="29" spans="1:30" s="55" customFormat="1" ht="15" customHeight="1">
      <c r="A29" s="74" t="s">
        <v>78</v>
      </c>
      <c r="B29" s="76" t="s">
        <v>69</v>
      </c>
      <c r="D29" s="47">
        <f>+IBA!D$96</f>
        <v>7219</v>
      </c>
      <c r="E29" s="47">
        <f>+IBA!E$96</f>
        <v>7231</v>
      </c>
      <c r="F29" s="47">
        <f>+IBA!F$96</f>
        <v>8362</v>
      </c>
      <c r="G29" s="47">
        <f>+IBA!G$96</f>
        <v>8109</v>
      </c>
      <c r="H29" s="47">
        <f>+IBA!H$96</f>
        <v>7285</v>
      </c>
      <c r="I29" s="47">
        <f>+IBA!I$96</f>
        <v>7863</v>
      </c>
      <c r="J29" s="47">
        <f>+IBA!J$96</f>
        <v>7478</v>
      </c>
      <c r="K29" s="47">
        <f>+IBA!K$96</f>
        <v>7395</v>
      </c>
      <c r="L29" s="47">
        <f>+IBA!L$96</f>
        <v>7497</v>
      </c>
      <c r="M29" s="47">
        <f>+IBA!M$96</f>
        <v>7273</v>
      </c>
      <c r="N29" s="47">
        <f>+IBA!N$96</f>
        <v>6572</v>
      </c>
      <c r="O29" s="47">
        <f>+IBA!O$96</f>
        <v>6187</v>
      </c>
      <c r="P29" s="47">
        <f t="shared" si="2"/>
        <v>88471</v>
      </c>
      <c r="Q29" s="59"/>
      <c r="R29" s="59"/>
      <c r="S29" s="47">
        <f>SUM($D29:D29)</f>
        <v>7219</v>
      </c>
      <c r="T29" s="47">
        <f>SUM($D29:E29)</f>
        <v>14450</v>
      </c>
      <c r="U29" s="47">
        <f>SUM($D29:F29)</f>
        <v>22812</v>
      </c>
      <c r="V29" s="47">
        <f>SUM($D29:G29)</f>
        <v>30921</v>
      </c>
      <c r="W29" s="47">
        <f>SUM($D29:H29)</f>
        <v>38206</v>
      </c>
      <c r="X29" s="47">
        <f>SUM($D29:I29)</f>
        <v>46069</v>
      </c>
      <c r="Y29" s="47">
        <f>SUM($D29:J29)</f>
        <v>53547</v>
      </c>
      <c r="Z29" s="47">
        <f>SUM($D29:K29)</f>
        <v>60942</v>
      </c>
      <c r="AA29" s="47">
        <f>SUM($D29:L29)</f>
        <v>68439</v>
      </c>
      <c r="AB29" s="47">
        <f>SUM($D29:M29)</f>
        <v>75712</v>
      </c>
      <c r="AC29" s="47">
        <f>SUM($D29:N29)</f>
        <v>82284</v>
      </c>
      <c r="AD29" s="47">
        <f>SUM($D29:O29)</f>
        <v>88471</v>
      </c>
    </row>
    <row r="30" spans="1:30" s="55" customFormat="1" ht="15" customHeight="1">
      <c r="A30" s="74" t="s">
        <v>16</v>
      </c>
      <c r="B30" s="76" t="s">
        <v>69</v>
      </c>
      <c r="D30" s="47">
        <f>+SIBC!D$96</f>
        <v>4351</v>
      </c>
      <c r="E30" s="47">
        <f>+SIBC!E$96</f>
        <v>4212</v>
      </c>
      <c r="F30" s="47">
        <f>+SIBC!F$96</f>
        <v>4450</v>
      </c>
      <c r="G30" s="47">
        <f>+SIBC!G$96</f>
        <v>4521</v>
      </c>
      <c r="H30" s="47">
        <f>+SIBC!H$96</f>
        <v>5980</v>
      </c>
      <c r="I30" s="47">
        <f>+SIBC!I$96</f>
        <v>6351</v>
      </c>
      <c r="J30" s="47">
        <f>+SIBC!J$96</f>
        <v>6271</v>
      </c>
      <c r="K30" s="47">
        <f>+SIBC!K$96</f>
        <v>6369</v>
      </c>
      <c r="L30" s="47">
        <f>+SIBC!L$96</f>
        <v>6475</v>
      </c>
      <c r="M30" s="47">
        <f>+SIBC!M$96</f>
        <v>6122</v>
      </c>
      <c r="N30" s="47">
        <f>+SIBC!N$96</f>
        <v>5477</v>
      </c>
      <c r="O30" s="47">
        <f>+SIBC!O$96</f>
        <v>5212</v>
      </c>
      <c r="P30" s="47">
        <f t="shared" si="2"/>
        <v>65791</v>
      </c>
      <c r="Q30" s="60"/>
      <c r="R30" s="60"/>
      <c r="S30" s="47">
        <f>SUM($D30:D30)</f>
        <v>4351</v>
      </c>
      <c r="T30" s="47">
        <f>SUM($D30:E30)</f>
        <v>8563</v>
      </c>
      <c r="U30" s="47">
        <f>SUM($D30:F30)</f>
        <v>13013</v>
      </c>
      <c r="V30" s="47">
        <f>SUM($D30:G30)</f>
        <v>17534</v>
      </c>
      <c r="W30" s="47">
        <f>SUM($D30:H30)</f>
        <v>23514</v>
      </c>
      <c r="X30" s="47">
        <f>SUM($D30:I30)</f>
        <v>29865</v>
      </c>
      <c r="Y30" s="47">
        <f>SUM($D30:J30)</f>
        <v>36136</v>
      </c>
      <c r="Z30" s="47">
        <f>SUM($D30:K30)</f>
        <v>42505</v>
      </c>
      <c r="AA30" s="47">
        <f>SUM($D30:L30)</f>
        <v>48980</v>
      </c>
      <c r="AB30" s="47">
        <f>SUM($D30:M30)</f>
        <v>55102</v>
      </c>
      <c r="AC30" s="47">
        <f>SUM($D30:N30)</f>
        <v>60579</v>
      </c>
      <c r="AD30" s="47">
        <f>SUM($D30:O30)</f>
        <v>65791</v>
      </c>
    </row>
    <row r="31" spans="1:30" s="55" customFormat="1" ht="15" customHeight="1">
      <c r="A31" s="74" t="s">
        <v>17</v>
      </c>
      <c r="B31" s="76" t="s">
        <v>69</v>
      </c>
      <c r="D31" s="47">
        <f>+TIBA!D$96</f>
        <v>30959</v>
      </c>
      <c r="E31" s="47">
        <f>+TIBA!E$96</f>
        <v>29692</v>
      </c>
      <c r="F31" s="47">
        <f>+TIBA!F$96</f>
        <v>34524</v>
      </c>
      <c r="G31" s="47">
        <f>+TIBA!G$96</f>
        <v>37797</v>
      </c>
      <c r="H31" s="47">
        <f>+TIBA!H$96</f>
        <v>36236</v>
      </c>
      <c r="I31" s="47">
        <f>+TIBA!I$96</f>
        <v>34764</v>
      </c>
      <c r="J31" s="47">
        <f>+TIBA!J$96</f>
        <v>32291</v>
      </c>
      <c r="K31" s="47">
        <f>+TIBA!K$96</f>
        <v>30522</v>
      </c>
      <c r="L31" s="47">
        <f>+TIBA!L$96</f>
        <v>34374</v>
      </c>
      <c r="M31" s="47">
        <f>+TIBA!M$96</f>
        <v>35080</v>
      </c>
      <c r="N31" s="47">
        <f>+TIBA!N$96</f>
        <v>33229</v>
      </c>
      <c r="O31" s="47">
        <f>+TIBA!O$96</f>
        <v>30463</v>
      </c>
      <c r="P31" s="47">
        <f t="shared" si="2"/>
        <v>399931</v>
      </c>
      <c r="Q31" s="60"/>
      <c r="R31" s="60"/>
      <c r="S31" s="47">
        <f>SUM($D31:D31)</f>
        <v>30959</v>
      </c>
      <c r="T31" s="47">
        <f>SUM($D31:E31)</f>
        <v>60651</v>
      </c>
      <c r="U31" s="47">
        <f>SUM($D31:F31)</f>
        <v>95175</v>
      </c>
      <c r="V31" s="47">
        <f>SUM($D31:G31)</f>
        <v>132972</v>
      </c>
      <c r="W31" s="47">
        <f>SUM($D31:H31)</f>
        <v>169208</v>
      </c>
      <c r="X31" s="47">
        <f>SUM($D31:I31)</f>
        <v>203972</v>
      </c>
      <c r="Y31" s="47">
        <f>SUM($D31:J31)</f>
        <v>236263</v>
      </c>
      <c r="Z31" s="47">
        <f>SUM($D31:K31)</f>
        <v>266785</v>
      </c>
      <c r="AA31" s="47">
        <f>SUM($D31:L31)</f>
        <v>301159</v>
      </c>
      <c r="AB31" s="47">
        <f>SUM($D31:M31)</f>
        <v>336239</v>
      </c>
      <c r="AC31" s="47">
        <f>SUM($D31:N31)</f>
        <v>369468</v>
      </c>
      <c r="AD31" s="47">
        <f>SUM($D31:O31)</f>
        <v>399931</v>
      </c>
    </row>
    <row r="32" spans="1:30" s="55" customFormat="1" ht="15" customHeight="1">
      <c r="A32" s="74" t="s">
        <v>12</v>
      </c>
      <c r="B32" s="76" t="s">
        <v>69</v>
      </c>
      <c r="D32" s="47">
        <f>+LQB!D$96</f>
        <v>55740</v>
      </c>
      <c r="E32" s="47">
        <f>+LQB!E$96</f>
        <v>51718</v>
      </c>
      <c r="F32" s="47">
        <f>+LQB!F$96</f>
        <v>62110</v>
      </c>
      <c r="G32" s="47">
        <f>+LQB!G$96</f>
        <v>62786</v>
      </c>
      <c r="H32" s="47">
        <f>+LQB!H$96</f>
        <v>63648</v>
      </c>
      <c r="I32" s="47">
        <f>+LQB!I$96</f>
        <v>63284</v>
      </c>
      <c r="J32" s="47">
        <f>+LQB!J$96</f>
        <v>61492</v>
      </c>
      <c r="K32" s="47">
        <f>+LQB!K$96</f>
        <v>60980</v>
      </c>
      <c r="L32" s="47">
        <f>+LQB!L$96</f>
        <v>62396</v>
      </c>
      <c r="M32" s="47">
        <f>+LQB!M$96</f>
        <v>62938</v>
      </c>
      <c r="N32" s="47">
        <f>+LQB!N$96</f>
        <v>58792</v>
      </c>
      <c r="O32" s="47">
        <f>+LQB!O$96</f>
        <v>57860</v>
      </c>
      <c r="P32" s="47">
        <f t="shared" si="2"/>
        <v>723744</v>
      </c>
      <c r="Q32" s="60"/>
      <c r="R32" s="60"/>
      <c r="S32" s="47">
        <f>SUM($D32:D32)</f>
        <v>55740</v>
      </c>
      <c r="T32" s="47">
        <f>SUM($D32:E32)</f>
        <v>107458</v>
      </c>
      <c r="U32" s="47">
        <f>SUM($D32:F32)</f>
        <v>169568</v>
      </c>
      <c r="V32" s="47">
        <f>SUM($D32:G32)</f>
        <v>232354</v>
      </c>
      <c r="W32" s="47">
        <f>SUM($D32:H32)</f>
        <v>296002</v>
      </c>
      <c r="X32" s="47">
        <f>SUM($D32:I32)</f>
        <v>359286</v>
      </c>
      <c r="Y32" s="47">
        <f>SUM($D32:J32)</f>
        <v>420778</v>
      </c>
      <c r="Z32" s="47">
        <f>SUM($D32:K32)</f>
        <v>481758</v>
      </c>
      <c r="AA32" s="47">
        <f>SUM($D32:L32)</f>
        <v>544154</v>
      </c>
      <c r="AB32" s="47">
        <f>SUM($D32:M32)</f>
        <v>607092</v>
      </c>
      <c r="AC32" s="47">
        <f>SUM($D32:N32)</f>
        <v>665884</v>
      </c>
      <c r="AD32" s="47">
        <f>SUM($D32:O32)</f>
        <v>723744</v>
      </c>
    </row>
    <row r="33" spans="1:30" s="62" customFormat="1" ht="15" customHeight="1">
      <c r="A33" s="74" t="s">
        <v>15</v>
      </c>
      <c r="B33" s="76" t="s">
        <v>69</v>
      </c>
      <c r="C33" s="55"/>
      <c r="D33" s="47">
        <f>+RBW!D$96</f>
        <v>10</v>
      </c>
      <c r="E33" s="47">
        <f>+RBW!E$96</f>
        <v>7</v>
      </c>
      <c r="F33" s="47">
        <f>+RBW!F$96</f>
        <v>10</v>
      </c>
      <c r="G33" s="47">
        <f>+RBW!G$96</f>
        <v>27</v>
      </c>
      <c r="H33" s="47">
        <f>+RBW!H$96</f>
        <v>31</v>
      </c>
      <c r="I33" s="47">
        <f>+RBW!I$96</f>
        <v>133</v>
      </c>
      <c r="J33" s="47">
        <f>+RBW!J$96</f>
        <v>107</v>
      </c>
      <c r="K33" s="47">
        <f>+RBW!K$96</f>
        <v>49</v>
      </c>
      <c r="L33" s="47">
        <f>+RBW!L$96</f>
        <v>31</v>
      </c>
      <c r="M33" s="47">
        <f>+RBW!M$96</f>
        <v>20</v>
      </c>
      <c r="N33" s="47">
        <f>+RBW!N$96</f>
        <v>5</v>
      </c>
      <c r="O33" s="47">
        <f>+RBW!O$96</f>
        <v>9</v>
      </c>
      <c r="P33" s="47">
        <f t="shared" si="2"/>
        <v>439</v>
      </c>
      <c r="Q33" s="44"/>
      <c r="R33" s="44"/>
      <c r="S33" s="47">
        <f>SUM($D33:D33)</f>
        <v>10</v>
      </c>
      <c r="T33" s="47">
        <f>SUM($D33:E33)</f>
        <v>17</v>
      </c>
      <c r="U33" s="47">
        <f>SUM($D33:F33)</f>
        <v>27</v>
      </c>
      <c r="V33" s="47">
        <f>SUM($D33:G33)</f>
        <v>54</v>
      </c>
      <c r="W33" s="47">
        <f>SUM($D33:H33)</f>
        <v>85</v>
      </c>
      <c r="X33" s="47">
        <f>SUM($D33:I33)</f>
        <v>218</v>
      </c>
      <c r="Y33" s="47">
        <f>SUM($D33:J33)</f>
        <v>325</v>
      </c>
      <c r="Z33" s="47">
        <f>SUM($D33:K33)</f>
        <v>374</v>
      </c>
      <c r="AA33" s="47">
        <f>SUM($D33:L33)</f>
        <v>405</v>
      </c>
      <c r="AB33" s="47">
        <f>SUM($D33:M33)</f>
        <v>425</v>
      </c>
      <c r="AC33" s="47">
        <f>SUM($D33:N33)</f>
        <v>430</v>
      </c>
      <c r="AD33" s="47">
        <f>SUM($D33:O33)</f>
        <v>439</v>
      </c>
    </row>
    <row r="34" spans="1:30" s="55" customFormat="1" ht="15" customHeight="1">
      <c r="A34" s="74" t="s">
        <v>18</v>
      </c>
      <c r="B34" s="76" t="s">
        <v>69</v>
      </c>
      <c r="D34" s="47">
        <f>+WPB!D$96</f>
        <v>0</v>
      </c>
      <c r="E34" s="47">
        <f>+WPB!E$96</f>
        <v>0</v>
      </c>
      <c r="F34" s="47">
        <f>+WPB!F$96</f>
        <v>0</v>
      </c>
      <c r="G34" s="47">
        <f>+WPB!G$96</f>
        <v>0</v>
      </c>
      <c r="H34" s="47">
        <f>+WPB!H$96</f>
        <v>0</v>
      </c>
      <c r="I34" s="47">
        <f>+WPB!I$96</f>
        <v>0</v>
      </c>
      <c r="J34" s="47">
        <f>+WPB!J$96</f>
        <v>0</v>
      </c>
      <c r="K34" s="47">
        <f>+WPB!K$96</f>
        <v>0</v>
      </c>
      <c r="L34" s="47">
        <f>+WPB!L$96</f>
        <v>0</v>
      </c>
      <c r="M34" s="47">
        <f>+WPB!M$96</f>
        <v>0</v>
      </c>
      <c r="N34" s="47">
        <f>+WPB!N$96</f>
        <v>0</v>
      </c>
      <c r="O34" s="47">
        <f>+WPB!O$96</f>
        <v>0</v>
      </c>
      <c r="P34" s="47">
        <f t="shared" si="2"/>
        <v>0</v>
      </c>
      <c r="Q34" s="59"/>
      <c r="R34" s="59"/>
      <c r="S34" s="47">
        <f>SUM($D34:D34)</f>
        <v>0</v>
      </c>
      <c r="T34" s="47">
        <f>SUM($D34:E34)</f>
        <v>0</v>
      </c>
      <c r="U34" s="47">
        <f>SUM($D34:F34)</f>
        <v>0</v>
      </c>
      <c r="V34" s="47">
        <f>SUM($D34:G34)</f>
        <v>0</v>
      </c>
      <c r="W34" s="47">
        <f>SUM($D34:H34)</f>
        <v>0</v>
      </c>
      <c r="X34" s="47">
        <f>SUM($D34:I34)</f>
        <v>0</v>
      </c>
      <c r="Y34" s="47">
        <f>SUM($D34:J34)</f>
        <v>0</v>
      </c>
      <c r="Z34" s="47">
        <f>SUM($D34:K34)</f>
        <v>0</v>
      </c>
      <c r="AA34" s="47">
        <f>SUM($D34:L34)</f>
        <v>0</v>
      </c>
      <c r="AB34" s="47">
        <f>SUM($D34:M34)</f>
        <v>0</v>
      </c>
      <c r="AC34" s="47">
        <f>SUM($D34:N34)</f>
        <v>0</v>
      </c>
      <c r="AD34" s="47">
        <f>SUM($D34:O34)</f>
        <v>0</v>
      </c>
    </row>
    <row r="35" spans="1:30" s="55" customFormat="1" ht="15" customHeight="1">
      <c r="A35" s="74"/>
      <c r="B35" s="79" t="s">
        <v>9</v>
      </c>
      <c r="D35" s="56">
        <f t="shared" ref="D35:P35" si="3">SUM(D24:D34)</f>
        <v>528458</v>
      </c>
      <c r="E35" s="56">
        <f t="shared" si="3"/>
        <v>496335</v>
      </c>
      <c r="F35" s="56">
        <f t="shared" si="3"/>
        <v>571473</v>
      </c>
      <c r="G35" s="56">
        <f t="shared" si="3"/>
        <v>558415</v>
      </c>
      <c r="H35" s="56">
        <f t="shared" si="3"/>
        <v>559288</v>
      </c>
      <c r="I35" s="56">
        <f t="shared" si="3"/>
        <v>582797</v>
      </c>
      <c r="J35" s="56">
        <f t="shared" si="3"/>
        <v>542985</v>
      </c>
      <c r="K35" s="56">
        <f t="shared" si="3"/>
        <v>567421</v>
      </c>
      <c r="L35" s="56">
        <f t="shared" si="3"/>
        <v>582165</v>
      </c>
      <c r="M35" s="56">
        <f t="shared" si="3"/>
        <v>601078</v>
      </c>
      <c r="N35" s="56">
        <f t="shared" si="3"/>
        <v>566661</v>
      </c>
      <c r="O35" s="56">
        <f t="shared" si="3"/>
        <v>521376</v>
      </c>
      <c r="P35" s="56">
        <f t="shared" si="3"/>
        <v>6678452</v>
      </c>
      <c r="Q35" s="60"/>
      <c r="R35" s="60"/>
      <c r="S35" s="47">
        <f>SUM($D35:D35)</f>
        <v>528458</v>
      </c>
      <c r="T35" s="47">
        <f>SUM($D35:E35)</f>
        <v>1024793</v>
      </c>
      <c r="U35" s="47">
        <f>SUM($D35:F35)</f>
        <v>1596266</v>
      </c>
      <c r="V35" s="47">
        <f>SUM($D35:G35)</f>
        <v>2154681</v>
      </c>
      <c r="W35" s="47">
        <f>SUM($D35:H35)</f>
        <v>2713969</v>
      </c>
      <c r="X35" s="47">
        <f>SUM($D35:I35)</f>
        <v>3296766</v>
      </c>
      <c r="Y35" s="47">
        <f>SUM($D35:J35)</f>
        <v>3839751</v>
      </c>
      <c r="Z35" s="47">
        <f>SUM($D35:K35)</f>
        <v>4407172</v>
      </c>
      <c r="AA35" s="47">
        <f>SUM($D35:L35)</f>
        <v>4989337</v>
      </c>
      <c r="AB35" s="47">
        <f>SUM($D35:M35)</f>
        <v>5590415</v>
      </c>
      <c r="AC35" s="47">
        <f>SUM($D35:N35)</f>
        <v>6157076</v>
      </c>
      <c r="AD35" s="47">
        <f>SUM($D35:O35)</f>
        <v>6678452</v>
      </c>
    </row>
    <row r="36" spans="1:30" s="62" customFormat="1" ht="15" customHeight="1">
      <c r="A36" s="42"/>
      <c r="B36" s="78"/>
      <c r="C36" s="44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4"/>
      <c r="R36" s="44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</row>
    <row r="37" spans="1:30" s="55" customFormat="1" ht="15" customHeight="1">
      <c r="A37" s="74" t="s">
        <v>5</v>
      </c>
      <c r="B37" s="76" t="s">
        <v>8</v>
      </c>
      <c r="C37" s="46"/>
      <c r="D37" s="47">
        <f>+AMB!D$110</f>
        <v>0</v>
      </c>
      <c r="E37" s="47">
        <f>+AMB!E$110</f>
        <v>0</v>
      </c>
      <c r="F37" s="47">
        <f>+AMB!F$110</f>
        <v>0</v>
      </c>
      <c r="G37" s="47">
        <f>+AMB!G$110</f>
        <v>0</v>
      </c>
      <c r="H37" s="47">
        <f>+AMB!H$110</f>
        <v>0</v>
      </c>
      <c r="I37" s="47">
        <f>+AMB!I$110</f>
        <v>0</v>
      </c>
      <c r="J37" s="47">
        <f>+AMB!J$110</f>
        <v>0</v>
      </c>
      <c r="K37" s="47">
        <f>+AMB!K$110</f>
        <v>0</v>
      </c>
      <c r="L37" s="47">
        <f>+AMB!L$110</f>
        <v>0</v>
      </c>
      <c r="M37" s="47">
        <f>+AMB!M$110</f>
        <v>0</v>
      </c>
      <c r="N37" s="47">
        <f>+AMB!N$110</f>
        <v>0</v>
      </c>
      <c r="O37" s="47">
        <f>+AMB!O$110</f>
        <v>0</v>
      </c>
      <c r="P37" s="47">
        <f t="shared" ref="P37:P47" si="4">SUM(D37:O37)</f>
        <v>0</v>
      </c>
      <c r="Q37" s="59"/>
      <c r="R37" s="59"/>
      <c r="S37" s="47">
        <f>SUM($D37:D37)</f>
        <v>0</v>
      </c>
      <c r="T37" s="47">
        <f>SUM($D37:E37)</f>
        <v>0</v>
      </c>
      <c r="U37" s="47">
        <f>SUM($D37:F37)</f>
        <v>0</v>
      </c>
      <c r="V37" s="47">
        <f>SUM($D37:G37)</f>
        <v>0</v>
      </c>
      <c r="W37" s="47">
        <f>SUM($D37:H37)</f>
        <v>0</v>
      </c>
      <c r="X37" s="47">
        <f>SUM($D37:I37)</f>
        <v>0</v>
      </c>
      <c r="Y37" s="47">
        <f>SUM($D37:J37)</f>
        <v>0</v>
      </c>
      <c r="Z37" s="47">
        <f>SUM($D37:K37)</f>
        <v>0</v>
      </c>
      <c r="AA37" s="47">
        <f>SUM($D37:L37)</f>
        <v>0</v>
      </c>
      <c r="AB37" s="47">
        <f>SUM($D37:M37)</f>
        <v>0</v>
      </c>
      <c r="AC37" s="47">
        <f>SUM($D37:N37)</f>
        <v>0</v>
      </c>
      <c r="AD37" s="47">
        <f>SUM($D37:O37)</f>
        <v>0</v>
      </c>
    </row>
    <row r="38" spans="1:30" s="55" customFormat="1" ht="15" customHeight="1">
      <c r="A38" s="74" t="s">
        <v>10</v>
      </c>
      <c r="B38" s="76" t="s">
        <v>8</v>
      </c>
      <c r="D38" s="47">
        <f>+BWB!D$109</f>
        <v>462</v>
      </c>
      <c r="E38" s="47">
        <f>+BWB!E$109</f>
        <v>328</v>
      </c>
      <c r="F38" s="47">
        <f>+BWB!F$109</f>
        <v>487</v>
      </c>
      <c r="G38" s="47">
        <f>+BWB!G$109</f>
        <v>553</v>
      </c>
      <c r="H38" s="47">
        <f>+BWB!H$109</f>
        <v>619</v>
      </c>
      <c r="I38" s="47">
        <f>+BWB!I$109</f>
        <v>664</v>
      </c>
      <c r="J38" s="47">
        <f>+BWB!J$109</f>
        <v>622</v>
      </c>
      <c r="K38" s="47">
        <f>+BWB!K$109</f>
        <v>577</v>
      </c>
      <c r="L38" s="47">
        <f>+BWB!L$109</f>
        <v>585</v>
      </c>
      <c r="M38" s="47">
        <f>+BWB!M$109</f>
        <v>580</v>
      </c>
      <c r="N38" s="47">
        <f>+BWB!N$109</f>
        <v>441</v>
      </c>
      <c r="O38" s="47">
        <f>+BWB!O$109</f>
        <v>261</v>
      </c>
      <c r="P38" s="47">
        <f t="shared" si="4"/>
        <v>6179</v>
      </c>
      <c r="Q38" s="60"/>
      <c r="R38" s="60"/>
      <c r="S38" s="47">
        <f>SUM($D38:D38)</f>
        <v>462</v>
      </c>
      <c r="T38" s="47">
        <f>SUM($D38:E38)</f>
        <v>790</v>
      </c>
      <c r="U38" s="47">
        <f>SUM($D38:F38)</f>
        <v>1277</v>
      </c>
      <c r="V38" s="47">
        <f>SUM($D38:G38)</f>
        <v>1830</v>
      </c>
      <c r="W38" s="47">
        <f>SUM($D38:H38)</f>
        <v>2449</v>
      </c>
      <c r="X38" s="47">
        <f>SUM($D38:I38)</f>
        <v>3113</v>
      </c>
      <c r="Y38" s="47">
        <f>SUM($D38:J38)</f>
        <v>3735</v>
      </c>
      <c r="Z38" s="47">
        <f>SUM($D38:K38)</f>
        <v>4312</v>
      </c>
      <c r="AA38" s="47">
        <f>SUM($D38:L38)</f>
        <v>4897</v>
      </c>
      <c r="AB38" s="47">
        <f>SUM($D38:M38)</f>
        <v>5477</v>
      </c>
      <c r="AC38" s="47">
        <f>SUM($D38:N38)</f>
        <v>5918</v>
      </c>
      <c r="AD38" s="47">
        <f>SUM($D38:O38)</f>
        <v>6179</v>
      </c>
    </row>
    <row r="39" spans="1:30" s="55" customFormat="1" ht="15" customHeight="1">
      <c r="A39" s="74" t="s">
        <v>11</v>
      </c>
      <c r="B39" s="76" t="s">
        <v>8</v>
      </c>
      <c r="D39" s="47">
        <f>+DWT!D$110</f>
        <v>3773</v>
      </c>
      <c r="E39" s="47">
        <f>+DWT!E$110</f>
        <v>2994</v>
      </c>
      <c r="F39" s="47">
        <f>+DWT!F$110</f>
        <v>3479</v>
      </c>
      <c r="G39" s="47">
        <f>+DWT!G$110</f>
        <v>3462</v>
      </c>
      <c r="H39" s="47">
        <f>+DWT!H$110</f>
        <v>3848</v>
      </c>
      <c r="I39" s="47">
        <f>+DWT!I$110</f>
        <v>3724</v>
      </c>
      <c r="J39" s="47">
        <f>+DWT!J$110</f>
        <v>4220</v>
      </c>
      <c r="K39" s="47">
        <f>+DWT!K$110</f>
        <v>4192</v>
      </c>
      <c r="L39" s="47">
        <f>+DWT!L$110</f>
        <v>3989</v>
      </c>
      <c r="M39" s="47">
        <f>+DWT!M$110</f>
        <v>3888</v>
      </c>
      <c r="N39" s="47">
        <f>+DWT!N$110</f>
        <v>3479</v>
      </c>
      <c r="O39" s="47">
        <f>+DWT!O$110</f>
        <v>3435</v>
      </c>
      <c r="P39" s="47">
        <f t="shared" si="4"/>
        <v>44483</v>
      </c>
      <c r="Q39" s="60"/>
      <c r="R39" s="60"/>
      <c r="S39" s="47">
        <f>SUM($D39:D39)</f>
        <v>3773</v>
      </c>
      <c r="T39" s="47">
        <f>SUM($D39:E39)</f>
        <v>6767</v>
      </c>
      <c r="U39" s="47">
        <f>SUM($D39:F39)</f>
        <v>10246</v>
      </c>
      <c r="V39" s="47">
        <f>SUM($D39:G39)</f>
        <v>13708</v>
      </c>
      <c r="W39" s="47">
        <f>SUM($D39:H39)</f>
        <v>17556</v>
      </c>
      <c r="X39" s="47">
        <f>SUM($D39:I39)</f>
        <v>21280</v>
      </c>
      <c r="Y39" s="47">
        <f>SUM($D39:J39)</f>
        <v>25500</v>
      </c>
      <c r="Z39" s="47">
        <f>SUM($D39:K39)</f>
        <v>29692</v>
      </c>
      <c r="AA39" s="47">
        <f>SUM($D39:L39)</f>
        <v>33681</v>
      </c>
      <c r="AB39" s="47">
        <f>SUM($D39:M39)</f>
        <v>37569</v>
      </c>
      <c r="AC39" s="47">
        <f>SUM($D39:N39)</f>
        <v>41048</v>
      </c>
      <c r="AD39" s="47">
        <f>SUM($D39:O39)</f>
        <v>44483</v>
      </c>
    </row>
    <row r="40" spans="1:30" s="55" customFormat="1" ht="15" customHeight="1">
      <c r="A40" s="74" t="s">
        <v>13</v>
      </c>
      <c r="B40" s="76" t="s">
        <v>8</v>
      </c>
      <c r="D40" s="47">
        <f>+OGB!D$110</f>
        <v>26</v>
      </c>
      <c r="E40" s="47">
        <f>+OGB!E$110</f>
        <v>16</v>
      </c>
      <c r="F40" s="47">
        <f>+OGB!F$110</f>
        <v>16</v>
      </c>
      <c r="G40" s="47">
        <f>+OGB!G$110</f>
        <v>27</v>
      </c>
      <c r="H40" s="47">
        <f>+OGB!H$110</f>
        <v>31</v>
      </c>
      <c r="I40" s="47">
        <f>+OGB!I$110</f>
        <v>43</v>
      </c>
      <c r="J40" s="47">
        <f>+OGB!J$110</f>
        <v>10</v>
      </c>
      <c r="K40" s="47">
        <f>+OGB!K$110</f>
        <v>23</v>
      </c>
      <c r="L40" s="47">
        <f>+OGB!L$110</f>
        <v>8</v>
      </c>
      <c r="M40" s="47">
        <f>+OGB!M$110</f>
        <v>28</v>
      </c>
      <c r="N40" s="47">
        <f>+OGB!N$110</f>
        <v>28</v>
      </c>
      <c r="O40" s="47">
        <f>+OGB!O$110</f>
        <v>15</v>
      </c>
      <c r="P40" s="47">
        <f t="shared" si="4"/>
        <v>271</v>
      </c>
      <c r="Q40" s="60"/>
      <c r="R40" s="60"/>
      <c r="S40" s="47">
        <f>SUM($D40:D40)</f>
        <v>26</v>
      </c>
      <c r="T40" s="47">
        <f>SUM($D40:E40)</f>
        <v>42</v>
      </c>
      <c r="U40" s="47">
        <f>SUM($D40:F40)</f>
        <v>58</v>
      </c>
      <c r="V40" s="47">
        <f>SUM($D40:G40)</f>
        <v>85</v>
      </c>
      <c r="W40" s="47">
        <f>SUM($D40:H40)</f>
        <v>116</v>
      </c>
      <c r="X40" s="47">
        <f>SUM($D40:I40)</f>
        <v>159</v>
      </c>
      <c r="Y40" s="47">
        <f>SUM($D40:J40)</f>
        <v>169</v>
      </c>
      <c r="Z40" s="47">
        <f>SUM($D40:K40)</f>
        <v>192</v>
      </c>
      <c r="AA40" s="47">
        <f>SUM($D40:L40)</f>
        <v>200</v>
      </c>
      <c r="AB40" s="47">
        <f>SUM($D40:M40)</f>
        <v>228</v>
      </c>
      <c r="AC40" s="47">
        <f>SUM($D40:N40)</f>
        <v>256</v>
      </c>
      <c r="AD40" s="47">
        <f>SUM($D40:O40)</f>
        <v>271</v>
      </c>
    </row>
    <row r="41" spans="1:30" s="62" customFormat="1" ht="15" customHeight="1">
      <c r="A41" s="74" t="s">
        <v>14</v>
      </c>
      <c r="B41" s="76" t="s">
        <v>8</v>
      </c>
      <c r="C41" s="55"/>
      <c r="D41" s="47">
        <f>+PB!D$110</f>
        <v>1976</v>
      </c>
      <c r="E41" s="47">
        <f>+PB!E$110</f>
        <v>1884</v>
      </c>
      <c r="F41" s="47">
        <f>+PB!F$110</f>
        <v>1870</v>
      </c>
      <c r="G41" s="47">
        <f>+PB!G$110</f>
        <v>1828</v>
      </c>
      <c r="H41" s="47">
        <f>+PB!H$110</f>
        <v>2176</v>
      </c>
      <c r="I41" s="47">
        <f>+PB!I$110</f>
        <v>2046</v>
      </c>
      <c r="J41" s="47">
        <f>+PB!J$110</f>
        <v>2498</v>
      </c>
      <c r="K41" s="47">
        <f>+PB!K$110</f>
        <v>2552</v>
      </c>
      <c r="L41" s="47">
        <f>+PB!L$110</f>
        <v>2346</v>
      </c>
      <c r="M41" s="47">
        <f>+PB!M$110</f>
        <v>2374</v>
      </c>
      <c r="N41" s="47">
        <f>+PB!N$110</f>
        <v>1940</v>
      </c>
      <c r="O41" s="47">
        <f>+PB!O$110</f>
        <v>1946</v>
      </c>
      <c r="P41" s="47">
        <f t="shared" si="4"/>
        <v>25436</v>
      </c>
      <c r="Q41" s="44"/>
      <c r="R41" s="44"/>
      <c r="S41" s="47">
        <f>SUM($D41:D41)</f>
        <v>1976</v>
      </c>
      <c r="T41" s="47">
        <f>SUM($D41:E41)</f>
        <v>3860</v>
      </c>
      <c r="U41" s="47">
        <f>SUM($D41:F41)</f>
        <v>5730</v>
      </c>
      <c r="V41" s="47">
        <f>SUM($D41:G41)</f>
        <v>7558</v>
      </c>
      <c r="W41" s="47">
        <f>SUM($D41:H41)</f>
        <v>9734</v>
      </c>
      <c r="X41" s="47">
        <f>SUM($D41:I41)</f>
        <v>11780</v>
      </c>
      <c r="Y41" s="47">
        <f>SUM($D41:J41)</f>
        <v>14278</v>
      </c>
      <c r="Z41" s="47">
        <f>SUM($D41:K41)</f>
        <v>16830</v>
      </c>
      <c r="AA41" s="47">
        <f>SUM($D41:L41)</f>
        <v>19176</v>
      </c>
      <c r="AB41" s="47">
        <f>SUM($D41:M41)</f>
        <v>21550</v>
      </c>
      <c r="AC41" s="47">
        <f>SUM($D41:N41)</f>
        <v>23490</v>
      </c>
      <c r="AD41" s="47">
        <f>SUM($D41:O41)</f>
        <v>25436</v>
      </c>
    </row>
    <row r="42" spans="1:30" s="55" customFormat="1" ht="15" customHeight="1">
      <c r="A42" s="74" t="s">
        <v>78</v>
      </c>
      <c r="B42" s="76" t="s">
        <v>8</v>
      </c>
      <c r="D42" s="47">
        <f>+IBA!D$110</f>
        <v>1062</v>
      </c>
      <c r="E42" s="47">
        <f>+IBA!E$110</f>
        <v>1032</v>
      </c>
      <c r="F42" s="47">
        <f>+IBA!F$110</f>
        <v>1225</v>
      </c>
      <c r="G42" s="47">
        <f>+IBA!G$110</f>
        <v>1034</v>
      </c>
      <c r="H42" s="47">
        <f>+IBA!H$110</f>
        <v>3998</v>
      </c>
      <c r="I42" s="47">
        <f>+IBA!I$110</f>
        <v>6319</v>
      </c>
      <c r="J42" s="47">
        <f>+IBA!J$110</f>
        <v>8808</v>
      </c>
      <c r="K42" s="47">
        <f>+IBA!K$110</f>
        <v>9224</v>
      </c>
      <c r="L42" s="47">
        <f>+IBA!L$110</f>
        <v>6662</v>
      </c>
      <c r="M42" s="47">
        <f>+IBA!M$110</f>
        <v>3255</v>
      </c>
      <c r="N42" s="47">
        <f>+IBA!N$110</f>
        <v>1065</v>
      </c>
      <c r="O42" s="47">
        <f>+IBA!O$110</f>
        <v>552</v>
      </c>
      <c r="P42" s="47">
        <f t="shared" si="4"/>
        <v>44236</v>
      </c>
      <c r="Q42" s="59"/>
      <c r="R42" s="59"/>
      <c r="S42" s="47">
        <f>SUM($D42:D42)</f>
        <v>1062</v>
      </c>
      <c r="T42" s="47">
        <f>SUM($D42:E42)</f>
        <v>2094</v>
      </c>
      <c r="U42" s="47">
        <f>SUM($D42:F42)</f>
        <v>3319</v>
      </c>
      <c r="V42" s="47">
        <f>SUM($D42:G42)</f>
        <v>4353</v>
      </c>
      <c r="W42" s="47">
        <f>SUM($D42:H42)</f>
        <v>8351</v>
      </c>
      <c r="X42" s="47">
        <f>SUM($D42:I42)</f>
        <v>14670</v>
      </c>
      <c r="Y42" s="47">
        <f>SUM($D42:J42)</f>
        <v>23478</v>
      </c>
      <c r="Z42" s="47">
        <f>SUM($D42:K42)</f>
        <v>32702</v>
      </c>
      <c r="AA42" s="47">
        <f>SUM($D42:L42)</f>
        <v>39364</v>
      </c>
      <c r="AB42" s="47">
        <f>SUM($D42:M42)</f>
        <v>42619</v>
      </c>
      <c r="AC42" s="47">
        <f>SUM($D42:N42)</f>
        <v>43684</v>
      </c>
      <c r="AD42" s="47">
        <f>SUM($D42:O42)</f>
        <v>44236</v>
      </c>
    </row>
    <row r="43" spans="1:30" s="55" customFormat="1" ht="15" customHeight="1">
      <c r="A43" s="74" t="s">
        <v>16</v>
      </c>
      <c r="B43" s="76" t="s">
        <v>8</v>
      </c>
      <c r="D43" s="47">
        <f>+SIBC!D$110</f>
        <v>0</v>
      </c>
      <c r="E43" s="47">
        <f>+SIBC!E$110</f>
        <v>0</v>
      </c>
      <c r="F43" s="47">
        <f>+SIBC!F$110</f>
        <v>0</v>
      </c>
      <c r="G43" s="47">
        <f>+SIBC!G$110</f>
        <v>0</v>
      </c>
      <c r="H43" s="47">
        <f>+SIBC!H$110</f>
        <v>0</v>
      </c>
      <c r="I43" s="47">
        <f>+SIBC!I$110</f>
        <v>0</v>
      </c>
      <c r="J43" s="47">
        <f>+SIBC!J$110</f>
        <v>0</v>
      </c>
      <c r="K43" s="47">
        <f>+SIBC!K$110</f>
        <v>0</v>
      </c>
      <c r="L43" s="47">
        <f>+SIBC!L$110</f>
        <v>0</v>
      </c>
      <c r="M43" s="47">
        <f>+SIBC!M$110</f>
        <v>0</v>
      </c>
      <c r="N43" s="47">
        <f>+SIBC!N$110</f>
        <v>0</v>
      </c>
      <c r="O43" s="47">
        <f>+SIBC!O$110</f>
        <v>0</v>
      </c>
      <c r="P43" s="47">
        <f t="shared" si="4"/>
        <v>0</v>
      </c>
      <c r="Q43" s="60"/>
      <c r="R43" s="60"/>
      <c r="S43" s="47">
        <f>SUM($D43:D43)</f>
        <v>0</v>
      </c>
      <c r="T43" s="47">
        <f>SUM($D43:E43)</f>
        <v>0</v>
      </c>
      <c r="U43" s="47">
        <f>SUM($D43:F43)</f>
        <v>0</v>
      </c>
      <c r="V43" s="47">
        <f>SUM($D43:G43)</f>
        <v>0</v>
      </c>
      <c r="W43" s="47">
        <f>SUM($D43:H43)</f>
        <v>0</v>
      </c>
      <c r="X43" s="47">
        <f>SUM($D43:I43)</f>
        <v>0</v>
      </c>
      <c r="Y43" s="47">
        <f>SUM($D43:J43)</f>
        <v>0</v>
      </c>
      <c r="Z43" s="47">
        <f>SUM($D43:K43)</f>
        <v>0</v>
      </c>
      <c r="AA43" s="47">
        <f>SUM($D43:L43)</f>
        <v>0</v>
      </c>
      <c r="AB43" s="47">
        <f>SUM($D43:M43)</f>
        <v>0</v>
      </c>
      <c r="AC43" s="47">
        <f>SUM($D43:N43)</f>
        <v>0</v>
      </c>
      <c r="AD43" s="47">
        <f>SUM($D43:O43)</f>
        <v>0</v>
      </c>
    </row>
    <row r="44" spans="1:30" s="55" customFormat="1" ht="15" customHeight="1">
      <c r="A44" s="74" t="s">
        <v>17</v>
      </c>
      <c r="B44" s="76" t="s">
        <v>8</v>
      </c>
      <c r="D44" s="47">
        <f>+TIBA!D$110</f>
        <v>0</v>
      </c>
      <c r="E44" s="47">
        <f>+TIBA!E$110</f>
        <v>0</v>
      </c>
      <c r="F44" s="47">
        <f>+TIBA!F$110</f>
        <v>0</v>
      </c>
      <c r="G44" s="47">
        <f>+TIBA!G$110</f>
        <v>0</v>
      </c>
      <c r="H44" s="47">
        <f>+TIBA!H$110</f>
        <v>0</v>
      </c>
      <c r="I44" s="47">
        <f>+TIBA!I$110</f>
        <v>0</v>
      </c>
      <c r="J44" s="47">
        <f>+TIBA!J$110</f>
        <v>0</v>
      </c>
      <c r="K44" s="47">
        <f>+TIBA!K$110</f>
        <v>0</v>
      </c>
      <c r="L44" s="47">
        <f>+TIBA!L$110</f>
        <v>0</v>
      </c>
      <c r="M44" s="47">
        <f>+TIBA!M$110</f>
        <v>0</v>
      </c>
      <c r="N44" s="47">
        <f>+TIBA!N$110</f>
        <v>0</v>
      </c>
      <c r="O44" s="47">
        <f>+TIBA!O$110</f>
        <v>0</v>
      </c>
      <c r="P44" s="47">
        <f t="shared" si="4"/>
        <v>0</v>
      </c>
      <c r="Q44" s="60"/>
      <c r="R44" s="60"/>
      <c r="S44" s="47">
        <f>SUM($D44:D44)</f>
        <v>0</v>
      </c>
      <c r="T44" s="47">
        <f>SUM($D44:E44)</f>
        <v>0</v>
      </c>
      <c r="U44" s="47">
        <f>SUM($D44:F44)</f>
        <v>0</v>
      </c>
      <c r="V44" s="47">
        <f>SUM($D44:G44)</f>
        <v>0</v>
      </c>
      <c r="W44" s="47">
        <f>SUM($D44:H44)</f>
        <v>0</v>
      </c>
      <c r="X44" s="47">
        <f>SUM($D44:I44)</f>
        <v>0</v>
      </c>
      <c r="Y44" s="47">
        <f>SUM($D44:J44)</f>
        <v>0</v>
      </c>
      <c r="Z44" s="47">
        <f>SUM($D44:K44)</f>
        <v>0</v>
      </c>
      <c r="AA44" s="47">
        <f>SUM($D44:L44)</f>
        <v>0</v>
      </c>
      <c r="AB44" s="47">
        <f>SUM($D44:M44)</f>
        <v>0</v>
      </c>
      <c r="AC44" s="47">
        <f>SUM($D44:N44)</f>
        <v>0</v>
      </c>
      <c r="AD44" s="47">
        <f>SUM($D44:O44)</f>
        <v>0</v>
      </c>
    </row>
    <row r="45" spans="1:30" s="55" customFormat="1" ht="15" customHeight="1">
      <c r="A45" s="74" t="s">
        <v>12</v>
      </c>
      <c r="B45" s="76" t="s">
        <v>8</v>
      </c>
      <c r="D45" s="47">
        <f>+LQB!D$110</f>
        <v>300</v>
      </c>
      <c r="E45" s="47">
        <f>+LQB!E$110</f>
        <v>302</v>
      </c>
      <c r="F45" s="47">
        <f>+LQB!F$110</f>
        <v>512</v>
      </c>
      <c r="G45" s="47">
        <f>+LQB!G$110</f>
        <v>658</v>
      </c>
      <c r="H45" s="47">
        <f>+LQB!H$110</f>
        <v>964</v>
      </c>
      <c r="I45" s="47">
        <f>+LQB!I$110</f>
        <v>750</v>
      </c>
      <c r="J45" s="47">
        <f>+LQB!J$110</f>
        <v>996</v>
      </c>
      <c r="K45" s="47">
        <f>+LQB!K$110</f>
        <v>816</v>
      </c>
      <c r="L45" s="47">
        <f>+LQB!L$110</f>
        <v>798</v>
      </c>
      <c r="M45" s="47">
        <f>+LQB!M$110</f>
        <v>768</v>
      </c>
      <c r="N45" s="47">
        <f>+LQB!N$110</f>
        <v>628</v>
      </c>
      <c r="O45" s="47">
        <f>+LQB!O$110</f>
        <v>424</v>
      </c>
      <c r="P45" s="47">
        <f t="shared" si="4"/>
        <v>7916</v>
      </c>
      <c r="Q45" s="60"/>
      <c r="R45" s="60"/>
      <c r="S45" s="47">
        <f>SUM($D45:D45)</f>
        <v>300</v>
      </c>
      <c r="T45" s="47">
        <f>SUM($D45:E45)</f>
        <v>602</v>
      </c>
      <c r="U45" s="47">
        <f>SUM($D45:F45)</f>
        <v>1114</v>
      </c>
      <c r="V45" s="47">
        <f>SUM($D45:G45)</f>
        <v>1772</v>
      </c>
      <c r="W45" s="47">
        <f>SUM($D45:H45)</f>
        <v>2736</v>
      </c>
      <c r="X45" s="47">
        <f>SUM($D45:I45)</f>
        <v>3486</v>
      </c>
      <c r="Y45" s="47">
        <f>SUM($D45:J45)</f>
        <v>4482</v>
      </c>
      <c r="Z45" s="47">
        <f>SUM($D45:K45)</f>
        <v>5298</v>
      </c>
      <c r="AA45" s="47">
        <f>SUM($D45:L45)</f>
        <v>6096</v>
      </c>
      <c r="AB45" s="47">
        <f>SUM($D45:M45)</f>
        <v>6864</v>
      </c>
      <c r="AC45" s="47">
        <f>SUM($D45:N45)</f>
        <v>7492</v>
      </c>
      <c r="AD45" s="47">
        <f>SUM($D45:O45)</f>
        <v>7916</v>
      </c>
    </row>
    <row r="46" spans="1:30" s="62" customFormat="1" ht="15" customHeight="1">
      <c r="A46" s="74" t="s">
        <v>15</v>
      </c>
      <c r="B46" s="76" t="s">
        <v>8</v>
      </c>
      <c r="C46" s="55"/>
      <c r="D46" s="47">
        <f>+RBW!D$110</f>
        <v>430</v>
      </c>
      <c r="E46" s="47">
        <f>+RBW!E$110</f>
        <v>346</v>
      </c>
      <c r="F46" s="47">
        <f>+RBW!F$110</f>
        <v>620</v>
      </c>
      <c r="G46" s="47">
        <f>+RBW!G$110</f>
        <v>1184</v>
      </c>
      <c r="H46" s="47">
        <f>+RBW!H$110</f>
        <v>2432</v>
      </c>
      <c r="I46" s="47">
        <f>+RBW!I$110</f>
        <v>2942</v>
      </c>
      <c r="J46" s="47">
        <f>+RBW!J$110</f>
        <v>2950</v>
      </c>
      <c r="K46" s="47">
        <f>+RBW!K$110</f>
        <v>3049</v>
      </c>
      <c r="L46" s="47">
        <f>+RBW!L$110</f>
        <v>2966</v>
      </c>
      <c r="M46" s="47">
        <f>+RBW!M$110</f>
        <v>2488</v>
      </c>
      <c r="N46" s="47">
        <f>+RBW!N$110</f>
        <v>796</v>
      </c>
      <c r="O46" s="47">
        <f>+RBW!O$110</f>
        <v>624</v>
      </c>
      <c r="P46" s="47">
        <f t="shared" si="4"/>
        <v>20827</v>
      </c>
      <c r="Q46" s="44"/>
      <c r="R46" s="44"/>
      <c r="S46" s="47">
        <f>SUM($D46:D46)</f>
        <v>430</v>
      </c>
      <c r="T46" s="47">
        <f>SUM($D46:E46)</f>
        <v>776</v>
      </c>
      <c r="U46" s="47">
        <f>SUM($D46:F46)</f>
        <v>1396</v>
      </c>
      <c r="V46" s="47">
        <f>SUM($D46:G46)</f>
        <v>2580</v>
      </c>
      <c r="W46" s="47">
        <f>SUM($D46:H46)</f>
        <v>5012</v>
      </c>
      <c r="X46" s="47">
        <f>SUM($D46:I46)</f>
        <v>7954</v>
      </c>
      <c r="Y46" s="47">
        <f>SUM($D46:J46)</f>
        <v>10904</v>
      </c>
      <c r="Z46" s="47">
        <f>SUM($D46:K46)</f>
        <v>13953</v>
      </c>
      <c r="AA46" s="47">
        <f>SUM($D46:L46)</f>
        <v>16919</v>
      </c>
      <c r="AB46" s="47">
        <f>SUM($D46:M46)</f>
        <v>19407</v>
      </c>
      <c r="AC46" s="47">
        <f>SUM($D46:N46)</f>
        <v>20203</v>
      </c>
      <c r="AD46" s="47">
        <f>SUM($D46:O46)</f>
        <v>20827</v>
      </c>
    </row>
    <row r="47" spans="1:30" s="55" customFormat="1" ht="15" customHeight="1">
      <c r="A47" s="74" t="s">
        <v>18</v>
      </c>
      <c r="B47" s="76" t="s">
        <v>8</v>
      </c>
      <c r="D47" s="47">
        <f>+WPB!D$110</f>
        <v>0</v>
      </c>
      <c r="E47" s="47">
        <f>+WPB!E$110</f>
        <v>0</v>
      </c>
      <c r="F47" s="47">
        <f>+WPB!F$110</f>
        <v>0</v>
      </c>
      <c r="G47" s="47">
        <f>+WPB!G$110</f>
        <v>0</v>
      </c>
      <c r="H47" s="47">
        <f>+WPB!H$110</f>
        <v>0</v>
      </c>
      <c r="I47" s="47">
        <f>+WPB!I$110</f>
        <v>0</v>
      </c>
      <c r="J47" s="47">
        <f>+WPB!J$110</f>
        <v>0</v>
      </c>
      <c r="K47" s="47">
        <f>+WPB!K$110</f>
        <v>0</v>
      </c>
      <c r="L47" s="47">
        <f>+WPB!L$110</f>
        <v>0</v>
      </c>
      <c r="M47" s="47">
        <f>+WPB!M$110</f>
        <v>0</v>
      </c>
      <c r="N47" s="47">
        <f>+WPB!N$110</f>
        <v>0</v>
      </c>
      <c r="O47" s="47">
        <f>+WPB!O$110</f>
        <v>0</v>
      </c>
      <c r="P47" s="47">
        <f t="shared" si="4"/>
        <v>0</v>
      </c>
      <c r="Q47" s="59"/>
      <c r="R47" s="59"/>
      <c r="S47" s="47">
        <f>SUM($D47:D47)</f>
        <v>0</v>
      </c>
      <c r="T47" s="47">
        <f>SUM($D47:E47)</f>
        <v>0</v>
      </c>
      <c r="U47" s="47">
        <f>SUM($D47:F47)</f>
        <v>0</v>
      </c>
      <c r="V47" s="47">
        <f>SUM($D47:G47)</f>
        <v>0</v>
      </c>
      <c r="W47" s="47">
        <f>SUM($D47:H47)</f>
        <v>0</v>
      </c>
      <c r="X47" s="47">
        <f>SUM($D47:I47)</f>
        <v>0</v>
      </c>
      <c r="Y47" s="47">
        <f>SUM($D47:J47)</f>
        <v>0</v>
      </c>
      <c r="Z47" s="47">
        <f>SUM($D47:K47)</f>
        <v>0</v>
      </c>
      <c r="AA47" s="47">
        <f>SUM($D47:L47)</f>
        <v>0</v>
      </c>
      <c r="AB47" s="47">
        <f>SUM($D47:M47)</f>
        <v>0</v>
      </c>
      <c r="AC47" s="47">
        <f>SUM($D47:N47)</f>
        <v>0</v>
      </c>
      <c r="AD47" s="47">
        <f>SUM($D47:O47)</f>
        <v>0</v>
      </c>
    </row>
    <row r="48" spans="1:30" s="55" customFormat="1" ht="15" customHeight="1">
      <c r="A48" s="74"/>
      <c r="B48" s="79" t="s">
        <v>9</v>
      </c>
      <c r="D48" s="56">
        <f t="shared" ref="D48:P48" si="5">SUM(D37:D47)</f>
        <v>8029</v>
      </c>
      <c r="E48" s="56">
        <f t="shared" si="5"/>
        <v>6902</v>
      </c>
      <c r="F48" s="56">
        <f t="shared" si="5"/>
        <v>8209</v>
      </c>
      <c r="G48" s="56">
        <f t="shared" si="5"/>
        <v>8746</v>
      </c>
      <c r="H48" s="56">
        <f t="shared" si="5"/>
        <v>14068</v>
      </c>
      <c r="I48" s="56">
        <f t="shared" si="5"/>
        <v>16488</v>
      </c>
      <c r="J48" s="56">
        <f t="shared" si="5"/>
        <v>20104</v>
      </c>
      <c r="K48" s="56">
        <f t="shared" si="5"/>
        <v>20433</v>
      </c>
      <c r="L48" s="56">
        <f t="shared" si="5"/>
        <v>17354</v>
      </c>
      <c r="M48" s="56">
        <f t="shared" si="5"/>
        <v>13381</v>
      </c>
      <c r="N48" s="56">
        <f t="shared" si="5"/>
        <v>8377</v>
      </c>
      <c r="O48" s="56">
        <f t="shared" si="5"/>
        <v>7257</v>
      </c>
      <c r="P48" s="56">
        <f t="shared" si="5"/>
        <v>149348</v>
      </c>
      <c r="Q48" s="60"/>
      <c r="R48" s="60"/>
      <c r="S48" s="47">
        <f>SUM($D48:D48)</f>
        <v>8029</v>
      </c>
      <c r="T48" s="47">
        <f>SUM($D48:E48)</f>
        <v>14931</v>
      </c>
      <c r="U48" s="47">
        <f>SUM($D48:F48)</f>
        <v>23140</v>
      </c>
      <c r="V48" s="47">
        <f>SUM($D48:G48)</f>
        <v>31886</v>
      </c>
      <c r="W48" s="47">
        <f>SUM($D48:H48)</f>
        <v>45954</v>
      </c>
      <c r="X48" s="47">
        <f>SUM($D48:I48)</f>
        <v>62442</v>
      </c>
      <c r="Y48" s="47">
        <f>SUM($D48:J48)</f>
        <v>82546</v>
      </c>
      <c r="Z48" s="47">
        <f>SUM($D48:K48)</f>
        <v>102979</v>
      </c>
      <c r="AA48" s="47">
        <f>SUM($D48:L48)</f>
        <v>120333</v>
      </c>
      <c r="AB48" s="47">
        <f>SUM($D48:M48)</f>
        <v>133714</v>
      </c>
      <c r="AC48" s="47">
        <f>SUM($D48:N48)</f>
        <v>142091</v>
      </c>
      <c r="AD48" s="47">
        <f>SUM($D48:O48)</f>
        <v>149348</v>
      </c>
    </row>
    <row r="49" spans="1:30" s="62" customFormat="1" ht="15" customHeight="1">
      <c r="A49" s="42"/>
      <c r="B49" s="78"/>
      <c r="C49" s="44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4"/>
      <c r="R49" s="44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</row>
    <row r="50" spans="1:30" s="55" customFormat="1" ht="15" customHeight="1">
      <c r="A50" s="74" t="s">
        <v>5</v>
      </c>
      <c r="B50" s="77" t="s">
        <v>70</v>
      </c>
      <c r="C50" s="46"/>
      <c r="D50" s="47">
        <f t="shared" ref="D50:O60" si="6">SUM(D11+D24+D37)</f>
        <v>557682</v>
      </c>
      <c r="E50" s="47">
        <f t="shared" si="6"/>
        <v>502479</v>
      </c>
      <c r="F50" s="47">
        <f t="shared" si="6"/>
        <v>598939</v>
      </c>
      <c r="G50" s="47">
        <f t="shared" si="6"/>
        <v>576770</v>
      </c>
      <c r="H50" s="47">
        <f t="shared" si="6"/>
        <v>583801</v>
      </c>
      <c r="I50" s="47">
        <f t="shared" si="6"/>
        <v>594277</v>
      </c>
      <c r="J50" s="47">
        <f t="shared" si="6"/>
        <v>614240</v>
      </c>
      <c r="K50" s="47">
        <f t="shared" si="6"/>
        <v>628822</v>
      </c>
      <c r="L50" s="47">
        <f t="shared" si="6"/>
        <v>588183</v>
      </c>
      <c r="M50" s="47">
        <f t="shared" si="6"/>
        <v>601348</v>
      </c>
      <c r="N50" s="47">
        <f t="shared" si="6"/>
        <v>553370</v>
      </c>
      <c r="O50" s="47">
        <f t="shared" si="6"/>
        <v>529288</v>
      </c>
      <c r="P50" s="47">
        <f t="shared" ref="P50:P60" si="7">SUM(D50:O50)</f>
        <v>6929199</v>
      </c>
      <c r="Q50" s="59"/>
      <c r="R50" s="59"/>
      <c r="S50" s="47">
        <f>SUM($D50:D50)</f>
        <v>557682</v>
      </c>
      <c r="T50" s="47">
        <f>SUM($D50:E50)</f>
        <v>1060161</v>
      </c>
      <c r="U50" s="47">
        <f>SUM($D50:F50)</f>
        <v>1659100</v>
      </c>
      <c r="V50" s="47">
        <f>SUM($D50:G50)</f>
        <v>2235870</v>
      </c>
      <c r="W50" s="47">
        <f>SUM($D50:H50)</f>
        <v>2819671</v>
      </c>
      <c r="X50" s="47">
        <f>SUM($D50:I50)</f>
        <v>3413948</v>
      </c>
      <c r="Y50" s="47">
        <f>SUM($D50:J50)</f>
        <v>4028188</v>
      </c>
      <c r="Z50" s="47">
        <f>SUM($D50:K50)</f>
        <v>4657010</v>
      </c>
      <c r="AA50" s="47">
        <f>SUM($D50:L50)</f>
        <v>5245193</v>
      </c>
      <c r="AB50" s="47">
        <f>SUM($D50:M50)</f>
        <v>5846541</v>
      </c>
      <c r="AC50" s="47">
        <f>SUM($D50:N50)</f>
        <v>6399911</v>
      </c>
      <c r="AD50" s="47">
        <f>SUM($D50:O50)</f>
        <v>6929199</v>
      </c>
    </row>
    <row r="51" spans="1:30" s="55" customFormat="1" ht="15" customHeight="1">
      <c r="A51" s="74" t="s">
        <v>10</v>
      </c>
      <c r="B51" s="77" t="s">
        <v>70</v>
      </c>
      <c r="D51" s="47">
        <f t="shared" si="6"/>
        <v>346039</v>
      </c>
      <c r="E51" s="47">
        <f t="shared" si="6"/>
        <v>300815</v>
      </c>
      <c r="F51" s="47">
        <f t="shared" si="6"/>
        <v>383250</v>
      </c>
      <c r="G51" s="47">
        <f t="shared" si="6"/>
        <v>373766</v>
      </c>
      <c r="H51" s="47">
        <f t="shared" si="6"/>
        <v>425710</v>
      </c>
      <c r="I51" s="47">
        <f t="shared" si="6"/>
        <v>436196</v>
      </c>
      <c r="J51" s="47">
        <f t="shared" si="6"/>
        <v>472471</v>
      </c>
      <c r="K51" s="47">
        <f t="shared" si="6"/>
        <v>485148</v>
      </c>
      <c r="L51" s="47">
        <f t="shared" si="6"/>
        <v>412223</v>
      </c>
      <c r="M51" s="47">
        <f t="shared" si="6"/>
        <v>408981</v>
      </c>
      <c r="N51" s="47">
        <f t="shared" si="6"/>
        <v>379693</v>
      </c>
      <c r="O51" s="47">
        <f t="shared" si="6"/>
        <v>367676</v>
      </c>
      <c r="P51" s="47">
        <f t="shared" si="7"/>
        <v>4791968</v>
      </c>
      <c r="Q51" s="60"/>
      <c r="R51" s="60"/>
      <c r="S51" s="47">
        <f>SUM($D51:D51)</f>
        <v>346039</v>
      </c>
      <c r="T51" s="47">
        <f>SUM($D51:E51)</f>
        <v>646854</v>
      </c>
      <c r="U51" s="47">
        <f>SUM($D51:F51)</f>
        <v>1030104</v>
      </c>
      <c r="V51" s="47">
        <f>SUM($D51:G51)</f>
        <v>1403870</v>
      </c>
      <c r="W51" s="47">
        <f>SUM($D51:H51)</f>
        <v>1829580</v>
      </c>
      <c r="X51" s="47">
        <f>SUM($D51:I51)</f>
        <v>2265776</v>
      </c>
      <c r="Y51" s="47">
        <f>SUM($D51:J51)</f>
        <v>2738247</v>
      </c>
      <c r="Z51" s="47">
        <f>SUM($D51:K51)</f>
        <v>3223395</v>
      </c>
      <c r="AA51" s="47">
        <f>SUM($D51:L51)</f>
        <v>3635618</v>
      </c>
      <c r="AB51" s="47">
        <f>SUM($D51:M51)</f>
        <v>4044599</v>
      </c>
      <c r="AC51" s="47">
        <f>SUM($D51:N51)</f>
        <v>4424292</v>
      </c>
      <c r="AD51" s="47">
        <f>SUM($D51:O51)</f>
        <v>4791968</v>
      </c>
    </row>
    <row r="52" spans="1:30" s="55" customFormat="1" ht="15" customHeight="1">
      <c r="A52" s="74" t="s">
        <v>11</v>
      </c>
      <c r="B52" s="77" t="s">
        <v>70</v>
      </c>
      <c r="D52" s="47">
        <f t="shared" si="6"/>
        <v>304131</v>
      </c>
      <c r="E52" s="47">
        <f t="shared" si="6"/>
        <v>274607</v>
      </c>
      <c r="F52" s="47">
        <f t="shared" si="6"/>
        <v>332184</v>
      </c>
      <c r="G52" s="47">
        <f t="shared" si="6"/>
        <v>337390</v>
      </c>
      <c r="H52" s="47">
        <f t="shared" si="6"/>
        <v>365843</v>
      </c>
      <c r="I52" s="47">
        <f t="shared" si="6"/>
        <v>365012</v>
      </c>
      <c r="J52" s="47">
        <f t="shared" si="6"/>
        <v>377076</v>
      </c>
      <c r="K52" s="47">
        <f t="shared" si="6"/>
        <v>380968</v>
      </c>
      <c r="L52" s="47">
        <f t="shared" si="6"/>
        <v>365073</v>
      </c>
      <c r="M52" s="47">
        <f t="shared" si="6"/>
        <v>375609</v>
      </c>
      <c r="N52" s="47">
        <f t="shared" si="6"/>
        <v>348333</v>
      </c>
      <c r="O52" s="47">
        <f t="shared" si="6"/>
        <v>354900</v>
      </c>
      <c r="P52" s="47">
        <f t="shared" si="7"/>
        <v>4181126</v>
      </c>
      <c r="Q52" s="60"/>
      <c r="R52" s="60"/>
      <c r="S52" s="47">
        <f>SUM($D52:D52)</f>
        <v>304131</v>
      </c>
      <c r="T52" s="47">
        <f>SUM($D52:E52)</f>
        <v>578738</v>
      </c>
      <c r="U52" s="47">
        <f>SUM($D52:F52)</f>
        <v>910922</v>
      </c>
      <c r="V52" s="47">
        <f>SUM($D52:G52)</f>
        <v>1248312</v>
      </c>
      <c r="W52" s="47">
        <f>SUM($D52:H52)</f>
        <v>1614155</v>
      </c>
      <c r="X52" s="47">
        <f>SUM($D52:I52)</f>
        <v>1979167</v>
      </c>
      <c r="Y52" s="47">
        <f>SUM($D52:J52)</f>
        <v>2356243</v>
      </c>
      <c r="Z52" s="47">
        <f>SUM($D52:K52)</f>
        <v>2737211</v>
      </c>
      <c r="AA52" s="47">
        <f>SUM($D52:L52)</f>
        <v>3102284</v>
      </c>
      <c r="AB52" s="47">
        <f>SUM($D52:M52)</f>
        <v>3477893</v>
      </c>
      <c r="AC52" s="47">
        <f>SUM($D52:N52)</f>
        <v>3826226</v>
      </c>
      <c r="AD52" s="47">
        <f>SUM($D52:O52)</f>
        <v>4181126</v>
      </c>
    </row>
    <row r="53" spans="1:30" s="55" customFormat="1" ht="15" customHeight="1">
      <c r="A53" s="74" t="s">
        <v>13</v>
      </c>
      <c r="B53" s="77" t="s">
        <v>70</v>
      </c>
      <c r="D53" s="47">
        <f t="shared" si="6"/>
        <v>44270</v>
      </c>
      <c r="E53" s="47">
        <f t="shared" si="6"/>
        <v>38695</v>
      </c>
      <c r="F53" s="47">
        <f t="shared" si="6"/>
        <v>47600</v>
      </c>
      <c r="G53" s="47">
        <f t="shared" si="6"/>
        <v>50033</v>
      </c>
      <c r="H53" s="47">
        <f t="shared" si="6"/>
        <v>61381</v>
      </c>
      <c r="I53" s="47">
        <f t="shared" si="6"/>
        <v>61801</v>
      </c>
      <c r="J53" s="47">
        <f t="shared" si="6"/>
        <v>55481</v>
      </c>
      <c r="K53" s="47">
        <f t="shared" si="6"/>
        <v>65326</v>
      </c>
      <c r="L53" s="47">
        <f t="shared" si="6"/>
        <v>54908</v>
      </c>
      <c r="M53" s="47">
        <f t="shared" si="6"/>
        <v>53659</v>
      </c>
      <c r="N53" s="47">
        <f t="shared" si="6"/>
        <v>49941</v>
      </c>
      <c r="O53" s="47">
        <f t="shared" si="6"/>
        <v>49810</v>
      </c>
      <c r="P53" s="47">
        <f t="shared" si="7"/>
        <v>632905</v>
      </c>
      <c r="Q53" s="60"/>
      <c r="R53" s="60"/>
      <c r="S53" s="47">
        <f>SUM($D53:D53)</f>
        <v>44270</v>
      </c>
      <c r="T53" s="47">
        <f>SUM($D53:E53)</f>
        <v>82965</v>
      </c>
      <c r="U53" s="47">
        <f>SUM($D53:F53)</f>
        <v>130565</v>
      </c>
      <c r="V53" s="47">
        <f>SUM($D53:G53)</f>
        <v>180598</v>
      </c>
      <c r="W53" s="47">
        <f>SUM($D53:H53)</f>
        <v>241979</v>
      </c>
      <c r="X53" s="47">
        <f>SUM($D53:I53)</f>
        <v>303780</v>
      </c>
      <c r="Y53" s="47">
        <f>SUM($D53:J53)</f>
        <v>359261</v>
      </c>
      <c r="Z53" s="47">
        <f>SUM($D53:K53)</f>
        <v>424587</v>
      </c>
      <c r="AA53" s="47">
        <f>SUM($D53:L53)</f>
        <v>479495</v>
      </c>
      <c r="AB53" s="47">
        <f>SUM($D53:M53)</f>
        <v>533154</v>
      </c>
      <c r="AC53" s="47">
        <f>SUM($D53:N53)</f>
        <v>583095</v>
      </c>
      <c r="AD53" s="47">
        <f>SUM($D53:O53)</f>
        <v>632905</v>
      </c>
    </row>
    <row r="54" spans="1:30" s="62" customFormat="1" ht="15" customHeight="1">
      <c r="A54" s="74" t="s">
        <v>14</v>
      </c>
      <c r="B54" s="77" t="s">
        <v>70</v>
      </c>
      <c r="C54" s="55"/>
      <c r="D54" s="47">
        <f t="shared" si="6"/>
        <v>357969</v>
      </c>
      <c r="E54" s="47">
        <f t="shared" si="6"/>
        <v>329253</v>
      </c>
      <c r="F54" s="47">
        <f t="shared" si="6"/>
        <v>429560</v>
      </c>
      <c r="G54" s="47">
        <f t="shared" si="6"/>
        <v>418227</v>
      </c>
      <c r="H54" s="47">
        <f t="shared" si="6"/>
        <v>462134</v>
      </c>
      <c r="I54" s="47">
        <f t="shared" si="6"/>
        <v>485525</v>
      </c>
      <c r="J54" s="47">
        <f t="shared" si="6"/>
        <v>593276</v>
      </c>
      <c r="K54" s="47">
        <f t="shared" si="6"/>
        <v>599078</v>
      </c>
      <c r="L54" s="47">
        <f t="shared" si="6"/>
        <v>477640</v>
      </c>
      <c r="M54" s="47">
        <f t="shared" si="6"/>
        <v>458772</v>
      </c>
      <c r="N54" s="47">
        <f t="shared" si="6"/>
        <v>402123</v>
      </c>
      <c r="O54" s="47">
        <f t="shared" si="6"/>
        <v>396690</v>
      </c>
      <c r="P54" s="47">
        <f t="shared" si="7"/>
        <v>5410247</v>
      </c>
      <c r="Q54" s="44"/>
      <c r="R54" s="44"/>
      <c r="S54" s="47">
        <f>SUM($D54:D54)</f>
        <v>357969</v>
      </c>
      <c r="T54" s="47">
        <f>SUM($D54:E54)</f>
        <v>687222</v>
      </c>
      <c r="U54" s="47">
        <f>SUM($D54:F54)</f>
        <v>1116782</v>
      </c>
      <c r="V54" s="47">
        <f>SUM($D54:G54)</f>
        <v>1535009</v>
      </c>
      <c r="W54" s="47">
        <f>SUM($D54:H54)</f>
        <v>1997143</v>
      </c>
      <c r="X54" s="47">
        <f>SUM($D54:I54)</f>
        <v>2482668</v>
      </c>
      <c r="Y54" s="47">
        <f>SUM($D54:J54)</f>
        <v>3075944</v>
      </c>
      <c r="Z54" s="47">
        <f>SUM($D54:K54)</f>
        <v>3675022</v>
      </c>
      <c r="AA54" s="47">
        <f>SUM($D54:L54)</f>
        <v>4152662</v>
      </c>
      <c r="AB54" s="47">
        <f>SUM($D54:M54)</f>
        <v>4611434</v>
      </c>
      <c r="AC54" s="47">
        <f>SUM($D54:N54)</f>
        <v>5013557</v>
      </c>
      <c r="AD54" s="47">
        <f>SUM($D54:O54)</f>
        <v>5410247</v>
      </c>
    </row>
    <row r="55" spans="1:30" s="55" customFormat="1" ht="15" customHeight="1">
      <c r="A55" s="74" t="s">
        <v>78</v>
      </c>
      <c r="B55" s="77" t="s">
        <v>70</v>
      </c>
      <c r="D55" s="47">
        <f t="shared" si="6"/>
        <v>121807</v>
      </c>
      <c r="E55" s="47">
        <f t="shared" si="6"/>
        <v>109318</v>
      </c>
      <c r="F55" s="47">
        <f t="shared" si="6"/>
        <v>121710</v>
      </c>
      <c r="G55" s="47">
        <f t="shared" si="6"/>
        <v>122633</v>
      </c>
      <c r="H55" s="47">
        <f t="shared" si="6"/>
        <v>141141</v>
      </c>
      <c r="I55" s="47">
        <f t="shared" si="6"/>
        <v>147770</v>
      </c>
      <c r="J55" s="47">
        <f t="shared" si="6"/>
        <v>167783</v>
      </c>
      <c r="K55" s="47">
        <f t="shared" si="6"/>
        <v>156738</v>
      </c>
      <c r="L55" s="47">
        <f t="shared" si="6"/>
        <v>137825</v>
      </c>
      <c r="M55" s="47">
        <f t="shared" si="6"/>
        <v>125033</v>
      </c>
      <c r="N55" s="47">
        <f t="shared" si="6"/>
        <v>106500</v>
      </c>
      <c r="O55" s="47">
        <f t="shared" si="6"/>
        <v>113777</v>
      </c>
      <c r="P55" s="47">
        <f t="shared" si="7"/>
        <v>1572035</v>
      </c>
      <c r="Q55" s="59"/>
      <c r="R55" s="59"/>
      <c r="S55" s="47">
        <f>SUM($D55:D55)</f>
        <v>121807</v>
      </c>
      <c r="T55" s="47">
        <f>SUM($D55:E55)</f>
        <v>231125</v>
      </c>
      <c r="U55" s="47">
        <f>SUM($D55:F55)</f>
        <v>352835</v>
      </c>
      <c r="V55" s="47">
        <f>SUM($D55:G55)</f>
        <v>475468</v>
      </c>
      <c r="W55" s="47">
        <f>SUM($D55:H55)</f>
        <v>616609</v>
      </c>
      <c r="X55" s="47">
        <f>SUM($D55:I55)</f>
        <v>764379</v>
      </c>
      <c r="Y55" s="47">
        <f>SUM($D55:J55)</f>
        <v>932162</v>
      </c>
      <c r="Z55" s="47">
        <f>SUM($D55:K55)</f>
        <v>1088900</v>
      </c>
      <c r="AA55" s="47">
        <f>SUM($D55:L55)</f>
        <v>1226725</v>
      </c>
      <c r="AB55" s="47">
        <f>SUM($D55:M55)</f>
        <v>1351758</v>
      </c>
      <c r="AC55" s="47">
        <f>SUM($D55:N55)</f>
        <v>1458258</v>
      </c>
      <c r="AD55" s="47">
        <f>SUM($D55:O55)</f>
        <v>1572035</v>
      </c>
    </row>
    <row r="56" spans="1:30" s="55" customFormat="1" ht="15" customHeight="1">
      <c r="A56" s="74" t="s">
        <v>16</v>
      </c>
      <c r="B56" s="77" t="s">
        <v>70</v>
      </c>
      <c r="D56" s="47">
        <f t="shared" si="6"/>
        <v>173126</v>
      </c>
      <c r="E56" s="47">
        <f t="shared" si="6"/>
        <v>153075</v>
      </c>
      <c r="F56" s="47">
        <f t="shared" si="6"/>
        <v>181112</v>
      </c>
      <c r="G56" s="47">
        <f t="shared" si="6"/>
        <v>185707</v>
      </c>
      <c r="H56" s="47">
        <f t="shared" si="6"/>
        <v>200739</v>
      </c>
      <c r="I56" s="47">
        <f t="shared" si="6"/>
        <v>202643</v>
      </c>
      <c r="J56" s="47">
        <f t="shared" si="6"/>
        <v>210918</v>
      </c>
      <c r="K56" s="47">
        <f t="shared" si="6"/>
        <v>203944</v>
      </c>
      <c r="L56" s="47">
        <f t="shared" si="6"/>
        <v>192917</v>
      </c>
      <c r="M56" s="47">
        <f t="shared" si="6"/>
        <v>197122</v>
      </c>
      <c r="N56" s="47">
        <f t="shared" si="6"/>
        <v>185370</v>
      </c>
      <c r="O56" s="47">
        <f t="shared" si="6"/>
        <v>181276</v>
      </c>
      <c r="P56" s="47">
        <f t="shared" si="7"/>
        <v>2267949</v>
      </c>
      <c r="Q56" s="60"/>
      <c r="R56" s="60"/>
      <c r="S56" s="47">
        <f>SUM($D56:D56)</f>
        <v>173126</v>
      </c>
      <c r="T56" s="47">
        <f>SUM($D56:E56)</f>
        <v>326201</v>
      </c>
      <c r="U56" s="47">
        <f>SUM($D56:F56)</f>
        <v>507313</v>
      </c>
      <c r="V56" s="47">
        <f>SUM($D56:G56)</f>
        <v>693020</v>
      </c>
      <c r="W56" s="47">
        <f>SUM($D56:H56)</f>
        <v>893759</v>
      </c>
      <c r="X56" s="47">
        <f>SUM($D56:I56)</f>
        <v>1096402</v>
      </c>
      <c r="Y56" s="47">
        <f>SUM($D56:J56)</f>
        <v>1307320</v>
      </c>
      <c r="Z56" s="47">
        <f>SUM($D56:K56)</f>
        <v>1511264</v>
      </c>
      <c r="AA56" s="47">
        <f>SUM($D56:L56)</f>
        <v>1704181</v>
      </c>
      <c r="AB56" s="47">
        <f>SUM($D56:M56)</f>
        <v>1901303</v>
      </c>
      <c r="AC56" s="47">
        <f>SUM($D56:N56)</f>
        <v>2086673</v>
      </c>
      <c r="AD56" s="47">
        <f>SUM($D56:O56)</f>
        <v>2267949</v>
      </c>
    </row>
    <row r="57" spans="1:30" s="55" customFormat="1" ht="15" customHeight="1">
      <c r="A57" s="74" t="s">
        <v>17</v>
      </c>
      <c r="B57" s="77" t="s">
        <v>70</v>
      </c>
      <c r="D57" s="47">
        <f t="shared" si="6"/>
        <v>109530</v>
      </c>
      <c r="E57" s="47">
        <f t="shared" si="6"/>
        <v>99916</v>
      </c>
      <c r="F57" s="47">
        <f t="shared" si="6"/>
        <v>138017</v>
      </c>
      <c r="G57" s="47">
        <f t="shared" si="6"/>
        <v>161670</v>
      </c>
      <c r="H57" s="47">
        <f t="shared" si="6"/>
        <v>187577</v>
      </c>
      <c r="I57" s="47">
        <f t="shared" si="6"/>
        <v>197432</v>
      </c>
      <c r="J57" s="47">
        <f t="shared" si="6"/>
        <v>259989</v>
      </c>
      <c r="K57" s="47">
        <f t="shared" si="6"/>
        <v>253369</v>
      </c>
      <c r="L57" s="47">
        <f t="shared" si="6"/>
        <v>182175</v>
      </c>
      <c r="M57" s="47">
        <f t="shared" si="6"/>
        <v>163501</v>
      </c>
      <c r="N57" s="47">
        <f t="shared" si="6"/>
        <v>137460</v>
      </c>
      <c r="O57" s="47">
        <f t="shared" si="6"/>
        <v>124089</v>
      </c>
      <c r="P57" s="47">
        <f t="shared" si="7"/>
        <v>2014725</v>
      </c>
      <c r="Q57" s="60"/>
      <c r="R57" s="60"/>
      <c r="S57" s="47">
        <f>SUM($D57:D57)</f>
        <v>109530</v>
      </c>
      <c r="T57" s="47">
        <f>SUM($D57:E57)</f>
        <v>209446</v>
      </c>
      <c r="U57" s="47">
        <f>SUM($D57:F57)</f>
        <v>347463</v>
      </c>
      <c r="V57" s="47">
        <f>SUM($D57:G57)</f>
        <v>509133</v>
      </c>
      <c r="W57" s="47">
        <f>SUM($D57:H57)</f>
        <v>696710</v>
      </c>
      <c r="X57" s="47">
        <f>SUM($D57:I57)</f>
        <v>894142</v>
      </c>
      <c r="Y57" s="47">
        <f>SUM($D57:J57)</f>
        <v>1154131</v>
      </c>
      <c r="Z57" s="47">
        <f>SUM($D57:K57)</f>
        <v>1407500</v>
      </c>
      <c r="AA57" s="47">
        <f>SUM($D57:L57)</f>
        <v>1589675</v>
      </c>
      <c r="AB57" s="47">
        <f>SUM($D57:M57)</f>
        <v>1753176</v>
      </c>
      <c r="AC57" s="47">
        <f>SUM($D57:N57)</f>
        <v>1890636</v>
      </c>
      <c r="AD57" s="47">
        <f>SUM($D57:O57)</f>
        <v>2014725</v>
      </c>
    </row>
    <row r="58" spans="1:30" s="55" customFormat="1" ht="15" customHeight="1">
      <c r="A58" s="74" t="s">
        <v>12</v>
      </c>
      <c r="B58" s="77" t="s">
        <v>70</v>
      </c>
      <c r="D58" s="47">
        <f t="shared" si="6"/>
        <v>210933</v>
      </c>
      <c r="E58" s="47">
        <f t="shared" si="6"/>
        <v>185557</v>
      </c>
      <c r="F58" s="47">
        <f t="shared" si="6"/>
        <v>247287</v>
      </c>
      <c r="G58" s="47">
        <f t="shared" si="6"/>
        <v>254995</v>
      </c>
      <c r="H58" s="47">
        <f t="shared" si="6"/>
        <v>292413</v>
      </c>
      <c r="I58" s="47">
        <f t="shared" si="6"/>
        <v>289023</v>
      </c>
      <c r="J58" s="47">
        <f t="shared" si="6"/>
        <v>337910</v>
      </c>
      <c r="K58" s="47">
        <f t="shared" si="6"/>
        <v>344626</v>
      </c>
      <c r="L58" s="47">
        <f t="shared" si="6"/>
        <v>278510</v>
      </c>
      <c r="M58" s="47">
        <f t="shared" si="6"/>
        <v>266001</v>
      </c>
      <c r="N58" s="47">
        <f t="shared" si="6"/>
        <v>246035</v>
      </c>
      <c r="O58" s="47">
        <f t="shared" si="6"/>
        <v>240563</v>
      </c>
      <c r="P58" s="47">
        <f t="shared" si="7"/>
        <v>3193853</v>
      </c>
      <c r="Q58" s="60"/>
      <c r="R58" s="60"/>
      <c r="S58" s="47">
        <f>SUM($D58:D58)</f>
        <v>210933</v>
      </c>
      <c r="T58" s="47">
        <f>SUM($D58:E58)</f>
        <v>396490</v>
      </c>
      <c r="U58" s="47">
        <f>SUM($D58:F58)</f>
        <v>643777</v>
      </c>
      <c r="V58" s="47">
        <f>SUM($D58:G58)</f>
        <v>898772</v>
      </c>
      <c r="W58" s="47">
        <f>SUM($D58:H58)</f>
        <v>1191185</v>
      </c>
      <c r="X58" s="47">
        <f>SUM($D58:I58)</f>
        <v>1480208</v>
      </c>
      <c r="Y58" s="47">
        <f>SUM($D58:J58)</f>
        <v>1818118</v>
      </c>
      <c r="Z58" s="47">
        <f>SUM($D58:K58)</f>
        <v>2162744</v>
      </c>
      <c r="AA58" s="47">
        <f>SUM($D58:L58)</f>
        <v>2441254</v>
      </c>
      <c r="AB58" s="47">
        <f>SUM($D58:M58)</f>
        <v>2707255</v>
      </c>
      <c r="AC58" s="47">
        <f>SUM($D58:N58)</f>
        <v>2953290</v>
      </c>
      <c r="AD58" s="47">
        <f>SUM($D58:O58)</f>
        <v>3193853</v>
      </c>
    </row>
    <row r="59" spans="1:30" s="62" customFormat="1" ht="15" customHeight="1">
      <c r="A59" s="74" t="s">
        <v>15</v>
      </c>
      <c r="B59" s="77" t="s">
        <v>70</v>
      </c>
      <c r="C59" s="55"/>
      <c r="D59" s="47">
        <f t="shared" si="6"/>
        <v>158795</v>
      </c>
      <c r="E59" s="47">
        <f t="shared" si="6"/>
        <v>142192</v>
      </c>
      <c r="F59" s="47">
        <f t="shared" si="6"/>
        <v>187189</v>
      </c>
      <c r="G59" s="47">
        <f t="shared" si="6"/>
        <v>202576</v>
      </c>
      <c r="H59" s="47">
        <f t="shared" si="6"/>
        <v>240341</v>
      </c>
      <c r="I59" s="47">
        <f t="shared" si="6"/>
        <v>255103</v>
      </c>
      <c r="J59" s="47">
        <f t="shared" si="6"/>
        <v>312526</v>
      </c>
      <c r="K59" s="47">
        <f t="shared" si="6"/>
        <v>314459</v>
      </c>
      <c r="L59" s="47">
        <f t="shared" si="6"/>
        <v>228049</v>
      </c>
      <c r="M59" s="47">
        <f t="shared" si="6"/>
        <v>209757</v>
      </c>
      <c r="N59" s="47">
        <f t="shared" si="6"/>
        <v>171684</v>
      </c>
      <c r="O59" s="47">
        <f t="shared" si="6"/>
        <v>169934</v>
      </c>
      <c r="P59" s="47">
        <f t="shared" si="7"/>
        <v>2592605</v>
      </c>
      <c r="Q59" s="44"/>
      <c r="R59" s="44"/>
      <c r="S59" s="47">
        <f>SUM($D59:D59)</f>
        <v>158795</v>
      </c>
      <c r="T59" s="47">
        <f>SUM($D59:E59)</f>
        <v>300987</v>
      </c>
      <c r="U59" s="47">
        <f>SUM($D59:F59)</f>
        <v>488176</v>
      </c>
      <c r="V59" s="47">
        <f>SUM($D59:G59)</f>
        <v>690752</v>
      </c>
      <c r="W59" s="47">
        <f>SUM($D59:H59)</f>
        <v>931093</v>
      </c>
      <c r="X59" s="47">
        <f>SUM($D59:I59)</f>
        <v>1186196</v>
      </c>
      <c r="Y59" s="47">
        <f>SUM($D59:J59)</f>
        <v>1498722</v>
      </c>
      <c r="Z59" s="47">
        <f>SUM($D59:K59)</f>
        <v>1813181</v>
      </c>
      <c r="AA59" s="47">
        <f>SUM($D59:L59)</f>
        <v>2041230</v>
      </c>
      <c r="AB59" s="47">
        <f>SUM($D59:M59)</f>
        <v>2250987</v>
      </c>
      <c r="AC59" s="47">
        <f>SUM($D59:N59)</f>
        <v>2422671</v>
      </c>
      <c r="AD59" s="47">
        <f>SUM($D59:O59)</f>
        <v>2592605</v>
      </c>
    </row>
    <row r="60" spans="1:30" s="55" customFormat="1" ht="15" customHeight="1">
      <c r="A60" s="74" t="s">
        <v>18</v>
      </c>
      <c r="B60" s="77" t="s">
        <v>70</v>
      </c>
      <c r="D60" s="47">
        <f t="shared" si="6"/>
        <v>40223</v>
      </c>
      <c r="E60" s="47">
        <f t="shared" si="6"/>
        <v>33451</v>
      </c>
      <c r="F60" s="47">
        <f t="shared" si="6"/>
        <v>42240</v>
      </c>
      <c r="G60" s="47">
        <f t="shared" si="6"/>
        <v>45247</v>
      </c>
      <c r="H60" s="47">
        <f t="shared" si="6"/>
        <v>52812</v>
      </c>
      <c r="I60" s="47">
        <f t="shared" si="6"/>
        <v>53314</v>
      </c>
      <c r="J60" s="47">
        <f t="shared" si="6"/>
        <v>59221</v>
      </c>
      <c r="K60" s="47">
        <f t="shared" si="6"/>
        <v>55603</v>
      </c>
      <c r="L60" s="47">
        <f t="shared" si="6"/>
        <v>46638</v>
      </c>
      <c r="M60" s="47">
        <f t="shared" si="6"/>
        <v>43509</v>
      </c>
      <c r="N60" s="47">
        <f t="shared" si="6"/>
        <v>40836</v>
      </c>
      <c r="O60" s="47">
        <f t="shared" si="6"/>
        <v>41891</v>
      </c>
      <c r="P60" s="47">
        <f t="shared" si="7"/>
        <v>554985</v>
      </c>
      <c r="Q60" s="59"/>
      <c r="R60" s="59"/>
      <c r="S60" s="47">
        <f>SUM($D60:D60)</f>
        <v>40223</v>
      </c>
      <c r="T60" s="47">
        <f>SUM($D60:E60)</f>
        <v>73674</v>
      </c>
      <c r="U60" s="47">
        <f>SUM($D60:F60)</f>
        <v>115914</v>
      </c>
      <c r="V60" s="47">
        <f>SUM($D60:G60)</f>
        <v>161161</v>
      </c>
      <c r="W60" s="47">
        <f>SUM($D60:H60)</f>
        <v>213973</v>
      </c>
      <c r="X60" s="47">
        <f>SUM($D60:I60)</f>
        <v>267287</v>
      </c>
      <c r="Y60" s="47">
        <f>SUM($D60:J60)</f>
        <v>326508</v>
      </c>
      <c r="Z60" s="47">
        <f>SUM($D60:K60)</f>
        <v>382111</v>
      </c>
      <c r="AA60" s="47">
        <f>SUM($D60:L60)</f>
        <v>428749</v>
      </c>
      <c r="AB60" s="47">
        <f>SUM($D60:M60)</f>
        <v>472258</v>
      </c>
      <c r="AC60" s="47">
        <f>SUM($D60:N60)</f>
        <v>513094</v>
      </c>
      <c r="AD60" s="47">
        <f>SUM($D60:O60)</f>
        <v>554985</v>
      </c>
    </row>
    <row r="61" spans="1:30" s="55" customFormat="1" ht="15" customHeight="1">
      <c r="A61" s="74"/>
      <c r="B61" s="79" t="s">
        <v>9</v>
      </c>
      <c r="D61" s="56">
        <f t="shared" ref="D61:P61" si="8">SUM(D50:D60)</f>
        <v>2424505</v>
      </c>
      <c r="E61" s="56">
        <f t="shared" si="8"/>
        <v>2169358</v>
      </c>
      <c r="F61" s="56">
        <f t="shared" si="8"/>
        <v>2709088</v>
      </c>
      <c r="G61" s="56">
        <f t="shared" si="8"/>
        <v>2729014</v>
      </c>
      <c r="H61" s="56">
        <f t="shared" si="8"/>
        <v>3013892</v>
      </c>
      <c r="I61" s="56">
        <f t="shared" si="8"/>
        <v>3088096</v>
      </c>
      <c r="J61" s="56">
        <f t="shared" si="8"/>
        <v>3460891</v>
      </c>
      <c r="K61" s="56">
        <f t="shared" si="8"/>
        <v>3488081</v>
      </c>
      <c r="L61" s="56">
        <f t="shared" si="8"/>
        <v>2964141</v>
      </c>
      <c r="M61" s="56">
        <f t="shared" si="8"/>
        <v>2903292</v>
      </c>
      <c r="N61" s="56">
        <f t="shared" si="8"/>
        <v>2621345</v>
      </c>
      <c r="O61" s="56">
        <f t="shared" si="8"/>
        <v>2569894</v>
      </c>
      <c r="P61" s="56">
        <f t="shared" si="8"/>
        <v>34141597</v>
      </c>
      <c r="Q61" s="60"/>
      <c r="R61" s="60"/>
      <c r="S61" s="47">
        <f>SUM($D61:D61)</f>
        <v>2424505</v>
      </c>
      <c r="T61" s="47">
        <f>SUM($D61:E61)</f>
        <v>4593863</v>
      </c>
      <c r="U61" s="47">
        <f>SUM($D61:F61)</f>
        <v>7302951</v>
      </c>
      <c r="V61" s="47">
        <f>SUM($D61:G61)</f>
        <v>10031965</v>
      </c>
      <c r="W61" s="47">
        <f>SUM($D61:H61)</f>
        <v>13045857</v>
      </c>
      <c r="X61" s="47">
        <f>SUM($D61:I61)</f>
        <v>16133953</v>
      </c>
      <c r="Y61" s="47">
        <f>SUM($D61:J61)</f>
        <v>19594844</v>
      </c>
      <c r="Z61" s="47">
        <f>SUM($D61:K61)</f>
        <v>23082925</v>
      </c>
      <c r="AA61" s="47">
        <f>SUM($D61:L61)</f>
        <v>26047066</v>
      </c>
      <c r="AB61" s="47">
        <f>SUM($D61:M61)</f>
        <v>28950358</v>
      </c>
      <c r="AC61" s="47">
        <f>SUM($D61:N61)</f>
        <v>31571703</v>
      </c>
      <c r="AD61" s="47">
        <f>SUM($D61:O61)</f>
        <v>34141597</v>
      </c>
    </row>
    <row r="62" spans="1:30" s="62" customFormat="1" ht="15" customHeight="1">
      <c r="A62" s="42"/>
      <c r="B62" s="43"/>
      <c r="C62" s="44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4"/>
      <c r="R62" s="44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</row>
  </sheetData>
  <sheetProtection sheet="1" objects="1" scenarios="1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2"/>
  </sheetPr>
  <dimension ref="A1:AD62"/>
  <sheetViews>
    <sheetView zoomScale="70" zoomScaleNormal="70" workbookViewId="0">
      <selection activeCell="D11" sqref="D11"/>
    </sheetView>
  </sheetViews>
  <sheetFormatPr defaultColWidth="6.1796875" defaultRowHeight="15" customHeight="1"/>
  <cols>
    <col min="1" max="1" width="40.453125" style="32" customWidth="1"/>
    <col min="2" max="2" width="19.81640625" style="32" bestFit="1" customWidth="1"/>
    <col min="3" max="3" width="0.90625" style="49" customWidth="1"/>
    <col min="4" max="4" width="9.81640625" style="36" customWidth="1"/>
    <col min="5" max="16" width="9.81640625" style="49" customWidth="1"/>
    <col min="17" max="18" width="1.54296875" style="48" customWidth="1"/>
    <col min="19" max="19" width="9.81640625" style="36" customWidth="1"/>
    <col min="20" max="30" width="9.81640625" style="49" customWidth="1"/>
    <col min="31" max="16384" width="6.1796875" style="61"/>
  </cols>
  <sheetData>
    <row r="1" spans="1:30" ht="15" customHeight="1">
      <c r="A1" s="6" t="s">
        <v>45</v>
      </c>
      <c r="B1" s="50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S1" s="33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</row>
    <row r="2" spans="1:30" ht="15" customHeight="1">
      <c r="A2" s="6" t="s">
        <v>46</v>
      </c>
      <c r="B2" s="52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5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</row>
    <row r="3" spans="1:30" ht="15" customHeight="1">
      <c r="A3" s="6" t="s">
        <v>0</v>
      </c>
      <c r="B3" s="53"/>
    </row>
    <row r="4" spans="1:30" ht="15" customHeight="1">
      <c r="A4" s="75">
        <v>2014</v>
      </c>
      <c r="B4" s="52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5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</row>
    <row r="5" spans="1:30" ht="15" customHeight="1">
      <c r="A5" s="52"/>
      <c r="B5" s="52"/>
      <c r="D5" s="37"/>
      <c r="S5" s="37"/>
    </row>
    <row r="6" spans="1:30" ht="15" customHeight="1">
      <c r="A6" s="52"/>
      <c r="B6" s="52"/>
      <c r="D6" s="33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S6" s="33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</row>
    <row r="7" spans="1:30" ht="15" customHeight="1">
      <c r="A7" s="49"/>
      <c r="B7" s="54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</row>
    <row r="8" spans="1:30" ht="15" customHeight="1">
      <c r="D8" s="58" t="s">
        <v>61</v>
      </c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S8" s="58" t="s">
        <v>62</v>
      </c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</row>
    <row r="9" spans="1:30" ht="15" customHeight="1">
      <c r="A9" s="38" t="s">
        <v>59</v>
      </c>
      <c r="B9" s="39" t="s">
        <v>60</v>
      </c>
      <c r="C9" s="49" t="s">
        <v>33</v>
      </c>
      <c r="D9" s="40" t="s">
        <v>47</v>
      </c>
      <c r="E9" s="40" t="s">
        <v>48</v>
      </c>
      <c r="F9" s="40" t="s">
        <v>49</v>
      </c>
      <c r="G9" s="40" t="s">
        <v>50</v>
      </c>
      <c r="H9" s="40" t="s">
        <v>51</v>
      </c>
      <c r="I9" s="40" t="s">
        <v>52</v>
      </c>
      <c r="J9" s="40" t="s">
        <v>53</v>
      </c>
      <c r="K9" s="40" t="s">
        <v>54</v>
      </c>
      <c r="L9" s="40" t="s">
        <v>55</v>
      </c>
      <c r="M9" s="40" t="s">
        <v>56</v>
      </c>
      <c r="N9" s="40" t="s">
        <v>57</v>
      </c>
      <c r="O9" s="40" t="s">
        <v>58</v>
      </c>
      <c r="P9" s="41" t="s">
        <v>9</v>
      </c>
      <c r="Q9" s="48" t="s">
        <v>33</v>
      </c>
      <c r="R9" s="48" t="s">
        <v>33</v>
      </c>
      <c r="S9" s="40" t="s">
        <v>47</v>
      </c>
      <c r="T9" s="40" t="s">
        <v>48</v>
      </c>
      <c r="U9" s="40" t="s">
        <v>49</v>
      </c>
      <c r="V9" s="40" t="s">
        <v>50</v>
      </c>
      <c r="W9" s="40" t="s">
        <v>51</v>
      </c>
      <c r="X9" s="40" t="s">
        <v>52</v>
      </c>
      <c r="Y9" s="40" t="s">
        <v>53</v>
      </c>
      <c r="Z9" s="40" t="s">
        <v>54</v>
      </c>
      <c r="AA9" s="40" t="s">
        <v>55</v>
      </c>
      <c r="AB9" s="40" t="s">
        <v>56</v>
      </c>
      <c r="AC9" s="40" t="s">
        <v>57</v>
      </c>
      <c r="AD9" s="40" t="s">
        <v>58</v>
      </c>
    </row>
    <row r="10" spans="1:30" s="62" customFormat="1" ht="15" customHeight="1">
      <c r="A10" s="42"/>
      <c r="B10" s="43"/>
      <c r="C10" s="44"/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4"/>
      <c r="R10" s="44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</row>
    <row r="11" spans="1:30" s="55" customFormat="1" ht="15" customHeight="1">
      <c r="A11" s="74" t="s">
        <v>5</v>
      </c>
      <c r="B11" s="76" t="s">
        <v>6</v>
      </c>
      <c r="C11" s="46"/>
      <c r="D11" s="47">
        <f>+AMB!D$81</f>
        <v>349785</v>
      </c>
      <c r="E11" s="47">
        <f>+AMB!E$81</f>
        <v>328480</v>
      </c>
      <c r="F11" s="47">
        <f>+AMB!F$81</f>
        <v>401206</v>
      </c>
      <c r="G11" s="47">
        <f>+AMB!G$81</f>
        <v>383406</v>
      </c>
      <c r="H11" s="47">
        <f>+AMB!H$81</f>
        <v>401466</v>
      </c>
      <c r="I11" s="47">
        <f>+AMB!I$81</f>
        <v>402246</v>
      </c>
      <c r="J11" s="47">
        <f>+AMB!J$81</f>
        <v>420906</v>
      </c>
      <c r="K11" s="47">
        <f>+AMB!K$81</f>
        <v>450293</v>
      </c>
      <c r="L11" s="47">
        <f>+AMB!L$81</f>
        <v>382147</v>
      </c>
      <c r="M11" s="47">
        <f>+AMB!M$81</f>
        <v>414926</v>
      </c>
      <c r="N11" s="47">
        <f>+AMB!N$81</f>
        <v>373537</v>
      </c>
      <c r="O11" s="47">
        <f>+AMB!O$81</f>
        <v>383585</v>
      </c>
      <c r="P11" s="47">
        <f t="shared" ref="P11:P21" si="0">SUM(D11:O11)</f>
        <v>4691983</v>
      </c>
      <c r="Q11" s="59"/>
      <c r="R11" s="59"/>
      <c r="S11" s="47">
        <f>SUM($D11:D11)</f>
        <v>349785</v>
      </c>
      <c r="T11" s="47">
        <f>SUM($D11:E11)</f>
        <v>678265</v>
      </c>
      <c r="U11" s="47">
        <f>SUM($D11:F11)</f>
        <v>1079471</v>
      </c>
      <c r="V11" s="47">
        <f>SUM($D11:G11)</f>
        <v>1462877</v>
      </c>
      <c r="W11" s="47">
        <f>SUM($D11:H11)</f>
        <v>1864343</v>
      </c>
      <c r="X11" s="47">
        <f>SUM($D11:I11)</f>
        <v>2266589</v>
      </c>
      <c r="Y11" s="47">
        <f>SUM($D11:J11)</f>
        <v>2687495</v>
      </c>
      <c r="Z11" s="47">
        <f>SUM($D11:K11)</f>
        <v>3137788</v>
      </c>
      <c r="AA11" s="47">
        <f>SUM($D11:L11)</f>
        <v>3519935</v>
      </c>
      <c r="AB11" s="47">
        <f>SUM($D11:M11)</f>
        <v>3934861</v>
      </c>
      <c r="AC11" s="47">
        <f>SUM($D11:N11)</f>
        <v>4308398</v>
      </c>
      <c r="AD11" s="47">
        <f>SUM($D11:O11)</f>
        <v>4691983</v>
      </c>
    </row>
    <row r="12" spans="1:30" s="55" customFormat="1" ht="15" customHeight="1">
      <c r="A12" s="74" t="s">
        <v>10</v>
      </c>
      <c r="B12" s="76" t="s">
        <v>6</v>
      </c>
      <c r="D12" s="47">
        <f>+BWB!D$81</f>
        <v>237434</v>
      </c>
      <c r="E12" s="47">
        <f>+BWB!E$81</f>
        <v>216709</v>
      </c>
      <c r="F12" s="47">
        <f>+BWB!F$81</f>
        <v>274660</v>
      </c>
      <c r="G12" s="47">
        <f>+BWB!G$81</f>
        <v>295271</v>
      </c>
      <c r="H12" s="47">
        <f>+BWB!H$81</f>
        <v>334651</v>
      </c>
      <c r="I12" s="47">
        <f>+BWB!I$81</f>
        <v>348785</v>
      </c>
      <c r="J12" s="47">
        <f>+BWB!J$81</f>
        <v>398463</v>
      </c>
      <c r="K12" s="47">
        <f>+BWB!K$81</f>
        <v>429049</v>
      </c>
      <c r="L12" s="47">
        <f>+BWB!L$81</f>
        <v>318381</v>
      </c>
      <c r="M12" s="47">
        <f>+BWB!M$81</f>
        <v>322859</v>
      </c>
      <c r="N12" s="47">
        <f>+BWB!N$81</f>
        <v>289175</v>
      </c>
      <c r="O12" s="47">
        <f>+BWB!O$81</f>
        <v>297195</v>
      </c>
      <c r="P12" s="47">
        <f t="shared" si="0"/>
        <v>3762632</v>
      </c>
      <c r="Q12" s="60"/>
      <c r="R12" s="60"/>
      <c r="S12" s="47">
        <f>SUM($D12:D12)</f>
        <v>237434</v>
      </c>
      <c r="T12" s="47">
        <f>SUM($D12:E12)</f>
        <v>454143</v>
      </c>
      <c r="U12" s="47">
        <f>SUM($D12:F12)</f>
        <v>728803</v>
      </c>
      <c r="V12" s="47">
        <f>SUM($D12:G12)</f>
        <v>1024074</v>
      </c>
      <c r="W12" s="47">
        <f>SUM($D12:H12)</f>
        <v>1358725</v>
      </c>
      <c r="X12" s="47">
        <f>SUM($D12:I12)</f>
        <v>1707510</v>
      </c>
      <c r="Y12" s="47">
        <f>SUM($D12:J12)</f>
        <v>2105973</v>
      </c>
      <c r="Z12" s="47">
        <f>SUM($D12:K12)</f>
        <v>2535022</v>
      </c>
      <c r="AA12" s="47">
        <f>SUM($D12:L12)</f>
        <v>2853403</v>
      </c>
      <c r="AB12" s="47">
        <f>SUM($D12:M12)</f>
        <v>3176262</v>
      </c>
      <c r="AC12" s="47">
        <f>SUM($D12:N12)</f>
        <v>3465437</v>
      </c>
      <c r="AD12" s="47">
        <f>SUM($D12:O12)</f>
        <v>3762632</v>
      </c>
    </row>
    <row r="13" spans="1:30" s="55" customFormat="1" ht="15" customHeight="1">
      <c r="A13" s="74" t="s">
        <v>11</v>
      </c>
      <c r="B13" s="76" t="s">
        <v>6</v>
      </c>
      <c r="D13" s="47">
        <f>+DWT!D$81</f>
        <v>286184</v>
      </c>
      <c r="E13" s="47">
        <f>+DWT!E$81</f>
        <v>270598</v>
      </c>
      <c r="F13" s="47">
        <f>+DWT!F$81</f>
        <v>320395</v>
      </c>
      <c r="G13" s="47">
        <f>+DWT!G$81</f>
        <v>322532</v>
      </c>
      <c r="H13" s="47">
        <f>+DWT!H$81</f>
        <v>329552</v>
      </c>
      <c r="I13" s="47">
        <f>+DWT!I$81</f>
        <v>323136</v>
      </c>
      <c r="J13" s="47">
        <f>+DWT!J$81</f>
        <v>333692</v>
      </c>
      <c r="K13" s="47">
        <f>+DWT!K$81</f>
        <v>344852</v>
      </c>
      <c r="L13" s="47">
        <f>+DWT!L$81</f>
        <v>321899</v>
      </c>
      <c r="M13" s="47">
        <f>+DWT!M$81</f>
        <v>337522</v>
      </c>
      <c r="N13" s="47">
        <f>+DWT!N$81</f>
        <v>316268</v>
      </c>
      <c r="O13" s="47">
        <f>+DWT!O$81</f>
        <v>327791</v>
      </c>
      <c r="P13" s="47">
        <f t="shared" si="0"/>
        <v>3834421</v>
      </c>
      <c r="Q13" s="60"/>
      <c r="R13" s="60"/>
      <c r="S13" s="47">
        <f>SUM($D13:D13)</f>
        <v>286184</v>
      </c>
      <c r="T13" s="47">
        <f>SUM($D13:E13)</f>
        <v>556782</v>
      </c>
      <c r="U13" s="47">
        <f>SUM($D13:F13)</f>
        <v>877177</v>
      </c>
      <c r="V13" s="47">
        <f>SUM($D13:G13)</f>
        <v>1199709</v>
      </c>
      <c r="W13" s="47">
        <f>SUM($D13:H13)</f>
        <v>1529261</v>
      </c>
      <c r="X13" s="47">
        <f>SUM($D13:I13)</f>
        <v>1852397</v>
      </c>
      <c r="Y13" s="47">
        <f>SUM($D13:J13)</f>
        <v>2186089</v>
      </c>
      <c r="Z13" s="47">
        <f>SUM($D13:K13)</f>
        <v>2530941</v>
      </c>
      <c r="AA13" s="47">
        <f>SUM($D13:L13)</f>
        <v>2852840</v>
      </c>
      <c r="AB13" s="47">
        <f>SUM($D13:M13)</f>
        <v>3190362</v>
      </c>
      <c r="AC13" s="47">
        <f>SUM($D13:N13)</f>
        <v>3506630</v>
      </c>
      <c r="AD13" s="47">
        <f>SUM($D13:O13)</f>
        <v>3834421</v>
      </c>
    </row>
    <row r="14" spans="1:30" s="55" customFormat="1" ht="15" customHeight="1">
      <c r="A14" s="74" t="s">
        <v>13</v>
      </c>
      <c r="B14" s="76" t="s">
        <v>6</v>
      </c>
      <c r="D14" s="47">
        <f>+OGB!D$81</f>
        <v>44950</v>
      </c>
      <c r="E14" s="47">
        <f>+OGB!E$81</f>
        <v>40605</v>
      </c>
      <c r="F14" s="47">
        <f>+OGB!F$81</f>
        <v>52288</v>
      </c>
      <c r="G14" s="47">
        <f>+OGB!G$81</f>
        <v>53818</v>
      </c>
      <c r="H14" s="47">
        <f>+OGB!H$81</f>
        <v>64158</v>
      </c>
      <c r="I14" s="47">
        <f>+OGB!I$81</f>
        <v>65083</v>
      </c>
      <c r="J14" s="47">
        <f>+OGB!J$81</f>
        <v>74239</v>
      </c>
      <c r="K14" s="47">
        <f>+OGB!K$81</f>
        <v>79520</v>
      </c>
      <c r="L14" s="47">
        <f>+OGB!L$81</f>
        <v>59618</v>
      </c>
      <c r="M14" s="47">
        <f>+OGB!M$81</f>
        <v>59146</v>
      </c>
      <c r="N14" s="47">
        <f>+OGB!N$81</f>
        <v>55332</v>
      </c>
      <c r="O14" s="47">
        <f>+OGB!O$81</f>
        <v>55407</v>
      </c>
      <c r="P14" s="47">
        <f t="shared" si="0"/>
        <v>704164</v>
      </c>
      <c r="Q14" s="60"/>
      <c r="R14" s="60"/>
      <c r="S14" s="47">
        <f>SUM($D14:D14)</f>
        <v>44950</v>
      </c>
      <c r="T14" s="47">
        <f>SUM($D14:E14)</f>
        <v>85555</v>
      </c>
      <c r="U14" s="47">
        <f>SUM($D14:F14)</f>
        <v>137843</v>
      </c>
      <c r="V14" s="47">
        <f>SUM($D14:G14)</f>
        <v>191661</v>
      </c>
      <c r="W14" s="47">
        <f>SUM($D14:H14)</f>
        <v>255819</v>
      </c>
      <c r="X14" s="47">
        <f>SUM($D14:I14)</f>
        <v>320902</v>
      </c>
      <c r="Y14" s="47">
        <f>SUM($D14:J14)</f>
        <v>395141</v>
      </c>
      <c r="Z14" s="47">
        <f>SUM($D14:K14)</f>
        <v>474661</v>
      </c>
      <c r="AA14" s="47">
        <f>SUM($D14:L14)</f>
        <v>534279</v>
      </c>
      <c r="AB14" s="47">
        <f>SUM($D14:M14)</f>
        <v>593425</v>
      </c>
      <c r="AC14" s="47">
        <f>SUM($D14:N14)</f>
        <v>648757</v>
      </c>
      <c r="AD14" s="47">
        <f>SUM($D14:O14)</f>
        <v>704164</v>
      </c>
    </row>
    <row r="15" spans="1:30" s="62" customFormat="1" ht="15" customHeight="1">
      <c r="A15" s="74" t="s">
        <v>14</v>
      </c>
      <c r="B15" s="76" t="s">
        <v>6</v>
      </c>
      <c r="C15" s="55"/>
      <c r="D15" s="47">
        <f>+PB!D$81</f>
        <v>267431</v>
      </c>
      <c r="E15" s="47">
        <f>+PB!E$81</f>
        <v>267120</v>
      </c>
      <c r="F15" s="47">
        <f>+PB!F$81</f>
        <v>336106</v>
      </c>
      <c r="G15" s="47">
        <f>+PB!G$81</f>
        <v>332507</v>
      </c>
      <c r="H15" s="47">
        <f>+PB!H$81</f>
        <v>374066</v>
      </c>
      <c r="I15" s="47">
        <f>+PB!I$81</f>
        <v>402330</v>
      </c>
      <c r="J15" s="47">
        <f>+PB!J$81</f>
        <v>484673</v>
      </c>
      <c r="K15" s="47">
        <f>+PB!K$81</f>
        <v>528038</v>
      </c>
      <c r="L15" s="47">
        <f>+PB!L$81</f>
        <v>365665</v>
      </c>
      <c r="M15" s="47">
        <f>+PB!M$81</f>
        <v>369940</v>
      </c>
      <c r="N15" s="47">
        <f>+PB!N$81</f>
        <v>293694</v>
      </c>
      <c r="O15" s="47">
        <f>+PB!O$81</f>
        <v>318768</v>
      </c>
      <c r="P15" s="47">
        <f t="shared" si="0"/>
        <v>4340338</v>
      </c>
      <c r="Q15" s="44"/>
      <c r="R15" s="44"/>
      <c r="S15" s="47">
        <f>SUM($D15:D15)</f>
        <v>267431</v>
      </c>
      <c r="T15" s="47">
        <f>SUM($D15:E15)</f>
        <v>534551</v>
      </c>
      <c r="U15" s="47">
        <f>SUM($D15:F15)</f>
        <v>870657</v>
      </c>
      <c r="V15" s="47">
        <f>SUM($D15:G15)</f>
        <v>1203164</v>
      </c>
      <c r="W15" s="47">
        <f>SUM($D15:H15)</f>
        <v>1577230</v>
      </c>
      <c r="X15" s="47">
        <f>SUM($D15:I15)</f>
        <v>1979560</v>
      </c>
      <c r="Y15" s="47">
        <f>SUM($D15:J15)</f>
        <v>2464233</v>
      </c>
      <c r="Z15" s="47">
        <f>SUM($D15:K15)</f>
        <v>2992271</v>
      </c>
      <c r="AA15" s="47">
        <f>SUM($D15:L15)</f>
        <v>3357936</v>
      </c>
      <c r="AB15" s="47">
        <f>SUM($D15:M15)</f>
        <v>3727876</v>
      </c>
      <c r="AC15" s="47">
        <f>SUM($D15:N15)</f>
        <v>4021570</v>
      </c>
      <c r="AD15" s="47">
        <f>SUM($D15:O15)</f>
        <v>4340338</v>
      </c>
    </row>
    <row r="16" spans="1:30" s="55" customFormat="1" ht="15" customHeight="1">
      <c r="A16" s="74" t="s">
        <v>78</v>
      </c>
      <c r="B16" s="76" t="s">
        <v>6</v>
      </c>
      <c r="D16" s="47">
        <f>+IBA!D$81</f>
        <v>137190</v>
      </c>
      <c r="E16" s="47">
        <f>+IBA!E$81</f>
        <v>128384</v>
      </c>
      <c r="F16" s="47">
        <f>+IBA!F$81</f>
        <v>146966</v>
      </c>
      <c r="G16" s="47">
        <f>+IBA!G$81</f>
        <v>144009</v>
      </c>
      <c r="H16" s="47">
        <f>+IBA!H$81</f>
        <v>160095</v>
      </c>
      <c r="I16" s="47">
        <f>+IBA!I$81</f>
        <v>166383</v>
      </c>
      <c r="J16" s="47">
        <f>+IBA!J$81</f>
        <v>185403</v>
      </c>
      <c r="K16" s="47">
        <f>+IBA!K$81</f>
        <v>187226</v>
      </c>
      <c r="L16" s="47">
        <f>+IBA!L$81</f>
        <v>161639</v>
      </c>
      <c r="M16" s="47">
        <f>+IBA!M$81</f>
        <v>153275</v>
      </c>
      <c r="N16" s="47">
        <f>+IBA!N$81</f>
        <v>131661</v>
      </c>
      <c r="O16" s="47">
        <f>+IBA!O$81</f>
        <v>140186</v>
      </c>
      <c r="P16" s="47">
        <f t="shared" si="0"/>
        <v>1842417</v>
      </c>
      <c r="Q16" s="59"/>
      <c r="R16" s="59"/>
      <c r="S16" s="47">
        <f>SUM($D16:D16)</f>
        <v>137190</v>
      </c>
      <c r="T16" s="47">
        <f>SUM($D16:E16)</f>
        <v>265574</v>
      </c>
      <c r="U16" s="47">
        <f>SUM($D16:F16)</f>
        <v>412540</v>
      </c>
      <c r="V16" s="47">
        <f>SUM($D16:G16)</f>
        <v>556549</v>
      </c>
      <c r="W16" s="47">
        <f>SUM($D16:H16)</f>
        <v>716644</v>
      </c>
      <c r="X16" s="47">
        <f>SUM($D16:I16)</f>
        <v>883027</v>
      </c>
      <c r="Y16" s="47">
        <f>SUM($D16:J16)</f>
        <v>1068430</v>
      </c>
      <c r="Z16" s="47">
        <f>SUM($D16:K16)</f>
        <v>1255656</v>
      </c>
      <c r="AA16" s="47">
        <f>SUM($D16:L16)</f>
        <v>1417295</v>
      </c>
      <c r="AB16" s="47">
        <f>SUM($D16:M16)</f>
        <v>1570570</v>
      </c>
      <c r="AC16" s="47">
        <f>SUM($D16:N16)</f>
        <v>1702231</v>
      </c>
      <c r="AD16" s="47">
        <f>SUM($D16:O16)</f>
        <v>1842417</v>
      </c>
    </row>
    <row r="17" spans="1:30" s="55" customFormat="1" ht="15" customHeight="1">
      <c r="A17" s="74" t="s">
        <v>16</v>
      </c>
      <c r="B17" s="76" t="s">
        <v>6</v>
      </c>
      <c r="D17" s="47">
        <f>+SIBC!D$81</f>
        <v>158816</v>
      </c>
      <c r="E17" s="47">
        <f>+SIBC!E$81</f>
        <v>149644</v>
      </c>
      <c r="F17" s="47">
        <f>+SIBC!F$81</f>
        <v>177756</v>
      </c>
      <c r="G17" s="47">
        <f>+SIBC!G$81</f>
        <v>180120</v>
      </c>
      <c r="H17" s="47">
        <f>+SIBC!H$81</f>
        <v>198889</v>
      </c>
      <c r="I17" s="47">
        <f>+SIBC!I$81</f>
        <v>204955</v>
      </c>
      <c r="J17" s="47">
        <f>+SIBC!J$81</f>
        <v>214139</v>
      </c>
      <c r="K17" s="47">
        <f>+SIBC!K$81</f>
        <v>208665</v>
      </c>
      <c r="L17" s="47">
        <f>+SIBC!L$81</f>
        <v>199582</v>
      </c>
      <c r="M17" s="47">
        <f>+SIBC!M$81</f>
        <v>196279</v>
      </c>
      <c r="N17" s="47">
        <f>+SIBC!N$81</f>
        <v>182857</v>
      </c>
      <c r="O17" s="47">
        <f>+SIBC!O$81</f>
        <v>182464</v>
      </c>
      <c r="P17" s="47">
        <f t="shared" si="0"/>
        <v>2254166</v>
      </c>
      <c r="Q17" s="60"/>
      <c r="R17" s="60"/>
      <c r="S17" s="47">
        <f>SUM($D17:D17)</f>
        <v>158816</v>
      </c>
      <c r="T17" s="47">
        <f>SUM($D17:E17)</f>
        <v>308460</v>
      </c>
      <c r="U17" s="47">
        <f>SUM($D17:F17)</f>
        <v>486216</v>
      </c>
      <c r="V17" s="47">
        <f>SUM($D17:G17)</f>
        <v>666336</v>
      </c>
      <c r="W17" s="47">
        <f>SUM($D17:H17)</f>
        <v>865225</v>
      </c>
      <c r="X17" s="47">
        <f>SUM($D17:I17)</f>
        <v>1070180</v>
      </c>
      <c r="Y17" s="47">
        <f>SUM($D17:J17)</f>
        <v>1284319</v>
      </c>
      <c r="Z17" s="47">
        <f>SUM($D17:K17)</f>
        <v>1492984</v>
      </c>
      <c r="AA17" s="47">
        <f>SUM($D17:L17)</f>
        <v>1692566</v>
      </c>
      <c r="AB17" s="47">
        <f>SUM($D17:M17)</f>
        <v>1888845</v>
      </c>
      <c r="AC17" s="47">
        <f>SUM($D17:N17)</f>
        <v>2071702</v>
      </c>
      <c r="AD17" s="47">
        <f>SUM($D17:O17)</f>
        <v>2254166</v>
      </c>
    </row>
    <row r="18" spans="1:30" s="55" customFormat="1" ht="15" customHeight="1">
      <c r="A18" s="74" t="s">
        <v>17</v>
      </c>
      <c r="B18" s="76" t="s">
        <v>6</v>
      </c>
      <c r="D18" s="47">
        <f>+TIBA!D$81</f>
        <v>78326</v>
      </c>
      <c r="E18" s="47">
        <f>+TIBA!E$81</f>
        <v>75871</v>
      </c>
      <c r="F18" s="47">
        <f>+TIBA!F$81</f>
        <v>107530</v>
      </c>
      <c r="G18" s="47">
        <f>+TIBA!G$81</f>
        <v>126148</v>
      </c>
      <c r="H18" s="47">
        <f>+TIBA!H$81</f>
        <v>151376</v>
      </c>
      <c r="I18" s="47">
        <f>+TIBA!I$81</f>
        <v>166240</v>
      </c>
      <c r="J18" s="47">
        <f>+TIBA!J$81</f>
        <v>230028</v>
      </c>
      <c r="K18" s="47">
        <f>+TIBA!K$81</f>
        <v>257393</v>
      </c>
      <c r="L18" s="47">
        <f>+TIBA!L$81</f>
        <v>146202</v>
      </c>
      <c r="M18" s="47">
        <f>+TIBA!M$81</f>
        <v>140419</v>
      </c>
      <c r="N18" s="47">
        <f>+TIBA!N$81</f>
        <v>116516</v>
      </c>
      <c r="O18" s="47">
        <f>+TIBA!O$81</f>
        <v>100839</v>
      </c>
      <c r="P18" s="47">
        <f t="shared" si="0"/>
        <v>1696888</v>
      </c>
      <c r="Q18" s="60"/>
      <c r="R18" s="60"/>
      <c r="S18" s="47">
        <f>SUM($D18:D18)</f>
        <v>78326</v>
      </c>
      <c r="T18" s="47">
        <f>SUM($D18:E18)</f>
        <v>154197</v>
      </c>
      <c r="U18" s="47">
        <f>SUM($D18:F18)</f>
        <v>261727</v>
      </c>
      <c r="V18" s="47">
        <f>SUM($D18:G18)</f>
        <v>387875</v>
      </c>
      <c r="W18" s="47">
        <f>SUM($D18:H18)</f>
        <v>539251</v>
      </c>
      <c r="X18" s="47">
        <f>SUM($D18:I18)</f>
        <v>705491</v>
      </c>
      <c r="Y18" s="47">
        <f>SUM($D18:J18)</f>
        <v>935519</v>
      </c>
      <c r="Z18" s="47">
        <f>SUM($D18:K18)</f>
        <v>1192912</v>
      </c>
      <c r="AA18" s="47">
        <f>SUM($D18:L18)</f>
        <v>1339114</v>
      </c>
      <c r="AB18" s="47">
        <f>SUM($D18:M18)</f>
        <v>1479533</v>
      </c>
      <c r="AC18" s="47">
        <f>SUM($D18:N18)</f>
        <v>1596049</v>
      </c>
      <c r="AD18" s="47">
        <f>SUM($D18:O18)</f>
        <v>1696888</v>
      </c>
    </row>
    <row r="19" spans="1:30" s="55" customFormat="1" ht="15" customHeight="1">
      <c r="A19" s="74" t="s">
        <v>12</v>
      </c>
      <c r="B19" s="76" t="s">
        <v>6</v>
      </c>
      <c r="D19" s="47">
        <f>+LQB!D$81</f>
        <v>165717</v>
      </c>
      <c r="E19" s="47">
        <f>+LQB!E$81</f>
        <v>158456</v>
      </c>
      <c r="F19" s="47">
        <f>+LQB!F$81</f>
        <v>210660</v>
      </c>
      <c r="G19" s="47">
        <f>+LQB!G$81</f>
        <v>223555</v>
      </c>
      <c r="H19" s="47">
        <f>+LQB!H$81</f>
        <v>248866</v>
      </c>
      <c r="I19" s="47">
        <f>+LQB!I$81</f>
        <v>249092</v>
      </c>
      <c r="J19" s="47">
        <f>+LQB!J$81</f>
        <v>286257</v>
      </c>
      <c r="K19" s="47">
        <f>+LQB!K$81</f>
        <v>316711</v>
      </c>
      <c r="L19" s="47">
        <f>+LQB!L$81</f>
        <v>235775</v>
      </c>
      <c r="M19" s="47">
        <f>+LQB!M$81</f>
        <v>234540</v>
      </c>
      <c r="N19" s="47">
        <f>+LQB!N$81</f>
        <v>203026</v>
      </c>
      <c r="O19" s="47">
        <f>+LQB!O$81</f>
        <v>209818</v>
      </c>
      <c r="P19" s="47">
        <f t="shared" si="0"/>
        <v>2742473</v>
      </c>
      <c r="Q19" s="60"/>
      <c r="R19" s="60"/>
      <c r="S19" s="47">
        <f>SUM($D19:D19)</f>
        <v>165717</v>
      </c>
      <c r="T19" s="47">
        <f>SUM($D19:E19)</f>
        <v>324173</v>
      </c>
      <c r="U19" s="47">
        <f>SUM($D19:F19)</f>
        <v>534833</v>
      </c>
      <c r="V19" s="47">
        <f>SUM($D19:G19)</f>
        <v>758388</v>
      </c>
      <c r="W19" s="47">
        <f>SUM($D19:H19)</f>
        <v>1007254</v>
      </c>
      <c r="X19" s="47">
        <f>SUM($D19:I19)</f>
        <v>1256346</v>
      </c>
      <c r="Y19" s="47">
        <f>SUM($D19:J19)</f>
        <v>1542603</v>
      </c>
      <c r="Z19" s="47">
        <f>SUM($D19:K19)</f>
        <v>1859314</v>
      </c>
      <c r="AA19" s="47">
        <f>SUM($D19:L19)</f>
        <v>2095089</v>
      </c>
      <c r="AB19" s="47">
        <f>SUM($D19:M19)</f>
        <v>2329629</v>
      </c>
      <c r="AC19" s="47">
        <f>SUM($D19:N19)</f>
        <v>2532655</v>
      </c>
      <c r="AD19" s="47">
        <f>SUM($D19:O19)</f>
        <v>2742473</v>
      </c>
    </row>
    <row r="20" spans="1:30" s="62" customFormat="1" ht="15" customHeight="1">
      <c r="A20" s="74" t="s">
        <v>15</v>
      </c>
      <c r="B20" s="76" t="s">
        <v>6</v>
      </c>
      <c r="C20" s="55"/>
      <c r="D20" s="47">
        <f>+RBW!D$81</f>
        <v>182762</v>
      </c>
      <c r="E20" s="47">
        <f>+RBW!E$81</f>
        <v>185729</v>
      </c>
      <c r="F20" s="47">
        <f>+RBW!F$81</f>
        <v>229638</v>
      </c>
      <c r="G20" s="47">
        <f>+RBW!G$81</f>
        <v>249218</v>
      </c>
      <c r="H20" s="47">
        <f>+RBW!H$81</f>
        <v>278100</v>
      </c>
      <c r="I20" s="47">
        <f>+RBW!I$81</f>
        <v>289739</v>
      </c>
      <c r="J20" s="47">
        <f>+RBW!J$81</f>
        <v>343804</v>
      </c>
      <c r="K20" s="47">
        <f>+RBW!K$81</f>
        <v>372456</v>
      </c>
      <c r="L20" s="47">
        <f>+RBW!L$81</f>
        <v>276818</v>
      </c>
      <c r="M20" s="47">
        <f>+RBW!M$81</f>
        <v>260422</v>
      </c>
      <c r="N20" s="47">
        <f>+RBW!N$81</f>
        <v>203180</v>
      </c>
      <c r="O20" s="47">
        <f>+RBW!O$81</f>
        <v>211148</v>
      </c>
      <c r="P20" s="47">
        <f t="shared" si="0"/>
        <v>3083014</v>
      </c>
      <c r="Q20" s="44"/>
      <c r="R20" s="44"/>
      <c r="S20" s="47">
        <f>SUM($D20:D20)</f>
        <v>182762</v>
      </c>
      <c r="T20" s="47">
        <f>SUM($D20:E20)</f>
        <v>368491</v>
      </c>
      <c r="U20" s="47">
        <f>SUM($D20:F20)</f>
        <v>598129</v>
      </c>
      <c r="V20" s="47">
        <f>SUM($D20:G20)</f>
        <v>847347</v>
      </c>
      <c r="W20" s="47">
        <f>SUM($D20:H20)</f>
        <v>1125447</v>
      </c>
      <c r="X20" s="47">
        <f>SUM($D20:I20)</f>
        <v>1415186</v>
      </c>
      <c r="Y20" s="47">
        <f>SUM($D20:J20)</f>
        <v>1758990</v>
      </c>
      <c r="Z20" s="47">
        <f>SUM($D20:K20)</f>
        <v>2131446</v>
      </c>
      <c r="AA20" s="47">
        <f>SUM($D20:L20)</f>
        <v>2408264</v>
      </c>
      <c r="AB20" s="47">
        <f>SUM($D20:M20)</f>
        <v>2668686</v>
      </c>
      <c r="AC20" s="47">
        <f>SUM($D20:N20)</f>
        <v>2871866</v>
      </c>
      <c r="AD20" s="47">
        <f>SUM($D20:O20)</f>
        <v>3083014</v>
      </c>
    </row>
    <row r="21" spans="1:30" s="55" customFormat="1" ht="15" customHeight="1">
      <c r="A21" s="74" t="s">
        <v>18</v>
      </c>
      <c r="B21" s="76" t="s">
        <v>6</v>
      </c>
      <c r="D21" s="47">
        <f>+WPB!D$81</f>
        <v>49327</v>
      </c>
      <c r="E21" s="47">
        <f>+WPB!E$81</f>
        <v>46740</v>
      </c>
      <c r="F21" s="47">
        <f>+WPB!F$81</f>
        <v>54923</v>
      </c>
      <c r="G21" s="47">
        <f>+WPB!G$81</f>
        <v>62426</v>
      </c>
      <c r="H21" s="47">
        <f>+WPB!H$81</f>
        <v>67244</v>
      </c>
      <c r="I21" s="47">
        <f>+WPB!I$81</f>
        <v>71927</v>
      </c>
      <c r="J21" s="47">
        <f>+WPB!J$81</f>
        <v>78361</v>
      </c>
      <c r="K21" s="47">
        <f>+WPB!K$81</f>
        <v>84311</v>
      </c>
      <c r="L21" s="47">
        <f>+WPB!L$81</f>
        <v>33324</v>
      </c>
      <c r="M21" s="47">
        <f>+WPB!M$81</f>
        <v>52294</v>
      </c>
      <c r="N21" s="47">
        <f>+WPB!N$81</f>
        <v>50958</v>
      </c>
      <c r="O21" s="47">
        <f>+WPB!O$81</f>
        <v>54855</v>
      </c>
      <c r="P21" s="47">
        <f t="shared" si="0"/>
        <v>706690</v>
      </c>
      <c r="Q21" s="59"/>
      <c r="R21" s="59"/>
      <c r="S21" s="47">
        <f>SUM($D21:D21)</f>
        <v>49327</v>
      </c>
      <c r="T21" s="47">
        <f>SUM($D21:E21)</f>
        <v>96067</v>
      </c>
      <c r="U21" s="47">
        <f>SUM($D21:F21)</f>
        <v>150990</v>
      </c>
      <c r="V21" s="47">
        <f>SUM($D21:G21)</f>
        <v>213416</v>
      </c>
      <c r="W21" s="47">
        <f>SUM($D21:H21)</f>
        <v>280660</v>
      </c>
      <c r="X21" s="47">
        <f>SUM($D21:I21)</f>
        <v>352587</v>
      </c>
      <c r="Y21" s="47">
        <f>SUM($D21:J21)</f>
        <v>430948</v>
      </c>
      <c r="Z21" s="47">
        <f>SUM($D21:K21)</f>
        <v>515259</v>
      </c>
      <c r="AA21" s="47">
        <f>SUM($D21:L21)</f>
        <v>548583</v>
      </c>
      <c r="AB21" s="47">
        <f>SUM($D21:M21)</f>
        <v>600877</v>
      </c>
      <c r="AC21" s="47">
        <f>SUM($D21:N21)</f>
        <v>651835</v>
      </c>
      <c r="AD21" s="47">
        <f>SUM($D21:O21)</f>
        <v>706690</v>
      </c>
    </row>
    <row r="22" spans="1:30" s="55" customFormat="1" ht="15" customHeight="1">
      <c r="A22" s="74"/>
      <c r="B22" s="79" t="s">
        <v>9</v>
      </c>
      <c r="D22" s="56">
        <f t="shared" ref="D22:P22" si="1">SUM(D11:D21)</f>
        <v>1957922</v>
      </c>
      <c r="E22" s="56">
        <f t="shared" si="1"/>
        <v>1868336</v>
      </c>
      <c r="F22" s="56">
        <f t="shared" si="1"/>
        <v>2312128</v>
      </c>
      <c r="G22" s="56">
        <f t="shared" si="1"/>
        <v>2373010</v>
      </c>
      <c r="H22" s="56">
        <f t="shared" si="1"/>
        <v>2608463</v>
      </c>
      <c r="I22" s="56">
        <f t="shared" si="1"/>
        <v>2689916</v>
      </c>
      <c r="J22" s="56">
        <f t="shared" si="1"/>
        <v>3049965</v>
      </c>
      <c r="K22" s="56">
        <f t="shared" si="1"/>
        <v>3258514</v>
      </c>
      <c r="L22" s="56">
        <f t="shared" si="1"/>
        <v>2501050</v>
      </c>
      <c r="M22" s="56">
        <f t="shared" si="1"/>
        <v>2541622</v>
      </c>
      <c r="N22" s="56">
        <f t="shared" si="1"/>
        <v>2216204</v>
      </c>
      <c r="O22" s="56">
        <f t="shared" si="1"/>
        <v>2282056</v>
      </c>
      <c r="P22" s="56">
        <f t="shared" si="1"/>
        <v>29659186</v>
      </c>
      <c r="Q22" s="60"/>
      <c r="R22" s="60"/>
      <c r="S22" s="47">
        <f>SUM($D22:D22)</f>
        <v>1957922</v>
      </c>
      <c r="T22" s="47">
        <f>SUM($D22:E22)</f>
        <v>3826258</v>
      </c>
      <c r="U22" s="47">
        <f>SUM($D22:F22)</f>
        <v>6138386</v>
      </c>
      <c r="V22" s="47">
        <f>SUM($D22:G22)</f>
        <v>8511396</v>
      </c>
      <c r="W22" s="47">
        <f>SUM($D22:H22)</f>
        <v>11119859</v>
      </c>
      <c r="X22" s="47">
        <f>SUM($D22:I22)</f>
        <v>13809775</v>
      </c>
      <c r="Y22" s="47">
        <f>SUM($D22:J22)</f>
        <v>16859740</v>
      </c>
      <c r="Z22" s="47">
        <f>SUM($D22:K22)</f>
        <v>20118254</v>
      </c>
      <c r="AA22" s="47">
        <f>SUM($D22:L22)</f>
        <v>22619304</v>
      </c>
      <c r="AB22" s="47">
        <f>SUM($D22:M22)</f>
        <v>25160926</v>
      </c>
      <c r="AC22" s="47">
        <f>SUM($D22:N22)</f>
        <v>27377130</v>
      </c>
      <c r="AD22" s="47">
        <f>SUM($D22:O22)</f>
        <v>29659186</v>
      </c>
    </row>
    <row r="23" spans="1:30" s="62" customFormat="1" ht="15" customHeight="1">
      <c r="A23" s="42"/>
      <c r="B23" s="78"/>
      <c r="C23" s="44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4"/>
      <c r="R23" s="44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</row>
    <row r="24" spans="1:30" s="55" customFormat="1" ht="15" customHeight="1">
      <c r="A24" s="74" t="s">
        <v>5</v>
      </c>
      <c r="B24" s="76" t="s">
        <v>69</v>
      </c>
      <c r="C24" s="46"/>
      <c r="D24" s="47">
        <f>+AMB!D$95</f>
        <v>191499</v>
      </c>
      <c r="E24" s="47">
        <f>+AMB!E$95</f>
        <v>187984</v>
      </c>
      <c r="F24" s="47">
        <f>+AMB!F$95</f>
        <v>204513</v>
      </c>
      <c r="G24" s="47">
        <f>+AMB!G$95</f>
        <v>210122</v>
      </c>
      <c r="H24" s="47">
        <f>+AMB!H$95</f>
        <v>218998</v>
      </c>
      <c r="I24" s="47">
        <f>+AMB!I$95</f>
        <v>216264</v>
      </c>
      <c r="J24" s="47">
        <f>+AMB!J$95</f>
        <v>200836</v>
      </c>
      <c r="K24" s="47">
        <f>+AMB!K$95</f>
        <v>199712</v>
      </c>
      <c r="L24" s="47">
        <f>+AMB!L$95</f>
        <v>216563</v>
      </c>
      <c r="M24" s="47">
        <f>+AMB!M$95</f>
        <v>223988</v>
      </c>
      <c r="N24" s="47">
        <f>+AMB!N$95</f>
        <v>208163</v>
      </c>
      <c r="O24" s="47">
        <f>+AMB!O$95</f>
        <v>191557</v>
      </c>
      <c r="P24" s="47">
        <f t="shared" ref="P24:P34" si="2">SUM(D24:O24)</f>
        <v>2470199</v>
      </c>
      <c r="Q24" s="59"/>
      <c r="R24" s="59"/>
      <c r="S24" s="47">
        <f>SUM($D24:D24)</f>
        <v>191499</v>
      </c>
      <c r="T24" s="47">
        <f>SUM($D24:E24)</f>
        <v>379483</v>
      </c>
      <c r="U24" s="47">
        <f>SUM($D24:F24)</f>
        <v>583996</v>
      </c>
      <c r="V24" s="47">
        <f>SUM($D24:G24)</f>
        <v>794118</v>
      </c>
      <c r="W24" s="47">
        <f>SUM($D24:H24)</f>
        <v>1013116</v>
      </c>
      <c r="X24" s="47">
        <f>SUM($D24:I24)</f>
        <v>1229380</v>
      </c>
      <c r="Y24" s="47">
        <f>SUM($D24:J24)</f>
        <v>1430216</v>
      </c>
      <c r="Z24" s="47">
        <f>SUM($D24:K24)</f>
        <v>1629928</v>
      </c>
      <c r="AA24" s="47">
        <f>SUM($D24:L24)</f>
        <v>1846491</v>
      </c>
      <c r="AB24" s="47">
        <f>SUM($D24:M24)</f>
        <v>2070479</v>
      </c>
      <c r="AC24" s="47">
        <f>SUM($D24:N24)</f>
        <v>2278642</v>
      </c>
      <c r="AD24" s="47">
        <f>SUM($D24:O24)</f>
        <v>2470199</v>
      </c>
    </row>
    <row r="25" spans="1:30" s="55" customFormat="1" ht="15" customHeight="1">
      <c r="A25" s="74" t="s">
        <v>10</v>
      </c>
      <c r="B25" s="76" t="s">
        <v>69</v>
      </c>
      <c r="D25" s="47">
        <f>+BWB!D$95</f>
        <v>117958</v>
      </c>
      <c r="E25" s="47">
        <f>+BWB!E$95</f>
        <v>115903</v>
      </c>
      <c r="F25" s="47">
        <f>+BWB!F$95</f>
        <v>129662</v>
      </c>
      <c r="G25" s="47">
        <f>+BWB!G$95</f>
        <v>132436</v>
      </c>
      <c r="H25" s="47">
        <f>+BWB!H$95</f>
        <v>138110</v>
      </c>
      <c r="I25" s="47">
        <f>+BWB!I$95</f>
        <v>137861</v>
      </c>
      <c r="J25" s="47">
        <f>+BWB!J$95</f>
        <v>133809</v>
      </c>
      <c r="K25" s="47">
        <f>+BWB!K$95</f>
        <v>132297</v>
      </c>
      <c r="L25" s="47">
        <f>+BWB!L$95</f>
        <v>142304</v>
      </c>
      <c r="M25" s="47">
        <f>+BWB!M$95</f>
        <v>148555</v>
      </c>
      <c r="N25" s="47">
        <f>+BWB!N$95</f>
        <v>131993</v>
      </c>
      <c r="O25" s="47">
        <f>+BWB!O$95</f>
        <v>125273</v>
      </c>
      <c r="P25" s="47">
        <f t="shared" si="2"/>
        <v>1586161</v>
      </c>
      <c r="Q25" s="60"/>
      <c r="R25" s="60"/>
      <c r="S25" s="47">
        <f>SUM($D25:D25)</f>
        <v>117958</v>
      </c>
      <c r="T25" s="47">
        <f>SUM($D25:E25)</f>
        <v>233861</v>
      </c>
      <c r="U25" s="47">
        <f>SUM($D25:F25)</f>
        <v>363523</v>
      </c>
      <c r="V25" s="47">
        <f>SUM($D25:G25)</f>
        <v>495959</v>
      </c>
      <c r="W25" s="47">
        <f>SUM($D25:H25)</f>
        <v>634069</v>
      </c>
      <c r="X25" s="47">
        <f>SUM($D25:I25)</f>
        <v>771930</v>
      </c>
      <c r="Y25" s="47">
        <f>SUM($D25:J25)</f>
        <v>905739</v>
      </c>
      <c r="Z25" s="47">
        <f>SUM($D25:K25)</f>
        <v>1038036</v>
      </c>
      <c r="AA25" s="47">
        <f>SUM($D25:L25)</f>
        <v>1180340</v>
      </c>
      <c r="AB25" s="47">
        <f>SUM($D25:M25)</f>
        <v>1328895</v>
      </c>
      <c r="AC25" s="47">
        <f>SUM($D25:N25)</f>
        <v>1460888</v>
      </c>
      <c r="AD25" s="47">
        <f>SUM($D25:O25)</f>
        <v>1586161</v>
      </c>
    </row>
    <row r="26" spans="1:30" s="55" customFormat="1" ht="15" customHeight="1">
      <c r="A26" s="74" t="s">
        <v>11</v>
      </c>
      <c r="B26" s="76" t="s">
        <v>69</v>
      </c>
      <c r="D26" s="47">
        <f>+DWT!D$95</f>
        <v>2312</v>
      </c>
      <c r="E26" s="47">
        <f>+DWT!E$95</f>
        <v>2435</v>
      </c>
      <c r="F26" s="47">
        <f>+DWT!F$95</f>
        <v>2963</v>
      </c>
      <c r="G26" s="47">
        <f>+DWT!G$95</f>
        <v>2835</v>
      </c>
      <c r="H26" s="47">
        <f>+DWT!H$95</f>
        <v>2934</v>
      </c>
      <c r="I26" s="47">
        <f>+DWT!I$95</f>
        <v>2693</v>
      </c>
      <c r="J26" s="47">
        <f>+DWT!J$95</f>
        <v>2196</v>
      </c>
      <c r="K26" s="47">
        <f>+DWT!K$95</f>
        <v>1895</v>
      </c>
      <c r="L26" s="47">
        <f>+DWT!L$95</f>
        <v>2209</v>
      </c>
      <c r="M26" s="47">
        <f>+DWT!M$95</f>
        <v>2409</v>
      </c>
      <c r="N26" s="47">
        <f>+DWT!N$95</f>
        <v>3531</v>
      </c>
      <c r="O26" s="47">
        <f>+DWT!O$95</f>
        <v>2029</v>
      </c>
      <c r="P26" s="47">
        <f t="shared" si="2"/>
        <v>30441</v>
      </c>
      <c r="Q26" s="60"/>
      <c r="R26" s="60"/>
      <c r="S26" s="47">
        <f>SUM($D26:D26)</f>
        <v>2312</v>
      </c>
      <c r="T26" s="47">
        <f>SUM($D26:E26)</f>
        <v>4747</v>
      </c>
      <c r="U26" s="47">
        <f>SUM($D26:F26)</f>
        <v>7710</v>
      </c>
      <c r="V26" s="47">
        <f>SUM($D26:G26)</f>
        <v>10545</v>
      </c>
      <c r="W26" s="47">
        <f>SUM($D26:H26)</f>
        <v>13479</v>
      </c>
      <c r="X26" s="47">
        <f>SUM($D26:I26)</f>
        <v>16172</v>
      </c>
      <c r="Y26" s="47">
        <f>SUM($D26:J26)</f>
        <v>18368</v>
      </c>
      <c r="Z26" s="47">
        <f>SUM($D26:K26)</f>
        <v>20263</v>
      </c>
      <c r="AA26" s="47">
        <f>SUM($D26:L26)</f>
        <v>22472</v>
      </c>
      <c r="AB26" s="47">
        <f>SUM($D26:M26)</f>
        <v>24881</v>
      </c>
      <c r="AC26" s="47">
        <f>SUM($D26:N26)</f>
        <v>28412</v>
      </c>
      <c r="AD26" s="47">
        <f>SUM($D26:O26)</f>
        <v>30441</v>
      </c>
    </row>
    <row r="27" spans="1:30" s="55" customFormat="1" ht="15" customHeight="1">
      <c r="A27" s="74" t="s">
        <v>13</v>
      </c>
      <c r="B27" s="76" t="s">
        <v>69</v>
      </c>
      <c r="D27" s="47">
        <f>+OGB!D$95</f>
        <v>6444</v>
      </c>
      <c r="E27" s="47">
        <f>+OGB!E$95</f>
        <v>5965</v>
      </c>
      <c r="F27" s="47">
        <f>+OGB!F$95</f>
        <v>6051</v>
      </c>
      <c r="G27" s="47">
        <f>+OGB!G$95</f>
        <v>6506</v>
      </c>
      <c r="H27" s="47">
        <f>+OGB!H$95</f>
        <v>6568</v>
      </c>
      <c r="I27" s="47">
        <f>+OGB!I$95</f>
        <v>6628</v>
      </c>
      <c r="J27" s="47">
        <f>+OGB!J$95</f>
        <v>6775</v>
      </c>
      <c r="K27" s="47">
        <f>+OGB!K$95</f>
        <v>6492</v>
      </c>
      <c r="L27" s="47">
        <f>+OGB!L$95</f>
        <v>6611</v>
      </c>
      <c r="M27" s="47">
        <f>+OGB!M$95</f>
        <v>6660</v>
      </c>
      <c r="N27" s="47">
        <f>+OGB!N$95</f>
        <v>5540</v>
      </c>
      <c r="O27" s="47">
        <f>+OGB!O$95</f>
        <v>5836</v>
      </c>
      <c r="P27" s="47">
        <f t="shared" si="2"/>
        <v>76076</v>
      </c>
      <c r="Q27" s="60"/>
      <c r="R27" s="60"/>
      <c r="S27" s="47">
        <f>SUM($D27:D27)</f>
        <v>6444</v>
      </c>
      <c r="T27" s="47">
        <f>SUM($D27:E27)</f>
        <v>12409</v>
      </c>
      <c r="U27" s="47">
        <f>SUM($D27:F27)</f>
        <v>18460</v>
      </c>
      <c r="V27" s="47">
        <f>SUM($D27:G27)</f>
        <v>24966</v>
      </c>
      <c r="W27" s="47">
        <f>SUM($D27:H27)</f>
        <v>31534</v>
      </c>
      <c r="X27" s="47">
        <f>SUM($D27:I27)</f>
        <v>38162</v>
      </c>
      <c r="Y27" s="47">
        <f>SUM($D27:J27)</f>
        <v>44937</v>
      </c>
      <c r="Z27" s="47">
        <f>SUM($D27:K27)</f>
        <v>51429</v>
      </c>
      <c r="AA27" s="47">
        <f>SUM($D27:L27)</f>
        <v>58040</v>
      </c>
      <c r="AB27" s="47">
        <f>SUM($D27:M27)</f>
        <v>64700</v>
      </c>
      <c r="AC27" s="47">
        <f>SUM($D27:N27)</f>
        <v>70240</v>
      </c>
      <c r="AD27" s="47">
        <f>SUM($D27:O27)</f>
        <v>76076</v>
      </c>
    </row>
    <row r="28" spans="1:30" s="62" customFormat="1" ht="15" customHeight="1">
      <c r="A28" s="74" t="s">
        <v>14</v>
      </c>
      <c r="B28" s="76" t="s">
        <v>69</v>
      </c>
      <c r="C28" s="55"/>
      <c r="D28" s="47">
        <f>+PB!D$95</f>
        <v>101216</v>
      </c>
      <c r="E28" s="47">
        <f>+PB!E$95</f>
        <v>96407</v>
      </c>
      <c r="F28" s="47">
        <f>+PB!F$95</f>
        <v>104736</v>
      </c>
      <c r="G28" s="47">
        <f>+PB!G$95</f>
        <v>108482</v>
      </c>
      <c r="H28" s="47">
        <f>+PB!H$95</f>
        <v>110771</v>
      </c>
      <c r="I28" s="47">
        <f>+PB!I$95</f>
        <v>108827</v>
      </c>
      <c r="J28" s="47">
        <f>+PB!J$95</f>
        <v>108709</v>
      </c>
      <c r="K28" s="47">
        <f>+PB!K$95</f>
        <v>103272</v>
      </c>
      <c r="L28" s="47">
        <f>+PB!L$95</f>
        <v>111534</v>
      </c>
      <c r="M28" s="47">
        <f>+PB!M$95</f>
        <v>112616</v>
      </c>
      <c r="N28" s="47">
        <f>+PB!N$95</f>
        <v>84688</v>
      </c>
      <c r="O28" s="47">
        <f>+PB!O$95</f>
        <v>99147</v>
      </c>
      <c r="P28" s="47">
        <f t="shared" si="2"/>
        <v>1250405</v>
      </c>
      <c r="Q28" s="44"/>
      <c r="R28" s="44"/>
      <c r="S28" s="47">
        <f>SUM($D28:D28)</f>
        <v>101216</v>
      </c>
      <c r="T28" s="47">
        <f>SUM($D28:E28)</f>
        <v>197623</v>
      </c>
      <c r="U28" s="47">
        <f>SUM($D28:F28)</f>
        <v>302359</v>
      </c>
      <c r="V28" s="47">
        <f>SUM($D28:G28)</f>
        <v>410841</v>
      </c>
      <c r="W28" s="47">
        <f>SUM($D28:H28)</f>
        <v>521612</v>
      </c>
      <c r="X28" s="47">
        <f>SUM($D28:I28)</f>
        <v>630439</v>
      </c>
      <c r="Y28" s="47">
        <f>SUM($D28:J28)</f>
        <v>739148</v>
      </c>
      <c r="Z28" s="47">
        <f>SUM($D28:K28)</f>
        <v>842420</v>
      </c>
      <c r="AA28" s="47">
        <f>SUM($D28:L28)</f>
        <v>953954</v>
      </c>
      <c r="AB28" s="47">
        <f>SUM($D28:M28)</f>
        <v>1066570</v>
      </c>
      <c r="AC28" s="47">
        <f>SUM($D28:N28)</f>
        <v>1151258</v>
      </c>
      <c r="AD28" s="47">
        <f>SUM($D28:O28)</f>
        <v>1250405</v>
      </c>
    </row>
    <row r="29" spans="1:30" s="55" customFormat="1" ht="15" customHeight="1">
      <c r="A29" s="74" t="s">
        <v>78</v>
      </c>
      <c r="B29" s="76" t="s">
        <v>69</v>
      </c>
      <c r="D29" s="47">
        <f>+IBA!D$95</f>
        <v>8169</v>
      </c>
      <c r="E29" s="47">
        <f>+IBA!E$95</f>
        <v>9316</v>
      </c>
      <c r="F29" s="47">
        <f>+IBA!F$95</f>
        <v>9938</v>
      </c>
      <c r="G29" s="47">
        <f>+IBA!G$95</f>
        <v>8146</v>
      </c>
      <c r="H29" s="47">
        <f>+IBA!H$95</f>
        <v>8005</v>
      </c>
      <c r="I29" s="47">
        <f>+IBA!I$95</f>
        <v>7668</v>
      </c>
      <c r="J29" s="47">
        <f>+IBA!J$95</f>
        <v>8013</v>
      </c>
      <c r="K29" s="47">
        <f>+IBA!K$95</f>
        <v>7443</v>
      </c>
      <c r="L29" s="47">
        <f>+IBA!L$95</f>
        <v>7850</v>
      </c>
      <c r="M29" s="47">
        <f>+IBA!M$95</f>
        <v>7923</v>
      </c>
      <c r="N29" s="47">
        <f>+IBA!N$95</f>
        <v>6676</v>
      </c>
      <c r="O29" s="47">
        <f>+IBA!O$95</f>
        <v>6697</v>
      </c>
      <c r="P29" s="47">
        <f t="shared" si="2"/>
        <v>95844</v>
      </c>
      <c r="Q29" s="59"/>
      <c r="R29" s="59"/>
      <c r="S29" s="47">
        <f>SUM($D29:D29)</f>
        <v>8169</v>
      </c>
      <c r="T29" s="47">
        <f>SUM($D29:E29)</f>
        <v>17485</v>
      </c>
      <c r="U29" s="47">
        <f>SUM($D29:F29)</f>
        <v>27423</v>
      </c>
      <c r="V29" s="47">
        <f>SUM($D29:G29)</f>
        <v>35569</v>
      </c>
      <c r="W29" s="47">
        <f>SUM($D29:H29)</f>
        <v>43574</v>
      </c>
      <c r="X29" s="47">
        <f>SUM($D29:I29)</f>
        <v>51242</v>
      </c>
      <c r="Y29" s="47">
        <f>SUM($D29:J29)</f>
        <v>59255</v>
      </c>
      <c r="Z29" s="47">
        <f>SUM($D29:K29)</f>
        <v>66698</v>
      </c>
      <c r="AA29" s="47">
        <f>SUM($D29:L29)</f>
        <v>74548</v>
      </c>
      <c r="AB29" s="47">
        <f>SUM($D29:M29)</f>
        <v>82471</v>
      </c>
      <c r="AC29" s="47">
        <f>SUM($D29:N29)</f>
        <v>89147</v>
      </c>
      <c r="AD29" s="47">
        <f>SUM($D29:O29)</f>
        <v>95844</v>
      </c>
    </row>
    <row r="30" spans="1:30" s="55" customFormat="1" ht="15" customHeight="1">
      <c r="A30" s="74" t="s">
        <v>16</v>
      </c>
      <c r="B30" s="76" t="s">
        <v>69</v>
      </c>
      <c r="D30" s="47">
        <f>+SIBC!D$95</f>
        <v>4984</v>
      </c>
      <c r="E30" s="47">
        <f>+SIBC!E$95</f>
        <v>4486</v>
      </c>
      <c r="F30" s="47">
        <f>+SIBC!F$95</f>
        <v>4412</v>
      </c>
      <c r="G30" s="47">
        <f>+SIBC!G$95</f>
        <v>5414</v>
      </c>
      <c r="H30" s="47">
        <f>+SIBC!H$95</f>
        <v>5774</v>
      </c>
      <c r="I30" s="47">
        <f>+SIBC!I$95</f>
        <v>6222</v>
      </c>
      <c r="J30" s="47">
        <f>+SIBC!J$95</f>
        <v>6449</v>
      </c>
      <c r="K30" s="47">
        <f>+SIBC!K$95</f>
        <v>6383</v>
      </c>
      <c r="L30" s="47">
        <f>+SIBC!L$95</f>
        <v>6547</v>
      </c>
      <c r="M30" s="47">
        <f>+SIBC!M$95</f>
        <v>6148</v>
      </c>
      <c r="N30" s="47">
        <f>+SIBC!N$95</f>
        <v>4732</v>
      </c>
      <c r="O30" s="47">
        <f>+SIBC!O$95</f>
        <v>4440</v>
      </c>
      <c r="P30" s="47">
        <f t="shared" si="2"/>
        <v>65991</v>
      </c>
      <c r="Q30" s="60"/>
      <c r="R30" s="60"/>
      <c r="S30" s="47">
        <f>SUM($D30:D30)</f>
        <v>4984</v>
      </c>
      <c r="T30" s="47">
        <f>SUM($D30:E30)</f>
        <v>9470</v>
      </c>
      <c r="U30" s="47">
        <f>SUM($D30:F30)</f>
        <v>13882</v>
      </c>
      <c r="V30" s="47">
        <f>SUM($D30:G30)</f>
        <v>19296</v>
      </c>
      <c r="W30" s="47">
        <f>SUM($D30:H30)</f>
        <v>25070</v>
      </c>
      <c r="X30" s="47">
        <f>SUM($D30:I30)</f>
        <v>31292</v>
      </c>
      <c r="Y30" s="47">
        <f>SUM($D30:J30)</f>
        <v>37741</v>
      </c>
      <c r="Z30" s="47">
        <f>SUM($D30:K30)</f>
        <v>44124</v>
      </c>
      <c r="AA30" s="47">
        <f>SUM($D30:L30)</f>
        <v>50671</v>
      </c>
      <c r="AB30" s="47">
        <f>SUM($D30:M30)</f>
        <v>56819</v>
      </c>
      <c r="AC30" s="47">
        <f>SUM($D30:N30)</f>
        <v>61551</v>
      </c>
      <c r="AD30" s="47">
        <f>SUM($D30:O30)</f>
        <v>65991</v>
      </c>
    </row>
    <row r="31" spans="1:30" s="55" customFormat="1" ht="15" customHeight="1">
      <c r="A31" s="74" t="s">
        <v>17</v>
      </c>
      <c r="B31" s="76" t="s">
        <v>69</v>
      </c>
      <c r="D31" s="47">
        <f>+TIBA!D$95</f>
        <v>28840</v>
      </c>
      <c r="E31" s="47">
        <f>+TIBA!E$95</f>
        <v>28763</v>
      </c>
      <c r="F31" s="47">
        <f>+TIBA!F$95</f>
        <v>33272</v>
      </c>
      <c r="G31" s="47">
        <f>+TIBA!G$95</f>
        <v>34261</v>
      </c>
      <c r="H31" s="47">
        <f>+TIBA!H$95</f>
        <v>34192</v>
      </c>
      <c r="I31" s="47">
        <f>+TIBA!I$95</f>
        <v>32036</v>
      </c>
      <c r="J31" s="47">
        <f>+TIBA!J$95</f>
        <v>32810</v>
      </c>
      <c r="K31" s="47">
        <f>+TIBA!K$95</f>
        <v>30522</v>
      </c>
      <c r="L31" s="47">
        <f>+TIBA!L$95</f>
        <v>33189</v>
      </c>
      <c r="M31" s="47">
        <f>+TIBA!M$95</f>
        <v>34795</v>
      </c>
      <c r="N31" s="47">
        <f>+TIBA!N$95</f>
        <v>31773</v>
      </c>
      <c r="O31" s="47">
        <f>+TIBA!O$95</f>
        <v>28641</v>
      </c>
      <c r="P31" s="47">
        <f t="shared" si="2"/>
        <v>383094</v>
      </c>
      <c r="Q31" s="60"/>
      <c r="R31" s="60"/>
      <c r="S31" s="47">
        <f>SUM($D31:D31)</f>
        <v>28840</v>
      </c>
      <c r="T31" s="47">
        <f>SUM($D31:E31)</f>
        <v>57603</v>
      </c>
      <c r="U31" s="47">
        <f>SUM($D31:F31)</f>
        <v>90875</v>
      </c>
      <c r="V31" s="47">
        <f>SUM($D31:G31)</f>
        <v>125136</v>
      </c>
      <c r="W31" s="47">
        <f>SUM($D31:H31)</f>
        <v>159328</v>
      </c>
      <c r="X31" s="47">
        <f>SUM($D31:I31)</f>
        <v>191364</v>
      </c>
      <c r="Y31" s="47">
        <f>SUM($D31:J31)</f>
        <v>224174</v>
      </c>
      <c r="Z31" s="47">
        <f>SUM($D31:K31)</f>
        <v>254696</v>
      </c>
      <c r="AA31" s="47">
        <f>SUM($D31:L31)</f>
        <v>287885</v>
      </c>
      <c r="AB31" s="47">
        <f>SUM($D31:M31)</f>
        <v>322680</v>
      </c>
      <c r="AC31" s="47">
        <f>SUM($D31:N31)</f>
        <v>354453</v>
      </c>
      <c r="AD31" s="47">
        <f>SUM($D31:O31)</f>
        <v>383094</v>
      </c>
    </row>
    <row r="32" spans="1:30" s="55" customFormat="1" ht="15" customHeight="1">
      <c r="A32" s="74" t="s">
        <v>12</v>
      </c>
      <c r="B32" s="76" t="s">
        <v>69</v>
      </c>
      <c r="D32" s="47">
        <f>+LQB!D$95</f>
        <v>55648</v>
      </c>
      <c r="E32" s="47">
        <f>+LQB!E$95</f>
        <v>52664</v>
      </c>
      <c r="F32" s="47">
        <f>+LQB!F$95</f>
        <v>58434</v>
      </c>
      <c r="G32" s="47">
        <f>+LQB!G$95</f>
        <v>60906</v>
      </c>
      <c r="H32" s="47">
        <f>+LQB!H$95</f>
        <v>64200</v>
      </c>
      <c r="I32" s="47">
        <f>+LQB!I$95</f>
        <v>61082</v>
      </c>
      <c r="J32" s="47">
        <f>+LQB!J$95</f>
        <v>62128</v>
      </c>
      <c r="K32" s="47">
        <f>+LQB!K$95</f>
        <v>59872</v>
      </c>
      <c r="L32" s="47">
        <f>+LQB!L$95</f>
        <v>62092</v>
      </c>
      <c r="M32" s="47">
        <f>+LQB!M$95</f>
        <v>66078</v>
      </c>
      <c r="N32" s="47">
        <f>+LQB!N$95</f>
        <v>59804</v>
      </c>
      <c r="O32" s="47">
        <f>+LQB!O$95</f>
        <v>57680</v>
      </c>
      <c r="P32" s="47">
        <f t="shared" si="2"/>
        <v>720588</v>
      </c>
      <c r="Q32" s="60"/>
      <c r="R32" s="60"/>
      <c r="S32" s="47">
        <f>SUM($D32:D32)</f>
        <v>55648</v>
      </c>
      <c r="T32" s="47">
        <f>SUM($D32:E32)</f>
        <v>108312</v>
      </c>
      <c r="U32" s="47">
        <f>SUM($D32:F32)</f>
        <v>166746</v>
      </c>
      <c r="V32" s="47">
        <f>SUM($D32:G32)</f>
        <v>227652</v>
      </c>
      <c r="W32" s="47">
        <f>SUM($D32:H32)</f>
        <v>291852</v>
      </c>
      <c r="X32" s="47">
        <f>SUM($D32:I32)</f>
        <v>352934</v>
      </c>
      <c r="Y32" s="47">
        <f>SUM($D32:J32)</f>
        <v>415062</v>
      </c>
      <c r="Z32" s="47">
        <f>SUM($D32:K32)</f>
        <v>474934</v>
      </c>
      <c r="AA32" s="47">
        <f>SUM($D32:L32)</f>
        <v>537026</v>
      </c>
      <c r="AB32" s="47">
        <f>SUM($D32:M32)</f>
        <v>603104</v>
      </c>
      <c r="AC32" s="47">
        <f>SUM($D32:N32)</f>
        <v>662908</v>
      </c>
      <c r="AD32" s="47">
        <f>SUM($D32:O32)</f>
        <v>720588</v>
      </c>
    </row>
    <row r="33" spans="1:30" s="62" customFormat="1" ht="15" customHeight="1">
      <c r="A33" s="74" t="s">
        <v>15</v>
      </c>
      <c r="B33" s="76" t="s">
        <v>69</v>
      </c>
      <c r="C33" s="55"/>
      <c r="D33" s="47">
        <f>+RBW!D$95</f>
        <v>2</v>
      </c>
      <c r="E33" s="47">
        <f>+RBW!E$95</f>
        <v>5</v>
      </c>
      <c r="F33" s="47">
        <f>+RBW!F$95</f>
        <v>7</v>
      </c>
      <c r="G33" s="47">
        <f>+RBW!G$95</f>
        <v>17</v>
      </c>
      <c r="H33" s="47">
        <f>+RBW!H$95</f>
        <v>7</v>
      </c>
      <c r="I33" s="47">
        <f>+RBW!I$95</f>
        <v>8</v>
      </c>
      <c r="J33" s="47">
        <f>+RBW!J$95</f>
        <v>8</v>
      </c>
      <c r="K33" s="47">
        <f>+RBW!K$95</f>
        <v>31</v>
      </c>
      <c r="L33" s="47">
        <f>+RBW!L$95</f>
        <v>39</v>
      </c>
      <c r="M33" s="47">
        <f>+RBW!M$95</f>
        <v>33</v>
      </c>
      <c r="N33" s="47">
        <f>+RBW!N$95</f>
        <v>17</v>
      </c>
      <c r="O33" s="47">
        <f>+RBW!O$95</f>
        <v>12</v>
      </c>
      <c r="P33" s="47">
        <f t="shared" si="2"/>
        <v>186</v>
      </c>
      <c r="Q33" s="44"/>
      <c r="R33" s="44"/>
      <c r="S33" s="47">
        <f>SUM($D33:D33)</f>
        <v>2</v>
      </c>
      <c r="T33" s="47">
        <f>SUM($D33:E33)</f>
        <v>7</v>
      </c>
      <c r="U33" s="47">
        <f>SUM($D33:F33)</f>
        <v>14</v>
      </c>
      <c r="V33" s="47">
        <f>SUM($D33:G33)</f>
        <v>31</v>
      </c>
      <c r="W33" s="47">
        <f>SUM($D33:H33)</f>
        <v>38</v>
      </c>
      <c r="X33" s="47">
        <f>SUM($D33:I33)</f>
        <v>46</v>
      </c>
      <c r="Y33" s="47">
        <f>SUM($D33:J33)</f>
        <v>54</v>
      </c>
      <c r="Z33" s="47">
        <f>SUM($D33:K33)</f>
        <v>85</v>
      </c>
      <c r="AA33" s="47">
        <f>SUM($D33:L33)</f>
        <v>124</v>
      </c>
      <c r="AB33" s="47">
        <f>SUM($D33:M33)</f>
        <v>157</v>
      </c>
      <c r="AC33" s="47">
        <f>SUM($D33:N33)</f>
        <v>174</v>
      </c>
      <c r="AD33" s="47">
        <f>SUM($D33:O33)</f>
        <v>186</v>
      </c>
    </row>
    <row r="34" spans="1:30" s="55" customFormat="1" ht="15" customHeight="1">
      <c r="A34" s="74" t="s">
        <v>18</v>
      </c>
      <c r="B34" s="76" t="s">
        <v>69</v>
      </c>
      <c r="D34" s="47">
        <f>+WPB!D$95</f>
        <v>0</v>
      </c>
      <c r="E34" s="47">
        <f>+WPB!E$95</f>
        <v>0</v>
      </c>
      <c r="F34" s="47">
        <f>+WPB!F$95</f>
        <v>0</v>
      </c>
      <c r="G34" s="47">
        <f>+WPB!G$95</f>
        <v>0</v>
      </c>
      <c r="H34" s="47">
        <f>+WPB!H$95</f>
        <v>0</v>
      </c>
      <c r="I34" s="47">
        <f>+WPB!I$95</f>
        <v>0</v>
      </c>
      <c r="J34" s="47">
        <f>+WPB!J$95</f>
        <v>0</v>
      </c>
      <c r="K34" s="47">
        <f>+WPB!K$95</f>
        <v>0</v>
      </c>
      <c r="L34" s="47">
        <f>+WPB!L$95</f>
        <v>0</v>
      </c>
      <c r="M34" s="47">
        <f>+WPB!M$95</f>
        <v>0</v>
      </c>
      <c r="N34" s="47">
        <f>+WPB!N$95</f>
        <v>0</v>
      </c>
      <c r="O34" s="47">
        <f>+WPB!O$95</f>
        <v>0</v>
      </c>
      <c r="P34" s="47">
        <f t="shared" si="2"/>
        <v>0</v>
      </c>
      <c r="Q34" s="59"/>
      <c r="R34" s="59"/>
      <c r="S34" s="47">
        <f>SUM($D34:D34)</f>
        <v>0</v>
      </c>
      <c r="T34" s="47">
        <f>SUM($D34:E34)</f>
        <v>0</v>
      </c>
      <c r="U34" s="47">
        <f>SUM($D34:F34)</f>
        <v>0</v>
      </c>
      <c r="V34" s="47">
        <f>SUM($D34:G34)</f>
        <v>0</v>
      </c>
      <c r="W34" s="47">
        <f>SUM($D34:H34)</f>
        <v>0</v>
      </c>
      <c r="X34" s="47">
        <f>SUM($D34:I34)</f>
        <v>0</v>
      </c>
      <c r="Y34" s="47">
        <f>SUM($D34:J34)</f>
        <v>0</v>
      </c>
      <c r="Z34" s="47">
        <f>SUM($D34:K34)</f>
        <v>0</v>
      </c>
      <c r="AA34" s="47">
        <f>SUM($D34:L34)</f>
        <v>0</v>
      </c>
      <c r="AB34" s="47">
        <f>SUM($D34:M34)</f>
        <v>0</v>
      </c>
      <c r="AC34" s="47">
        <f>SUM($D34:N34)</f>
        <v>0</v>
      </c>
      <c r="AD34" s="47">
        <f>SUM($D34:O34)</f>
        <v>0</v>
      </c>
    </row>
    <row r="35" spans="1:30" s="55" customFormat="1" ht="15" customHeight="1">
      <c r="A35" s="74"/>
      <c r="B35" s="79" t="s">
        <v>9</v>
      </c>
      <c r="D35" s="56">
        <f t="shared" ref="D35:P35" si="3">SUM(D24:D34)</f>
        <v>517072</v>
      </c>
      <c r="E35" s="56">
        <f t="shared" si="3"/>
        <v>503928</v>
      </c>
      <c r="F35" s="56">
        <f t="shared" si="3"/>
        <v>553988</v>
      </c>
      <c r="G35" s="56">
        <f t="shared" si="3"/>
        <v>569125</v>
      </c>
      <c r="H35" s="56">
        <f t="shared" si="3"/>
        <v>589559</v>
      </c>
      <c r="I35" s="56">
        <f t="shared" si="3"/>
        <v>579289</v>
      </c>
      <c r="J35" s="56">
        <f t="shared" si="3"/>
        <v>561733</v>
      </c>
      <c r="K35" s="56">
        <f t="shared" si="3"/>
        <v>547919</v>
      </c>
      <c r="L35" s="56">
        <f t="shared" si="3"/>
        <v>588938</v>
      </c>
      <c r="M35" s="56">
        <f t="shared" si="3"/>
        <v>609205</v>
      </c>
      <c r="N35" s="56">
        <f t="shared" si="3"/>
        <v>536917</v>
      </c>
      <c r="O35" s="56">
        <f t="shared" si="3"/>
        <v>521312</v>
      </c>
      <c r="P35" s="56">
        <f t="shared" si="3"/>
        <v>6678985</v>
      </c>
      <c r="Q35" s="60"/>
      <c r="R35" s="60"/>
      <c r="S35" s="47">
        <f>SUM($D35:D35)</f>
        <v>517072</v>
      </c>
      <c r="T35" s="47">
        <f>SUM($D35:E35)</f>
        <v>1021000</v>
      </c>
      <c r="U35" s="47">
        <f>SUM($D35:F35)</f>
        <v>1574988</v>
      </c>
      <c r="V35" s="47">
        <f>SUM($D35:G35)</f>
        <v>2144113</v>
      </c>
      <c r="W35" s="47">
        <f>SUM($D35:H35)</f>
        <v>2733672</v>
      </c>
      <c r="X35" s="47">
        <f>SUM($D35:I35)</f>
        <v>3312961</v>
      </c>
      <c r="Y35" s="47">
        <f>SUM($D35:J35)</f>
        <v>3874694</v>
      </c>
      <c r="Z35" s="47">
        <f>SUM($D35:K35)</f>
        <v>4422613</v>
      </c>
      <c r="AA35" s="47">
        <f>SUM($D35:L35)</f>
        <v>5011551</v>
      </c>
      <c r="AB35" s="47">
        <f>SUM($D35:M35)</f>
        <v>5620756</v>
      </c>
      <c r="AC35" s="47">
        <f>SUM($D35:N35)</f>
        <v>6157673</v>
      </c>
      <c r="AD35" s="47">
        <f>SUM($D35:O35)</f>
        <v>6678985</v>
      </c>
    </row>
    <row r="36" spans="1:30" s="62" customFormat="1" ht="15" customHeight="1">
      <c r="A36" s="42"/>
      <c r="B36" s="78"/>
      <c r="C36" s="44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4"/>
      <c r="R36" s="44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</row>
    <row r="37" spans="1:30" s="55" customFormat="1" ht="15" customHeight="1">
      <c r="A37" s="74" t="s">
        <v>5</v>
      </c>
      <c r="B37" s="76" t="s">
        <v>8</v>
      </c>
      <c r="C37" s="46"/>
      <c r="D37" s="47">
        <f>+AMB!D$109</f>
        <v>0</v>
      </c>
      <c r="E37" s="47">
        <f>+AMB!E$109</f>
        <v>0</v>
      </c>
      <c r="F37" s="47">
        <f>+AMB!F$109</f>
        <v>0</v>
      </c>
      <c r="G37" s="47">
        <f>+AMB!G$109</f>
        <v>0</v>
      </c>
      <c r="H37" s="47">
        <f>+AMB!H$109</f>
        <v>0</v>
      </c>
      <c r="I37" s="47">
        <f>+AMB!I$109</f>
        <v>0</v>
      </c>
      <c r="J37" s="47">
        <f>+AMB!J$109</f>
        <v>0</v>
      </c>
      <c r="K37" s="47">
        <f>+AMB!K$109</f>
        <v>0</v>
      </c>
      <c r="L37" s="47">
        <f>+AMB!L$109</f>
        <v>0</v>
      </c>
      <c r="M37" s="47">
        <f>+AMB!M$109</f>
        <v>0</v>
      </c>
      <c r="N37" s="47">
        <f>+AMB!N$109</f>
        <v>0</v>
      </c>
      <c r="O37" s="47">
        <f>+AMB!O$109</f>
        <v>0</v>
      </c>
      <c r="P37" s="47">
        <f t="shared" ref="P37:P47" si="4">SUM(D37:O37)</f>
        <v>0</v>
      </c>
      <c r="Q37" s="59"/>
      <c r="R37" s="59"/>
      <c r="S37" s="47">
        <f>SUM($D37:D37)</f>
        <v>0</v>
      </c>
      <c r="T37" s="47">
        <f>SUM($D37:E37)</f>
        <v>0</v>
      </c>
      <c r="U37" s="47">
        <f>SUM($D37:F37)</f>
        <v>0</v>
      </c>
      <c r="V37" s="47">
        <f>SUM($D37:G37)</f>
        <v>0</v>
      </c>
      <c r="W37" s="47">
        <f>SUM($D37:H37)</f>
        <v>0</v>
      </c>
      <c r="X37" s="47">
        <f>SUM($D37:I37)</f>
        <v>0</v>
      </c>
      <c r="Y37" s="47">
        <f>SUM($D37:J37)</f>
        <v>0</v>
      </c>
      <c r="Z37" s="47">
        <f>SUM($D37:K37)</f>
        <v>0</v>
      </c>
      <c r="AA37" s="47">
        <f>SUM($D37:L37)</f>
        <v>0</v>
      </c>
      <c r="AB37" s="47">
        <f>SUM($D37:M37)</f>
        <v>0</v>
      </c>
      <c r="AC37" s="47">
        <f>SUM($D37:N37)</f>
        <v>0</v>
      </c>
      <c r="AD37" s="47">
        <f>SUM($D37:O37)</f>
        <v>0</v>
      </c>
    </row>
    <row r="38" spans="1:30" s="55" customFormat="1" ht="15" customHeight="1">
      <c r="A38" s="74" t="s">
        <v>10</v>
      </c>
      <c r="B38" s="76" t="s">
        <v>8</v>
      </c>
      <c r="D38" s="47">
        <f>+BWB!D$108</f>
        <v>364</v>
      </c>
      <c r="E38" s="47">
        <f>+BWB!E$108</f>
        <v>300</v>
      </c>
      <c r="F38" s="47">
        <f>+BWB!F$108</f>
        <v>403</v>
      </c>
      <c r="G38" s="47">
        <f>+BWB!G$108</f>
        <v>458</v>
      </c>
      <c r="H38" s="47">
        <f>+BWB!H$108</f>
        <v>637</v>
      </c>
      <c r="I38" s="47">
        <f>+BWB!I$108</f>
        <v>664</v>
      </c>
      <c r="J38" s="47">
        <f>+BWB!J$108</f>
        <v>741</v>
      </c>
      <c r="K38" s="47">
        <f>+BWB!K$108</f>
        <v>841</v>
      </c>
      <c r="L38" s="47">
        <f>+BWB!L$108</f>
        <v>737</v>
      </c>
      <c r="M38" s="47">
        <f>+BWB!M$108</f>
        <v>710</v>
      </c>
      <c r="N38" s="47">
        <f>+BWB!N$108</f>
        <v>663</v>
      </c>
      <c r="O38" s="47">
        <f>+BWB!O$108</f>
        <v>353</v>
      </c>
      <c r="P38" s="47">
        <f t="shared" si="4"/>
        <v>6871</v>
      </c>
      <c r="Q38" s="60"/>
      <c r="R38" s="60"/>
      <c r="S38" s="47">
        <f>SUM($D38:D38)</f>
        <v>364</v>
      </c>
      <c r="T38" s="47">
        <f>SUM($D38:E38)</f>
        <v>664</v>
      </c>
      <c r="U38" s="47">
        <f>SUM($D38:F38)</f>
        <v>1067</v>
      </c>
      <c r="V38" s="47">
        <f>SUM($D38:G38)</f>
        <v>1525</v>
      </c>
      <c r="W38" s="47">
        <f>SUM($D38:H38)</f>
        <v>2162</v>
      </c>
      <c r="X38" s="47">
        <f>SUM($D38:I38)</f>
        <v>2826</v>
      </c>
      <c r="Y38" s="47">
        <f>SUM($D38:J38)</f>
        <v>3567</v>
      </c>
      <c r="Z38" s="47">
        <f>SUM($D38:K38)</f>
        <v>4408</v>
      </c>
      <c r="AA38" s="47">
        <f>SUM($D38:L38)</f>
        <v>5145</v>
      </c>
      <c r="AB38" s="47">
        <f>SUM($D38:M38)</f>
        <v>5855</v>
      </c>
      <c r="AC38" s="47">
        <f>SUM($D38:N38)</f>
        <v>6518</v>
      </c>
      <c r="AD38" s="47">
        <f>SUM($D38:O38)</f>
        <v>6871</v>
      </c>
    </row>
    <row r="39" spans="1:30" s="55" customFormat="1" ht="15" customHeight="1">
      <c r="A39" s="74" t="s">
        <v>11</v>
      </c>
      <c r="B39" s="76" t="s">
        <v>8</v>
      </c>
      <c r="D39" s="47">
        <f>+DWT!D$109</f>
        <v>3909</v>
      </c>
      <c r="E39" s="47">
        <f>+DWT!E$109</f>
        <v>3021</v>
      </c>
      <c r="F39" s="47">
        <f>+DWT!F$109</f>
        <v>3656</v>
      </c>
      <c r="G39" s="47">
        <f>+DWT!G$109</f>
        <v>3431</v>
      </c>
      <c r="H39" s="47">
        <f>+DWT!H$109</f>
        <v>3783</v>
      </c>
      <c r="I39" s="47">
        <f>+DWT!I$109</f>
        <v>3901</v>
      </c>
      <c r="J39" s="47">
        <f>+DWT!J$109</f>
        <v>3836</v>
      </c>
      <c r="K39" s="47">
        <f>+DWT!K$109</f>
        <v>4182</v>
      </c>
      <c r="L39" s="47">
        <f>+DWT!L$109</f>
        <v>3721</v>
      </c>
      <c r="M39" s="47">
        <f>+DWT!M$109</f>
        <v>3749</v>
      </c>
      <c r="N39" s="47">
        <f>+DWT!N$109</f>
        <v>2063</v>
      </c>
      <c r="O39" s="47">
        <f>+DWT!O$109</f>
        <v>3279</v>
      </c>
      <c r="P39" s="47">
        <f t="shared" si="4"/>
        <v>42531</v>
      </c>
      <c r="Q39" s="60"/>
      <c r="R39" s="60"/>
      <c r="S39" s="47">
        <f>SUM($D39:D39)</f>
        <v>3909</v>
      </c>
      <c r="T39" s="47">
        <f>SUM($D39:E39)</f>
        <v>6930</v>
      </c>
      <c r="U39" s="47">
        <f>SUM($D39:F39)</f>
        <v>10586</v>
      </c>
      <c r="V39" s="47">
        <f>SUM($D39:G39)</f>
        <v>14017</v>
      </c>
      <c r="W39" s="47">
        <f>SUM($D39:H39)</f>
        <v>17800</v>
      </c>
      <c r="X39" s="47">
        <f>SUM($D39:I39)</f>
        <v>21701</v>
      </c>
      <c r="Y39" s="47">
        <f>SUM($D39:J39)</f>
        <v>25537</v>
      </c>
      <c r="Z39" s="47">
        <f>SUM($D39:K39)</f>
        <v>29719</v>
      </c>
      <c r="AA39" s="47">
        <f>SUM($D39:L39)</f>
        <v>33440</v>
      </c>
      <c r="AB39" s="47">
        <f>SUM($D39:M39)</f>
        <v>37189</v>
      </c>
      <c r="AC39" s="47">
        <f>SUM($D39:N39)</f>
        <v>39252</v>
      </c>
      <c r="AD39" s="47">
        <f>SUM($D39:O39)</f>
        <v>42531</v>
      </c>
    </row>
    <row r="40" spans="1:30" s="55" customFormat="1" ht="15" customHeight="1">
      <c r="A40" s="74" t="s">
        <v>13</v>
      </c>
      <c r="B40" s="76" t="s">
        <v>8</v>
      </c>
      <c r="D40" s="47">
        <f>+OGB!D$109</f>
        <v>24</v>
      </c>
      <c r="E40" s="47">
        <f>+OGB!E$109</f>
        <v>32</v>
      </c>
      <c r="F40" s="47">
        <f>+OGB!F$109</f>
        <v>10</v>
      </c>
      <c r="G40" s="47">
        <f>+OGB!G$109</f>
        <v>15</v>
      </c>
      <c r="H40" s="47">
        <f>+OGB!H$109</f>
        <v>46</v>
      </c>
      <c r="I40" s="47">
        <f>+OGB!I$109</f>
        <v>55</v>
      </c>
      <c r="J40" s="47">
        <f>+OGB!J$109</f>
        <v>39</v>
      </c>
      <c r="K40" s="47">
        <f>+OGB!K$109</f>
        <v>28</v>
      </c>
      <c r="L40" s="47">
        <f>+OGB!L$109</f>
        <v>5</v>
      </c>
      <c r="M40" s="47">
        <f>+OGB!M$109</f>
        <v>32</v>
      </c>
      <c r="N40" s="47">
        <f>+OGB!N$109</f>
        <v>51</v>
      </c>
      <c r="O40" s="47">
        <f>+OGB!O$109</f>
        <v>26</v>
      </c>
      <c r="P40" s="47">
        <f t="shared" si="4"/>
        <v>363</v>
      </c>
      <c r="Q40" s="60"/>
      <c r="R40" s="60"/>
      <c r="S40" s="47">
        <f>SUM($D40:D40)</f>
        <v>24</v>
      </c>
      <c r="T40" s="47">
        <f>SUM($D40:E40)</f>
        <v>56</v>
      </c>
      <c r="U40" s="47">
        <f>SUM($D40:F40)</f>
        <v>66</v>
      </c>
      <c r="V40" s="47">
        <f>SUM($D40:G40)</f>
        <v>81</v>
      </c>
      <c r="W40" s="47">
        <f>SUM($D40:H40)</f>
        <v>127</v>
      </c>
      <c r="X40" s="47">
        <f>SUM($D40:I40)</f>
        <v>182</v>
      </c>
      <c r="Y40" s="47">
        <f>SUM($D40:J40)</f>
        <v>221</v>
      </c>
      <c r="Z40" s="47">
        <f>SUM($D40:K40)</f>
        <v>249</v>
      </c>
      <c r="AA40" s="47">
        <f>SUM($D40:L40)</f>
        <v>254</v>
      </c>
      <c r="AB40" s="47">
        <f>SUM($D40:M40)</f>
        <v>286</v>
      </c>
      <c r="AC40" s="47">
        <f>SUM($D40:N40)</f>
        <v>337</v>
      </c>
      <c r="AD40" s="47">
        <f>SUM($D40:O40)</f>
        <v>363</v>
      </c>
    </row>
    <row r="41" spans="1:30" s="62" customFormat="1" ht="15" customHeight="1">
      <c r="A41" s="74" t="s">
        <v>14</v>
      </c>
      <c r="B41" s="76" t="s">
        <v>8</v>
      </c>
      <c r="C41" s="55"/>
      <c r="D41" s="47">
        <f>+PB!D$109</f>
        <v>2086</v>
      </c>
      <c r="E41" s="47">
        <f>+PB!E$109</f>
        <v>2052</v>
      </c>
      <c r="F41" s="47">
        <f>+PB!F$109</f>
        <v>2114</v>
      </c>
      <c r="G41" s="47">
        <f>+PB!G$109</f>
        <v>2132</v>
      </c>
      <c r="H41" s="47">
        <f>+PB!H$109</f>
        <v>2452</v>
      </c>
      <c r="I41" s="47">
        <f>+PB!I$109</f>
        <v>2066</v>
      </c>
      <c r="J41" s="47">
        <f>+PB!J$109</f>
        <v>2534</v>
      </c>
      <c r="K41" s="47">
        <f>+PB!K$109</f>
        <v>2708</v>
      </c>
      <c r="L41" s="47">
        <f>+PB!L$109</f>
        <v>2334</v>
      </c>
      <c r="M41" s="47">
        <f>+PB!M$109</f>
        <v>2536</v>
      </c>
      <c r="N41" s="47">
        <f>+PB!N$109</f>
        <v>2172</v>
      </c>
      <c r="O41" s="47">
        <f>+PB!O$109</f>
        <v>2054</v>
      </c>
      <c r="P41" s="47">
        <f t="shared" si="4"/>
        <v>27240</v>
      </c>
      <c r="Q41" s="44"/>
      <c r="R41" s="44"/>
      <c r="S41" s="47">
        <f>SUM($D41:D41)</f>
        <v>2086</v>
      </c>
      <c r="T41" s="47">
        <f>SUM($D41:E41)</f>
        <v>4138</v>
      </c>
      <c r="U41" s="47">
        <f>SUM($D41:F41)</f>
        <v>6252</v>
      </c>
      <c r="V41" s="47">
        <f>SUM($D41:G41)</f>
        <v>8384</v>
      </c>
      <c r="W41" s="47">
        <f>SUM($D41:H41)</f>
        <v>10836</v>
      </c>
      <c r="X41" s="47">
        <f>SUM($D41:I41)</f>
        <v>12902</v>
      </c>
      <c r="Y41" s="47">
        <f>SUM($D41:J41)</f>
        <v>15436</v>
      </c>
      <c r="Z41" s="47">
        <f>SUM($D41:K41)</f>
        <v>18144</v>
      </c>
      <c r="AA41" s="47">
        <f>SUM($D41:L41)</f>
        <v>20478</v>
      </c>
      <c r="AB41" s="47">
        <f>SUM($D41:M41)</f>
        <v>23014</v>
      </c>
      <c r="AC41" s="47">
        <f>SUM($D41:N41)</f>
        <v>25186</v>
      </c>
      <c r="AD41" s="47">
        <f>SUM($D41:O41)</f>
        <v>27240</v>
      </c>
    </row>
    <row r="42" spans="1:30" s="55" customFormat="1" ht="15" customHeight="1">
      <c r="A42" s="74" t="s">
        <v>78</v>
      </c>
      <c r="B42" s="76" t="s">
        <v>8</v>
      </c>
      <c r="D42" s="47">
        <f>+IBA!D$109</f>
        <v>998</v>
      </c>
      <c r="E42" s="47">
        <f>+IBA!E$109</f>
        <v>1193</v>
      </c>
      <c r="F42" s="47">
        <f>+IBA!F$109</f>
        <v>1181</v>
      </c>
      <c r="G42" s="47">
        <f>+IBA!G$109</f>
        <v>1058</v>
      </c>
      <c r="H42" s="47">
        <f>+IBA!H$109</f>
        <v>3637</v>
      </c>
      <c r="I42" s="47">
        <f>+IBA!I$109</f>
        <v>6624</v>
      </c>
      <c r="J42" s="47">
        <f>+IBA!J$109</f>
        <v>8302</v>
      </c>
      <c r="K42" s="47">
        <f>+IBA!K$109</f>
        <v>9699</v>
      </c>
      <c r="L42" s="47">
        <f>+IBA!L$109</f>
        <v>5442</v>
      </c>
      <c r="M42" s="47">
        <f>+IBA!M$109</f>
        <v>2756</v>
      </c>
      <c r="N42" s="47">
        <f>+IBA!N$109</f>
        <v>1025</v>
      </c>
      <c r="O42" s="47">
        <f>+IBA!O$109</f>
        <v>665</v>
      </c>
      <c r="P42" s="47">
        <f t="shared" si="4"/>
        <v>42580</v>
      </c>
      <c r="Q42" s="59"/>
      <c r="R42" s="59"/>
      <c r="S42" s="47">
        <f>SUM($D42:D42)</f>
        <v>998</v>
      </c>
      <c r="T42" s="47">
        <f>SUM($D42:E42)</f>
        <v>2191</v>
      </c>
      <c r="U42" s="47">
        <f>SUM($D42:F42)</f>
        <v>3372</v>
      </c>
      <c r="V42" s="47">
        <f>SUM($D42:G42)</f>
        <v>4430</v>
      </c>
      <c r="W42" s="47">
        <f>SUM($D42:H42)</f>
        <v>8067</v>
      </c>
      <c r="X42" s="47">
        <f>SUM($D42:I42)</f>
        <v>14691</v>
      </c>
      <c r="Y42" s="47">
        <f>SUM($D42:J42)</f>
        <v>22993</v>
      </c>
      <c r="Z42" s="47">
        <f>SUM($D42:K42)</f>
        <v>32692</v>
      </c>
      <c r="AA42" s="47">
        <f>SUM($D42:L42)</f>
        <v>38134</v>
      </c>
      <c r="AB42" s="47">
        <f>SUM($D42:M42)</f>
        <v>40890</v>
      </c>
      <c r="AC42" s="47">
        <f>SUM($D42:N42)</f>
        <v>41915</v>
      </c>
      <c r="AD42" s="47">
        <f>SUM($D42:O42)</f>
        <v>42580</v>
      </c>
    </row>
    <row r="43" spans="1:30" s="55" customFormat="1" ht="15" customHeight="1">
      <c r="A43" s="74" t="s">
        <v>16</v>
      </c>
      <c r="B43" s="76" t="s">
        <v>8</v>
      </c>
      <c r="D43" s="47">
        <f>+SIBC!D$109</f>
        <v>0</v>
      </c>
      <c r="E43" s="47">
        <f>+SIBC!E$109</f>
        <v>0</v>
      </c>
      <c r="F43" s="47">
        <f>+SIBC!F$109</f>
        <v>0</v>
      </c>
      <c r="G43" s="47">
        <f>+SIBC!G$109</f>
        <v>0</v>
      </c>
      <c r="H43" s="47">
        <f>+SIBC!H$109</f>
        <v>0</v>
      </c>
      <c r="I43" s="47">
        <f>+SIBC!I$109</f>
        <v>0</v>
      </c>
      <c r="J43" s="47">
        <f>+SIBC!J$109</f>
        <v>0</v>
      </c>
      <c r="K43" s="47">
        <f>+SIBC!K$109</f>
        <v>0</v>
      </c>
      <c r="L43" s="47">
        <f>+SIBC!L$109</f>
        <v>0</v>
      </c>
      <c r="M43" s="47">
        <f>+SIBC!M$109</f>
        <v>0</v>
      </c>
      <c r="N43" s="47">
        <f>+SIBC!N$109</f>
        <v>0</v>
      </c>
      <c r="O43" s="47">
        <f>+SIBC!O$109</f>
        <v>0</v>
      </c>
      <c r="P43" s="47">
        <f t="shared" si="4"/>
        <v>0</v>
      </c>
      <c r="Q43" s="60"/>
      <c r="R43" s="60"/>
      <c r="S43" s="47">
        <f>SUM($D43:D43)</f>
        <v>0</v>
      </c>
      <c r="T43" s="47">
        <f>SUM($D43:E43)</f>
        <v>0</v>
      </c>
      <c r="U43" s="47">
        <f>SUM($D43:F43)</f>
        <v>0</v>
      </c>
      <c r="V43" s="47">
        <f>SUM($D43:G43)</f>
        <v>0</v>
      </c>
      <c r="W43" s="47">
        <f>SUM($D43:H43)</f>
        <v>0</v>
      </c>
      <c r="X43" s="47">
        <f>SUM($D43:I43)</f>
        <v>0</v>
      </c>
      <c r="Y43" s="47">
        <f>SUM($D43:J43)</f>
        <v>0</v>
      </c>
      <c r="Z43" s="47">
        <f>SUM($D43:K43)</f>
        <v>0</v>
      </c>
      <c r="AA43" s="47">
        <f>SUM($D43:L43)</f>
        <v>0</v>
      </c>
      <c r="AB43" s="47">
        <f>SUM($D43:M43)</f>
        <v>0</v>
      </c>
      <c r="AC43" s="47">
        <f>SUM($D43:N43)</f>
        <v>0</v>
      </c>
      <c r="AD43" s="47">
        <f>SUM($D43:O43)</f>
        <v>0</v>
      </c>
    </row>
    <row r="44" spans="1:30" s="55" customFormat="1" ht="15" customHeight="1">
      <c r="A44" s="74" t="s">
        <v>17</v>
      </c>
      <c r="B44" s="76" t="s">
        <v>8</v>
      </c>
      <c r="D44" s="47">
        <f>+TIBA!D$109</f>
        <v>0</v>
      </c>
      <c r="E44" s="47">
        <f>+TIBA!E$109</f>
        <v>0</v>
      </c>
      <c r="F44" s="47">
        <f>+TIBA!F$109</f>
        <v>0</v>
      </c>
      <c r="G44" s="47">
        <f>+TIBA!G$109</f>
        <v>0</v>
      </c>
      <c r="H44" s="47">
        <f>+TIBA!H$109</f>
        <v>0</v>
      </c>
      <c r="I44" s="47">
        <f>+TIBA!I$109</f>
        <v>0</v>
      </c>
      <c r="J44" s="47">
        <f>+TIBA!J$109</f>
        <v>0</v>
      </c>
      <c r="K44" s="47">
        <f>+TIBA!K$109</f>
        <v>0</v>
      </c>
      <c r="L44" s="47">
        <f>+TIBA!L$109</f>
        <v>0</v>
      </c>
      <c r="M44" s="47">
        <f>+TIBA!M$109</f>
        <v>0</v>
      </c>
      <c r="N44" s="47">
        <f>+TIBA!N$109</f>
        <v>0</v>
      </c>
      <c r="O44" s="47">
        <f>+TIBA!O$109</f>
        <v>0</v>
      </c>
      <c r="P44" s="47">
        <f t="shared" si="4"/>
        <v>0</v>
      </c>
      <c r="Q44" s="60"/>
      <c r="R44" s="60"/>
      <c r="S44" s="47">
        <f>SUM($D44:D44)</f>
        <v>0</v>
      </c>
      <c r="T44" s="47">
        <f>SUM($D44:E44)</f>
        <v>0</v>
      </c>
      <c r="U44" s="47">
        <f>SUM($D44:F44)</f>
        <v>0</v>
      </c>
      <c r="V44" s="47">
        <f>SUM($D44:G44)</f>
        <v>0</v>
      </c>
      <c r="W44" s="47">
        <f>SUM($D44:H44)</f>
        <v>0</v>
      </c>
      <c r="X44" s="47">
        <f>SUM($D44:I44)</f>
        <v>0</v>
      </c>
      <c r="Y44" s="47">
        <f>SUM($D44:J44)</f>
        <v>0</v>
      </c>
      <c r="Z44" s="47">
        <f>SUM($D44:K44)</f>
        <v>0</v>
      </c>
      <c r="AA44" s="47">
        <f>SUM($D44:L44)</f>
        <v>0</v>
      </c>
      <c r="AB44" s="47">
        <f>SUM($D44:M44)</f>
        <v>0</v>
      </c>
      <c r="AC44" s="47">
        <f>SUM($D44:N44)</f>
        <v>0</v>
      </c>
      <c r="AD44" s="47">
        <f>SUM($D44:O44)</f>
        <v>0</v>
      </c>
    </row>
    <row r="45" spans="1:30" s="55" customFormat="1" ht="15" customHeight="1">
      <c r="A45" s="74" t="s">
        <v>12</v>
      </c>
      <c r="B45" s="76" t="s">
        <v>8</v>
      </c>
      <c r="D45" s="47">
        <f>+LQB!D$109</f>
        <v>314</v>
      </c>
      <c r="E45" s="47">
        <f>+LQB!E$109</f>
        <v>344</v>
      </c>
      <c r="F45" s="47">
        <f>+LQB!F$109</f>
        <v>386</v>
      </c>
      <c r="G45" s="47">
        <f>+LQB!G$109</f>
        <v>772</v>
      </c>
      <c r="H45" s="47">
        <f>+LQB!H$109</f>
        <v>852</v>
      </c>
      <c r="I45" s="47">
        <f>+LQB!I$109</f>
        <v>642</v>
      </c>
      <c r="J45" s="47">
        <f>+LQB!J$109</f>
        <v>1052</v>
      </c>
      <c r="K45" s="47">
        <f>+LQB!K$109</f>
        <v>1170</v>
      </c>
      <c r="L45" s="47">
        <f>+LQB!L$109</f>
        <v>862</v>
      </c>
      <c r="M45" s="47">
        <f>+LQB!M$109</f>
        <v>830</v>
      </c>
      <c r="N45" s="47">
        <f>+LQB!N$109</f>
        <v>618</v>
      </c>
      <c r="O45" s="47">
        <f>+LQB!O$109</f>
        <v>490</v>
      </c>
      <c r="P45" s="47">
        <f t="shared" si="4"/>
        <v>8332</v>
      </c>
      <c r="Q45" s="60"/>
      <c r="R45" s="60"/>
      <c r="S45" s="47">
        <f>SUM($D45:D45)</f>
        <v>314</v>
      </c>
      <c r="T45" s="47">
        <f>SUM($D45:E45)</f>
        <v>658</v>
      </c>
      <c r="U45" s="47">
        <f>SUM($D45:F45)</f>
        <v>1044</v>
      </c>
      <c r="V45" s="47">
        <f>SUM($D45:G45)</f>
        <v>1816</v>
      </c>
      <c r="W45" s="47">
        <f>SUM($D45:H45)</f>
        <v>2668</v>
      </c>
      <c r="X45" s="47">
        <f>SUM($D45:I45)</f>
        <v>3310</v>
      </c>
      <c r="Y45" s="47">
        <f>SUM($D45:J45)</f>
        <v>4362</v>
      </c>
      <c r="Z45" s="47">
        <f>SUM($D45:K45)</f>
        <v>5532</v>
      </c>
      <c r="AA45" s="47">
        <f>SUM($D45:L45)</f>
        <v>6394</v>
      </c>
      <c r="AB45" s="47">
        <f>SUM($D45:M45)</f>
        <v>7224</v>
      </c>
      <c r="AC45" s="47">
        <f>SUM($D45:N45)</f>
        <v>7842</v>
      </c>
      <c r="AD45" s="47">
        <f>SUM($D45:O45)</f>
        <v>8332</v>
      </c>
    </row>
    <row r="46" spans="1:30" s="62" customFormat="1" ht="15" customHeight="1">
      <c r="A46" s="74" t="s">
        <v>15</v>
      </c>
      <c r="B46" s="76" t="s">
        <v>8</v>
      </c>
      <c r="C46" s="55"/>
      <c r="D46" s="47">
        <f>+RBW!D$109</f>
        <v>602</v>
      </c>
      <c r="E46" s="47">
        <f>+RBW!E$109</f>
        <v>588</v>
      </c>
      <c r="F46" s="47">
        <f>+RBW!F$109</f>
        <v>836</v>
      </c>
      <c r="G46" s="47">
        <f>+RBW!G$109</f>
        <v>1584</v>
      </c>
      <c r="H46" s="47">
        <f>+RBW!H$109</f>
        <v>2922</v>
      </c>
      <c r="I46" s="47">
        <f>+RBW!I$109</f>
        <v>3370</v>
      </c>
      <c r="J46" s="47">
        <f>+RBW!J$109</f>
        <v>3412</v>
      </c>
      <c r="K46" s="47">
        <f>+RBW!K$109</f>
        <v>4446</v>
      </c>
      <c r="L46" s="47">
        <f>+RBW!L$109</f>
        <v>2798</v>
      </c>
      <c r="M46" s="47">
        <f>+RBW!M$109</f>
        <v>2178</v>
      </c>
      <c r="N46" s="47">
        <f>+RBW!N$109</f>
        <v>608</v>
      </c>
      <c r="O46" s="47">
        <f>+RBW!O$109</f>
        <v>624</v>
      </c>
      <c r="P46" s="47">
        <f t="shared" si="4"/>
        <v>23968</v>
      </c>
      <c r="Q46" s="44"/>
      <c r="R46" s="44"/>
      <c r="S46" s="47">
        <f>SUM($D46:D46)</f>
        <v>602</v>
      </c>
      <c r="T46" s="47">
        <f>SUM($D46:E46)</f>
        <v>1190</v>
      </c>
      <c r="U46" s="47">
        <f>SUM($D46:F46)</f>
        <v>2026</v>
      </c>
      <c r="V46" s="47">
        <f>SUM($D46:G46)</f>
        <v>3610</v>
      </c>
      <c r="W46" s="47">
        <f>SUM($D46:H46)</f>
        <v>6532</v>
      </c>
      <c r="X46" s="47">
        <f>SUM($D46:I46)</f>
        <v>9902</v>
      </c>
      <c r="Y46" s="47">
        <f>SUM($D46:J46)</f>
        <v>13314</v>
      </c>
      <c r="Z46" s="47">
        <f>SUM($D46:K46)</f>
        <v>17760</v>
      </c>
      <c r="AA46" s="47">
        <f>SUM($D46:L46)</f>
        <v>20558</v>
      </c>
      <c r="AB46" s="47">
        <f>SUM($D46:M46)</f>
        <v>22736</v>
      </c>
      <c r="AC46" s="47">
        <f>SUM($D46:N46)</f>
        <v>23344</v>
      </c>
      <c r="AD46" s="47">
        <f>SUM($D46:O46)</f>
        <v>23968</v>
      </c>
    </row>
    <row r="47" spans="1:30" s="55" customFormat="1" ht="15" customHeight="1">
      <c r="A47" s="74" t="s">
        <v>18</v>
      </c>
      <c r="B47" s="76" t="s">
        <v>8</v>
      </c>
      <c r="D47" s="47">
        <f>+WPB!D$109</f>
        <v>0</v>
      </c>
      <c r="E47" s="47">
        <f>+WPB!E$109</f>
        <v>0</v>
      </c>
      <c r="F47" s="47">
        <f>+WPB!F$109</f>
        <v>0</v>
      </c>
      <c r="G47" s="47">
        <f>+WPB!G$109</f>
        <v>0</v>
      </c>
      <c r="H47" s="47">
        <f>+WPB!H$109</f>
        <v>0</v>
      </c>
      <c r="I47" s="47">
        <f>+WPB!I$109</f>
        <v>0</v>
      </c>
      <c r="J47" s="47">
        <f>+WPB!J$109</f>
        <v>0</v>
      </c>
      <c r="K47" s="47">
        <f>+WPB!K$109</f>
        <v>0</v>
      </c>
      <c r="L47" s="47">
        <f>+WPB!L$109</f>
        <v>0</v>
      </c>
      <c r="M47" s="47">
        <f>+WPB!M$109</f>
        <v>0</v>
      </c>
      <c r="N47" s="47">
        <f>+WPB!N$109</f>
        <v>0</v>
      </c>
      <c r="O47" s="47">
        <f>+WPB!O$109</f>
        <v>0</v>
      </c>
      <c r="P47" s="47">
        <f t="shared" si="4"/>
        <v>0</v>
      </c>
      <c r="Q47" s="59"/>
      <c r="R47" s="59"/>
      <c r="S47" s="47">
        <f>SUM($D47:D47)</f>
        <v>0</v>
      </c>
      <c r="T47" s="47">
        <f>SUM($D47:E47)</f>
        <v>0</v>
      </c>
      <c r="U47" s="47">
        <f>SUM($D47:F47)</f>
        <v>0</v>
      </c>
      <c r="V47" s="47">
        <f>SUM($D47:G47)</f>
        <v>0</v>
      </c>
      <c r="W47" s="47">
        <f>SUM($D47:H47)</f>
        <v>0</v>
      </c>
      <c r="X47" s="47">
        <f>SUM($D47:I47)</f>
        <v>0</v>
      </c>
      <c r="Y47" s="47">
        <f>SUM($D47:J47)</f>
        <v>0</v>
      </c>
      <c r="Z47" s="47">
        <f>SUM($D47:K47)</f>
        <v>0</v>
      </c>
      <c r="AA47" s="47">
        <f>SUM($D47:L47)</f>
        <v>0</v>
      </c>
      <c r="AB47" s="47">
        <f>SUM($D47:M47)</f>
        <v>0</v>
      </c>
      <c r="AC47" s="47">
        <f>SUM($D47:N47)</f>
        <v>0</v>
      </c>
      <c r="AD47" s="47">
        <f>SUM($D47:O47)</f>
        <v>0</v>
      </c>
    </row>
    <row r="48" spans="1:30" s="55" customFormat="1" ht="15" customHeight="1">
      <c r="A48" s="74"/>
      <c r="B48" s="79" t="s">
        <v>9</v>
      </c>
      <c r="D48" s="56">
        <f t="shared" ref="D48:P48" si="5">SUM(D37:D47)</f>
        <v>8297</v>
      </c>
      <c r="E48" s="56">
        <f t="shared" si="5"/>
        <v>7530</v>
      </c>
      <c r="F48" s="56">
        <f t="shared" si="5"/>
        <v>8586</v>
      </c>
      <c r="G48" s="56">
        <f t="shared" si="5"/>
        <v>9450</v>
      </c>
      <c r="H48" s="56">
        <f t="shared" si="5"/>
        <v>14329</v>
      </c>
      <c r="I48" s="56">
        <f t="shared" si="5"/>
        <v>17322</v>
      </c>
      <c r="J48" s="56">
        <f t="shared" si="5"/>
        <v>19916</v>
      </c>
      <c r="K48" s="56">
        <f t="shared" si="5"/>
        <v>23074</v>
      </c>
      <c r="L48" s="56">
        <f t="shared" si="5"/>
        <v>15899</v>
      </c>
      <c r="M48" s="56">
        <f t="shared" si="5"/>
        <v>12791</v>
      </c>
      <c r="N48" s="56">
        <f t="shared" si="5"/>
        <v>7200</v>
      </c>
      <c r="O48" s="56">
        <f t="shared" si="5"/>
        <v>7491</v>
      </c>
      <c r="P48" s="56">
        <f t="shared" si="5"/>
        <v>151885</v>
      </c>
      <c r="Q48" s="60"/>
      <c r="R48" s="60"/>
      <c r="S48" s="47">
        <f>SUM($D48:D48)</f>
        <v>8297</v>
      </c>
      <c r="T48" s="47">
        <f>SUM($D48:E48)</f>
        <v>15827</v>
      </c>
      <c r="U48" s="47">
        <f>SUM($D48:F48)</f>
        <v>24413</v>
      </c>
      <c r="V48" s="47">
        <f>SUM($D48:G48)</f>
        <v>33863</v>
      </c>
      <c r="W48" s="47">
        <f>SUM($D48:H48)</f>
        <v>48192</v>
      </c>
      <c r="X48" s="47">
        <f>SUM($D48:I48)</f>
        <v>65514</v>
      </c>
      <c r="Y48" s="47">
        <f>SUM($D48:J48)</f>
        <v>85430</v>
      </c>
      <c r="Z48" s="47">
        <f>SUM($D48:K48)</f>
        <v>108504</v>
      </c>
      <c r="AA48" s="47">
        <f>SUM($D48:L48)</f>
        <v>124403</v>
      </c>
      <c r="AB48" s="47">
        <f>SUM($D48:M48)</f>
        <v>137194</v>
      </c>
      <c r="AC48" s="47">
        <f>SUM($D48:N48)</f>
        <v>144394</v>
      </c>
      <c r="AD48" s="47">
        <f>SUM($D48:O48)</f>
        <v>151885</v>
      </c>
    </row>
    <row r="49" spans="1:30" s="62" customFormat="1" ht="15" customHeight="1">
      <c r="A49" s="42"/>
      <c r="B49" s="78"/>
      <c r="C49" s="44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4"/>
      <c r="R49" s="44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</row>
    <row r="50" spans="1:30" s="55" customFormat="1" ht="15" customHeight="1">
      <c r="A50" s="74" t="s">
        <v>5</v>
      </c>
      <c r="B50" s="77" t="s">
        <v>70</v>
      </c>
      <c r="C50" s="46"/>
      <c r="D50" s="47">
        <f t="shared" ref="D50:O60" si="6">SUM(D11+D24+D37)</f>
        <v>541284</v>
      </c>
      <c r="E50" s="47">
        <f t="shared" si="6"/>
        <v>516464</v>
      </c>
      <c r="F50" s="47">
        <f t="shared" si="6"/>
        <v>605719</v>
      </c>
      <c r="G50" s="47">
        <f t="shared" si="6"/>
        <v>593528</v>
      </c>
      <c r="H50" s="47">
        <f t="shared" si="6"/>
        <v>620464</v>
      </c>
      <c r="I50" s="47">
        <f t="shared" si="6"/>
        <v>618510</v>
      </c>
      <c r="J50" s="47">
        <f t="shared" si="6"/>
        <v>621742</v>
      </c>
      <c r="K50" s="47">
        <f t="shared" si="6"/>
        <v>650005</v>
      </c>
      <c r="L50" s="47">
        <f t="shared" si="6"/>
        <v>598710</v>
      </c>
      <c r="M50" s="47">
        <f t="shared" si="6"/>
        <v>638914</v>
      </c>
      <c r="N50" s="47">
        <f t="shared" si="6"/>
        <v>581700</v>
      </c>
      <c r="O50" s="47">
        <f t="shared" si="6"/>
        <v>575142</v>
      </c>
      <c r="P50" s="47">
        <f t="shared" ref="P50:P60" si="7">SUM(D50:O50)</f>
        <v>7162182</v>
      </c>
      <c r="Q50" s="59"/>
      <c r="R50" s="59"/>
      <c r="S50" s="47">
        <f>SUM($D50:D50)</f>
        <v>541284</v>
      </c>
      <c r="T50" s="47">
        <f>SUM($D50:E50)</f>
        <v>1057748</v>
      </c>
      <c r="U50" s="47">
        <f>SUM($D50:F50)</f>
        <v>1663467</v>
      </c>
      <c r="V50" s="47">
        <f>SUM($D50:G50)</f>
        <v>2256995</v>
      </c>
      <c r="W50" s="47">
        <f>SUM($D50:H50)</f>
        <v>2877459</v>
      </c>
      <c r="X50" s="47">
        <f>SUM($D50:I50)</f>
        <v>3495969</v>
      </c>
      <c r="Y50" s="47">
        <f>SUM($D50:J50)</f>
        <v>4117711</v>
      </c>
      <c r="Z50" s="47">
        <f>SUM($D50:K50)</f>
        <v>4767716</v>
      </c>
      <c r="AA50" s="47">
        <f>SUM($D50:L50)</f>
        <v>5366426</v>
      </c>
      <c r="AB50" s="47">
        <f>SUM($D50:M50)</f>
        <v>6005340</v>
      </c>
      <c r="AC50" s="47">
        <f>SUM($D50:N50)</f>
        <v>6587040</v>
      </c>
      <c r="AD50" s="47">
        <f>SUM($D50:O50)</f>
        <v>7162182</v>
      </c>
    </row>
    <row r="51" spans="1:30" s="55" customFormat="1" ht="15" customHeight="1">
      <c r="A51" s="74" t="s">
        <v>10</v>
      </c>
      <c r="B51" s="77" t="s">
        <v>70</v>
      </c>
      <c r="D51" s="47">
        <f t="shared" si="6"/>
        <v>355756</v>
      </c>
      <c r="E51" s="47">
        <f t="shared" si="6"/>
        <v>332912</v>
      </c>
      <c r="F51" s="47">
        <f t="shared" si="6"/>
        <v>404725</v>
      </c>
      <c r="G51" s="47">
        <f t="shared" si="6"/>
        <v>428165</v>
      </c>
      <c r="H51" s="47">
        <f t="shared" si="6"/>
        <v>473398</v>
      </c>
      <c r="I51" s="47">
        <f t="shared" si="6"/>
        <v>487310</v>
      </c>
      <c r="J51" s="47">
        <f t="shared" si="6"/>
        <v>533013</v>
      </c>
      <c r="K51" s="47">
        <f t="shared" si="6"/>
        <v>562187</v>
      </c>
      <c r="L51" s="47">
        <f t="shared" si="6"/>
        <v>461422</v>
      </c>
      <c r="M51" s="47">
        <f t="shared" si="6"/>
        <v>472124</v>
      </c>
      <c r="N51" s="47">
        <f t="shared" si="6"/>
        <v>421831</v>
      </c>
      <c r="O51" s="47">
        <f t="shared" si="6"/>
        <v>422821</v>
      </c>
      <c r="P51" s="47">
        <f t="shared" si="7"/>
        <v>5355664</v>
      </c>
      <c r="Q51" s="60"/>
      <c r="R51" s="60"/>
      <c r="S51" s="47">
        <f>SUM($D51:D51)</f>
        <v>355756</v>
      </c>
      <c r="T51" s="47">
        <f>SUM($D51:E51)</f>
        <v>688668</v>
      </c>
      <c r="U51" s="47">
        <f>SUM($D51:F51)</f>
        <v>1093393</v>
      </c>
      <c r="V51" s="47">
        <f>SUM($D51:G51)</f>
        <v>1521558</v>
      </c>
      <c r="W51" s="47">
        <f>SUM($D51:H51)</f>
        <v>1994956</v>
      </c>
      <c r="X51" s="47">
        <f>SUM($D51:I51)</f>
        <v>2482266</v>
      </c>
      <c r="Y51" s="47">
        <f>SUM($D51:J51)</f>
        <v>3015279</v>
      </c>
      <c r="Z51" s="47">
        <f>SUM($D51:K51)</f>
        <v>3577466</v>
      </c>
      <c r="AA51" s="47">
        <f>SUM($D51:L51)</f>
        <v>4038888</v>
      </c>
      <c r="AB51" s="47">
        <f>SUM($D51:M51)</f>
        <v>4511012</v>
      </c>
      <c r="AC51" s="47">
        <f>SUM($D51:N51)</f>
        <v>4932843</v>
      </c>
      <c r="AD51" s="47">
        <f>SUM($D51:O51)</f>
        <v>5355664</v>
      </c>
    </row>
    <row r="52" spans="1:30" s="55" customFormat="1" ht="15" customHeight="1">
      <c r="A52" s="74" t="s">
        <v>11</v>
      </c>
      <c r="B52" s="77" t="s">
        <v>70</v>
      </c>
      <c r="D52" s="47">
        <f t="shared" si="6"/>
        <v>292405</v>
      </c>
      <c r="E52" s="47">
        <f t="shared" si="6"/>
        <v>276054</v>
      </c>
      <c r="F52" s="47">
        <f t="shared" si="6"/>
        <v>327014</v>
      </c>
      <c r="G52" s="47">
        <f t="shared" si="6"/>
        <v>328798</v>
      </c>
      <c r="H52" s="47">
        <f t="shared" si="6"/>
        <v>336269</v>
      </c>
      <c r="I52" s="47">
        <f t="shared" si="6"/>
        <v>329730</v>
      </c>
      <c r="J52" s="47">
        <f t="shared" si="6"/>
        <v>339724</v>
      </c>
      <c r="K52" s="47">
        <f t="shared" si="6"/>
        <v>350929</v>
      </c>
      <c r="L52" s="47">
        <f t="shared" si="6"/>
        <v>327829</v>
      </c>
      <c r="M52" s="47">
        <f t="shared" si="6"/>
        <v>343680</v>
      </c>
      <c r="N52" s="47">
        <f t="shared" si="6"/>
        <v>321862</v>
      </c>
      <c r="O52" s="47">
        <f t="shared" si="6"/>
        <v>333099</v>
      </c>
      <c r="P52" s="47">
        <f t="shared" si="7"/>
        <v>3907393</v>
      </c>
      <c r="Q52" s="60"/>
      <c r="R52" s="60"/>
      <c r="S52" s="47">
        <f>SUM($D52:D52)</f>
        <v>292405</v>
      </c>
      <c r="T52" s="47">
        <f>SUM($D52:E52)</f>
        <v>568459</v>
      </c>
      <c r="U52" s="47">
        <f>SUM($D52:F52)</f>
        <v>895473</v>
      </c>
      <c r="V52" s="47">
        <f>SUM($D52:G52)</f>
        <v>1224271</v>
      </c>
      <c r="W52" s="47">
        <f>SUM($D52:H52)</f>
        <v>1560540</v>
      </c>
      <c r="X52" s="47">
        <f>SUM($D52:I52)</f>
        <v>1890270</v>
      </c>
      <c r="Y52" s="47">
        <f>SUM($D52:J52)</f>
        <v>2229994</v>
      </c>
      <c r="Z52" s="47">
        <f>SUM($D52:K52)</f>
        <v>2580923</v>
      </c>
      <c r="AA52" s="47">
        <f>SUM($D52:L52)</f>
        <v>2908752</v>
      </c>
      <c r="AB52" s="47">
        <f>SUM($D52:M52)</f>
        <v>3252432</v>
      </c>
      <c r="AC52" s="47">
        <f>SUM($D52:N52)</f>
        <v>3574294</v>
      </c>
      <c r="AD52" s="47">
        <f>SUM($D52:O52)</f>
        <v>3907393</v>
      </c>
    </row>
    <row r="53" spans="1:30" s="55" customFormat="1" ht="15" customHeight="1">
      <c r="A53" s="74" t="s">
        <v>13</v>
      </c>
      <c r="B53" s="77" t="s">
        <v>70</v>
      </c>
      <c r="D53" s="47">
        <f t="shared" si="6"/>
        <v>51418</v>
      </c>
      <c r="E53" s="47">
        <f t="shared" si="6"/>
        <v>46602</v>
      </c>
      <c r="F53" s="47">
        <f t="shared" si="6"/>
        <v>58349</v>
      </c>
      <c r="G53" s="47">
        <f t="shared" si="6"/>
        <v>60339</v>
      </c>
      <c r="H53" s="47">
        <f t="shared" si="6"/>
        <v>70772</v>
      </c>
      <c r="I53" s="47">
        <f t="shared" si="6"/>
        <v>71766</v>
      </c>
      <c r="J53" s="47">
        <f t="shared" si="6"/>
        <v>81053</v>
      </c>
      <c r="K53" s="47">
        <f t="shared" si="6"/>
        <v>86040</v>
      </c>
      <c r="L53" s="47">
        <f t="shared" si="6"/>
        <v>66234</v>
      </c>
      <c r="M53" s="47">
        <f t="shared" si="6"/>
        <v>65838</v>
      </c>
      <c r="N53" s="47">
        <f t="shared" si="6"/>
        <v>60923</v>
      </c>
      <c r="O53" s="47">
        <f t="shared" si="6"/>
        <v>61269</v>
      </c>
      <c r="P53" s="47">
        <f t="shared" si="7"/>
        <v>780603</v>
      </c>
      <c r="Q53" s="60"/>
      <c r="R53" s="60"/>
      <c r="S53" s="47">
        <f>SUM($D53:D53)</f>
        <v>51418</v>
      </c>
      <c r="T53" s="47">
        <f>SUM($D53:E53)</f>
        <v>98020</v>
      </c>
      <c r="U53" s="47">
        <f>SUM($D53:F53)</f>
        <v>156369</v>
      </c>
      <c r="V53" s="47">
        <f>SUM($D53:G53)</f>
        <v>216708</v>
      </c>
      <c r="W53" s="47">
        <f>SUM($D53:H53)</f>
        <v>287480</v>
      </c>
      <c r="X53" s="47">
        <f>SUM($D53:I53)</f>
        <v>359246</v>
      </c>
      <c r="Y53" s="47">
        <f>SUM($D53:J53)</f>
        <v>440299</v>
      </c>
      <c r="Z53" s="47">
        <f>SUM($D53:K53)</f>
        <v>526339</v>
      </c>
      <c r="AA53" s="47">
        <f>SUM($D53:L53)</f>
        <v>592573</v>
      </c>
      <c r="AB53" s="47">
        <f>SUM($D53:M53)</f>
        <v>658411</v>
      </c>
      <c r="AC53" s="47">
        <f>SUM($D53:N53)</f>
        <v>719334</v>
      </c>
      <c r="AD53" s="47">
        <f>SUM($D53:O53)</f>
        <v>780603</v>
      </c>
    </row>
    <row r="54" spans="1:30" s="62" customFormat="1" ht="15" customHeight="1">
      <c r="A54" s="74" t="s">
        <v>14</v>
      </c>
      <c r="B54" s="77" t="s">
        <v>70</v>
      </c>
      <c r="C54" s="55"/>
      <c r="D54" s="47">
        <f t="shared" si="6"/>
        <v>370733</v>
      </c>
      <c r="E54" s="47">
        <f t="shared" si="6"/>
        <v>365579</v>
      </c>
      <c r="F54" s="47">
        <f t="shared" si="6"/>
        <v>442956</v>
      </c>
      <c r="G54" s="47">
        <f t="shared" si="6"/>
        <v>443121</v>
      </c>
      <c r="H54" s="47">
        <f t="shared" si="6"/>
        <v>487289</v>
      </c>
      <c r="I54" s="47">
        <f t="shared" si="6"/>
        <v>513223</v>
      </c>
      <c r="J54" s="47">
        <f t="shared" si="6"/>
        <v>595916</v>
      </c>
      <c r="K54" s="47">
        <f t="shared" si="6"/>
        <v>634018</v>
      </c>
      <c r="L54" s="47">
        <f t="shared" si="6"/>
        <v>479533</v>
      </c>
      <c r="M54" s="47">
        <f t="shared" si="6"/>
        <v>485092</v>
      </c>
      <c r="N54" s="47">
        <f t="shared" si="6"/>
        <v>380554</v>
      </c>
      <c r="O54" s="47">
        <f t="shared" si="6"/>
        <v>419969</v>
      </c>
      <c r="P54" s="47">
        <f t="shared" si="7"/>
        <v>5617983</v>
      </c>
      <c r="Q54" s="44"/>
      <c r="R54" s="44"/>
      <c r="S54" s="47">
        <f>SUM($D54:D54)</f>
        <v>370733</v>
      </c>
      <c r="T54" s="47">
        <f>SUM($D54:E54)</f>
        <v>736312</v>
      </c>
      <c r="U54" s="47">
        <f>SUM($D54:F54)</f>
        <v>1179268</v>
      </c>
      <c r="V54" s="47">
        <f>SUM($D54:G54)</f>
        <v>1622389</v>
      </c>
      <c r="W54" s="47">
        <f>SUM($D54:H54)</f>
        <v>2109678</v>
      </c>
      <c r="X54" s="47">
        <f>SUM($D54:I54)</f>
        <v>2622901</v>
      </c>
      <c r="Y54" s="47">
        <f>SUM($D54:J54)</f>
        <v>3218817</v>
      </c>
      <c r="Z54" s="47">
        <f>SUM($D54:K54)</f>
        <v>3852835</v>
      </c>
      <c r="AA54" s="47">
        <f>SUM($D54:L54)</f>
        <v>4332368</v>
      </c>
      <c r="AB54" s="47">
        <f>SUM($D54:M54)</f>
        <v>4817460</v>
      </c>
      <c r="AC54" s="47">
        <f>SUM($D54:N54)</f>
        <v>5198014</v>
      </c>
      <c r="AD54" s="47">
        <f>SUM($D54:O54)</f>
        <v>5617983</v>
      </c>
    </row>
    <row r="55" spans="1:30" s="55" customFormat="1" ht="15" customHeight="1">
      <c r="A55" s="74" t="s">
        <v>78</v>
      </c>
      <c r="B55" s="77" t="s">
        <v>70</v>
      </c>
      <c r="D55" s="47">
        <f t="shared" si="6"/>
        <v>146357</v>
      </c>
      <c r="E55" s="47">
        <f t="shared" si="6"/>
        <v>138893</v>
      </c>
      <c r="F55" s="47">
        <f t="shared" si="6"/>
        <v>158085</v>
      </c>
      <c r="G55" s="47">
        <f t="shared" si="6"/>
        <v>153213</v>
      </c>
      <c r="H55" s="47">
        <f t="shared" si="6"/>
        <v>171737</v>
      </c>
      <c r="I55" s="47">
        <f t="shared" si="6"/>
        <v>180675</v>
      </c>
      <c r="J55" s="47">
        <f t="shared" si="6"/>
        <v>201718</v>
      </c>
      <c r="K55" s="47">
        <f t="shared" si="6"/>
        <v>204368</v>
      </c>
      <c r="L55" s="47">
        <f t="shared" si="6"/>
        <v>174931</v>
      </c>
      <c r="M55" s="47">
        <f t="shared" si="6"/>
        <v>163954</v>
      </c>
      <c r="N55" s="47">
        <f t="shared" si="6"/>
        <v>139362</v>
      </c>
      <c r="O55" s="47">
        <f t="shared" si="6"/>
        <v>147548</v>
      </c>
      <c r="P55" s="47">
        <f t="shared" si="7"/>
        <v>1980841</v>
      </c>
      <c r="Q55" s="59"/>
      <c r="R55" s="59"/>
      <c r="S55" s="47">
        <f>SUM($D55:D55)</f>
        <v>146357</v>
      </c>
      <c r="T55" s="47">
        <f>SUM($D55:E55)</f>
        <v>285250</v>
      </c>
      <c r="U55" s="47">
        <f>SUM($D55:F55)</f>
        <v>443335</v>
      </c>
      <c r="V55" s="47">
        <f>SUM($D55:G55)</f>
        <v>596548</v>
      </c>
      <c r="W55" s="47">
        <f>SUM($D55:H55)</f>
        <v>768285</v>
      </c>
      <c r="X55" s="47">
        <f>SUM($D55:I55)</f>
        <v>948960</v>
      </c>
      <c r="Y55" s="47">
        <f>SUM($D55:J55)</f>
        <v>1150678</v>
      </c>
      <c r="Z55" s="47">
        <f>SUM($D55:K55)</f>
        <v>1355046</v>
      </c>
      <c r="AA55" s="47">
        <f>SUM($D55:L55)</f>
        <v>1529977</v>
      </c>
      <c r="AB55" s="47">
        <f>SUM($D55:M55)</f>
        <v>1693931</v>
      </c>
      <c r="AC55" s="47">
        <f>SUM($D55:N55)</f>
        <v>1833293</v>
      </c>
      <c r="AD55" s="47">
        <f>SUM($D55:O55)</f>
        <v>1980841</v>
      </c>
    </row>
    <row r="56" spans="1:30" s="55" customFormat="1" ht="15" customHeight="1">
      <c r="A56" s="74" t="s">
        <v>16</v>
      </c>
      <c r="B56" s="77" t="s">
        <v>70</v>
      </c>
      <c r="D56" s="47">
        <f t="shared" si="6"/>
        <v>163800</v>
      </c>
      <c r="E56" s="47">
        <f t="shared" si="6"/>
        <v>154130</v>
      </c>
      <c r="F56" s="47">
        <f t="shared" si="6"/>
        <v>182168</v>
      </c>
      <c r="G56" s="47">
        <f t="shared" si="6"/>
        <v>185534</v>
      </c>
      <c r="H56" s="47">
        <f t="shared" si="6"/>
        <v>204663</v>
      </c>
      <c r="I56" s="47">
        <f t="shared" si="6"/>
        <v>211177</v>
      </c>
      <c r="J56" s="47">
        <f t="shared" si="6"/>
        <v>220588</v>
      </c>
      <c r="K56" s="47">
        <f t="shared" si="6"/>
        <v>215048</v>
      </c>
      <c r="L56" s="47">
        <f t="shared" si="6"/>
        <v>206129</v>
      </c>
      <c r="M56" s="47">
        <f t="shared" si="6"/>
        <v>202427</v>
      </c>
      <c r="N56" s="47">
        <f t="shared" si="6"/>
        <v>187589</v>
      </c>
      <c r="O56" s="47">
        <f t="shared" si="6"/>
        <v>186904</v>
      </c>
      <c r="P56" s="47">
        <f t="shared" si="7"/>
        <v>2320157</v>
      </c>
      <c r="Q56" s="60"/>
      <c r="R56" s="60"/>
      <c r="S56" s="47">
        <f>SUM($D56:D56)</f>
        <v>163800</v>
      </c>
      <c r="T56" s="47">
        <f>SUM($D56:E56)</f>
        <v>317930</v>
      </c>
      <c r="U56" s="47">
        <f>SUM($D56:F56)</f>
        <v>500098</v>
      </c>
      <c r="V56" s="47">
        <f>SUM($D56:G56)</f>
        <v>685632</v>
      </c>
      <c r="W56" s="47">
        <f>SUM($D56:H56)</f>
        <v>890295</v>
      </c>
      <c r="X56" s="47">
        <f>SUM($D56:I56)</f>
        <v>1101472</v>
      </c>
      <c r="Y56" s="47">
        <f>SUM($D56:J56)</f>
        <v>1322060</v>
      </c>
      <c r="Z56" s="47">
        <f>SUM($D56:K56)</f>
        <v>1537108</v>
      </c>
      <c r="AA56" s="47">
        <f>SUM($D56:L56)</f>
        <v>1743237</v>
      </c>
      <c r="AB56" s="47">
        <f>SUM($D56:M56)</f>
        <v>1945664</v>
      </c>
      <c r="AC56" s="47">
        <f>SUM($D56:N56)</f>
        <v>2133253</v>
      </c>
      <c r="AD56" s="47">
        <f>SUM($D56:O56)</f>
        <v>2320157</v>
      </c>
    </row>
    <row r="57" spans="1:30" s="55" customFormat="1" ht="15" customHeight="1">
      <c r="A57" s="74" t="s">
        <v>17</v>
      </c>
      <c r="B57" s="77" t="s">
        <v>70</v>
      </c>
      <c r="D57" s="47">
        <f t="shared" si="6"/>
        <v>107166</v>
      </c>
      <c r="E57" s="47">
        <f t="shared" si="6"/>
        <v>104634</v>
      </c>
      <c r="F57" s="47">
        <f t="shared" si="6"/>
        <v>140802</v>
      </c>
      <c r="G57" s="47">
        <f t="shared" si="6"/>
        <v>160409</v>
      </c>
      <c r="H57" s="47">
        <f t="shared" si="6"/>
        <v>185568</v>
      </c>
      <c r="I57" s="47">
        <f t="shared" si="6"/>
        <v>198276</v>
      </c>
      <c r="J57" s="47">
        <f t="shared" si="6"/>
        <v>262838</v>
      </c>
      <c r="K57" s="47">
        <f t="shared" si="6"/>
        <v>287915</v>
      </c>
      <c r="L57" s="47">
        <f t="shared" si="6"/>
        <v>179391</v>
      </c>
      <c r="M57" s="47">
        <f t="shared" si="6"/>
        <v>175214</v>
      </c>
      <c r="N57" s="47">
        <f t="shared" si="6"/>
        <v>148289</v>
      </c>
      <c r="O57" s="47">
        <f t="shared" si="6"/>
        <v>129480</v>
      </c>
      <c r="P57" s="47">
        <f t="shared" si="7"/>
        <v>2079982</v>
      </c>
      <c r="Q57" s="60"/>
      <c r="R57" s="60"/>
      <c r="S57" s="47">
        <f>SUM($D57:D57)</f>
        <v>107166</v>
      </c>
      <c r="T57" s="47">
        <f>SUM($D57:E57)</f>
        <v>211800</v>
      </c>
      <c r="U57" s="47">
        <f>SUM($D57:F57)</f>
        <v>352602</v>
      </c>
      <c r="V57" s="47">
        <f>SUM($D57:G57)</f>
        <v>513011</v>
      </c>
      <c r="W57" s="47">
        <f>SUM($D57:H57)</f>
        <v>698579</v>
      </c>
      <c r="X57" s="47">
        <f>SUM($D57:I57)</f>
        <v>896855</v>
      </c>
      <c r="Y57" s="47">
        <f>SUM($D57:J57)</f>
        <v>1159693</v>
      </c>
      <c r="Z57" s="47">
        <f>SUM($D57:K57)</f>
        <v>1447608</v>
      </c>
      <c r="AA57" s="47">
        <f>SUM($D57:L57)</f>
        <v>1626999</v>
      </c>
      <c r="AB57" s="47">
        <f>SUM($D57:M57)</f>
        <v>1802213</v>
      </c>
      <c r="AC57" s="47">
        <f>SUM($D57:N57)</f>
        <v>1950502</v>
      </c>
      <c r="AD57" s="47">
        <f>SUM($D57:O57)</f>
        <v>2079982</v>
      </c>
    </row>
    <row r="58" spans="1:30" s="55" customFormat="1" ht="15" customHeight="1">
      <c r="A58" s="74" t="s">
        <v>12</v>
      </c>
      <c r="B58" s="77" t="s">
        <v>70</v>
      </c>
      <c r="D58" s="47">
        <f t="shared" si="6"/>
        <v>221679</v>
      </c>
      <c r="E58" s="47">
        <f t="shared" si="6"/>
        <v>211464</v>
      </c>
      <c r="F58" s="47">
        <f t="shared" si="6"/>
        <v>269480</v>
      </c>
      <c r="G58" s="47">
        <f t="shared" si="6"/>
        <v>285233</v>
      </c>
      <c r="H58" s="47">
        <f t="shared" si="6"/>
        <v>313918</v>
      </c>
      <c r="I58" s="47">
        <f t="shared" si="6"/>
        <v>310816</v>
      </c>
      <c r="J58" s="47">
        <f t="shared" si="6"/>
        <v>349437</v>
      </c>
      <c r="K58" s="47">
        <f t="shared" si="6"/>
        <v>377753</v>
      </c>
      <c r="L58" s="47">
        <f t="shared" si="6"/>
        <v>298729</v>
      </c>
      <c r="M58" s="47">
        <f t="shared" si="6"/>
        <v>301448</v>
      </c>
      <c r="N58" s="47">
        <f t="shared" si="6"/>
        <v>263448</v>
      </c>
      <c r="O58" s="47">
        <f t="shared" si="6"/>
        <v>267988</v>
      </c>
      <c r="P58" s="47">
        <f t="shared" si="7"/>
        <v>3471393</v>
      </c>
      <c r="Q58" s="60"/>
      <c r="R58" s="60"/>
      <c r="S58" s="47">
        <f>SUM($D58:D58)</f>
        <v>221679</v>
      </c>
      <c r="T58" s="47">
        <f>SUM($D58:E58)</f>
        <v>433143</v>
      </c>
      <c r="U58" s="47">
        <f>SUM($D58:F58)</f>
        <v>702623</v>
      </c>
      <c r="V58" s="47">
        <f>SUM($D58:G58)</f>
        <v>987856</v>
      </c>
      <c r="W58" s="47">
        <f>SUM($D58:H58)</f>
        <v>1301774</v>
      </c>
      <c r="X58" s="47">
        <f>SUM($D58:I58)</f>
        <v>1612590</v>
      </c>
      <c r="Y58" s="47">
        <f>SUM($D58:J58)</f>
        <v>1962027</v>
      </c>
      <c r="Z58" s="47">
        <f>SUM($D58:K58)</f>
        <v>2339780</v>
      </c>
      <c r="AA58" s="47">
        <f>SUM($D58:L58)</f>
        <v>2638509</v>
      </c>
      <c r="AB58" s="47">
        <f>SUM($D58:M58)</f>
        <v>2939957</v>
      </c>
      <c r="AC58" s="47">
        <f>SUM($D58:N58)</f>
        <v>3203405</v>
      </c>
      <c r="AD58" s="47">
        <f>SUM($D58:O58)</f>
        <v>3471393</v>
      </c>
    </row>
    <row r="59" spans="1:30" s="62" customFormat="1" ht="15" customHeight="1">
      <c r="A59" s="74" t="s">
        <v>15</v>
      </c>
      <c r="B59" s="77" t="s">
        <v>70</v>
      </c>
      <c r="C59" s="55"/>
      <c r="D59" s="47">
        <f t="shared" si="6"/>
        <v>183366</v>
      </c>
      <c r="E59" s="47">
        <f t="shared" si="6"/>
        <v>186322</v>
      </c>
      <c r="F59" s="47">
        <f t="shared" si="6"/>
        <v>230481</v>
      </c>
      <c r="G59" s="47">
        <f t="shared" si="6"/>
        <v>250819</v>
      </c>
      <c r="H59" s="47">
        <f t="shared" si="6"/>
        <v>281029</v>
      </c>
      <c r="I59" s="47">
        <f t="shared" si="6"/>
        <v>293117</v>
      </c>
      <c r="J59" s="47">
        <f t="shared" si="6"/>
        <v>347224</v>
      </c>
      <c r="K59" s="47">
        <f t="shared" si="6"/>
        <v>376933</v>
      </c>
      <c r="L59" s="47">
        <f t="shared" si="6"/>
        <v>279655</v>
      </c>
      <c r="M59" s="47">
        <f t="shared" si="6"/>
        <v>262633</v>
      </c>
      <c r="N59" s="47">
        <f t="shared" si="6"/>
        <v>203805</v>
      </c>
      <c r="O59" s="47">
        <f t="shared" si="6"/>
        <v>211784</v>
      </c>
      <c r="P59" s="47">
        <f t="shared" si="7"/>
        <v>3107168</v>
      </c>
      <c r="Q59" s="44"/>
      <c r="R59" s="44"/>
      <c r="S59" s="47">
        <f>SUM($D59:D59)</f>
        <v>183366</v>
      </c>
      <c r="T59" s="47">
        <f>SUM($D59:E59)</f>
        <v>369688</v>
      </c>
      <c r="U59" s="47">
        <f>SUM($D59:F59)</f>
        <v>600169</v>
      </c>
      <c r="V59" s="47">
        <f>SUM($D59:G59)</f>
        <v>850988</v>
      </c>
      <c r="W59" s="47">
        <f>SUM($D59:H59)</f>
        <v>1132017</v>
      </c>
      <c r="X59" s="47">
        <f>SUM($D59:I59)</f>
        <v>1425134</v>
      </c>
      <c r="Y59" s="47">
        <f>SUM($D59:J59)</f>
        <v>1772358</v>
      </c>
      <c r="Z59" s="47">
        <f>SUM($D59:K59)</f>
        <v>2149291</v>
      </c>
      <c r="AA59" s="47">
        <f>SUM($D59:L59)</f>
        <v>2428946</v>
      </c>
      <c r="AB59" s="47">
        <f>SUM($D59:M59)</f>
        <v>2691579</v>
      </c>
      <c r="AC59" s="47">
        <f>SUM($D59:N59)</f>
        <v>2895384</v>
      </c>
      <c r="AD59" s="47">
        <f>SUM($D59:O59)</f>
        <v>3107168</v>
      </c>
    </row>
    <row r="60" spans="1:30" s="55" customFormat="1" ht="15" customHeight="1">
      <c r="A60" s="74" t="s">
        <v>18</v>
      </c>
      <c r="B60" s="77" t="s">
        <v>70</v>
      </c>
      <c r="D60" s="47">
        <f t="shared" si="6"/>
        <v>49327</v>
      </c>
      <c r="E60" s="47">
        <f t="shared" si="6"/>
        <v>46740</v>
      </c>
      <c r="F60" s="47">
        <f t="shared" si="6"/>
        <v>54923</v>
      </c>
      <c r="G60" s="47">
        <f t="shared" si="6"/>
        <v>62426</v>
      </c>
      <c r="H60" s="47">
        <f t="shared" si="6"/>
        <v>67244</v>
      </c>
      <c r="I60" s="47">
        <f t="shared" si="6"/>
        <v>71927</v>
      </c>
      <c r="J60" s="47">
        <f t="shared" si="6"/>
        <v>78361</v>
      </c>
      <c r="K60" s="47">
        <f t="shared" si="6"/>
        <v>84311</v>
      </c>
      <c r="L60" s="47">
        <f t="shared" si="6"/>
        <v>33324</v>
      </c>
      <c r="M60" s="47">
        <f t="shared" si="6"/>
        <v>52294</v>
      </c>
      <c r="N60" s="47">
        <f t="shared" si="6"/>
        <v>50958</v>
      </c>
      <c r="O60" s="47">
        <f t="shared" si="6"/>
        <v>54855</v>
      </c>
      <c r="P60" s="47">
        <f t="shared" si="7"/>
        <v>706690</v>
      </c>
      <c r="Q60" s="59"/>
      <c r="R60" s="59"/>
      <c r="S60" s="47">
        <f>SUM($D60:D60)</f>
        <v>49327</v>
      </c>
      <c r="T60" s="47">
        <f>SUM($D60:E60)</f>
        <v>96067</v>
      </c>
      <c r="U60" s="47">
        <f>SUM($D60:F60)</f>
        <v>150990</v>
      </c>
      <c r="V60" s="47">
        <f>SUM($D60:G60)</f>
        <v>213416</v>
      </c>
      <c r="W60" s="47">
        <f>SUM($D60:H60)</f>
        <v>280660</v>
      </c>
      <c r="X60" s="47">
        <f>SUM($D60:I60)</f>
        <v>352587</v>
      </c>
      <c r="Y60" s="47">
        <f>SUM($D60:J60)</f>
        <v>430948</v>
      </c>
      <c r="Z60" s="47">
        <f>SUM($D60:K60)</f>
        <v>515259</v>
      </c>
      <c r="AA60" s="47">
        <f>SUM($D60:L60)</f>
        <v>548583</v>
      </c>
      <c r="AB60" s="47">
        <f>SUM($D60:M60)</f>
        <v>600877</v>
      </c>
      <c r="AC60" s="47">
        <f>SUM($D60:N60)</f>
        <v>651835</v>
      </c>
      <c r="AD60" s="47">
        <f>SUM($D60:O60)</f>
        <v>706690</v>
      </c>
    </row>
    <row r="61" spans="1:30" s="55" customFormat="1" ht="15" customHeight="1">
      <c r="A61" s="74"/>
      <c r="B61" s="79" t="s">
        <v>9</v>
      </c>
      <c r="D61" s="56">
        <f t="shared" ref="D61:P61" si="8">SUM(D50:D60)</f>
        <v>2483291</v>
      </c>
      <c r="E61" s="56">
        <f t="shared" si="8"/>
        <v>2379794</v>
      </c>
      <c r="F61" s="56">
        <f t="shared" si="8"/>
        <v>2874702</v>
      </c>
      <c r="G61" s="56">
        <f t="shared" si="8"/>
        <v>2951585</v>
      </c>
      <c r="H61" s="56">
        <f t="shared" si="8"/>
        <v>3212351</v>
      </c>
      <c r="I61" s="56">
        <f t="shared" si="8"/>
        <v>3286527</v>
      </c>
      <c r="J61" s="56">
        <f t="shared" si="8"/>
        <v>3631614</v>
      </c>
      <c r="K61" s="56">
        <f t="shared" si="8"/>
        <v>3829507</v>
      </c>
      <c r="L61" s="56">
        <f t="shared" si="8"/>
        <v>3105887</v>
      </c>
      <c r="M61" s="56">
        <f t="shared" si="8"/>
        <v>3163618</v>
      </c>
      <c r="N61" s="56">
        <f t="shared" si="8"/>
        <v>2760321</v>
      </c>
      <c r="O61" s="56">
        <f t="shared" si="8"/>
        <v>2810859</v>
      </c>
      <c r="P61" s="56">
        <f t="shared" si="8"/>
        <v>36490056</v>
      </c>
      <c r="Q61" s="60"/>
      <c r="R61" s="60"/>
      <c r="S61" s="47">
        <f>SUM($D61:D61)</f>
        <v>2483291</v>
      </c>
      <c r="T61" s="47">
        <f>SUM($D61:E61)</f>
        <v>4863085</v>
      </c>
      <c r="U61" s="47">
        <f>SUM($D61:F61)</f>
        <v>7737787</v>
      </c>
      <c r="V61" s="47">
        <f>SUM($D61:G61)</f>
        <v>10689372</v>
      </c>
      <c r="W61" s="47">
        <f>SUM($D61:H61)</f>
        <v>13901723</v>
      </c>
      <c r="X61" s="47">
        <f>SUM($D61:I61)</f>
        <v>17188250</v>
      </c>
      <c r="Y61" s="47">
        <f>SUM($D61:J61)</f>
        <v>20819864</v>
      </c>
      <c r="Z61" s="47">
        <f>SUM($D61:K61)</f>
        <v>24649371</v>
      </c>
      <c r="AA61" s="47">
        <f>SUM($D61:L61)</f>
        <v>27755258</v>
      </c>
      <c r="AB61" s="47">
        <f>SUM($D61:M61)</f>
        <v>30918876</v>
      </c>
      <c r="AC61" s="47">
        <f>SUM($D61:N61)</f>
        <v>33679197</v>
      </c>
      <c r="AD61" s="47">
        <f>SUM($D61:O61)</f>
        <v>36490056</v>
      </c>
    </row>
    <row r="62" spans="1:30" s="62" customFormat="1" ht="15" customHeight="1">
      <c r="A62" s="42"/>
      <c r="B62" s="43"/>
      <c r="C62" s="44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4"/>
      <c r="R62" s="44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</row>
  </sheetData>
  <sheetProtection sheet="1" objects="1" scenarios="1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2"/>
  </sheetPr>
  <dimension ref="A1:AD62"/>
  <sheetViews>
    <sheetView zoomScale="70" zoomScaleNormal="70" workbookViewId="0"/>
  </sheetViews>
  <sheetFormatPr defaultColWidth="6.1796875" defaultRowHeight="15" customHeight="1"/>
  <cols>
    <col min="1" max="1" width="40.453125" style="32" customWidth="1"/>
    <col min="2" max="2" width="19.81640625" style="32" bestFit="1" customWidth="1"/>
    <col min="3" max="3" width="0.90625" style="49" customWidth="1"/>
    <col min="4" max="4" width="9.81640625" style="36" customWidth="1"/>
    <col min="5" max="16" width="9.81640625" style="49" customWidth="1"/>
    <col min="17" max="18" width="1.54296875" style="48" customWidth="1"/>
    <col min="19" max="19" width="9.81640625" style="36" customWidth="1"/>
    <col min="20" max="30" width="9.81640625" style="49" customWidth="1"/>
    <col min="31" max="16384" width="6.1796875" style="61"/>
  </cols>
  <sheetData>
    <row r="1" spans="1:30" ht="15" customHeight="1">
      <c r="A1" s="6" t="s">
        <v>45</v>
      </c>
      <c r="B1" s="50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S1" s="33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</row>
    <row r="2" spans="1:30" ht="15" customHeight="1">
      <c r="A2" s="6" t="s">
        <v>46</v>
      </c>
      <c r="B2" s="52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5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</row>
    <row r="3" spans="1:30" ht="15" customHeight="1">
      <c r="A3" s="6" t="s">
        <v>0</v>
      </c>
      <c r="B3" s="53"/>
    </row>
    <row r="4" spans="1:30" ht="15" customHeight="1">
      <c r="A4" s="75">
        <v>2013</v>
      </c>
      <c r="B4" s="52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5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</row>
    <row r="5" spans="1:30" ht="15" customHeight="1">
      <c r="A5" s="52"/>
      <c r="B5" s="52"/>
      <c r="D5" s="37"/>
      <c r="S5" s="37"/>
    </row>
    <row r="6" spans="1:30" ht="15" customHeight="1">
      <c r="A6" s="52"/>
      <c r="B6" s="52"/>
      <c r="D6" s="33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S6" s="33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</row>
    <row r="7" spans="1:30" ht="15" customHeight="1">
      <c r="A7" s="49"/>
      <c r="B7" s="54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</row>
    <row r="8" spans="1:30" ht="15" customHeight="1">
      <c r="D8" s="58" t="s">
        <v>61</v>
      </c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S8" s="58" t="s">
        <v>62</v>
      </c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</row>
    <row r="9" spans="1:30" ht="15" customHeight="1">
      <c r="A9" s="38" t="s">
        <v>59</v>
      </c>
      <c r="B9" s="39" t="s">
        <v>60</v>
      </c>
      <c r="C9" s="49" t="s">
        <v>33</v>
      </c>
      <c r="D9" s="40" t="s">
        <v>47</v>
      </c>
      <c r="E9" s="40" t="s">
        <v>48</v>
      </c>
      <c r="F9" s="40" t="s">
        <v>49</v>
      </c>
      <c r="G9" s="40" t="s">
        <v>50</v>
      </c>
      <c r="H9" s="40" t="s">
        <v>51</v>
      </c>
      <c r="I9" s="40" t="s">
        <v>52</v>
      </c>
      <c r="J9" s="40" t="s">
        <v>53</v>
      </c>
      <c r="K9" s="40" t="s">
        <v>54</v>
      </c>
      <c r="L9" s="40" t="s">
        <v>55</v>
      </c>
      <c r="M9" s="40" t="s">
        <v>56</v>
      </c>
      <c r="N9" s="40" t="s">
        <v>57</v>
      </c>
      <c r="O9" s="40" t="s">
        <v>58</v>
      </c>
      <c r="P9" s="41" t="s">
        <v>9</v>
      </c>
      <c r="Q9" s="48" t="s">
        <v>33</v>
      </c>
      <c r="R9" s="48" t="s">
        <v>33</v>
      </c>
      <c r="S9" s="40" t="s">
        <v>47</v>
      </c>
      <c r="T9" s="40" t="s">
        <v>48</v>
      </c>
      <c r="U9" s="40" t="s">
        <v>49</v>
      </c>
      <c r="V9" s="40" t="s">
        <v>50</v>
      </c>
      <c r="W9" s="40" t="s">
        <v>51</v>
      </c>
      <c r="X9" s="40" t="s">
        <v>52</v>
      </c>
      <c r="Y9" s="40" t="s">
        <v>53</v>
      </c>
      <c r="Z9" s="40" t="s">
        <v>54</v>
      </c>
      <c r="AA9" s="40" t="s">
        <v>55</v>
      </c>
      <c r="AB9" s="40" t="s">
        <v>56</v>
      </c>
      <c r="AC9" s="40" t="s">
        <v>57</v>
      </c>
      <c r="AD9" s="40" t="s">
        <v>58</v>
      </c>
    </row>
    <row r="10" spans="1:30" s="62" customFormat="1" ht="15" customHeight="1">
      <c r="A10" s="42"/>
      <c r="B10" s="43"/>
      <c r="C10" s="44"/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4"/>
      <c r="R10" s="44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</row>
    <row r="11" spans="1:30" s="55" customFormat="1" ht="15" customHeight="1">
      <c r="A11" s="74" t="s">
        <v>5</v>
      </c>
      <c r="B11" s="76" t="s">
        <v>6</v>
      </c>
      <c r="C11" s="46"/>
      <c r="D11" s="47">
        <f>+AMB!D$80</f>
        <v>375332</v>
      </c>
      <c r="E11" s="47">
        <f>+AMB!E$80</f>
        <v>348452</v>
      </c>
      <c r="F11" s="47">
        <f>+AMB!F$80</f>
        <v>423471</v>
      </c>
      <c r="G11" s="47">
        <f>+AMB!G$80</f>
        <v>402766</v>
      </c>
      <c r="H11" s="47">
        <f>+AMB!H$80</f>
        <v>422777</v>
      </c>
      <c r="I11" s="47">
        <f>+AMB!I$80</f>
        <v>417145</v>
      </c>
      <c r="J11" s="47">
        <f>+AMB!J$80</f>
        <v>436972</v>
      </c>
      <c r="K11" s="47">
        <f>+AMB!K$80</f>
        <v>469696</v>
      </c>
      <c r="L11" s="47">
        <f>+AMB!L$80</f>
        <v>399924</v>
      </c>
      <c r="M11" s="47">
        <f>+AMB!M$80</f>
        <v>422852</v>
      </c>
      <c r="N11" s="47">
        <f>+AMB!N$80</f>
        <v>387116</v>
      </c>
      <c r="O11" s="47">
        <f>+AMB!O$80</f>
        <v>389036</v>
      </c>
      <c r="P11" s="47">
        <f t="shared" ref="P11:P21" si="0">SUM(D11:O11)</f>
        <v>4895539</v>
      </c>
      <c r="Q11" s="59"/>
      <c r="R11" s="59"/>
      <c r="S11" s="47">
        <f>SUM($D11:D11)</f>
        <v>375332</v>
      </c>
      <c r="T11" s="47">
        <f>SUM($D11:E11)</f>
        <v>723784</v>
      </c>
      <c r="U11" s="47">
        <f>SUM($D11:F11)</f>
        <v>1147255</v>
      </c>
      <c r="V11" s="47">
        <f>SUM($D11:G11)</f>
        <v>1550021</v>
      </c>
      <c r="W11" s="47">
        <f>SUM($D11:H11)</f>
        <v>1972798</v>
      </c>
      <c r="X11" s="47">
        <f>SUM($D11:I11)</f>
        <v>2389943</v>
      </c>
      <c r="Y11" s="47">
        <f>SUM($D11:J11)</f>
        <v>2826915</v>
      </c>
      <c r="Z11" s="47">
        <f>SUM($D11:K11)</f>
        <v>3296611</v>
      </c>
      <c r="AA11" s="47">
        <f>SUM($D11:L11)</f>
        <v>3696535</v>
      </c>
      <c r="AB11" s="47">
        <f>SUM($D11:M11)</f>
        <v>4119387</v>
      </c>
      <c r="AC11" s="47">
        <f>SUM($D11:N11)</f>
        <v>4506503</v>
      </c>
      <c r="AD11" s="47">
        <f>SUM($D11:O11)</f>
        <v>4895539</v>
      </c>
    </row>
    <row r="12" spans="1:30" s="55" customFormat="1" ht="15" customHeight="1">
      <c r="A12" s="74" t="s">
        <v>10</v>
      </c>
      <c r="B12" s="76" t="s">
        <v>6</v>
      </c>
      <c r="D12" s="47">
        <f>+BWB!D$80</f>
        <v>244896</v>
      </c>
      <c r="E12" s="47">
        <f>+BWB!E$80</f>
        <v>224453</v>
      </c>
      <c r="F12" s="47">
        <f>+BWB!F$80</f>
        <v>298139</v>
      </c>
      <c r="G12" s="47">
        <f>+BWB!G$80</f>
        <v>285930</v>
      </c>
      <c r="H12" s="47">
        <f>+BWB!H$80</f>
        <v>332718</v>
      </c>
      <c r="I12" s="47">
        <f>+BWB!I$80</f>
        <v>346739</v>
      </c>
      <c r="J12" s="47">
        <f>+BWB!J$80</f>
        <v>399785</v>
      </c>
      <c r="K12" s="47">
        <f>+BWB!K$80</f>
        <v>442625</v>
      </c>
      <c r="L12" s="47">
        <f>+BWB!L$80</f>
        <v>332091</v>
      </c>
      <c r="M12" s="47">
        <f>+BWB!M$80</f>
        <v>328904</v>
      </c>
      <c r="N12" s="47">
        <f>+BWB!N$80</f>
        <v>308940</v>
      </c>
      <c r="O12" s="47">
        <f>+BWB!O$80</f>
        <v>316327</v>
      </c>
      <c r="P12" s="47">
        <f t="shared" si="0"/>
        <v>3861547</v>
      </c>
      <c r="Q12" s="60"/>
      <c r="R12" s="60"/>
      <c r="S12" s="47">
        <f>SUM($D12:D12)</f>
        <v>244896</v>
      </c>
      <c r="T12" s="47">
        <f>SUM($D12:E12)</f>
        <v>469349</v>
      </c>
      <c r="U12" s="47">
        <f>SUM($D12:F12)</f>
        <v>767488</v>
      </c>
      <c r="V12" s="47">
        <f>SUM($D12:G12)</f>
        <v>1053418</v>
      </c>
      <c r="W12" s="47">
        <f>SUM($D12:H12)</f>
        <v>1386136</v>
      </c>
      <c r="X12" s="47">
        <f>SUM($D12:I12)</f>
        <v>1732875</v>
      </c>
      <c r="Y12" s="47">
        <f>SUM($D12:J12)</f>
        <v>2132660</v>
      </c>
      <c r="Z12" s="47">
        <f>SUM($D12:K12)</f>
        <v>2575285</v>
      </c>
      <c r="AA12" s="47">
        <f>SUM($D12:L12)</f>
        <v>2907376</v>
      </c>
      <c r="AB12" s="47">
        <f>SUM($D12:M12)</f>
        <v>3236280</v>
      </c>
      <c r="AC12" s="47">
        <f>SUM($D12:N12)</f>
        <v>3545220</v>
      </c>
      <c r="AD12" s="47">
        <f>SUM($D12:O12)</f>
        <v>3861547</v>
      </c>
    </row>
    <row r="13" spans="1:30" s="55" customFormat="1" ht="15" customHeight="1">
      <c r="A13" s="74" t="s">
        <v>11</v>
      </c>
      <c r="B13" s="76" t="s">
        <v>6</v>
      </c>
      <c r="D13" s="47">
        <f>+DWT!D$80</f>
        <v>311437</v>
      </c>
      <c r="E13" s="47">
        <f>+DWT!E$80</f>
        <v>278379</v>
      </c>
      <c r="F13" s="47">
        <f>+DWT!F$80</f>
        <v>325477</v>
      </c>
      <c r="G13" s="47">
        <f>+DWT!G$80</f>
        <v>321989</v>
      </c>
      <c r="H13" s="47">
        <f>+DWT!H$80</f>
        <v>337880</v>
      </c>
      <c r="I13" s="47">
        <f>+DWT!I$80</f>
        <v>323713</v>
      </c>
      <c r="J13" s="47">
        <f>+DWT!J$80</f>
        <v>333155</v>
      </c>
      <c r="K13" s="47">
        <f>+DWT!K$80</f>
        <v>354985</v>
      </c>
      <c r="L13" s="47">
        <f>+DWT!L$80</f>
        <v>325000</v>
      </c>
      <c r="M13" s="47">
        <f>+DWT!M$80</f>
        <v>344558</v>
      </c>
      <c r="N13" s="47">
        <f>+DWT!N$80</f>
        <v>325225</v>
      </c>
      <c r="O13" s="47">
        <f>+DWT!O$80</f>
        <v>324789</v>
      </c>
      <c r="P13" s="47">
        <f t="shared" si="0"/>
        <v>3906587</v>
      </c>
      <c r="Q13" s="60"/>
      <c r="R13" s="60"/>
      <c r="S13" s="47">
        <f>SUM($D13:D13)</f>
        <v>311437</v>
      </c>
      <c r="T13" s="47">
        <f>SUM($D13:E13)</f>
        <v>589816</v>
      </c>
      <c r="U13" s="47">
        <f>SUM($D13:F13)</f>
        <v>915293</v>
      </c>
      <c r="V13" s="47">
        <f>SUM($D13:G13)</f>
        <v>1237282</v>
      </c>
      <c r="W13" s="47">
        <f>SUM($D13:H13)</f>
        <v>1575162</v>
      </c>
      <c r="X13" s="47">
        <f>SUM($D13:I13)</f>
        <v>1898875</v>
      </c>
      <c r="Y13" s="47">
        <f>SUM($D13:J13)</f>
        <v>2232030</v>
      </c>
      <c r="Z13" s="47">
        <f>SUM($D13:K13)</f>
        <v>2587015</v>
      </c>
      <c r="AA13" s="47">
        <f>SUM($D13:L13)</f>
        <v>2912015</v>
      </c>
      <c r="AB13" s="47">
        <f>SUM($D13:M13)</f>
        <v>3256573</v>
      </c>
      <c r="AC13" s="47">
        <f>SUM($D13:N13)</f>
        <v>3581798</v>
      </c>
      <c r="AD13" s="47">
        <f>SUM($D13:O13)</f>
        <v>3906587</v>
      </c>
    </row>
    <row r="14" spans="1:30" s="55" customFormat="1" ht="15" customHeight="1">
      <c r="A14" s="74" t="s">
        <v>13</v>
      </c>
      <c r="B14" s="76" t="s">
        <v>6</v>
      </c>
      <c r="D14" s="47">
        <f>+OGB!D$80</f>
        <v>47312</v>
      </c>
      <c r="E14" s="47">
        <f>+OGB!E$80</f>
        <v>45480</v>
      </c>
      <c r="F14" s="47">
        <f>+OGB!F$80</f>
        <v>58487</v>
      </c>
      <c r="G14" s="47">
        <f>+OGB!G$80</f>
        <v>61162</v>
      </c>
      <c r="H14" s="47">
        <f>+OGB!H$80</f>
        <v>67434</v>
      </c>
      <c r="I14" s="47">
        <f>+OGB!I$80</f>
        <v>69387</v>
      </c>
      <c r="J14" s="47">
        <f>+OGB!J$80</f>
        <v>77000</v>
      </c>
      <c r="K14" s="47">
        <f>+OGB!K$80</f>
        <v>85399</v>
      </c>
      <c r="L14" s="47">
        <f>+OGB!L$80</f>
        <v>67103</v>
      </c>
      <c r="M14" s="47">
        <f>+OGB!M$80</f>
        <v>64730</v>
      </c>
      <c r="N14" s="47">
        <f>+OGB!N$80</f>
        <v>62140</v>
      </c>
      <c r="O14" s="47">
        <f>+OGB!O$80</f>
        <v>58757</v>
      </c>
      <c r="P14" s="47">
        <f t="shared" si="0"/>
        <v>764391</v>
      </c>
      <c r="Q14" s="60"/>
      <c r="R14" s="60"/>
      <c r="S14" s="47">
        <f>SUM($D14:D14)</f>
        <v>47312</v>
      </c>
      <c r="T14" s="47">
        <f>SUM($D14:E14)</f>
        <v>92792</v>
      </c>
      <c r="U14" s="47">
        <f>SUM($D14:F14)</f>
        <v>151279</v>
      </c>
      <c r="V14" s="47">
        <f>SUM($D14:G14)</f>
        <v>212441</v>
      </c>
      <c r="W14" s="47">
        <f>SUM($D14:H14)</f>
        <v>279875</v>
      </c>
      <c r="X14" s="47">
        <f>SUM($D14:I14)</f>
        <v>349262</v>
      </c>
      <c r="Y14" s="47">
        <f>SUM($D14:J14)</f>
        <v>426262</v>
      </c>
      <c r="Z14" s="47">
        <f>SUM($D14:K14)</f>
        <v>511661</v>
      </c>
      <c r="AA14" s="47">
        <f>SUM($D14:L14)</f>
        <v>578764</v>
      </c>
      <c r="AB14" s="47">
        <f>SUM($D14:M14)</f>
        <v>643494</v>
      </c>
      <c r="AC14" s="47">
        <f>SUM($D14:N14)</f>
        <v>705634</v>
      </c>
      <c r="AD14" s="47">
        <f>SUM($D14:O14)</f>
        <v>764391</v>
      </c>
    </row>
    <row r="15" spans="1:30" s="62" customFormat="1" ht="15" customHeight="1">
      <c r="A15" s="74" t="s">
        <v>14</v>
      </c>
      <c r="B15" s="76" t="s">
        <v>6</v>
      </c>
      <c r="C15" s="55"/>
      <c r="D15" s="47">
        <f>+PB!D$80</f>
        <v>295667</v>
      </c>
      <c r="E15" s="47">
        <f>+PB!E$80</f>
        <v>289035</v>
      </c>
      <c r="F15" s="47">
        <f>+PB!F$80</f>
        <v>380499</v>
      </c>
      <c r="G15" s="47">
        <f>+PB!G$80</f>
        <v>351690</v>
      </c>
      <c r="H15" s="47">
        <f>+PB!H$80</f>
        <v>397072</v>
      </c>
      <c r="I15" s="47">
        <f>+PB!I$80</f>
        <v>422120</v>
      </c>
      <c r="J15" s="47">
        <f>+PB!J$80</f>
        <v>516685</v>
      </c>
      <c r="K15" s="47">
        <f>+PB!K$80</f>
        <v>543071</v>
      </c>
      <c r="L15" s="47">
        <f>+PB!L$80</f>
        <v>393697</v>
      </c>
      <c r="M15" s="47">
        <f>+PB!M$80</f>
        <v>380348</v>
      </c>
      <c r="N15" s="47">
        <f>+PB!N$80</f>
        <v>349160</v>
      </c>
      <c r="O15" s="47">
        <f>+PB!O$80</f>
        <v>334590</v>
      </c>
      <c r="P15" s="47">
        <f t="shared" si="0"/>
        <v>4653634</v>
      </c>
      <c r="Q15" s="44"/>
      <c r="R15" s="44"/>
      <c r="S15" s="47">
        <f>SUM($D15:D15)</f>
        <v>295667</v>
      </c>
      <c r="T15" s="47">
        <f>SUM($D15:E15)</f>
        <v>584702</v>
      </c>
      <c r="U15" s="47">
        <f>SUM($D15:F15)</f>
        <v>965201</v>
      </c>
      <c r="V15" s="47">
        <f>SUM($D15:G15)</f>
        <v>1316891</v>
      </c>
      <c r="W15" s="47">
        <f>SUM($D15:H15)</f>
        <v>1713963</v>
      </c>
      <c r="X15" s="47">
        <f>SUM($D15:I15)</f>
        <v>2136083</v>
      </c>
      <c r="Y15" s="47">
        <f>SUM($D15:J15)</f>
        <v>2652768</v>
      </c>
      <c r="Z15" s="47">
        <f>SUM($D15:K15)</f>
        <v>3195839</v>
      </c>
      <c r="AA15" s="47">
        <f>SUM($D15:L15)</f>
        <v>3589536</v>
      </c>
      <c r="AB15" s="47">
        <f>SUM($D15:M15)</f>
        <v>3969884</v>
      </c>
      <c r="AC15" s="47">
        <f>SUM($D15:N15)</f>
        <v>4319044</v>
      </c>
      <c r="AD15" s="47">
        <f>SUM($D15:O15)</f>
        <v>4653634</v>
      </c>
    </row>
    <row r="16" spans="1:30" s="55" customFormat="1" ht="15" customHeight="1">
      <c r="A16" s="74" t="s">
        <v>78</v>
      </c>
      <c r="B16" s="76" t="s">
        <v>6</v>
      </c>
      <c r="D16" s="47">
        <f>+IBA!D$80</f>
        <v>140060</v>
      </c>
      <c r="E16" s="47">
        <f>+IBA!E$80</f>
        <v>136761</v>
      </c>
      <c r="F16" s="47">
        <f>+IBA!F$80</f>
        <v>159384</v>
      </c>
      <c r="G16" s="47">
        <f>+IBA!G$80</f>
        <v>149604</v>
      </c>
      <c r="H16" s="47">
        <f>+IBA!H$80</f>
        <v>165113</v>
      </c>
      <c r="I16" s="47">
        <f>+IBA!I$80</f>
        <v>169360</v>
      </c>
      <c r="J16" s="47">
        <f>+IBA!J$80</f>
        <v>190322</v>
      </c>
      <c r="K16" s="47">
        <f>+IBA!K$80</f>
        <v>194898</v>
      </c>
      <c r="L16" s="47">
        <f>+IBA!L$80</f>
        <v>173776</v>
      </c>
      <c r="M16" s="47">
        <f>+IBA!M$80</f>
        <v>169999</v>
      </c>
      <c r="N16" s="47">
        <f>+IBA!N$80</f>
        <v>153557</v>
      </c>
      <c r="O16" s="47">
        <f>+IBA!O$80</f>
        <v>160882</v>
      </c>
      <c r="P16" s="47">
        <f t="shared" si="0"/>
        <v>1963716</v>
      </c>
      <c r="Q16" s="59"/>
      <c r="R16" s="59"/>
      <c r="S16" s="47">
        <f>SUM($D16:D16)</f>
        <v>140060</v>
      </c>
      <c r="T16" s="47">
        <f>SUM($D16:E16)</f>
        <v>276821</v>
      </c>
      <c r="U16" s="47">
        <f>SUM($D16:F16)</f>
        <v>436205</v>
      </c>
      <c r="V16" s="47">
        <f>SUM($D16:G16)</f>
        <v>585809</v>
      </c>
      <c r="W16" s="47">
        <f>SUM($D16:H16)</f>
        <v>750922</v>
      </c>
      <c r="X16" s="47">
        <f>SUM($D16:I16)</f>
        <v>920282</v>
      </c>
      <c r="Y16" s="47">
        <f>SUM($D16:J16)</f>
        <v>1110604</v>
      </c>
      <c r="Z16" s="47">
        <f>SUM($D16:K16)</f>
        <v>1305502</v>
      </c>
      <c r="AA16" s="47">
        <f>SUM($D16:L16)</f>
        <v>1479278</v>
      </c>
      <c r="AB16" s="47">
        <f>SUM($D16:M16)</f>
        <v>1649277</v>
      </c>
      <c r="AC16" s="47">
        <f>SUM($D16:N16)</f>
        <v>1802834</v>
      </c>
      <c r="AD16" s="47">
        <f>SUM($D16:O16)</f>
        <v>1963716</v>
      </c>
    </row>
    <row r="17" spans="1:30" s="55" customFormat="1" ht="15" customHeight="1">
      <c r="A17" s="74" t="s">
        <v>16</v>
      </c>
      <c r="B17" s="76" t="s">
        <v>6</v>
      </c>
      <c r="D17" s="47">
        <f>+SIBC!D$80</f>
        <v>170771</v>
      </c>
      <c r="E17" s="47">
        <f>+SIBC!E$80</f>
        <v>159771</v>
      </c>
      <c r="F17" s="47">
        <f>+SIBC!F$80</f>
        <v>175993</v>
      </c>
      <c r="G17" s="47">
        <f>+SIBC!G$80</f>
        <v>165716</v>
      </c>
      <c r="H17" s="47">
        <f>+SIBC!H$80</f>
        <v>188854</v>
      </c>
      <c r="I17" s="47">
        <f>+SIBC!I$80</f>
        <v>178870</v>
      </c>
      <c r="J17" s="47">
        <f>+SIBC!J$80</f>
        <v>200608</v>
      </c>
      <c r="K17" s="47">
        <f>+SIBC!K$80</f>
        <v>195142</v>
      </c>
      <c r="L17" s="47">
        <f>+SIBC!L$80</f>
        <v>188217</v>
      </c>
      <c r="M17" s="47">
        <f>+SIBC!M$80</f>
        <v>190640</v>
      </c>
      <c r="N17" s="47">
        <f>+SIBC!N$80</f>
        <v>175502</v>
      </c>
      <c r="O17" s="47">
        <f>+SIBC!O$80</f>
        <v>163907</v>
      </c>
      <c r="P17" s="47">
        <f t="shared" si="0"/>
        <v>2153991</v>
      </c>
      <c r="Q17" s="60"/>
      <c r="R17" s="60"/>
      <c r="S17" s="47">
        <f>SUM($D17:D17)</f>
        <v>170771</v>
      </c>
      <c r="T17" s="47">
        <f>SUM($D17:E17)</f>
        <v>330542</v>
      </c>
      <c r="U17" s="47">
        <f>SUM($D17:F17)</f>
        <v>506535</v>
      </c>
      <c r="V17" s="47">
        <f>SUM($D17:G17)</f>
        <v>672251</v>
      </c>
      <c r="W17" s="47">
        <f>SUM($D17:H17)</f>
        <v>861105</v>
      </c>
      <c r="X17" s="47">
        <f>SUM($D17:I17)</f>
        <v>1039975</v>
      </c>
      <c r="Y17" s="47">
        <f>SUM($D17:J17)</f>
        <v>1240583</v>
      </c>
      <c r="Z17" s="47">
        <f>SUM($D17:K17)</f>
        <v>1435725</v>
      </c>
      <c r="AA17" s="47">
        <f>SUM($D17:L17)</f>
        <v>1623942</v>
      </c>
      <c r="AB17" s="47">
        <f>SUM($D17:M17)</f>
        <v>1814582</v>
      </c>
      <c r="AC17" s="47">
        <f>SUM($D17:N17)</f>
        <v>1990084</v>
      </c>
      <c r="AD17" s="47">
        <f>SUM($D17:O17)</f>
        <v>2153991</v>
      </c>
    </row>
    <row r="18" spans="1:30" s="55" customFormat="1" ht="15" customHeight="1">
      <c r="A18" s="74" t="s">
        <v>17</v>
      </c>
      <c r="B18" s="76" t="s">
        <v>6</v>
      </c>
      <c r="D18" s="47">
        <f>+TIBA!D$80</f>
        <v>84204</v>
      </c>
      <c r="E18" s="47">
        <f>+TIBA!E$80</f>
        <v>81792</v>
      </c>
      <c r="F18" s="47">
        <f>+TIBA!F$80</f>
        <v>124453</v>
      </c>
      <c r="G18" s="47">
        <f>+TIBA!G$80</f>
        <v>122851</v>
      </c>
      <c r="H18" s="47">
        <f>+TIBA!H$80</f>
        <v>153493</v>
      </c>
      <c r="I18" s="47">
        <f>+TIBA!I$80</f>
        <v>169944</v>
      </c>
      <c r="J18" s="47">
        <f>+TIBA!J$80</f>
        <v>231049</v>
      </c>
      <c r="K18" s="47">
        <f>+TIBA!K$80</f>
        <v>260519</v>
      </c>
      <c r="L18" s="47">
        <f>+TIBA!L$80</f>
        <v>151961</v>
      </c>
      <c r="M18" s="47">
        <f>+TIBA!M$80</f>
        <v>142215</v>
      </c>
      <c r="N18" s="47">
        <f>+TIBA!N$80</f>
        <v>122974</v>
      </c>
      <c r="O18" s="47">
        <f>+TIBA!O$80</f>
        <v>103817</v>
      </c>
      <c r="P18" s="47">
        <f t="shared" si="0"/>
        <v>1749272</v>
      </c>
      <c r="Q18" s="60"/>
      <c r="R18" s="60"/>
      <c r="S18" s="47">
        <f>SUM($D18:D18)</f>
        <v>84204</v>
      </c>
      <c r="T18" s="47">
        <f>SUM($D18:E18)</f>
        <v>165996</v>
      </c>
      <c r="U18" s="47">
        <f>SUM($D18:F18)</f>
        <v>290449</v>
      </c>
      <c r="V18" s="47">
        <f>SUM($D18:G18)</f>
        <v>413300</v>
      </c>
      <c r="W18" s="47">
        <f>SUM($D18:H18)</f>
        <v>566793</v>
      </c>
      <c r="X18" s="47">
        <f>SUM($D18:I18)</f>
        <v>736737</v>
      </c>
      <c r="Y18" s="47">
        <f>SUM($D18:J18)</f>
        <v>967786</v>
      </c>
      <c r="Z18" s="47">
        <f>SUM($D18:K18)</f>
        <v>1228305</v>
      </c>
      <c r="AA18" s="47">
        <f>SUM($D18:L18)</f>
        <v>1380266</v>
      </c>
      <c r="AB18" s="47">
        <f>SUM($D18:M18)</f>
        <v>1522481</v>
      </c>
      <c r="AC18" s="47">
        <f>SUM($D18:N18)</f>
        <v>1645455</v>
      </c>
      <c r="AD18" s="47">
        <f>SUM($D18:O18)</f>
        <v>1749272</v>
      </c>
    </row>
    <row r="19" spans="1:30" s="55" customFormat="1" ht="15" customHeight="1">
      <c r="A19" s="74" t="s">
        <v>12</v>
      </c>
      <c r="B19" s="76" t="s">
        <v>6</v>
      </c>
      <c r="D19" s="47">
        <f>+LQB!D$80</f>
        <v>196473</v>
      </c>
      <c r="E19" s="47">
        <f>+LQB!E$80</f>
        <v>184926</v>
      </c>
      <c r="F19" s="47">
        <f>+LQB!F$80</f>
        <v>247878</v>
      </c>
      <c r="G19" s="47">
        <f>+LQB!G$80</f>
        <v>227132</v>
      </c>
      <c r="H19" s="47">
        <f>+LQB!H$80</f>
        <v>252096</v>
      </c>
      <c r="I19" s="47">
        <f>+LQB!I$80</f>
        <v>251974</v>
      </c>
      <c r="J19" s="47">
        <f>+LQB!J$80</f>
        <v>295863</v>
      </c>
      <c r="K19" s="47">
        <f>+LQB!K$80</f>
        <v>314932</v>
      </c>
      <c r="L19" s="47">
        <f>+LQB!L$80</f>
        <v>235717</v>
      </c>
      <c r="M19" s="47">
        <f>+LQB!M$80</f>
        <v>236663</v>
      </c>
      <c r="N19" s="47">
        <f>+LQB!N$80</f>
        <v>232691</v>
      </c>
      <c r="O19" s="47">
        <f>+LQB!O$80</f>
        <v>225837</v>
      </c>
      <c r="P19" s="47">
        <f t="shared" si="0"/>
        <v>2902182</v>
      </c>
      <c r="Q19" s="60"/>
      <c r="R19" s="60"/>
      <c r="S19" s="47">
        <f>SUM($D19:D19)</f>
        <v>196473</v>
      </c>
      <c r="T19" s="47">
        <f>SUM($D19:E19)</f>
        <v>381399</v>
      </c>
      <c r="U19" s="47">
        <f>SUM($D19:F19)</f>
        <v>629277</v>
      </c>
      <c r="V19" s="47">
        <f>SUM($D19:G19)</f>
        <v>856409</v>
      </c>
      <c r="W19" s="47">
        <f>SUM($D19:H19)</f>
        <v>1108505</v>
      </c>
      <c r="X19" s="47">
        <f>SUM($D19:I19)</f>
        <v>1360479</v>
      </c>
      <c r="Y19" s="47">
        <f>SUM($D19:J19)</f>
        <v>1656342</v>
      </c>
      <c r="Z19" s="47">
        <f>SUM($D19:K19)</f>
        <v>1971274</v>
      </c>
      <c r="AA19" s="47">
        <f>SUM($D19:L19)</f>
        <v>2206991</v>
      </c>
      <c r="AB19" s="47">
        <f>SUM($D19:M19)</f>
        <v>2443654</v>
      </c>
      <c r="AC19" s="47">
        <f>SUM($D19:N19)</f>
        <v>2676345</v>
      </c>
      <c r="AD19" s="47">
        <f>SUM($D19:O19)</f>
        <v>2902182</v>
      </c>
    </row>
    <row r="20" spans="1:30" s="62" customFormat="1" ht="15" customHeight="1">
      <c r="A20" s="74" t="s">
        <v>15</v>
      </c>
      <c r="B20" s="76" t="s">
        <v>6</v>
      </c>
      <c r="C20" s="55"/>
      <c r="D20" s="47">
        <f>+RBW!D$80</f>
        <v>222908</v>
      </c>
      <c r="E20" s="47">
        <f>+RBW!E$80</f>
        <v>209990</v>
      </c>
      <c r="F20" s="47">
        <f>+RBW!F$80</f>
        <v>270586</v>
      </c>
      <c r="G20" s="47">
        <f>+RBW!G$80</f>
        <v>256519</v>
      </c>
      <c r="H20" s="47">
        <f>+RBW!H$80</f>
        <v>294875</v>
      </c>
      <c r="I20" s="47">
        <f>+RBW!I$80</f>
        <v>313917</v>
      </c>
      <c r="J20" s="47">
        <f>+RBW!J$80</f>
        <v>368296</v>
      </c>
      <c r="K20" s="47">
        <f>+RBW!K$80</f>
        <v>399515</v>
      </c>
      <c r="L20" s="47">
        <f>+RBW!L$80</f>
        <v>286853</v>
      </c>
      <c r="M20" s="47">
        <f>+RBW!M$80</f>
        <v>277299</v>
      </c>
      <c r="N20" s="47">
        <f>+RBW!N$80</f>
        <v>255079</v>
      </c>
      <c r="O20" s="47">
        <f>+RBW!O$80</f>
        <v>238741</v>
      </c>
      <c r="P20" s="47">
        <f t="shared" si="0"/>
        <v>3394578</v>
      </c>
      <c r="Q20" s="44"/>
      <c r="R20" s="44"/>
      <c r="S20" s="47">
        <f>SUM($D20:D20)</f>
        <v>222908</v>
      </c>
      <c r="T20" s="47">
        <f>SUM($D20:E20)</f>
        <v>432898</v>
      </c>
      <c r="U20" s="47">
        <f>SUM($D20:F20)</f>
        <v>703484</v>
      </c>
      <c r="V20" s="47">
        <f>SUM($D20:G20)</f>
        <v>960003</v>
      </c>
      <c r="W20" s="47">
        <f>SUM($D20:H20)</f>
        <v>1254878</v>
      </c>
      <c r="X20" s="47">
        <f>SUM($D20:I20)</f>
        <v>1568795</v>
      </c>
      <c r="Y20" s="47">
        <f>SUM($D20:J20)</f>
        <v>1937091</v>
      </c>
      <c r="Z20" s="47">
        <f>SUM($D20:K20)</f>
        <v>2336606</v>
      </c>
      <c r="AA20" s="47">
        <f>SUM($D20:L20)</f>
        <v>2623459</v>
      </c>
      <c r="AB20" s="47">
        <f>SUM($D20:M20)</f>
        <v>2900758</v>
      </c>
      <c r="AC20" s="47">
        <f>SUM($D20:N20)</f>
        <v>3155837</v>
      </c>
      <c r="AD20" s="47">
        <f>SUM($D20:O20)</f>
        <v>3394578</v>
      </c>
    </row>
    <row r="21" spans="1:30" s="55" customFormat="1" ht="15" customHeight="1">
      <c r="A21" s="74" t="s">
        <v>18</v>
      </c>
      <c r="B21" s="76" t="s">
        <v>6</v>
      </c>
      <c r="D21" s="47">
        <f>+WPB!D$80</f>
        <v>45686</v>
      </c>
      <c r="E21" s="47">
        <f>+WPB!E$80</f>
        <v>42948</v>
      </c>
      <c r="F21" s="47">
        <f>+WPB!F$80</f>
        <v>55345</v>
      </c>
      <c r="G21" s="47">
        <f>+WPB!G$80</f>
        <v>56468</v>
      </c>
      <c r="H21" s="47">
        <f>+WPB!H$80</f>
        <v>65476</v>
      </c>
      <c r="I21" s="47">
        <f>+WPB!I$80</f>
        <v>67219</v>
      </c>
      <c r="J21" s="47">
        <f>+WPB!J$80</f>
        <v>75133</v>
      </c>
      <c r="K21" s="47">
        <f>+WPB!K$80</f>
        <v>82590</v>
      </c>
      <c r="L21" s="47">
        <f>+WPB!L$80</f>
        <v>67953</v>
      </c>
      <c r="M21" s="47">
        <f>+WPB!M$80</f>
        <v>66354</v>
      </c>
      <c r="N21" s="47">
        <f>+WPB!N$80</f>
        <v>62021</v>
      </c>
      <c r="O21" s="47">
        <f>+WPB!O$80</f>
        <v>63794</v>
      </c>
      <c r="P21" s="47">
        <f t="shared" si="0"/>
        <v>750987</v>
      </c>
      <c r="Q21" s="59"/>
      <c r="R21" s="59"/>
      <c r="S21" s="47">
        <f>SUM($D21:D21)</f>
        <v>45686</v>
      </c>
      <c r="T21" s="47">
        <f>SUM($D21:E21)</f>
        <v>88634</v>
      </c>
      <c r="U21" s="47">
        <f>SUM($D21:F21)</f>
        <v>143979</v>
      </c>
      <c r="V21" s="47">
        <f>SUM($D21:G21)</f>
        <v>200447</v>
      </c>
      <c r="W21" s="47">
        <f>SUM($D21:H21)</f>
        <v>265923</v>
      </c>
      <c r="X21" s="47">
        <f>SUM($D21:I21)</f>
        <v>333142</v>
      </c>
      <c r="Y21" s="47">
        <f>SUM($D21:J21)</f>
        <v>408275</v>
      </c>
      <c r="Z21" s="47">
        <f>SUM($D21:K21)</f>
        <v>490865</v>
      </c>
      <c r="AA21" s="47">
        <f>SUM($D21:L21)</f>
        <v>558818</v>
      </c>
      <c r="AB21" s="47">
        <f>SUM($D21:M21)</f>
        <v>625172</v>
      </c>
      <c r="AC21" s="47">
        <f>SUM($D21:N21)</f>
        <v>687193</v>
      </c>
      <c r="AD21" s="47">
        <f>SUM($D21:O21)</f>
        <v>750987</v>
      </c>
    </row>
    <row r="22" spans="1:30" s="55" customFormat="1" ht="15" customHeight="1">
      <c r="A22" s="74"/>
      <c r="B22" s="79" t="s">
        <v>9</v>
      </c>
      <c r="D22" s="56">
        <f t="shared" ref="D22:P22" si="1">SUM(D11:D21)</f>
        <v>2134746</v>
      </c>
      <c r="E22" s="56">
        <f t="shared" si="1"/>
        <v>2001987</v>
      </c>
      <c r="F22" s="56">
        <f t="shared" si="1"/>
        <v>2519712</v>
      </c>
      <c r="G22" s="56">
        <f t="shared" si="1"/>
        <v>2401827</v>
      </c>
      <c r="H22" s="56">
        <f t="shared" si="1"/>
        <v>2677788</v>
      </c>
      <c r="I22" s="56">
        <f t="shared" si="1"/>
        <v>2730388</v>
      </c>
      <c r="J22" s="56">
        <f t="shared" si="1"/>
        <v>3124868</v>
      </c>
      <c r="K22" s="56">
        <f t="shared" si="1"/>
        <v>3343372</v>
      </c>
      <c r="L22" s="56">
        <f t="shared" si="1"/>
        <v>2622292</v>
      </c>
      <c r="M22" s="56">
        <f t="shared" si="1"/>
        <v>2624562</v>
      </c>
      <c r="N22" s="56">
        <f t="shared" si="1"/>
        <v>2434405</v>
      </c>
      <c r="O22" s="56">
        <f t="shared" si="1"/>
        <v>2380477</v>
      </c>
      <c r="P22" s="56">
        <f t="shared" si="1"/>
        <v>30996424</v>
      </c>
      <c r="Q22" s="60"/>
      <c r="R22" s="60"/>
      <c r="S22" s="47">
        <f>SUM($D22:D22)</f>
        <v>2134746</v>
      </c>
      <c r="T22" s="47">
        <f>SUM($D22:E22)</f>
        <v>4136733</v>
      </c>
      <c r="U22" s="47">
        <f>SUM($D22:F22)</f>
        <v>6656445</v>
      </c>
      <c r="V22" s="47">
        <f>SUM($D22:G22)</f>
        <v>9058272</v>
      </c>
      <c r="W22" s="47">
        <f>SUM($D22:H22)</f>
        <v>11736060</v>
      </c>
      <c r="X22" s="47">
        <f>SUM($D22:I22)</f>
        <v>14466448</v>
      </c>
      <c r="Y22" s="47">
        <f>SUM($D22:J22)</f>
        <v>17591316</v>
      </c>
      <c r="Z22" s="47">
        <f>SUM($D22:K22)</f>
        <v>20934688</v>
      </c>
      <c r="AA22" s="47">
        <f>SUM($D22:L22)</f>
        <v>23556980</v>
      </c>
      <c r="AB22" s="47">
        <f>SUM($D22:M22)</f>
        <v>26181542</v>
      </c>
      <c r="AC22" s="47">
        <f>SUM($D22:N22)</f>
        <v>28615947</v>
      </c>
      <c r="AD22" s="47">
        <f>SUM($D22:O22)</f>
        <v>30996424</v>
      </c>
    </row>
    <row r="23" spans="1:30" s="62" customFormat="1" ht="15" customHeight="1">
      <c r="A23" s="42"/>
      <c r="B23" s="78"/>
      <c r="C23" s="44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4"/>
      <c r="R23" s="44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</row>
    <row r="24" spans="1:30" s="55" customFormat="1" ht="15" customHeight="1">
      <c r="A24" s="74" t="s">
        <v>5</v>
      </c>
      <c r="B24" s="76" t="s">
        <v>69</v>
      </c>
      <c r="C24" s="46"/>
      <c r="D24" s="47">
        <f>+AMB!D$94</f>
        <v>185163</v>
      </c>
      <c r="E24" s="47">
        <f>+AMB!E$94</f>
        <v>187096</v>
      </c>
      <c r="F24" s="47">
        <f>+AMB!F$94</f>
        <v>195836</v>
      </c>
      <c r="G24" s="47">
        <f>+AMB!G$94</f>
        <v>206279</v>
      </c>
      <c r="H24" s="47">
        <f>+AMB!H$94</f>
        <v>209964</v>
      </c>
      <c r="I24" s="47">
        <f>+AMB!I$94</f>
        <v>202669</v>
      </c>
      <c r="J24" s="47">
        <f>+AMB!J$94</f>
        <v>175258</v>
      </c>
      <c r="K24" s="47">
        <f>+AMB!K$94</f>
        <v>202810</v>
      </c>
      <c r="L24" s="47">
        <f>+AMB!L$94</f>
        <v>201559</v>
      </c>
      <c r="M24" s="47">
        <f>+AMB!M$94</f>
        <v>213756</v>
      </c>
      <c r="N24" s="47">
        <f>+AMB!N$94</f>
        <v>201602</v>
      </c>
      <c r="O24" s="47">
        <f>+AMB!O$94</f>
        <v>169077</v>
      </c>
      <c r="P24" s="47">
        <f t="shared" ref="P24:P34" si="2">SUM(D24:O24)</f>
        <v>2351069</v>
      </c>
      <c r="Q24" s="59"/>
      <c r="R24" s="59"/>
      <c r="S24" s="47">
        <f>SUM($D24:D24)</f>
        <v>185163</v>
      </c>
      <c r="T24" s="47">
        <f>SUM($D24:E24)</f>
        <v>372259</v>
      </c>
      <c r="U24" s="47">
        <f>SUM($D24:F24)</f>
        <v>568095</v>
      </c>
      <c r="V24" s="47">
        <f>SUM($D24:G24)</f>
        <v>774374</v>
      </c>
      <c r="W24" s="47">
        <f>SUM($D24:H24)</f>
        <v>984338</v>
      </c>
      <c r="X24" s="47">
        <f>SUM($D24:I24)</f>
        <v>1187007</v>
      </c>
      <c r="Y24" s="47">
        <f>SUM($D24:J24)</f>
        <v>1362265</v>
      </c>
      <c r="Z24" s="47">
        <f>SUM($D24:K24)</f>
        <v>1565075</v>
      </c>
      <c r="AA24" s="47">
        <f>SUM($D24:L24)</f>
        <v>1766634</v>
      </c>
      <c r="AB24" s="47">
        <f>SUM($D24:M24)</f>
        <v>1980390</v>
      </c>
      <c r="AC24" s="47">
        <f>SUM($D24:N24)</f>
        <v>2181992</v>
      </c>
      <c r="AD24" s="47">
        <f>SUM($D24:O24)</f>
        <v>2351069</v>
      </c>
    </row>
    <row r="25" spans="1:30" s="55" customFormat="1" ht="15" customHeight="1">
      <c r="A25" s="74" t="s">
        <v>10</v>
      </c>
      <c r="B25" s="76" t="s">
        <v>69</v>
      </c>
      <c r="D25" s="47">
        <f>+BWB!D$94</f>
        <v>124995</v>
      </c>
      <c r="E25" s="47">
        <f>+BWB!E$94</f>
        <v>112961</v>
      </c>
      <c r="F25" s="47">
        <f>+BWB!F$94</f>
        <v>124301</v>
      </c>
      <c r="G25" s="47">
        <f>+BWB!G$94</f>
        <v>131383</v>
      </c>
      <c r="H25" s="47">
        <f>+BWB!H$94</f>
        <v>138007</v>
      </c>
      <c r="I25" s="47">
        <f>+BWB!I$94</f>
        <v>133299</v>
      </c>
      <c r="J25" s="47">
        <f>+BWB!J$94</f>
        <v>125182</v>
      </c>
      <c r="K25" s="47">
        <f>+BWB!K$94</f>
        <v>133476</v>
      </c>
      <c r="L25" s="47">
        <f>+BWB!L$94</f>
        <v>129876</v>
      </c>
      <c r="M25" s="47">
        <f>+BWB!M$94</f>
        <v>142597</v>
      </c>
      <c r="N25" s="47">
        <f>+BWB!N$94</f>
        <v>130402</v>
      </c>
      <c r="O25" s="47">
        <f>+BWB!O$94</f>
        <v>110472</v>
      </c>
      <c r="P25" s="47">
        <f t="shared" si="2"/>
        <v>1536951</v>
      </c>
      <c r="Q25" s="60"/>
      <c r="R25" s="60"/>
      <c r="S25" s="47">
        <f>SUM($D25:D25)</f>
        <v>124995</v>
      </c>
      <c r="T25" s="47">
        <f>SUM($D25:E25)</f>
        <v>237956</v>
      </c>
      <c r="U25" s="47">
        <f>SUM($D25:F25)</f>
        <v>362257</v>
      </c>
      <c r="V25" s="47">
        <f>SUM($D25:G25)</f>
        <v>493640</v>
      </c>
      <c r="W25" s="47">
        <f>SUM($D25:H25)</f>
        <v>631647</v>
      </c>
      <c r="X25" s="47">
        <f>SUM($D25:I25)</f>
        <v>764946</v>
      </c>
      <c r="Y25" s="47">
        <f>SUM($D25:J25)</f>
        <v>890128</v>
      </c>
      <c r="Z25" s="47">
        <f>SUM($D25:K25)</f>
        <v>1023604</v>
      </c>
      <c r="AA25" s="47">
        <f>SUM($D25:L25)</f>
        <v>1153480</v>
      </c>
      <c r="AB25" s="47">
        <f>SUM($D25:M25)</f>
        <v>1296077</v>
      </c>
      <c r="AC25" s="47">
        <f>SUM($D25:N25)</f>
        <v>1426479</v>
      </c>
      <c r="AD25" s="47">
        <f>SUM($D25:O25)</f>
        <v>1536951</v>
      </c>
    </row>
    <row r="26" spans="1:30" s="55" customFormat="1" ht="15" customHeight="1">
      <c r="A26" s="74" t="s">
        <v>11</v>
      </c>
      <c r="B26" s="76" t="s">
        <v>69</v>
      </c>
      <c r="D26" s="47">
        <f>+DWT!D$94</f>
        <v>2400</v>
      </c>
      <c r="E26" s="47">
        <f>+DWT!E$94</f>
        <v>2390</v>
      </c>
      <c r="F26" s="47">
        <f>+DWT!F$94</f>
        <v>2117</v>
      </c>
      <c r="G26" s="47">
        <f>+DWT!G$94</f>
        <v>2701</v>
      </c>
      <c r="H26" s="47">
        <f>+DWT!H$94</f>
        <v>2915</v>
      </c>
      <c r="I26" s="47">
        <f>+DWT!I$94</f>
        <v>2610</v>
      </c>
      <c r="J26" s="47">
        <f>+DWT!J$94</f>
        <v>2544</v>
      </c>
      <c r="K26" s="47">
        <f>+DWT!K$94</f>
        <v>2689</v>
      </c>
      <c r="L26" s="47">
        <f>+DWT!L$94</f>
        <v>2468</v>
      </c>
      <c r="M26" s="47">
        <f>+DWT!M$94</f>
        <v>2746</v>
      </c>
      <c r="N26" s="47">
        <f>+DWT!N$94</f>
        <v>2420</v>
      </c>
      <c r="O26" s="47">
        <f>+DWT!O$94</f>
        <v>2097</v>
      </c>
      <c r="P26" s="47">
        <f t="shared" si="2"/>
        <v>30097</v>
      </c>
      <c r="Q26" s="60"/>
      <c r="R26" s="60"/>
      <c r="S26" s="47">
        <f>SUM($D26:D26)</f>
        <v>2400</v>
      </c>
      <c r="T26" s="47">
        <f>SUM($D26:E26)</f>
        <v>4790</v>
      </c>
      <c r="U26" s="47">
        <f>SUM($D26:F26)</f>
        <v>6907</v>
      </c>
      <c r="V26" s="47">
        <f>SUM($D26:G26)</f>
        <v>9608</v>
      </c>
      <c r="W26" s="47">
        <f>SUM($D26:H26)</f>
        <v>12523</v>
      </c>
      <c r="X26" s="47">
        <f>SUM($D26:I26)</f>
        <v>15133</v>
      </c>
      <c r="Y26" s="47">
        <f>SUM($D26:J26)</f>
        <v>17677</v>
      </c>
      <c r="Z26" s="47">
        <f>SUM($D26:K26)</f>
        <v>20366</v>
      </c>
      <c r="AA26" s="47">
        <f>SUM($D26:L26)</f>
        <v>22834</v>
      </c>
      <c r="AB26" s="47">
        <f>SUM($D26:M26)</f>
        <v>25580</v>
      </c>
      <c r="AC26" s="47">
        <f>SUM($D26:N26)</f>
        <v>28000</v>
      </c>
      <c r="AD26" s="47">
        <f>SUM($D26:O26)</f>
        <v>30097</v>
      </c>
    </row>
    <row r="27" spans="1:30" s="55" customFormat="1" ht="15" customHeight="1">
      <c r="A27" s="74" t="s">
        <v>13</v>
      </c>
      <c r="B27" s="76" t="s">
        <v>69</v>
      </c>
      <c r="D27" s="47">
        <f>+OGB!D$94</f>
        <v>6430</v>
      </c>
      <c r="E27" s="47">
        <f>+OGB!E$94</f>
        <v>5811</v>
      </c>
      <c r="F27" s="47">
        <f>+OGB!F$94</f>
        <v>5757</v>
      </c>
      <c r="G27" s="47">
        <f>+OGB!G$94</f>
        <v>5866</v>
      </c>
      <c r="H27" s="47">
        <f>+OGB!H$94</f>
        <v>6314</v>
      </c>
      <c r="I27" s="47">
        <f>+OGB!I$94</f>
        <v>5708</v>
      </c>
      <c r="J27" s="47">
        <f>+OGB!J$94</f>
        <v>6107</v>
      </c>
      <c r="K27" s="47">
        <f>+OGB!K$94</f>
        <v>6178</v>
      </c>
      <c r="L27" s="47">
        <f>+OGB!L$94</f>
        <v>5989</v>
      </c>
      <c r="M27" s="47">
        <f>+OGB!M$94</f>
        <v>6451</v>
      </c>
      <c r="N27" s="47">
        <f>+OGB!N$94</f>
        <v>5894</v>
      </c>
      <c r="O27" s="47">
        <f>+OGB!O$94</f>
        <v>5645</v>
      </c>
      <c r="P27" s="47">
        <f t="shared" si="2"/>
        <v>72150</v>
      </c>
      <c r="Q27" s="60"/>
      <c r="R27" s="60"/>
      <c r="S27" s="47">
        <f>SUM($D27:D27)</f>
        <v>6430</v>
      </c>
      <c r="T27" s="47">
        <f>SUM($D27:E27)</f>
        <v>12241</v>
      </c>
      <c r="U27" s="47">
        <f>SUM($D27:F27)</f>
        <v>17998</v>
      </c>
      <c r="V27" s="47">
        <f>SUM($D27:G27)</f>
        <v>23864</v>
      </c>
      <c r="W27" s="47">
        <f>SUM($D27:H27)</f>
        <v>30178</v>
      </c>
      <c r="X27" s="47">
        <f>SUM($D27:I27)</f>
        <v>35886</v>
      </c>
      <c r="Y27" s="47">
        <f>SUM($D27:J27)</f>
        <v>41993</v>
      </c>
      <c r="Z27" s="47">
        <f>SUM($D27:K27)</f>
        <v>48171</v>
      </c>
      <c r="AA27" s="47">
        <f>SUM($D27:L27)</f>
        <v>54160</v>
      </c>
      <c r="AB27" s="47">
        <f>SUM($D27:M27)</f>
        <v>60611</v>
      </c>
      <c r="AC27" s="47">
        <f>SUM($D27:N27)</f>
        <v>66505</v>
      </c>
      <c r="AD27" s="47">
        <f>SUM($D27:O27)</f>
        <v>72150</v>
      </c>
    </row>
    <row r="28" spans="1:30" s="62" customFormat="1" ht="15" customHeight="1">
      <c r="A28" s="74" t="s">
        <v>14</v>
      </c>
      <c r="B28" s="76" t="s">
        <v>69</v>
      </c>
      <c r="C28" s="55"/>
      <c r="D28" s="47">
        <f>+PB!D$94</f>
        <v>105017</v>
      </c>
      <c r="E28" s="47">
        <f>+PB!E$94</f>
        <v>95975</v>
      </c>
      <c r="F28" s="47">
        <f>+PB!F$94</f>
        <v>100338</v>
      </c>
      <c r="G28" s="47">
        <f>+PB!G$94</f>
        <v>108155</v>
      </c>
      <c r="H28" s="47">
        <f>+PB!H$94</f>
        <v>111783</v>
      </c>
      <c r="I28" s="47">
        <f>+PB!I$94</f>
        <v>103836</v>
      </c>
      <c r="J28" s="47">
        <f>+PB!J$94</f>
        <v>104510</v>
      </c>
      <c r="K28" s="47">
        <f>+PB!K$94</f>
        <v>106640</v>
      </c>
      <c r="L28" s="47">
        <f>+PB!L$94</f>
        <v>103978</v>
      </c>
      <c r="M28" s="47">
        <f>+PB!M$94</f>
        <v>112642</v>
      </c>
      <c r="N28" s="47">
        <f>+PB!N$94</f>
        <v>100459</v>
      </c>
      <c r="O28" s="47">
        <f>+PB!O$94</f>
        <v>91405</v>
      </c>
      <c r="P28" s="47">
        <f t="shared" si="2"/>
        <v>1244738</v>
      </c>
      <c r="Q28" s="44"/>
      <c r="R28" s="44"/>
      <c r="S28" s="47">
        <f>SUM($D28:D28)</f>
        <v>105017</v>
      </c>
      <c r="T28" s="47">
        <f>SUM($D28:E28)</f>
        <v>200992</v>
      </c>
      <c r="U28" s="47">
        <f>SUM($D28:F28)</f>
        <v>301330</v>
      </c>
      <c r="V28" s="47">
        <f>SUM($D28:G28)</f>
        <v>409485</v>
      </c>
      <c r="W28" s="47">
        <f>SUM($D28:H28)</f>
        <v>521268</v>
      </c>
      <c r="X28" s="47">
        <f>SUM($D28:I28)</f>
        <v>625104</v>
      </c>
      <c r="Y28" s="47">
        <f>SUM($D28:J28)</f>
        <v>729614</v>
      </c>
      <c r="Z28" s="47">
        <f>SUM($D28:K28)</f>
        <v>836254</v>
      </c>
      <c r="AA28" s="47">
        <f>SUM($D28:L28)</f>
        <v>940232</v>
      </c>
      <c r="AB28" s="47">
        <f>SUM($D28:M28)</f>
        <v>1052874</v>
      </c>
      <c r="AC28" s="47">
        <f>SUM($D28:N28)</f>
        <v>1153333</v>
      </c>
      <c r="AD28" s="47">
        <f>SUM($D28:O28)</f>
        <v>1244738</v>
      </c>
    </row>
    <row r="29" spans="1:30" s="55" customFormat="1" ht="15" customHeight="1">
      <c r="A29" s="74" t="s">
        <v>78</v>
      </c>
      <c r="B29" s="76" t="s">
        <v>69</v>
      </c>
      <c r="D29" s="47">
        <f>+IBA!D$94</f>
        <v>8235</v>
      </c>
      <c r="E29" s="47">
        <f>+IBA!E$94</f>
        <v>7723</v>
      </c>
      <c r="F29" s="47">
        <f>+IBA!F$94</f>
        <v>8494</v>
      </c>
      <c r="G29" s="47">
        <f>+IBA!G$94</f>
        <v>8632</v>
      </c>
      <c r="H29" s="47">
        <f>+IBA!H$94</f>
        <v>8518</v>
      </c>
      <c r="I29" s="47">
        <f>+IBA!I$94</f>
        <v>8036</v>
      </c>
      <c r="J29" s="47">
        <f>+IBA!J$94</f>
        <v>8101</v>
      </c>
      <c r="K29" s="47">
        <f>+IBA!K$94</f>
        <v>8288</v>
      </c>
      <c r="L29" s="47">
        <f>+IBA!L$94</f>
        <v>7700</v>
      </c>
      <c r="M29" s="47">
        <f>+IBA!M$94</f>
        <v>8368</v>
      </c>
      <c r="N29" s="47">
        <f>+IBA!N$94</f>
        <v>7101</v>
      </c>
      <c r="O29" s="47">
        <f>+IBA!O$94</f>
        <v>6352</v>
      </c>
      <c r="P29" s="47">
        <f t="shared" si="2"/>
        <v>95548</v>
      </c>
      <c r="Q29" s="59"/>
      <c r="R29" s="59"/>
      <c r="S29" s="47">
        <f>SUM($D29:D29)</f>
        <v>8235</v>
      </c>
      <c r="T29" s="47">
        <f>SUM($D29:E29)</f>
        <v>15958</v>
      </c>
      <c r="U29" s="47">
        <f>SUM($D29:F29)</f>
        <v>24452</v>
      </c>
      <c r="V29" s="47">
        <f>SUM($D29:G29)</f>
        <v>33084</v>
      </c>
      <c r="W29" s="47">
        <f>SUM($D29:H29)</f>
        <v>41602</v>
      </c>
      <c r="X29" s="47">
        <f>SUM($D29:I29)</f>
        <v>49638</v>
      </c>
      <c r="Y29" s="47">
        <f>SUM($D29:J29)</f>
        <v>57739</v>
      </c>
      <c r="Z29" s="47">
        <f>SUM($D29:K29)</f>
        <v>66027</v>
      </c>
      <c r="AA29" s="47">
        <f>SUM($D29:L29)</f>
        <v>73727</v>
      </c>
      <c r="AB29" s="47">
        <f>SUM($D29:M29)</f>
        <v>82095</v>
      </c>
      <c r="AC29" s="47">
        <f>SUM($D29:N29)</f>
        <v>89196</v>
      </c>
      <c r="AD29" s="47">
        <f>SUM($D29:O29)</f>
        <v>95548</v>
      </c>
    </row>
    <row r="30" spans="1:30" s="55" customFormat="1" ht="15" customHeight="1">
      <c r="A30" s="74" t="s">
        <v>16</v>
      </c>
      <c r="B30" s="76" t="s">
        <v>69</v>
      </c>
      <c r="D30" s="47">
        <f>+SIBC!D$94</f>
        <v>5504</v>
      </c>
      <c r="E30" s="47">
        <f>+SIBC!E$94</f>
        <v>5231</v>
      </c>
      <c r="F30" s="47">
        <f>+SIBC!F$94</f>
        <v>5147</v>
      </c>
      <c r="G30" s="47">
        <f>+SIBC!G$94</f>
        <v>5675</v>
      </c>
      <c r="H30" s="47">
        <f>+SIBC!H$94</f>
        <v>7160</v>
      </c>
      <c r="I30" s="47">
        <f>+SIBC!I$94</f>
        <v>7077</v>
      </c>
      <c r="J30" s="47">
        <f>+SIBC!J$94</f>
        <v>8345</v>
      </c>
      <c r="K30" s="47">
        <f>+SIBC!K$94</f>
        <v>7807</v>
      </c>
      <c r="L30" s="47">
        <f>+SIBC!L$94</f>
        <v>7412</v>
      </c>
      <c r="M30" s="47">
        <f>+SIBC!M$94</f>
        <v>6734</v>
      </c>
      <c r="N30" s="47">
        <f>+SIBC!N$94</f>
        <v>5597</v>
      </c>
      <c r="O30" s="47">
        <f>+SIBC!O$94</f>
        <v>4824</v>
      </c>
      <c r="P30" s="47">
        <f t="shared" si="2"/>
        <v>76513</v>
      </c>
      <c r="Q30" s="60"/>
      <c r="R30" s="60"/>
      <c r="S30" s="47">
        <f>SUM($D30:D30)</f>
        <v>5504</v>
      </c>
      <c r="T30" s="47">
        <f>SUM($D30:E30)</f>
        <v>10735</v>
      </c>
      <c r="U30" s="47">
        <f>SUM($D30:F30)</f>
        <v>15882</v>
      </c>
      <c r="V30" s="47">
        <f>SUM($D30:G30)</f>
        <v>21557</v>
      </c>
      <c r="W30" s="47">
        <f>SUM($D30:H30)</f>
        <v>28717</v>
      </c>
      <c r="X30" s="47">
        <f>SUM($D30:I30)</f>
        <v>35794</v>
      </c>
      <c r="Y30" s="47">
        <f>SUM($D30:J30)</f>
        <v>44139</v>
      </c>
      <c r="Z30" s="47">
        <f>SUM($D30:K30)</f>
        <v>51946</v>
      </c>
      <c r="AA30" s="47">
        <f>SUM($D30:L30)</f>
        <v>59358</v>
      </c>
      <c r="AB30" s="47">
        <f>SUM($D30:M30)</f>
        <v>66092</v>
      </c>
      <c r="AC30" s="47">
        <f>SUM($D30:N30)</f>
        <v>71689</v>
      </c>
      <c r="AD30" s="47">
        <f>SUM($D30:O30)</f>
        <v>76513</v>
      </c>
    </row>
    <row r="31" spans="1:30" s="55" customFormat="1" ht="15" customHeight="1">
      <c r="A31" s="74" t="s">
        <v>17</v>
      </c>
      <c r="B31" s="76" t="s">
        <v>69</v>
      </c>
      <c r="D31" s="47">
        <f>+TIBA!D$94</f>
        <v>30658</v>
      </c>
      <c r="E31" s="47">
        <f>+TIBA!E$94</f>
        <v>28318</v>
      </c>
      <c r="F31" s="47">
        <f>+TIBA!F$94</f>
        <v>31291</v>
      </c>
      <c r="G31" s="47">
        <f>+TIBA!G$94</f>
        <v>32487</v>
      </c>
      <c r="H31" s="47">
        <f>+TIBA!H$94</f>
        <v>32829</v>
      </c>
      <c r="I31" s="47">
        <f>+TIBA!I$94</f>
        <v>30600</v>
      </c>
      <c r="J31" s="47">
        <f>+TIBA!J$94</f>
        <v>31282</v>
      </c>
      <c r="K31" s="47">
        <f>+TIBA!K$94</f>
        <v>31600</v>
      </c>
      <c r="L31" s="47">
        <f>+TIBA!L$94</f>
        <v>30626</v>
      </c>
      <c r="M31" s="47">
        <f>+TIBA!M$94</f>
        <v>33952</v>
      </c>
      <c r="N31" s="47">
        <f>+TIBA!N$94</f>
        <v>29959</v>
      </c>
      <c r="O31" s="47">
        <f>+TIBA!O$94</f>
        <v>26157</v>
      </c>
      <c r="P31" s="47">
        <f t="shared" si="2"/>
        <v>369759</v>
      </c>
      <c r="Q31" s="60"/>
      <c r="R31" s="60"/>
      <c r="S31" s="47">
        <f>SUM($D31:D31)</f>
        <v>30658</v>
      </c>
      <c r="T31" s="47">
        <f>SUM($D31:E31)</f>
        <v>58976</v>
      </c>
      <c r="U31" s="47">
        <f>SUM($D31:F31)</f>
        <v>90267</v>
      </c>
      <c r="V31" s="47">
        <f>SUM($D31:G31)</f>
        <v>122754</v>
      </c>
      <c r="W31" s="47">
        <f>SUM($D31:H31)</f>
        <v>155583</v>
      </c>
      <c r="X31" s="47">
        <f>SUM($D31:I31)</f>
        <v>186183</v>
      </c>
      <c r="Y31" s="47">
        <f>SUM($D31:J31)</f>
        <v>217465</v>
      </c>
      <c r="Z31" s="47">
        <f>SUM($D31:K31)</f>
        <v>249065</v>
      </c>
      <c r="AA31" s="47">
        <f>SUM($D31:L31)</f>
        <v>279691</v>
      </c>
      <c r="AB31" s="47">
        <f>SUM($D31:M31)</f>
        <v>313643</v>
      </c>
      <c r="AC31" s="47">
        <f>SUM($D31:N31)</f>
        <v>343602</v>
      </c>
      <c r="AD31" s="47">
        <f>SUM($D31:O31)</f>
        <v>369759</v>
      </c>
    </row>
    <row r="32" spans="1:30" s="55" customFormat="1" ht="15" customHeight="1">
      <c r="A32" s="74" t="s">
        <v>12</v>
      </c>
      <c r="B32" s="76" t="s">
        <v>69</v>
      </c>
      <c r="D32" s="47">
        <f>+LQB!D$94</f>
        <v>53676</v>
      </c>
      <c r="E32" s="47">
        <f>+LQB!E$94</f>
        <v>49120</v>
      </c>
      <c r="F32" s="47">
        <f>+LQB!F$94</f>
        <v>55792</v>
      </c>
      <c r="G32" s="47">
        <f>+LQB!G$94</f>
        <v>58196</v>
      </c>
      <c r="H32" s="47">
        <f>+LQB!H$94</f>
        <v>60458</v>
      </c>
      <c r="I32" s="47">
        <f>+LQB!I$94</f>
        <v>56038</v>
      </c>
      <c r="J32" s="47">
        <f>+LQB!J$94</f>
        <v>56816</v>
      </c>
      <c r="K32" s="47">
        <f>+LQB!K$94</f>
        <v>59274</v>
      </c>
      <c r="L32" s="47">
        <f>+LQB!L$94</f>
        <v>57826</v>
      </c>
      <c r="M32" s="47">
        <f>+LQB!M$94</f>
        <v>63630</v>
      </c>
      <c r="N32" s="47">
        <f>+LQB!N$94</f>
        <v>57930</v>
      </c>
      <c r="O32" s="47">
        <f>+LQB!O$94</f>
        <v>51932</v>
      </c>
      <c r="P32" s="47">
        <f t="shared" si="2"/>
        <v>680688</v>
      </c>
      <c r="Q32" s="60"/>
      <c r="R32" s="60"/>
      <c r="S32" s="47">
        <f>SUM($D32:D32)</f>
        <v>53676</v>
      </c>
      <c r="T32" s="47">
        <f>SUM($D32:E32)</f>
        <v>102796</v>
      </c>
      <c r="U32" s="47">
        <f>SUM($D32:F32)</f>
        <v>158588</v>
      </c>
      <c r="V32" s="47">
        <f>SUM($D32:G32)</f>
        <v>216784</v>
      </c>
      <c r="W32" s="47">
        <f>SUM($D32:H32)</f>
        <v>277242</v>
      </c>
      <c r="X32" s="47">
        <f>SUM($D32:I32)</f>
        <v>333280</v>
      </c>
      <c r="Y32" s="47">
        <f>SUM($D32:J32)</f>
        <v>390096</v>
      </c>
      <c r="Z32" s="47">
        <f>SUM($D32:K32)</f>
        <v>449370</v>
      </c>
      <c r="AA32" s="47">
        <f>SUM($D32:L32)</f>
        <v>507196</v>
      </c>
      <c r="AB32" s="47">
        <f>SUM($D32:M32)</f>
        <v>570826</v>
      </c>
      <c r="AC32" s="47">
        <f>SUM($D32:N32)</f>
        <v>628756</v>
      </c>
      <c r="AD32" s="47">
        <f>SUM($D32:O32)</f>
        <v>680688</v>
      </c>
    </row>
    <row r="33" spans="1:30" s="62" customFormat="1" ht="15" customHeight="1">
      <c r="A33" s="74" t="s">
        <v>15</v>
      </c>
      <c r="B33" s="76" t="s">
        <v>69</v>
      </c>
      <c r="C33" s="55"/>
      <c r="D33" s="47">
        <f>+RBW!D$94</f>
        <v>4</v>
      </c>
      <c r="E33" s="47">
        <f>+RBW!E$94</f>
        <v>5</v>
      </c>
      <c r="F33" s="47">
        <f>+RBW!F$94</f>
        <v>5</v>
      </c>
      <c r="G33" s="47">
        <f>+RBW!G$94</f>
        <v>9</v>
      </c>
      <c r="H33" s="47">
        <f>+RBW!H$94</f>
        <v>15</v>
      </c>
      <c r="I33" s="47">
        <f>+RBW!I$94</f>
        <v>20</v>
      </c>
      <c r="J33" s="47">
        <f>+RBW!J$94</f>
        <v>28</v>
      </c>
      <c r="K33" s="47">
        <f>+RBW!K$94</f>
        <v>19</v>
      </c>
      <c r="L33" s="47">
        <f>+RBW!L$94</f>
        <v>6</v>
      </c>
      <c r="M33" s="47">
        <f>+RBW!M$94</f>
        <v>3</v>
      </c>
      <c r="N33" s="47">
        <f>+RBW!N$94</f>
        <v>6</v>
      </c>
      <c r="O33" s="47">
        <f>+RBW!O$94</f>
        <v>4</v>
      </c>
      <c r="P33" s="47">
        <f t="shared" si="2"/>
        <v>124</v>
      </c>
      <c r="Q33" s="44"/>
      <c r="R33" s="44"/>
      <c r="S33" s="47">
        <f>SUM($D33:D33)</f>
        <v>4</v>
      </c>
      <c r="T33" s="47">
        <f>SUM($D33:E33)</f>
        <v>9</v>
      </c>
      <c r="U33" s="47">
        <f>SUM($D33:F33)</f>
        <v>14</v>
      </c>
      <c r="V33" s="47">
        <f>SUM($D33:G33)</f>
        <v>23</v>
      </c>
      <c r="W33" s="47">
        <f>SUM($D33:H33)</f>
        <v>38</v>
      </c>
      <c r="X33" s="47">
        <f>SUM($D33:I33)</f>
        <v>58</v>
      </c>
      <c r="Y33" s="47">
        <f>SUM($D33:J33)</f>
        <v>86</v>
      </c>
      <c r="Z33" s="47">
        <f>SUM($D33:K33)</f>
        <v>105</v>
      </c>
      <c r="AA33" s="47">
        <f>SUM($D33:L33)</f>
        <v>111</v>
      </c>
      <c r="AB33" s="47">
        <f>SUM($D33:M33)</f>
        <v>114</v>
      </c>
      <c r="AC33" s="47">
        <f>SUM($D33:N33)</f>
        <v>120</v>
      </c>
      <c r="AD33" s="47">
        <f>SUM($D33:O33)</f>
        <v>124</v>
      </c>
    </row>
    <row r="34" spans="1:30" s="55" customFormat="1" ht="15" customHeight="1">
      <c r="A34" s="74" t="s">
        <v>18</v>
      </c>
      <c r="B34" s="76" t="s">
        <v>69</v>
      </c>
      <c r="D34" s="47">
        <f>+WPB!D$94</f>
        <v>0</v>
      </c>
      <c r="E34" s="47">
        <f>+WPB!E$94</f>
        <v>0</v>
      </c>
      <c r="F34" s="47">
        <f>+WPB!F$94</f>
        <v>0</v>
      </c>
      <c r="G34" s="47">
        <f>+WPB!G$94</f>
        <v>0</v>
      </c>
      <c r="H34" s="47">
        <f>+WPB!H$94</f>
        <v>0</v>
      </c>
      <c r="I34" s="47">
        <f>+WPB!I$94</f>
        <v>0</v>
      </c>
      <c r="J34" s="47">
        <f>+WPB!J$94</f>
        <v>0</v>
      </c>
      <c r="K34" s="47">
        <f>+WPB!K$94</f>
        <v>0</v>
      </c>
      <c r="L34" s="47">
        <f>+WPB!L$94</f>
        <v>0</v>
      </c>
      <c r="M34" s="47">
        <f>+WPB!M$94</f>
        <v>0</v>
      </c>
      <c r="N34" s="47">
        <f>+WPB!N$94</f>
        <v>0</v>
      </c>
      <c r="O34" s="47">
        <f>+WPB!O$94</f>
        <v>0</v>
      </c>
      <c r="P34" s="47">
        <f t="shared" si="2"/>
        <v>0</v>
      </c>
      <c r="Q34" s="59"/>
      <c r="R34" s="59"/>
      <c r="S34" s="47">
        <f>SUM($D34:D34)</f>
        <v>0</v>
      </c>
      <c r="T34" s="47">
        <f>SUM($D34:E34)</f>
        <v>0</v>
      </c>
      <c r="U34" s="47">
        <f>SUM($D34:F34)</f>
        <v>0</v>
      </c>
      <c r="V34" s="47">
        <f>SUM($D34:G34)</f>
        <v>0</v>
      </c>
      <c r="W34" s="47">
        <f>SUM($D34:H34)</f>
        <v>0</v>
      </c>
      <c r="X34" s="47">
        <f>SUM($D34:I34)</f>
        <v>0</v>
      </c>
      <c r="Y34" s="47">
        <f>SUM($D34:J34)</f>
        <v>0</v>
      </c>
      <c r="Z34" s="47">
        <f>SUM($D34:K34)</f>
        <v>0</v>
      </c>
      <c r="AA34" s="47">
        <f>SUM($D34:L34)</f>
        <v>0</v>
      </c>
      <c r="AB34" s="47">
        <f>SUM($D34:M34)</f>
        <v>0</v>
      </c>
      <c r="AC34" s="47">
        <f>SUM($D34:N34)</f>
        <v>0</v>
      </c>
      <c r="AD34" s="47">
        <f>SUM($D34:O34)</f>
        <v>0</v>
      </c>
    </row>
    <row r="35" spans="1:30" s="55" customFormat="1" ht="15" customHeight="1">
      <c r="A35" s="74"/>
      <c r="B35" s="79" t="s">
        <v>9</v>
      </c>
      <c r="D35" s="56">
        <f t="shared" ref="D35:P35" si="3">SUM(D24:D34)</f>
        <v>522082</v>
      </c>
      <c r="E35" s="56">
        <f t="shared" si="3"/>
        <v>494630</v>
      </c>
      <c r="F35" s="56">
        <f t="shared" si="3"/>
        <v>529078</v>
      </c>
      <c r="G35" s="56">
        <f t="shared" si="3"/>
        <v>559383</v>
      </c>
      <c r="H35" s="56">
        <f t="shared" si="3"/>
        <v>577963</v>
      </c>
      <c r="I35" s="56">
        <f t="shared" si="3"/>
        <v>549893</v>
      </c>
      <c r="J35" s="56">
        <f t="shared" si="3"/>
        <v>518173</v>
      </c>
      <c r="K35" s="56">
        <f t="shared" si="3"/>
        <v>558781</v>
      </c>
      <c r="L35" s="56">
        <f t="shared" si="3"/>
        <v>547440</v>
      </c>
      <c r="M35" s="56">
        <f t="shared" si="3"/>
        <v>590879</v>
      </c>
      <c r="N35" s="56">
        <f t="shared" si="3"/>
        <v>541370</v>
      </c>
      <c r="O35" s="56">
        <f t="shared" si="3"/>
        <v>467965</v>
      </c>
      <c r="P35" s="56">
        <f t="shared" si="3"/>
        <v>6457637</v>
      </c>
      <c r="Q35" s="60"/>
      <c r="R35" s="60"/>
      <c r="S35" s="47">
        <f>SUM($D35:D35)</f>
        <v>522082</v>
      </c>
      <c r="T35" s="47">
        <f>SUM($D35:E35)</f>
        <v>1016712</v>
      </c>
      <c r="U35" s="47">
        <f>SUM($D35:F35)</f>
        <v>1545790</v>
      </c>
      <c r="V35" s="47">
        <f>SUM($D35:G35)</f>
        <v>2105173</v>
      </c>
      <c r="W35" s="47">
        <f>SUM($D35:H35)</f>
        <v>2683136</v>
      </c>
      <c r="X35" s="47">
        <f>SUM($D35:I35)</f>
        <v>3233029</v>
      </c>
      <c r="Y35" s="47">
        <f>SUM($D35:J35)</f>
        <v>3751202</v>
      </c>
      <c r="Z35" s="47">
        <f>SUM($D35:K35)</f>
        <v>4309983</v>
      </c>
      <c r="AA35" s="47">
        <f>SUM($D35:L35)</f>
        <v>4857423</v>
      </c>
      <c r="AB35" s="47">
        <f>SUM($D35:M35)</f>
        <v>5448302</v>
      </c>
      <c r="AC35" s="47">
        <f>SUM($D35:N35)</f>
        <v>5989672</v>
      </c>
      <c r="AD35" s="47">
        <f>SUM($D35:O35)</f>
        <v>6457637</v>
      </c>
    </row>
    <row r="36" spans="1:30" s="62" customFormat="1" ht="15" customHeight="1">
      <c r="A36" s="42"/>
      <c r="B36" s="78"/>
      <c r="C36" s="44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4"/>
      <c r="R36" s="44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</row>
    <row r="37" spans="1:30" s="55" customFormat="1" ht="15" customHeight="1">
      <c r="A37" s="74" t="s">
        <v>5</v>
      </c>
      <c r="B37" s="76" t="s">
        <v>8</v>
      </c>
      <c r="C37" s="46"/>
      <c r="D37" s="47">
        <f>+AMB!D$108</f>
        <v>0</v>
      </c>
      <c r="E37" s="47">
        <f>+AMB!E$108</f>
        <v>0</v>
      </c>
      <c r="F37" s="47">
        <f>+AMB!F$108</f>
        <v>0</v>
      </c>
      <c r="G37" s="47">
        <f>+AMB!G$108</f>
        <v>0</v>
      </c>
      <c r="H37" s="47">
        <f>+AMB!H$108</f>
        <v>0</v>
      </c>
      <c r="I37" s="47">
        <f>+AMB!I$108</f>
        <v>0</v>
      </c>
      <c r="J37" s="47">
        <f>+AMB!J$108</f>
        <v>0</v>
      </c>
      <c r="K37" s="47">
        <f>+AMB!K$108</f>
        <v>0</v>
      </c>
      <c r="L37" s="47">
        <f>+AMB!L$108</f>
        <v>0</v>
      </c>
      <c r="M37" s="47">
        <f>+AMB!M$108</f>
        <v>0</v>
      </c>
      <c r="N37" s="47">
        <f>+AMB!N$108</f>
        <v>0</v>
      </c>
      <c r="O37" s="47">
        <f>+AMB!O$108</f>
        <v>0</v>
      </c>
      <c r="P37" s="47">
        <f t="shared" ref="P37:P47" si="4">SUM(D37:O37)</f>
        <v>0</v>
      </c>
      <c r="Q37" s="59"/>
      <c r="R37" s="59"/>
      <c r="S37" s="47">
        <f>SUM($D37:D37)</f>
        <v>0</v>
      </c>
      <c r="T37" s="47">
        <f>SUM($D37:E37)</f>
        <v>0</v>
      </c>
      <c r="U37" s="47">
        <f>SUM($D37:F37)</f>
        <v>0</v>
      </c>
      <c r="V37" s="47">
        <f>SUM($D37:G37)</f>
        <v>0</v>
      </c>
      <c r="W37" s="47">
        <f>SUM($D37:H37)</f>
        <v>0</v>
      </c>
      <c r="X37" s="47">
        <f>SUM($D37:I37)</f>
        <v>0</v>
      </c>
      <c r="Y37" s="47">
        <f>SUM($D37:J37)</f>
        <v>0</v>
      </c>
      <c r="Z37" s="47">
        <f>SUM($D37:K37)</f>
        <v>0</v>
      </c>
      <c r="AA37" s="47">
        <f>SUM($D37:L37)</f>
        <v>0</v>
      </c>
      <c r="AB37" s="47">
        <f>SUM($D37:M37)</f>
        <v>0</v>
      </c>
      <c r="AC37" s="47">
        <f>SUM($D37:N37)</f>
        <v>0</v>
      </c>
      <c r="AD37" s="47">
        <f>SUM($D37:O37)</f>
        <v>0</v>
      </c>
    </row>
    <row r="38" spans="1:30" s="55" customFormat="1" ht="15" customHeight="1">
      <c r="A38" s="74" t="s">
        <v>10</v>
      </c>
      <c r="B38" s="76" t="s">
        <v>8</v>
      </c>
      <c r="D38" s="47">
        <f>+BWB!D$107</f>
        <v>344</v>
      </c>
      <c r="E38" s="47">
        <f>+BWB!E$107</f>
        <v>352</v>
      </c>
      <c r="F38" s="47">
        <f>+BWB!F$107</f>
        <v>411</v>
      </c>
      <c r="G38" s="47">
        <f>+BWB!G$107</f>
        <v>538</v>
      </c>
      <c r="H38" s="47">
        <f>+BWB!H$107</f>
        <v>785</v>
      </c>
      <c r="I38" s="47">
        <f>+BWB!I$107</f>
        <v>825</v>
      </c>
      <c r="J38" s="47">
        <f>+BWB!J$107</f>
        <v>539</v>
      </c>
      <c r="K38" s="47">
        <f>+BWB!K$107</f>
        <v>675</v>
      </c>
      <c r="L38" s="47">
        <f>+BWB!L$107</f>
        <v>694</v>
      </c>
      <c r="M38" s="47">
        <f>+BWB!M$107</f>
        <v>611</v>
      </c>
      <c r="N38" s="47">
        <f>+BWB!N$107</f>
        <v>576</v>
      </c>
      <c r="O38" s="47">
        <f>+BWB!O$107</f>
        <v>360</v>
      </c>
      <c r="P38" s="47">
        <f t="shared" si="4"/>
        <v>6710</v>
      </c>
      <c r="Q38" s="60"/>
      <c r="R38" s="60"/>
      <c r="S38" s="47">
        <f>SUM($D38:D38)</f>
        <v>344</v>
      </c>
      <c r="T38" s="47">
        <f>SUM($D38:E38)</f>
        <v>696</v>
      </c>
      <c r="U38" s="47">
        <f>SUM($D38:F38)</f>
        <v>1107</v>
      </c>
      <c r="V38" s="47">
        <f>SUM($D38:G38)</f>
        <v>1645</v>
      </c>
      <c r="W38" s="47">
        <f>SUM($D38:H38)</f>
        <v>2430</v>
      </c>
      <c r="X38" s="47">
        <f>SUM($D38:I38)</f>
        <v>3255</v>
      </c>
      <c r="Y38" s="47">
        <f>SUM($D38:J38)</f>
        <v>3794</v>
      </c>
      <c r="Z38" s="47">
        <f>SUM($D38:K38)</f>
        <v>4469</v>
      </c>
      <c r="AA38" s="47">
        <f>SUM($D38:L38)</f>
        <v>5163</v>
      </c>
      <c r="AB38" s="47">
        <f>SUM($D38:M38)</f>
        <v>5774</v>
      </c>
      <c r="AC38" s="47">
        <f>SUM($D38:N38)</f>
        <v>6350</v>
      </c>
      <c r="AD38" s="47">
        <f>SUM($D38:O38)</f>
        <v>6710</v>
      </c>
    </row>
    <row r="39" spans="1:30" s="55" customFormat="1" ht="15" customHeight="1">
      <c r="A39" s="74" t="s">
        <v>11</v>
      </c>
      <c r="B39" s="76" t="s">
        <v>8</v>
      </c>
      <c r="D39" s="47">
        <f>+DWT!D$108</f>
        <v>4132</v>
      </c>
      <c r="E39" s="47">
        <f>+DWT!E$108</f>
        <v>3477</v>
      </c>
      <c r="F39" s="47">
        <f>+DWT!F$108</f>
        <v>3633</v>
      </c>
      <c r="G39" s="47">
        <f>+DWT!G$108</f>
        <v>3604</v>
      </c>
      <c r="H39" s="47">
        <f>+DWT!H$108</f>
        <v>2701</v>
      </c>
      <c r="I39" s="47">
        <f>+DWT!I$108</f>
        <v>2936</v>
      </c>
      <c r="J39" s="47">
        <f>+DWT!J$108</f>
        <v>3823</v>
      </c>
      <c r="K39" s="47">
        <f>+DWT!K$108</f>
        <v>4501</v>
      </c>
      <c r="L39" s="47">
        <f>+DWT!L$108</f>
        <v>3791</v>
      </c>
      <c r="M39" s="47">
        <f>+DWT!M$108</f>
        <v>3792</v>
      </c>
      <c r="N39" s="47">
        <f>+DWT!N$108</f>
        <v>3635</v>
      </c>
      <c r="O39" s="47">
        <f>+DWT!O$108</f>
        <v>3485</v>
      </c>
      <c r="P39" s="47">
        <f t="shared" si="4"/>
        <v>43510</v>
      </c>
      <c r="Q39" s="60"/>
      <c r="R39" s="60"/>
      <c r="S39" s="47">
        <f>SUM($D39:D39)</f>
        <v>4132</v>
      </c>
      <c r="T39" s="47">
        <f>SUM($D39:E39)</f>
        <v>7609</v>
      </c>
      <c r="U39" s="47">
        <f>SUM($D39:F39)</f>
        <v>11242</v>
      </c>
      <c r="V39" s="47">
        <f>SUM($D39:G39)</f>
        <v>14846</v>
      </c>
      <c r="W39" s="47">
        <f>SUM($D39:H39)</f>
        <v>17547</v>
      </c>
      <c r="X39" s="47">
        <f>SUM($D39:I39)</f>
        <v>20483</v>
      </c>
      <c r="Y39" s="47">
        <f>SUM($D39:J39)</f>
        <v>24306</v>
      </c>
      <c r="Z39" s="47">
        <f>SUM($D39:K39)</f>
        <v>28807</v>
      </c>
      <c r="AA39" s="47">
        <f>SUM($D39:L39)</f>
        <v>32598</v>
      </c>
      <c r="AB39" s="47">
        <f>SUM($D39:M39)</f>
        <v>36390</v>
      </c>
      <c r="AC39" s="47">
        <f>SUM($D39:N39)</f>
        <v>40025</v>
      </c>
      <c r="AD39" s="47">
        <f>SUM($D39:O39)</f>
        <v>43510</v>
      </c>
    </row>
    <row r="40" spans="1:30" s="55" customFormat="1" ht="15" customHeight="1">
      <c r="A40" s="74" t="s">
        <v>13</v>
      </c>
      <c r="B40" s="76" t="s">
        <v>8</v>
      </c>
      <c r="D40" s="47">
        <f>+OGB!D$108</f>
        <v>22</v>
      </c>
      <c r="E40" s="47">
        <f>+OGB!E$108</f>
        <v>33</v>
      </c>
      <c r="F40" s="47">
        <f>+OGB!F$108</f>
        <v>5</v>
      </c>
      <c r="G40" s="47">
        <f>+OGB!G$108</f>
        <v>23</v>
      </c>
      <c r="H40" s="47">
        <f>+OGB!H$108</f>
        <v>23</v>
      </c>
      <c r="I40" s="47">
        <f>+OGB!I$108</f>
        <v>47</v>
      </c>
      <c r="J40" s="47">
        <f>+OGB!J$108</f>
        <v>10</v>
      </c>
      <c r="K40" s="47">
        <f>+OGB!K$108</f>
        <v>25</v>
      </c>
      <c r="L40" s="47">
        <f>+OGB!L$108</f>
        <v>8</v>
      </c>
      <c r="M40" s="47">
        <f>+OGB!M$108</f>
        <v>28</v>
      </c>
      <c r="N40" s="47">
        <f>+OGB!N$108</f>
        <v>14</v>
      </c>
      <c r="O40" s="47">
        <f>+OGB!O$108</f>
        <v>24</v>
      </c>
      <c r="P40" s="47">
        <f t="shared" si="4"/>
        <v>262</v>
      </c>
      <c r="Q40" s="60"/>
      <c r="R40" s="60"/>
      <c r="S40" s="47">
        <f>SUM($D40:D40)</f>
        <v>22</v>
      </c>
      <c r="T40" s="47">
        <f>SUM($D40:E40)</f>
        <v>55</v>
      </c>
      <c r="U40" s="47">
        <f>SUM($D40:F40)</f>
        <v>60</v>
      </c>
      <c r="V40" s="47">
        <f>SUM($D40:G40)</f>
        <v>83</v>
      </c>
      <c r="W40" s="47">
        <f>SUM($D40:H40)</f>
        <v>106</v>
      </c>
      <c r="X40" s="47">
        <f>SUM($D40:I40)</f>
        <v>153</v>
      </c>
      <c r="Y40" s="47">
        <f>SUM($D40:J40)</f>
        <v>163</v>
      </c>
      <c r="Z40" s="47">
        <f>SUM($D40:K40)</f>
        <v>188</v>
      </c>
      <c r="AA40" s="47">
        <f>SUM($D40:L40)</f>
        <v>196</v>
      </c>
      <c r="AB40" s="47">
        <f>SUM($D40:M40)</f>
        <v>224</v>
      </c>
      <c r="AC40" s="47">
        <f>SUM($D40:N40)</f>
        <v>238</v>
      </c>
      <c r="AD40" s="47">
        <f>SUM($D40:O40)</f>
        <v>262</v>
      </c>
    </row>
    <row r="41" spans="1:30" s="62" customFormat="1" ht="15" customHeight="1">
      <c r="A41" s="74" t="s">
        <v>14</v>
      </c>
      <c r="B41" s="76" t="s">
        <v>8</v>
      </c>
      <c r="C41" s="55"/>
      <c r="D41" s="47">
        <f>+PB!D$108</f>
        <v>2220</v>
      </c>
      <c r="E41" s="47">
        <f>+PB!E$108</f>
        <v>2204</v>
      </c>
      <c r="F41" s="47">
        <f>+PB!F$108</f>
        <v>2332</v>
      </c>
      <c r="G41" s="47">
        <f>+PB!G$108</f>
        <v>2372</v>
      </c>
      <c r="H41" s="47">
        <f>+PB!H$108</f>
        <v>2466</v>
      </c>
      <c r="I41" s="47">
        <f>+PB!I$108</f>
        <v>2290</v>
      </c>
      <c r="J41" s="47">
        <f>+PB!J$108</f>
        <v>2666</v>
      </c>
      <c r="K41" s="47">
        <f>+PB!K$108</f>
        <v>2816</v>
      </c>
      <c r="L41" s="47">
        <f>+PB!L$108</f>
        <v>2840</v>
      </c>
      <c r="M41" s="47">
        <f>+PB!M$108</f>
        <v>2670</v>
      </c>
      <c r="N41" s="47">
        <f>+PB!N$108</f>
        <v>2420</v>
      </c>
      <c r="O41" s="47">
        <f>+PB!O$108</f>
        <v>2218</v>
      </c>
      <c r="P41" s="47">
        <f t="shared" si="4"/>
        <v>29514</v>
      </c>
      <c r="Q41" s="44"/>
      <c r="R41" s="44"/>
      <c r="S41" s="47">
        <f>SUM($D41:D41)</f>
        <v>2220</v>
      </c>
      <c r="T41" s="47">
        <f>SUM($D41:E41)</f>
        <v>4424</v>
      </c>
      <c r="U41" s="47">
        <f>SUM($D41:F41)</f>
        <v>6756</v>
      </c>
      <c r="V41" s="47">
        <f>SUM($D41:G41)</f>
        <v>9128</v>
      </c>
      <c r="W41" s="47">
        <f>SUM($D41:H41)</f>
        <v>11594</v>
      </c>
      <c r="X41" s="47">
        <f>SUM($D41:I41)</f>
        <v>13884</v>
      </c>
      <c r="Y41" s="47">
        <f>SUM($D41:J41)</f>
        <v>16550</v>
      </c>
      <c r="Z41" s="47">
        <f>SUM($D41:K41)</f>
        <v>19366</v>
      </c>
      <c r="AA41" s="47">
        <f>SUM($D41:L41)</f>
        <v>22206</v>
      </c>
      <c r="AB41" s="47">
        <f>SUM($D41:M41)</f>
        <v>24876</v>
      </c>
      <c r="AC41" s="47">
        <f>SUM($D41:N41)</f>
        <v>27296</v>
      </c>
      <c r="AD41" s="47">
        <f>SUM($D41:O41)</f>
        <v>29514</v>
      </c>
    </row>
    <row r="42" spans="1:30" s="55" customFormat="1" ht="15" customHeight="1">
      <c r="A42" s="74" t="s">
        <v>78</v>
      </c>
      <c r="B42" s="76" t="s">
        <v>8</v>
      </c>
      <c r="D42" s="47">
        <f>+IBA!D$108</f>
        <v>1178</v>
      </c>
      <c r="E42" s="47">
        <f>+IBA!E$108</f>
        <v>1440</v>
      </c>
      <c r="F42" s="47">
        <f>+IBA!F$108</f>
        <v>1496</v>
      </c>
      <c r="G42" s="47">
        <f>+IBA!G$108</f>
        <v>1265</v>
      </c>
      <c r="H42" s="47">
        <f>+IBA!H$108</f>
        <v>4181</v>
      </c>
      <c r="I42" s="47">
        <f>+IBA!I$108</f>
        <v>6850</v>
      </c>
      <c r="J42" s="47">
        <f>+IBA!J$108</f>
        <v>8327</v>
      </c>
      <c r="K42" s="47">
        <f>+IBA!K$108</f>
        <v>9814</v>
      </c>
      <c r="L42" s="47">
        <f>+IBA!L$108</f>
        <v>5602</v>
      </c>
      <c r="M42" s="47">
        <f>+IBA!M$108</f>
        <v>2932</v>
      </c>
      <c r="N42" s="47">
        <f>+IBA!N$108</f>
        <v>1218</v>
      </c>
      <c r="O42" s="47">
        <f>+IBA!O$108</f>
        <v>891</v>
      </c>
      <c r="P42" s="47">
        <f t="shared" si="4"/>
        <v>45194</v>
      </c>
      <c r="Q42" s="59"/>
      <c r="R42" s="59"/>
      <c r="S42" s="47">
        <f>SUM($D42:D42)</f>
        <v>1178</v>
      </c>
      <c r="T42" s="47">
        <f>SUM($D42:E42)</f>
        <v>2618</v>
      </c>
      <c r="U42" s="47">
        <f>SUM($D42:F42)</f>
        <v>4114</v>
      </c>
      <c r="V42" s="47">
        <f>SUM($D42:G42)</f>
        <v>5379</v>
      </c>
      <c r="W42" s="47">
        <f>SUM($D42:H42)</f>
        <v>9560</v>
      </c>
      <c r="X42" s="47">
        <f>SUM($D42:I42)</f>
        <v>16410</v>
      </c>
      <c r="Y42" s="47">
        <f>SUM($D42:J42)</f>
        <v>24737</v>
      </c>
      <c r="Z42" s="47">
        <f>SUM($D42:K42)</f>
        <v>34551</v>
      </c>
      <c r="AA42" s="47">
        <f>SUM($D42:L42)</f>
        <v>40153</v>
      </c>
      <c r="AB42" s="47">
        <f>SUM($D42:M42)</f>
        <v>43085</v>
      </c>
      <c r="AC42" s="47">
        <f>SUM($D42:N42)</f>
        <v>44303</v>
      </c>
      <c r="AD42" s="47">
        <f>SUM($D42:O42)</f>
        <v>45194</v>
      </c>
    </row>
    <row r="43" spans="1:30" s="55" customFormat="1" ht="15" customHeight="1">
      <c r="A43" s="74" t="s">
        <v>16</v>
      </c>
      <c r="B43" s="76" t="s">
        <v>8</v>
      </c>
      <c r="D43" s="47">
        <f>+SIBC!D$108</f>
        <v>0</v>
      </c>
      <c r="E43" s="47">
        <f>+SIBC!E$108</f>
        <v>0</v>
      </c>
      <c r="F43" s="47">
        <f>+SIBC!F$108</f>
        <v>0</v>
      </c>
      <c r="G43" s="47">
        <f>+SIBC!G$108</f>
        <v>0</v>
      </c>
      <c r="H43" s="47">
        <f>+SIBC!H$108</f>
        <v>0</v>
      </c>
      <c r="I43" s="47">
        <f>+SIBC!I$108</f>
        <v>0</v>
      </c>
      <c r="J43" s="47">
        <f>+SIBC!J$108</f>
        <v>0</v>
      </c>
      <c r="K43" s="47">
        <f>+SIBC!K$108</f>
        <v>0</v>
      </c>
      <c r="L43" s="47">
        <f>+SIBC!L$108</f>
        <v>0</v>
      </c>
      <c r="M43" s="47">
        <f>+SIBC!M$108</f>
        <v>0</v>
      </c>
      <c r="N43" s="47">
        <f>+SIBC!N$108</f>
        <v>0</v>
      </c>
      <c r="O43" s="47">
        <f>+SIBC!O$108</f>
        <v>0</v>
      </c>
      <c r="P43" s="47">
        <f t="shared" si="4"/>
        <v>0</v>
      </c>
      <c r="Q43" s="60"/>
      <c r="R43" s="60"/>
      <c r="S43" s="47">
        <f>SUM($D43:D43)</f>
        <v>0</v>
      </c>
      <c r="T43" s="47">
        <f>SUM($D43:E43)</f>
        <v>0</v>
      </c>
      <c r="U43" s="47">
        <f>SUM($D43:F43)</f>
        <v>0</v>
      </c>
      <c r="V43" s="47">
        <f>SUM($D43:G43)</f>
        <v>0</v>
      </c>
      <c r="W43" s="47">
        <f>SUM($D43:H43)</f>
        <v>0</v>
      </c>
      <c r="X43" s="47">
        <f>SUM($D43:I43)</f>
        <v>0</v>
      </c>
      <c r="Y43" s="47">
        <f>SUM($D43:J43)</f>
        <v>0</v>
      </c>
      <c r="Z43" s="47">
        <f>SUM($D43:K43)</f>
        <v>0</v>
      </c>
      <c r="AA43" s="47">
        <f>SUM($D43:L43)</f>
        <v>0</v>
      </c>
      <c r="AB43" s="47">
        <f>SUM($D43:M43)</f>
        <v>0</v>
      </c>
      <c r="AC43" s="47">
        <f>SUM($D43:N43)</f>
        <v>0</v>
      </c>
      <c r="AD43" s="47">
        <f>SUM($D43:O43)</f>
        <v>0</v>
      </c>
    </row>
    <row r="44" spans="1:30" s="55" customFormat="1" ht="15" customHeight="1">
      <c r="A44" s="74" t="s">
        <v>17</v>
      </c>
      <c r="B44" s="76" t="s">
        <v>8</v>
      </c>
      <c r="D44" s="47">
        <f>+TIBA!D$108</f>
        <v>0</v>
      </c>
      <c r="E44" s="47">
        <f>+TIBA!E$108</f>
        <v>0</v>
      </c>
      <c r="F44" s="47">
        <f>+TIBA!F$108</f>
        <v>0</v>
      </c>
      <c r="G44" s="47">
        <f>+TIBA!G$108</f>
        <v>0</v>
      </c>
      <c r="H44" s="47">
        <f>+TIBA!H$108</f>
        <v>0</v>
      </c>
      <c r="I44" s="47">
        <f>+TIBA!I$108</f>
        <v>0</v>
      </c>
      <c r="J44" s="47">
        <f>+TIBA!J$108</f>
        <v>0</v>
      </c>
      <c r="K44" s="47">
        <f>+TIBA!K$108</f>
        <v>0</v>
      </c>
      <c r="L44" s="47">
        <f>+TIBA!L$108</f>
        <v>0</v>
      </c>
      <c r="M44" s="47">
        <f>+TIBA!M$108</f>
        <v>0</v>
      </c>
      <c r="N44" s="47">
        <f>+TIBA!N$108</f>
        <v>0</v>
      </c>
      <c r="O44" s="47">
        <f>+TIBA!O$108</f>
        <v>0</v>
      </c>
      <c r="P44" s="47">
        <f t="shared" si="4"/>
        <v>0</v>
      </c>
      <c r="Q44" s="60"/>
      <c r="R44" s="60"/>
      <c r="S44" s="47">
        <f>SUM($D44:D44)</f>
        <v>0</v>
      </c>
      <c r="T44" s="47">
        <f>SUM($D44:E44)</f>
        <v>0</v>
      </c>
      <c r="U44" s="47">
        <f>SUM($D44:F44)</f>
        <v>0</v>
      </c>
      <c r="V44" s="47">
        <f>SUM($D44:G44)</f>
        <v>0</v>
      </c>
      <c r="W44" s="47">
        <f>SUM($D44:H44)</f>
        <v>0</v>
      </c>
      <c r="X44" s="47">
        <f>SUM($D44:I44)</f>
        <v>0</v>
      </c>
      <c r="Y44" s="47">
        <f>SUM($D44:J44)</f>
        <v>0</v>
      </c>
      <c r="Z44" s="47">
        <f>SUM($D44:K44)</f>
        <v>0</v>
      </c>
      <c r="AA44" s="47">
        <f>SUM($D44:L44)</f>
        <v>0</v>
      </c>
      <c r="AB44" s="47">
        <f>SUM($D44:M44)</f>
        <v>0</v>
      </c>
      <c r="AC44" s="47">
        <f>SUM($D44:N44)</f>
        <v>0</v>
      </c>
      <c r="AD44" s="47">
        <f>SUM($D44:O44)</f>
        <v>0</v>
      </c>
    </row>
    <row r="45" spans="1:30" s="55" customFormat="1" ht="15" customHeight="1">
      <c r="A45" s="74" t="s">
        <v>12</v>
      </c>
      <c r="B45" s="76" t="s">
        <v>8</v>
      </c>
      <c r="D45" s="47">
        <f>+LQB!D$108</f>
        <v>372</v>
      </c>
      <c r="E45" s="47">
        <f>+LQB!E$108</f>
        <v>290</v>
      </c>
      <c r="F45" s="47">
        <f>+LQB!F$108</f>
        <v>460</v>
      </c>
      <c r="G45" s="47">
        <f>+LQB!G$108</f>
        <v>502</v>
      </c>
      <c r="H45" s="47">
        <f>+LQB!H$108</f>
        <v>738</v>
      </c>
      <c r="I45" s="47">
        <f>+LQB!I$108</f>
        <v>568</v>
      </c>
      <c r="J45" s="47">
        <f>+LQB!J$108</f>
        <v>912</v>
      </c>
      <c r="K45" s="47">
        <f>+LQB!K$108</f>
        <v>1054</v>
      </c>
      <c r="L45" s="47">
        <f>+LQB!L$108</f>
        <v>768</v>
      </c>
      <c r="M45" s="47">
        <f>+LQB!M$108</f>
        <v>772</v>
      </c>
      <c r="N45" s="47">
        <f>+LQB!N$108</f>
        <v>672</v>
      </c>
      <c r="O45" s="47">
        <f>+LQB!O$108</f>
        <v>550</v>
      </c>
      <c r="P45" s="47">
        <f t="shared" si="4"/>
        <v>7658</v>
      </c>
      <c r="Q45" s="60"/>
      <c r="R45" s="60"/>
      <c r="S45" s="47">
        <f>SUM($D45:D45)</f>
        <v>372</v>
      </c>
      <c r="T45" s="47">
        <f>SUM($D45:E45)</f>
        <v>662</v>
      </c>
      <c r="U45" s="47">
        <f>SUM($D45:F45)</f>
        <v>1122</v>
      </c>
      <c r="V45" s="47">
        <f>SUM($D45:G45)</f>
        <v>1624</v>
      </c>
      <c r="W45" s="47">
        <f>SUM($D45:H45)</f>
        <v>2362</v>
      </c>
      <c r="X45" s="47">
        <f>SUM($D45:I45)</f>
        <v>2930</v>
      </c>
      <c r="Y45" s="47">
        <f>SUM($D45:J45)</f>
        <v>3842</v>
      </c>
      <c r="Z45" s="47">
        <f>SUM($D45:K45)</f>
        <v>4896</v>
      </c>
      <c r="AA45" s="47">
        <f>SUM($D45:L45)</f>
        <v>5664</v>
      </c>
      <c r="AB45" s="47">
        <f>SUM($D45:M45)</f>
        <v>6436</v>
      </c>
      <c r="AC45" s="47">
        <f>SUM($D45:N45)</f>
        <v>7108</v>
      </c>
      <c r="AD45" s="47">
        <f>SUM($D45:O45)</f>
        <v>7658</v>
      </c>
    </row>
    <row r="46" spans="1:30" s="62" customFormat="1" ht="15" customHeight="1">
      <c r="A46" s="74" t="s">
        <v>15</v>
      </c>
      <c r="B46" s="76" t="s">
        <v>8</v>
      </c>
      <c r="C46" s="55"/>
      <c r="D46" s="47">
        <f>+RBW!D$108</f>
        <v>830</v>
      </c>
      <c r="E46" s="47">
        <f>+RBW!E$108</f>
        <v>698</v>
      </c>
      <c r="F46" s="47">
        <f>+RBW!F$108</f>
        <v>1120</v>
      </c>
      <c r="G46" s="47">
        <f>+RBW!G$108</f>
        <v>1798</v>
      </c>
      <c r="H46" s="47">
        <f>+RBW!H$108</f>
        <v>2892</v>
      </c>
      <c r="I46" s="47">
        <f>+RBW!I$108</f>
        <v>3340</v>
      </c>
      <c r="J46" s="47">
        <f>+RBW!J$108</f>
        <v>3210</v>
      </c>
      <c r="K46" s="47">
        <f>+RBW!K$108</f>
        <v>3234</v>
      </c>
      <c r="L46" s="47">
        <f>+RBW!L$108</f>
        <v>3412</v>
      </c>
      <c r="M46" s="47">
        <f>+RBW!M$108</f>
        <v>2730</v>
      </c>
      <c r="N46" s="47">
        <f>+RBW!N$108</f>
        <v>1100</v>
      </c>
      <c r="O46" s="47">
        <f>+RBW!O$108</f>
        <v>938</v>
      </c>
      <c r="P46" s="47">
        <f t="shared" si="4"/>
        <v>25302</v>
      </c>
      <c r="Q46" s="44"/>
      <c r="R46" s="44"/>
      <c r="S46" s="47">
        <f>SUM($D46:D46)</f>
        <v>830</v>
      </c>
      <c r="T46" s="47">
        <f>SUM($D46:E46)</f>
        <v>1528</v>
      </c>
      <c r="U46" s="47">
        <f>SUM($D46:F46)</f>
        <v>2648</v>
      </c>
      <c r="V46" s="47">
        <f>SUM($D46:G46)</f>
        <v>4446</v>
      </c>
      <c r="W46" s="47">
        <f>SUM($D46:H46)</f>
        <v>7338</v>
      </c>
      <c r="X46" s="47">
        <f>SUM($D46:I46)</f>
        <v>10678</v>
      </c>
      <c r="Y46" s="47">
        <f>SUM($D46:J46)</f>
        <v>13888</v>
      </c>
      <c r="Z46" s="47">
        <f>SUM($D46:K46)</f>
        <v>17122</v>
      </c>
      <c r="AA46" s="47">
        <f>SUM($D46:L46)</f>
        <v>20534</v>
      </c>
      <c r="AB46" s="47">
        <f>SUM($D46:M46)</f>
        <v>23264</v>
      </c>
      <c r="AC46" s="47">
        <f>SUM($D46:N46)</f>
        <v>24364</v>
      </c>
      <c r="AD46" s="47">
        <f>SUM($D46:O46)</f>
        <v>25302</v>
      </c>
    </row>
    <row r="47" spans="1:30" s="55" customFormat="1" ht="15" customHeight="1">
      <c r="A47" s="74" t="s">
        <v>18</v>
      </c>
      <c r="B47" s="76" t="s">
        <v>8</v>
      </c>
      <c r="D47" s="47">
        <f>+WPB!D$108</f>
        <v>0</v>
      </c>
      <c r="E47" s="47">
        <f>+WPB!E$108</f>
        <v>0</v>
      </c>
      <c r="F47" s="47">
        <f>+WPB!F$108</f>
        <v>0</v>
      </c>
      <c r="G47" s="47">
        <f>+WPB!G$108</f>
        <v>0</v>
      </c>
      <c r="H47" s="47">
        <f>+WPB!H$108</f>
        <v>0</v>
      </c>
      <c r="I47" s="47">
        <f>+WPB!I$108</f>
        <v>0</v>
      </c>
      <c r="J47" s="47">
        <f>+WPB!J$108</f>
        <v>0</v>
      </c>
      <c r="K47" s="47">
        <f>+WPB!K$108</f>
        <v>0</v>
      </c>
      <c r="L47" s="47">
        <f>+WPB!L$108</f>
        <v>0</v>
      </c>
      <c r="M47" s="47">
        <f>+WPB!M$108</f>
        <v>0</v>
      </c>
      <c r="N47" s="47">
        <f>+WPB!N$108</f>
        <v>0</v>
      </c>
      <c r="O47" s="47">
        <f>+WPB!O$108</f>
        <v>0</v>
      </c>
      <c r="P47" s="47">
        <f t="shared" si="4"/>
        <v>0</v>
      </c>
      <c r="Q47" s="59"/>
      <c r="R47" s="59"/>
      <c r="S47" s="47">
        <f>SUM($D47:D47)</f>
        <v>0</v>
      </c>
      <c r="T47" s="47">
        <f>SUM($D47:E47)</f>
        <v>0</v>
      </c>
      <c r="U47" s="47">
        <f>SUM($D47:F47)</f>
        <v>0</v>
      </c>
      <c r="V47" s="47">
        <f>SUM($D47:G47)</f>
        <v>0</v>
      </c>
      <c r="W47" s="47">
        <f>SUM($D47:H47)</f>
        <v>0</v>
      </c>
      <c r="X47" s="47">
        <f>SUM($D47:I47)</f>
        <v>0</v>
      </c>
      <c r="Y47" s="47">
        <f>SUM($D47:J47)</f>
        <v>0</v>
      </c>
      <c r="Z47" s="47">
        <f>SUM($D47:K47)</f>
        <v>0</v>
      </c>
      <c r="AA47" s="47">
        <f>SUM($D47:L47)</f>
        <v>0</v>
      </c>
      <c r="AB47" s="47">
        <f>SUM($D47:M47)</f>
        <v>0</v>
      </c>
      <c r="AC47" s="47">
        <f>SUM($D47:N47)</f>
        <v>0</v>
      </c>
      <c r="AD47" s="47">
        <f>SUM($D47:O47)</f>
        <v>0</v>
      </c>
    </row>
    <row r="48" spans="1:30" s="55" customFormat="1" ht="15" customHeight="1">
      <c r="A48" s="74"/>
      <c r="B48" s="79" t="s">
        <v>9</v>
      </c>
      <c r="D48" s="56">
        <f t="shared" ref="D48:P48" si="5">SUM(D37:D47)</f>
        <v>9098</v>
      </c>
      <c r="E48" s="56">
        <f t="shared" si="5"/>
        <v>8494</v>
      </c>
      <c r="F48" s="56">
        <f t="shared" si="5"/>
        <v>9457</v>
      </c>
      <c r="G48" s="56">
        <f t="shared" si="5"/>
        <v>10102</v>
      </c>
      <c r="H48" s="56">
        <f t="shared" si="5"/>
        <v>13786</v>
      </c>
      <c r="I48" s="56">
        <f t="shared" si="5"/>
        <v>16856</v>
      </c>
      <c r="J48" s="56">
        <f t="shared" si="5"/>
        <v>19487</v>
      </c>
      <c r="K48" s="56">
        <f t="shared" si="5"/>
        <v>22119</v>
      </c>
      <c r="L48" s="56">
        <f t="shared" si="5"/>
        <v>17115</v>
      </c>
      <c r="M48" s="56">
        <f t="shared" si="5"/>
        <v>13535</v>
      </c>
      <c r="N48" s="56">
        <f t="shared" si="5"/>
        <v>9635</v>
      </c>
      <c r="O48" s="56">
        <f t="shared" si="5"/>
        <v>8466</v>
      </c>
      <c r="P48" s="56">
        <f t="shared" si="5"/>
        <v>158150</v>
      </c>
      <c r="Q48" s="60"/>
      <c r="R48" s="60"/>
      <c r="S48" s="47">
        <f>SUM($D48:D48)</f>
        <v>9098</v>
      </c>
      <c r="T48" s="47">
        <f>SUM($D48:E48)</f>
        <v>17592</v>
      </c>
      <c r="U48" s="47">
        <f>SUM($D48:F48)</f>
        <v>27049</v>
      </c>
      <c r="V48" s="47">
        <f>SUM($D48:G48)</f>
        <v>37151</v>
      </c>
      <c r="W48" s="47">
        <f>SUM($D48:H48)</f>
        <v>50937</v>
      </c>
      <c r="X48" s="47">
        <f>SUM($D48:I48)</f>
        <v>67793</v>
      </c>
      <c r="Y48" s="47">
        <f>SUM($D48:J48)</f>
        <v>87280</v>
      </c>
      <c r="Z48" s="47">
        <f>SUM($D48:K48)</f>
        <v>109399</v>
      </c>
      <c r="AA48" s="47">
        <f>SUM($D48:L48)</f>
        <v>126514</v>
      </c>
      <c r="AB48" s="47">
        <f>SUM($D48:M48)</f>
        <v>140049</v>
      </c>
      <c r="AC48" s="47">
        <f>SUM($D48:N48)</f>
        <v>149684</v>
      </c>
      <c r="AD48" s="47">
        <f>SUM($D48:O48)</f>
        <v>158150</v>
      </c>
    </row>
    <row r="49" spans="1:30" s="62" customFormat="1" ht="15" customHeight="1">
      <c r="A49" s="42"/>
      <c r="B49" s="78"/>
      <c r="C49" s="44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4"/>
      <c r="R49" s="44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</row>
    <row r="50" spans="1:30" s="55" customFormat="1" ht="15" customHeight="1">
      <c r="A50" s="74" t="s">
        <v>5</v>
      </c>
      <c r="B50" s="77" t="s">
        <v>70</v>
      </c>
      <c r="C50" s="46"/>
      <c r="D50" s="47">
        <f t="shared" ref="D50:O60" si="6">SUM(D11+D24+D37)</f>
        <v>560495</v>
      </c>
      <c r="E50" s="47">
        <f t="shared" si="6"/>
        <v>535548</v>
      </c>
      <c r="F50" s="47">
        <f t="shared" si="6"/>
        <v>619307</v>
      </c>
      <c r="G50" s="47">
        <f t="shared" si="6"/>
        <v>609045</v>
      </c>
      <c r="H50" s="47">
        <f t="shared" si="6"/>
        <v>632741</v>
      </c>
      <c r="I50" s="47">
        <f t="shared" si="6"/>
        <v>619814</v>
      </c>
      <c r="J50" s="47">
        <f t="shared" si="6"/>
        <v>612230</v>
      </c>
      <c r="K50" s="47">
        <f t="shared" si="6"/>
        <v>672506</v>
      </c>
      <c r="L50" s="47">
        <f t="shared" si="6"/>
        <v>601483</v>
      </c>
      <c r="M50" s="47">
        <f t="shared" si="6"/>
        <v>636608</v>
      </c>
      <c r="N50" s="47">
        <f t="shared" si="6"/>
        <v>588718</v>
      </c>
      <c r="O50" s="47">
        <f t="shared" si="6"/>
        <v>558113</v>
      </c>
      <c r="P50" s="47">
        <f t="shared" ref="P50:P60" si="7">SUM(D50:O50)</f>
        <v>7246608</v>
      </c>
      <c r="Q50" s="59"/>
      <c r="R50" s="59"/>
      <c r="S50" s="47">
        <f>SUM($D50:D50)</f>
        <v>560495</v>
      </c>
      <c r="T50" s="47">
        <f>SUM($D50:E50)</f>
        <v>1096043</v>
      </c>
      <c r="U50" s="47">
        <f>SUM($D50:F50)</f>
        <v>1715350</v>
      </c>
      <c r="V50" s="47">
        <f>SUM($D50:G50)</f>
        <v>2324395</v>
      </c>
      <c r="W50" s="47">
        <f>SUM($D50:H50)</f>
        <v>2957136</v>
      </c>
      <c r="X50" s="47">
        <f>SUM($D50:I50)</f>
        <v>3576950</v>
      </c>
      <c r="Y50" s="47">
        <f>SUM($D50:J50)</f>
        <v>4189180</v>
      </c>
      <c r="Z50" s="47">
        <f>SUM($D50:K50)</f>
        <v>4861686</v>
      </c>
      <c r="AA50" s="47">
        <f>SUM($D50:L50)</f>
        <v>5463169</v>
      </c>
      <c r="AB50" s="47">
        <f>SUM($D50:M50)</f>
        <v>6099777</v>
      </c>
      <c r="AC50" s="47">
        <f>SUM($D50:N50)</f>
        <v>6688495</v>
      </c>
      <c r="AD50" s="47">
        <f>SUM($D50:O50)</f>
        <v>7246608</v>
      </c>
    </row>
    <row r="51" spans="1:30" s="55" customFormat="1" ht="15" customHeight="1">
      <c r="A51" s="74" t="s">
        <v>10</v>
      </c>
      <c r="B51" s="77" t="s">
        <v>70</v>
      </c>
      <c r="D51" s="47">
        <f t="shared" si="6"/>
        <v>370235</v>
      </c>
      <c r="E51" s="47">
        <f t="shared" si="6"/>
        <v>337766</v>
      </c>
      <c r="F51" s="47">
        <f t="shared" si="6"/>
        <v>422851</v>
      </c>
      <c r="G51" s="47">
        <f t="shared" si="6"/>
        <v>417851</v>
      </c>
      <c r="H51" s="47">
        <f t="shared" si="6"/>
        <v>471510</v>
      </c>
      <c r="I51" s="47">
        <f t="shared" si="6"/>
        <v>480863</v>
      </c>
      <c r="J51" s="47">
        <f t="shared" si="6"/>
        <v>525506</v>
      </c>
      <c r="K51" s="47">
        <f t="shared" si="6"/>
        <v>576776</v>
      </c>
      <c r="L51" s="47">
        <f t="shared" si="6"/>
        <v>462661</v>
      </c>
      <c r="M51" s="47">
        <f t="shared" si="6"/>
        <v>472112</v>
      </c>
      <c r="N51" s="47">
        <f t="shared" si="6"/>
        <v>439918</v>
      </c>
      <c r="O51" s="47">
        <f t="shared" si="6"/>
        <v>427159</v>
      </c>
      <c r="P51" s="47">
        <f t="shared" si="7"/>
        <v>5405208</v>
      </c>
      <c r="Q51" s="60"/>
      <c r="R51" s="60"/>
      <c r="S51" s="47">
        <f>SUM($D51:D51)</f>
        <v>370235</v>
      </c>
      <c r="T51" s="47">
        <f>SUM($D51:E51)</f>
        <v>708001</v>
      </c>
      <c r="U51" s="47">
        <f>SUM($D51:F51)</f>
        <v>1130852</v>
      </c>
      <c r="V51" s="47">
        <f>SUM($D51:G51)</f>
        <v>1548703</v>
      </c>
      <c r="W51" s="47">
        <f>SUM($D51:H51)</f>
        <v>2020213</v>
      </c>
      <c r="X51" s="47">
        <f>SUM($D51:I51)</f>
        <v>2501076</v>
      </c>
      <c r="Y51" s="47">
        <f>SUM($D51:J51)</f>
        <v>3026582</v>
      </c>
      <c r="Z51" s="47">
        <f>SUM($D51:K51)</f>
        <v>3603358</v>
      </c>
      <c r="AA51" s="47">
        <f>SUM($D51:L51)</f>
        <v>4066019</v>
      </c>
      <c r="AB51" s="47">
        <f>SUM($D51:M51)</f>
        <v>4538131</v>
      </c>
      <c r="AC51" s="47">
        <f>SUM($D51:N51)</f>
        <v>4978049</v>
      </c>
      <c r="AD51" s="47">
        <f>SUM($D51:O51)</f>
        <v>5405208</v>
      </c>
    </row>
    <row r="52" spans="1:30" s="55" customFormat="1" ht="15" customHeight="1">
      <c r="A52" s="74" t="s">
        <v>11</v>
      </c>
      <c r="B52" s="77" t="s">
        <v>70</v>
      </c>
      <c r="D52" s="47">
        <f t="shared" si="6"/>
        <v>317969</v>
      </c>
      <c r="E52" s="47">
        <f t="shared" si="6"/>
        <v>284246</v>
      </c>
      <c r="F52" s="47">
        <f t="shared" si="6"/>
        <v>331227</v>
      </c>
      <c r="G52" s="47">
        <f t="shared" si="6"/>
        <v>328294</v>
      </c>
      <c r="H52" s="47">
        <f t="shared" si="6"/>
        <v>343496</v>
      </c>
      <c r="I52" s="47">
        <f t="shared" si="6"/>
        <v>329259</v>
      </c>
      <c r="J52" s="47">
        <f t="shared" si="6"/>
        <v>339522</v>
      </c>
      <c r="K52" s="47">
        <f t="shared" si="6"/>
        <v>362175</v>
      </c>
      <c r="L52" s="47">
        <f t="shared" si="6"/>
        <v>331259</v>
      </c>
      <c r="M52" s="47">
        <f t="shared" si="6"/>
        <v>351096</v>
      </c>
      <c r="N52" s="47">
        <f t="shared" si="6"/>
        <v>331280</v>
      </c>
      <c r="O52" s="47">
        <f t="shared" si="6"/>
        <v>330371</v>
      </c>
      <c r="P52" s="47">
        <f t="shared" si="7"/>
        <v>3980194</v>
      </c>
      <c r="Q52" s="60"/>
      <c r="R52" s="60"/>
      <c r="S52" s="47">
        <f>SUM($D52:D52)</f>
        <v>317969</v>
      </c>
      <c r="T52" s="47">
        <f>SUM($D52:E52)</f>
        <v>602215</v>
      </c>
      <c r="U52" s="47">
        <f>SUM($D52:F52)</f>
        <v>933442</v>
      </c>
      <c r="V52" s="47">
        <f>SUM($D52:G52)</f>
        <v>1261736</v>
      </c>
      <c r="W52" s="47">
        <f>SUM($D52:H52)</f>
        <v>1605232</v>
      </c>
      <c r="X52" s="47">
        <f>SUM($D52:I52)</f>
        <v>1934491</v>
      </c>
      <c r="Y52" s="47">
        <f>SUM($D52:J52)</f>
        <v>2274013</v>
      </c>
      <c r="Z52" s="47">
        <f>SUM($D52:K52)</f>
        <v>2636188</v>
      </c>
      <c r="AA52" s="47">
        <f>SUM($D52:L52)</f>
        <v>2967447</v>
      </c>
      <c r="AB52" s="47">
        <f>SUM($D52:M52)</f>
        <v>3318543</v>
      </c>
      <c r="AC52" s="47">
        <f>SUM($D52:N52)</f>
        <v>3649823</v>
      </c>
      <c r="AD52" s="47">
        <f>SUM($D52:O52)</f>
        <v>3980194</v>
      </c>
    </row>
    <row r="53" spans="1:30" s="55" customFormat="1" ht="15" customHeight="1">
      <c r="A53" s="74" t="s">
        <v>13</v>
      </c>
      <c r="B53" s="77" t="s">
        <v>70</v>
      </c>
      <c r="D53" s="47">
        <f t="shared" si="6"/>
        <v>53764</v>
      </c>
      <c r="E53" s="47">
        <f t="shared" si="6"/>
        <v>51324</v>
      </c>
      <c r="F53" s="47">
        <f t="shared" si="6"/>
        <v>64249</v>
      </c>
      <c r="G53" s="47">
        <f t="shared" si="6"/>
        <v>67051</v>
      </c>
      <c r="H53" s="47">
        <f t="shared" si="6"/>
        <v>73771</v>
      </c>
      <c r="I53" s="47">
        <f t="shared" si="6"/>
        <v>75142</v>
      </c>
      <c r="J53" s="47">
        <f t="shared" si="6"/>
        <v>83117</v>
      </c>
      <c r="K53" s="47">
        <f t="shared" si="6"/>
        <v>91602</v>
      </c>
      <c r="L53" s="47">
        <f t="shared" si="6"/>
        <v>73100</v>
      </c>
      <c r="M53" s="47">
        <f t="shared" si="6"/>
        <v>71209</v>
      </c>
      <c r="N53" s="47">
        <f t="shared" si="6"/>
        <v>68048</v>
      </c>
      <c r="O53" s="47">
        <f t="shared" si="6"/>
        <v>64426</v>
      </c>
      <c r="P53" s="47">
        <f t="shared" si="7"/>
        <v>836803</v>
      </c>
      <c r="Q53" s="60"/>
      <c r="R53" s="60"/>
      <c r="S53" s="47">
        <f>SUM($D53:D53)</f>
        <v>53764</v>
      </c>
      <c r="T53" s="47">
        <f>SUM($D53:E53)</f>
        <v>105088</v>
      </c>
      <c r="U53" s="47">
        <f>SUM($D53:F53)</f>
        <v>169337</v>
      </c>
      <c r="V53" s="47">
        <f>SUM($D53:G53)</f>
        <v>236388</v>
      </c>
      <c r="W53" s="47">
        <f>SUM($D53:H53)</f>
        <v>310159</v>
      </c>
      <c r="X53" s="47">
        <f>SUM($D53:I53)</f>
        <v>385301</v>
      </c>
      <c r="Y53" s="47">
        <f>SUM($D53:J53)</f>
        <v>468418</v>
      </c>
      <c r="Z53" s="47">
        <f>SUM($D53:K53)</f>
        <v>560020</v>
      </c>
      <c r="AA53" s="47">
        <f>SUM($D53:L53)</f>
        <v>633120</v>
      </c>
      <c r="AB53" s="47">
        <f>SUM($D53:M53)</f>
        <v>704329</v>
      </c>
      <c r="AC53" s="47">
        <f>SUM($D53:N53)</f>
        <v>772377</v>
      </c>
      <c r="AD53" s="47">
        <f>SUM($D53:O53)</f>
        <v>836803</v>
      </c>
    </row>
    <row r="54" spans="1:30" s="62" customFormat="1" ht="15" customHeight="1">
      <c r="A54" s="74" t="s">
        <v>14</v>
      </c>
      <c r="B54" s="77" t="s">
        <v>70</v>
      </c>
      <c r="C54" s="55"/>
      <c r="D54" s="47">
        <f t="shared" si="6"/>
        <v>402904</v>
      </c>
      <c r="E54" s="47">
        <f t="shared" si="6"/>
        <v>387214</v>
      </c>
      <c r="F54" s="47">
        <f t="shared" si="6"/>
        <v>483169</v>
      </c>
      <c r="G54" s="47">
        <f t="shared" si="6"/>
        <v>462217</v>
      </c>
      <c r="H54" s="47">
        <f t="shared" si="6"/>
        <v>511321</v>
      </c>
      <c r="I54" s="47">
        <f t="shared" si="6"/>
        <v>528246</v>
      </c>
      <c r="J54" s="47">
        <f t="shared" si="6"/>
        <v>623861</v>
      </c>
      <c r="K54" s="47">
        <f t="shared" si="6"/>
        <v>652527</v>
      </c>
      <c r="L54" s="47">
        <f t="shared" si="6"/>
        <v>500515</v>
      </c>
      <c r="M54" s="47">
        <f t="shared" si="6"/>
        <v>495660</v>
      </c>
      <c r="N54" s="47">
        <f t="shared" si="6"/>
        <v>452039</v>
      </c>
      <c r="O54" s="47">
        <f t="shared" si="6"/>
        <v>428213</v>
      </c>
      <c r="P54" s="47">
        <f t="shared" si="7"/>
        <v>5927886</v>
      </c>
      <c r="Q54" s="44"/>
      <c r="R54" s="44"/>
      <c r="S54" s="47">
        <f>SUM($D54:D54)</f>
        <v>402904</v>
      </c>
      <c r="T54" s="47">
        <f>SUM($D54:E54)</f>
        <v>790118</v>
      </c>
      <c r="U54" s="47">
        <f>SUM($D54:F54)</f>
        <v>1273287</v>
      </c>
      <c r="V54" s="47">
        <f>SUM($D54:G54)</f>
        <v>1735504</v>
      </c>
      <c r="W54" s="47">
        <f>SUM($D54:H54)</f>
        <v>2246825</v>
      </c>
      <c r="X54" s="47">
        <f>SUM($D54:I54)</f>
        <v>2775071</v>
      </c>
      <c r="Y54" s="47">
        <f>SUM($D54:J54)</f>
        <v>3398932</v>
      </c>
      <c r="Z54" s="47">
        <f>SUM($D54:K54)</f>
        <v>4051459</v>
      </c>
      <c r="AA54" s="47">
        <f>SUM($D54:L54)</f>
        <v>4551974</v>
      </c>
      <c r="AB54" s="47">
        <f>SUM($D54:M54)</f>
        <v>5047634</v>
      </c>
      <c r="AC54" s="47">
        <f>SUM($D54:N54)</f>
        <v>5499673</v>
      </c>
      <c r="AD54" s="47">
        <f>SUM($D54:O54)</f>
        <v>5927886</v>
      </c>
    </row>
    <row r="55" spans="1:30" s="55" customFormat="1" ht="15" customHeight="1">
      <c r="A55" s="74" t="s">
        <v>78</v>
      </c>
      <c r="B55" s="77" t="s">
        <v>70</v>
      </c>
      <c r="D55" s="47">
        <f t="shared" si="6"/>
        <v>149473</v>
      </c>
      <c r="E55" s="47">
        <f t="shared" si="6"/>
        <v>145924</v>
      </c>
      <c r="F55" s="47">
        <f t="shared" si="6"/>
        <v>169374</v>
      </c>
      <c r="G55" s="47">
        <f t="shared" si="6"/>
        <v>159501</v>
      </c>
      <c r="H55" s="47">
        <f t="shared" si="6"/>
        <v>177812</v>
      </c>
      <c r="I55" s="47">
        <f t="shared" si="6"/>
        <v>184246</v>
      </c>
      <c r="J55" s="47">
        <f t="shared" si="6"/>
        <v>206750</v>
      </c>
      <c r="K55" s="47">
        <f t="shared" si="6"/>
        <v>213000</v>
      </c>
      <c r="L55" s="47">
        <f t="shared" si="6"/>
        <v>187078</v>
      </c>
      <c r="M55" s="47">
        <f t="shared" si="6"/>
        <v>181299</v>
      </c>
      <c r="N55" s="47">
        <f t="shared" si="6"/>
        <v>161876</v>
      </c>
      <c r="O55" s="47">
        <f t="shared" si="6"/>
        <v>168125</v>
      </c>
      <c r="P55" s="47">
        <f t="shared" si="7"/>
        <v>2104458</v>
      </c>
      <c r="Q55" s="59"/>
      <c r="R55" s="59"/>
      <c r="S55" s="47">
        <f>SUM($D55:D55)</f>
        <v>149473</v>
      </c>
      <c r="T55" s="47">
        <f>SUM($D55:E55)</f>
        <v>295397</v>
      </c>
      <c r="U55" s="47">
        <f>SUM($D55:F55)</f>
        <v>464771</v>
      </c>
      <c r="V55" s="47">
        <f>SUM($D55:G55)</f>
        <v>624272</v>
      </c>
      <c r="W55" s="47">
        <f>SUM($D55:H55)</f>
        <v>802084</v>
      </c>
      <c r="X55" s="47">
        <f>SUM($D55:I55)</f>
        <v>986330</v>
      </c>
      <c r="Y55" s="47">
        <f>SUM($D55:J55)</f>
        <v>1193080</v>
      </c>
      <c r="Z55" s="47">
        <f>SUM($D55:K55)</f>
        <v>1406080</v>
      </c>
      <c r="AA55" s="47">
        <f>SUM($D55:L55)</f>
        <v>1593158</v>
      </c>
      <c r="AB55" s="47">
        <f>SUM($D55:M55)</f>
        <v>1774457</v>
      </c>
      <c r="AC55" s="47">
        <f>SUM($D55:N55)</f>
        <v>1936333</v>
      </c>
      <c r="AD55" s="47">
        <f>SUM($D55:O55)</f>
        <v>2104458</v>
      </c>
    </row>
    <row r="56" spans="1:30" s="55" customFormat="1" ht="15" customHeight="1">
      <c r="A56" s="74" t="s">
        <v>16</v>
      </c>
      <c r="B56" s="77" t="s">
        <v>70</v>
      </c>
      <c r="D56" s="47">
        <f t="shared" si="6"/>
        <v>176275</v>
      </c>
      <c r="E56" s="47">
        <f t="shared" si="6"/>
        <v>165002</v>
      </c>
      <c r="F56" s="47">
        <f t="shared" si="6"/>
        <v>181140</v>
      </c>
      <c r="G56" s="47">
        <f t="shared" si="6"/>
        <v>171391</v>
      </c>
      <c r="H56" s="47">
        <f t="shared" si="6"/>
        <v>196014</v>
      </c>
      <c r="I56" s="47">
        <f t="shared" si="6"/>
        <v>185947</v>
      </c>
      <c r="J56" s="47">
        <f t="shared" si="6"/>
        <v>208953</v>
      </c>
      <c r="K56" s="47">
        <f t="shared" si="6"/>
        <v>202949</v>
      </c>
      <c r="L56" s="47">
        <f t="shared" si="6"/>
        <v>195629</v>
      </c>
      <c r="M56" s="47">
        <f t="shared" si="6"/>
        <v>197374</v>
      </c>
      <c r="N56" s="47">
        <f t="shared" si="6"/>
        <v>181099</v>
      </c>
      <c r="O56" s="47">
        <f t="shared" si="6"/>
        <v>168731</v>
      </c>
      <c r="P56" s="47">
        <f t="shared" si="7"/>
        <v>2230504</v>
      </c>
      <c r="Q56" s="60"/>
      <c r="R56" s="60"/>
      <c r="S56" s="47">
        <f>SUM($D56:D56)</f>
        <v>176275</v>
      </c>
      <c r="T56" s="47">
        <f>SUM($D56:E56)</f>
        <v>341277</v>
      </c>
      <c r="U56" s="47">
        <f>SUM($D56:F56)</f>
        <v>522417</v>
      </c>
      <c r="V56" s="47">
        <f>SUM($D56:G56)</f>
        <v>693808</v>
      </c>
      <c r="W56" s="47">
        <f>SUM($D56:H56)</f>
        <v>889822</v>
      </c>
      <c r="X56" s="47">
        <f>SUM($D56:I56)</f>
        <v>1075769</v>
      </c>
      <c r="Y56" s="47">
        <f>SUM($D56:J56)</f>
        <v>1284722</v>
      </c>
      <c r="Z56" s="47">
        <f>SUM($D56:K56)</f>
        <v>1487671</v>
      </c>
      <c r="AA56" s="47">
        <f>SUM($D56:L56)</f>
        <v>1683300</v>
      </c>
      <c r="AB56" s="47">
        <f>SUM($D56:M56)</f>
        <v>1880674</v>
      </c>
      <c r="AC56" s="47">
        <f>SUM($D56:N56)</f>
        <v>2061773</v>
      </c>
      <c r="AD56" s="47">
        <f>SUM($D56:O56)</f>
        <v>2230504</v>
      </c>
    </row>
    <row r="57" spans="1:30" s="55" customFormat="1" ht="15" customHeight="1">
      <c r="A57" s="74" t="s">
        <v>17</v>
      </c>
      <c r="B57" s="77" t="s">
        <v>70</v>
      </c>
      <c r="D57" s="47">
        <f t="shared" si="6"/>
        <v>114862</v>
      </c>
      <c r="E57" s="47">
        <f t="shared" si="6"/>
        <v>110110</v>
      </c>
      <c r="F57" s="47">
        <f t="shared" si="6"/>
        <v>155744</v>
      </c>
      <c r="G57" s="47">
        <f t="shared" si="6"/>
        <v>155338</v>
      </c>
      <c r="H57" s="47">
        <f t="shared" si="6"/>
        <v>186322</v>
      </c>
      <c r="I57" s="47">
        <f t="shared" si="6"/>
        <v>200544</v>
      </c>
      <c r="J57" s="47">
        <f t="shared" si="6"/>
        <v>262331</v>
      </c>
      <c r="K57" s="47">
        <f t="shared" si="6"/>
        <v>292119</v>
      </c>
      <c r="L57" s="47">
        <f t="shared" si="6"/>
        <v>182587</v>
      </c>
      <c r="M57" s="47">
        <f t="shared" si="6"/>
        <v>176167</v>
      </c>
      <c r="N57" s="47">
        <f t="shared" si="6"/>
        <v>152933</v>
      </c>
      <c r="O57" s="47">
        <f t="shared" si="6"/>
        <v>129974</v>
      </c>
      <c r="P57" s="47">
        <f t="shared" si="7"/>
        <v>2119031</v>
      </c>
      <c r="Q57" s="60"/>
      <c r="R57" s="60"/>
      <c r="S57" s="47">
        <f>SUM($D57:D57)</f>
        <v>114862</v>
      </c>
      <c r="T57" s="47">
        <f>SUM($D57:E57)</f>
        <v>224972</v>
      </c>
      <c r="U57" s="47">
        <f>SUM($D57:F57)</f>
        <v>380716</v>
      </c>
      <c r="V57" s="47">
        <f>SUM($D57:G57)</f>
        <v>536054</v>
      </c>
      <c r="W57" s="47">
        <f>SUM($D57:H57)</f>
        <v>722376</v>
      </c>
      <c r="X57" s="47">
        <f>SUM($D57:I57)</f>
        <v>922920</v>
      </c>
      <c r="Y57" s="47">
        <f>SUM($D57:J57)</f>
        <v>1185251</v>
      </c>
      <c r="Z57" s="47">
        <f>SUM($D57:K57)</f>
        <v>1477370</v>
      </c>
      <c r="AA57" s="47">
        <f>SUM($D57:L57)</f>
        <v>1659957</v>
      </c>
      <c r="AB57" s="47">
        <f>SUM($D57:M57)</f>
        <v>1836124</v>
      </c>
      <c r="AC57" s="47">
        <f>SUM($D57:N57)</f>
        <v>1989057</v>
      </c>
      <c r="AD57" s="47">
        <f>SUM($D57:O57)</f>
        <v>2119031</v>
      </c>
    </row>
    <row r="58" spans="1:30" s="55" customFormat="1" ht="15" customHeight="1">
      <c r="A58" s="74" t="s">
        <v>12</v>
      </c>
      <c r="B58" s="77" t="s">
        <v>70</v>
      </c>
      <c r="D58" s="47">
        <f t="shared" si="6"/>
        <v>250521</v>
      </c>
      <c r="E58" s="47">
        <f t="shared" si="6"/>
        <v>234336</v>
      </c>
      <c r="F58" s="47">
        <f t="shared" si="6"/>
        <v>304130</v>
      </c>
      <c r="G58" s="47">
        <f t="shared" si="6"/>
        <v>285830</v>
      </c>
      <c r="H58" s="47">
        <f t="shared" si="6"/>
        <v>313292</v>
      </c>
      <c r="I58" s="47">
        <f t="shared" si="6"/>
        <v>308580</v>
      </c>
      <c r="J58" s="47">
        <f t="shared" si="6"/>
        <v>353591</v>
      </c>
      <c r="K58" s="47">
        <f t="shared" si="6"/>
        <v>375260</v>
      </c>
      <c r="L58" s="47">
        <f t="shared" si="6"/>
        <v>294311</v>
      </c>
      <c r="M58" s="47">
        <f t="shared" si="6"/>
        <v>301065</v>
      </c>
      <c r="N58" s="47">
        <f t="shared" si="6"/>
        <v>291293</v>
      </c>
      <c r="O58" s="47">
        <f t="shared" si="6"/>
        <v>278319</v>
      </c>
      <c r="P58" s="47">
        <f t="shared" si="7"/>
        <v>3590528</v>
      </c>
      <c r="Q58" s="60"/>
      <c r="R58" s="60"/>
      <c r="S58" s="47">
        <f>SUM($D58:D58)</f>
        <v>250521</v>
      </c>
      <c r="T58" s="47">
        <f>SUM($D58:E58)</f>
        <v>484857</v>
      </c>
      <c r="U58" s="47">
        <f>SUM($D58:F58)</f>
        <v>788987</v>
      </c>
      <c r="V58" s="47">
        <f>SUM($D58:G58)</f>
        <v>1074817</v>
      </c>
      <c r="W58" s="47">
        <f>SUM($D58:H58)</f>
        <v>1388109</v>
      </c>
      <c r="X58" s="47">
        <f>SUM($D58:I58)</f>
        <v>1696689</v>
      </c>
      <c r="Y58" s="47">
        <f>SUM($D58:J58)</f>
        <v>2050280</v>
      </c>
      <c r="Z58" s="47">
        <f>SUM($D58:K58)</f>
        <v>2425540</v>
      </c>
      <c r="AA58" s="47">
        <f>SUM($D58:L58)</f>
        <v>2719851</v>
      </c>
      <c r="AB58" s="47">
        <f>SUM($D58:M58)</f>
        <v>3020916</v>
      </c>
      <c r="AC58" s="47">
        <f>SUM($D58:N58)</f>
        <v>3312209</v>
      </c>
      <c r="AD58" s="47">
        <f>SUM($D58:O58)</f>
        <v>3590528</v>
      </c>
    </row>
    <row r="59" spans="1:30" s="62" customFormat="1" ht="15" customHeight="1">
      <c r="A59" s="74" t="s">
        <v>15</v>
      </c>
      <c r="B59" s="77" t="s">
        <v>70</v>
      </c>
      <c r="C59" s="55"/>
      <c r="D59" s="47">
        <f t="shared" si="6"/>
        <v>223742</v>
      </c>
      <c r="E59" s="47">
        <f t="shared" si="6"/>
        <v>210693</v>
      </c>
      <c r="F59" s="47">
        <f t="shared" si="6"/>
        <v>271711</v>
      </c>
      <c r="G59" s="47">
        <f t="shared" si="6"/>
        <v>258326</v>
      </c>
      <c r="H59" s="47">
        <f t="shared" si="6"/>
        <v>297782</v>
      </c>
      <c r="I59" s="47">
        <f t="shared" si="6"/>
        <v>317277</v>
      </c>
      <c r="J59" s="47">
        <f t="shared" si="6"/>
        <v>371534</v>
      </c>
      <c r="K59" s="47">
        <f t="shared" si="6"/>
        <v>402768</v>
      </c>
      <c r="L59" s="47">
        <f t="shared" si="6"/>
        <v>290271</v>
      </c>
      <c r="M59" s="47">
        <f t="shared" si="6"/>
        <v>280032</v>
      </c>
      <c r="N59" s="47">
        <f t="shared" si="6"/>
        <v>256185</v>
      </c>
      <c r="O59" s="47">
        <f t="shared" si="6"/>
        <v>239683</v>
      </c>
      <c r="P59" s="47">
        <f t="shared" si="7"/>
        <v>3420004</v>
      </c>
      <c r="Q59" s="44"/>
      <c r="R59" s="44"/>
      <c r="S59" s="47">
        <f>SUM($D59:D59)</f>
        <v>223742</v>
      </c>
      <c r="T59" s="47">
        <f>SUM($D59:E59)</f>
        <v>434435</v>
      </c>
      <c r="U59" s="47">
        <f>SUM($D59:F59)</f>
        <v>706146</v>
      </c>
      <c r="V59" s="47">
        <f>SUM($D59:G59)</f>
        <v>964472</v>
      </c>
      <c r="W59" s="47">
        <f>SUM($D59:H59)</f>
        <v>1262254</v>
      </c>
      <c r="X59" s="47">
        <f>SUM($D59:I59)</f>
        <v>1579531</v>
      </c>
      <c r="Y59" s="47">
        <f>SUM($D59:J59)</f>
        <v>1951065</v>
      </c>
      <c r="Z59" s="47">
        <f>SUM($D59:K59)</f>
        <v>2353833</v>
      </c>
      <c r="AA59" s="47">
        <f>SUM($D59:L59)</f>
        <v>2644104</v>
      </c>
      <c r="AB59" s="47">
        <f>SUM($D59:M59)</f>
        <v>2924136</v>
      </c>
      <c r="AC59" s="47">
        <f>SUM($D59:N59)</f>
        <v>3180321</v>
      </c>
      <c r="AD59" s="47">
        <f>SUM($D59:O59)</f>
        <v>3420004</v>
      </c>
    </row>
    <row r="60" spans="1:30" s="55" customFormat="1" ht="15" customHeight="1">
      <c r="A60" s="74" t="s">
        <v>18</v>
      </c>
      <c r="B60" s="77" t="s">
        <v>70</v>
      </c>
      <c r="D60" s="47">
        <f t="shared" si="6"/>
        <v>45686</v>
      </c>
      <c r="E60" s="47">
        <f t="shared" si="6"/>
        <v>42948</v>
      </c>
      <c r="F60" s="47">
        <f t="shared" si="6"/>
        <v>55345</v>
      </c>
      <c r="G60" s="47">
        <f t="shared" si="6"/>
        <v>56468</v>
      </c>
      <c r="H60" s="47">
        <f t="shared" si="6"/>
        <v>65476</v>
      </c>
      <c r="I60" s="47">
        <f t="shared" si="6"/>
        <v>67219</v>
      </c>
      <c r="J60" s="47">
        <f t="shared" si="6"/>
        <v>75133</v>
      </c>
      <c r="K60" s="47">
        <f t="shared" si="6"/>
        <v>82590</v>
      </c>
      <c r="L60" s="47">
        <f t="shared" si="6"/>
        <v>67953</v>
      </c>
      <c r="M60" s="47">
        <f t="shared" si="6"/>
        <v>66354</v>
      </c>
      <c r="N60" s="47">
        <f t="shared" si="6"/>
        <v>62021</v>
      </c>
      <c r="O60" s="47">
        <f t="shared" si="6"/>
        <v>63794</v>
      </c>
      <c r="P60" s="47">
        <f t="shared" si="7"/>
        <v>750987</v>
      </c>
      <c r="Q60" s="59"/>
      <c r="R60" s="59"/>
      <c r="S60" s="47">
        <f>SUM($D60:D60)</f>
        <v>45686</v>
      </c>
      <c r="T60" s="47">
        <f>SUM($D60:E60)</f>
        <v>88634</v>
      </c>
      <c r="U60" s="47">
        <f>SUM($D60:F60)</f>
        <v>143979</v>
      </c>
      <c r="V60" s="47">
        <f>SUM($D60:G60)</f>
        <v>200447</v>
      </c>
      <c r="W60" s="47">
        <f>SUM($D60:H60)</f>
        <v>265923</v>
      </c>
      <c r="X60" s="47">
        <f>SUM($D60:I60)</f>
        <v>333142</v>
      </c>
      <c r="Y60" s="47">
        <f>SUM($D60:J60)</f>
        <v>408275</v>
      </c>
      <c r="Z60" s="47">
        <f>SUM($D60:K60)</f>
        <v>490865</v>
      </c>
      <c r="AA60" s="47">
        <f>SUM($D60:L60)</f>
        <v>558818</v>
      </c>
      <c r="AB60" s="47">
        <f>SUM($D60:M60)</f>
        <v>625172</v>
      </c>
      <c r="AC60" s="47">
        <f>SUM($D60:N60)</f>
        <v>687193</v>
      </c>
      <c r="AD60" s="47">
        <f>SUM($D60:O60)</f>
        <v>750987</v>
      </c>
    </row>
    <row r="61" spans="1:30" s="55" customFormat="1" ht="15" customHeight="1">
      <c r="A61" s="74"/>
      <c r="B61" s="79" t="s">
        <v>9</v>
      </c>
      <c r="D61" s="56">
        <f t="shared" ref="D61:P61" si="8">SUM(D50:D60)</f>
        <v>2665926</v>
      </c>
      <c r="E61" s="56">
        <f t="shared" si="8"/>
        <v>2505111</v>
      </c>
      <c r="F61" s="56">
        <f t="shared" si="8"/>
        <v>3058247</v>
      </c>
      <c r="G61" s="56">
        <f t="shared" si="8"/>
        <v>2971312</v>
      </c>
      <c r="H61" s="56">
        <f t="shared" si="8"/>
        <v>3269537</v>
      </c>
      <c r="I61" s="56">
        <f t="shared" si="8"/>
        <v>3297137</v>
      </c>
      <c r="J61" s="56">
        <f t="shared" si="8"/>
        <v>3662528</v>
      </c>
      <c r="K61" s="56">
        <f t="shared" si="8"/>
        <v>3924272</v>
      </c>
      <c r="L61" s="56">
        <f t="shared" si="8"/>
        <v>3186847</v>
      </c>
      <c r="M61" s="56">
        <f t="shared" si="8"/>
        <v>3228976</v>
      </c>
      <c r="N61" s="56">
        <f t="shared" si="8"/>
        <v>2985410</v>
      </c>
      <c r="O61" s="56">
        <f t="shared" si="8"/>
        <v>2856908</v>
      </c>
      <c r="P61" s="56">
        <f t="shared" si="8"/>
        <v>37612211</v>
      </c>
      <c r="Q61" s="60"/>
      <c r="R61" s="60"/>
      <c r="S61" s="47">
        <f>SUM($D61:D61)</f>
        <v>2665926</v>
      </c>
      <c r="T61" s="47">
        <f>SUM($D61:E61)</f>
        <v>5171037</v>
      </c>
      <c r="U61" s="47">
        <f>SUM($D61:F61)</f>
        <v>8229284</v>
      </c>
      <c r="V61" s="47">
        <f>SUM($D61:G61)</f>
        <v>11200596</v>
      </c>
      <c r="W61" s="47">
        <f>SUM($D61:H61)</f>
        <v>14470133</v>
      </c>
      <c r="X61" s="47">
        <f>SUM($D61:I61)</f>
        <v>17767270</v>
      </c>
      <c r="Y61" s="47">
        <f>SUM($D61:J61)</f>
        <v>21429798</v>
      </c>
      <c r="Z61" s="47">
        <f>SUM($D61:K61)</f>
        <v>25354070</v>
      </c>
      <c r="AA61" s="47">
        <f>SUM($D61:L61)</f>
        <v>28540917</v>
      </c>
      <c r="AB61" s="47">
        <f>SUM($D61:M61)</f>
        <v>31769893</v>
      </c>
      <c r="AC61" s="47">
        <f>SUM($D61:N61)</f>
        <v>34755303</v>
      </c>
      <c r="AD61" s="47">
        <f>SUM($D61:O61)</f>
        <v>37612211</v>
      </c>
    </row>
    <row r="62" spans="1:30" s="62" customFormat="1" ht="15" customHeight="1">
      <c r="A62" s="42"/>
      <c r="B62" s="43"/>
      <c r="C62" s="44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4"/>
      <c r="R62" s="44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</row>
  </sheetData>
  <sheetProtection sheet="1" objects="1" scenarios="1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2"/>
  </sheetPr>
  <dimension ref="A1:AD62"/>
  <sheetViews>
    <sheetView topLeftCell="A60" zoomScale="70" zoomScaleNormal="70" workbookViewId="0">
      <selection activeCell="D75" sqref="D75"/>
    </sheetView>
  </sheetViews>
  <sheetFormatPr defaultColWidth="6.1796875" defaultRowHeight="15" customHeight="1"/>
  <cols>
    <col min="1" max="1" width="40.453125" style="32" customWidth="1"/>
    <col min="2" max="2" width="19.81640625" style="32" bestFit="1" customWidth="1"/>
    <col min="3" max="3" width="0.90625" style="49" customWidth="1"/>
    <col min="4" max="4" width="9.81640625" style="36" customWidth="1"/>
    <col min="5" max="16" width="9.81640625" style="49" customWidth="1"/>
    <col min="17" max="18" width="1.54296875" style="48" customWidth="1"/>
    <col min="19" max="19" width="9.81640625" style="36" customWidth="1"/>
    <col min="20" max="30" width="9.81640625" style="49" customWidth="1"/>
    <col min="31" max="16384" width="6.1796875" style="61"/>
  </cols>
  <sheetData>
    <row r="1" spans="1:30" ht="15" customHeight="1">
      <c r="A1" s="6" t="s">
        <v>45</v>
      </c>
      <c r="B1" s="50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S1" s="33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</row>
    <row r="2" spans="1:30" ht="15" customHeight="1">
      <c r="A2" s="6" t="s">
        <v>46</v>
      </c>
      <c r="B2" s="52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5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</row>
    <row r="3" spans="1:30" ht="15" customHeight="1">
      <c r="A3" s="6" t="s">
        <v>0</v>
      </c>
      <c r="B3" s="53"/>
    </row>
    <row r="4" spans="1:30" ht="15" customHeight="1">
      <c r="A4" s="75">
        <v>2012</v>
      </c>
      <c r="B4" s="52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5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</row>
    <row r="5" spans="1:30" ht="15" customHeight="1">
      <c r="A5" s="52"/>
      <c r="B5" s="52"/>
      <c r="D5" s="37"/>
      <c r="S5" s="37"/>
    </row>
    <row r="6" spans="1:30" ht="15" customHeight="1">
      <c r="A6" s="52"/>
      <c r="B6" s="52"/>
      <c r="D6" s="33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S6" s="33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</row>
    <row r="7" spans="1:30" ht="15" customHeight="1">
      <c r="A7" s="49"/>
      <c r="B7" s="54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</row>
    <row r="8" spans="1:30" ht="15" customHeight="1">
      <c r="D8" s="58" t="s">
        <v>61</v>
      </c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S8" s="58" t="s">
        <v>62</v>
      </c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</row>
    <row r="9" spans="1:30" ht="15" customHeight="1">
      <c r="A9" s="38" t="s">
        <v>59</v>
      </c>
      <c r="B9" s="39" t="s">
        <v>60</v>
      </c>
      <c r="C9" s="49" t="s">
        <v>33</v>
      </c>
      <c r="D9" s="40" t="s">
        <v>47</v>
      </c>
      <c r="E9" s="40" t="s">
        <v>48</v>
      </c>
      <c r="F9" s="40" t="s">
        <v>49</v>
      </c>
      <c r="G9" s="40" t="s">
        <v>50</v>
      </c>
      <c r="H9" s="40" t="s">
        <v>51</v>
      </c>
      <c r="I9" s="40" t="s">
        <v>52</v>
      </c>
      <c r="J9" s="40" t="s">
        <v>53</v>
      </c>
      <c r="K9" s="40" t="s">
        <v>54</v>
      </c>
      <c r="L9" s="40" t="s">
        <v>55</v>
      </c>
      <c r="M9" s="40" t="s">
        <v>56</v>
      </c>
      <c r="N9" s="40" t="s">
        <v>57</v>
      </c>
      <c r="O9" s="40" t="s">
        <v>58</v>
      </c>
      <c r="P9" s="41" t="s">
        <v>9</v>
      </c>
      <c r="Q9" s="48" t="s">
        <v>33</v>
      </c>
      <c r="R9" s="48" t="s">
        <v>33</v>
      </c>
      <c r="S9" s="40" t="s">
        <v>47</v>
      </c>
      <c r="T9" s="40" t="s">
        <v>48</v>
      </c>
      <c r="U9" s="40" t="s">
        <v>49</v>
      </c>
      <c r="V9" s="40" t="s">
        <v>50</v>
      </c>
      <c r="W9" s="40" t="s">
        <v>51</v>
      </c>
      <c r="X9" s="40" t="s">
        <v>52</v>
      </c>
      <c r="Y9" s="40" t="s">
        <v>53</v>
      </c>
      <c r="Z9" s="40" t="s">
        <v>54</v>
      </c>
      <c r="AA9" s="40" t="s">
        <v>55</v>
      </c>
      <c r="AB9" s="40" t="s">
        <v>56</v>
      </c>
      <c r="AC9" s="40" t="s">
        <v>57</v>
      </c>
      <c r="AD9" s="40" t="s">
        <v>58</v>
      </c>
    </row>
    <row r="10" spans="1:30" s="62" customFormat="1" ht="15" customHeight="1">
      <c r="A10" s="42"/>
      <c r="B10" s="43"/>
      <c r="C10" s="44"/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4"/>
      <c r="R10" s="44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</row>
    <row r="11" spans="1:30" s="55" customFormat="1" ht="15" customHeight="1">
      <c r="A11" s="74" t="s">
        <v>5</v>
      </c>
      <c r="B11" s="76" t="s">
        <v>6</v>
      </c>
      <c r="C11" s="46"/>
      <c r="D11" s="47">
        <f>+AMB!D$79</f>
        <v>351181</v>
      </c>
      <c r="E11" s="47">
        <f>+AMB!E$79</f>
        <v>344819</v>
      </c>
      <c r="F11" s="47">
        <f>+AMB!F$79</f>
        <v>403883</v>
      </c>
      <c r="G11" s="47">
        <f>+AMB!G$79</f>
        <v>389075</v>
      </c>
      <c r="H11" s="47">
        <f>+AMB!H$79</f>
        <v>419232</v>
      </c>
      <c r="I11" s="47">
        <f>+AMB!I$79</f>
        <v>415082</v>
      </c>
      <c r="J11" s="47">
        <f>+AMB!J$79</f>
        <v>421888</v>
      </c>
      <c r="K11" s="47">
        <f>+AMB!K$79</f>
        <v>451571</v>
      </c>
      <c r="L11" s="47">
        <f>+AMB!L$79</f>
        <v>399499</v>
      </c>
      <c r="M11" s="47">
        <f>+AMB!M$79</f>
        <v>418515</v>
      </c>
      <c r="N11" s="47">
        <f>+AMB!N$79</f>
        <v>397904</v>
      </c>
      <c r="O11" s="47">
        <f>+AMB!O$79</f>
        <v>387842</v>
      </c>
      <c r="P11" s="47">
        <f t="shared" ref="P11:P21" si="0">SUM(D11:O11)</f>
        <v>4800491</v>
      </c>
      <c r="Q11" s="59"/>
      <c r="R11" s="59"/>
      <c r="S11" s="47">
        <f>SUM($D11:D11)</f>
        <v>351181</v>
      </c>
      <c r="T11" s="47">
        <f>SUM($D11:E11)</f>
        <v>696000</v>
      </c>
      <c r="U11" s="47">
        <f>SUM($D11:F11)</f>
        <v>1099883</v>
      </c>
      <c r="V11" s="47">
        <f>SUM($D11:G11)</f>
        <v>1488958</v>
      </c>
      <c r="W11" s="47">
        <f>SUM($D11:H11)</f>
        <v>1908190</v>
      </c>
      <c r="X11" s="47">
        <f>SUM($D11:I11)</f>
        <v>2323272</v>
      </c>
      <c r="Y11" s="47">
        <f>SUM($D11:J11)</f>
        <v>2745160</v>
      </c>
      <c r="Z11" s="47">
        <f>SUM($D11:K11)</f>
        <v>3196731</v>
      </c>
      <c r="AA11" s="47">
        <f>SUM($D11:L11)</f>
        <v>3596230</v>
      </c>
      <c r="AB11" s="47">
        <f>SUM($D11:M11)</f>
        <v>4014745</v>
      </c>
      <c r="AC11" s="47">
        <f>SUM($D11:N11)</f>
        <v>4412649</v>
      </c>
      <c r="AD11" s="47">
        <f>SUM($D11:O11)</f>
        <v>4800491</v>
      </c>
    </row>
    <row r="12" spans="1:30" s="55" customFormat="1" ht="15" customHeight="1">
      <c r="A12" s="74" t="s">
        <v>10</v>
      </c>
      <c r="B12" s="76" t="s">
        <v>6</v>
      </c>
      <c r="D12" s="47">
        <f>+BWB!D$79</f>
        <v>233413</v>
      </c>
      <c r="E12" s="47">
        <f>+BWB!E$79</f>
        <v>232276</v>
      </c>
      <c r="F12" s="47">
        <f>+BWB!F$79</f>
        <v>290343</v>
      </c>
      <c r="G12" s="47">
        <f>+BWB!G$79</f>
        <v>293743</v>
      </c>
      <c r="H12" s="47">
        <f>+BWB!H$79</f>
        <v>307186</v>
      </c>
      <c r="I12" s="47">
        <f>+BWB!I$79</f>
        <v>334199</v>
      </c>
      <c r="J12" s="47">
        <f>+BWB!J$79</f>
        <v>390300</v>
      </c>
      <c r="K12" s="47">
        <f>+BWB!K$79</f>
        <v>425512</v>
      </c>
      <c r="L12" s="47">
        <f>+BWB!L$79</f>
        <v>328623</v>
      </c>
      <c r="M12" s="47">
        <f>+BWB!M$79</f>
        <v>315997</v>
      </c>
      <c r="N12" s="47">
        <f>+BWB!N$79</f>
        <v>312971</v>
      </c>
      <c r="O12" s="47">
        <f>+BWB!O$79</f>
        <v>309653</v>
      </c>
      <c r="P12" s="47">
        <f t="shared" si="0"/>
        <v>3774216</v>
      </c>
      <c r="Q12" s="60"/>
      <c r="R12" s="60"/>
      <c r="S12" s="47">
        <f>SUM($D12:D12)</f>
        <v>233413</v>
      </c>
      <c r="T12" s="47">
        <f>SUM($D12:E12)</f>
        <v>465689</v>
      </c>
      <c r="U12" s="47">
        <f>SUM($D12:F12)</f>
        <v>756032</v>
      </c>
      <c r="V12" s="47">
        <f>SUM($D12:G12)</f>
        <v>1049775</v>
      </c>
      <c r="W12" s="47">
        <f>SUM($D12:H12)</f>
        <v>1356961</v>
      </c>
      <c r="X12" s="47">
        <f>SUM($D12:I12)</f>
        <v>1691160</v>
      </c>
      <c r="Y12" s="47">
        <f>SUM($D12:J12)</f>
        <v>2081460</v>
      </c>
      <c r="Z12" s="47">
        <f>SUM($D12:K12)</f>
        <v>2506972</v>
      </c>
      <c r="AA12" s="47">
        <f>SUM($D12:L12)</f>
        <v>2835595</v>
      </c>
      <c r="AB12" s="47">
        <f>SUM($D12:M12)</f>
        <v>3151592</v>
      </c>
      <c r="AC12" s="47">
        <f>SUM($D12:N12)</f>
        <v>3464563</v>
      </c>
      <c r="AD12" s="47">
        <f>SUM($D12:O12)</f>
        <v>3774216</v>
      </c>
    </row>
    <row r="13" spans="1:30" s="55" customFormat="1" ht="15" customHeight="1">
      <c r="A13" s="74" t="s">
        <v>11</v>
      </c>
      <c r="B13" s="76" t="s">
        <v>6</v>
      </c>
      <c r="D13" s="47">
        <f>+DWT!D$79</f>
        <v>300126</v>
      </c>
      <c r="E13" s="47">
        <f>+DWT!E$79</f>
        <v>295959</v>
      </c>
      <c r="F13" s="47">
        <f>+DWT!F$79</f>
        <v>320411</v>
      </c>
      <c r="G13" s="47">
        <f>+DWT!G$79</f>
        <v>320484</v>
      </c>
      <c r="H13" s="47">
        <f>+DWT!H$79</f>
        <v>327734</v>
      </c>
      <c r="I13" s="47">
        <f>+DWT!I$79</f>
        <v>331568</v>
      </c>
      <c r="J13" s="47">
        <f>+DWT!J$79</f>
        <v>331412</v>
      </c>
      <c r="K13" s="47">
        <f>+DWT!K$79</f>
        <v>358758</v>
      </c>
      <c r="L13" s="47">
        <f>+DWT!L$79</f>
        <v>327467</v>
      </c>
      <c r="M13" s="47">
        <f>+DWT!M$79</f>
        <v>332536</v>
      </c>
      <c r="N13" s="47">
        <f>+DWT!N$79</f>
        <v>322132</v>
      </c>
      <c r="O13" s="47">
        <f>+DWT!O$79</f>
        <v>321753</v>
      </c>
      <c r="P13" s="47">
        <f t="shared" si="0"/>
        <v>3890340</v>
      </c>
      <c r="Q13" s="60"/>
      <c r="R13" s="60"/>
      <c r="S13" s="47">
        <f>SUM($D13:D13)</f>
        <v>300126</v>
      </c>
      <c r="T13" s="47">
        <f>SUM($D13:E13)</f>
        <v>596085</v>
      </c>
      <c r="U13" s="47">
        <f>SUM($D13:F13)</f>
        <v>916496</v>
      </c>
      <c r="V13" s="47">
        <f>SUM($D13:G13)</f>
        <v>1236980</v>
      </c>
      <c r="W13" s="47">
        <f>SUM($D13:H13)</f>
        <v>1564714</v>
      </c>
      <c r="X13" s="47">
        <f>SUM($D13:I13)</f>
        <v>1896282</v>
      </c>
      <c r="Y13" s="47">
        <f>SUM($D13:J13)</f>
        <v>2227694</v>
      </c>
      <c r="Z13" s="47">
        <f>SUM($D13:K13)</f>
        <v>2586452</v>
      </c>
      <c r="AA13" s="47">
        <f>SUM($D13:L13)</f>
        <v>2913919</v>
      </c>
      <c r="AB13" s="47">
        <f>SUM($D13:M13)</f>
        <v>3246455</v>
      </c>
      <c r="AC13" s="47">
        <f>SUM($D13:N13)</f>
        <v>3568587</v>
      </c>
      <c r="AD13" s="47">
        <f>SUM($D13:O13)</f>
        <v>3890340</v>
      </c>
    </row>
    <row r="14" spans="1:30" s="55" customFormat="1" ht="15" customHeight="1">
      <c r="A14" s="74" t="s">
        <v>13</v>
      </c>
      <c r="B14" s="76" t="s">
        <v>6</v>
      </c>
      <c r="D14" s="47">
        <f>+OGB!D$79</f>
        <v>36841</v>
      </c>
      <c r="E14" s="47">
        <f>+OGB!E$79</f>
        <v>41259</v>
      </c>
      <c r="F14" s="47">
        <f>+OGB!F$79</f>
        <v>51695</v>
      </c>
      <c r="G14" s="47">
        <f>+OGB!G$79</f>
        <v>52866</v>
      </c>
      <c r="H14" s="47">
        <f>+OGB!H$79</f>
        <v>60765</v>
      </c>
      <c r="I14" s="47">
        <f>+OGB!I$79</f>
        <v>64917</v>
      </c>
      <c r="J14" s="47">
        <f>+OGB!J$79</f>
        <v>74256</v>
      </c>
      <c r="K14" s="47">
        <f>+OGB!K$79</f>
        <v>81756</v>
      </c>
      <c r="L14" s="47">
        <f>+OGB!L$79</f>
        <v>66272</v>
      </c>
      <c r="M14" s="47">
        <f>+OGB!M$79</f>
        <v>61095</v>
      </c>
      <c r="N14" s="47">
        <f>+OGB!N$79</f>
        <v>62891</v>
      </c>
      <c r="O14" s="47">
        <f>+OGB!O$79</f>
        <v>59091</v>
      </c>
      <c r="P14" s="47">
        <f t="shared" si="0"/>
        <v>713704</v>
      </c>
      <c r="Q14" s="60"/>
      <c r="R14" s="60"/>
      <c r="S14" s="47">
        <f>SUM($D14:D14)</f>
        <v>36841</v>
      </c>
      <c r="T14" s="47">
        <f>SUM($D14:E14)</f>
        <v>78100</v>
      </c>
      <c r="U14" s="47">
        <f>SUM($D14:F14)</f>
        <v>129795</v>
      </c>
      <c r="V14" s="47">
        <f>SUM($D14:G14)</f>
        <v>182661</v>
      </c>
      <c r="W14" s="47">
        <f>SUM($D14:H14)</f>
        <v>243426</v>
      </c>
      <c r="X14" s="47">
        <f>SUM($D14:I14)</f>
        <v>308343</v>
      </c>
      <c r="Y14" s="47">
        <f>SUM($D14:J14)</f>
        <v>382599</v>
      </c>
      <c r="Z14" s="47">
        <f>SUM($D14:K14)</f>
        <v>464355</v>
      </c>
      <c r="AA14" s="47">
        <f>SUM($D14:L14)</f>
        <v>530627</v>
      </c>
      <c r="AB14" s="47">
        <f>SUM($D14:M14)</f>
        <v>591722</v>
      </c>
      <c r="AC14" s="47">
        <f>SUM($D14:N14)</f>
        <v>654613</v>
      </c>
      <c r="AD14" s="47">
        <f>SUM($D14:O14)</f>
        <v>713704</v>
      </c>
    </row>
    <row r="15" spans="1:30" s="62" customFormat="1" ht="15" customHeight="1">
      <c r="A15" s="74" t="s">
        <v>14</v>
      </c>
      <c r="B15" s="76" t="s">
        <v>6</v>
      </c>
      <c r="C15" s="55"/>
      <c r="D15" s="47">
        <f>+PB!D$79</f>
        <v>298145</v>
      </c>
      <c r="E15" s="47">
        <f>+PB!E$79</f>
        <v>306839</v>
      </c>
      <c r="F15" s="47">
        <f>+PB!F$79</f>
        <v>380725</v>
      </c>
      <c r="G15" s="47">
        <f>+PB!G$79</f>
        <v>361936</v>
      </c>
      <c r="H15" s="47">
        <f>+PB!H$79</f>
        <v>390899</v>
      </c>
      <c r="I15" s="47">
        <f>+PB!I$79</f>
        <v>430697</v>
      </c>
      <c r="J15" s="47">
        <f>+PB!J$79</f>
        <v>531574</v>
      </c>
      <c r="K15" s="47">
        <f>+PB!K$79</f>
        <v>558528</v>
      </c>
      <c r="L15" s="47">
        <f>+PB!L$79</f>
        <v>404273</v>
      </c>
      <c r="M15" s="47">
        <f>+PB!M$79</f>
        <v>380265</v>
      </c>
      <c r="N15" s="47">
        <f>+PB!N$79</f>
        <v>351520</v>
      </c>
      <c r="O15" s="47">
        <f>+PB!O$79</f>
        <v>351622</v>
      </c>
      <c r="P15" s="47">
        <f t="shared" si="0"/>
        <v>4747023</v>
      </c>
      <c r="Q15" s="44"/>
      <c r="R15" s="44"/>
      <c r="S15" s="47">
        <f>SUM($D15:D15)</f>
        <v>298145</v>
      </c>
      <c r="T15" s="47">
        <f>SUM($D15:E15)</f>
        <v>604984</v>
      </c>
      <c r="U15" s="47">
        <f>SUM($D15:F15)</f>
        <v>985709</v>
      </c>
      <c r="V15" s="47">
        <f>SUM($D15:G15)</f>
        <v>1347645</v>
      </c>
      <c r="W15" s="47">
        <f>SUM($D15:H15)</f>
        <v>1738544</v>
      </c>
      <c r="X15" s="47">
        <f>SUM($D15:I15)</f>
        <v>2169241</v>
      </c>
      <c r="Y15" s="47">
        <f>SUM($D15:J15)</f>
        <v>2700815</v>
      </c>
      <c r="Z15" s="47">
        <f>SUM($D15:K15)</f>
        <v>3259343</v>
      </c>
      <c r="AA15" s="47">
        <f>SUM($D15:L15)</f>
        <v>3663616</v>
      </c>
      <c r="AB15" s="47">
        <f>SUM($D15:M15)</f>
        <v>4043881</v>
      </c>
      <c r="AC15" s="47">
        <f>SUM($D15:N15)</f>
        <v>4395401</v>
      </c>
      <c r="AD15" s="47">
        <f>SUM($D15:O15)</f>
        <v>4747023</v>
      </c>
    </row>
    <row r="16" spans="1:30" s="55" customFormat="1" ht="15" customHeight="1">
      <c r="A16" s="74" t="s">
        <v>78</v>
      </c>
      <c r="B16" s="76" t="s">
        <v>6</v>
      </c>
      <c r="D16" s="47">
        <f>+IBA!D$79</f>
        <v>135758</v>
      </c>
      <c r="E16" s="47">
        <f>+IBA!E$79</f>
        <v>136169</v>
      </c>
      <c r="F16" s="47">
        <f>+IBA!F$79</f>
        <v>154407</v>
      </c>
      <c r="G16" s="47">
        <f>+IBA!G$79</f>
        <v>155554</v>
      </c>
      <c r="H16" s="47">
        <f>+IBA!H$79</f>
        <v>162457</v>
      </c>
      <c r="I16" s="47">
        <f>+IBA!I$79</f>
        <v>164518</v>
      </c>
      <c r="J16" s="47">
        <f>+IBA!J$79</f>
        <v>183281</v>
      </c>
      <c r="K16" s="47">
        <f>+IBA!K$79</f>
        <v>183419</v>
      </c>
      <c r="L16" s="47">
        <f>+IBA!L$79</f>
        <v>169845</v>
      </c>
      <c r="M16" s="47">
        <f>+IBA!M$79</f>
        <v>166390</v>
      </c>
      <c r="N16" s="47">
        <f>+IBA!N$79</f>
        <v>155069</v>
      </c>
      <c r="O16" s="47">
        <f>+IBA!O$79</f>
        <v>161835</v>
      </c>
      <c r="P16" s="47">
        <f t="shared" si="0"/>
        <v>1928702</v>
      </c>
      <c r="Q16" s="59"/>
      <c r="R16" s="59"/>
      <c r="S16" s="47">
        <f>SUM($D16:D16)</f>
        <v>135758</v>
      </c>
      <c r="T16" s="47">
        <f>SUM($D16:E16)</f>
        <v>271927</v>
      </c>
      <c r="U16" s="47">
        <f>SUM($D16:F16)</f>
        <v>426334</v>
      </c>
      <c r="V16" s="47">
        <f>SUM($D16:G16)</f>
        <v>581888</v>
      </c>
      <c r="W16" s="47">
        <f>SUM($D16:H16)</f>
        <v>744345</v>
      </c>
      <c r="X16" s="47">
        <f>SUM($D16:I16)</f>
        <v>908863</v>
      </c>
      <c r="Y16" s="47">
        <f>SUM($D16:J16)</f>
        <v>1092144</v>
      </c>
      <c r="Z16" s="47">
        <f>SUM($D16:K16)</f>
        <v>1275563</v>
      </c>
      <c r="AA16" s="47">
        <f>SUM($D16:L16)</f>
        <v>1445408</v>
      </c>
      <c r="AB16" s="47">
        <f>SUM($D16:M16)</f>
        <v>1611798</v>
      </c>
      <c r="AC16" s="47">
        <f>SUM($D16:N16)</f>
        <v>1766867</v>
      </c>
      <c r="AD16" s="47">
        <f>SUM($D16:O16)</f>
        <v>1928702</v>
      </c>
    </row>
    <row r="17" spans="1:30" s="55" customFormat="1" ht="15" customHeight="1">
      <c r="A17" s="74" t="s">
        <v>16</v>
      </c>
      <c r="B17" s="76" t="s">
        <v>6</v>
      </c>
      <c r="D17" s="47">
        <f>+SIBC!D$79</f>
        <v>163824</v>
      </c>
      <c r="E17" s="47">
        <f>+SIBC!E$79</f>
        <v>163458</v>
      </c>
      <c r="F17" s="47">
        <f>+SIBC!F$79</f>
        <v>170869</v>
      </c>
      <c r="G17" s="47">
        <f>+SIBC!G$79</f>
        <v>180259</v>
      </c>
      <c r="H17" s="47">
        <f>+SIBC!H$79</f>
        <v>192760</v>
      </c>
      <c r="I17" s="47">
        <f>+SIBC!I$79</f>
        <v>195219</v>
      </c>
      <c r="J17" s="47">
        <f>+SIBC!J$79</f>
        <v>193743</v>
      </c>
      <c r="K17" s="47">
        <f>+SIBC!K$79</f>
        <v>204631</v>
      </c>
      <c r="L17" s="47">
        <f>+SIBC!L$79</f>
        <v>188558</v>
      </c>
      <c r="M17" s="47">
        <f>+SIBC!M$79</f>
        <v>193222</v>
      </c>
      <c r="N17" s="47">
        <f>+SIBC!N$79</f>
        <v>188671</v>
      </c>
      <c r="O17" s="47">
        <f>+SIBC!O$79</f>
        <v>164240</v>
      </c>
      <c r="P17" s="47">
        <f t="shared" si="0"/>
        <v>2199454</v>
      </c>
      <c r="Q17" s="60"/>
      <c r="R17" s="60"/>
      <c r="S17" s="47">
        <f>SUM($D17:D17)</f>
        <v>163824</v>
      </c>
      <c r="T17" s="47">
        <f>SUM($D17:E17)</f>
        <v>327282</v>
      </c>
      <c r="U17" s="47">
        <f>SUM($D17:F17)</f>
        <v>498151</v>
      </c>
      <c r="V17" s="47">
        <f>SUM($D17:G17)</f>
        <v>678410</v>
      </c>
      <c r="W17" s="47">
        <f>SUM($D17:H17)</f>
        <v>871170</v>
      </c>
      <c r="X17" s="47">
        <f>SUM($D17:I17)</f>
        <v>1066389</v>
      </c>
      <c r="Y17" s="47">
        <f>SUM($D17:J17)</f>
        <v>1260132</v>
      </c>
      <c r="Z17" s="47">
        <f>SUM($D17:K17)</f>
        <v>1464763</v>
      </c>
      <c r="AA17" s="47">
        <f>SUM($D17:L17)</f>
        <v>1653321</v>
      </c>
      <c r="AB17" s="47">
        <f>SUM($D17:M17)</f>
        <v>1846543</v>
      </c>
      <c r="AC17" s="47">
        <f>SUM($D17:N17)</f>
        <v>2035214</v>
      </c>
      <c r="AD17" s="47">
        <f>SUM($D17:O17)</f>
        <v>2199454</v>
      </c>
    </row>
    <row r="18" spans="1:30" s="55" customFormat="1" ht="15" customHeight="1">
      <c r="A18" s="74" t="s">
        <v>17</v>
      </c>
      <c r="B18" s="76" t="s">
        <v>6</v>
      </c>
      <c r="D18" s="47">
        <f>+TIBA!D$79</f>
        <v>83414</v>
      </c>
      <c r="E18" s="47">
        <f>+TIBA!E$79</f>
        <v>85856</v>
      </c>
      <c r="F18" s="47">
        <f>+TIBA!F$79</f>
        <v>120883</v>
      </c>
      <c r="G18" s="47">
        <f>+TIBA!G$79</f>
        <v>131016</v>
      </c>
      <c r="H18" s="47">
        <f>+TIBA!H$79</f>
        <v>149443</v>
      </c>
      <c r="I18" s="47">
        <f>+TIBA!I$79</f>
        <v>170271</v>
      </c>
      <c r="J18" s="47">
        <f>+TIBA!J$79</f>
        <v>235127</v>
      </c>
      <c r="K18" s="47">
        <f>+TIBA!K$79</f>
        <v>253865</v>
      </c>
      <c r="L18" s="47">
        <f>+TIBA!L$79</f>
        <v>157521</v>
      </c>
      <c r="M18" s="47">
        <f>+TIBA!M$79</f>
        <v>135645</v>
      </c>
      <c r="N18" s="47">
        <f>+TIBA!N$79</f>
        <v>125835</v>
      </c>
      <c r="O18" s="47">
        <f>+TIBA!O$79</f>
        <v>105952</v>
      </c>
      <c r="P18" s="47">
        <f t="shared" si="0"/>
        <v>1754828</v>
      </c>
      <c r="Q18" s="60"/>
      <c r="R18" s="60"/>
      <c r="S18" s="47">
        <f>SUM($D18:D18)</f>
        <v>83414</v>
      </c>
      <c r="T18" s="47">
        <f>SUM($D18:E18)</f>
        <v>169270</v>
      </c>
      <c r="U18" s="47">
        <f>SUM($D18:F18)</f>
        <v>290153</v>
      </c>
      <c r="V18" s="47">
        <f>SUM($D18:G18)</f>
        <v>421169</v>
      </c>
      <c r="W18" s="47">
        <f>SUM($D18:H18)</f>
        <v>570612</v>
      </c>
      <c r="X18" s="47">
        <f>SUM($D18:I18)</f>
        <v>740883</v>
      </c>
      <c r="Y18" s="47">
        <f>SUM($D18:J18)</f>
        <v>976010</v>
      </c>
      <c r="Z18" s="47">
        <f>SUM($D18:K18)</f>
        <v>1229875</v>
      </c>
      <c r="AA18" s="47">
        <f>SUM($D18:L18)</f>
        <v>1387396</v>
      </c>
      <c r="AB18" s="47">
        <f>SUM($D18:M18)</f>
        <v>1523041</v>
      </c>
      <c r="AC18" s="47">
        <f>SUM($D18:N18)</f>
        <v>1648876</v>
      </c>
      <c r="AD18" s="47">
        <f>SUM($D18:O18)</f>
        <v>1754828</v>
      </c>
    </row>
    <row r="19" spans="1:30" s="55" customFormat="1" ht="15" customHeight="1">
      <c r="A19" s="74" t="s">
        <v>12</v>
      </c>
      <c r="B19" s="76" t="s">
        <v>6</v>
      </c>
      <c r="D19" s="47">
        <f>+LQB!D$79</f>
        <v>202929</v>
      </c>
      <c r="E19" s="47">
        <f>+LQB!E$79</f>
        <v>199335</v>
      </c>
      <c r="F19" s="47">
        <f>+LQB!F$79</f>
        <v>253919</v>
      </c>
      <c r="G19" s="47">
        <f>+LQB!G$79</f>
        <v>258441</v>
      </c>
      <c r="H19" s="47">
        <f>+LQB!H$79</f>
        <v>277242</v>
      </c>
      <c r="I19" s="47">
        <f>+LQB!I$79</f>
        <v>277082</v>
      </c>
      <c r="J19" s="47">
        <f>+LQB!J$79</f>
        <v>328557</v>
      </c>
      <c r="K19" s="47">
        <f>+LQB!K$79</f>
        <v>350530</v>
      </c>
      <c r="L19" s="47">
        <f>+LQB!L$79</f>
        <v>281974</v>
      </c>
      <c r="M19" s="47">
        <f>+LQB!M$79</f>
        <v>252886</v>
      </c>
      <c r="N19" s="47">
        <f>+LQB!N$79</f>
        <v>248386</v>
      </c>
      <c r="O19" s="47">
        <f>+LQB!O$79</f>
        <v>247512</v>
      </c>
      <c r="P19" s="47">
        <f t="shared" si="0"/>
        <v>3178793</v>
      </c>
      <c r="Q19" s="60"/>
      <c r="R19" s="60"/>
      <c r="S19" s="47">
        <f>SUM($D19:D19)</f>
        <v>202929</v>
      </c>
      <c r="T19" s="47">
        <f>SUM($D19:E19)</f>
        <v>402264</v>
      </c>
      <c r="U19" s="47">
        <f>SUM($D19:F19)</f>
        <v>656183</v>
      </c>
      <c r="V19" s="47">
        <f>SUM($D19:G19)</f>
        <v>914624</v>
      </c>
      <c r="W19" s="47">
        <f>SUM($D19:H19)</f>
        <v>1191866</v>
      </c>
      <c r="X19" s="47">
        <f>SUM($D19:I19)</f>
        <v>1468948</v>
      </c>
      <c r="Y19" s="47">
        <f>SUM($D19:J19)</f>
        <v>1797505</v>
      </c>
      <c r="Z19" s="47">
        <f>SUM($D19:K19)</f>
        <v>2148035</v>
      </c>
      <c r="AA19" s="47">
        <f>SUM($D19:L19)</f>
        <v>2430009</v>
      </c>
      <c r="AB19" s="47">
        <f>SUM($D19:M19)</f>
        <v>2682895</v>
      </c>
      <c r="AC19" s="47">
        <f>SUM($D19:N19)</f>
        <v>2931281</v>
      </c>
      <c r="AD19" s="47">
        <f>SUM($D19:O19)</f>
        <v>3178793</v>
      </c>
    </row>
    <row r="20" spans="1:30" s="62" customFormat="1" ht="15" customHeight="1">
      <c r="A20" s="74" t="s">
        <v>15</v>
      </c>
      <c r="B20" s="76" t="s">
        <v>6</v>
      </c>
      <c r="C20" s="55"/>
      <c r="D20" s="47">
        <f>+RBW!D$79</f>
        <v>215914</v>
      </c>
      <c r="E20" s="47">
        <f>+RBW!E$79</f>
        <v>221712</v>
      </c>
      <c r="F20" s="47">
        <f>+RBW!F$79</f>
        <v>274935</v>
      </c>
      <c r="G20" s="47">
        <f>+RBW!G$79</f>
        <v>287878</v>
      </c>
      <c r="H20" s="47">
        <f>+RBW!H$79</f>
        <v>304867</v>
      </c>
      <c r="I20" s="47">
        <f>+RBW!I$79</f>
        <v>324098</v>
      </c>
      <c r="J20" s="47">
        <f>+RBW!J$79</f>
        <v>397002</v>
      </c>
      <c r="K20" s="47">
        <f>+RBW!K$79</f>
        <v>440210</v>
      </c>
      <c r="L20" s="47">
        <f>+RBW!L$79</f>
        <v>327170</v>
      </c>
      <c r="M20" s="47">
        <f>+RBW!M$79</f>
        <v>296124</v>
      </c>
      <c r="N20" s="47">
        <f>+RBW!N$79</f>
        <v>275457</v>
      </c>
      <c r="O20" s="47">
        <f>+RBW!O$79</f>
        <v>269382</v>
      </c>
      <c r="P20" s="47">
        <f t="shared" si="0"/>
        <v>3634749</v>
      </c>
      <c r="Q20" s="44"/>
      <c r="R20" s="44"/>
      <c r="S20" s="47">
        <f>SUM($D20:D20)</f>
        <v>215914</v>
      </c>
      <c r="T20" s="47">
        <f>SUM($D20:E20)</f>
        <v>437626</v>
      </c>
      <c r="U20" s="47">
        <f>SUM($D20:F20)</f>
        <v>712561</v>
      </c>
      <c r="V20" s="47">
        <f>SUM($D20:G20)</f>
        <v>1000439</v>
      </c>
      <c r="W20" s="47">
        <f>SUM($D20:H20)</f>
        <v>1305306</v>
      </c>
      <c r="X20" s="47">
        <f>SUM($D20:I20)</f>
        <v>1629404</v>
      </c>
      <c r="Y20" s="47">
        <f>SUM($D20:J20)</f>
        <v>2026406</v>
      </c>
      <c r="Z20" s="47">
        <f>SUM($D20:K20)</f>
        <v>2466616</v>
      </c>
      <c r="AA20" s="47">
        <f>SUM($D20:L20)</f>
        <v>2793786</v>
      </c>
      <c r="AB20" s="47">
        <f>SUM($D20:M20)</f>
        <v>3089910</v>
      </c>
      <c r="AC20" s="47">
        <f>SUM($D20:N20)</f>
        <v>3365367</v>
      </c>
      <c r="AD20" s="47">
        <f>SUM($D20:O20)</f>
        <v>3634749</v>
      </c>
    </row>
    <row r="21" spans="1:30" s="55" customFormat="1" ht="15" customHeight="1">
      <c r="A21" s="74" t="s">
        <v>18</v>
      </c>
      <c r="B21" s="76" t="s">
        <v>6</v>
      </c>
      <c r="D21" s="47">
        <f>+WPB!D$79</f>
        <v>34382</v>
      </c>
      <c r="E21" s="47">
        <f>+WPB!E$79</f>
        <v>35313</v>
      </c>
      <c r="F21" s="47">
        <f>+WPB!F$79</f>
        <v>41623</v>
      </c>
      <c r="G21" s="47">
        <f>+WPB!G$79</f>
        <v>44435</v>
      </c>
      <c r="H21" s="47">
        <f>+WPB!H$79</f>
        <v>48193</v>
      </c>
      <c r="I21" s="47">
        <f>+WPB!I$79</f>
        <v>50417</v>
      </c>
      <c r="J21" s="47">
        <f>+WPB!J$79</f>
        <v>59253</v>
      </c>
      <c r="K21" s="47">
        <f>+WPB!K$79</f>
        <v>61685</v>
      </c>
      <c r="L21" s="47">
        <f>+WPB!L$79</f>
        <v>52326</v>
      </c>
      <c r="M21" s="47">
        <f>+WPB!M$79</f>
        <v>52642</v>
      </c>
      <c r="N21" s="47">
        <f>+WPB!N$79</f>
        <v>50646</v>
      </c>
      <c r="O21" s="47">
        <f>+WPB!O$79</f>
        <v>52590</v>
      </c>
      <c r="P21" s="47">
        <f t="shared" si="0"/>
        <v>583505</v>
      </c>
      <c r="Q21" s="59"/>
      <c r="R21" s="59"/>
      <c r="S21" s="47">
        <f>SUM($D21:D21)</f>
        <v>34382</v>
      </c>
      <c r="T21" s="47">
        <f>SUM($D21:E21)</f>
        <v>69695</v>
      </c>
      <c r="U21" s="47">
        <f>SUM($D21:F21)</f>
        <v>111318</v>
      </c>
      <c r="V21" s="47">
        <f>SUM($D21:G21)</f>
        <v>155753</v>
      </c>
      <c r="W21" s="47">
        <f>SUM($D21:H21)</f>
        <v>203946</v>
      </c>
      <c r="X21" s="47">
        <f>SUM($D21:I21)</f>
        <v>254363</v>
      </c>
      <c r="Y21" s="47">
        <f>SUM($D21:J21)</f>
        <v>313616</v>
      </c>
      <c r="Z21" s="47">
        <f>SUM($D21:K21)</f>
        <v>375301</v>
      </c>
      <c r="AA21" s="47">
        <f>SUM($D21:L21)</f>
        <v>427627</v>
      </c>
      <c r="AB21" s="47">
        <f>SUM($D21:M21)</f>
        <v>480269</v>
      </c>
      <c r="AC21" s="47">
        <f>SUM($D21:N21)</f>
        <v>530915</v>
      </c>
      <c r="AD21" s="47">
        <f>SUM($D21:O21)</f>
        <v>583505</v>
      </c>
    </row>
    <row r="22" spans="1:30" s="55" customFormat="1" ht="15" customHeight="1">
      <c r="A22" s="74"/>
      <c r="B22" s="79" t="s">
        <v>9</v>
      </c>
      <c r="D22" s="56">
        <f t="shared" ref="D22:P22" si="1">SUM(D11:D21)</f>
        <v>2055927</v>
      </c>
      <c r="E22" s="56">
        <f t="shared" si="1"/>
        <v>2062995</v>
      </c>
      <c r="F22" s="56">
        <f t="shared" si="1"/>
        <v>2463693</v>
      </c>
      <c r="G22" s="56">
        <f t="shared" si="1"/>
        <v>2475687</v>
      </c>
      <c r="H22" s="56">
        <f t="shared" si="1"/>
        <v>2640778</v>
      </c>
      <c r="I22" s="56">
        <f t="shared" si="1"/>
        <v>2758068</v>
      </c>
      <c r="J22" s="56">
        <f t="shared" si="1"/>
        <v>3146393</v>
      </c>
      <c r="K22" s="56">
        <f t="shared" si="1"/>
        <v>3370465</v>
      </c>
      <c r="L22" s="56">
        <f t="shared" si="1"/>
        <v>2703528</v>
      </c>
      <c r="M22" s="56">
        <f t="shared" si="1"/>
        <v>2605317</v>
      </c>
      <c r="N22" s="56">
        <f t="shared" si="1"/>
        <v>2491482</v>
      </c>
      <c r="O22" s="56">
        <f t="shared" si="1"/>
        <v>2431472</v>
      </c>
      <c r="P22" s="56">
        <f t="shared" si="1"/>
        <v>31205805</v>
      </c>
      <c r="Q22" s="60"/>
      <c r="R22" s="60"/>
      <c r="S22" s="47">
        <f>SUM($D22:D22)</f>
        <v>2055927</v>
      </c>
      <c r="T22" s="47">
        <f>SUM($D22:E22)</f>
        <v>4118922</v>
      </c>
      <c r="U22" s="47">
        <f>SUM($D22:F22)</f>
        <v>6582615</v>
      </c>
      <c r="V22" s="47">
        <f>SUM($D22:G22)</f>
        <v>9058302</v>
      </c>
      <c r="W22" s="47">
        <f>SUM($D22:H22)</f>
        <v>11699080</v>
      </c>
      <c r="X22" s="47">
        <f>SUM($D22:I22)</f>
        <v>14457148</v>
      </c>
      <c r="Y22" s="47">
        <f>SUM($D22:J22)</f>
        <v>17603541</v>
      </c>
      <c r="Z22" s="47">
        <f>SUM($D22:K22)</f>
        <v>20974006</v>
      </c>
      <c r="AA22" s="47">
        <f>SUM($D22:L22)</f>
        <v>23677534</v>
      </c>
      <c r="AB22" s="47">
        <f>SUM($D22:M22)</f>
        <v>26282851</v>
      </c>
      <c r="AC22" s="47">
        <f>SUM($D22:N22)</f>
        <v>28774333</v>
      </c>
      <c r="AD22" s="47">
        <f>SUM($D22:O22)</f>
        <v>31205805</v>
      </c>
    </row>
    <row r="23" spans="1:30" s="62" customFormat="1" ht="15" customHeight="1">
      <c r="A23" s="42"/>
      <c r="B23" s="78"/>
      <c r="C23" s="44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4"/>
      <c r="R23" s="44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</row>
    <row r="24" spans="1:30" s="55" customFormat="1" ht="15" customHeight="1">
      <c r="A24" s="74" t="s">
        <v>5</v>
      </c>
      <c r="B24" s="76" t="s">
        <v>69</v>
      </c>
      <c r="C24" s="46"/>
      <c r="D24" s="47">
        <f>+AMB!D$93</f>
        <v>222494</v>
      </c>
      <c r="E24" s="47">
        <f>+AMB!E$93</f>
        <v>224988</v>
      </c>
      <c r="F24" s="47">
        <f>+AMB!F$93</f>
        <v>244679</v>
      </c>
      <c r="G24" s="47">
        <f>+AMB!G$93</f>
        <v>231129</v>
      </c>
      <c r="H24" s="47">
        <f>+AMB!H$93</f>
        <v>217460</v>
      </c>
      <c r="I24" s="47">
        <f>+AMB!I$93</f>
        <v>211075</v>
      </c>
      <c r="J24" s="47">
        <f>+AMB!J$93</f>
        <v>172875</v>
      </c>
      <c r="K24" s="47">
        <f>+AMB!K$93</f>
        <v>214758</v>
      </c>
      <c r="L24" s="47">
        <f>+AMB!L$93</f>
        <v>194159</v>
      </c>
      <c r="M24" s="47">
        <f>+AMB!M$93</f>
        <v>212116</v>
      </c>
      <c r="N24" s="47">
        <f>+AMB!N$93</f>
        <v>201362</v>
      </c>
      <c r="O24" s="47">
        <f>+AMB!O$93</f>
        <v>159565</v>
      </c>
      <c r="P24" s="47">
        <f t="shared" ref="P24:P34" si="2">SUM(D24:O24)</f>
        <v>2506660</v>
      </c>
      <c r="Q24" s="59"/>
      <c r="R24" s="59"/>
      <c r="S24" s="47">
        <f>SUM($D24:D24)</f>
        <v>222494</v>
      </c>
      <c r="T24" s="47">
        <f>SUM($D24:E24)</f>
        <v>447482</v>
      </c>
      <c r="U24" s="47">
        <f>SUM($D24:F24)</f>
        <v>692161</v>
      </c>
      <c r="V24" s="47">
        <f>SUM($D24:G24)</f>
        <v>923290</v>
      </c>
      <c r="W24" s="47">
        <f>SUM($D24:H24)</f>
        <v>1140750</v>
      </c>
      <c r="X24" s="47">
        <f>SUM($D24:I24)</f>
        <v>1351825</v>
      </c>
      <c r="Y24" s="47">
        <f>SUM($D24:J24)</f>
        <v>1524700</v>
      </c>
      <c r="Z24" s="47">
        <f>SUM($D24:K24)</f>
        <v>1739458</v>
      </c>
      <c r="AA24" s="47">
        <f>SUM($D24:L24)</f>
        <v>1933617</v>
      </c>
      <c r="AB24" s="47">
        <f>SUM($D24:M24)</f>
        <v>2145733</v>
      </c>
      <c r="AC24" s="47">
        <f>SUM($D24:N24)</f>
        <v>2347095</v>
      </c>
      <c r="AD24" s="47">
        <f>SUM($D24:O24)</f>
        <v>2506660</v>
      </c>
    </row>
    <row r="25" spans="1:30" s="55" customFormat="1" ht="15" customHeight="1">
      <c r="A25" s="74" t="s">
        <v>10</v>
      </c>
      <c r="B25" s="76" t="s">
        <v>69</v>
      </c>
      <c r="D25" s="47">
        <f>+BWB!D$93</f>
        <v>113358</v>
      </c>
      <c r="E25" s="47">
        <f>+BWB!E$93</f>
        <v>114669</v>
      </c>
      <c r="F25" s="47">
        <f>+BWB!F$93</f>
        <v>126647</v>
      </c>
      <c r="G25" s="47">
        <f>+BWB!G$93</f>
        <v>123943</v>
      </c>
      <c r="H25" s="47">
        <f>+BWB!H$93</f>
        <v>132440</v>
      </c>
      <c r="I25" s="47">
        <f>+BWB!I$93</f>
        <v>128866</v>
      </c>
      <c r="J25" s="47">
        <f>+BWB!J$93</f>
        <v>118591</v>
      </c>
      <c r="K25" s="47">
        <f>+BWB!K$93</f>
        <v>132413</v>
      </c>
      <c r="L25" s="47">
        <f>+BWB!L$93</f>
        <v>120668</v>
      </c>
      <c r="M25" s="47">
        <f>+BWB!M$93</f>
        <v>132419</v>
      </c>
      <c r="N25" s="47">
        <f>+BWB!N$93</f>
        <v>127667</v>
      </c>
      <c r="O25" s="47">
        <f>+BWB!O$93</f>
        <v>105340</v>
      </c>
      <c r="P25" s="47">
        <f t="shared" si="2"/>
        <v>1477021</v>
      </c>
      <c r="Q25" s="60"/>
      <c r="R25" s="60"/>
      <c r="S25" s="47">
        <f>SUM($D25:D25)</f>
        <v>113358</v>
      </c>
      <c r="T25" s="47">
        <f>SUM($D25:E25)</f>
        <v>228027</v>
      </c>
      <c r="U25" s="47">
        <f>SUM($D25:F25)</f>
        <v>354674</v>
      </c>
      <c r="V25" s="47">
        <f>SUM($D25:G25)</f>
        <v>478617</v>
      </c>
      <c r="W25" s="47">
        <f>SUM($D25:H25)</f>
        <v>611057</v>
      </c>
      <c r="X25" s="47">
        <f>SUM($D25:I25)</f>
        <v>739923</v>
      </c>
      <c r="Y25" s="47">
        <f>SUM($D25:J25)</f>
        <v>858514</v>
      </c>
      <c r="Z25" s="47">
        <f>SUM($D25:K25)</f>
        <v>990927</v>
      </c>
      <c r="AA25" s="47">
        <f>SUM($D25:L25)</f>
        <v>1111595</v>
      </c>
      <c r="AB25" s="47">
        <f>SUM($D25:M25)</f>
        <v>1244014</v>
      </c>
      <c r="AC25" s="47">
        <f>SUM($D25:N25)</f>
        <v>1371681</v>
      </c>
      <c r="AD25" s="47">
        <f>SUM($D25:O25)</f>
        <v>1477021</v>
      </c>
    </row>
    <row r="26" spans="1:30" s="55" customFormat="1" ht="15" customHeight="1">
      <c r="A26" s="74" t="s">
        <v>11</v>
      </c>
      <c r="B26" s="76" t="s">
        <v>69</v>
      </c>
      <c r="D26" s="47">
        <f>+DWT!D$93</f>
        <v>2811</v>
      </c>
      <c r="E26" s="47">
        <f>+DWT!E$93</f>
        <v>2750</v>
      </c>
      <c r="F26" s="47">
        <f>+DWT!F$93</f>
        <v>3775</v>
      </c>
      <c r="G26" s="47">
        <f>+DWT!G$93</f>
        <v>3241</v>
      </c>
      <c r="H26" s="47">
        <f>+DWT!H$93</f>
        <v>3385</v>
      </c>
      <c r="I26" s="47">
        <f>+DWT!I$93</f>
        <v>3344</v>
      </c>
      <c r="J26" s="47">
        <f>+DWT!J$93</f>
        <v>2625</v>
      </c>
      <c r="K26" s="47">
        <f>+DWT!K$93</f>
        <v>3320</v>
      </c>
      <c r="L26" s="47">
        <f>+DWT!L$93</f>
        <v>2703</v>
      </c>
      <c r="M26" s="47">
        <f>+DWT!M$93</f>
        <v>2992</v>
      </c>
      <c r="N26" s="47">
        <f>+DWT!N$93</f>
        <v>2687</v>
      </c>
      <c r="O26" s="47">
        <f>+DWT!O$93</f>
        <v>2188</v>
      </c>
      <c r="P26" s="47">
        <f t="shared" si="2"/>
        <v>35821</v>
      </c>
      <c r="Q26" s="60"/>
      <c r="R26" s="60"/>
      <c r="S26" s="47">
        <f>SUM($D26:D26)</f>
        <v>2811</v>
      </c>
      <c r="T26" s="47">
        <f>SUM($D26:E26)</f>
        <v>5561</v>
      </c>
      <c r="U26" s="47">
        <f>SUM($D26:F26)</f>
        <v>9336</v>
      </c>
      <c r="V26" s="47">
        <f>SUM($D26:G26)</f>
        <v>12577</v>
      </c>
      <c r="W26" s="47">
        <f>SUM($D26:H26)</f>
        <v>15962</v>
      </c>
      <c r="X26" s="47">
        <f>SUM($D26:I26)</f>
        <v>19306</v>
      </c>
      <c r="Y26" s="47">
        <f>SUM($D26:J26)</f>
        <v>21931</v>
      </c>
      <c r="Z26" s="47">
        <f>SUM($D26:K26)</f>
        <v>25251</v>
      </c>
      <c r="AA26" s="47">
        <f>SUM($D26:L26)</f>
        <v>27954</v>
      </c>
      <c r="AB26" s="47">
        <f>SUM($D26:M26)</f>
        <v>30946</v>
      </c>
      <c r="AC26" s="47">
        <f>SUM($D26:N26)</f>
        <v>33633</v>
      </c>
      <c r="AD26" s="47">
        <f>SUM($D26:O26)</f>
        <v>35821</v>
      </c>
    </row>
    <row r="27" spans="1:30" s="55" customFormat="1" ht="15" customHeight="1">
      <c r="A27" s="74" t="s">
        <v>13</v>
      </c>
      <c r="B27" s="76" t="s">
        <v>69</v>
      </c>
      <c r="D27" s="47">
        <f>+OGB!D$93</f>
        <v>5566</v>
      </c>
      <c r="E27" s="47">
        <f>+OGB!E$93</f>
        <v>5275</v>
      </c>
      <c r="F27" s="47">
        <f>+OGB!F$93</f>
        <v>5561</v>
      </c>
      <c r="G27" s="47">
        <f>+OGB!G$93</f>
        <v>5995</v>
      </c>
      <c r="H27" s="47">
        <f>+OGB!H$93</f>
        <v>5827</v>
      </c>
      <c r="I27" s="47">
        <f>+OGB!I$93</f>
        <v>5890</v>
      </c>
      <c r="J27" s="47">
        <f>+OGB!J$93</f>
        <v>6188</v>
      </c>
      <c r="K27" s="47">
        <f>+OGB!K$93</f>
        <v>6648</v>
      </c>
      <c r="L27" s="47">
        <f>+OGB!L$93</f>
        <v>6007</v>
      </c>
      <c r="M27" s="47">
        <f>+OGB!M$93</f>
        <v>6200</v>
      </c>
      <c r="N27" s="47">
        <f>+OGB!N$93</f>
        <v>5953</v>
      </c>
      <c r="O27" s="47">
        <f>+OGB!O$93</f>
        <v>5452</v>
      </c>
      <c r="P27" s="47">
        <f t="shared" si="2"/>
        <v>70562</v>
      </c>
      <c r="Q27" s="60"/>
      <c r="R27" s="60"/>
      <c r="S27" s="47">
        <f>SUM($D27:D27)</f>
        <v>5566</v>
      </c>
      <c r="T27" s="47">
        <f>SUM($D27:E27)</f>
        <v>10841</v>
      </c>
      <c r="U27" s="47">
        <f>SUM($D27:F27)</f>
        <v>16402</v>
      </c>
      <c r="V27" s="47">
        <f>SUM($D27:G27)</f>
        <v>22397</v>
      </c>
      <c r="W27" s="47">
        <f>SUM($D27:H27)</f>
        <v>28224</v>
      </c>
      <c r="X27" s="47">
        <f>SUM($D27:I27)</f>
        <v>34114</v>
      </c>
      <c r="Y27" s="47">
        <f>SUM($D27:J27)</f>
        <v>40302</v>
      </c>
      <c r="Z27" s="47">
        <f>SUM($D27:K27)</f>
        <v>46950</v>
      </c>
      <c r="AA27" s="47">
        <f>SUM($D27:L27)</f>
        <v>52957</v>
      </c>
      <c r="AB27" s="47">
        <f>SUM($D27:M27)</f>
        <v>59157</v>
      </c>
      <c r="AC27" s="47">
        <f>SUM($D27:N27)</f>
        <v>65110</v>
      </c>
      <c r="AD27" s="47">
        <f>SUM($D27:O27)</f>
        <v>70562</v>
      </c>
    </row>
    <row r="28" spans="1:30" s="62" customFormat="1" ht="15" customHeight="1">
      <c r="A28" s="74" t="s">
        <v>14</v>
      </c>
      <c r="B28" s="76" t="s">
        <v>69</v>
      </c>
      <c r="C28" s="55"/>
      <c r="D28" s="47">
        <f>+PB!D$93</f>
        <v>103727</v>
      </c>
      <c r="E28" s="47">
        <f>+PB!E$93</f>
        <v>101752</v>
      </c>
      <c r="F28" s="47">
        <f>+PB!F$93</f>
        <v>109548</v>
      </c>
      <c r="G28" s="47">
        <f>+PB!G$93</f>
        <v>106867</v>
      </c>
      <c r="H28" s="47">
        <f>+PB!H$93</f>
        <v>113836</v>
      </c>
      <c r="I28" s="47">
        <f>+PB!I$93</f>
        <v>108995</v>
      </c>
      <c r="J28" s="47">
        <f>+PB!J$93</f>
        <v>103426</v>
      </c>
      <c r="K28" s="47">
        <f>+PB!K$93</f>
        <v>110792</v>
      </c>
      <c r="L28" s="47">
        <f>+PB!L$93</f>
        <v>102008</v>
      </c>
      <c r="M28" s="47">
        <f>+PB!M$93</f>
        <v>109991</v>
      </c>
      <c r="N28" s="47">
        <f>+PB!N$93</f>
        <v>105782</v>
      </c>
      <c r="O28" s="47">
        <f>+PB!O$93</f>
        <v>88627</v>
      </c>
      <c r="P28" s="47">
        <f t="shared" si="2"/>
        <v>1265351</v>
      </c>
      <c r="Q28" s="44"/>
      <c r="R28" s="44"/>
      <c r="S28" s="47">
        <f>SUM($D28:D28)</f>
        <v>103727</v>
      </c>
      <c r="T28" s="47">
        <f>SUM($D28:E28)</f>
        <v>205479</v>
      </c>
      <c r="U28" s="47">
        <f>SUM($D28:F28)</f>
        <v>315027</v>
      </c>
      <c r="V28" s="47">
        <f>SUM($D28:G28)</f>
        <v>421894</v>
      </c>
      <c r="W28" s="47">
        <f>SUM($D28:H28)</f>
        <v>535730</v>
      </c>
      <c r="X28" s="47">
        <f>SUM($D28:I28)</f>
        <v>644725</v>
      </c>
      <c r="Y28" s="47">
        <f>SUM($D28:J28)</f>
        <v>748151</v>
      </c>
      <c r="Z28" s="47">
        <f>SUM($D28:K28)</f>
        <v>858943</v>
      </c>
      <c r="AA28" s="47">
        <f>SUM($D28:L28)</f>
        <v>960951</v>
      </c>
      <c r="AB28" s="47">
        <f>SUM($D28:M28)</f>
        <v>1070942</v>
      </c>
      <c r="AC28" s="47">
        <f>SUM($D28:N28)</f>
        <v>1176724</v>
      </c>
      <c r="AD28" s="47">
        <f>SUM($D28:O28)</f>
        <v>1265351</v>
      </c>
    </row>
    <row r="29" spans="1:30" s="55" customFormat="1" ht="15" customHeight="1">
      <c r="A29" s="74" t="s">
        <v>78</v>
      </c>
      <c r="B29" s="76" t="s">
        <v>69</v>
      </c>
      <c r="D29" s="47">
        <f>+IBA!D$93</f>
        <v>7606</v>
      </c>
      <c r="E29" s="47">
        <f>+IBA!E$93</f>
        <v>7832</v>
      </c>
      <c r="F29" s="47">
        <f>+IBA!F$93</f>
        <v>8518</v>
      </c>
      <c r="G29" s="47">
        <f>+IBA!G$93</f>
        <v>8364</v>
      </c>
      <c r="H29" s="47">
        <f>+IBA!H$93</f>
        <v>8922</v>
      </c>
      <c r="I29" s="47">
        <f>+IBA!I$93</f>
        <v>8439</v>
      </c>
      <c r="J29" s="47">
        <f>+IBA!J$93</f>
        <v>7974</v>
      </c>
      <c r="K29" s="47">
        <f>+IBA!K$93</f>
        <v>7938</v>
      </c>
      <c r="L29" s="47">
        <f>+IBA!L$93</f>
        <v>7785</v>
      </c>
      <c r="M29" s="47">
        <f>+IBA!M$93</f>
        <v>8807</v>
      </c>
      <c r="N29" s="47">
        <f>+IBA!N$93</f>
        <v>7625</v>
      </c>
      <c r="O29" s="47">
        <f>+IBA!O$93</f>
        <v>6735</v>
      </c>
      <c r="P29" s="47">
        <f t="shared" si="2"/>
        <v>96545</v>
      </c>
      <c r="Q29" s="59"/>
      <c r="R29" s="59"/>
      <c r="S29" s="47">
        <f>SUM($D29:D29)</f>
        <v>7606</v>
      </c>
      <c r="T29" s="47">
        <f>SUM($D29:E29)</f>
        <v>15438</v>
      </c>
      <c r="U29" s="47">
        <f>SUM($D29:F29)</f>
        <v>23956</v>
      </c>
      <c r="V29" s="47">
        <f>SUM($D29:G29)</f>
        <v>32320</v>
      </c>
      <c r="W29" s="47">
        <f>SUM($D29:H29)</f>
        <v>41242</v>
      </c>
      <c r="X29" s="47">
        <f>SUM($D29:I29)</f>
        <v>49681</v>
      </c>
      <c r="Y29" s="47">
        <f>SUM($D29:J29)</f>
        <v>57655</v>
      </c>
      <c r="Z29" s="47">
        <f>SUM($D29:K29)</f>
        <v>65593</v>
      </c>
      <c r="AA29" s="47">
        <f>SUM($D29:L29)</f>
        <v>73378</v>
      </c>
      <c r="AB29" s="47">
        <f>SUM($D29:M29)</f>
        <v>82185</v>
      </c>
      <c r="AC29" s="47">
        <f>SUM($D29:N29)</f>
        <v>89810</v>
      </c>
      <c r="AD29" s="47">
        <f>SUM($D29:O29)</f>
        <v>96545</v>
      </c>
    </row>
    <row r="30" spans="1:30" s="55" customFormat="1" ht="15" customHeight="1">
      <c r="A30" s="74" t="s">
        <v>16</v>
      </c>
      <c r="B30" s="76" t="s">
        <v>69</v>
      </c>
      <c r="D30" s="47">
        <f>+SIBC!D$93</f>
        <v>5467</v>
      </c>
      <c r="E30" s="47">
        <f>+SIBC!E$93</f>
        <v>5255</v>
      </c>
      <c r="F30" s="47">
        <f>+SIBC!F$93</f>
        <v>5622</v>
      </c>
      <c r="G30" s="47">
        <f>+SIBC!G$93</f>
        <v>5881</v>
      </c>
      <c r="H30" s="47">
        <f>+SIBC!H$93</f>
        <v>7281</v>
      </c>
      <c r="I30" s="47">
        <f>+SIBC!I$93</f>
        <v>7808</v>
      </c>
      <c r="J30" s="47">
        <f>+SIBC!J$93</f>
        <v>8030</v>
      </c>
      <c r="K30" s="47">
        <f>+SIBC!K$93</f>
        <v>8170</v>
      </c>
      <c r="L30" s="47">
        <f>+SIBC!L$93</f>
        <v>7342</v>
      </c>
      <c r="M30" s="47">
        <f>+SIBC!M$93</f>
        <v>7353</v>
      </c>
      <c r="N30" s="47">
        <f>+SIBC!N$93</f>
        <v>6084</v>
      </c>
      <c r="O30" s="47">
        <f>+SIBC!O$93</f>
        <v>4914</v>
      </c>
      <c r="P30" s="47">
        <f t="shared" si="2"/>
        <v>79207</v>
      </c>
      <c r="Q30" s="60"/>
      <c r="R30" s="60"/>
      <c r="S30" s="47">
        <f>SUM($D30:D30)</f>
        <v>5467</v>
      </c>
      <c r="T30" s="47">
        <f>SUM($D30:E30)</f>
        <v>10722</v>
      </c>
      <c r="U30" s="47">
        <f>SUM($D30:F30)</f>
        <v>16344</v>
      </c>
      <c r="V30" s="47">
        <f>SUM($D30:G30)</f>
        <v>22225</v>
      </c>
      <c r="W30" s="47">
        <f>SUM($D30:H30)</f>
        <v>29506</v>
      </c>
      <c r="X30" s="47">
        <f>SUM($D30:I30)</f>
        <v>37314</v>
      </c>
      <c r="Y30" s="47">
        <f>SUM($D30:J30)</f>
        <v>45344</v>
      </c>
      <c r="Z30" s="47">
        <f>SUM($D30:K30)</f>
        <v>53514</v>
      </c>
      <c r="AA30" s="47">
        <f>SUM($D30:L30)</f>
        <v>60856</v>
      </c>
      <c r="AB30" s="47">
        <f>SUM($D30:M30)</f>
        <v>68209</v>
      </c>
      <c r="AC30" s="47">
        <f>SUM($D30:N30)</f>
        <v>74293</v>
      </c>
      <c r="AD30" s="47">
        <f>SUM($D30:O30)</f>
        <v>79207</v>
      </c>
    </row>
    <row r="31" spans="1:30" s="55" customFormat="1" ht="15" customHeight="1">
      <c r="A31" s="74" t="s">
        <v>17</v>
      </c>
      <c r="B31" s="76" t="s">
        <v>69</v>
      </c>
      <c r="D31" s="47">
        <f>+TIBA!D$93</f>
        <v>27804</v>
      </c>
      <c r="E31" s="47">
        <f>+TIBA!E$93</f>
        <v>29082</v>
      </c>
      <c r="F31" s="47">
        <f>+TIBA!F$93</f>
        <v>31804</v>
      </c>
      <c r="G31" s="47">
        <f>+TIBA!G$93</f>
        <v>30847</v>
      </c>
      <c r="H31" s="47">
        <f>+TIBA!H$93</f>
        <v>32549</v>
      </c>
      <c r="I31" s="47">
        <f>+TIBA!I$93</f>
        <v>29863</v>
      </c>
      <c r="J31" s="47">
        <f>+TIBA!J$93</f>
        <v>29186</v>
      </c>
      <c r="K31" s="47">
        <f>+TIBA!K$93</f>
        <v>29922</v>
      </c>
      <c r="L31" s="47">
        <f>+TIBA!L$93</f>
        <v>29141</v>
      </c>
      <c r="M31" s="47">
        <f>+TIBA!M$93</f>
        <v>30817</v>
      </c>
      <c r="N31" s="47">
        <f>+TIBA!N$93</f>
        <v>29681</v>
      </c>
      <c r="O31" s="47">
        <f>+TIBA!O$93</f>
        <v>24602</v>
      </c>
      <c r="P31" s="47">
        <f t="shared" si="2"/>
        <v>355298</v>
      </c>
      <c r="Q31" s="60"/>
      <c r="R31" s="60"/>
      <c r="S31" s="47">
        <f>SUM($D31:D31)</f>
        <v>27804</v>
      </c>
      <c r="T31" s="47">
        <f>SUM($D31:E31)</f>
        <v>56886</v>
      </c>
      <c r="U31" s="47">
        <f>SUM($D31:F31)</f>
        <v>88690</v>
      </c>
      <c r="V31" s="47">
        <f>SUM($D31:G31)</f>
        <v>119537</v>
      </c>
      <c r="W31" s="47">
        <f>SUM($D31:H31)</f>
        <v>152086</v>
      </c>
      <c r="X31" s="47">
        <f>SUM($D31:I31)</f>
        <v>181949</v>
      </c>
      <c r="Y31" s="47">
        <f>SUM($D31:J31)</f>
        <v>211135</v>
      </c>
      <c r="Z31" s="47">
        <f>SUM($D31:K31)</f>
        <v>241057</v>
      </c>
      <c r="AA31" s="47">
        <f>SUM($D31:L31)</f>
        <v>270198</v>
      </c>
      <c r="AB31" s="47">
        <f>SUM($D31:M31)</f>
        <v>301015</v>
      </c>
      <c r="AC31" s="47">
        <f>SUM($D31:N31)</f>
        <v>330696</v>
      </c>
      <c r="AD31" s="47">
        <f>SUM($D31:O31)</f>
        <v>355298</v>
      </c>
    </row>
    <row r="32" spans="1:30" s="55" customFormat="1" ht="15" customHeight="1">
      <c r="A32" s="74" t="s">
        <v>12</v>
      </c>
      <c r="B32" s="76" t="s">
        <v>69</v>
      </c>
      <c r="D32" s="47">
        <f>+LQB!D$93</f>
        <v>54946</v>
      </c>
      <c r="E32" s="47">
        <f>+LQB!E$93</f>
        <v>55468</v>
      </c>
      <c r="F32" s="47">
        <f>+LQB!F$93</f>
        <v>60698</v>
      </c>
      <c r="G32" s="47">
        <f>+LQB!G$93</f>
        <v>56750</v>
      </c>
      <c r="H32" s="47">
        <f>+LQB!H$93</f>
        <v>62186</v>
      </c>
      <c r="I32" s="47">
        <f>+LQB!I$93</f>
        <v>60834</v>
      </c>
      <c r="J32" s="47">
        <f>+LQB!J$93</f>
        <v>56672</v>
      </c>
      <c r="K32" s="47">
        <f>+LQB!K$93</f>
        <v>60084</v>
      </c>
      <c r="L32" s="47">
        <f>+LQB!L$93</f>
        <v>55084</v>
      </c>
      <c r="M32" s="47">
        <f>+LQB!M$93</f>
        <v>59042</v>
      </c>
      <c r="N32" s="47">
        <f>+LQB!N$93</f>
        <v>58492</v>
      </c>
      <c r="O32" s="47">
        <f>+LQB!O$93</f>
        <v>48922</v>
      </c>
      <c r="P32" s="47">
        <f t="shared" si="2"/>
        <v>689178</v>
      </c>
      <c r="Q32" s="60"/>
      <c r="R32" s="60"/>
      <c r="S32" s="47">
        <f>SUM($D32:D32)</f>
        <v>54946</v>
      </c>
      <c r="T32" s="47">
        <f>SUM($D32:E32)</f>
        <v>110414</v>
      </c>
      <c r="U32" s="47">
        <f>SUM($D32:F32)</f>
        <v>171112</v>
      </c>
      <c r="V32" s="47">
        <f>SUM($D32:G32)</f>
        <v>227862</v>
      </c>
      <c r="W32" s="47">
        <f>SUM($D32:H32)</f>
        <v>290048</v>
      </c>
      <c r="X32" s="47">
        <f>SUM($D32:I32)</f>
        <v>350882</v>
      </c>
      <c r="Y32" s="47">
        <f>SUM($D32:J32)</f>
        <v>407554</v>
      </c>
      <c r="Z32" s="47">
        <f>SUM($D32:K32)</f>
        <v>467638</v>
      </c>
      <c r="AA32" s="47">
        <f>SUM($D32:L32)</f>
        <v>522722</v>
      </c>
      <c r="AB32" s="47">
        <f>SUM($D32:M32)</f>
        <v>581764</v>
      </c>
      <c r="AC32" s="47">
        <f>SUM($D32:N32)</f>
        <v>640256</v>
      </c>
      <c r="AD32" s="47">
        <f>SUM($D32:O32)</f>
        <v>689178</v>
      </c>
    </row>
    <row r="33" spans="1:30" s="62" customFormat="1" ht="15" customHeight="1">
      <c r="A33" s="74" t="s">
        <v>15</v>
      </c>
      <c r="B33" s="76" t="s">
        <v>69</v>
      </c>
      <c r="C33" s="55"/>
      <c r="D33" s="47">
        <f>+RBW!D$93</f>
        <v>10</v>
      </c>
      <c r="E33" s="47">
        <f>+RBW!E$93</f>
        <v>11</v>
      </c>
      <c r="F33" s="47">
        <f>+RBW!F$93</f>
        <v>9</v>
      </c>
      <c r="G33" s="47">
        <f>+RBW!G$93</f>
        <v>7</v>
      </c>
      <c r="H33" s="47">
        <f>+RBW!H$93</f>
        <v>8</v>
      </c>
      <c r="I33" s="47">
        <f>+RBW!I$93</f>
        <v>4</v>
      </c>
      <c r="J33" s="47">
        <f>+RBW!J$93</f>
        <v>21</v>
      </c>
      <c r="K33" s="47">
        <f>+RBW!K$93</f>
        <v>22</v>
      </c>
      <c r="L33" s="47">
        <f>+RBW!L$93</f>
        <v>6</v>
      </c>
      <c r="M33" s="47">
        <f>+RBW!M$93</f>
        <v>12</v>
      </c>
      <c r="N33" s="47">
        <f>+RBW!N$93</f>
        <v>11</v>
      </c>
      <c r="O33" s="47">
        <f>+RBW!O$93</f>
        <v>12</v>
      </c>
      <c r="P33" s="47">
        <f t="shared" si="2"/>
        <v>133</v>
      </c>
      <c r="Q33" s="44"/>
      <c r="R33" s="44"/>
      <c r="S33" s="47">
        <f>SUM($D33:D33)</f>
        <v>10</v>
      </c>
      <c r="T33" s="47">
        <f>SUM($D33:E33)</f>
        <v>21</v>
      </c>
      <c r="U33" s="47">
        <f>SUM($D33:F33)</f>
        <v>30</v>
      </c>
      <c r="V33" s="47">
        <f>SUM($D33:G33)</f>
        <v>37</v>
      </c>
      <c r="W33" s="47">
        <f>SUM($D33:H33)</f>
        <v>45</v>
      </c>
      <c r="X33" s="47">
        <f>SUM($D33:I33)</f>
        <v>49</v>
      </c>
      <c r="Y33" s="47">
        <f>SUM($D33:J33)</f>
        <v>70</v>
      </c>
      <c r="Z33" s="47">
        <f>SUM($D33:K33)</f>
        <v>92</v>
      </c>
      <c r="AA33" s="47">
        <f>SUM($D33:L33)</f>
        <v>98</v>
      </c>
      <c r="AB33" s="47">
        <f>SUM($D33:M33)</f>
        <v>110</v>
      </c>
      <c r="AC33" s="47">
        <f>SUM($D33:N33)</f>
        <v>121</v>
      </c>
      <c r="AD33" s="47">
        <f>SUM($D33:O33)</f>
        <v>133</v>
      </c>
    </row>
    <row r="34" spans="1:30" s="55" customFormat="1" ht="15" customHeight="1">
      <c r="A34" s="74" t="s">
        <v>18</v>
      </c>
      <c r="B34" s="76" t="s">
        <v>69</v>
      </c>
      <c r="D34" s="47">
        <f>+WPB!D$93</f>
        <v>0</v>
      </c>
      <c r="E34" s="47">
        <f>+WPB!E$93</f>
        <v>0</v>
      </c>
      <c r="F34" s="47">
        <f>+WPB!F$93</f>
        <v>0</v>
      </c>
      <c r="G34" s="47">
        <f>+WPB!G$93</f>
        <v>0</v>
      </c>
      <c r="H34" s="47">
        <f>+WPB!H$93</f>
        <v>0</v>
      </c>
      <c r="I34" s="47">
        <f>+WPB!I$93</f>
        <v>0</v>
      </c>
      <c r="J34" s="47">
        <f>+WPB!J$93</f>
        <v>0</v>
      </c>
      <c r="K34" s="47">
        <f>+WPB!K$93</f>
        <v>0</v>
      </c>
      <c r="L34" s="47">
        <f>+WPB!L$93</f>
        <v>0</v>
      </c>
      <c r="M34" s="47">
        <f>+WPB!M$93</f>
        <v>0</v>
      </c>
      <c r="N34" s="47">
        <f>+WPB!N$93</f>
        <v>0</v>
      </c>
      <c r="O34" s="47">
        <f>+WPB!O$93</f>
        <v>0</v>
      </c>
      <c r="P34" s="47">
        <f t="shared" si="2"/>
        <v>0</v>
      </c>
      <c r="Q34" s="59"/>
      <c r="R34" s="59"/>
      <c r="S34" s="47">
        <f>SUM($D34:D34)</f>
        <v>0</v>
      </c>
      <c r="T34" s="47">
        <f>SUM($D34:E34)</f>
        <v>0</v>
      </c>
      <c r="U34" s="47">
        <f>SUM($D34:F34)</f>
        <v>0</v>
      </c>
      <c r="V34" s="47">
        <f>SUM($D34:G34)</f>
        <v>0</v>
      </c>
      <c r="W34" s="47">
        <f>SUM($D34:H34)</f>
        <v>0</v>
      </c>
      <c r="X34" s="47">
        <f>SUM($D34:I34)</f>
        <v>0</v>
      </c>
      <c r="Y34" s="47">
        <f>SUM($D34:J34)</f>
        <v>0</v>
      </c>
      <c r="Z34" s="47">
        <f>SUM($D34:K34)</f>
        <v>0</v>
      </c>
      <c r="AA34" s="47">
        <f>SUM($D34:L34)</f>
        <v>0</v>
      </c>
      <c r="AB34" s="47">
        <f>SUM($D34:M34)</f>
        <v>0</v>
      </c>
      <c r="AC34" s="47">
        <f>SUM($D34:N34)</f>
        <v>0</v>
      </c>
      <c r="AD34" s="47">
        <f>SUM($D34:O34)</f>
        <v>0</v>
      </c>
    </row>
    <row r="35" spans="1:30" s="55" customFormat="1" ht="15" customHeight="1">
      <c r="A35" s="74"/>
      <c r="B35" s="79" t="s">
        <v>9</v>
      </c>
      <c r="D35" s="56">
        <f t="shared" ref="D35:P35" si="3">SUM(D24:D34)</f>
        <v>543789</v>
      </c>
      <c r="E35" s="56">
        <f t="shared" si="3"/>
        <v>547082</v>
      </c>
      <c r="F35" s="56">
        <f t="shared" si="3"/>
        <v>596861</v>
      </c>
      <c r="G35" s="56">
        <f t="shared" si="3"/>
        <v>573024</v>
      </c>
      <c r="H35" s="56">
        <f t="shared" si="3"/>
        <v>583894</v>
      </c>
      <c r="I35" s="56">
        <f t="shared" si="3"/>
        <v>565118</v>
      </c>
      <c r="J35" s="56">
        <f t="shared" si="3"/>
        <v>505588</v>
      </c>
      <c r="K35" s="56">
        <f t="shared" si="3"/>
        <v>574067</v>
      </c>
      <c r="L35" s="56">
        <f t="shared" si="3"/>
        <v>524903</v>
      </c>
      <c r="M35" s="56">
        <f t="shared" si="3"/>
        <v>569749</v>
      </c>
      <c r="N35" s="56">
        <f t="shared" si="3"/>
        <v>545344</v>
      </c>
      <c r="O35" s="56">
        <f t="shared" si="3"/>
        <v>446357</v>
      </c>
      <c r="P35" s="56">
        <f t="shared" si="3"/>
        <v>6575776</v>
      </c>
      <c r="Q35" s="60"/>
      <c r="R35" s="60"/>
      <c r="S35" s="47">
        <f>SUM($D35:D35)</f>
        <v>543789</v>
      </c>
      <c r="T35" s="47">
        <f>SUM($D35:E35)</f>
        <v>1090871</v>
      </c>
      <c r="U35" s="47">
        <f>SUM($D35:F35)</f>
        <v>1687732</v>
      </c>
      <c r="V35" s="47">
        <f>SUM($D35:G35)</f>
        <v>2260756</v>
      </c>
      <c r="W35" s="47">
        <f>SUM($D35:H35)</f>
        <v>2844650</v>
      </c>
      <c r="X35" s="47">
        <f>SUM($D35:I35)</f>
        <v>3409768</v>
      </c>
      <c r="Y35" s="47">
        <f>SUM($D35:J35)</f>
        <v>3915356</v>
      </c>
      <c r="Z35" s="47">
        <f>SUM($D35:K35)</f>
        <v>4489423</v>
      </c>
      <c r="AA35" s="47">
        <f>SUM($D35:L35)</f>
        <v>5014326</v>
      </c>
      <c r="AB35" s="47">
        <f>SUM($D35:M35)</f>
        <v>5584075</v>
      </c>
      <c r="AC35" s="47">
        <f>SUM($D35:N35)</f>
        <v>6129419</v>
      </c>
      <c r="AD35" s="47">
        <f>SUM($D35:O35)</f>
        <v>6575776</v>
      </c>
    </row>
    <row r="36" spans="1:30" s="62" customFormat="1" ht="15" customHeight="1">
      <c r="A36" s="42"/>
      <c r="B36" s="78"/>
      <c r="C36" s="44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4"/>
      <c r="R36" s="44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</row>
    <row r="37" spans="1:30" s="55" customFormat="1" ht="15" customHeight="1">
      <c r="A37" s="74" t="s">
        <v>5</v>
      </c>
      <c r="B37" s="76" t="s">
        <v>8</v>
      </c>
      <c r="C37" s="46"/>
      <c r="D37" s="47">
        <f>+AMB!D$107</f>
        <v>1002</v>
      </c>
      <c r="E37" s="47">
        <f>+AMB!E$107</f>
        <v>1031</v>
      </c>
      <c r="F37" s="47">
        <f>+AMB!F$107</f>
        <v>1118</v>
      </c>
      <c r="G37" s="47">
        <f>+AMB!G$107</f>
        <v>0</v>
      </c>
      <c r="H37" s="47">
        <f>+AMB!H$107</f>
        <v>0</v>
      </c>
      <c r="I37" s="47">
        <f>+AMB!I$107</f>
        <v>0</v>
      </c>
      <c r="J37" s="47">
        <f>+AMB!J$107</f>
        <v>0</v>
      </c>
      <c r="K37" s="47">
        <f>+AMB!K$107</f>
        <v>0</v>
      </c>
      <c r="L37" s="47">
        <f>+AMB!L$107</f>
        <v>0</v>
      </c>
      <c r="M37" s="47">
        <f>+AMB!M$107</f>
        <v>0</v>
      </c>
      <c r="N37" s="47">
        <f>+AMB!N$107</f>
        <v>0</v>
      </c>
      <c r="O37" s="47">
        <f>+AMB!O$107</f>
        <v>0</v>
      </c>
      <c r="P37" s="47">
        <f t="shared" ref="P37:P47" si="4">SUM(D37:O37)</f>
        <v>3151</v>
      </c>
      <c r="Q37" s="59"/>
      <c r="R37" s="59"/>
      <c r="S37" s="47">
        <f>SUM($D37:D37)</f>
        <v>1002</v>
      </c>
      <c r="T37" s="47">
        <f>SUM($D37:E37)</f>
        <v>2033</v>
      </c>
      <c r="U37" s="47">
        <f>SUM($D37:F37)</f>
        <v>3151</v>
      </c>
      <c r="V37" s="47">
        <f>SUM($D37:G37)</f>
        <v>3151</v>
      </c>
      <c r="W37" s="47">
        <f>SUM($D37:H37)</f>
        <v>3151</v>
      </c>
      <c r="X37" s="47">
        <f>SUM($D37:I37)</f>
        <v>3151</v>
      </c>
      <c r="Y37" s="47">
        <f>SUM($D37:J37)</f>
        <v>3151</v>
      </c>
      <c r="Z37" s="47">
        <f>SUM($D37:K37)</f>
        <v>3151</v>
      </c>
      <c r="AA37" s="47">
        <f>SUM($D37:L37)</f>
        <v>3151</v>
      </c>
      <c r="AB37" s="47">
        <f>SUM($D37:M37)</f>
        <v>3151</v>
      </c>
      <c r="AC37" s="47">
        <f>SUM($D37:N37)</f>
        <v>3151</v>
      </c>
      <c r="AD37" s="47">
        <f>SUM($D37:O37)</f>
        <v>3151</v>
      </c>
    </row>
    <row r="38" spans="1:30" s="55" customFormat="1" ht="15" customHeight="1">
      <c r="A38" s="74" t="s">
        <v>10</v>
      </c>
      <c r="B38" s="76" t="s">
        <v>8</v>
      </c>
      <c r="D38" s="47">
        <f>+BWB!D$106</f>
        <v>297</v>
      </c>
      <c r="E38" s="47">
        <f>+BWB!E$106</f>
        <v>354</v>
      </c>
      <c r="F38" s="47">
        <f>+BWB!F$106</f>
        <v>456</v>
      </c>
      <c r="G38" s="47">
        <f>+BWB!G$106</f>
        <v>541</v>
      </c>
      <c r="H38" s="47">
        <f>+BWB!H$106</f>
        <v>853</v>
      </c>
      <c r="I38" s="47">
        <f>+BWB!I$106</f>
        <v>860</v>
      </c>
      <c r="J38" s="47">
        <f>+BWB!J$106</f>
        <v>838</v>
      </c>
      <c r="K38" s="47">
        <f>+BWB!K$106</f>
        <v>682</v>
      </c>
      <c r="L38" s="47">
        <f>+BWB!L$106</f>
        <v>586</v>
      </c>
      <c r="M38" s="47">
        <f>+BWB!M$106</f>
        <v>611</v>
      </c>
      <c r="N38" s="47">
        <f>+BWB!N$106</f>
        <v>694</v>
      </c>
      <c r="O38" s="47">
        <f>+BWB!O$106</f>
        <v>355</v>
      </c>
      <c r="P38" s="47">
        <f t="shared" si="4"/>
        <v>7127</v>
      </c>
      <c r="Q38" s="60"/>
      <c r="R38" s="60"/>
      <c r="S38" s="47">
        <f>SUM($D38:D38)</f>
        <v>297</v>
      </c>
      <c r="T38" s="47">
        <f>SUM($D38:E38)</f>
        <v>651</v>
      </c>
      <c r="U38" s="47">
        <f>SUM($D38:F38)</f>
        <v>1107</v>
      </c>
      <c r="V38" s="47">
        <f>SUM($D38:G38)</f>
        <v>1648</v>
      </c>
      <c r="W38" s="47">
        <f>SUM($D38:H38)</f>
        <v>2501</v>
      </c>
      <c r="X38" s="47">
        <f>SUM($D38:I38)</f>
        <v>3361</v>
      </c>
      <c r="Y38" s="47">
        <f>SUM($D38:J38)</f>
        <v>4199</v>
      </c>
      <c r="Z38" s="47">
        <f>SUM($D38:K38)</f>
        <v>4881</v>
      </c>
      <c r="AA38" s="47">
        <f>SUM($D38:L38)</f>
        <v>5467</v>
      </c>
      <c r="AB38" s="47">
        <f>SUM($D38:M38)</f>
        <v>6078</v>
      </c>
      <c r="AC38" s="47">
        <f>SUM($D38:N38)</f>
        <v>6772</v>
      </c>
      <c r="AD38" s="47">
        <f>SUM($D38:O38)</f>
        <v>7127</v>
      </c>
    </row>
    <row r="39" spans="1:30" s="55" customFormat="1" ht="15" customHeight="1">
      <c r="A39" s="74" t="s">
        <v>11</v>
      </c>
      <c r="B39" s="76" t="s">
        <v>8</v>
      </c>
      <c r="D39" s="47">
        <f>+DWT!D$107</f>
        <v>4406</v>
      </c>
      <c r="E39" s="47">
        <f>+DWT!E$107</f>
        <v>3938</v>
      </c>
      <c r="F39" s="47">
        <f>+DWT!F$107</f>
        <v>3943</v>
      </c>
      <c r="G39" s="47">
        <f>+DWT!G$107</f>
        <v>4095</v>
      </c>
      <c r="H39" s="47">
        <f>+DWT!H$107</f>
        <v>4096</v>
      </c>
      <c r="I39" s="47">
        <f>+DWT!I$107</f>
        <v>4157</v>
      </c>
      <c r="J39" s="47">
        <f>+DWT!J$107</f>
        <v>4242</v>
      </c>
      <c r="K39" s="47">
        <f>+DWT!K$107</f>
        <v>4537</v>
      </c>
      <c r="L39" s="47">
        <f>+DWT!L$107</f>
        <v>3836</v>
      </c>
      <c r="M39" s="47">
        <f>+DWT!M$107</f>
        <v>4045</v>
      </c>
      <c r="N39" s="47">
        <f>+DWT!N$107</f>
        <v>3709</v>
      </c>
      <c r="O39" s="47">
        <f>+DWT!O$107</f>
        <v>3674</v>
      </c>
      <c r="P39" s="47">
        <f t="shared" si="4"/>
        <v>48678</v>
      </c>
      <c r="Q39" s="60"/>
      <c r="R39" s="60"/>
      <c r="S39" s="47">
        <f>SUM($D39:D39)</f>
        <v>4406</v>
      </c>
      <c r="T39" s="47">
        <f>SUM($D39:E39)</f>
        <v>8344</v>
      </c>
      <c r="U39" s="47">
        <f>SUM($D39:F39)</f>
        <v>12287</v>
      </c>
      <c r="V39" s="47">
        <f>SUM($D39:G39)</f>
        <v>16382</v>
      </c>
      <c r="W39" s="47">
        <f>SUM($D39:H39)</f>
        <v>20478</v>
      </c>
      <c r="X39" s="47">
        <f>SUM($D39:I39)</f>
        <v>24635</v>
      </c>
      <c r="Y39" s="47">
        <f>SUM($D39:J39)</f>
        <v>28877</v>
      </c>
      <c r="Z39" s="47">
        <f>SUM($D39:K39)</f>
        <v>33414</v>
      </c>
      <c r="AA39" s="47">
        <f>SUM($D39:L39)</f>
        <v>37250</v>
      </c>
      <c r="AB39" s="47">
        <f>SUM($D39:M39)</f>
        <v>41295</v>
      </c>
      <c r="AC39" s="47">
        <f>SUM($D39:N39)</f>
        <v>45004</v>
      </c>
      <c r="AD39" s="47">
        <f>SUM($D39:O39)</f>
        <v>48678</v>
      </c>
    </row>
    <row r="40" spans="1:30" s="55" customFormat="1" ht="15" customHeight="1">
      <c r="A40" s="74" t="s">
        <v>13</v>
      </c>
      <c r="B40" s="76" t="s">
        <v>8</v>
      </c>
      <c r="D40" s="47">
        <f>+OGB!D$107</f>
        <v>27</v>
      </c>
      <c r="E40" s="47">
        <f>+OGB!E$107</f>
        <v>33</v>
      </c>
      <c r="F40" s="47">
        <f>+OGB!F$107</f>
        <v>17</v>
      </c>
      <c r="G40" s="47">
        <f>+OGB!G$107</f>
        <v>0</v>
      </c>
      <c r="H40" s="47">
        <f>+OGB!H$107</f>
        <v>36</v>
      </c>
      <c r="I40" s="47">
        <f>+OGB!I$107</f>
        <v>64</v>
      </c>
      <c r="J40" s="47">
        <f>+OGB!J$107</f>
        <v>21</v>
      </c>
      <c r="K40" s="47">
        <f>+OGB!K$107</f>
        <v>0</v>
      </c>
      <c r="L40" s="47">
        <f>+OGB!L$107</f>
        <v>0</v>
      </c>
      <c r="M40" s="47">
        <f>+OGB!M$107</f>
        <v>0</v>
      </c>
      <c r="N40" s="47">
        <f>+OGB!N$107</f>
        <v>0</v>
      </c>
      <c r="O40" s="47">
        <f>+OGB!O$107</f>
        <v>0</v>
      </c>
      <c r="P40" s="47">
        <f t="shared" si="4"/>
        <v>198</v>
      </c>
      <c r="Q40" s="60"/>
      <c r="R40" s="60"/>
      <c r="S40" s="47">
        <f>SUM($D40:D40)</f>
        <v>27</v>
      </c>
      <c r="T40" s="47">
        <f>SUM($D40:E40)</f>
        <v>60</v>
      </c>
      <c r="U40" s="47">
        <f>SUM($D40:F40)</f>
        <v>77</v>
      </c>
      <c r="V40" s="47">
        <f>SUM($D40:G40)</f>
        <v>77</v>
      </c>
      <c r="W40" s="47">
        <f>SUM($D40:H40)</f>
        <v>113</v>
      </c>
      <c r="X40" s="47">
        <f>SUM($D40:I40)</f>
        <v>177</v>
      </c>
      <c r="Y40" s="47">
        <f>SUM($D40:J40)</f>
        <v>198</v>
      </c>
      <c r="Z40" s="47">
        <f>SUM($D40:K40)</f>
        <v>198</v>
      </c>
      <c r="AA40" s="47">
        <f>SUM($D40:L40)</f>
        <v>198</v>
      </c>
      <c r="AB40" s="47">
        <f>SUM($D40:M40)</f>
        <v>198</v>
      </c>
      <c r="AC40" s="47">
        <f>SUM($D40:N40)</f>
        <v>198</v>
      </c>
      <c r="AD40" s="47">
        <f>SUM($D40:O40)</f>
        <v>198</v>
      </c>
    </row>
    <row r="41" spans="1:30" s="62" customFormat="1" ht="15" customHeight="1">
      <c r="A41" s="74" t="s">
        <v>14</v>
      </c>
      <c r="B41" s="76" t="s">
        <v>8</v>
      </c>
      <c r="C41" s="55"/>
      <c r="D41" s="47">
        <f>+PB!D$107</f>
        <v>2398</v>
      </c>
      <c r="E41" s="47">
        <f>+PB!E$107</f>
        <v>2474</v>
      </c>
      <c r="F41" s="47">
        <f>+PB!F$107</f>
        <v>2412</v>
      </c>
      <c r="G41" s="47">
        <f>+PB!G$107</f>
        <v>2374</v>
      </c>
      <c r="H41" s="47">
        <f>+PB!H$107</f>
        <v>2554</v>
      </c>
      <c r="I41" s="47">
        <f>+PB!I$107</f>
        <v>2310</v>
      </c>
      <c r="J41" s="47">
        <f>+PB!J$107</f>
        <v>2564</v>
      </c>
      <c r="K41" s="47">
        <f>+PB!K$107</f>
        <v>2944</v>
      </c>
      <c r="L41" s="47">
        <f>+PB!L$107</f>
        <v>2756</v>
      </c>
      <c r="M41" s="47">
        <f>+PB!M$107</f>
        <v>2714</v>
      </c>
      <c r="N41" s="47">
        <f>+PB!N$107</f>
        <v>2290</v>
      </c>
      <c r="O41" s="47">
        <f>+PB!O$107</f>
        <v>2454</v>
      </c>
      <c r="P41" s="47">
        <f t="shared" si="4"/>
        <v>30244</v>
      </c>
      <c r="Q41" s="44"/>
      <c r="R41" s="44"/>
      <c r="S41" s="47">
        <f>SUM($D41:D41)</f>
        <v>2398</v>
      </c>
      <c r="T41" s="47">
        <f>SUM($D41:E41)</f>
        <v>4872</v>
      </c>
      <c r="U41" s="47">
        <f>SUM($D41:F41)</f>
        <v>7284</v>
      </c>
      <c r="V41" s="47">
        <f>SUM($D41:G41)</f>
        <v>9658</v>
      </c>
      <c r="W41" s="47">
        <f>SUM($D41:H41)</f>
        <v>12212</v>
      </c>
      <c r="X41" s="47">
        <f>SUM($D41:I41)</f>
        <v>14522</v>
      </c>
      <c r="Y41" s="47">
        <f>SUM($D41:J41)</f>
        <v>17086</v>
      </c>
      <c r="Z41" s="47">
        <f>SUM($D41:K41)</f>
        <v>20030</v>
      </c>
      <c r="AA41" s="47">
        <f>SUM($D41:L41)</f>
        <v>22786</v>
      </c>
      <c r="AB41" s="47">
        <f>SUM($D41:M41)</f>
        <v>25500</v>
      </c>
      <c r="AC41" s="47">
        <f>SUM($D41:N41)</f>
        <v>27790</v>
      </c>
      <c r="AD41" s="47">
        <f>SUM($D41:O41)</f>
        <v>30244</v>
      </c>
    </row>
    <row r="42" spans="1:30" s="55" customFormat="1" ht="15" customHeight="1">
      <c r="A42" s="74" t="s">
        <v>78</v>
      </c>
      <c r="B42" s="76" t="s">
        <v>8</v>
      </c>
      <c r="D42" s="47">
        <f>+IBA!D$107</f>
        <v>1119</v>
      </c>
      <c r="E42" s="47">
        <f>+IBA!E$107</f>
        <v>1465</v>
      </c>
      <c r="F42" s="47">
        <f>+IBA!F$107</f>
        <v>1292</v>
      </c>
      <c r="G42" s="47">
        <f>+IBA!G$107</f>
        <v>1607</v>
      </c>
      <c r="H42" s="47">
        <f>+IBA!H$107</f>
        <v>4378</v>
      </c>
      <c r="I42" s="47">
        <f>+IBA!I$107</f>
        <v>7083</v>
      </c>
      <c r="J42" s="47">
        <f>+IBA!J$107</f>
        <v>8361</v>
      </c>
      <c r="K42" s="47">
        <f>+IBA!K$107</f>
        <v>9347</v>
      </c>
      <c r="L42" s="47">
        <f>+IBA!L$107</f>
        <v>5564</v>
      </c>
      <c r="M42" s="47">
        <f>+IBA!M$107</f>
        <v>2742</v>
      </c>
      <c r="N42" s="47">
        <f>+IBA!N$107</f>
        <v>1272</v>
      </c>
      <c r="O42" s="47">
        <f>+IBA!O$107</f>
        <v>972</v>
      </c>
      <c r="P42" s="47">
        <f t="shared" si="4"/>
        <v>45202</v>
      </c>
      <c r="Q42" s="59"/>
      <c r="R42" s="59"/>
      <c r="S42" s="47">
        <f>SUM($D42:D42)</f>
        <v>1119</v>
      </c>
      <c r="T42" s="47">
        <f>SUM($D42:E42)</f>
        <v>2584</v>
      </c>
      <c r="U42" s="47">
        <f>SUM($D42:F42)</f>
        <v>3876</v>
      </c>
      <c r="V42" s="47">
        <f>SUM($D42:G42)</f>
        <v>5483</v>
      </c>
      <c r="W42" s="47">
        <f>SUM($D42:H42)</f>
        <v>9861</v>
      </c>
      <c r="X42" s="47">
        <f>SUM($D42:I42)</f>
        <v>16944</v>
      </c>
      <c r="Y42" s="47">
        <f>SUM($D42:J42)</f>
        <v>25305</v>
      </c>
      <c r="Z42" s="47">
        <f>SUM($D42:K42)</f>
        <v>34652</v>
      </c>
      <c r="AA42" s="47">
        <f>SUM($D42:L42)</f>
        <v>40216</v>
      </c>
      <c r="AB42" s="47">
        <f>SUM($D42:M42)</f>
        <v>42958</v>
      </c>
      <c r="AC42" s="47">
        <f>SUM($D42:N42)</f>
        <v>44230</v>
      </c>
      <c r="AD42" s="47">
        <f>SUM($D42:O42)</f>
        <v>45202</v>
      </c>
    </row>
    <row r="43" spans="1:30" s="55" customFormat="1" ht="15" customHeight="1">
      <c r="A43" s="74" t="s">
        <v>16</v>
      </c>
      <c r="B43" s="76" t="s">
        <v>8</v>
      </c>
      <c r="D43" s="47">
        <f>+SIBC!D$107</f>
        <v>0</v>
      </c>
      <c r="E43" s="47">
        <f>+SIBC!E$107</f>
        <v>0</v>
      </c>
      <c r="F43" s="47">
        <f>+SIBC!F$107</f>
        <v>0</v>
      </c>
      <c r="G43" s="47">
        <f>+SIBC!G$107</f>
        <v>0</v>
      </c>
      <c r="H43" s="47">
        <f>+SIBC!H$107</f>
        <v>0</v>
      </c>
      <c r="I43" s="47">
        <f>+SIBC!I$107</f>
        <v>0</v>
      </c>
      <c r="J43" s="47">
        <f>+SIBC!J$107</f>
        <v>0</v>
      </c>
      <c r="K43" s="47">
        <f>+SIBC!K$107</f>
        <v>0</v>
      </c>
      <c r="L43" s="47">
        <f>+SIBC!L$107</f>
        <v>0</v>
      </c>
      <c r="M43" s="47">
        <f>+SIBC!M$107</f>
        <v>0</v>
      </c>
      <c r="N43" s="47">
        <f>+SIBC!N$107</f>
        <v>0</v>
      </c>
      <c r="O43" s="47">
        <f>+SIBC!O$107</f>
        <v>0</v>
      </c>
      <c r="P43" s="47">
        <f t="shared" si="4"/>
        <v>0</v>
      </c>
      <c r="Q43" s="60"/>
      <c r="R43" s="60"/>
      <c r="S43" s="47">
        <f>SUM($D43:D43)</f>
        <v>0</v>
      </c>
      <c r="T43" s="47">
        <f>SUM($D43:E43)</f>
        <v>0</v>
      </c>
      <c r="U43" s="47">
        <f>SUM($D43:F43)</f>
        <v>0</v>
      </c>
      <c r="V43" s="47">
        <f>SUM($D43:G43)</f>
        <v>0</v>
      </c>
      <c r="W43" s="47">
        <f>SUM($D43:H43)</f>
        <v>0</v>
      </c>
      <c r="X43" s="47">
        <f>SUM($D43:I43)</f>
        <v>0</v>
      </c>
      <c r="Y43" s="47">
        <f>SUM($D43:J43)</f>
        <v>0</v>
      </c>
      <c r="Z43" s="47">
        <f>SUM($D43:K43)</f>
        <v>0</v>
      </c>
      <c r="AA43" s="47">
        <f>SUM($D43:L43)</f>
        <v>0</v>
      </c>
      <c r="AB43" s="47">
        <f>SUM($D43:M43)</f>
        <v>0</v>
      </c>
      <c r="AC43" s="47">
        <f>SUM($D43:N43)</f>
        <v>0</v>
      </c>
      <c r="AD43" s="47">
        <f>SUM($D43:O43)</f>
        <v>0</v>
      </c>
    </row>
    <row r="44" spans="1:30" s="55" customFormat="1" ht="15" customHeight="1">
      <c r="A44" s="74" t="s">
        <v>17</v>
      </c>
      <c r="B44" s="76" t="s">
        <v>8</v>
      </c>
      <c r="D44" s="47">
        <f>+TIBA!D$107</f>
        <v>0</v>
      </c>
      <c r="E44" s="47">
        <f>+TIBA!E$107</f>
        <v>0</v>
      </c>
      <c r="F44" s="47">
        <f>+TIBA!F$107</f>
        <v>0</v>
      </c>
      <c r="G44" s="47">
        <f>+TIBA!G$107</f>
        <v>0</v>
      </c>
      <c r="H44" s="47">
        <f>+TIBA!H$107</f>
        <v>0</v>
      </c>
      <c r="I44" s="47">
        <f>+TIBA!I$107</f>
        <v>0</v>
      </c>
      <c r="J44" s="47">
        <f>+TIBA!J$107</f>
        <v>0</v>
      </c>
      <c r="K44" s="47">
        <f>+TIBA!K$107</f>
        <v>0</v>
      </c>
      <c r="L44" s="47">
        <f>+TIBA!L$107</f>
        <v>0</v>
      </c>
      <c r="M44" s="47">
        <f>+TIBA!M$107</f>
        <v>0</v>
      </c>
      <c r="N44" s="47">
        <f>+TIBA!N$107</f>
        <v>0</v>
      </c>
      <c r="O44" s="47">
        <f>+TIBA!O$107</f>
        <v>0</v>
      </c>
      <c r="P44" s="47">
        <f t="shared" si="4"/>
        <v>0</v>
      </c>
      <c r="Q44" s="60"/>
      <c r="R44" s="60"/>
      <c r="S44" s="47">
        <f>SUM($D44:D44)</f>
        <v>0</v>
      </c>
      <c r="T44" s="47">
        <f>SUM($D44:E44)</f>
        <v>0</v>
      </c>
      <c r="U44" s="47">
        <f>SUM($D44:F44)</f>
        <v>0</v>
      </c>
      <c r="V44" s="47">
        <f>SUM($D44:G44)</f>
        <v>0</v>
      </c>
      <c r="W44" s="47">
        <f>SUM($D44:H44)</f>
        <v>0</v>
      </c>
      <c r="X44" s="47">
        <f>SUM($D44:I44)</f>
        <v>0</v>
      </c>
      <c r="Y44" s="47">
        <f>SUM($D44:J44)</f>
        <v>0</v>
      </c>
      <c r="Z44" s="47">
        <f>SUM($D44:K44)</f>
        <v>0</v>
      </c>
      <c r="AA44" s="47">
        <f>SUM($D44:L44)</f>
        <v>0</v>
      </c>
      <c r="AB44" s="47">
        <f>SUM($D44:M44)</f>
        <v>0</v>
      </c>
      <c r="AC44" s="47">
        <f>SUM($D44:N44)</f>
        <v>0</v>
      </c>
      <c r="AD44" s="47">
        <f>SUM($D44:O44)</f>
        <v>0</v>
      </c>
    </row>
    <row r="45" spans="1:30" s="55" customFormat="1" ht="15" customHeight="1">
      <c r="A45" s="74" t="s">
        <v>12</v>
      </c>
      <c r="B45" s="76" t="s">
        <v>8</v>
      </c>
      <c r="D45" s="47">
        <f>+LQB!D$107</f>
        <v>340</v>
      </c>
      <c r="E45" s="47">
        <f>+LQB!E$107</f>
        <v>432</v>
      </c>
      <c r="F45" s="47">
        <f>+LQB!F$107</f>
        <v>524</v>
      </c>
      <c r="G45" s="47">
        <f>+LQB!G$107</f>
        <v>656</v>
      </c>
      <c r="H45" s="47">
        <f>+LQB!H$107</f>
        <v>872</v>
      </c>
      <c r="I45" s="47">
        <f>+LQB!I$107</f>
        <v>704</v>
      </c>
      <c r="J45" s="47">
        <f>+LQB!J$107</f>
        <v>868</v>
      </c>
      <c r="K45" s="47">
        <f>+LQB!K$107</f>
        <v>832</v>
      </c>
      <c r="L45" s="47">
        <f>+LQB!L$107</f>
        <v>840</v>
      </c>
      <c r="M45" s="47">
        <f>+LQB!M$107</f>
        <v>822</v>
      </c>
      <c r="N45" s="47">
        <f>+LQB!N$107</f>
        <v>594</v>
      </c>
      <c r="O45" s="47">
        <f>+LQB!O$107</f>
        <v>442</v>
      </c>
      <c r="P45" s="47">
        <f t="shared" si="4"/>
        <v>7926</v>
      </c>
      <c r="Q45" s="60"/>
      <c r="R45" s="60"/>
      <c r="S45" s="47">
        <f>SUM($D45:D45)</f>
        <v>340</v>
      </c>
      <c r="T45" s="47">
        <f>SUM($D45:E45)</f>
        <v>772</v>
      </c>
      <c r="U45" s="47">
        <f>SUM($D45:F45)</f>
        <v>1296</v>
      </c>
      <c r="V45" s="47">
        <f>SUM($D45:G45)</f>
        <v>1952</v>
      </c>
      <c r="W45" s="47">
        <f>SUM($D45:H45)</f>
        <v>2824</v>
      </c>
      <c r="X45" s="47">
        <f>SUM($D45:I45)</f>
        <v>3528</v>
      </c>
      <c r="Y45" s="47">
        <f>SUM($D45:J45)</f>
        <v>4396</v>
      </c>
      <c r="Z45" s="47">
        <f>SUM($D45:K45)</f>
        <v>5228</v>
      </c>
      <c r="AA45" s="47">
        <f>SUM($D45:L45)</f>
        <v>6068</v>
      </c>
      <c r="AB45" s="47">
        <f>SUM($D45:M45)</f>
        <v>6890</v>
      </c>
      <c r="AC45" s="47">
        <f>SUM($D45:N45)</f>
        <v>7484</v>
      </c>
      <c r="AD45" s="47">
        <f>SUM($D45:O45)</f>
        <v>7926</v>
      </c>
    </row>
    <row r="46" spans="1:30" s="62" customFormat="1" ht="15" customHeight="1">
      <c r="A46" s="74" t="s">
        <v>15</v>
      </c>
      <c r="B46" s="76" t="s">
        <v>8</v>
      </c>
      <c r="C46" s="55"/>
      <c r="D46" s="47">
        <f>+RBW!D$107</f>
        <v>792</v>
      </c>
      <c r="E46" s="47">
        <f>+RBW!E$107</f>
        <v>752</v>
      </c>
      <c r="F46" s="47">
        <f>+RBW!F$107</f>
        <v>1056</v>
      </c>
      <c r="G46" s="47">
        <f>+RBW!G$107</f>
        <v>1842</v>
      </c>
      <c r="H46" s="47">
        <f>+RBW!H$107</f>
        <v>3138</v>
      </c>
      <c r="I46" s="47">
        <f>+RBW!I$107</f>
        <v>3590</v>
      </c>
      <c r="J46" s="47">
        <f>+RBW!J$107</f>
        <v>3822</v>
      </c>
      <c r="K46" s="47">
        <f>+RBW!K$107</f>
        <v>3724</v>
      </c>
      <c r="L46" s="47">
        <f>+RBW!L$107</f>
        <v>3674</v>
      </c>
      <c r="M46" s="47">
        <f>+RBW!M$107</f>
        <v>3138</v>
      </c>
      <c r="N46" s="47">
        <f>+RBW!N$107</f>
        <v>1250</v>
      </c>
      <c r="O46" s="47">
        <f>+RBW!O$107</f>
        <v>1114</v>
      </c>
      <c r="P46" s="47">
        <f t="shared" si="4"/>
        <v>27892</v>
      </c>
      <c r="Q46" s="44"/>
      <c r="R46" s="44"/>
      <c r="S46" s="47">
        <f>SUM($D46:D46)</f>
        <v>792</v>
      </c>
      <c r="T46" s="47">
        <f>SUM($D46:E46)</f>
        <v>1544</v>
      </c>
      <c r="U46" s="47">
        <f>SUM($D46:F46)</f>
        <v>2600</v>
      </c>
      <c r="V46" s="47">
        <f>SUM($D46:G46)</f>
        <v>4442</v>
      </c>
      <c r="W46" s="47">
        <f>SUM($D46:H46)</f>
        <v>7580</v>
      </c>
      <c r="X46" s="47">
        <f>SUM($D46:I46)</f>
        <v>11170</v>
      </c>
      <c r="Y46" s="47">
        <f>SUM($D46:J46)</f>
        <v>14992</v>
      </c>
      <c r="Z46" s="47">
        <f>SUM($D46:K46)</f>
        <v>18716</v>
      </c>
      <c r="AA46" s="47">
        <f>SUM($D46:L46)</f>
        <v>22390</v>
      </c>
      <c r="AB46" s="47">
        <f>SUM($D46:M46)</f>
        <v>25528</v>
      </c>
      <c r="AC46" s="47">
        <f>SUM($D46:N46)</f>
        <v>26778</v>
      </c>
      <c r="AD46" s="47">
        <f>SUM($D46:O46)</f>
        <v>27892</v>
      </c>
    </row>
    <row r="47" spans="1:30" s="55" customFormat="1" ht="15" customHeight="1">
      <c r="A47" s="74" t="s">
        <v>18</v>
      </c>
      <c r="B47" s="76" t="s">
        <v>8</v>
      </c>
      <c r="D47" s="47">
        <f>+WPB!D$107</f>
        <v>0</v>
      </c>
      <c r="E47" s="47">
        <f>+WPB!E$107</f>
        <v>0</v>
      </c>
      <c r="F47" s="47">
        <f>+WPB!F$107</f>
        <v>0</v>
      </c>
      <c r="G47" s="47">
        <f>+WPB!G$107</f>
        <v>0</v>
      </c>
      <c r="H47" s="47">
        <f>+WPB!H$107</f>
        <v>0</v>
      </c>
      <c r="I47" s="47">
        <f>+WPB!I$107</f>
        <v>0</v>
      </c>
      <c r="J47" s="47">
        <f>+WPB!J$107</f>
        <v>0</v>
      </c>
      <c r="K47" s="47">
        <f>+WPB!K$107</f>
        <v>0</v>
      </c>
      <c r="L47" s="47">
        <f>+WPB!L$107</f>
        <v>0</v>
      </c>
      <c r="M47" s="47">
        <f>+WPB!M$107</f>
        <v>0</v>
      </c>
      <c r="N47" s="47">
        <f>+WPB!N$107</f>
        <v>0</v>
      </c>
      <c r="O47" s="47">
        <f>+WPB!O$107</f>
        <v>0</v>
      </c>
      <c r="P47" s="47">
        <f t="shared" si="4"/>
        <v>0</v>
      </c>
      <c r="Q47" s="59"/>
      <c r="R47" s="59"/>
      <c r="S47" s="47">
        <f>SUM($D47:D47)</f>
        <v>0</v>
      </c>
      <c r="T47" s="47">
        <f>SUM($D47:E47)</f>
        <v>0</v>
      </c>
      <c r="U47" s="47">
        <f>SUM($D47:F47)</f>
        <v>0</v>
      </c>
      <c r="V47" s="47">
        <f>SUM($D47:G47)</f>
        <v>0</v>
      </c>
      <c r="W47" s="47">
        <f>SUM($D47:H47)</f>
        <v>0</v>
      </c>
      <c r="X47" s="47">
        <f>SUM($D47:I47)</f>
        <v>0</v>
      </c>
      <c r="Y47" s="47">
        <f>SUM($D47:J47)</f>
        <v>0</v>
      </c>
      <c r="Z47" s="47">
        <f>SUM($D47:K47)</f>
        <v>0</v>
      </c>
      <c r="AA47" s="47">
        <f>SUM($D47:L47)</f>
        <v>0</v>
      </c>
      <c r="AB47" s="47">
        <f>SUM($D47:M47)</f>
        <v>0</v>
      </c>
      <c r="AC47" s="47">
        <f>SUM($D47:N47)</f>
        <v>0</v>
      </c>
      <c r="AD47" s="47">
        <f>SUM($D47:O47)</f>
        <v>0</v>
      </c>
    </row>
    <row r="48" spans="1:30" s="55" customFormat="1" ht="15" customHeight="1">
      <c r="A48" s="74"/>
      <c r="B48" s="79" t="s">
        <v>9</v>
      </c>
      <c r="D48" s="56">
        <f t="shared" ref="D48:P48" si="5">SUM(D37:D47)</f>
        <v>10381</v>
      </c>
      <c r="E48" s="56">
        <f t="shared" si="5"/>
        <v>10479</v>
      </c>
      <c r="F48" s="56">
        <f t="shared" si="5"/>
        <v>10818</v>
      </c>
      <c r="G48" s="56">
        <f t="shared" si="5"/>
        <v>11115</v>
      </c>
      <c r="H48" s="56">
        <f t="shared" si="5"/>
        <v>15927</v>
      </c>
      <c r="I48" s="56">
        <f t="shared" si="5"/>
        <v>18768</v>
      </c>
      <c r="J48" s="56">
        <f t="shared" si="5"/>
        <v>20716</v>
      </c>
      <c r="K48" s="56">
        <f t="shared" si="5"/>
        <v>22066</v>
      </c>
      <c r="L48" s="56">
        <f t="shared" si="5"/>
        <v>17256</v>
      </c>
      <c r="M48" s="56">
        <f t="shared" si="5"/>
        <v>14072</v>
      </c>
      <c r="N48" s="56">
        <f t="shared" si="5"/>
        <v>9809</v>
      </c>
      <c r="O48" s="56">
        <f t="shared" si="5"/>
        <v>9011</v>
      </c>
      <c r="P48" s="56">
        <f t="shared" si="5"/>
        <v>170418</v>
      </c>
      <c r="Q48" s="60"/>
      <c r="R48" s="60"/>
      <c r="S48" s="47">
        <f>SUM($D48:D48)</f>
        <v>10381</v>
      </c>
      <c r="T48" s="47">
        <f>SUM($D48:E48)</f>
        <v>20860</v>
      </c>
      <c r="U48" s="47">
        <f>SUM($D48:F48)</f>
        <v>31678</v>
      </c>
      <c r="V48" s="47">
        <f>SUM($D48:G48)</f>
        <v>42793</v>
      </c>
      <c r="W48" s="47">
        <f>SUM($D48:H48)</f>
        <v>58720</v>
      </c>
      <c r="X48" s="47">
        <f>SUM($D48:I48)</f>
        <v>77488</v>
      </c>
      <c r="Y48" s="47">
        <f>SUM($D48:J48)</f>
        <v>98204</v>
      </c>
      <c r="Z48" s="47">
        <f>SUM($D48:K48)</f>
        <v>120270</v>
      </c>
      <c r="AA48" s="47">
        <f>SUM($D48:L48)</f>
        <v>137526</v>
      </c>
      <c r="AB48" s="47">
        <f>SUM($D48:M48)</f>
        <v>151598</v>
      </c>
      <c r="AC48" s="47">
        <f>SUM($D48:N48)</f>
        <v>161407</v>
      </c>
      <c r="AD48" s="47">
        <f>SUM($D48:O48)</f>
        <v>170418</v>
      </c>
    </row>
    <row r="49" spans="1:30" s="62" customFormat="1" ht="15" customHeight="1">
      <c r="A49" s="42"/>
      <c r="B49" s="78"/>
      <c r="C49" s="44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4"/>
      <c r="R49" s="44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</row>
    <row r="50" spans="1:30" s="55" customFormat="1" ht="15" customHeight="1">
      <c r="A50" s="74" t="s">
        <v>5</v>
      </c>
      <c r="B50" s="77" t="s">
        <v>70</v>
      </c>
      <c r="C50" s="46"/>
      <c r="D50" s="47">
        <f t="shared" ref="D50:O60" si="6">SUM(D11+D24+D37)</f>
        <v>574677</v>
      </c>
      <c r="E50" s="47">
        <f t="shared" si="6"/>
        <v>570838</v>
      </c>
      <c r="F50" s="47">
        <f t="shared" si="6"/>
        <v>649680</v>
      </c>
      <c r="G50" s="47">
        <f t="shared" si="6"/>
        <v>620204</v>
      </c>
      <c r="H50" s="47">
        <f t="shared" si="6"/>
        <v>636692</v>
      </c>
      <c r="I50" s="47">
        <f t="shared" si="6"/>
        <v>626157</v>
      </c>
      <c r="J50" s="47">
        <f t="shared" si="6"/>
        <v>594763</v>
      </c>
      <c r="K50" s="47">
        <f t="shared" si="6"/>
        <v>666329</v>
      </c>
      <c r="L50" s="47">
        <f t="shared" si="6"/>
        <v>593658</v>
      </c>
      <c r="M50" s="47">
        <f t="shared" si="6"/>
        <v>630631</v>
      </c>
      <c r="N50" s="47">
        <f t="shared" si="6"/>
        <v>599266</v>
      </c>
      <c r="O50" s="47">
        <f t="shared" si="6"/>
        <v>547407</v>
      </c>
      <c r="P50" s="47">
        <f t="shared" ref="P50:P60" si="7">SUM(D50:O50)</f>
        <v>7310302</v>
      </c>
      <c r="Q50" s="59"/>
      <c r="R50" s="59"/>
      <c r="S50" s="47">
        <f>SUM($D50:D50)</f>
        <v>574677</v>
      </c>
      <c r="T50" s="47">
        <f>SUM($D50:E50)</f>
        <v>1145515</v>
      </c>
      <c r="U50" s="47">
        <f>SUM($D50:F50)</f>
        <v>1795195</v>
      </c>
      <c r="V50" s="47">
        <f>SUM($D50:G50)</f>
        <v>2415399</v>
      </c>
      <c r="W50" s="47">
        <f>SUM($D50:H50)</f>
        <v>3052091</v>
      </c>
      <c r="X50" s="47">
        <f>SUM($D50:I50)</f>
        <v>3678248</v>
      </c>
      <c r="Y50" s="47">
        <f>SUM($D50:J50)</f>
        <v>4273011</v>
      </c>
      <c r="Z50" s="47">
        <f>SUM($D50:K50)</f>
        <v>4939340</v>
      </c>
      <c r="AA50" s="47">
        <f>SUM($D50:L50)</f>
        <v>5532998</v>
      </c>
      <c r="AB50" s="47">
        <f>SUM($D50:M50)</f>
        <v>6163629</v>
      </c>
      <c r="AC50" s="47">
        <f>SUM($D50:N50)</f>
        <v>6762895</v>
      </c>
      <c r="AD50" s="47">
        <f>SUM($D50:O50)</f>
        <v>7310302</v>
      </c>
    </row>
    <row r="51" spans="1:30" s="55" customFormat="1" ht="15" customHeight="1">
      <c r="A51" s="74" t="s">
        <v>10</v>
      </c>
      <c r="B51" s="77" t="s">
        <v>70</v>
      </c>
      <c r="D51" s="47">
        <f t="shared" si="6"/>
        <v>347068</v>
      </c>
      <c r="E51" s="47">
        <f t="shared" si="6"/>
        <v>347299</v>
      </c>
      <c r="F51" s="47">
        <f t="shared" si="6"/>
        <v>417446</v>
      </c>
      <c r="G51" s="47">
        <f t="shared" si="6"/>
        <v>418227</v>
      </c>
      <c r="H51" s="47">
        <f t="shared" si="6"/>
        <v>440479</v>
      </c>
      <c r="I51" s="47">
        <f t="shared" si="6"/>
        <v>463925</v>
      </c>
      <c r="J51" s="47">
        <f t="shared" si="6"/>
        <v>509729</v>
      </c>
      <c r="K51" s="47">
        <f t="shared" si="6"/>
        <v>558607</v>
      </c>
      <c r="L51" s="47">
        <f t="shared" si="6"/>
        <v>449877</v>
      </c>
      <c r="M51" s="47">
        <f t="shared" si="6"/>
        <v>449027</v>
      </c>
      <c r="N51" s="47">
        <f t="shared" si="6"/>
        <v>441332</v>
      </c>
      <c r="O51" s="47">
        <f t="shared" si="6"/>
        <v>415348</v>
      </c>
      <c r="P51" s="47">
        <f t="shared" si="7"/>
        <v>5258364</v>
      </c>
      <c r="Q51" s="60"/>
      <c r="R51" s="60"/>
      <c r="S51" s="47">
        <f>SUM($D51:D51)</f>
        <v>347068</v>
      </c>
      <c r="T51" s="47">
        <f>SUM($D51:E51)</f>
        <v>694367</v>
      </c>
      <c r="U51" s="47">
        <f>SUM($D51:F51)</f>
        <v>1111813</v>
      </c>
      <c r="V51" s="47">
        <f>SUM($D51:G51)</f>
        <v>1530040</v>
      </c>
      <c r="W51" s="47">
        <f>SUM($D51:H51)</f>
        <v>1970519</v>
      </c>
      <c r="X51" s="47">
        <f>SUM($D51:I51)</f>
        <v>2434444</v>
      </c>
      <c r="Y51" s="47">
        <f>SUM($D51:J51)</f>
        <v>2944173</v>
      </c>
      <c r="Z51" s="47">
        <f>SUM($D51:K51)</f>
        <v>3502780</v>
      </c>
      <c r="AA51" s="47">
        <f>SUM($D51:L51)</f>
        <v>3952657</v>
      </c>
      <c r="AB51" s="47">
        <f>SUM($D51:M51)</f>
        <v>4401684</v>
      </c>
      <c r="AC51" s="47">
        <f>SUM($D51:N51)</f>
        <v>4843016</v>
      </c>
      <c r="AD51" s="47">
        <f>SUM($D51:O51)</f>
        <v>5258364</v>
      </c>
    </row>
    <row r="52" spans="1:30" s="55" customFormat="1" ht="15" customHeight="1">
      <c r="A52" s="74" t="s">
        <v>11</v>
      </c>
      <c r="B52" s="77" t="s">
        <v>70</v>
      </c>
      <c r="D52" s="47">
        <f t="shared" si="6"/>
        <v>307343</v>
      </c>
      <c r="E52" s="47">
        <f t="shared" si="6"/>
        <v>302647</v>
      </c>
      <c r="F52" s="47">
        <f t="shared" si="6"/>
        <v>328129</v>
      </c>
      <c r="G52" s="47">
        <f t="shared" si="6"/>
        <v>327820</v>
      </c>
      <c r="H52" s="47">
        <f t="shared" si="6"/>
        <v>335215</v>
      </c>
      <c r="I52" s="47">
        <f t="shared" si="6"/>
        <v>339069</v>
      </c>
      <c r="J52" s="47">
        <f t="shared" si="6"/>
        <v>338279</v>
      </c>
      <c r="K52" s="47">
        <f t="shared" si="6"/>
        <v>366615</v>
      </c>
      <c r="L52" s="47">
        <f t="shared" si="6"/>
        <v>334006</v>
      </c>
      <c r="M52" s="47">
        <f t="shared" si="6"/>
        <v>339573</v>
      </c>
      <c r="N52" s="47">
        <f t="shared" si="6"/>
        <v>328528</v>
      </c>
      <c r="O52" s="47">
        <f t="shared" si="6"/>
        <v>327615</v>
      </c>
      <c r="P52" s="47">
        <f t="shared" si="7"/>
        <v>3974839</v>
      </c>
      <c r="Q52" s="60"/>
      <c r="R52" s="60"/>
      <c r="S52" s="47">
        <f>SUM($D52:D52)</f>
        <v>307343</v>
      </c>
      <c r="T52" s="47">
        <f>SUM($D52:E52)</f>
        <v>609990</v>
      </c>
      <c r="U52" s="47">
        <f>SUM($D52:F52)</f>
        <v>938119</v>
      </c>
      <c r="V52" s="47">
        <f>SUM($D52:G52)</f>
        <v>1265939</v>
      </c>
      <c r="W52" s="47">
        <f>SUM($D52:H52)</f>
        <v>1601154</v>
      </c>
      <c r="X52" s="47">
        <f>SUM($D52:I52)</f>
        <v>1940223</v>
      </c>
      <c r="Y52" s="47">
        <f>SUM($D52:J52)</f>
        <v>2278502</v>
      </c>
      <c r="Z52" s="47">
        <f>SUM($D52:K52)</f>
        <v>2645117</v>
      </c>
      <c r="AA52" s="47">
        <f>SUM($D52:L52)</f>
        <v>2979123</v>
      </c>
      <c r="AB52" s="47">
        <f>SUM($D52:M52)</f>
        <v>3318696</v>
      </c>
      <c r="AC52" s="47">
        <f>SUM($D52:N52)</f>
        <v>3647224</v>
      </c>
      <c r="AD52" s="47">
        <f>SUM($D52:O52)</f>
        <v>3974839</v>
      </c>
    </row>
    <row r="53" spans="1:30" s="55" customFormat="1" ht="15" customHeight="1">
      <c r="A53" s="74" t="s">
        <v>13</v>
      </c>
      <c r="B53" s="77" t="s">
        <v>70</v>
      </c>
      <c r="D53" s="47">
        <f t="shared" si="6"/>
        <v>42434</v>
      </c>
      <c r="E53" s="47">
        <f t="shared" si="6"/>
        <v>46567</v>
      </c>
      <c r="F53" s="47">
        <f t="shared" si="6"/>
        <v>57273</v>
      </c>
      <c r="G53" s="47">
        <f t="shared" si="6"/>
        <v>58861</v>
      </c>
      <c r="H53" s="47">
        <f t="shared" si="6"/>
        <v>66628</v>
      </c>
      <c r="I53" s="47">
        <f t="shared" si="6"/>
        <v>70871</v>
      </c>
      <c r="J53" s="47">
        <f t="shared" si="6"/>
        <v>80465</v>
      </c>
      <c r="K53" s="47">
        <f t="shared" si="6"/>
        <v>88404</v>
      </c>
      <c r="L53" s="47">
        <f t="shared" si="6"/>
        <v>72279</v>
      </c>
      <c r="M53" s="47">
        <f t="shared" si="6"/>
        <v>67295</v>
      </c>
      <c r="N53" s="47">
        <f t="shared" si="6"/>
        <v>68844</v>
      </c>
      <c r="O53" s="47">
        <f t="shared" si="6"/>
        <v>64543</v>
      </c>
      <c r="P53" s="47">
        <f t="shared" si="7"/>
        <v>784464</v>
      </c>
      <c r="Q53" s="60"/>
      <c r="R53" s="60"/>
      <c r="S53" s="47">
        <f>SUM($D53:D53)</f>
        <v>42434</v>
      </c>
      <c r="T53" s="47">
        <f>SUM($D53:E53)</f>
        <v>89001</v>
      </c>
      <c r="U53" s="47">
        <f>SUM($D53:F53)</f>
        <v>146274</v>
      </c>
      <c r="V53" s="47">
        <f>SUM($D53:G53)</f>
        <v>205135</v>
      </c>
      <c r="W53" s="47">
        <f>SUM($D53:H53)</f>
        <v>271763</v>
      </c>
      <c r="X53" s="47">
        <f>SUM($D53:I53)</f>
        <v>342634</v>
      </c>
      <c r="Y53" s="47">
        <f>SUM($D53:J53)</f>
        <v>423099</v>
      </c>
      <c r="Z53" s="47">
        <f>SUM($D53:K53)</f>
        <v>511503</v>
      </c>
      <c r="AA53" s="47">
        <f>SUM($D53:L53)</f>
        <v>583782</v>
      </c>
      <c r="AB53" s="47">
        <f>SUM($D53:M53)</f>
        <v>651077</v>
      </c>
      <c r="AC53" s="47">
        <f>SUM($D53:N53)</f>
        <v>719921</v>
      </c>
      <c r="AD53" s="47">
        <f>SUM($D53:O53)</f>
        <v>784464</v>
      </c>
    </row>
    <row r="54" spans="1:30" s="62" customFormat="1" ht="15" customHeight="1">
      <c r="A54" s="74" t="s">
        <v>14</v>
      </c>
      <c r="B54" s="77" t="s">
        <v>70</v>
      </c>
      <c r="C54" s="55"/>
      <c r="D54" s="47">
        <f t="shared" si="6"/>
        <v>404270</v>
      </c>
      <c r="E54" s="47">
        <f t="shared" si="6"/>
        <v>411065</v>
      </c>
      <c r="F54" s="47">
        <f t="shared" si="6"/>
        <v>492685</v>
      </c>
      <c r="G54" s="47">
        <f t="shared" si="6"/>
        <v>471177</v>
      </c>
      <c r="H54" s="47">
        <f t="shared" si="6"/>
        <v>507289</v>
      </c>
      <c r="I54" s="47">
        <f t="shared" si="6"/>
        <v>542002</v>
      </c>
      <c r="J54" s="47">
        <f t="shared" si="6"/>
        <v>637564</v>
      </c>
      <c r="K54" s="47">
        <f t="shared" si="6"/>
        <v>672264</v>
      </c>
      <c r="L54" s="47">
        <f t="shared" si="6"/>
        <v>509037</v>
      </c>
      <c r="M54" s="47">
        <f t="shared" si="6"/>
        <v>492970</v>
      </c>
      <c r="N54" s="47">
        <f t="shared" si="6"/>
        <v>459592</v>
      </c>
      <c r="O54" s="47">
        <f t="shared" si="6"/>
        <v>442703</v>
      </c>
      <c r="P54" s="47">
        <f t="shared" si="7"/>
        <v>6042618</v>
      </c>
      <c r="Q54" s="44"/>
      <c r="R54" s="44"/>
      <c r="S54" s="47">
        <f>SUM($D54:D54)</f>
        <v>404270</v>
      </c>
      <c r="T54" s="47">
        <f>SUM($D54:E54)</f>
        <v>815335</v>
      </c>
      <c r="U54" s="47">
        <f>SUM($D54:F54)</f>
        <v>1308020</v>
      </c>
      <c r="V54" s="47">
        <f>SUM($D54:G54)</f>
        <v>1779197</v>
      </c>
      <c r="W54" s="47">
        <f>SUM($D54:H54)</f>
        <v>2286486</v>
      </c>
      <c r="X54" s="47">
        <f>SUM($D54:I54)</f>
        <v>2828488</v>
      </c>
      <c r="Y54" s="47">
        <f>SUM($D54:J54)</f>
        <v>3466052</v>
      </c>
      <c r="Z54" s="47">
        <f>SUM($D54:K54)</f>
        <v>4138316</v>
      </c>
      <c r="AA54" s="47">
        <f>SUM($D54:L54)</f>
        <v>4647353</v>
      </c>
      <c r="AB54" s="47">
        <f>SUM($D54:M54)</f>
        <v>5140323</v>
      </c>
      <c r="AC54" s="47">
        <f>SUM($D54:N54)</f>
        <v>5599915</v>
      </c>
      <c r="AD54" s="47">
        <f>SUM($D54:O54)</f>
        <v>6042618</v>
      </c>
    </row>
    <row r="55" spans="1:30" s="55" customFormat="1" ht="15" customHeight="1">
      <c r="A55" s="74" t="s">
        <v>78</v>
      </c>
      <c r="B55" s="77" t="s">
        <v>70</v>
      </c>
      <c r="D55" s="47">
        <f t="shared" si="6"/>
        <v>144483</v>
      </c>
      <c r="E55" s="47">
        <f t="shared" si="6"/>
        <v>145466</v>
      </c>
      <c r="F55" s="47">
        <f t="shared" si="6"/>
        <v>164217</v>
      </c>
      <c r="G55" s="47">
        <f t="shared" si="6"/>
        <v>165525</v>
      </c>
      <c r="H55" s="47">
        <f t="shared" si="6"/>
        <v>175757</v>
      </c>
      <c r="I55" s="47">
        <f t="shared" si="6"/>
        <v>180040</v>
      </c>
      <c r="J55" s="47">
        <f t="shared" si="6"/>
        <v>199616</v>
      </c>
      <c r="K55" s="47">
        <f t="shared" si="6"/>
        <v>200704</v>
      </c>
      <c r="L55" s="47">
        <f t="shared" si="6"/>
        <v>183194</v>
      </c>
      <c r="M55" s="47">
        <f t="shared" si="6"/>
        <v>177939</v>
      </c>
      <c r="N55" s="47">
        <f t="shared" si="6"/>
        <v>163966</v>
      </c>
      <c r="O55" s="47">
        <f t="shared" si="6"/>
        <v>169542</v>
      </c>
      <c r="P55" s="47">
        <f t="shared" si="7"/>
        <v>2070449</v>
      </c>
      <c r="Q55" s="59"/>
      <c r="R55" s="59"/>
      <c r="S55" s="47">
        <f>SUM($D55:D55)</f>
        <v>144483</v>
      </c>
      <c r="T55" s="47">
        <f>SUM($D55:E55)</f>
        <v>289949</v>
      </c>
      <c r="U55" s="47">
        <f>SUM($D55:F55)</f>
        <v>454166</v>
      </c>
      <c r="V55" s="47">
        <f>SUM($D55:G55)</f>
        <v>619691</v>
      </c>
      <c r="W55" s="47">
        <f>SUM($D55:H55)</f>
        <v>795448</v>
      </c>
      <c r="X55" s="47">
        <f>SUM($D55:I55)</f>
        <v>975488</v>
      </c>
      <c r="Y55" s="47">
        <f>SUM($D55:J55)</f>
        <v>1175104</v>
      </c>
      <c r="Z55" s="47">
        <f>SUM($D55:K55)</f>
        <v>1375808</v>
      </c>
      <c r="AA55" s="47">
        <f>SUM($D55:L55)</f>
        <v>1559002</v>
      </c>
      <c r="AB55" s="47">
        <f>SUM($D55:M55)</f>
        <v>1736941</v>
      </c>
      <c r="AC55" s="47">
        <f>SUM($D55:N55)</f>
        <v>1900907</v>
      </c>
      <c r="AD55" s="47">
        <f>SUM($D55:O55)</f>
        <v>2070449</v>
      </c>
    </row>
    <row r="56" spans="1:30" s="55" customFormat="1" ht="15" customHeight="1">
      <c r="A56" s="74" t="s">
        <v>16</v>
      </c>
      <c r="B56" s="77" t="s">
        <v>70</v>
      </c>
      <c r="D56" s="47">
        <f t="shared" si="6"/>
        <v>169291</v>
      </c>
      <c r="E56" s="47">
        <f t="shared" si="6"/>
        <v>168713</v>
      </c>
      <c r="F56" s="47">
        <f t="shared" si="6"/>
        <v>176491</v>
      </c>
      <c r="G56" s="47">
        <f t="shared" si="6"/>
        <v>186140</v>
      </c>
      <c r="H56" s="47">
        <f t="shared" si="6"/>
        <v>200041</v>
      </c>
      <c r="I56" s="47">
        <f t="shared" si="6"/>
        <v>203027</v>
      </c>
      <c r="J56" s="47">
        <f t="shared" si="6"/>
        <v>201773</v>
      </c>
      <c r="K56" s="47">
        <f t="shared" si="6"/>
        <v>212801</v>
      </c>
      <c r="L56" s="47">
        <f t="shared" si="6"/>
        <v>195900</v>
      </c>
      <c r="M56" s="47">
        <f t="shared" si="6"/>
        <v>200575</v>
      </c>
      <c r="N56" s="47">
        <f t="shared" si="6"/>
        <v>194755</v>
      </c>
      <c r="O56" s="47">
        <f t="shared" si="6"/>
        <v>169154</v>
      </c>
      <c r="P56" s="47">
        <f t="shared" si="7"/>
        <v>2278661</v>
      </c>
      <c r="Q56" s="60"/>
      <c r="R56" s="60"/>
      <c r="S56" s="47">
        <f>SUM($D56:D56)</f>
        <v>169291</v>
      </c>
      <c r="T56" s="47">
        <f>SUM($D56:E56)</f>
        <v>338004</v>
      </c>
      <c r="U56" s="47">
        <f>SUM($D56:F56)</f>
        <v>514495</v>
      </c>
      <c r="V56" s="47">
        <f>SUM($D56:G56)</f>
        <v>700635</v>
      </c>
      <c r="W56" s="47">
        <f>SUM($D56:H56)</f>
        <v>900676</v>
      </c>
      <c r="X56" s="47">
        <f>SUM($D56:I56)</f>
        <v>1103703</v>
      </c>
      <c r="Y56" s="47">
        <f>SUM($D56:J56)</f>
        <v>1305476</v>
      </c>
      <c r="Z56" s="47">
        <f>SUM($D56:K56)</f>
        <v>1518277</v>
      </c>
      <c r="AA56" s="47">
        <f>SUM($D56:L56)</f>
        <v>1714177</v>
      </c>
      <c r="AB56" s="47">
        <f>SUM($D56:M56)</f>
        <v>1914752</v>
      </c>
      <c r="AC56" s="47">
        <f>SUM($D56:N56)</f>
        <v>2109507</v>
      </c>
      <c r="AD56" s="47">
        <f>SUM($D56:O56)</f>
        <v>2278661</v>
      </c>
    </row>
    <row r="57" spans="1:30" s="55" customFormat="1" ht="15" customHeight="1">
      <c r="A57" s="74" t="s">
        <v>17</v>
      </c>
      <c r="B57" s="77" t="s">
        <v>70</v>
      </c>
      <c r="D57" s="47">
        <f t="shared" si="6"/>
        <v>111218</v>
      </c>
      <c r="E57" s="47">
        <f t="shared" si="6"/>
        <v>114938</v>
      </c>
      <c r="F57" s="47">
        <f t="shared" si="6"/>
        <v>152687</v>
      </c>
      <c r="G57" s="47">
        <f t="shared" si="6"/>
        <v>161863</v>
      </c>
      <c r="H57" s="47">
        <f t="shared" si="6"/>
        <v>181992</v>
      </c>
      <c r="I57" s="47">
        <f t="shared" si="6"/>
        <v>200134</v>
      </c>
      <c r="J57" s="47">
        <f t="shared" si="6"/>
        <v>264313</v>
      </c>
      <c r="K57" s="47">
        <f t="shared" si="6"/>
        <v>283787</v>
      </c>
      <c r="L57" s="47">
        <f t="shared" si="6"/>
        <v>186662</v>
      </c>
      <c r="M57" s="47">
        <f t="shared" si="6"/>
        <v>166462</v>
      </c>
      <c r="N57" s="47">
        <f t="shared" si="6"/>
        <v>155516</v>
      </c>
      <c r="O57" s="47">
        <f t="shared" si="6"/>
        <v>130554</v>
      </c>
      <c r="P57" s="47">
        <f t="shared" si="7"/>
        <v>2110126</v>
      </c>
      <c r="Q57" s="60"/>
      <c r="R57" s="60"/>
      <c r="S57" s="47">
        <f>SUM($D57:D57)</f>
        <v>111218</v>
      </c>
      <c r="T57" s="47">
        <f>SUM($D57:E57)</f>
        <v>226156</v>
      </c>
      <c r="U57" s="47">
        <f>SUM($D57:F57)</f>
        <v>378843</v>
      </c>
      <c r="V57" s="47">
        <f>SUM($D57:G57)</f>
        <v>540706</v>
      </c>
      <c r="W57" s="47">
        <f>SUM($D57:H57)</f>
        <v>722698</v>
      </c>
      <c r="X57" s="47">
        <f>SUM($D57:I57)</f>
        <v>922832</v>
      </c>
      <c r="Y57" s="47">
        <f>SUM($D57:J57)</f>
        <v>1187145</v>
      </c>
      <c r="Z57" s="47">
        <f>SUM($D57:K57)</f>
        <v>1470932</v>
      </c>
      <c r="AA57" s="47">
        <f>SUM($D57:L57)</f>
        <v>1657594</v>
      </c>
      <c r="AB57" s="47">
        <f>SUM($D57:M57)</f>
        <v>1824056</v>
      </c>
      <c r="AC57" s="47">
        <f>SUM($D57:N57)</f>
        <v>1979572</v>
      </c>
      <c r="AD57" s="47">
        <f>SUM($D57:O57)</f>
        <v>2110126</v>
      </c>
    </row>
    <row r="58" spans="1:30" s="55" customFormat="1" ht="15" customHeight="1">
      <c r="A58" s="74" t="s">
        <v>12</v>
      </c>
      <c r="B58" s="77" t="s">
        <v>70</v>
      </c>
      <c r="D58" s="47">
        <f t="shared" si="6"/>
        <v>258215</v>
      </c>
      <c r="E58" s="47">
        <f t="shared" si="6"/>
        <v>255235</v>
      </c>
      <c r="F58" s="47">
        <f t="shared" si="6"/>
        <v>315141</v>
      </c>
      <c r="G58" s="47">
        <f t="shared" si="6"/>
        <v>315847</v>
      </c>
      <c r="H58" s="47">
        <f t="shared" si="6"/>
        <v>340300</v>
      </c>
      <c r="I58" s="47">
        <f t="shared" si="6"/>
        <v>338620</v>
      </c>
      <c r="J58" s="47">
        <f t="shared" si="6"/>
        <v>386097</v>
      </c>
      <c r="K58" s="47">
        <f t="shared" si="6"/>
        <v>411446</v>
      </c>
      <c r="L58" s="47">
        <f t="shared" si="6"/>
        <v>337898</v>
      </c>
      <c r="M58" s="47">
        <f t="shared" si="6"/>
        <v>312750</v>
      </c>
      <c r="N58" s="47">
        <f t="shared" si="6"/>
        <v>307472</v>
      </c>
      <c r="O58" s="47">
        <f t="shared" si="6"/>
        <v>296876</v>
      </c>
      <c r="P58" s="47">
        <f t="shared" si="7"/>
        <v>3875897</v>
      </c>
      <c r="Q58" s="60"/>
      <c r="R58" s="60"/>
      <c r="S58" s="47">
        <f>SUM($D58:D58)</f>
        <v>258215</v>
      </c>
      <c r="T58" s="47">
        <f>SUM($D58:E58)</f>
        <v>513450</v>
      </c>
      <c r="U58" s="47">
        <f>SUM($D58:F58)</f>
        <v>828591</v>
      </c>
      <c r="V58" s="47">
        <f>SUM($D58:G58)</f>
        <v>1144438</v>
      </c>
      <c r="W58" s="47">
        <f>SUM($D58:H58)</f>
        <v>1484738</v>
      </c>
      <c r="X58" s="47">
        <f>SUM($D58:I58)</f>
        <v>1823358</v>
      </c>
      <c r="Y58" s="47">
        <f>SUM($D58:J58)</f>
        <v>2209455</v>
      </c>
      <c r="Z58" s="47">
        <f>SUM($D58:K58)</f>
        <v>2620901</v>
      </c>
      <c r="AA58" s="47">
        <f>SUM($D58:L58)</f>
        <v>2958799</v>
      </c>
      <c r="AB58" s="47">
        <f>SUM($D58:M58)</f>
        <v>3271549</v>
      </c>
      <c r="AC58" s="47">
        <f>SUM($D58:N58)</f>
        <v>3579021</v>
      </c>
      <c r="AD58" s="47">
        <f>SUM($D58:O58)</f>
        <v>3875897</v>
      </c>
    </row>
    <row r="59" spans="1:30" s="62" customFormat="1" ht="15" customHeight="1">
      <c r="A59" s="74" t="s">
        <v>15</v>
      </c>
      <c r="B59" s="77" t="s">
        <v>70</v>
      </c>
      <c r="C59" s="55"/>
      <c r="D59" s="47">
        <f t="shared" si="6"/>
        <v>216716</v>
      </c>
      <c r="E59" s="47">
        <f t="shared" si="6"/>
        <v>222475</v>
      </c>
      <c r="F59" s="47">
        <f t="shared" si="6"/>
        <v>276000</v>
      </c>
      <c r="G59" s="47">
        <f t="shared" si="6"/>
        <v>289727</v>
      </c>
      <c r="H59" s="47">
        <f t="shared" si="6"/>
        <v>308013</v>
      </c>
      <c r="I59" s="47">
        <f t="shared" si="6"/>
        <v>327692</v>
      </c>
      <c r="J59" s="47">
        <f t="shared" si="6"/>
        <v>400845</v>
      </c>
      <c r="K59" s="47">
        <f t="shared" si="6"/>
        <v>443956</v>
      </c>
      <c r="L59" s="47">
        <f t="shared" si="6"/>
        <v>330850</v>
      </c>
      <c r="M59" s="47">
        <f t="shared" si="6"/>
        <v>299274</v>
      </c>
      <c r="N59" s="47">
        <f t="shared" si="6"/>
        <v>276718</v>
      </c>
      <c r="O59" s="47">
        <f t="shared" si="6"/>
        <v>270508</v>
      </c>
      <c r="P59" s="47">
        <f t="shared" si="7"/>
        <v>3662774</v>
      </c>
      <c r="Q59" s="44"/>
      <c r="R59" s="44"/>
      <c r="S59" s="47">
        <f>SUM($D59:D59)</f>
        <v>216716</v>
      </c>
      <c r="T59" s="47">
        <f>SUM($D59:E59)</f>
        <v>439191</v>
      </c>
      <c r="U59" s="47">
        <f>SUM($D59:F59)</f>
        <v>715191</v>
      </c>
      <c r="V59" s="47">
        <f>SUM($D59:G59)</f>
        <v>1004918</v>
      </c>
      <c r="W59" s="47">
        <f>SUM($D59:H59)</f>
        <v>1312931</v>
      </c>
      <c r="X59" s="47">
        <f>SUM($D59:I59)</f>
        <v>1640623</v>
      </c>
      <c r="Y59" s="47">
        <f>SUM($D59:J59)</f>
        <v>2041468</v>
      </c>
      <c r="Z59" s="47">
        <f>SUM($D59:K59)</f>
        <v>2485424</v>
      </c>
      <c r="AA59" s="47">
        <f>SUM($D59:L59)</f>
        <v>2816274</v>
      </c>
      <c r="AB59" s="47">
        <f>SUM($D59:M59)</f>
        <v>3115548</v>
      </c>
      <c r="AC59" s="47">
        <f>SUM($D59:N59)</f>
        <v>3392266</v>
      </c>
      <c r="AD59" s="47">
        <f>SUM($D59:O59)</f>
        <v>3662774</v>
      </c>
    </row>
    <row r="60" spans="1:30" s="55" customFormat="1" ht="15" customHeight="1">
      <c r="A60" s="74" t="s">
        <v>18</v>
      </c>
      <c r="B60" s="77" t="s">
        <v>70</v>
      </c>
      <c r="D60" s="47">
        <f t="shared" si="6"/>
        <v>34382</v>
      </c>
      <c r="E60" s="47">
        <f t="shared" si="6"/>
        <v>35313</v>
      </c>
      <c r="F60" s="47">
        <f t="shared" si="6"/>
        <v>41623</v>
      </c>
      <c r="G60" s="47">
        <f t="shared" si="6"/>
        <v>44435</v>
      </c>
      <c r="H60" s="47">
        <f t="shared" si="6"/>
        <v>48193</v>
      </c>
      <c r="I60" s="47">
        <f t="shared" si="6"/>
        <v>50417</v>
      </c>
      <c r="J60" s="47">
        <f t="shared" si="6"/>
        <v>59253</v>
      </c>
      <c r="K60" s="47">
        <f t="shared" si="6"/>
        <v>61685</v>
      </c>
      <c r="L60" s="47">
        <f t="shared" si="6"/>
        <v>52326</v>
      </c>
      <c r="M60" s="47">
        <f t="shared" si="6"/>
        <v>52642</v>
      </c>
      <c r="N60" s="47">
        <f t="shared" si="6"/>
        <v>50646</v>
      </c>
      <c r="O60" s="47">
        <f t="shared" si="6"/>
        <v>52590</v>
      </c>
      <c r="P60" s="47">
        <f t="shared" si="7"/>
        <v>583505</v>
      </c>
      <c r="Q60" s="59"/>
      <c r="R60" s="59"/>
      <c r="S60" s="47">
        <f>SUM($D60:D60)</f>
        <v>34382</v>
      </c>
      <c r="T60" s="47">
        <f>SUM($D60:E60)</f>
        <v>69695</v>
      </c>
      <c r="U60" s="47">
        <f>SUM($D60:F60)</f>
        <v>111318</v>
      </c>
      <c r="V60" s="47">
        <f>SUM($D60:G60)</f>
        <v>155753</v>
      </c>
      <c r="W60" s="47">
        <f>SUM($D60:H60)</f>
        <v>203946</v>
      </c>
      <c r="X60" s="47">
        <f>SUM($D60:I60)</f>
        <v>254363</v>
      </c>
      <c r="Y60" s="47">
        <f>SUM($D60:J60)</f>
        <v>313616</v>
      </c>
      <c r="Z60" s="47">
        <f>SUM($D60:K60)</f>
        <v>375301</v>
      </c>
      <c r="AA60" s="47">
        <f>SUM($D60:L60)</f>
        <v>427627</v>
      </c>
      <c r="AB60" s="47">
        <f>SUM($D60:M60)</f>
        <v>480269</v>
      </c>
      <c r="AC60" s="47">
        <f>SUM($D60:N60)</f>
        <v>530915</v>
      </c>
      <c r="AD60" s="47">
        <f>SUM($D60:O60)</f>
        <v>583505</v>
      </c>
    </row>
    <row r="61" spans="1:30" s="55" customFormat="1" ht="15" customHeight="1">
      <c r="A61" s="74"/>
      <c r="B61" s="79" t="s">
        <v>9</v>
      </c>
      <c r="D61" s="56">
        <f t="shared" ref="D61:P61" si="8">SUM(D50:D60)</f>
        <v>2610097</v>
      </c>
      <c r="E61" s="56">
        <f t="shared" si="8"/>
        <v>2620556</v>
      </c>
      <c r="F61" s="56">
        <f t="shared" si="8"/>
        <v>3071372</v>
      </c>
      <c r="G61" s="56">
        <f t="shared" si="8"/>
        <v>3059826</v>
      </c>
      <c r="H61" s="56">
        <f t="shared" si="8"/>
        <v>3240599</v>
      </c>
      <c r="I61" s="56">
        <f t="shared" si="8"/>
        <v>3341954</v>
      </c>
      <c r="J61" s="56">
        <f t="shared" si="8"/>
        <v>3672697</v>
      </c>
      <c r="K61" s="56">
        <f t="shared" si="8"/>
        <v>3966598</v>
      </c>
      <c r="L61" s="56">
        <f t="shared" si="8"/>
        <v>3245687</v>
      </c>
      <c r="M61" s="56">
        <f t="shared" si="8"/>
        <v>3189138</v>
      </c>
      <c r="N61" s="56">
        <f t="shared" si="8"/>
        <v>3046635</v>
      </c>
      <c r="O61" s="56">
        <f t="shared" si="8"/>
        <v>2886840</v>
      </c>
      <c r="P61" s="56">
        <f t="shared" si="8"/>
        <v>37951999</v>
      </c>
      <c r="Q61" s="60"/>
      <c r="R61" s="60"/>
      <c r="S61" s="47">
        <f>SUM($D61:D61)</f>
        <v>2610097</v>
      </c>
      <c r="T61" s="47">
        <f>SUM($D61:E61)</f>
        <v>5230653</v>
      </c>
      <c r="U61" s="47">
        <f>SUM($D61:F61)</f>
        <v>8302025</v>
      </c>
      <c r="V61" s="47">
        <f>SUM($D61:G61)</f>
        <v>11361851</v>
      </c>
      <c r="W61" s="47">
        <f>SUM($D61:H61)</f>
        <v>14602450</v>
      </c>
      <c r="X61" s="47">
        <f>SUM($D61:I61)</f>
        <v>17944404</v>
      </c>
      <c r="Y61" s="47">
        <f>SUM($D61:J61)</f>
        <v>21617101</v>
      </c>
      <c r="Z61" s="47">
        <f>SUM($D61:K61)</f>
        <v>25583699</v>
      </c>
      <c r="AA61" s="47">
        <f>SUM($D61:L61)</f>
        <v>28829386</v>
      </c>
      <c r="AB61" s="47">
        <f>SUM($D61:M61)</f>
        <v>32018524</v>
      </c>
      <c r="AC61" s="47">
        <f>SUM($D61:N61)</f>
        <v>35065159</v>
      </c>
      <c r="AD61" s="47">
        <f>SUM($D61:O61)</f>
        <v>37951999</v>
      </c>
    </row>
    <row r="62" spans="1:30" s="62" customFormat="1" ht="15" customHeight="1">
      <c r="A62" s="42"/>
      <c r="B62" s="43"/>
      <c r="C62" s="44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4"/>
      <c r="R62" s="44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</row>
  </sheetData>
  <sheetProtection sheet="1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indexed="52"/>
  </sheetPr>
  <dimension ref="A1:AD62"/>
  <sheetViews>
    <sheetView zoomScale="70" zoomScaleNormal="70" workbookViewId="0">
      <selection activeCell="C45" sqref="C45"/>
    </sheetView>
  </sheetViews>
  <sheetFormatPr defaultColWidth="6.1796875" defaultRowHeight="15" customHeight="1"/>
  <cols>
    <col min="1" max="1" width="40.453125" style="32" customWidth="1"/>
    <col min="2" max="2" width="19.81640625" style="32" bestFit="1" customWidth="1"/>
    <col min="3" max="3" width="0.90625" style="49" customWidth="1"/>
    <col min="4" max="4" width="9.81640625" style="36" customWidth="1"/>
    <col min="5" max="16" width="9.81640625" style="49" customWidth="1"/>
    <col min="17" max="18" width="1.54296875" style="48" customWidth="1"/>
    <col min="19" max="19" width="9.81640625" style="36" customWidth="1"/>
    <col min="20" max="30" width="9.81640625" style="49" customWidth="1"/>
    <col min="31" max="16384" width="6.1796875" style="61"/>
  </cols>
  <sheetData>
    <row r="1" spans="1:30" ht="15" customHeight="1">
      <c r="A1" s="6" t="s">
        <v>45</v>
      </c>
      <c r="B1" s="50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S1" s="33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</row>
    <row r="2" spans="1:30" ht="15" customHeight="1">
      <c r="A2" s="6" t="s">
        <v>46</v>
      </c>
      <c r="B2" s="52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5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</row>
    <row r="3" spans="1:30" ht="15" customHeight="1">
      <c r="A3" s="6" t="s">
        <v>0</v>
      </c>
      <c r="B3" s="53"/>
    </row>
    <row r="4" spans="1:30" ht="15" customHeight="1">
      <c r="A4" s="75">
        <v>2011</v>
      </c>
      <c r="B4" s="52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5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</row>
    <row r="5" spans="1:30" ht="15" customHeight="1">
      <c r="A5" s="52"/>
      <c r="B5" s="52"/>
      <c r="D5" s="37"/>
      <c r="S5" s="37"/>
    </row>
    <row r="6" spans="1:30" ht="15" customHeight="1">
      <c r="A6" s="52"/>
      <c r="B6" s="52"/>
      <c r="D6" s="33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S6" s="33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</row>
    <row r="7" spans="1:30" ht="15" customHeight="1">
      <c r="A7" s="49"/>
      <c r="B7" s="54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</row>
    <row r="8" spans="1:30" ht="15" customHeight="1">
      <c r="D8" s="58" t="s">
        <v>61</v>
      </c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S8" s="58" t="s">
        <v>62</v>
      </c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</row>
    <row r="9" spans="1:30" ht="15" customHeight="1">
      <c r="A9" s="38" t="s">
        <v>59</v>
      </c>
      <c r="B9" s="39" t="s">
        <v>60</v>
      </c>
      <c r="C9" s="49" t="s">
        <v>33</v>
      </c>
      <c r="D9" s="40" t="s">
        <v>47</v>
      </c>
      <c r="E9" s="40" t="s">
        <v>48</v>
      </c>
      <c r="F9" s="40" t="s">
        <v>49</v>
      </c>
      <c r="G9" s="40" t="s">
        <v>50</v>
      </c>
      <c r="H9" s="40" t="s">
        <v>51</v>
      </c>
      <c r="I9" s="40" t="s">
        <v>52</v>
      </c>
      <c r="J9" s="40" t="s">
        <v>53</v>
      </c>
      <c r="K9" s="40" t="s">
        <v>54</v>
      </c>
      <c r="L9" s="40" t="s">
        <v>55</v>
      </c>
      <c r="M9" s="40" t="s">
        <v>56</v>
      </c>
      <c r="N9" s="40" t="s">
        <v>57</v>
      </c>
      <c r="O9" s="40" t="s">
        <v>58</v>
      </c>
      <c r="P9" s="41" t="s">
        <v>9</v>
      </c>
      <c r="Q9" s="48" t="s">
        <v>33</v>
      </c>
      <c r="R9" s="48" t="s">
        <v>33</v>
      </c>
      <c r="S9" s="40" t="s">
        <v>47</v>
      </c>
      <c r="T9" s="40" t="s">
        <v>48</v>
      </c>
      <c r="U9" s="40" t="s">
        <v>49</v>
      </c>
      <c r="V9" s="40" t="s">
        <v>50</v>
      </c>
      <c r="W9" s="40" t="s">
        <v>51</v>
      </c>
      <c r="X9" s="40" t="s">
        <v>52</v>
      </c>
      <c r="Y9" s="40" t="s">
        <v>53</v>
      </c>
      <c r="Z9" s="40" t="s">
        <v>54</v>
      </c>
      <c r="AA9" s="40" t="s">
        <v>55</v>
      </c>
      <c r="AB9" s="40" t="s">
        <v>56</v>
      </c>
      <c r="AC9" s="40" t="s">
        <v>57</v>
      </c>
      <c r="AD9" s="40" t="s">
        <v>58</v>
      </c>
    </row>
    <row r="10" spans="1:30" s="62" customFormat="1" ht="15" customHeight="1">
      <c r="A10" s="42"/>
      <c r="B10" s="43"/>
      <c r="C10" s="44"/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4"/>
      <c r="R10" s="44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</row>
    <row r="11" spans="1:30" s="55" customFormat="1" ht="15" customHeight="1">
      <c r="A11" s="74" t="s">
        <v>5</v>
      </c>
      <c r="B11" s="76" t="s">
        <v>6</v>
      </c>
      <c r="C11" s="46"/>
      <c r="D11" s="47">
        <f>+AMB!D$78</f>
        <v>339385</v>
      </c>
      <c r="E11" s="47">
        <f>+AMB!E$78</f>
        <v>318336</v>
      </c>
      <c r="F11" s="47">
        <f>+AMB!F$78</f>
        <v>402098</v>
      </c>
      <c r="G11" s="47">
        <f>+AMB!G$78</f>
        <v>392178</v>
      </c>
      <c r="H11" s="47">
        <f>+AMB!H$78</f>
        <v>400333</v>
      </c>
      <c r="I11" s="47">
        <f>+AMB!I$78</f>
        <v>394007</v>
      </c>
      <c r="J11" s="47">
        <f>+AMB!J$78</f>
        <v>423406</v>
      </c>
      <c r="K11" s="47">
        <f>+AMB!K$78</f>
        <v>424249</v>
      </c>
      <c r="L11" s="47">
        <f>+AMB!L$78</f>
        <v>376332</v>
      </c>
      <c r="M11" s="47">
        <f>+AMB!M$78</f>
        <v>400667</v>
      </c>
      <c r="N11" s="47">
        <f>+AMB!N$78</f>
        <v>373998</v>
      </c>
      <c r="O11" s="47">
        <f>+AMB!O$78</f>
        <v>380810</v>
      </c>
      <c r="P11" s="47">
        <f t="shared" ref="P11:P21" si="0">SUM(D11:O11)</f>
        <v>4625799</v>
      </c>
      <c r="Q11" s="59"/>
      <c r="R11" s="59"/>
      <c r="S11" s="47">
        <f>SUM($D11:D11)</f>
        <v>339385</v>
      </c>
      <c r="T11" s="47">
        <f>SUM($D11:E11)</f>
        <v>657721</v>
      </c>
      <c r="U11" s="47">
        <f>SUM($D11:F11)</f>
        <v>1059819</v>
      </c>
      <c r="V11" s="47">
        <f>SUM($D11:G11)</f>
        <v>1451997</v>
      </c>
      <c r="W11" s="47">
        <f>SUM($D11:H11)</f>
        <v>1852330</v>
      </c>
      <c r="X11" s="47">
        <f>SUM($D11:I11)</f>
        <v>2246337</v>
      </c>
      <c r="Y11" s="47">
        <f>SUM($D11:J11)</f>
        <v>2669743</v>
      </c>
      <c r="Z11" s="47">
        <f>SUM($D11:K11)</f>
        <v>3093992</v>
      </c>
      <c r="AA11" s="47">
        <f>SUM($D11:L11)</f>
        <v>3470324</v>
      </c>
      <c r="AB11" s="47">
        <f>SUM($D11:M11)</f>
        <v>3870991</v>
      </c>
      <c r="AC11" s="47">
        <f>SUM($D11:N11)</f>
        <v>4244989</v>
      </c>
      <c r="AD11" s="47">
        <f>SUM($D11:O11)</f>
        <v>4625799</v>
      </c>
    </row>
    <row r="12" spans="1:30" s="55" customFormat="1" ht="15" customHeight="1">
      <c r="A12" s="74" t="s">
        <v>10</v>
      </c>
      <c r="B12" s="76" t="s">
        <v>6</v>
      </c>
      <c r="D12" s="47">
        <f>+BWB!D$78</f>
        <v>224153</v>
      </c>
      <c r="E12" s="47">
        <f>+BWB!E$78</f>
        <v>209411</v>
      </c>
      <c r="F12" s="47">
        <f>+BWB!F$78</f>
        <v>270313</v>
      </c>
      <c r="G12" s="47">
        <f>+BWB!G$78</f>
        <v>296372</v>
      </c>
      <c r="H12" s="47">
        <f>+BWB!H$78</f>
        <v>320399</v>
      </c>
      <c r="I12" s="47">
        <f>+BWB!I$78</f>
        <v>328704</v>
      </c>
      <c r="J12" s="47">
        <f>+BWB!J$78</f>
        <v>393184</v>
      </c>
      <c r="K12" s="47">
        <f>+BWB!K$78</f>
        <v>399173</v>
      </c>
      <c r="L12" s="47">
        <f>+BWB!L$78</f>
        <v>321973</v>
      </c>
      <c r="M12" s="47">
        <f>+BWB!M$78</f>
        <v>313488</v>
      </c>
      <c r="N12" s="47">
        <f>+BWB!N$78</f>
        <v>290113</v>
      </c>
      <c r="O12" s="47">
        <f>+BWB!O$78</f>
        <v>297473</v>
      </c>
      <c r="P12" s="47">
        <f t="shared" si="0"/>
        <v>3664756</v>
      </c>
      <c r="Q12" s="60"/>
      <c r="R12" s="60"/>
      <c r="S12" s="47">
        <f>SUM($D12:D12)</f>
        <v>224153</v>
      </c>
      <c r="T12" s="47">
        <f>SUM($D12:E12)</f>
        <v>433564</v>
      </c>
      <c r="U12" s="47">
        <f>SUM($D12:F12)</f>
        <v>703877</v>
      </c>
      <c r="V12" s="47">
        <f>SUM($D12:G12)</f>
        <v>1000249</v>
      </c>
      <c r="W12" s="47">
        <f>SUM($D12:H12)</f>
        <v>1320648</v>
      </c>
      <c r="X12" s="47">
        <f>SUM($D12:I12)</f>
        <v>1649352</v>
      </c>
      <c r="Y12" s="47">
        <f>SUM($D12:J12)</f>
        <v>2042536</v>
      </c>
      <c r="Z12" s="47">
        <f>SUM($D12:K12)</f>
        <v>2441709</v>
      </c>
      <c r="AA12" s="47">
        <f>SUM($D12:L12)</f>
        <v>2763682</v>
      </c>
      <c r="AB12" s="47">
        <f>SUM($D12:M12)</f>
        <v>3077170</v>
      </c>
      <c r="AC12" s="47">
        <f>SUM($D12:N12)</f>
        <v>3367283</v>
      </c>
      <c r="AD12" s="47">
        <f>SUM($D12:O12)</f>
        <v>3664756</v>
      </c>
    </row>
    <row r="13" spans="1:30" s="55" customFormat="1" ht="15" customHeight="1">
      <c r="A13" s="74" t="s">
        <v>11</v>
      </c>
      <c r="B13" s="76" t="s">
        <v>6</v>
      </c>
      <c r="D13" s="47">
        <f>+DWT!D$78</f>
        <v>281330</v>
      </c>
      <c r="E13" s="47">
        <f>+DWT!E$78</f>
        <v>252410</v>
      </c>
      <c r="F13" s="47">
        <f>+DWT!F$78</f>
        <v>307412</v>
      </c>
      <c r="G13" s="47">
        <f>+DWT!G$78</f>
        <v>306513</v>
      </c>
      <c r="H13" s="47">
        <f>+DWT!H$78</f>
        <v>308781</v>
      </c>
      <c r="I13" s="47">
        <f>+DWT!I$78</f>
        <v>308241</v>
      </c>
      <c r="J13" s="47">
        <f>+DWT!J$78</f>
        <v>320075</v>
      </c>
      <c r="K13" s="47">
        <f>+DWT!K$78</f>
        <v>341013</v>
      </c>
      <c r="L13" s="47">
        <f>+DWT!L$78</f>
        <v>311302</v>
      </c>
      <c r="M13" s="47">
        <f>+DWT!M$78</f>
        <v>324709</v>
      </c>
      <c r="N13" s="47">
        <f>+DWT!N$78</f>
        <v>312407</v>
      </c>
      <c r="O13" s="47">
        <f>+DWT!O$78</f>
        <v>322442</v>
      </c>
      <c r="P13" s="47">
        <f t="shared" si="0"/>
        <v>3696635</v>
      </c>
      <c r="Q13" s="60"/>
      <c r="R13" s="60"/>
      <c r="S13" s="47">
        <f>SUM($D13:D13)</f>
        <v>281330</v>
      </c>
      <c r="T13" s="47">
        <f>SUM($D13:E13)</f>
        <v>533740</v>
      </c>
      <c r="U13" s="47">
        <f>SUM($D13:F13)</f>
        <v>841152</v>
      </c>
      <c r="V13" s="47">
        <f>SUM($D13:G13)</f>
        <v>1147665</v>
      </c>
      <c r="W13" s="47">
        <f>SUM($D13:H13)</f>
        <v>1456446</v>
      </c>
      <c r="X13" s="47">
        <f>SUM($D13:I13)</f>
        <v>1764687</v>
      </c>
      <c r="Y13" s="47">
        <f>SUM($D13:J13)</f>
        <v>2084762</v>
      </c>
      <c r="Z13" s="47">
        <f>SUM($D13:K13)</f>
        <v>2425775</v>
      </c>
      <c r="AA13" s="47">
        <f>SUM($D13:L13)</f>
        <v>2737077</v>
      </c>
      <c r="AB13" s="47">
        <f>SUM($D13:M13)</f>
        <v>3061786</v>
      </c>
      <c r="AC13" s="47">
        <f>SUM($D13:N13)</f>
        <v>3374193</v>
      </c>
      <c r="AD13" s="47">
        <f>SUM($D13:O13)</f>
        <v>3696635</v>
      </c>
    </row>
    <row r="14" spans="1:30" s="55" customFormat="1" ht="15" customHeight="1">
      <c r="A14" s="74" t="s">
        <v>13</v>
      </c>
      <c r="B14" s="76" t="s">
        <v>6</v>
      </c>
      <c r="D14" s="47">
        <f>+OGB!D$78</f>
        <v>36153</v>
      </c>
      <c r="E14" s="47">
        <f>+OGB!E$78</f>
        <v>35126</v>
      </c>
      <c r="F14" s="47">
        <f>+OGB!F$78</f>
        <v>43276</v>
      </c>
      <c r="G14" s="47">
        <f>+OGB!G$78</f>
        <v>50488</v>
      </c>
      <c r="H14" s="47">
        <f>+OGB!H$78</f>
        <v>54868</v>
      </c>
      <c r="I14" s="47">
        <f>+OGB!I$78</f>
        <v>57737</v>
      </c>
      <c r="J14" s="47">
        <f>+OGB!J$78</f>
        <v>72495</v>
      </c>
      <c r="K14" s="47">
        <f>+OGB!K$78</f>
        <v>71529</v>
      </c>
      <c r="L14" s="47">
        <f>+OGB!L$78</f>
        <v>58401</v>
      </c>
      <c r="M14" s="47">
        <f>+OGB!M$78</f>
        <v>55080</v>
      </c>
      <c r="N14" s="47">
        <f>+OGB!N$78</f>
        <v>51339</v>
      </c>
      <c r="O14" s="47">
        <f>+OGB!O$78</f>
        <v>52741</v>
      </c>
      <c r="P14" s="47">
        <f t="shared" si="0"/>
        <v>639233</v>
      </c>
      <c r="Q14" s="60"/>
      <c r="R14" s="60"/>
      <c r="S14" s="47">
        <f>SUM($D14:D14)</f>
        <v>36153</v>
      </c>
      <c r="T14" s="47">
        <f>SUM($D14:E14)</f>
        <v>71279</v>
      </c>
      <c r="U14" s="47">
        <f>SUM($D14:F14)</f>
        <v>114555</v>
      </c>
      <c r="V14" s="47">
        <f>SUM($D14:G14)</f>
        <v>165043</v>
      </c>
      <c r="W14" s="47">
        <f>SUM($D14:H14)</f>
        <v>219911</v>
      </c>
      <c r="X14" s="47">
        <f>SUM($D14:I14)</f>
        <v>277648</v>
      </c>
      <c r="Y14" s="47">
        <f>SUM($D14:J14)</f>
        <v>350143</v>
      </c>
      <c r="Z14" s="47">
        <f>SUM($D14:K14)</f>
        <v>421672</v>
      </c>
      <c r="AA14" s="47">
        <f>SUM($D14:L14)</f>
        <v>480073</v>
      </c>
      <c r="AB14" s="47">
        <f>SUM($D14:M14)</f>
        <v>535153</v>
      </c>
      <c r="AC14" s="47">
        <f>SUM($D14:N14)</f>
        <v>586492</v>
      </c>
      <c r="AD14" s="47">
        <f>SUM($D14:O14)</f>
        <v>639233</v>
      </c>
    </row>
    <row r="15" spans="1:30" s="62" customFormat="1" ht="15" customHeight="1">
      <c r="A15" s="74" t="s">
        <v>14</v>
      </c>
      <c r="B15" s="76" t="s">
        <v>6</v>
      </c>
      <c r="C15" s="55"/>
      <c r="D15" s="47">
        <f>+PB!D$78</f>
        <v>300023</v>
      </c>
      <c r="E15" s="47">
        <f>+PB!E$78</f>
        <v>284986</v>
      </c>
      <c r="F15" s="47">
        <f>+PB!F$78</f>
        <v>354723</v>
      </c>
      <c r="G15" s="47">
        <f>+PB!G$78</f>
        <v>367315</v>
      </c>
      <c r="H15" s="47">
        <f>+PB!H$78</f>
        <v>396504</v>
      </c>
      <c r="I15" s="47">
        <f>+PB!I$78</f>
        <v>421905</v>
      </c>
      <c r="J15" s="47">
        <f>+PB!J$78</f>
        <v>553403</v>
      </c>
      <c r="K15" s="47">
        <f>+PB!K$78</f>
        <v>548609</v>
      </c>
      <c r="L15" s="47">
        <f>+PB!L$78</f>
        <v>418719</v>
      </c>
      <c r="M15" s="47">
        <f>+PB!M$78</f>
        <v>393126</v>
      </c>
      <c r="N15" s="47">
        <f>+PB!N$78</f>
        <v>364052</v>
      </c>
      <c r="O15" s="47">
        <f>+PB!O$78</f>
        <v>368699</v>
      </c>
      <c r="P15" s="47">
        <f t="shared" si="0"/>
        <v>4772064</v>
      </c>
      <c r="Q15" s="44"/>
      <c r="R15" s="44"/>
      <c r="S15" s="47">
        <f>SUM($D15:D15)</f>
        <v>300023</v>
      </c>
      <c r="T15" s="47">
        <f>SUM($D15:E15)</f>
        <v>585009</v>
      </c>
      <c r="U15" s="47">
        <f>SUM($D15:F15)</f>
        <v>939732</v>
      </c>
      <c r="V15" s="47">
        <f>SUM($D15:G15)</f>
        <v>1307047</v>
      </c>
      <c r="W15" s="47">
        <f>SUM($D15:H15)</f>
        <v>1703551</v>
      </c>
      <c r="X15" s="47">
        <f>SUM($D15:I15)</f>
        <v>2125456</v>
      </c>
      <c r="Y15" s="47">
        <f>SUM($D15:J15)</f>
        <v>2678859</v>
      </c>
      <c r="Z15" s="47">
        <f>SUM($D15:K15)</f>
        <v>3227468</v>
      </c>
      <c r="AA15" s="47">
        <f>SUM($D15:L15)</f>
        <v>3646187</v>
      </c>
      <c r="AB15" s="47">
        <f>SUM($D15:M15)</f>
        <v>4039313</v>
      </c>
      <c r="AC15" s="47">
        <f>SUM($D15:N15)</f>
        <v>4403365</v>
      </c>
      <c r="AD15" s="47">
        <f>SUM($D15:O15)</f>
        <v>4772064</v>
      </c>
    </row>
    <row r="16" spans="1:30" s="55" customFormat="1" ht="15" customHeight="1">
      <c r="A16" s="74" t="s">
        <v>78</v>
      </c>
      <c r="B16" s="76" t="s">
        <v>6</v>
      </c>
      <c r="D16" s="47">
        <f>+IBA!D$78</f>
        <v>133940</v>
      </c>
      <c r="E16" s="47">
        <f>+IBA!E$78</f>
        <v>124410</v>
      </c>
      <c r="F16" s="47">
        <f>+IBA!F$78</f>
        <v>142604</v>
      </c>
      <c r="G16" s="47">
        <f>+IBA!G$78</f>
        <v>150233</v>
      </c>
      <c r="H16" s="47">
        <f>+IBA!H$78</f>
        <v>157391</v>
      </c>
      <c r="I16" s="47">
        <f>+IBA!I$78</f>
        <v>160791</v>
      </c>
      <c r="J16" s="47">
        <f>+IBA!J$78</f>
        <v>176862</v>
      </c>
      <c r="K16" s="47">
        <f>+IBA!K$78</f>
        <v>181478</v>
      </c>
      <c r="L16" s="47">
        <f>+IBA!L$78</f>
        <v>163387</v>
      </c>
      <c r="M16" s="47">
        <f>+IBA!M$78</f>
        <v>160378</v>
      </c>
      <c r="N16" s="47">
        <f>+IBA!N$78</f>
        <v>148414</v>
      </c>
      <c r="O16" s="47">
        <f>+IBA!O$78</f>
        <v>156441</v>
      </c>
      <c r="P16" s="47">
        <f t="shared" si="0"/>
        <v>1856329</v>
      </c>
      <c r="Q16" s="59"/>
      <c r="R16" s="59"/>
      <c r="S16" s="47">
        <f>SUM($D16:D16)</f>
        <v>133940</v>
      </c>
      <c r="T16" s="47">
        <f>SUM($D16:E16)</f>
        <v>258350</v>
      </c>
      <c r="U16" s="47">
        <f>SUM($D16:F16)</f>
        <v>400954</v>
      </c>
      <c r="V16" s="47">
        <f>SUM($D16:G16)</f>
        <v>551187</v>
      </c>
      <c r="W16" s="47">
        <f>SUM($D16:H16)</f>
        <v>708578</v>
      </c>
      <c r="X16" s="47">
        <f>SUM($D16:I16)</f>
        <v>869369</v>
      </c>
      <c r="Y16" s="47">
        <f>SUM($D16:J16)</f>
        <v>1046231</v>
      </c>
      <c r="Z16" s="47">
        <f>SUM($D16:K16)</f>
        <v>1227709</v>
      </c>
      <c r="AA16" s="47">
        <f>SUM($D16:L16)</f>
        <v>1391096</v>
      </c>
      <c r="AB16" s="47">
        <f>SUM($D16:M16)</f>
        <v>1551474</v>
      </c>
      <c r="AC16" s="47">
        <f>SUM($D16:N16)</f>
        <v>1699888</v>
      </c>
      <c r="AD16" s="47">
        <f>SUM($D16:O16)</f>
        <v>1856329</v>
      </c>
    </row>
    <row r="17" spans="1:30" s="55" customFormat="1" ht="15" customHeight="1">
      <c r="A17" s="74" t="s">
        <v>16</v>
      </c>
      <c r="B17" s="76" t="s">
        <v>6</v>
      </c>
      <c r="D17" s="47">
        <f>+SIBC!D$78</f>
        <v>176625</v>
      </c>
      <c r="E17" s="47">
        <f>+SIBC!E$78</f>
        <v>160610</v>
      </c>
      <c r="F17" s="47">
        <f>+SIBC!F$78</f>
        <v>186402</v>
      </c>
      <c r="G17" s="47">
        <f>+SIBC!G$78</f>
        <v>192455</v>
      </c>
      <c r="H17" s="47">
        <f>+SIBC!H$78</f>
        <v>204866</v>
      </c>
      <c r="I17" s="47">
        <f>+SIBC!I$78</f>
        <v>204289</v>
      </c>
      <c r="J17" s="47">
        <f>+SIBC!J$78</f>
        <v>201310</v>
      </c>
      <c r="K17" s="47">
        <f>+SIBC!K$78</f>
        <v>207954</v>
      </c>
      <c r="L17" s="47">
        <f>+SIBC!L$78</f>
        <v>200578</v>
      </c>
      <c r="M17" s="47">
        <f>+SIBC!M$78</f>
        <v>194987</v>
      </c>
      <c r="N17" s="47">
        <f>+SIBC!N$78</f>
        <v>185161</v>
      </c>
      <c r="O17" s="47">
        <f>+SIBC!O$78</f>
        <v>181467</v>
      </c>
      <c r="P17" s="47">
        <f t="shared" si="0"/>
        <v>2296704</v>
      </c>
      <c r="Q17" s="60"/>
      <c r="R17" s="60"/>
      <c r="S17" s="47">
        <f>SUM($D17:D17)</f>
        <v>176625</v>
      </c>
      <c r="T17" s="47">
        <f>SUM($D17:E17)</f>
        <v>337235</v>
      </c>
      <c r="U17" s="47">
        <f>SUM($D17:F17)</f>
        <v>523637</v>
      </c>
      <c r="V17" s="47">
        <f>SUM($D17:G17)</f>
        <v>716092</v>
      </c>
      <c r="W17" s="47">
        <f>SUM($D17:H17)</f>
        <v>920958</v>
      </c>
      <c r="X17" s="47">
        <f>SUM($D17:I17)</f>
        <v>1125247</v>
      </c>
      <c r="Y17" s="47">
        <f>SUM($D17:J17)</f>
        <v>1326557</v>
      </c>
      <c r="Z17" s="47">
        <f>SUM($D17:K17)</f>
        <v>1534511</v>
      </c>
      <c r="AA17" s="47">
        <f>SUM($D17:L17)</f>
        <v>1735089</v>
      </c>
      <c r="AB17" s="47">
        <f>SUM($D17:M17)</f>
        <v>1930076</v>
      </c>
      <c r="AC17" s="47">
        <f>SUM($D17:N17)</f>
        <v>2115237</v>
      </c>
      <c r="AD17" s="47">
        <f>SUM($D17:O17)</f>
        <v>2296704</v>
      </c>
    </row>
    <row r="18" spans="1:30" s="55" customFormat="1" ht="15" customHeight="1">
      <c r="A18" s="74" t="s">
        <v>17</v>
      </c>
      <c r="B18" s="76" t="s">
        <v>6</v>
      </c>
      <c r="D18" s="47">
        <f>+TIBA!D$78</f>
        <v>79803</v>
      </c>
      <c r="E18" s="47">
        <f>+TIBA!E$78</f>
        <v>78277</v>
      </c>
      <c r="F18" s="47">
        <f>+TIBA!F$78</f>
        <v>109107</v>
      </c>
      <c r="G18" s="47">
        <f>+TIBA!G$78</f>
        <v>129279</v>
      </c>
      <c r="H18" s="47">
        <f>+TIBA!H$78</f>
        <v>147005</v>
      </c>
      <c r="I18" s="47">
        <f>+TIBA!I$78</f>
        <v>161214</v>
      </c>
      <c r="J18" s="47">
        <f>+TIBA!J$78</f>
        <v>244238</v>
      </c>
      <c r="K18" s="47">
        <f>+TIBA!K$78</f>
        <v>238151</v>
      </c>
      <c r="L18" s="47">
        <f>+TIBA!L$78</f>
        <v>160421</v>
      </c>
      <c r="M18" s="47">
        <f>+TIBA!M$78</f>
        <v>138108</v>
      </c>
      <c r="N18" s="47">
        <f>+TIBA!N$78</f>
        <v>122504</v>
      </c>
      <c r="O18" s="47">
        <f>+TIBA!O$78</f>
        <v>105419</v>
      </c>
      <c r="P18" s="47">
        <f t="shared" si="0"/>
        <v>1713526</v>
      </c>
      <c r="Q18" s="60"/>
      <c r="R18" s="60"/>
      <c r="S18" s="47">
        <f>SUM($D18:D18)</f>
        <v>79803</v>
      </c>
      <c r="T18" s="47">
        <f>SUM($D18:E18)</f>
        <v>158080</v>
      </c>
      <c r="U18" s="47">
        <f>SUM($D18:F18)</f>
        <v>267187</v>
      </c>
      <c r="V18" s="47">
        <f>SUM($D18:G18)</f>
        <v>396466</v>
      </c>
      <c r="W18" s="47">
        <f>SUM($D18:H18)</f>
        <v>543471</v>
      </c>
      <c r="X18" s="47">
        <f>SUM($D18:I18)</f>
        <v>704685</v>
      </c>
      <c r="Y18" s="47">
        <f>SUM($D18:J18)</f>
        <v>948923</v>
      </c>
      <c r="Z18" s="47">
        <f>SUM($D18:K18)</f>
        <v>1187074</v>
      </c>
      <c r="AA18" s="47">
        <f>SUM($D18:L18)</f>
        <v>1347495</v>
      </c>
      <c r="AB18" s="47">
        <f>SUM($D18:M18)</f>
        <v>1485603</v>
      </c>
      <c r="AC18" s="47">
        <f>SUM($D18:N18)</f>
        <v>1608107</v>
      </c>
      <c r="AD18" s="47">
        <f>SUM($D18:O18)</f>
        <v>1713526</v>
      </c>
    </row>
    <row r="19" spans="1:30" s="55" customFormat="1" ht="15" customHeight="1">
      <c r="A19" s="74" t="s">
        <v>12</v>
      </c>
      <c r="B19" s="76" t="s">
        <v>6</v>
      </c>
      <c r="D19" s="47">
        <f>+LQB!D$78</f>
        <v>174190</v>
      </c>
      <c r="E19" s="47">
        <f>+LQB!E$78</f>
        <v>168345</v>
      </c>
      <c r="F19" s="47">
        <f>+LQB!F$78</f>
        <v>227056</v>
      </c>
      <c r="G19" s="47">
        <f>+LQB!G$78</f>
        <v>249558</v>
      </c>
      <c r="H19" s="47">
        <f>+LQB!H$78</f>
        <v>275114</v>
      </c>
      <c r="I19" s="47">
        <f>+LQB!I$78</f>
        <v>271956</v>
      </c>
      <c r="J19" s="47">
        <f>+LQB!J$78</f>
        <v>326196</v>
      </c>
      <c r="K19" s="47">
        <f>+LQB!K$78</f>
        <v>330528</v>
      </c>
      <c r="L19" s="47">
        <f>+LQB!L$78</f>
        <v>279442</v>
      </c>
      <c r="M19" s="47">
        <f>+LQB!M$78</f>
        <v>271596</v>
      </c>
      <c r="N19" s="47">
        <f>+LQB!N$78</f>
        <v>258229</v>
      </c>
      <c r="O19" s="47">
        <f>+LQB!O$78</f>
        <v>259724</v>
      </c>
      <c r="P19" s="47">
        <f t="shared" si="0"/>
        <v>3091934</v>
      </c>
      <c r="Q19" s="60"/>
      <c r="R19" s="60"/>
      <c r="S19" s="47">
        <f>SUM($D19:D19)</f>
        <v>174190</v>
      </c>
      <c r="T19" s="47">
        <f>SUM($D19:E19)</f>
        <v>342535</v>
      </c>
      <c r="U19" s="47">
        <f>SUM($D19:F19)</f>
        <v>569591</v>
      </c>
      <c r="V19" s="47">
        <f>SUM($D19:G19)</f>
        <v>819149</v>
      </c>
      <c r="W19" s="47">
        <f>SUM($D19:H19)</f>
        <v>1094263</v>
      </c>
      <c r="X19" s="47">
        <f>SUM($D19:I19)</f>
        <v>1366219</v>
      </c>
      <c r="Y19" s="47">
        <f>SUM($D19:J19)</f>
        <v>1692415</v>
      </c>
      <c r="Z19" s="47">
        <f>SUM($D19:K19)</f>
        <v>2022943</v>
      </c>
      <c r="AA19" s="47">
        <f>SUM($D19:L19)</f>
        <v>2302385</v>
      </c>
      <c r="AB19" s="47">
        <f>SUM($D19:M19)</f>
        <v>2573981</v>
      </c>
      <c r="AC19" s="47">
        <f>SUM($D19:N19)</f>
        <v>2832210</v>
      </c>
      <c r="AD19" s="47">
        <f>SUM($D19:O19)</f>
        <v>3091934</v>
      </c>
    </row>
    <row r="20" spans="1:30" s="62" customFormat="1" ht="15" customHeight="1">
      <c r="A20" s="74" t="s">
        <v>15</v>
      </c>
      <c r="B20" s="76" t="s">
        <v>6</v>
      </c>
      <c r="C20" s="55"/>
      <c r="D20" s="47">
        <f>+RBW!D$78</f>
        <v>193078</v>
      </c>
      <c r="E20" s="47">
        <f>+RBW!E$78</f>
        <v>186737</v>
      </c>
      <c r="F20" s="47">
        <f>+RBW!F$78</f>
        <v>233613</v>
      </c>
      <c r="G20" s="47">
        <f>+RBW!G$78</f>
        <v>272539</v>
      </c>
      <c r="H20" s="47">
        <f>+RBW!H$78</f>
        <v>299098</v>
      </c>
      <c r="I20" s="47">
        <f>+RBW!I$78</f>
        <v>318630</v>
      </c>
      <c r="J20" s="47">
        <f>+RBW!J$78</f>
        <v>405079</v>
      </c>
      <c r="K20" s="47">
        <f>+RBW!K$78</f>
        <v>407615</v>
      </c>
      <c r="L20" s="47">
        <f>+RBW!L$78</f>
        <v>312091</v>
      </c>
      <c r="M20" s="47">
        <f>+RBW!M$78</f>
        <v>292281</v>
      </c>
      <c r="N20" s="47">
        <f>+RBW!N$78</f>
        <v>267374</v>
      </c>
      <c r="O20" s="47">
        <f>+RBW!O$78</f>
        <v>273144</v>
      </c>
      <c r="P20" s="47">
        <f t="shared" si="0"/>
        <v>3461279</v>
      </c>
      <c r="Q20" s="44"/>
      <c r="R20" s="44"/>
      <c r="S20" s="47">
        <f>SUM($D20:D20)</f>
        <v>193078</v>
      </c>
      <c r="T20" s="47">
        <f>SUM($D20:E20)</f>
        <v>379815</v>
      </c>
      <c r="U20" s="47">
        <f>SUM($D20:F20)</f>
        <v>613428</v>
      </c>
      <c r="V20" s="47">
        <f>SUM($D20:G20)</f>
        <v>885967</v>
      </c>
      <c r="W20" s="47">
        <f>SUM($D20:H20)</f>
        <v>1185065</v>
      </c>
      <c r="X20" s="47">
        <f>SUM($D20:I20)</f>
        <v>1503695</v>
      </c>
      <c r="Y20" s="47">
        <f>SUM($D20:J20)</f>
        <v>1908774</v>
      </c>
      <c r="Z20" s="47">
        <f>SUM($D20:K20)</f>
        <v>2316389</v>
      </c>
      <c r="AA20" s="47">
        <f>SUM($D20:L20)</f>
        <v>2628480</v>
      </c>
      <c r="AB20" s="47">
        <f>SUM($D20:M20)</f>
        <v>2920761</v>
      </c>
      <c r="AC20" s="47">
        <f>SUM($D20:N20)</f>
        <v>3188135</v>
      </c>
      <c r="AD20" s="47">
        <f>SUM($D20:O20)</f>
        <v>3461279</v>
      </c>
    </row>
    <row r="21" spans="1:30" s="55" customFormat="1" ht="15" customHeight="1">
      <c r="A21" s="74" t="s">
        <v>18</v>
      </c>
      <c r="B21" s="76" t="s">
        <v>6</v>
      </c>
      <c r="D21" s="47">
        <f>+WPB!D$78</f>
        <v>27084</v>
      </c>
      <c r="E21" s="47">
        <f>+WPB!E$78</f>
        <v>25648</v>
      </c>
      <c r="F21" s="47">
        <f>+WPB!F$78</f>
        <v>31740</v>
      </c>
      <c r="G21" s="47">
        <f>+WPB!G$78</f>
        <v>36398</v>
      </c>
      <c r="H21" s="47">
        <f>+WPB!H$78</f>
        <v>40769</v>
      </c>
      <c r="I21" s="47">
        <f>+WPB!I$78</f>
        <v>41562</v>
      </c>
      <c r="J21" s="47">
        <f>+WPB!J$78</f>
        <v>49667</v>
      </c>
      <c r="K21" s="47">
        <f>+WPB!K$78</f>
        <v>50577</v>
      </c>
      <c r="L21" s="47">
        <f>+WPB!L$78</f>
        <v>46371</v>
      </c>
      <c r="M21" s="47">
        <f>+WPB!M$78</f>
        <v>43530</v>
      </c>
      <c r="N21" s="47">
        <f>+WPB!N$78</f>
        <v>40615</v>
      </c>
      <c r="O21" s="47">
        <f>+WPB!O$78</f>
        <v>42324</v>
      </c>
      <c r="P21" s="47">
        <f t="shared" si="0"/>
        <v>476285</v>
      </c>
      <c r="Q21" s="59"/>
      <c r="R21" s="59"/>
      <c r="S21" s="47">
        <f>SUM($D21:D21)</f>
        <v>27084</v>
      </c>
      <c r="T21" s="47">
        <f>SUM($D21:E21)</f>
        <v>52732</v>
      </c>
      <c r="U21" s="47">
        <f>SUM($D21:F21)</f>
        <v>84472</v>
      </c>
      <c r="V21" s="47">
        <f>SUM($D21:G21)</f>
        <v>120870</v>
      </c>
      <c r="W21" s="47">
        <f>SUM($D21:H21)</f>
        <v>161639</v>
      </c>
      <c r="X21" s="47">
        <f>SUM($D21:I21)</f>
        <v>203201</v>
      </c>
      <c r="Y21" s="47">
        <f>SUM($D21:J21)</f>
        <v>252868</v>
      </c>
      <c r="Z21" s="47">
        <f>SUM($D21:K21)</f>
        <v>303445</v>
      </c>
      <c r="AA21" s="47">
        <f>SUM($D21:L21)</f>
        <v>349816</v>
      </c>
      <c r="AB21" s="47">
        <f>SUM($D21:M21)</f>
        <v>393346</v>
      </c>
      <c r="AC21" s="47">
        <f>SUM($D21:N21)</f>
        <v>433961</v>
      </c>
      <c r="AD21" s="47">
        <f>SUM($D21:O21)</f>
        <v>476285</v>
      </c>
    </row>
    <row r="22" spans="1:30" s="55" customFormat="1" ht="15" customHeight="1">
      <c r="A22" s="74"/>
      <c r="B22" s="79" t="s">
        <v>9</v>
      </c>
      <c r="D22" s="56">
        <f t="shared" ref="D22:P22" si="1">SUM(D11:D21)</f>
        <v>1965764</v>
      </c>
      <c r="E22" s="56">
        <f t="shared" si="1"/>
        <v>1844296</v>
      </c>
      <c r="F22" s="56">
        <f t="shared" si="1"/>
        <v>2308344</v>
      </c>
      <c r="G22" s="56">
        <f t="shared" si="1"/>
        <v>2443328</v>
      </c>
      <c r="H22" s="56">
        <f t="shared" si="1"/>
        <v>2605128</v>
      </c>
      <c r="I22" s="56">
        <f t="shared" si="1"/>
        <v>2669036</v>
      </c>
      <c r="J22" s="56">
        <f t="shared" si="1"/>
        <v>3165915</v>
      </c>
      <c r="K22" s="56">
        <f t="shared" si="1"/>
        <v>3200876</v>
      </c>
      <c r="L22" s="56">
        <f t="shared" si="1"/>
        <v>2649017</v>
      </c>
      <c r="M22" s="56">
        <f t="shared" si="1"/>
        <v>2587950</v>
      </c>
      <c r="N22" s="56">
        <f t="shared" si="1"/>
        <v>2414206</v>
      </c>
      <c r="O22" s="56">
        <f t="shared" si="1"/>
        <v>2440684</v>
      </c>
      <c r="P22" s="56">
        <f t="shared" si="1"/>
        <v>30294544</v>
      </c>
      <c r="Q22" s="60"/>
      <c r="R22" s="60"/>
      <c r="S22" s="47">
        <f>SUM($D22:D22)</f>
        <v>1965764</v>
      </c>
      <c r="T22" s="47">
        <f>SUM($D22:E22)</f>
        <v>3810060</v>
      </c>
      <c r="U22" s="47">
        <f>SUM($D22:F22)</f>
        <v>6118404</v>
      </c>
      <c r="V22" s="47">
        <f>SUM($D22:G22)</f>
        <v>8561732</v>
      </c>
      <c r="W22" s="47">
        <f>SUM($D22:H22)</f>
        <v>11166860</v>
      </c>
      <c r="X22" s="47">
        <f>SUM($D22:I22)</f>
        <v>13835896</v>
      </c>
      <c r="Y22" s="47">
        <f>SUM($D22:J22)</f>
        <v>17001811</v>
      </c>
      <c r="Z22" s="47">
        <f>SUM($D22:K22)</f>
        <v>20202687</v>
      </c>
      <c r="AA22" s="47">
        <f>SUM($D22:L22)</f>
        <v>22851704</v>
      </c>
      <c r="AB22" s="47">
        <f>SUM($D22:M22)</f>
        <v>25439654</v>
      </c>
      <c r="AC22" s="47">
        <f>SUM($D22:N22)</f>
        <v>27853860</v>
      </c>
      <c r="AD22" s="47">
        <f>SUM($D22:O22)</f>
        <v>30294544</v>
      </c>
    </row>
    <row r="23" spans="1:30" s="62" customFormat="1" ht="15" customHeight="1">
      <c r="A23" s="42"/>
      <c r="B23" s="78"/>
      <c r="C23" s="44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4"/>
      <c r="R23" s="44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</row>
    <row r="24" spans="1:30" s="55" customFormat="1" ht="15" customHeight="1">
      <c r="A24" s="74" t="s">
        <v>5</v>
      </c>
      <c r="B24" s="76" t="s">
        <v>69</v>
      </c>
      <c r="C24" s="46"/>
      <c r="D24" s="47">
        <f>+AMB!D$92</f>
        <v>219037</v>
      </c>
      <c r="E24" s="47">
        <f>+AMB!E$92</f>
        <v>200857</v>
      </c>
      <c r="F24" s="47">
        <f>+AMB!F$92</f>
        <v>242765</v>
      </c>
      <c r="G24" s="47">
        <f>+AMB!G$92</f>
        <v>205726</v>
      </c>
      <c r="H24" s="47">
        <f>+AMB!H$92</f>
        <v>216469</v>
      </c>
      <c r="I24" s="47">
        <f>+AMB!I$92</f>
        <v>227678</v>
      </c>
      <c r="J24" s="47">
        <f>+AMB!J$92</f>
        <v>185108</v>
      </c>
      <c r="K24" s="47">
        <f>+AMB!K$92</f>
        <v>235849</v>
      </c>
      <c r="L24" s="47">
        <f>+AMB!L$92</f>
        <v>226719</v>
      </c>
      <c r="M24" s="47">
        <f>+AMB!M$92</f>
        <v>224792</v>
      </c>
      <c r="N24" s="47">
        <f>+AMB!N$92</f>
        <v>227449</v>
      </c>
      <c r="O24" s="47">
        <f>+AMB!O$92</f>
        <v>202539</v>
      </c>
      <c r="P24" s="47">
        <f t="shared" ref="P24:P34" si="2">SUM(D24:O24)</f>
        <v>2614988</v>
      </c>
      <c r="Q24" s="59"/>
      <c r="R24" s="59"/>
      <c r="S24" s="47">
        <f>SUM($D24:D24)</f>
        <v>219037</v>
      </c>
      <c r="T24" s="47">
        <f>SUM($D24:E24)</f>
        <v>419894</v>
      </c>
      <c r="U24" s="47">
        <f>SUM($D24:F24)</f>
        <v>662659</v>
      </c>
      <c r="V24" s="47">
        <f>SUM($D24:G24)</f>
        <v>868385</v>
      </c>
      <c r="W24" s="47">
        <f>SUM($D24:H24)</f>
        <v>1084854</v>
      </c>
      <c r="X24" s="47">
        <f>SUM($D24:I24)</f>
        <v>1312532</v>
      </c>
      <c r="Y24" s="47">
        <f>SUM($D24:J24)</f>
        <v>1497640</v>
      </c>
      <c r="Z24" s="47">
        <f>SUM($D24:K24)</f>
        <v>1733489</v>
      </c>
      <c r="AA24" s="47">
        <f>SUM($D24:L24)</f>
        <v>1960208</v>
      </c>
      <c r="AB24" s="47">
        <f>SUM($D24:M24)</f>
        <v>2185000</v>
      </c>
      <c r="AC24" s="47">
        <f>SUM($D24:N24)</f>
        <v>2412449</v>
      </c>
      <c r="AD24" s="47">
        <f>SUM($D24:O24)</f>
        <v>2614988</v>
      </c>
    </row>
    <row r="25" spans="1:30" s="55" customFormat="1" ht="15" customHeight="1">
      <c r="A25" s="74" t="s">
        <v>10</v>
      </c>
      <c r="B25" s="76" t="s">
        <v>69</v>
      </c>
      <c r="D25" s="47">
        <f>+BWB!D$92</f>
        <v>111695</v>
      </c>
      <c r="E25" s="47">
        <f>+BWB!E$92</f>
        <v>106430</v>
      </c>
      <c r="F25" s="47">
        <f>+BWB!F$92</f>
        <v>130924</v>
      </c>
      <c r="G25" s="47">
        <f>+BWB!G$92</f>
        <v>121300</v>
      </c>
      <c r="H25" s="47">
        <f>+BWB!H$92</f>
        <v>126399</v>
      </c>
      <c r="I25" s="47">
        <f>+BWB!I$92</f>
        <v>130100</v>
      </c>
      <c r="J25" s="47">
        <f>+BWB!J$92</f>
        <v>113316</v>
      </c>
      <c r="K25" s="47">
        <f>+BWB!K$92</f>
        <v>131657</v>
      </c>
      <c r="L25" s="47">
        <f>+BWB!L$92</f>
        <v>122419</v>
      </c>
      <c r="M25" s="47">
        <f>+BWB!M$92</f>
        <v>125123</v>
      </c>
      <c r="N25" s="47">
        <f>+BWB!N$92</f>
        <v>120957</v>
      </c>
      <c r="O25" s="47">
        <f>+BWB!O$92</f>
        <v>108637</v>
      </c>
      <c r="P25" s="47">
        <f t="shared" si="2"/>
        <v>1448957</v>
      </c>
      <c r="Q25" s="60"/>
      <c r="R25" s="60"/>
      <c r="S25" s="47">
        <f>SUM($D25:D25)</f>
        <v>111695</v>
      </c>
      <c r="T25" s="47">
        <f>SUM($D25:E25)</f>
        <v>218125</v>
      </c>
      <c r="U25" s="47">
        <f>SUM($D25:F25)</f>
        <v>349049</v>
      </c>
      <c r="V25" s="47">
        <f>SUM($D25:G25)</f>
        <v>470349</v>
      </c>
      <c r="W25" s="47">
        <f>SUM($D25:H25)</f>
        <v>596748</v>
      </c>
      <c r="X25" s="47">
        <f>SUM($D25:I25)</f>
        <v>726848</v>
      </c>
      <c r="Y25" s="47">
        <f>SUM($D25:J25)</f>
        <v>840164</v>
      </c>
      <c r="Z25" s="47">
        <f>SUM($D25:K25)</f>
        <v>971821</v>
      </c>
      <c r="AA25" s="47">
        <f>SUM($D25:L25)</f>
        <v>1094240</v>
      </c>
      <c r="AB25" s="47">
        <f>SUM($D25:M25)</f>
        <v>1219363</v>
      </c>
      <c r="AC25" s="47">
        <f>SUM($D25:N25)</f>
        <v>1340320</v>
      </c>
      <c r="AD25" s="47">
        <f>SUM($D25:O25)</f>
        <v>1448957</v>
      </c>
    </row>
    <row r="26" spans="1:30" s="55" customFormat="1" ht="15" customHeight="1">
      <c r="A26" s="74" t="s">
        <v>11</v>
      </c>
      <c r="B26" s="76" t="s">
        <v>69</v>
      </c>
      <c r="D26" s="47">
        <f>+DWT!D$92</f>
        <v>4232</v>
      </c>
      <c r="E26" s="47">
        <f>+DWT!E$92</f>
        <v>4925</v>
      </c>
      <c r="F26" s="47">
        <f>+DWT!F$92</f>
        <v>5135</v>
      </c>
      <c r="G26" s="47">
        <f>+DWT!G$92</f>
        <v>3625</v>
      </c>
      <c r="H26" s="47">
        <f>+DWT!H$92</f>
        <v>3277</v>
      </c>
      <c r="I26" s="47">
        <f>+DWT!I$92</f>
        <v>3348</v>
      </c>
      <c r="J26" s="47">
        <f>+DWT!J$92</f>
        <v>2867</v>
      </c>
      <c r="K26" s="47">
        <f>+DWT!K$92</f>
        <v>3622</v>
      </c>
      <c r="L26" s="47">
        <f>+DWT!L$92</f>
        <v>3382</v>
      </c>
      <c r="M26" s="47">
        <f>+DWT!M$92</f>
        <v>3433</v>
      </c>
      <c r="N26" s="47">
        <f>+DWT!N$92</f>
        <v>3068</v>
      </c>
      <c r="O26" s="47">
        <f>+DWT!O$92</f>
        <v>2676</v>
      </c>
      <c r="P26" s="47">
        <f t="shared" si="2"/>
        <v>43590</v>
      </c>
      <c r="Q26" s="60"/>
      <c r="R26" s="60"/>
      <c r="S26" s="47">
        <f>SUM($D26:D26)</f>
        <v>4232</v>
      </c>
      <c r="T26" s="47">
        <f>SUM($D26:E26)</f>
        <v>9157</v>
      </c>
      <c r="U26" s="47">
        <f>SUM($D26:F26)</f>
        <v>14292</v>
      </c>
      <c r="V26" s="47">
        <f>SUM($D26:G26)</f>
        <v>17917</v>
      </c>
      <c r="W26" s="47">
        <f>SUM($D26:H26)</f>
        <v>21194</v>
      </c>
      <c r="X26" s="47">
        <f>SUM($D26:I26)</f>
        <v>24542</v>
      </c>
      <c r="Y26" s="47">
        <f>SUM($D26:J26)</f>
        <v>27409</v>
      </c>
      <c r="Z26" s="47">
        <f>SUM($D26:K26)</f>
        <v>31031</v>
      </c>
      <c r="AA26" s="47">
        <f>SUM($D26:L26)</f>
        <v>34413</v>
      </c>
      <c r="AB26" s="47">
        <f>SUM($D26:M26)</f>
        <v>37846</v>
      </c>
      <c r="AC26" s="47">
        <f>SUM($D26:N26)</f>
        <v>40914</v>
      </c>
      <c r="AD26" s="47">
        <f>SUM($D26:O26)</f>
        <v>43590</v>
      </c>
    </row>
    <row r="27" spans="1:30" s="55" customFormat="1" ht="15" customHeight="1">
      <c r="A27" s="74" t="s">
        <v>13</v>
      </c>
      <c r="B27" s="76" t="s">
        <v>69</v>
      </c>
      <c r="D27" s="47">
        <f>+OGB!D$92</f>
        <v>6141</v>
      </c>
      <c r="E27" s="47">
        <f>+OGB!E$92</f>
        <v>5601</v>
      </c>
      <c r="F27" s="47">
        <f>+OGB!F$92</f>
        <v>6233</v>
      </c>
      <c r="G27" s="47">
        <f>+OGB!G$92</f>
        <v>6067</v>
      </c>
      <c r="H27" s="47">
        <f>+OGB!H$92</f>
        <v>5963</v>
      </c>
      <c r="I27" s="47">
        <f>+OGB!I$92</f>
        <v>6298</v>
      </c>
      <c r="J27" s="47">
        <f>+OGB!J$92</f>
        <v>6001</v>
      </c>
      <c r="K27" s="47">
        <f>+OGB!K$92</f>
        <v>6452</v>
      </c>
      <c r="L27" s="47">
        <f>+OGB!L$92</f>
        <v>6121</v>
      </c>
      <c r="M27" s="47">
        <f>+OGB!M$92</f>
        <v>6101</v>
      </c>
      <c r="N27" s="47">
        <f>+OGB!N$92</f>
        <v>5844</v>
      </c>
      <c r="O27" s="47">
        <f>+OGB!O$92</f>
        <v>5457</v>
      </c>
      <c r="P27" s="47">
        <f t="shared" si="2"/>
        <v>72279</v>
      </c>
      <c r="Q27" s="60"/>
      <c r="R27" s="60"/>
      <c r="S27" s="47">
        <f>SUM($D27:D27)</f>
        <v>6141</v>
      </c>
      <c r="T27" s="47">
        <f>SUM($D27:E27)</f>
        <v>11742</v>
      </c>
      <c r="U27" s="47">
        <f>SUM($D27:F27)</f>
        <v>17975</v>
      </c>
      <c r="V27" s="47">
        <f>SUM($D27:G27)</f>
        <v>24042</v>
      </c>
      <c r="W27" s="47">
        <f>SUM($D27:H27)</f>
        <v>30005</v>
      </c>
      <c r="X27" s="47">
        <f>SUM($D27:I27)</f>
        <v>36303</v>
      </c>
      <c r="Y27" s="47">
        <f>SUM($D27:J27)</f>
        <v>42304</v>
      </c>
      <c r="Z27" s="47">
        <f>SUM($D27:K27)</f>
        <v>48756</v>
      </c>
      <c r="AA27" s="47">
        <f>SUM($D27:L27)</f>
        <v>54877</v>
      </c>
      <c r="AB27" s="47">
        <f>SUM($D27:M27)</f>
        <v>60978</v>
      </c>
      <c r="AC27" s="47">
        <f>SUM($D27:N27)</f>
        <v>66822</v>
      </c>
      <c r="AD27" s="47">
        <f>SUM($D27:O27)</f>
        <v>72279</v>
      </c>
    </row>
    <row r="28" spans="1:30" s="62" customFormat="1" ht="15" customHeight="1">
      <c r="A28" s="74" t="s">
        <v>14</v>
      </c>
      <c r="B28" s="76" t="s">
        <v>69</v>
      </c>
      <c r="C28" s="55"/>
      <c r="D28" s="47">
        <f>+PB!D$92</f>
        <v>96938</v>
      </c>
      <c r="E28" s="47">
        <f>+PB!E$92</f>
        <v>95153</v>
      </c>
      <c r="F28" s="47">
        <f>+PB!F$92</f>
        <v>114026</v>
      </c>
      <c r="G28" s="47">
        <f>+PB!G$92</f>
        <v>102940</v>
      </c>
      <c r="H28" s="47">
        <f>+PB!H$92</f>
        <v>107147</v>
      </c>
      <c r="I28" s="47">
        <f>+PB!I$92</f>
        <v>111970</v>
      </c>
      <c r="J28" s="47">
        <f>+PB!J$92</f>
        <v>97612</v>
      </c>
      <c r="K28" s="47">
        <f>+PB!K$92</f>
        <v>111239</v>
      </c>
      <c r="L28" s="47">
        <f>+PB!L$92</f>
        <v>108022</v>
      </c>
      <c r="M28" s="47">
        <f>+PB!M$92</f>
        <v>107200</v>
      </c>
      <c r="N28" s="47">
        <f>+PB!N$92</f>
        <v>105821</v>
      </c>
      <c r="O28" s="47">
        <f>+PB!O$92</f>
        <v>94990</v>
      </c>
      <c r="P28" s="47">
        <f t="shared" si="2"/>
        <v>1253058</v>
      </c>
      <c r="Q28" s="44"/>
      <c r="R28" s="44"/>
      <c r="S28" s="47">
        <f>SUM($D28:D28)</f>
        <v>96938</v>
      </c>
      <c r="T28" s="47">
        <f>SUM($D28:E28)</f>
        <v>192091</v>
      </c>
      <c r="U28" s="47">
        <f>SUM($D28:F28)</f>
        <v>306117</v>
      </c>
      <c r="V28" s="47">
        <f>SUM($D28:G28)</f>
        <v>409057</v>
      </c>
      <c r="W28" s="47">
        <f>SUM($D28:H28)</f>
        <v>516204</v>
      </c>
      <c r="X28" s="47">
        <f>SUM($D28:I28)</f>
        <v>628174</v>
      </c>
      <c r="Y28" s="47">
        <f>SUM($D28:J28)</f>
        <v>725786</v>
      </c>
      <c r="Z28" s="47">
        <f>SUM($D28:K28)</f>
        <v>837025</v>
      </c>
      <c r="AA28" s="47">
        <f>SUM($D28:L28)</f>
        <v>945047</v>
      </c>
      <c r="AB28" s="47">
        <f>SUM($D28:M28)</f>
        <v>1052247</v>
      </c>
      <c r="AC28" s="47">
        <f>SUM($D28:N28)</f>
        <v>1158068</v>
      </c>
      <c r="AD28" s="47">
        <f>SUM($D28:O28)</f>
        <v>1253058</v>
      </c>
    </row>
    <row r="29" spans="1:30" s="55" customFormat="1" ht="15" customHeight="1">
      <c r="A29" s="74" t="s">
        <v>78</v>
      </c>
      <c r="B29" s="76" t="s">
        <v>69</v>
      </c>
      <c r="D29" s="47">
        <f>+IBA!D$92</f>
        <v>7521</v>
      </c>
      <c r="E29" s="47">
        <f>+IBA!E$92</f>
        <v>7710</v>
      </c>
      <c r="F29" s="47">
        <f>+IBA!F$92</f>
        <v>9511</v>
      </c>
      <c r="G29" s="47">
        <f>+IBA!G$92</f>
        <v>8292</v>
      </c>
      <c r="H29" s="47">
        <f>+IBA!H$92</f>
        <v>8143</v>
      </c>
      <c r="I29" s="47">
        <f>+IBA!I$92</f>
        <v>7927</v>
      </c>
      <c r="J29" s="47">
        <f>+IBA!J$92</f>
        <v>7434</v>
      </c>
      <c r="K29" s="47">
        <f>+IBA!K$92</f>
        <v>7805</v>
      </c>
      <c r="L29" s="47">
        <f>+IBA!L$92</f>
        <v>8159</v>
      </c>
      <c r="M29" s="47">
        <f>+IBA!M$92</f>
        <v>8278</v>
      </c>
      <c r="N29" s="47">
        <f>+IBA!N$92</f>
        <v>7894</v>
      </c>
      <c r="O29" s="47">
        <f>+IBA!O$92</f>
        <v>7226</v>
      </c>
      <c r="P29" s="47">
        <f t="shared" si="2"/>
        <v>95900</v>
      </c>
      <c r="Q29" s="59"/>
      <c r="R29" s="59"/>
      <c r="S29" s="47">
        <f>SUM($D29:D29)</f>
        <v>7521</v>
      </c>
      <c r="T29" s="47">
        <f>SUM($D29:E29)</f>
        <v>15231</v>
      </c>
      <c r="U29" s="47">
        <f>SUM($D29:F29)</f>
        <v>24742</v>
      </c>
      <c r="V29" s="47">
        <f>SUM($D29:G29)</f>
        <v>33034</v>
      </c>
      <c r="W29" s="47">
        <f>SUM($D29:H29)</f>
        <v>41177</v>
      </c>
      <c r="X29" s="47">
        <f>SUM($D29:I29)</f>
        <v>49104</v>
      </c>
      <c r="Y29" s="47">
        <f>SUM($D29:J29)</f>
        <v>56538</v>
      </c>
      <c r="Z29" s="47">
        <f>SUM($D29:K29)</f>
        <v>64343</v>
      </c>
      <c r="AA29" s="47">
        <f>SUM($D29:L29)</f>
        <v>72502</v>
      </c>
      <c r="AB29" s="47">
        <f>SUM($D29:M29)</f>
        <v>80780</v>
      </c>
      <c r="AC29" s="47">
        <f>SUM($D29:N29)</f>
        <v>88674</v>
      </c>
      <c r="AD29" s="47">
        <f>SUM($D29:O29)</f>
        <v>95900</v>
      </c>
    </row>
    <row r="30" spans="1:30" s="55" customFormat="1" ht="15" customHeight="1">
      <c r="A30" s="74" t="s">
        <v>16</v>
      </c>
      <c r="B30" s="76" t="s">
        <v>69</v>
      </c>
      <c r="D30" s="47">
        <f>+SIBC!D$92</f>
        <v>5207</v>
      </c>
      <c r="E30" s="47">
        <f>+SIBC!E$92</f>
        <v>5059</v>
      </c>
      <c r="F30" s="47">
        <f>+SIBC!F$92</f>
        <v>5454</v>
      </c>
      <c r="G30" s="47">
        <f>+SIBC!G$92</f>
        <v>5285</v>
      </c>
      <c r="H30" s="47">
        <f>+SIBC!H$92</f>
        <v>7250</v>
      </c>
      <c r="I30" s="47">
        <f>+SIBC!I$92</f>
        <v>7816</v>
      </c>
      <c r="J30" s="47">
        <f>+SIBC!J$92</f>
        <v>7603</v>
      </c>
      <c r="K30" s="47">
        <f>+SIBC!K$92</f>
        <v>8695</v>
      </c>
      <c r="L30" s="47">
        <f>+SIBC!L$92</f>
        <v>8427</v>
      </c>
      <c r="M30" s="47">
        <f>+SIBC!M$92</f>
        <v>7168</v>
      </c>
      <c r="N30" s="47">
        <f>+SIBC!N$92</f>
        <v>6248</v>
      </c>
      <c r="O30" s="47">
        <f>+SIBC!O$92</f>
        <v>5280</v>
      </c>
      <c r="P30" s="47">
        <f t="shared" si="2"/>
        <v>79492</v>
      </c>
      <c r="Q30" s="60"/>
      <c r="R30" s="60"/>
      <c r="S30" s="47">
        <f>SUM($D30:D30)</f>
        <v>5207</v>
      </c>
      <c r="T30" s="47">
        <f>SUM($D30:E30)</f>
        <v>10266</v>
      </c>
      <c r="U30" s="47">
        <f>SUM($D30:F30)</f>
        <v>15720</v>
      </c>
      <c r="V30" s="47">
        <f>SUM($D30:G30)</f>
        <v>21005</v>
      </c>
      <c r="W30" s="47">
        <f>SUM($D30:H30)</f>
        <v>28255</v>
      </c>
      <c r="X30" s="47">
        <f>SUM($D30:I30)</f>
        <v>36071</v>
      </c>
      <c r="Y30" s="47">
        <f>SUM($D30:J30)</f>
        <v>43674</v>
      </c>
      <c r="Z30" s="47">
        <f>SUM($D30:K30)</f>
        <v>52369</v>
      </c>
      <c r="AA30" s="47">
        <f>SUM($D30:L30)</f>
        <v>60796</v>
      </c>
      <c r="AB30" s="47">
        <f>SUM($D30:M30)</f>
        <v>67964</v>
      </c>
      <c r="AC30" s="47">
        <f>SUM($D30:N30)</f>
        <v>74212</v>
      </c>
      <c r="AD30" s="47">
        <f>SUM($D30:O30)</f>
        <v>79492</v>
      </c>
    </row>
    <row r="31" spans="1:30" s="55" customFormat="1" ht="15" customHeight="1">
      <c r="A31" s="74" t="s">
        <v>17</v>
      </c>
      <c r="B31" s="76" t="s">
        <v>69</v>
      </c>
      <c r="D31" s="47">
        <f>+TIBA!D$92</f>
        <v>27777</v>
      </c>
      <c r="E31" s="47">
        <f>+TIBA!E$92</f>
        <v>26842</v>
      </c>
      <c r="F31" s="47">
        <f>+TIBA!F$92</f>
        <v>32300</v>
      </c>
      <c r="G31" s="47">
        <f>+TIBA!G$92</f>
        <v>29902</v>
      </c>
      <c r="H31" s="47">
        <f>+TIBA!H$92</f>
        <v>31161</v>
      </c>
      <c r="I31" s="47">
        <f>+TIBA!I$92</f>
        <v>31003</v>
      </c>
      <c r="J31" s="47">
        <f>+TIBA!J$92</f>
        <v>27848</v>
      </c>
      <c r="K31" s="47">
        <f>+TIBA!K$92</f>
        <v>30263</v>
      </c>
      <c r="L31" s="47">
        <f>+TIBA!L$92</f>
        <v>29991</v>
      </c>
      <c r="M31" s="47">
        <f>+TIBA!M$92</f>
        <v>29880</v>
      </c>
      <c r="N31" s="47">
        <f>+TIBA!N$92</f>
        <v>29181</v>
      </c>
      <c r="O31" s="47">
        <f>+TIBA!O$92</f>
        <v>25491</v>
      </c>
      <c r="P31" s="47">
        <f t="shared" si="2"/>
        <v>351639</v>
      </c>
      <c r="Q31" s="60"/>
      <c r="R31" s="60"/>
      <c r="S31" s="47">
        <f>SUM($D31:D31)</f>
        <v>27777</v>
      </c>
      <c r="T31" s="47">
        <f>SUM($D31:E31)</f>
        <v>54619</v>
      </c>
      <c r="U31" s="47">
        <f>SUM($D31:F31)</f>
        <v>86919</v>
      </c>
      <c r="V31" s="47">
        <f>SUM($D31:G31)</f>
        <v>116821</v>
      </c>
      <c r="W31" s="47">
        <f>SUM($D31:H31)</f>
        <v>147982</v>
      </c>
      <c r="X31" s="47">
        <f>SUM($D31:I31)</f>
        <v>178985</v>
      </c>
      <c r="Y31" s="47">
        <f>SUM($D31:J31)</f>
        <v>206833</v>
      </c>
      <c r="Z31" s="47">
        <f>SUM($D31:K31)</f>
        <v>237096</v>
      </c>
      <c r="AA31" s="47">
        <f>SUM($D31:L31)</f>
        <v>267087</v>
      </c>
      <c r="AB31" s="47">
        <f>SUM($D31:M31)</f>
        <v>296967</v>
      </c>
      <c r="AC31" s="47">
        <f>SUM($D31:N31)</f>
        <v>326148</v>
      </c>
      <c r="AD31" s="47">
        <f>SUM($D31:O31)</f>
        <v>351639</v>
      </c>
    </row>
    <row r="32" spans="1:30" s="55" customFormat="1" ht="15" customHeight="1">
      <c r="A32" s="74" t="s">
        <v>12</v>
      </c>
      <c r="B32" s="76" t="s">
        <v>69</v>
      </c>
      <c r="D32" s="47">
        <f>+LQB!D$92</f>
        <v>53102</v>
      </c>
      <c r="E32" s="47">
        <f>+LQB!E$92</f>
        <v>51540</v>
      </c>
      <c r="F32" s="47">
        <f>+LQB!F$92</f>
        <v>62818</v>
      </c>
      <c r="G32" s="47">
        <f>+LQB!G$92</f>
        <v>58094</v>
      </c>
      <c r="H32" s="47">
        <f>+LQB!H$92</f>
        <v>61204</v>
      </c>
      <c r="I32" s="47">
        <f>+LQB!I$92</f>
        <v>63116</v>
      </c>
      <c r="J32" s="47">
        <f>+LQB!J$92</f>
        <v>55942</v>
      </c>
      <c r="K32" s="47">
        <f>+LQB!K$92</f>
        <v>61406</v>
      </c>
      <c r="L32" s="47">
        <f>+LQB!L$92</f>
        <v>60628</v>
      </c>
      <c r="M32" s="47">
        <f>+LQB!M$92</f>
        <v>58528</v>
      </c>
      <c r="N32" s="47">
        <f>+LQB!N$92</f>
        <v>59106</v>
      </c>
      <c r="O32" s="47">
        <f>+LQB!O$92</f>
        <v>53794</v>
      </c>
      <c r="P32" s="47">
        <f t="shared" si="2"/>
        <v>699278</v>
      </c>
      <c r="Q32" s="60"/>
      <c r="R32" s="60"/>
      <c r="S32" s="47">
        <f>SUM($D32:D32)</f>
        <v>53102</v>
      </c>
      <c r="T32" s="47">
        <f>SUM($D32:E32)</f>
        <v>104642</v>
      </c>
      <c r="U32" s="47">
        <f>SUM($D32:F32)</f>
        <v>167460</v>
      </c>
      <c r="V32" s="47">
        <f>SUM($D32:G32)</f>
        <v>225554</v>
      </c>
      <c r="W32" s="47">
        <f>SUM($D32:H32)</f>
        <v>286758</v>
      </c>
      <c r="X32" s="47">
        <f>SUM($D32:I32)</f>
        <v>349874</v>
      </c>
      <c r="Y32" s="47">
        <f>SUM($D32:J32)</f>
        <v>405816</v>
      </c>
      <c r="Z32" s="47">
        <f>SUM($D32:K32)</f>
        <v>467222</v>
      </c>
      <c r="AA32" s="47">
        <f>SUM($D32:L32)</f>
        <v>527850</v>
      </c>
      <c r="AB32" s="47">
        <f>SUM($D32:M32)</f>
        <v>586378</v>
      </c>
      <c r="AC32" s="47">
        <f>SUM($D32:N32)</f>
        <v>645484</v>
      </c>
      <c r="AD32" s="47">
        <f>SUM($D32:O32)</f>
        <v>699278</v>
      </c>
    </row>
    <row r="33" spans="1:30" s="62" customFormat="1" ht="15" customHeight="1">
      <c r="A33" s="74" t="s">
        <v>15</v>
      </c>
      <c r="B33" s="76" t="s">
        <v>69</v>
      </c>
      <c r="C33" s="55"/>
      <c r="D33" s="47">
        <f>+RBW!D$92</f>
        <v>7</v>
      </c>
      <c r="E33" s="47">
        <f>+RBW!E$92</f>
        <v>4</v>
      </c>
      <c r="F33" s="47">
        <f>+RBW!F$92</f>
        <v>9</v>
      </c>
      <c r="G33" s="47">
        <f>+RBW!G$92</f>
        <v>9</v>
      </c>
      <c r="H33" s="47">
        <f>+RBW!H$92</f>
        <v>13</v>
      </c>
      <c r="I33" s="47">
        <f>+RBW!I$92</f>
        <v>13</v>
      </c>
      <c r="J33" s="47">
        <f>+RBW!J$92</f>
        <v>12</v>
      </c>
      <c r="K33" s="47">
        <f>+RBW!K$92</f>
        <v>10</v>
      </c>
      <c r="L33" s="47">
        <f>+RBW!L$92</f>
        <v>16</v>
      </c>
      <c r="M33" s="47">
        <f>+RBW!M$92</f>
        <v>11</v>
      </c>
      <c r="N33" s="47">
        <f>+RBW!N$92</f>
        <v>13</v>
      </c>
      <c r="O33" s="47">
        <f>+RBW!O$92</f>
        <v>13</v>
      </c>
      <c r="P33" s="47">
        <f t="shared" si="2"/>
        <v>130</v>
      </c>
      <c r="Q33" s="44"/>
      <c r="R33" s="44"/>
      <c r="S33" s="47">
        <f>SUM($D33:D33)</f>
        <v>7</v>
      </c>
      <c r="T33" s="47">
        <f>SUM($D33:E33)</f>
        <v>11</v>
      </c>
      <c r="U33" s="47">
        <f>SUM($D33:F33)</f>
        <v>20</v>
      </c>
      <c r="V33" s="47">
        <f>SUM($D33:G33)</f>
        <v>29</v>
      </c>
      <c r="W33" s="47">
        <f>SUM($D33:H33)</f>
        <v>42</v>
      </c>
      <c r="X33" s="47">
        <f>SUM($D33:I33)</f>
        <v>55</v>
      </c>
      <c r="Y33" s="47">
        <f>SUM($D33:J33)</f>
        <v>67</v>
      </c>
      <c r="Z33" s="47">
        <f>SUM($D33:K33)</f>
        <v>77</v>
      </c>
      <c r="AA33" s="47">
        <f>SUM($D33:L33)</f>
        <v>93</v>
      </c>
      <c r="AB33" s="47">
        <f>SUM($D33:M33)</f>
        <v>104</v>
      </c>
      <c r="AC33" s="47">
        <f>SUM($D33:N33)</f>
        <v>117</v>
      </c>
      <c r="AD33" s="47">
        <f>SUM($D33:O33)</f>
        <v>130</v>
      </c>
    </row>
    <row r="34" spans="1:30" s="55" customFormat="1" ht="15" customHeight="1">
      <c r="A34" s="74" t="s">
        <v>18</v>
      </c>
      <c r="B34" s="76" t="s">
        <v>69</v>
      </c>
      <c r="D34" s="47">
        <f>+WPB!D$92</f>
        <v>0</v>
      </c>
      <c r="E34" s="47">
        <f>+WPB!E$92</f>
        <v>0</v>
      </c>
      <c r="F34" s="47">
        <f>+WPB!F$92</f>
        <v>0</v>
      </c>
      <c r="G34" s="47">
        <f>+WPB!G$92</f>
        <v>0</v>
      </c>
      <c r="H34" s="47">
        <f>+WPB!H$92</f>
        <v>0</v>
      </c>
      <c r="I34" s="47">
        <f>+WPB!I$92</f>
        <v>0</v>
      </c>
      <c r="J34" s="47">
        <f>+WPB!J$92</f>
        <v>0</v>
      </c>
      <c r="K34" s="47">
        <f>+WPB!K$92</f>
        <v>0</v>
      </c>
      <c r="L34" s="47">
        <f>+WPB!L$92</f>
        <v>0</v>
      </c>
      <c r="M34" s="47">
        <f>+WPB!M$92</f>
        <v>0</v>
      </c>
      <c r="N34" s="47">
        <f>+WPB!N$92</f>
        <v>0</v>
      </c>
      <c r="O34" s="47">
        <f>+WPB!O$92</f>
        <v>0</v>
      </c>
      <c r="P34" s="47">
        <f t="shared" si="2"/>
        <v>0</v>
      </c>
      <c r="Q34" s="59"/>
      <c r="R34" s="59"/>
      <c r="S34" s="47">
        <f>SUM($D34:D34)</f>
        <v>0</v>
      </c>
      <c r="T34" s="47">
        <f>SUM($D34:E34)</f>
        <v>0</v>
      </c>
      <c r="U34" s="47">
        <f>SUM($D34:F34)</f>
        <v>0</v>
      </c>
      <c r="V34" s="47">
        <f>SUM($D34:G34)</f>
        <v>0</v>
      </c>
      <c r="W34" s="47">
        <f>SUM($D34:H34)</f>
        <v>0</v>
      </c>
      <c r="X34" s="47">
        <f>SUM($D34:I34)</f>
        <v>0</v>
      </c>
      <c r="Y34" s="47">
        <f>SUM($D34:J34)</f>
        <v>0</v>
      </c>
      <c r="Z34" s="47">
        <f>SUM($D34:K34)</f>
        <v>0</v>
      </c>
      <c r="AA34" s="47">
        <f>SUM($D34:L34)</f>
        <v>0</v>
      </c>
      <c r="AB34" s="47">
        <f>SUM($D34:M34)</f>
        <v>0</v>
      </c>
      <c r="AC34" s="47">
        <f>SUM($D34:N34)</f>
        <v>0</v>
      </c>
      <c r="AD34" s="47">
        <f>SUM($D34:O34)</f>
        <v>0</v>
      </c>
    </row>
    <row r="35" spans="1:30" s="55" customFormat="1" ht="15" customHeight="1">
      <c r="A35" s="74"/>
      <c r="B35" s="79" t="s">
        <v>9</v>
      </c>
      <c r="D35" s="56">
        <f t="shared" ref="D35:P35" si="3">SUM(D24:D34)</f>
        <v>531657</v>
      </c>
      <c r="E35" s="56">
        <f t="shared" si="3"/>
        <v>504121</v>
      </c>
      <c r="F35" s="56">
        <f t="shared" si="3"/>
        <v>609175</v>
      </c>
      <c r="G35" s="56">
        <f t="shared" si="3"/>
        <v>541240</v>
      </c>
      <c r="H35" s="56">
        <f t="shared" si="3"/>
        <v>567026</v>
      </c>
      <c r="I35" s="56">
        <f t="shared" si="3"/>
        <v>589269</v>
      </c>
      <c r="J35" s="56">
        <f t="shared" si="3"/>
        <v>503743</v>
      </c>
      <c r="K35" s="56">
        <f t="shared" si="3"/>
        <v>596998</v>
      </c>
      <c r="L35" s="56">
        <f t="shared" si="3"/>
        <v>573884</v>
      </c>
      <c r="M35" s="56">
        <f t="shared" si="3"/>
        <v>570514</v>
      </c>
      <c r="N35" s="56">
        <f t="shared" si="3"/>
        <v>565581</v>
      </c>
      <c r="O35" s="56">
        <f t="shared" si="3"/>
        <v>506103</v>
      </c>
      <c r="P35" s="56">
        <f t="shared" si="3"/>
        <v>6659311</v>
      </c>
      <c r="Q35" s="60"/>
      <c r="R35" s="60"/>
      <c r="S35" s="47">
        <f>SUM($D35:D35)</f>
        <v>531657</v>
      </c>
      <c r="T35" s="47">
        <f>SUM($D35:E35)</f>
        <v>1035778</v>
      </c>
      <c r="U35" s="47">
        <f>SUM($D35:F35)</f>
        <v>1644953</v>
      </c>
      <c r="V35" s="47">
        <f>SUM($D35:G35)</f>
        <v>2186193</v>
      </c>
      <c r="W35" s="47">
        <f>SUM($D35:H35)</f>
        <v>2753219</v>
      </c>
      <c r="X35" s="47">
        <f>SUM($D35:I35)</f>
        <v>3342488</v>
      </c>
      <c r="Y35" s="47">
        <f>SUM($D35:J35)</f>
        <v>3846231</v>
      </c>
      <c r="Z35" s="47">
        <f>SUM($D35:K35)</f>
        <v>4443229</v>
      </c>
      <c r="AA35" s="47">
        <f>SUM($D35:L35)</f>
        <v>5017113</v>
      </c>
      <c r="AB35" s="47">
        <f>SUM($D35:M35)</f>
        <v>5587627</v>
      </c>
      <c r="AC35" s="47">
        <f>SUM($D35:N35)</f>
        <v>6153208</v>
      </c>
      <c r="AD35" s="47">
        <f>SUM($D35:O35)</f>
        <v>6659311</v>
      </c>
    </row>
    <row r="36" spans="1:30" s="62" customFormat="1" ht="15" customHeight="1">
      <c r="A36" s="42"/>
      <c r="B36" s="78"/>
      <c r="C36" s="44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4"/>
      <c r="R36" s="44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</row>
    <row r="37" spans="1:30" s="55" customFormat="1" ht="15" customHeight="1">
      <c r="A37" s="74" t="s">
        <v>5</v>
      </c>
      <c r="B37" s="76" t="s">
        <v>8</v>
      </c>
      <c r="C37" s="46"/>
      <c r="D37" s="47">
        <f>+AMB!D$106</f>
        <v>916</v>
      </c>
      <c r="E37" s="47">
        <f>+AMB!E$106</f>
        <v>918</v>
      </c>
      <c r="F37" s="47">
        <f>+AMB!F$106</f>
        <v>1172</v>
      </c>
      <c r="G37" s="47">
        <f>+AMB!G$106</f>
        <v>942</v>
      </c>
      <c r="H37" s="47">
        <f>+AMB!H$106</f>
        <v>1125</v>
      </c>
      <c r="I37" s="47">
        <f>+AMB!I$106</f>
        <v>1033</v>
      </c>
      <c r="J37" s="47">
        <f>+AMB!J$106</f>
        <v>952</v>
      </c>
      <c r="K37" s="47">
        <f>+AMB!K$106</f>
        <v>1096</v>
      </c>
      <c r="L37" s="47">
        <f>+AMB!L$106</f>
        <v>994</v>
      </c>
      <c r="M37" s="47">
        <f>+AMB!M$106</f>
        <v>1044</v>
      </c>
      <c r="N37" s="47">
        <f>+AMB!N$106</f>
        <v>988</v>
      </c>
      <c r="O37" s="47">
        <f>+AMB!O$106</f>
        <v>949</v>
      </c>
      <c r="P37" s="47">
        <f t="shared" ref="P37:P47" si="4">SUM(D37:O37)</f>
        <v>12129</v>
      </c>
      <c r="Q37" s="59"/>
      <c r="R37" s="59"/>
      <c r="S37" s="47">
        <f>SUM($D37:D37)</f>
        <v>916</v>
      </c>
      <c r="T37" s="47">
        <f>SUM($D37:E37)</f>
        <v>1834</v>
      </c>
      <c r="U37" s="47">
        <f>SUM($D37:F37)</f>
        <v>3006</v>
      </c>
      <c r="V37" s="47">
        <f>SUM($D37:G37)</f>
        <v>3948</v>
      </c>
      <c r="W37" s="47">
        <f>SUM($D37:H37)</f>
        <v>5073</v>
      </c>
      <c r="X37" s="47">
        <f>SUM($D37:I37)</f>
        <v>6106</v>
      </c>
      <c r="Y37" s="47">
        <f>SUM($D37:J37)</f>
        <v>7058</v>
      </c>
      <c r="Z37" s="47">
        <f>SUM($D37:K37)</f>
        <v>8154</v>
      </c>
      <c r="AA37" s="47">
        <f>SUM($D37:L37)</f>
        <v>9148</v>
      </c>
      <c r="AB37" s="47">
        <f>SUM($D37:M37)</f>
        <v>10192</v>
      </c>
      <c r="AC37" s="47">
        <f>SUM($D37:N37)</f>
        <v>11180</v>
      </c>
      <c r="AD37" s="47">
        <f>SUM($D37:O37)</f>
        <v>12129</v>
      </c>
    </row>
    <row r="38" spans="1:30" s="55" customFormat="1" ht="15" customHeight="1">
      <c r="A38" s="74" t="s">
        <v>10</v>
      </c>
      <c r="B38" s="76" t="s">
        <v>8</v>
      </c>
      <c r="D38" s="47">
        <f>+BWB!D$105</f>
        <v>345</v>
      </c>
      <c r="E38" s="47">
        <f>+BWB!E$105</f>
        <v>323</v>
      </c>
      <c r="F38" s="47">
        <f>+BWB!F$105</f>
        <v>484</v>
      </c>
      <c r="G38" s="47">
        <f>+BWB!G$105</f>
        <v>480</v>
      </c>
      <c r="H38" s="47">
        <f>+BWB!H$105</f>
        <v>688</v>
      </c>
      <c r="I38" s="47">
        <f>+BWB!I$105</f>
        <v>726</v>
      </c>
      <c r="J38" s="47">
        <f>+BWB!J$105</f>
        <v>575</v>
      </c>
      <c r="K38" s="47">
        <f>+BWB!K$105</f>
        <v>627</v>
      </c>
      <c r="L38" s="47">
        <f>+BWB!L$105</f>
        <v>564</v>
      </c>
      <c r="M38" s="47">
        <f>+BWB!M$105</f>
        <v>610</v>
      </c>
      <c r="N38" s="47">
        <f>+BWB!N$105</f>
        <v>568</v>
      </c>
      <c r="O38" s="47">
        <f>+BWB!O$105</f>
        <v>376</v>
      </c>
      <c r="P38" s="47">
        <f t="shared" si="4"/>
        <v>6366</v>
      </c>
      <c r="Q38" s="60"/>
      <c r="R38" s="60"/>
      <c r="S38" s="47">
        <f>SUM($D38:D38)</f>
        <v>345</v>
      </c>
      <c r="T38" s="47">
        <f>SUM($D38:E38)</f>
        <v>668</v>
      </c>
      <c r="U38" s="47">
        <f>SUM($D38:F38)</f>
        <v>1152</v>
      </c>
      <c r="V38" s="47">
        <f>SUM($D38:G38)</f>
        <v>1632</v>
      </c>
      <c r="W38" s="47">
        <f>SUM($D38:H38)</f>
        <v>2320</v>
      </c>
      <c r="X38" s="47">
        <f>SUM($D38:I38)</f>
        <v>3046</v>
      </c>
      <c r="Y38" s="47">
        <f>SUM($D38:J38)</f>
        <v>3621</v>
      </c>
      <c r="Z38" s="47">
        <f>SUM($D38:K38)</f>
        <v>4248</v>
      </c>
      <c r="AA38" s="47">
        <f>SUM($D38:L38)</f>
        <v>4812</v>
      </c>
      <c r="AB38" s="47">
        <f>SUM($D38:M38)</f>
        <v>5422</v>
      </c>
      <c r="AC38" s="47">
        <f>SUM($D38:N38)</f>
        <v>5990</v>
      </c>
      <c r="AD38" s="47">
        <f>SUM($D38:O38)</f>
        <v>6366</v>
      </c>
    </row>
    <row r="39" spans="1:30" s="55" customFormat="1" ht="15" customHeight="1">
      <c r="A39" s="74" t="s">
        <v>11</v>
      </c>
      <c r="B39" s="76" t="s">
        <v>8</v>
      </c>
      <c r="D39" s="47">
        <f>+DWT!D$106</f>
        <v>4462</v>
      </c>
      <c r="E39" s="47">
        <f>+DWT!E$106</f>
        <v>3734</v>
      </c>
      <c r="F39" s="47">
        <f>+DWT!F$106</f>
        <v>4230</v>
      </c>
      <c r="G39" s="47">
        <f>+DWT!G$106</f>
        <v>4067</v>
      </c>
      <c r="H39" s="47">
        <f>+DWT!H$106</f>
        <v>4238</v>
      </c>
      <c r="I39" s="47">
        <f>+DWT!I$106</f>
        <v>4096</v>
      </c>
      <c r="J39" s="47">
        <f>+DWT!J$106</f>
        <v>4340</v>
      </c>
      <c r="K39" s="47">
        <f>+DWT!K$106</f>
        <v>4250</v>
      </c>
      <c r="L39" s="47">
        <f>+DWT!L$106</f>
        <v>4060</v>
      </c>
      <c r="M39" s="47">
        <f>+DWT!M$106</f>
        <v>4272</v>
      </c>
      <c r="N39" s="47">
        <f>+DWT!N$106</f>
        <v>3982</v>
      </c>
      <c r="O39" s="47">
        <f>+DWT!O$106</f>
        <v>3813</v>
      </c>
      <c r="P39" s="47">
        <f t="shared" si="4"/>
        <v>49544</v>
      </c>
      <c r="Q39" s="60"/>
      <c r="R39" s="60"/>
      <c r="S39" s="47">
        <f>SUM($D39:D39)</f>
        <v>4462</v>
      </c>
      <c r="T39" s="47">
        <f>SUM($D39:E39)</f>
        <v>8196</v>
      </c>
      <c r="U39" s="47">
        <f>SUM($D39:F39)</f>
        <v>12426</v>
      </c>
      <c r="V39" s="47">
        <f>SUM($D39:G39)</f>
        <v>16493</v>
      </c>
      <c r="W39" s="47">
        <f>SUM($D39:H39)</f>
        <v>20731</v>
      </c>
      <c r="X39" s="47">
        <f>SUM($D39:I39)</f>
        <v>24827</v>
      </c>
      <c r="Y39" s="47">
        <f>SUM($D39:J39)</f>
        <v>29167</v>
      </c>
      <c r="Z39" s="47">
        <f>SUM($D39:K39)</f>
        <v>33417</v>
      </c>
      <c r="AA39" s="47">
        <f>SUM($D39:L39)</f>
        <v>37477</v>
      </c>
      <c r="AB39" s="47">
        <f>SUM($D39:M39)</f>
        <v>41749</v>
      </c>
      <c r="AC39" s="47">
        <f>SUM($D39:N39)</f>
        <v>45731</v>
      </c>
      <c r="AD39" s="47">
        <f>SUM($D39:O39)</f>
        <v>49544</v>
      </c>
    </row>
    <row r="40" spans="1:30" s="55" customFormat="1" ht="15" customHeight="1">
      <c r="A40" s="74" t="s">
        <v>13</v>
      </c>
      <c r="B40" s="76" t="s">
        <v>8</v>
      </c>
      <c r="D40" s="47">
        <f>+OGB!D$111</f>
        <v>12</v>
      </c>
      <c r="E40" s="47">
        <f>+OGB!E$111</f>
        <v>26</v>
      </c>
      <c r="F40" s="47">
        <f>+OGB!F$111</f>
        <v>9</v>
      </c>
      <c r="G40" s="47">
        <f>+OGB!G$111</f>
        <v>14</v>
      </c>
      <c r="H40" s="47">
        <f>+OGB!H$111</f>
        <v>27</v>
      </c>
      <c r="I40" s="47">
        <f>+OGB!I$111</f>
        <v>34</v>
      </c>
      <c r="J40" s="47">
        <f>+OGB!J$111</f>
        <v>18</v>
      </c>
      <c r="K40" s="47">
        <f>+OGB!K$111</f>
        <v>28</v>
      </c>
      <c r="L40" s="47">
        <f>+OGB!L$111</f>
        <v>19</v>
      </c>
      <c r="M40" s="47">
        <f>+OGB!M$111</f>
        <v>20</v>
      </c>
      <c r="N40" s="47">
        <f>+OGB!N$111</f>
        <v>38</v>
      </c>
      <c r="O40" s="47">
        <f>+OGB!O$111</f>
        <v>20</v>
      </c>
      <c r="P40" s="47">
        <f t="shared" si="4"/>
        <v>265</v>
      </c>
      <c r="Q40" s="60"/>
      <c r="R40" s="60"/>
      <c r="S40" s="47">
        <f>SUM($D40:D40)</f>
        <v>12</v>
      </c>
      <c r="T40" s="47">
        <f>SUM($D40:E40)</f>
        <v>38</v>
      </c>
      <c r="U40" s="47">
        <f>SUM($D40:F40)</f>
        <v>47</v>
      </c>
      <c r="V40" s="47">
        <f>SUM($D40:G40)</f>
        <v>61</v>
      </c>
      <c r="W40" s="47">
        <f>SUM($D40:H40)</f>
        <v>88</v>
      </c>
      <c r="X40" s="47">
        <f>SUM($D40:I40)</f>
        <v>122</v>
      </c>
      <c r="Y40" s="47">
        <f>SUM($D40:J40)</f>
        <v>140</v>
      </c>
      <c r="Z40" s="47">
        <f>SUM($D40:K40)</f>
        <v>168</v>
      </c>
      <c r="AA40" s="47">
        <f>SUM($D40:L40)</f>
        <v>187</v>
      </c>
      <c r="AB40" s="47">
        <f>SUM($D40:M40)</f>
        <v>207</v>
      </c>
      <c r="AC40" s="47">
        <f>SUM($D40:N40)</f>
        <v>245</v>
      </c>
      <c r="AD40" s="47">
        <f>SUM($D40:O40)</f>
        <v>265</v>
      </c>
    </row>
    <row r="41" spans="1:30" s="62" customFormat="1" ht="15" customHeight="1">
      <c r="A41" s="74" t="s">
        <v>14</v>
      </c>
      <c r="B41" s="76" t="s">
        <v>8</v>
      </c>
      <c r="C41" s="55"/>
      <c r="D41" s="47">
        <f>+PB!D$106</f>
        <v>2260</v>
      </c>
      <c r="E41" s="47">
        <f>+PB!E$106</f>
        <v>2234</v>
      </c>
      <c r="F41" s="47">
        <f>+PB!F$106</f>
        <v>2334</v>
      </c>
      <c r="G41" s="47">
        <f>+PB!G$106</f>
        <v>2322</v>
      </c>
      <c r="H41" s="47">
        <f>+PB!H$106</f>
        <v>2664</v>
      </c>
      <c r="I41" s="47">
        <f>+PB!I$106</f>
        <v>2350</v>
      </c>
      <c r="J41" s="47">
        <f>+PB!J$106</f>
        <v>2868</v>
      </c>
      <c r="K41" s="47">
        <f>+PB!K$106</f>
        <v>3056</v>
      </c>
      <c r="L41" s="47">
        <f>+PB!L$106</f>
        <v>3096</v>
      </c>
      <c r="M41" s="47">
        <f>+PB!M$106</f>
        <v>3026</v>
      </c>
      <c r="N41" s="47">
        <f>+PB!N$106</f>
        <v>2988</v>
      </c>
      <c r="O41" s="47">
        <f>+PB!O$106</f>
        <v>2678</v>
      </c>
      <c r="P41" s="47">
        <f t="shared" si="4"/>
        <v>31876</v>
      </c>
      <c r="Q41" s="44"/>
      <c r="R41" s="44"/>
      <c r="S41" s="47">
        <f>SUM($D41:D41)</f>
        <v>2260</v>
      </c>
      <c r="T41" s="47">
        <f>SUM($D41:E41)</f>
        <v>4494</v>
      </c>
      <c r="U41" s="47">
        <f>SUM($D41:F41)</f>
        <v>6828</v>
      </c>
      <c r="V41" s="47">
        <f>SUM($D41:G41)</f>
        <v>9150</v>
      </c>
      <c r="W41" s="47">
        <f>SUM($D41:H41)</f>
        <v>11814</v>
      </c>
      <c r="X41" s="47">
        <f>SUM($D41:I41)</f>
        <v>14164</v>
      </c>
      <c r="Y41" s="47">
        <f>SUM($D41:J41)</f>
        <v>17032</v>
      </c>
      <c r="Z41" s="47">
        <f>SUM($D41:K41)</f>
        <v>20088</v>
      </c>
      <c r="AA41" s="47">
        <f>SUM($D41:L41)</f>
        <v>23184</v>
      </c>
      <c r="AB41" s="47">
        <f>SUM($D41:M41)</f>
        <v>26210</v>
      </c>
      <c r="AC41" s="47">
        <f>SUM($D41:N41)</f>
        <v>29198</v>
      </c>
      <c r="AD41" s="47">
        <f>SUM($D41:O41)</f>
        <v>31876</v>
      </c>
    </row>
    <row r="42" spans="1:30" s="55" customFormat="1" ht="15" customHeight="1">
      <c r="A42" s="74" t="s">
        <v>78</v>
      </c>
      <c r="B42" s="76" t="s">
        <v>8</v>
      </c>
      <c r="D42" s="47">
        <f>+IBA!D106</f>
        <v>1104</v>
      </c>
      <c r="E42" s="47">
        <f>+IBA!E106</f>
        <v>1422</v>
      </c>
      <c r="F42" s="47">
        <f>+IBA!F106</f>
        <v>1428</v>
      </c>
      <c r="G42" s="47">
        <f>+IBA!G106</f>
        <v>1464</v>
      </c>
      <c r="H42" s="47">
        <f>+IBA!H106</f>
        <v>4157</v>
      </c>
      <c r="I42" s="47">
        <f>+IBA!I106</f>
        <v>6556</v>
      </c>
      <c r="J42" s="47">
        <f>+IBA!J106</f>
        <v>9338</v>
      </c>
      <c r="K42" s="47">
        <f>+IBA!K106</f>
        <v>9081</v>
      </c>
      <c r="L42" s="47">
        <f>+IBA!L106</f>
        <v>6206</v>
      </c>
      <c r="M42" s="47">
        <f>+IBA!M106</f>
        <v>2958</v>
      </c>
      <c r="N42" s="47">
        <f>+IBA!N106</f>
        <v>1269</v>
      </c>
      <c r="O42" s="47">
        <f>+IBA!O106</f>
        <v>856</v>
      </c>
      <c r="P42" s="47">
        <f t="shared" si="4"/>
        <v>45839</v>
      </c>
      <c r="Q42" s="59"/>
      <c r="R42" s="59"/>
      <c r="S42" s="47">
        <f>SUM($D42:D42)</f>
        <v>1104</v>
      </c>
      <c r="T42" s="47">
        <f>SUM($D42:E42)</f>
        <v>2526</v>
      </c>
      <c r="U42" s="47">
        <f>SUM($D42:F42)</f>
        <v>3954</v>
      </c>
      <c r="V42" s="47">
        <f>SUM($D42:G42)</f>
        <v>5418</v>
      </c>
      <c r="W42" s="47">
        <f>SUM($D42:H42)</f>
        <v>9575</v>
      </c>
      <c r="X42" s="47">
        <f>SUM($D42:I42)</f>
        <v>16131</v>
      </c>
      <c r="Y42" s="47">
        <f>SUM($D42:J42)</f>
        <v>25469</v>
      </c>
      <c r="Z42" s="47">
        <f>SUM($D42:K42)</f>
        <v>34550</v>
      </c>
      <c r="AA42" s="47">
        <f>SUM($D42:L42)</f>
        <v>40756</v>
      </c>
      <c r="AB42" s="47">
        <f>SUM($D42:M42)</f>
        <v>43714</v>
      </c>
      <c r="AC42" s="47">
        <f>SUM($D42:N42)</f>
        <v>44983</v>
      </c>
      <c r="AD42" s="47">
        <f>SUM($D42:O42)</f>
        <v>45839</v>
      </c>
    </row>
    <row r="43" spans="1:30" s="55" customFormat="1" ht="15" customHeight="1">
      <c r="A43" s="74" t="s">
        <v>16</v>
      </c>
      <c r="B43" s="76" t="s">
        <v>8</v>
      </c>
      <c r="D43" s="47">
        <f>+SIBC!D106</f>
        <v>0</v>
      </c>
      <c r="E43" s="47">
        <f>+SIBC!E106</f>
        <v>0</v>
      </c>
      <c r="F43" s="47">
        <f>+SIBC!F106</f>
        <v>0</v>
      </c>
      <c r="G43" s="47">
        <f>+SIBC!G106</f>
        <v>0</v>
      </c>
      <c r="H43" s="47">
        <f>+SIBC!H106</f>
        <v>0</v>
      </c>
      <c r="I43" s="47">
        <f>+SIBC!I106</f>
        <v>0</v>
      </c>
      <c r="J43" s="47">
        <f>+SIBC!J106</f>
        <v>0</v>
      </c>
      <c r="K43" s="47">
        <f>+SIBC!K106</f>
        <v>0</v>
      </c>
      <c r="L43" s="47">
        <f>+SIBC!L106</f>
        <v>0</v>
      </c>
      <c r="M43" s="47">
        <f>+SIBC!M106</f>
        <v>0</v>
      </c>
      <c r="N43" s="47">
        <f>+SIBC!N106</f>
        <v>0</v>
      </c>
      <c r="O43" s="47">
        <f>+SIBC!O106</f>
        <v>0</v>
      </c>
      <c r="P43" s="47">
        <f t="shared" si="4"/>
        <v>0</v>
      </c>
      <c r="Q43" s="60"/>
      <c r="R43" s="60"/>
      <c r="S43" s="47">
        <f>SUM($D43:D43)</f>
        <v>0</v>
      </c>
      <c r="T43" s="47">
        <f>SUM($D43:E43)</f>
        <v>0</v>
      </c>
      <c r="U43" s="47">
        <f>SUM($D43:F43)</f>
        <v>0</v>
      </c>
      <c r="V43" s="47">
        <f>SUM($D43:G43)</f>
        <v>0</v>
      </c>
      <c r="W43" s="47">
        <f>SUM($D43:H43)</f>
        <v>0</v>
      </c>
      <c r="X43" s="47">
        <f>SUM($D43:I43)</f>
        <v>0</v>
      </c>
      <c r="Y43" s="47">
        <f>SUM($D43:J43)</f>
        <v>0</v>
      </c>
      <c r="Z43" s="47">
        <f>SUM($D43:K43)</f>
        <v>0</v>
      </c>
      <c r="AA43" s="47">
        <f>SUM($D43:L43)</f>
        <v>0</v>
      </c>
      <c r="AB43" s="47">
        <f>SUM($D43:M43)</f>
        <v>0</v>
      </c>
      <c r="AC43" s="47">
        <f>SUM($D43:N43)</f>
        <v>0</v>
      </c>
      <c r="AD43" s="47">
        <f>SUM($D43:O43)</f>
        <v>0</v>
      </c>
    </row>
    <row r="44" spans="1:30" s="55" customFormat="1" ht="15" customHeight="1">
      <c r="A44" s="74" t="s">
        <v>17</v>
      </c>
      <c r="B44" s="76" t="s">
        <v>8</v>
      </c>
      <c r="D44" s="47">
        <f>+TIBA!D$106</f>
        <v>0</v>
      </c>
      <c r="E44" s="47">
        <f>+TIBA!E$106</f>
        <v>0</v>
      </c>
      <c r="F44" s="47">
        <f>+TIBA!F$106</f>
        <v>0</v>
      </c>
      <c r="G44" s="47">
        <f>+TIBA!G$106</f>
        <v>0</v>
      </c>
      <c r="H44" s="47">
        <f>+TIBA!H$106</f>
        <v>0</v>
      </c>
      <c r="I44" s="47">
        <f>+TIBA!I$106</f>
        <v>0</v>
      </c>
      <c r="J44" s="47">
        <f>+TIBA!J$106</f>
        <v>0</v>
      </c>
      <c r="K44" s="47">
        <f>+TIBA!K$106</f>
        <v>0</v>
      </c>
      <c r="L44" s="47">
        <f>+TIBA!L$106</f>
        <v>0</v>
      </c>
      <c r="M44" s="47">
        <f>+TIBA!M$106</f>
        <v>0</v>
      </c>
      <c r="N44" s="47">
        <f>+TIBA!N$106</f>
        <v>0</v>
      </c>
      <c r="O44" s="47">
        <f>+TIBA!O$106</f>
        <v>0</v>
      </c>
      <c r="P44" s="47">
        <f t="shared" si="4"/>
        <v>0</v>
      </c>
      <c r="Q44" s="60"/>
      <c r="R44" s="60"/>
      <c r="S44" s="47">
        <f>SUM($D44:D44)</f>
        <v>0</v>
      </c>
      <c r="T44" s="47">
        <f>SUM($D44:E44)</f>
        <v>0</v>
      </c>
      <c r="U44" s="47">
        <f>SUM($D44:F44)</f>
        <v>0</v>
      </c>
      <c r="V44" s="47">
        <f>SUM($D44:G44)</f>
        <v>0</v>
      </c>
      <c r="W44" s="47">
        <f>SUM($D44:H44)</f>
        <v>0</v>
      </c>
      <c r="X44" s="47">
        <f>SUM($D44:I44)</f>
        <v>0</v>
      </c>
      <c r="Y44" s="47">
        <f>SUM($D44:J44)</f>
        <v>0</v>
      </c>
      <c r="Z44" s="47">
        <f>SUM($D44:K44)</f>
        <v>0</v>
      </c>
      <c r="AA44" s="47">
        <f>SUM($D44:L44)</f>
        <v>0</v>
      </c>
      <c r="AB44" s="47">
        <f>SUM($D44:M44)</f>
        <v>0</v>
      </c>
      <c r="AC44" s="47">
        <f>SUM($D44:N44)</f>
        <v>0</v>
      </c>
      <c r="AD44" s="47">
        <f>SUM($D44:O44)</f>
        <v>0</v>
      </c>
    </row>
    <row r="45" spans="1:30" s="55" customFormat="1" ht="15" customHeight="1">
      <c r="A45" s="74" t="s">
        <v>12</v>
      </c>
      <c r="B45" s="76" t="s">
        <v>8</v>
      </c>
      <c r="D45" s="47">
        <f>+LQB!D$106</f>
        <v>228</v>
      </c>
      <c r="E45" s="47">
        <f>+LQB!E$106</f>
        <v>218</v>
      </c>
      <c r="F45" s="47">
        <f>+LQB!F$106</f>
        <v>306</v>
      </c>
      <c r="G45" s="47">
        <f>+LQB!G$106</f>
        <v>444</v>
      </c>
      <c r="H45" s="47">
        <f>+LQB!H$106</f>
        <v>800</v>
      </c>
      <c r="I45" s="47">
        <f>+LQB!I$106</f>
        <v>558</v>
      </c>
      <c r="J45" s="47">
        <f>+LQB!J$106</f>
        <v>884</v>
      </c>
      <c r="K45" s="47">
        <f>+LQB!K$106</f>
        <v>792</v>
      </c>
      <c r="L45" s="47">
        <f>+LQB!L$106</f>
        <v>726</v>
      </c>
      <c r="M45" s="47">
        <f>+LQB!M$106</f>
        <v>764</v>
      </c>
      <c r="N45" s="47">
        <f>+LQB!N$106</f>
        <v>662</v>
      </c>
      <c r="O45" s="47">
        <f>+LQB!O$106</f>
        <v>510</v>
      </c>
      <c r="P45" s="47">
        <f t="shared" si="4"/>
        <v>6892</v>
      </c>
      <c r="Q45" s="60"/>
      <c r="R45" s="60"/>
      <c r="S45" s="47">
        <f>SUM($D45:D45)</f>
        <v>228</v>
      </c>
      <c r="T45" s="47">
        <f>SUM($D45:E45)</f>
        <v>446</v>
      </c>
      <c r="U45" s="47">
        <f>SUM($D45:F45)</f>
        <v>752</v>
      </c>
      <c r="V45" s="47">
        <f>SUM($D45:G45)</f>
        <v>1196</v>
      </c>
      <c r="W45" s="47">
        <f>SUM($D45:H45)</f>
        <v>1996</v>
      </c>
      <c r="X45" s="47">
        <f>SUM($D45:I45)</f>
        <v>2554</v>
      </c>
      <c r="Y45" s="47">
        <f>SUM($D45:J45)</f>
        <v>3438</v>
      </c>
      <c r="Z45" s="47">
        <f>SUM($D45:K45)</f>
        <v>4230</v>
      </c>
      <c r="AA45" s="47">
        <f>SUM($D45:L45)</f>
        <v>4956</v>
      </c>
      <c r="AB45" s="47">
        <f>SUM($D45:M45)</f>
        <v>5720</v>
      </c>
      <c r="AC45" s="47">
        <f>SUM($D45:N45)</f>
        <v>6382</v>
      </c>
      <c r="AD45" s="47">
        <f>SUM($D45:O45)</f>
        <v>6892</v>
      </c>
    </row>
    <row r="46" spans="1:30" s="62" customFormat="1" ht="15" customHeight="1">
      <c r="A46" s="74" t="s">
        <v>15</v>
      </c>
      <c r="B46" s="76" t="s">
        <v>8</v>
      </c>
      <c r="C46" s="55"/>
      <c r="D46" s="47">
        <f>+RBW!D$106</f>
        <v>748</v>
      </c>
      <c r="E46" s="47">
        <f>+RBW!E$106</f>
        <v>712</v>
      </c>
      <c r="F46" s="47">
        <f>+RBW!F$106</f>
        <v>1038</v>
      </c>
      <c r="G46" s="47">
        <f>+RBW!G$106</f>
        <v>1776</v>
      </c>
      <c r="H46" s="47">
        <f>+RBW!H$106</f>
        <v>3194</v>
      </c>
      <c r="I46" s="47">
        <f>+RBW!I$106</f>
        <v>3702</v>
      </c>
      <c r="J46" s="47">
        <f>+RBW!J$106</f>
        <v>3714</v>
      </c>
      <c r="K46" s="47">
        <f>+RBW!K$106</f>
        <v>3580</v>
      </c>
      <c r="L46" s="47">
        <f>+RBW!L$106</f>
        <v>3704</v>
      </c>
      <c r="M46" s="47">
        <f>+RBW!M$106</f>
        <v>2970</v>
      </c>
      <c r="N46" s="47">
        <f>+RBW!N$106</f>
        <v>1350</v>
      </c>
      <c r="O46" s="47">
        <f>+RBW!O$106</f>
        <v>1090</v>
      </c>
      <c r="P46" s="47">
        <f t="shared" si="4"/>
        <v>27578</v>
      </c>
      <c r="Q46" s="44"/>
      <c r="R46" s="44"/>
      <c r="S46" s="47">
        <f>SUM($D46:D46)</f>
        <v>748</v>
      </c>
      <c r="T46" s="47">
        <f>SUM($D46:E46)</f>
        <v>1460</v>
      </c>
      <c r="U46" s="47">
        <f>SUM($D46:F46)</f>
        <v>2498</v>
      </c>
      <c r="V46" s="47">
        <f>SUM($D46:G46)</f>
        <v>4274</v>
      </c>
      <c r="W46" s="47">
        <f>SUM($D46:H46)</f>
        <v>7468</v>
      </c>
      <c r="X46" s="47">
        <f>SUM($D46:I46)</f>
        <v>11170</v>
      </c>
      <c r="Y46" s="47">
        <f>SUM($D46:J46)</f>
        <v>14884</v>
      </c>
      <c r="Z46" s="47">
        <f>SUM($D46:K46)</f>
        <v>18464</v>
      </c>
      <c r="AA46" s="47">
        <f>SUM($D46:L46)</f>
        <v>22168</v>
      </c>
      <c r="AB46" s="47">
        <f>SUM($D46:M46)</f>
        <v>25138</v>
      </c>
      <c r="AC46" s="47">
        <f>SUM($D46:N46)</f>
        <v>26488</v>
      </c>
      <c r="AD46" s="47">
        <f>SUM($D46:O46)</f>
        <v>27578</v>
      </c>
    </row>
    <row r="47" spans="1:30" s="55" customFormat="1" ht="15" customHeight="1">
      <c r="A47" s="74" t="s">
        <v>18</v>
      </c>
      <c r="B47" s="76" t="s">
        <v>8</v>
      </c>
      <c r="D47" s="47">
        <f>+WPB!D$106</f>
        <v>0</v>
      </c>
      <c r="E47" s="47">
        <f>+WPB!E$106</f>
        <v>0</v>
      </c>
      <c r="F47" s="47">
        <f>+WPB!F$106</f>
        <v>0</v>
      </c>
      <c r="G47" s="47">
        <f>+WPB!G$106</f>
        <v>0</v>
      </c>
      <c r="H47" s="47">
        <f>+WPB!H$106</f>
        <v>0</v>
      </c>
      <c r="I47" s="47">
        <f>+WPB!I$106</f>
        <v>0</v>
      </c>
      <c r="J47" s="47">
        <f>+WPB!J$106</f>
        <v>0</v>
      </c>
      <c r="K47" s="47">
        <f>+WPB!K$106</f>
        <v>0</v>
      </c>
      <c r="L47" s="47">
        <f>+WPB!L$106</f>
        <v>0</v>
      </c>
      <c r="M47" s="47">
        <f>+WPB!M$106</f>
        <v>0</v>
      </c>
      <c r="N47" s="47">
        <f>+WPB!N$106</f>
        <v>0</v>
      </c>
      <c r="O47" s="47">
        <f>+WPB!O$106</f>
        <v>0</v>
      </c>
      <c r="P47" s="47">
        <f t="shared" si="4"/>
        <v>0</v>
      </c>
      <c r="Q47" s="59"/>
      <c r="R47" s="59"/>
      <c r="S47" s="47">
        <f>SUM($D47:D47)</f>
        <v>0</v>
      </c>
      <c r="T47" s="47">
        <f>SUM($D47:E47)</f>
        <v>0</v>
      </c>
      <c r="U47" s="47">
        <f>SUM($D47:F47)</f>
        <v>0</v>
      </c>
      <c r="V47" s="47">
        <f>SUM($D47:G47)</f>
        <v>0</v>
      </c>
      <c r="W47" s="47">
        <f>SUM($D47:H47)</f>
        <v>0</v>
      </c>
      <c r="X47" s="47">
        <f>SUM($D47:I47)</f>
        <v>0</v>
      </c>
      <c r="Y47" s="47">
        <f>SUM($D47:J47)</f>
        <v>0</v>
      </c>
      <c r="Z47" s="47">
        <f>SUM($D47:K47)</f>
        <v>0</v>
      </c>
      <c r="AA47" s="47">
        <f>SUM($D47:L47)</f>
        <v>0</v>
      </c>
      <c r="AB47" s="47">
        <f>SUM($D47:M47)</f>
        <v>0</v>
      </c>
      <c r="AC47" s="47">
        <f>SUM($D47:N47)</f>
        <v>0</v>
      </c>
      <c r="AD47" s="47">
        <f>SUM($D47:O47)</f>
        <v>0</v>
      </c>
    </row>
    <row r="48" spans="1:30" s="55" customFormat="1" ht="15" customHeight="1">
      <c r="A48" s="74"/>
      <c r="B48" s="79" t="s">
        <v>9</v>
      </c>
      <c r="D48" s="56">
        <f t="shared" ref="D48:P48" si="5">SUM(D37:D47)</f>
        <v>10075</v>
      </c>
      <c r="E48" s="56">
        <f t="shared" si="5"/>
        <v>9587</v>
      </c>
      <c r="F48" s="56">
        <f t="shared" si="5"/>
        <v>11001</v>
      </c>
      <c r="G48" s="56">
        <f t="shared" si="5"/>
        <v>11509</v>
      </c>
      <c r="H48" s="56">
        <f t="shared" si="5"/>
        <v>16893</v>
      </c>
      <c r="I48" s="56">
        <f t="shared" si="5"/>
        <v>19055</v>
      </c>
      <c r="J48" s="56">
        <f t="shared" si="5"/>
        <v>22689</v>
      </c>
      <c r="K48" s="56">
        <f t="shared" si="5"/>
        <v>22510</v>
      </c>
      <c r="L48" s="56">
        <f t="shared" si="5"/>
        <v>19369</v>
      </c>
      <c r="M48" s="56">
        <f t="shared" si="5"/>
        <v>15664</v>
      </c>
      <c r="N48" s="56">
        <f t="shared" si="5"/>
        <v>11845</v>
      </c>
      <c r="O48" s="56">
        <f t="shared" si="5"/>
        <v>10292</v>
      </c>
      <c r="P48" s="56">
        <f t="shared" si="5"/>
        <v>180489</v>
      </c>
      <c r="Q48" s="60"/>
      <c r="R48" s="60"/>
      <c r="S48" s="47">
        <f>SUM($D48:D48)</f>
        <v>10075</v>
      </c>
      <c r="T48" s="47">
        <f>SUM($D48:E48)</f>
        <v>19662</v>
      </c>
      <c r="U48" s="47">
        <f>SUM($D48:F48)</f>
        <v>30663</v>
      </c>
      <c r="V48" s="47">
        <f>SUM($D48:G48)</f>
        <v>42172</v>
      </c>
      <c r="W48" s="47">
        <f>SUM($D48:H48)</f>
        <v>59065</v>
      </c>
      <c r="X48" s="47">
        <f>SUM($D48:I48)</f>
        <v>78120</v>
      </c>
      <c r="Y48" s="47">
        <f>SUM($D48:J48)</f>
        <v>100809</v>
      </c>
      <c r="Z48" s="47">
        <f>SUM($D48:K48)</f>
        <v>123319</v>
      </c>
      <c r="AA48" s="47">
        <f>SUM($D48:L48)</f>
        <v>142688</v>
      </c>
      <c r="AB48" s="47">
        <f>SUM($D48:M48)</f>
        <v>158352</v>
      </c>
      <c r="AC48" s="47">
        <f>SUM($D48:N48)</f>
        <v>170197</v>
      </c>
      <c r="AD48" s="47">
        <f>SUM($D48:O48)</f>
        <v>180489</v>
      </c>
    </row>
    <row r="49" spans="1:30" s="62" customFormat="1" ht="15" customHeight="1">
      <c r="A49" s="42"/>
      <c r="B49" s="78"/>
      <c r="C49" s="44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4"/>
      <c r="R49" s="44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</row>
    <row r="50" spans="1:30" s="55" customFormat="1" ht="15" customHeight="1">
      <c r="A50" s="74" t="s">
        <v>5</v>
      </c>
      <c r="B50" s="77" t="s">
        <v>70</v>
      </c>
      <c r="C50" s="46"/>
      <c r="D50" s="47">
        <f t="shared" ref="D50:O50" si="6">SUM(D11+D24+D37)</f>
        <v>559338</v>
      </c>
      <c r="E50" s="47">
        <f t="shared" si="6"/>
        <v>520111</v>
      </c>
      <c r="F50" s="47">
        <f t="shared" si="6"/>
        <v>646035</v>
      </c>
      <c r="G50" s="47">
        <f t="shared" si="6"/>
        <v>598846</v>
      </c>
      <c r="H50" s="47">
        <f t="shared" si="6"/>
        <v>617927</v>
      </c>
      <c r="I50" s="47">
        <f t="shared" si="6"/>
        <v>622718</v>
      </c>
      <c r="J50" s="47">
        <f t="shared" si="6"/>
        <v>609466</v>
      </c>
      <c r="K50" s="47">
        <f t="shared" si="6"/>
        <v>661194</v>
      </c>
      <c r="L50" s="47">
        <f t="shared" si="6"/>
        <v>604045</v>
      </c>
      <c r="M50" s="47">
        <f t="shared" si="6"/>
        <v>626503</v>
      </c>
      <c r="N50" s="47">
        <f t="shared" si="6"/>
        <v>602435</v>
      </c>
      <c r="O50" s="47">
        <f t="shared" si="6"/>
        <v>584298</v>
      </c>
      <c r="P50" s="47">
        <f t="shared" ref="P50:P60" si="7">SUM(D50:O50)</f>
        <v>7252916</v>
      </c>
      <c r="Q50" s="59"/>
      <c r="R50" s="59"/>
      <c r="S50" s="47">
        <f>SUM($D50:D50)</f>
        <v>559338</v>
      </c>
      <c r="T50" s="47">
        <f>SUM($D50:E50)</f>
        <v>1079449</v>
      </c>
      <c r="U50" s="47">
        <f>SUM($D50:F50)</f>
        <v>1725484</v>
      </c>
      <c r="V50" s="47">
        <f>SUM($D50:G50)</f>
        <v>2324330</v>
      </c>
      <c r="W50" s="47">
        <f>SUM($D50:H50)</f>
        <v>2942257</v>
      </c>
      <c r="X50" s="47">
        <f>SUM($D50:I50)</f>
        <v>3564975</v>
      </c>
      <c r="Y50" s="47">
        <f>SUM($D50:J50)</f>
        <v>4174441</v>
      </c>
      <c r="Z50" s="47">
        <f>SUM($D50:K50)</f>
        <v>4835635</v>
      </c>
      <c r="AA50" s="47">
        <f>SUM($D50:L50)</f>
        <v>5439680</v>
      </c>
      <c r="AB50" s="47">
        <f>SUM($D50:M50)</f>
        <v>6066183</v>
      </c>
      <c r="AC50" s="47">
        <f>SUM($D50:N50)</f>
        <v>6668618</v>
      </c>
      <c r="AD50" s="47">
        <f>SUM($D50:O50)</f>
        <v>7252916</v>
      </c>
    </row>
    <row r="51" spans="1:30" s="55" customFormat="1" ht="15" customHeight="1">
      <c r="A51" s="74" t="s">
        <v>10</v>
      </c>
      <c r="B51" s="77" t="s">
        <v>70</v>
      </c>
      <c r="D51" s="47">
        <f t="shared" ref="D51:O51" si="8">SUM(D12+D25+D38)</f>
        <v>336193</v>
      </c>
      <c r="E51" s="47">
        <f t="shared" si="8"/>
        <v>316164</v>
      </c>
      <c r="F51" s="47">
        <f t="shared" si="8"/>
        <v>401721</v>
      </c>
      <c r="G51" s="47">
        <f t="shared" si="8"/>
        <v>418152</v>
      </c>
      <c r="H51" s="47">
        <f t="shared" si="8"/>
        <v>447486</v>
      </c>
      <c r="I51" s="47">
        <f t="shared" si="8"/>
        <v>459530</v>
      </c>
      <c r="J51" s="47">
        <f t="shared" si="8"/>
        <v>507075</v>
      </c>
      <c r="K51" s="47">
        <f t="shared" si="8"/>
        <v>531457</v>
      </c>
      <c r="L51" s="47">
        <f t="shared" si="8"/>
        <v>444956</v>
      </c>
      <c r="M51" s="47">
        <f t="shared" si="8"/>
        <v>439221</v>
      </c>
      <c r="N51" s="47">
        <f t="shared" si="8"/>
        <v>411638</v>
      </c>
      <c r="O51" s="47">
        <f t="shared" si="8"/>
        <v>406486</v>
      </c>
      <c r="P51" s="47">
        <f t="shared" si="7"/>
        <v>5120079</v>
      </c>
      <c r="Q51" s="60"/>
      <c r="R51" s="60"/>
      <c r="S51" s="47">
        <f>SUM($D51:D51)</f>
        <v>336193</v>
      </c>
      <c r="T51" s="47">
        <f>SUM($D51:E51)</f>
        <v>652357</v>
      </c>
      <c r="U51" s="47">
        <f>SUM($D51:F51)</f>
        <v>1054078</v>
      </c>
      <c r="V51" s="47">
        <f>SUM($D51:G51)</f>
        <v>1472230</v>
      </c>
      <c r="W51" s="47">
        <f>SUM($D51:H51)</f>
        <v>1919716</v>
      </c>
      <c r="X51" s="47">
        <f>SUM($D51:I51)</f>
        <v>2379246</v>
      </c>
      <c r="Y51" s="47">
        <f>SUM($D51:J51)</f>
        <v>2886321</v>
      </c>
      <c r="Z51" s="47">
        <f>SUM($D51:K51)</f>
        <v>3417778</v>
      </c>
      <c r="AA51" s="47">
        <f>SUM($D51:L51)</f>
        <v>3862734</v>
      </c>
      <c r="AB51" s="47">
        <f>SUM($D51:M51)</f>
        <v>4301955</v>
      </c>
      <c r="AC51" s="47">
        <f>SUM($D51:N51)</f>
        <v>4713593</v>
      </c>
      <c r="AD51" s="47">
        <f>SUM($D51:O51)</f>
        <v>5120079</v>
      </c>
    </row>
    <row r="52" spans="1:30" s="55" customFormat="1" ht="15" customHeight="1">
      <c r="A52" s="74" t="s">
        <v>11</v>
      </c>
      <c r="B52" s="77" t="s">
        <v>70</v>
      </c>
      <c r="D52" s="47">
        <f t="shared" ref="D52:O52" si="9">SUM(D13+D26+D39)</f>
        <v>290024</v>
      </c>
      <c r="E52" s="47">
        <f t="shared" si="9"/>
        <v>261069</v>
      </c>
      <c r="F52" s="47">
        <f t="shared" si="9"/>
        <v>316777</v>
      </c>
      <c r="G52" s="47">
        <f t="shared" si="9"/>
        <v>314205</v>
      </c>
      <c r="H52" s="47">
        <f t="shared" si="9"/>
        <v>316296</v>
      </c>
      <c r="I52" s="47">
        <f t="shared" si="9"/>
        <v>315685</v>
      </c>
      <c r="J52" s="47">
        <f t="shared" si="9"/>
        <v>327282</v>
      </c>
      <c r="K52" s="47">
        <f t="shared" si="9"/>
        <v>348885</v>
      </c>
      <c r="L52" s="47">
        <f t="shared" si="9"/>
        <v>318744</v>
      </c>
      <c r="M52" s="47">
        <f t="shared" si="9"/>
        <v>332414</v>
      </c>
      <c r="N52" s="47">
        <f t="shared" si="9"/>
        <v>319457</v>
      </c>
      <c r="O52" s="47">
        <f t="shared" si="9"/>
        <v>328931</v>
      </c>
      <c r="P52" s="47">
        <f t="shared" si="7"/>
        <v>3789769</v>
      </c>
      <c r="Q52" s="60"/>
      <c r="R52" s="60"/>
      <c r="S52" s="47">
        <f>SUM($D52:D52)</f>
        <v>290024</v>
      </c>
      <c r="T52" s="47">
        <f>SUM($D52:E52)</f>
        <v>551093</v>
      </c>
      <c r="U52" s="47">
        <f>SUM($D52:F52)</f>
        <v>867870</v>
      </c>
      <c r="V52" s="47">
        <f>SUM($D52:G52)</f>
        <v>1182075</v>
      </c>
      <c r="W52" s="47">
        <f>SUM($D52:H52)</f>
        <v>1498371</v>
      </c>
      <c r="X52" s="47">
        <f>SUM($D52:I52)</f>
        <v>1814056</v>
      </c>
      <c r="Y52" s="47">
        <f>SUM($D52:J52)</f>
        <v>2141338</v>
      </c>
      <c r="Z52" s="47">
        <f>SUM($D52:K52)</f>
        <v>2490223</v>
      </c>
      <c r="AA52" s="47">
        <f>SUM($D52:L52)</f>
        <v>2808967</v>
      </c>
      <c r="AB52" s="47">
        <f>SUM($D52:M52)</f>
        <v>3141381</v>
      </c>
      <c r="AC52" s="47">
        <f>SUM($D52:N52)</f>
        <v>3460838</v>
      </c>
      <c r="AD52" s="47">
        <f>SUM($D52:O52)</f>
        <v>3789769</v>
      </c>
    </row>
    <row r="53" spans="1:30" s="55" customFormat="1" ht="15" customHeight="1">
      <c r="A53" s="74" t="s">
        <v>13</v>
      </c>
      <c r="B53" s="77" t="s">
        <v>70</v>
      </c>
      <c r="D53" s="47">
        <f t="shared" ref="D53:O53" si="10">SUM(D14+D27+D40)</f>
        <v>42306</v>
      </c>
      <c r="E53" s="47">
        <f t="shared" si="10"/>
        <v>40753</v>
      </c>
      <c r="F53" s="47">
        <f t="shared" si="10"/>
        <v>49518</v>
      </c>
      <c r="G53" s="47">
        <f t="shared" si="10"/>
        <v>56569</v>
      </c>
      <c r="H53" s="47">
        <f t="shared" si="10"/>
        <v>60858</v>
      </c>
      <c r="I53" s="47">
        <f t="shared" si="10"/>
        <v>64069</v>
      </c>
      <c r="J53" s="47">
        <f t="shared" si="10"/>
        <v>78514</v>
      </c>
      <c r="K53" s="47">
        <f t="shared" si="10"/>
        <v>78009</v>
      </c>
      <c r="L53" s="47">
        <f t="shared" si="10"/>
        <v>64541</v>
      </c>
      <c r="M53" s="47">
        <f t="shared" si="10"/>
        <v>61201</v>
      </c>
      <c r="N53" s="47">
        <f t="shared" si="10"/>
        <v>57221</v>
      </c>
      <c r="O53" s="47">
        <f t="shared" si="10"/>
        <v>58218</v>
      </c>
      <c r="P53" s="47">
        <f t="shared" si="7"/>
        <v>711777</v>
      </c>
      <c r="Q53" s="60"/>
      <c r="R53" s="60"/>
      <c r="S53" s="47">
        <f>SUM($D53:D53)</f>
        <v>42306</v>
      </c>
      <c r="T53" s="47">
        <f>SUM($D53:E53)</f>
        <v>83059</v>
      </c>
      <c r="U53" s="47">
        <f>SUM($D53:F53)</f>
        <v>132577</v>
      </c>
      <c r="V53" s="47">
        <f>SUM($D53:G53)</f>
        <v>189146</v>
      </c>
      <c r="W53" s="47">
        <f>SUM($D53:H53)</f>
        <v>250004</v>
      </c>
      <c r="X53" s="47">
        <f>SUM($D53:I53)</f>
        <v>314073</v>
      </c>
      <c r="Y53" s="47">
        <f>SUM($D53:J53)</f>
        <v>392587</v>
      </c>
      <c r="Z53" s="47">
        <f>SUM($D53:K53)</f>
        <v>470596</v>
      </c>
      <c r="AA53" s="47">
        <f>SUM($D53:L53)</f>
        <v>535137</v>
      </c>
      <c r="AB53" s="47">
        <f>SUM($D53:M53)</f>
        <v>596338</v>
      </c>
      <c r="AC53" s="47">
        <f>SUM($D53:N53)</f>
        <v>653559</v>
      </c>
      <c r="AD53" s="47">
        <f>SUM($D53:O53)</f>
        <v>711777</v>
      </c>
    </row>
    <row r="54" spans="1:30" s="62" customFormat="1" ht="15" customHeight="1">
      <c r="A54" s="74" t="s">
        <v>14</v>
      </c>
      <c r="B54" s="77" t="s">
        <v>70</v>
      </c>
      <c r="C54" s="55"/>
      <c r="D54" s="47">
        <f t="shared" ref="D54:O54" si="11">SUM(D15+D28+D41)</f>
        <v>399221</v>
      </c>
      <c r="E54" s="47">
        <f t="shared" si="11"/>
        <v>382373</v>
      </c>
      <c r="F54" s="47">
        <f t="shared" si="11"/>
        <v>471083</v>
      </c>
      <c r="G54" s="47">
        <f t="shared" si="11"/>
        <v>472577</v>
      </c>
      <c r="H54" s="47">
        <f t="shared" si="11"/>
        <v>506315</v>
      </c>
      <c r="I54" s="47">
        <f t="shared" si="11"/>
        <v>536225</v>
      </c>
      <c r="J54" s="47">
        <f t="shared" si="11"/>
        <v>653883</v>
      </c>
      <c r="K54" s="47">
        <f t="shared" si="11"/>
        <v>662904</v>
      </c>
      <c r="L54" s="47">
        <f t="shared" si="11"/>
        <v>529837</v>
      </c>
      <c r="M54" s="47">
        <f t="shared" si="11"/>
        <v>503352</v>
      </c>
      <c r="N54" s="47">
        <f t="shared" si="11"/>
        <v>472861</v>
      </c>
      <c r="O54" s="47">
        <f t="shared" si="11"/>
        <v>466367</v>
      </c>
      <c r="P54" s="47">
        <f t="shared" si="7"/>
        <v>6056998</v>
      </c>
      <c r="Q54" s="44"/>
      <c r="R54" s="44"/>
      <c r="S54" s="47">
        <f>SUM($D54:D54)</f>
        <v>399221</v>
      </c>
      <c r="T54" s="47">
        <f>SUM($D54:E54)</f>
        <v>781594</v>
      </c>
      <c r="U54" s="47">
        <f>SUM($D54:F54)</f>
        <v>1252677</v>
      </c>
      <c r="V54" s="47">
        <f>SUM($D54:G54)</f>
        <v>1725254</v>
      </c>
      <c r="W54" s="47">
        <f>SUM($D54:H54)</f>
        <v>2231569</v>
      </c>
      <c r="X54" s="47">
        <f>SUM($D54:I54)</f>
        <v>2767794</v>
      </c>
      <c r="Y54" s="47">
        <f>SUM($D54:J54)</f>
        <v>3421677</v>
      </c>
      <c r="Z54" s="47">
        <f>SUM($D54:K54)</f>
        <v>4084581</v>
      </c>
      <c r="AA54" s="47">
        <f>SUM($D54:L54)</f>
        <v>4614418</v>
      </c>
      <c r="AB54" s="47">
        <f>SUM($D54:M54)</f>
        <v>5117770</v>
      </c>
      <c r="AC54" s="47">
        <f>SUM($D54:N54)</f>
        <v>5590631</v>
      </c>
      <c r="AD54" s="47">
        <f>SUM($D54:O54)</f>
        <v>6056998</v>
      </c>
    </row>
    <row r="55" spans="1:30" s="55" customFormat="1" ht="15" customHeight="1">
      <c r="A55" s="74" t="s">
        <v>78</v>
      </c>
      <c r="B55" s="77" t="s">
        <v>70</v>
      </c>
      <c r="D55" s="47">
        <f t="shared" ref="D55:O55" si="12">SUM(D16+D29+D42)</f>
        <v>142565</v>
      </c>
      <c r="E55" s="47">
        <f t="shared" si="12"/>
        <v>133542</v>
      </c>
      <c r="F55" s="47">
        <f t="shared" si="12"/>
        <v>153543</v>
      </c>
      <c r="G55" s="47">
        <f t="shared" si="12"/>
        <v>159989</v>
      </c>
      <c r="H55" s="47">
        <f t="shared" si="12"/>
        <v>169691</v>
      </c>
      <c r="I55" s="47">
        <f t="shared" si="12"/>
        <v>175274</v>
      </c>
      <c r="J55" s="47">
        <f t="shared" si="12"/>
        <v>193634</v>
      </c>
      <c r="K55" s="47">
        <f t="shared" si="12"/>
        <v>198364</v>
      </c>
      <c r="L55" s="47">
        <f t="shared" si="12"/>
        <v>177752</v>
      </c>
      <c r="M55" s="47">
        <f t="shared" si="12"/>
        <v>171614</v>
      </c>
      <c r="N55" s="47">
        <f t="shared" si="12"/>
        <v>157577</v>
      </c>
      <c r="O55" s="47">
        <f t="shared" si="12"/>
        <v>164523</v>
      </c>
      <c r="P55" s="47">
        <f t="shared" si="7"/>
        <v>1998068</v>
      </c>
      <c r="Q55" s="59"/>
      <c r="R55" s="59"/>
      <c r="S55" s="47">
        <f>SUM($D55:D55)</f>
        <v>142565</v>
      </c>
      <c r="T55" s="47">
        <f>SUM($D55:E55)</f>
        <v>276107</v>
      </c>
      <c r="U55" s="47">
        <f>SUM($D55:F55)</f>
        <v>429650</v>
      </c>
      <c r="V55" s="47">
        <f>SUM($D55:G55)</f>
        <v>589639</v>
      </c>
      <c r="W55" s="47">
        <f>SUM($D55:H55)</f>
        <v>759330</v>
      </c>
      <c r="X55" s="47">
        <f>SUM($D55:I55)</f>
        <v>934604</v>
      </c>
      <c r="Y55" s="47">
        <f>SUM($D55:J55)</f>
        <v>1128238</v>
      </c>
      <c r="Z55" s="47">
        <f>SUM($D55:K55)</f>
        <v>1326602</v>
      </c>
      <c r="AA55" s="47">
        <f>SUM($D55:L55)</f>
        <v>1504354</v>
      </c>
      <c r="AB55" s="47">
        <f>SUM($D55:M55)</f>
        <v>1675968</v>
      </c>
      <c r="AC55" s="47">
        <f>SUM($D55:N55)</f>
        <v>1833545</v>
      </c>
      <c r="AD55" s="47">
        <f>SUM($D55:O55)</f>
        <v>1998068</v>
      </c>
    </row>
    <row r="56" spans="1:30" s="55" customFormat="1" ht="15" customHeight="1">
      <c r="A56" s="74" t="s">
        <v>16</v>
      </c>
      <c r="B56" s="77" t="s">
        <v>70</v>
      </c>
      <c r="D56" s="47">
        <f t="shared" ref="D56:O56" si="13">SUM(D17+D30+D43)</f>
        <v>181832</v>
      </c>
      <c r="E56" s="47">
        <f t="shared" si="13"/>
        <v>165669</v>
      </c>
      <c r="F56" s="47">
        <f t="shared" si="13"/>
        <v>191856</v>
      </c>
      <c r="G56" s="47">
        <f t="shared" si="13"/>
        <v>197740</v>
      </c>
      <c r="H56" s="47">
        <f t="shared" si="13"/>
        <v>212116</v>
      </c>
      <c r="I56" s="47">
        <f t="shared" si="13"/>
        <v>212105</v>
      </c>
      <c r="J56" s="47">
        <f t="shared" si="13"/>
        <v>208913</v>
      </c>
      <c r="K56" s="47">
        <f t="shared" si="13"/>
        <v>216649</v>
      </c>
      <c r="L56" s="47">
        <f t="shared" si="13"/>
        <v>209005</v>
      </c>
      <c r="M56" s="47">
        <f t="shared" si="13"/>
        <v>202155</v>
      </c>
      <c r="N56" s="47">
        <f t="shared" si="13"/>
        <v>191409</v>
      </c>
      <c r="O56" s="47">
        <f t="shared" si="13"/>
        <v>186747</v>
      </c>
      <c r="P56" s="47">
        <f t="shared" si="7"/>
        <v>2376196</v>
      </c>
      <c r="Q56" s="60"/>
      <c r="R56" s="60"/>
      <c r="S56" s="47">
        <f>SUM($D56:D56)</f>
        <v>181832</v>
      </c>
      <c r="T56" s="47">
        <f>SUM($D56:E56)</f>
        <v>347501</v>
      </c>
      <c r="U56" s="47">
        <f>SUM($D56:F56)</f>
        <v>539357</v>
      </c>
      <c r="V56" s="47">
        <f>SUM($D56:G56)</f>
        <v>737097</v>
      </c>
      <c r="W56" s="47">
        <f>SUM($D56:H56)</f>
        <v>949213</v>
      </c>
      <c r="X56" s="47">
        <f>SUM($D56:I56)</f>
        <v>1161318</v>
      </c>
      <c r="Y56" s="47">
        <f>SUM($D56:J56)</f>
        <v>1370231</v>
      </c>
      <c r="Z56" s="47">
        <f>SUM($D56:K56)</f>
        <v>1586880</v>
      </c>
      <c r="AA56" s="47">
        <f>SUM($D56:L56)</f>
        <v>1795885</v>
      </c>
      <c r="AB56" s="47">
        <f>SUM($D56:M56)</f>
        <v>1998040</v>
      </c>
      <c r="AC56" s="47">
        <f>SUM($D56:N56)</f>
        <v>2189449</v>
      </c>
      <c r="AD56" s="47">
        <f>SUM($D56:O56)</f>
        <v>2376196</v>
      </c>
    </row>
    <row r="57" spans="1:30" s="55" customFormat="1" ht="15" customHeight="1">
      <c r="A57" s="74" t="s">
        <v>17</v>
      </c>
      <c r="B57" s="77" t="s">
        <v>70</v>
      </c>
      <c r="D57" s="47">
        <f t="shared" ref="D57:O57" si="14">SUM(D18+D31+D44)</f>
        <v>107580</v>
      </c>
      <c r="E57" s="47">
        <f t="shared" si="14"/>
        <v>105119</v>
      </c>
      <c r="F57" s="47">
        <f t="shared" si="14"/>
        <v>141407</v>
      </c>
      <c r="G57" s="47">
        <f t="shared" si="14"/>
        <v>159181</v>
      </c>
      <c r="H57" s="47">
        <f t="shared" si="14"/>
        <v>178166</v>
      </c>
      <c r="I57" s="47">
        <f t="shared" si="14"/>
        <v>192217</v>
      </c>
      <c r="J57" s="47">
        <f t="shared" si="14"/>
        <v>272086</v>
      </c>
      <c r="K57" s="47">
        <f t="shared" si="14"/>
        <v>268414</v>
      </c>
      <c r="L57" s="47">
        <f t="shared" si="14"/>
        <v>190412</v>
      </c>
      <c r="M57" s="47">
        <f t="shared" si="14"/>
        <v>167988</v>
      </c>
      <c r="N57" s="47">
        <f t="shared" si="14"/>
        <v>151685</v>
      </c>
      <c r="O57" s="47">
        <f t="shared" si="14"/>
        <v>130910</v>
      </c>
      <c r="P57" s="47">
        <f t="shared" si="7"/>
        <v>2065165</v>
      </c>
      <c r="Q57" s="60"/>
      <c r="R57" s="60"/>
      <c r="S57" s="47">
        <f>SUM($D57:D57)</f>
        <v>107580</v>
      </c>
      <c r="T57" s="47">
        <f>SUM($D57:E57)</f>
        <v>212699</v>
      </c>
      <c r="U57" s="47">
        <f>SUM($D57:F57)</f>
        <v>354106</v>
      </c>
      <c r="V57" s="47">
        <f>SUM($D57:G57)</f>
        <v>513287</v>
      </c>
      <c r="W57" s="47">
        <f>SUM($D57:H57)</f>
        <v>691453</v>
      </c>
      <c r="X57" s="47">
        <f>SUM($D57:I57)</f>
        <v>883670</v>
      </c>
      <c r="Y57" s="47">
        <f>SUM($D57:J57)</f>
        <v>1155756</v>
      </c>
      <c r="Z57" s="47">
        <f>SUM($D57:K57)</f>
        <v>1424170</v>
      </c>
      <c r="AA57" s="47">
        <f>SUM($D57:L57)</f>
        <v>1614582</v>
      </c>
      <c r="AB57" s="47">
        <f>SUM($D57:M57)</f>
        <v>1782570</v>
      </c>
      <c r="AC57" s="47">
        <f>SUM($D57:N57)</f>
        <v>1934255</v>
      </c>
      <c r="AD57" s="47">
        <f>SUM($D57:O57)</f>
        <v>2065165</v>
      </c>
    </row>
    <row r="58" spans="1:30" s="55" customFormat="1" ht="15" customHeight="1">
      <c r="A58" s="74" t="s">
        <v>12</v>
      </c>
      <c r="B58" s="77" t="s">
        <v>70</v>
      </c>
      <c r="D58" s="47">
        <f t="shared" ref="D58:O58" si="15">SUM(D19+D32+D45)</f>
        <v>227520</v>
      </c>
      <c r="E58" s="47">
        <f t="shared" si="15"/>
        <v>220103</v>
      </c>
      <c r="F58" s="47">
        <f t="shared" si="15"/>
        <v>290180</v>
      </c>
      <c r="G58" s="47">
        <f t="shared" si="15"/>
        <v>308096</v>
      </c>
      <c r="H58" s="47">
        <f t="shared" si="15"/>
        <v>337118</v>
      </c>
      <c r="I58" s="47">
        <f t="shared" si="15"/>
        <v>335630</v>
      </c>
      <c r="J58" s="47">
        <f t="shared" si="15"/>
        <v>383022</v>
      </c>
      <c r="K58" s="47">
        <f t="shared" si="15"/>
        <v>392726</v>
      </c>
      <c r="L58" s="47">
        <f t="shared" si="15"/>
        <v>340796</v>
      </c>
      <c r="M58" s="47">
        <f t="shared" si="15"/>
        <v>330888</v>
      </c>
      <c r="N58" s="47">
        <f t="shared" si="15"/>
        <v>317997</v>
      </c>
      <c r="O58" s="47">
        <f t="shared" si="15"/>
        <v>314028</v>
      </c>
      <c r="P58" s="47">
        <f t="shared" si="7"/>
        <v>3798104</v>
      </c>
      <c r="Q58" s="60"/>
      <c r="R58" s="60"/>
      <c r="S58" s="47">
        <f>SUM($D58:D58)</f>
        <v>227520</v>
      </c>
      <c r="T58" s="47">
        <f>SUM($D58:E58)</f>
        <v>447623</v>
      </c>
      <c r="U58" s="47">
        <f>SUM($D58:F58)</f>
        <v>737803</v>
      </c>
      <c r="V58" s="47">
        <f>SUM($D58:G58)</f>
        <v>1045899</v>
      </c>
      <c r="W58" s="47">
        <f>SUM($D58:H58)</f>
        <v>1383017</v>
      </c>
      <c r="X58" s="47">
        <f>SUM($D58:I58)</f>
        <v>1718647</v>
      </c>
      <c r="Y58" s="47">
        <f>SUM($D58:J58)</f>
        <v>2101669</v>
      </c>
      <c r="Z58" s="47">
        <f>SUM($D58:K58)</f>
        <v>2494395</v>
      </c>
      <c r="AA58" s="47">
        <f>SUM($D58:L58)</f>
        <v>2835191</v>
      </c>
      <c r="AB58" s="47">
        <f>SUM($D58:M58)</f>
        <v>3166079</v>
      </c>
      <c r="AC58" s="47">
        <f>SUM($D58:N58)</f>
        <v>3484076</v>
      </c>
      <c r="AD58" s="47">
        <f>SUM($D58:O58)</f>
        <v>3798104</v>
      </c>
    </row>
    <row r="59" spans="1:30" s="62" customFormat="1" ht="15" customHeight="1">
      <c r="A59" s="74" t="s">
        <v>15</v>
      </c>
      <c r="B59" s="77" t="s">
        <v>70</v>
      </c>
      <c r="C59" s="55"/>
      <c r="D59" s="47">
        <f t="shared" ref="D59:O59" si="16">SUM(D20+D33+D46)</f>
        <v>193833</v>
      </c>
      <c r="E59" s="47">
        <f t="shared" si="16"/>
        <v>187453</v>
      </c>
      <c r="F59" s="47">
        <f t="shared" si="16"/>
        <v>234660</v>
      </c>
      <c r="G59" s="47">
        <f t="shared" si="16"/>
        <v>274324</v>
      </c>
      <c r="H59" s="47">
        <f t="shared" si="16"/>
        <v>302305</v>
      </c>
      <c r="I59" s="47">
        <f t="shared" si="16"/>
        <v>322345</v>
      </c>
      <c r="J59" s="47">
        <f t="shared" si="16"/>
        <v>408805</v>
      </c>
      <c r="K59" s="47">
        <f t="shared" si="16"/>
        <v>411205</v>
      </c>
      <c r="L59" s="47">
        <f t="shared" si="16"/>
        <v>315811</v>
      </c>
      <c r="M59" s="47">
        <f t="shared" si="16"/>
        <v>295262</v>
      </c>
      <c r="N59" s="47">
        <f t="shared" si="16"/>
        <v>268737</v>
      </c>
      <c r="O59" s="47">
        <f t="shared" si="16"/>
        <v>274247</v>
      </c>
      <c r="P59" s="47">
        <f t="shared" si="7"/>
        <v>3488987</v>
      </c>
      <c r="Q59" s="44"/>
      <c r="R59" s="44"/>
      <c r="S59" s="47">
        <f>SUM($D59:D59)</f>
        <v>193833</v>
      </c>
      <c r="T59" s="47">
        <f>SUM($D59:E59)</f>
        <v>381286</v>
      </c>
      <c r="U59" s="47">
        <f>SUM($D59:F59)</f>
        <v>615946</v>
      </c>
      <c r="V59" s="47">
        <f>SUM($D59:G59)</f>
        <v>890270</v>
      </c>
      <c r="W59" s="47">
        <f>SUM($D59:H59)</f>
        <v>1192575</v>
      </c>
      <c r="X59" s="47">
        <f>SUM($D59:I59)</f>
        <v>1514920</v>
      </c>
      <c r="Y59" s="47">
        <f>SUM($D59:J59)</f>
        <v>1923725</v>
      </c>
      <c r="Z59" s="47">
        <f>SUM($D59:K59)</f>
        <v>2334930</v>
      </c>
      <c r="AA59" s="47">
        <f>SUM($D59:L59)</f>
        <v>2650741</v>
      </c>
      <c r="AB59" s="47">
        <f>SUM($D59:M59)</f>
        <v>2946003</v>
      </c>
      <c r="AC59" s="47">
        <f>SUM($D59:N59)</f>
        <v>3214740</v>
      </c>
      <c r="AD59" s="47">
        <f>SUM($D59:O59)</f>
        <v>3488987</v>
      </c>
    </row>
    <row r="60" spans="1:30" s="55" customFormat="1" ht="15" customHeight="1">
      <c r="A60" s="74" t="s">
        <v>18</v>
      </c>
      <c r="B60" s="77" t="s">
        <v>70</v>
      </c>
      <c r="D60" s="47">
        <f t="shared" ref="D60:O60" si="17">SUM(D21+D34+D47)</f>
        <v>27084</v>
      </c>
      <c r="E60" s="47">
        <f t="shared" si="17"/>
        <v>25648</v>
      </c>
      <c r="F60" s="47">
        <f t="shared" si="17"/>
        <v>31740</v>
      </c>
      <c r="G60" s="47">
        <f t="shared" si="17"/>
        <v>36398</v>
      </c>
      <c r="H60" s="47">
        <f t="shared" si="17"/>
        <v>40769</v>
      </c>
      <c r="I60" s="47">
        <f t="shared" si="17"/>
        <v>41562</v>
      </c>
      <c r="J60" s="47">
        <f t="shared" si="17"/>
        <v>49667</v>
      </c>
      <c r="K60" s="47">
        <f t="shared" si="17"/>
        <v>50577</v>
      </c>
      <c r="L60" s="47">
        <f t="shared" si="17"/>
        <v>46371</v>
      </c>
      <c r="M60" s="47">
        <f t="shared" si="17"/>
        <v>43530</v>
      </c>
      <c r="N60" s="47">
        <f t="shared" si="17"/>
        <v>40615</v>
      </c>
      <c r="O60" s="47">
        <f t="shared" si="17"/>
        <v>42324</v>
      </c>
      <c r="P60" s="47">
        <f t="shared" si="7"/>
        <v>476285</v>
      </c>
      <c r="Q60" s="59"/>
      <c r="R60" s="59"/>
      <c r="S60" s="47">
        <f>SUM($D60:D60)</f>
        <v>27084</v>
      </c>
      <c r="T60" s="47">
        <f>SUM($D60:E60)</f>
        <v>52732</v>
      </c>
      <c r="U60" s="47">
        <f>SUM($D60:F60)</f>
        <v>84472</v>
      </c>
      <c r="V60" s="47">
        <f>SUM($D60:G60)</f>
        <v>120870</v>
      </c>
      <c r="W60" s="47">
        <f>SUM($D60:H60)</f>
        <v>161639</v>
      </c>
      <c r="X60" s="47">
        <f>SUM($D60:I60)</f>
        <v>203201</v>
      </c>
      <c r="Y60" s="47">
        <f>SUM($D60:J60)</f>
        <v>252868</v>
      </c>
      <c r="Z60" s="47">
        <f>SUM($D60:K60)</f>
        <v>303445</v>
      </c>
      <c r="AA60" s="47">
        <f>SUM($D60:L60)</f>
        <v>349816</v>
      </c>
      <c r="AB60" s="47">
        <f>SUM($D60:M60)</f>
        <v>393346</v>
      </c>
      <c r="AC60" s="47">
        <f>SUM($D60:N60)</f>
        <v>433961</v>
      </c>
      <c r="AD60" s="47">
        <f>SUM($D60:O60)</f>
        <v>476285</v>
      </c>
    </row>
    <row r="61" spans="1:30" s="55" customFormat="1" ht="15" customHeight="1">
      <c r="A61" s="74"/>
      <c r="B61" s="79" t="s">
        <v>9</v>
      </c>
      <c r="D61" s="56">
        <f t="shared" ref="D61:P61" si="18">SUM(D50:D60)</f>
        <v>2507496</v>
      </c>
      <c r="E61" s="56">
        <f t="shared" si="18"/>
        <v>2358004</v>
      </c>
      <c r="F61" s="56">
        <f t="shared" si="18"/>
        <v>2928520</v>
      </c>
      <c r="G61" s="56">
        <f t="shared" si="18"/>
        <v>2996077</v>
      </c>
      <c r="H61" s="56">
        <f t="shared" si="18"/>
        <v>3189047</v>
      </c>
      <c r="I61" s="56">
        <f t="shared" si="18"/>
        <v>3277360</v>
      </c>
      <c r="J61" s="56">
        <f t="shared" si="18"/>
        <v>3692347</v>
      </c>
      <c r="K61" s="56">
        <f t="shared" si="18"/>
        <v>3820384</v>
      </c>
      <c r="L61" s="56">
        <f t="shared" si="18"/>
        <v>3242270</v>
      </c>
      <c r="M61" s="56">
        <f t="shared" si="18"/>
        <v>3174128</v>
      </c>
      <c r="N61" s="56">
        <f t="shared" si="18"/>
        <v>2991632</v>
      </c>
      <c r="O61" s="56">
        <f t="shared" si="18"/>
        <v>2957079</v>
      </c>
      <c r="P61" s="56">
        <f t="shared" si="18"/>
        <v>37134344</v>
      </c>
      <c r="Q61" s="60"/>
      <c r="R61" s="60"/>
      <c r="S61" s="47">
        <f>SUM($D61:D61)</f>
        <v>2507496</v>
      </c>
      <c r="T61" s="47">
        <f>SUM($D61:E61)</f>
        <v>4865500</v>
      </c>
      <c r="U61" s="47">
        <f>SUM($D61:F61)</f>
        <v>7794020</v>
      </c>
      <c r="V61" s="47">
        <f>SUM($D61:G61)</f>
        <v>10790097</v>
      </c>
      <c r="W61" s="47">
        <f>SUM($D61:H61)</f>
        <v>13979144</v>
      </c>
      <c r="X61" s="47">
        <f>SUM($D61:I61)</f>
        <v>17256504</v>
      </c>
      <c r="Y61" s="47">
        <f>SUM($D61:J61)</f>
        <v>20948851</v>
      </c>
      <c r="Z61" s="47">
        <f>SUM($D61:K61)</f>
        <v>24769235</v>
      </c>
      <c r="AA61" s="47">
        <f>SUM($D61:L61)</f>
        <v>28011505</v>
      </c>
      <c r="AB61" s="47">
        <f>SUM($D61:M61)</f>
        <v>31185633</v>
      </c>
      <c r="AC61" s="47">
        <f>SUM($D61:N61)</f>
        <v>34177265</v>
      </c>
      <c r="AD61" s="47">
        <f>SUM($D61:O61)</f>
        <v>37134344</v>
      </c>
    </row>
    <row r="62" spans="1:30" s="62" customFormat="1" ht="15" customHeight="1">
      <c r="A62" s="42"/>
      <c r="B62" s="43"/>
      <c r="C62" s="44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4"/>
      <c r="R62" s="44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</row>
  </sheetData>
  <sheetProtection sheet="1" objects="1" scenarios="1"/>
  <phoneticPr fontId="26" type="noConversion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indexed="52"/>
  </sheetPr>
  <dimension ref="A1:AD62"/>
  <sheetViews>
    <sheetView zoomScale="70" zoomScaleNormal="70" workbookViewId="0"/>
  </sheetViews>
  <sheetFormatPr defaultColWidth="6.1796875" defaultRowHeight="15" customHeight="1"/>
  <cols>
    <col min="1" max="1" width="40.453125" style="32" customWidth="1"/>
    <col min="2" max="2" width="19.81640625" style="32" bestFit="1" customWidth="1"/>
    <col min="3" max="3" width="0.90625" style="49" customWidth="1"/>
    <col min="4" max="4" width="9.81640625" style="36" customWidth="1"/>
    <col min="5" max="16" width="9.81640625" style="49" customWidth="1"/>
    <col min="17" max="18" width="1.54296875" style="48" customWidth="1"/>
    <col min="19" max="19" width="9.81640625" style="36" customWidth="1"/>
    <col min="20" max="30" width="9.81640625" style="49" customWidth="1"/>
    <col min="31" max="16384" width="6.1796875" style="61"/>
  </cols>
  <sheetData>
    <row r="1" spans="1:30" ht="15" customHeight="1">
      <c r="A1" s="6" t="s">
        <v>45</v>
      </c>
      <c r="B1" s="50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S1" s="33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</row>
    <row r="2" spans="1:30" ht="15" customHeight="1">
      <c r="A2" s="6" t="s">
        <v>46</v>
      </c>
      <c r="B2" s="52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5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</row>
    <row r="3" spans="1:30" ht="15" customHeight="1">
      <c r="A3" s="6" t="s">
        <v>0</v>
      </c>
      <c r="B3" s="53"/>
    </row>
    <row r="4" spans="1:30" ht="15" customHeight="1">
      <c r="A4" s="75">
        <v>2010</v>
      </c>
      <c r="B4" s="52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5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</row>
    <row r="5" spans="1:30" ht="15" customHeight="1">
      <c r="A5" s="52"/>
      <c r="B5" s="52"/>
      <c r="D5" s="37"/>
      <c r="S5" s="37"/>
    </row>
    <row r="6" spans="1:30" ht="15" customHeight="1">
      <c r="A6" s="52"/>
      <c r="B6" s="52"/>
      <c r="D6" s="33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S6" s="33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</row>
    <row r="7" spans="1:30" ht="15" customHeight="1">
      <c r="A7" s="49"/>
      <c r="B7" s="54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</row>
    <row r="8" spans="1:30" ht="15" customHeight="1">
      <c r="D8" s="58" t="s">
        <v>61</v>
      </c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S8" s="58" t="s">
        <v>62</v>
      </c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</row>
    <row r="9" spans="1:30" ht="15" customHeight="1">
      <c r="A9" s="38" t="s">
        <v>59</v>
      </c>
      <c r="B9" s="39" t="s">
        <v>60</v>
      </c>
      <c r="C9" s="49" t="s">
        <v>33</v>
      </c>
      <c r="D9" s="40" t="s">
        <v>47</v>
      </c>
      <c r="E9" s="40" t="s">
        <v>48</v>
      </c>
      <c r="F9" s="40" t="s">
        <v>49</v>
      </c>
      <c r="G9" s="40" t="s">
        <v>50</v>
      </c>
      <c r="H9" s="40" t="s">
        <v>51</v>
      </c>
      <c r="I9" s="40" t="s">
        <v>52</v>
      </c>
      <c r="J9" s="40" t="s">
        <v>53</v>
      </c>
      <c r="K9" s="40" t="s">
        <v>54</v>
      </c>
      <c r="L9" s="40" t="s">
        <v>55</v>
      </c>
      <c r="M9" s="40" t="s">
        <v>56</v>
      </c>
      <c r="N9" s="40" t="s">
        <v>57</v>
      </c>
      <c r="O9" s="40" t="s">
        <v>58</v>
      </c>
      <c r="P9" s="41" t="s">
        <v>9</v>
      </c>
      <c r="Q9" s="48" t="s">
        <v>33</v>
      </c>
      <c r="R9" s="48" t="s">
        <v>33</v>
      </c>
      <c r="S9" s="40" t="s">
        <v>47</v>
      </c>
      <c r="T9" s="40" t="s">
        <v>48</v>
      </c>
      <c r="U9" s="40" t="s">
        <v>49</v>
      </c>
      <c r="V9" s="40" t="s">
        <v>50</v>
      </c>
      <c r="W9" s="40" t="s">
        <v>51</v>
      </c>
      <c r="X9" s="40" t="s">
        <v>52</v>
      </c>
      <c r="Y9" s="40" t="s">
        <v>53</v>
      </c>
      <c r="Z9" s="40" t="s">
        <v>54</v>
      </c>
      <c r="AA9" s="40" t="s">
        <v>55</v>
      </c>
      <c r="AB9" s="40" t="s">
        <v>56</v>
      </c>
      <c r="AC9" s="40" t="s">
        <v>57</v>
      </c>
      <c r="AD9" s="40" t="s">
        <v>58</v>
      </c>
    </row>
    <row r="10" spans="1:30" s="62" customFormat="1" ht="15" customHeight="1">
      <c r="A10" s="42"/>
      <c r="B10" s="43"/>
      <c r="C10" s="44"/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4"/>
      <c r="R10" s="44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</row>
    <row r="11" spans="1:30" s="55" customFormat="1" ht="15" customHeight="1">
      <c r="A11" s="74" t="s">
        <v>5</v>
      </c>
      <c r="B11" s="76" t="s">
        <v>6</v>
      </c>
      <c r="C11" s="46"/>
      <c r="D11" s="47">
        <f>+AMB!D$77</f>
        <v>327701</v>
      </c>
      <c r="E11" s="47">
        <f>+AMB!E$77</f>
        <v>303860</v>
      </c>
      <c r="F11" s="47">
        <f>+AMB!F$77</f>
        <v>378991</v>
      </c>
      <c r="G11" s="47">
        <f>+AMB!G$77</f>
        <v>383479</v>
      </c>
      <c r="H11" s="47">
        <f>+AMB!H$77</f>
        <v>395799</v>
      </c>
      <c r="I11" s="47">
        <f>+AMB!I$77</f>
        <v>386951</v>
      </c>
      <c r="J11" s="47">
        <f>+AMB!J$77</f>
        <v>420884</v>
      </c>
      <c r="K11" s="47">
        <f>+AMB!K$77</f>
        <v>428735</v>
      </c>
      <c r="L11" s="47">
        <f>+AMB!L$77</f>
        <v>382863</v>
      </c>
      <c r="M11" s="47">
        <f>+AMB!M$77</f>
        <v>396458</v>
      </c>
      <c r="N11" s="47">
        <f>+AMB!N$77</f>
        <v>367068</v>
      </c>
      <c r="O11" s="47">
        <f>+AMB!O$77</f>
        <v>363889</v>
      </c>
      <c r="P11" s="47">
        <f t="shared" ref="P11:P21" si="0">SUM(D11:O11)</f>
        <v>4536678</v>
      </c>
      <c r="Q11" s="59"/>
      <c r="R11" s="59"/>
      <c r="S11" s="47">
        <f>SUM($D11:D11)</f>
        <v>327701</v>
      </c>
      <c r="T11" s="47">
        <f>SUM($D11:E11)</f>
        <v>631561</v>
      </c>
      <c r="U11" s="47">
        <f>SUM($D11:F11)</f>
        <v>1010552</v>
      </c>
      <c r="V11" s="47">
        <f>SUM($D11:G11)</f>
        <v>1394031</v>
      </c>
      <c r="W11" s="47">
        <f>SUM($D11:H11)</f>
        <v>1789830</v>
      </c>
      <c r="X11" s="47">
        <f>SUM($D11:I11)</f>
        <v>2176781</v>
      </c>
      <c r="Y11" s="47">
        <f>SUM($D11:J11)</f>
        <v>2597665</v>
      </c>
      <c r="Z11" s="47">
        <f>SUM($D11:K11)</f>
        <v>3026400</v>
      </c>
      <c r="AA11" s="47">
        <f>SUM($D11:L11)</f>
        <v>3409263</v>
      </c>
      <c r="AB11" s="47">
        <f>SUM($D11:M11)</f>
        <v>3805721</v>
      </c>
      <c r="AC11" s="47">
        <f>SUM($D11:N11)</f>
        <v>4172789</v>
      </c>
      <c r="AD11" s="47">
        <f>SUM($D11:O11)</f>
        <v>4536678</v>
      </c>
    </row>
    <row r="12" spans="1:30" s="55" customFormat="1" ht="15" customHeight="1">
      <c r="A12" s="74" t="s">
        <v>10</v>
      </c>
      <c r="B12" s="76" t="s">
        <v>6</v>
      </c>
      <c r="D12" s="47">
        <f>+BWB!D$77</f>
        <v>205603</v>
      </c>
      <c r="E12" s="47">
        <f>+BWB!E$77</f>
        <v>188799</v>
      </c>
      <c r="F12" s="47">
        <f>+BWB!F$77</f>
        <v>251246</v>
      </c>
      <c r="G12" s="47">
        <f>+BWB!G$77</f>
        <v>261506</v>
      </c>
      <c r="H12" s="47">
        <f>+BWB!H$77</f>
        <v>284783</v>
      </c>
      <c r="I12" s="47">
        <f>+BWB!I$77</f>
        <v>289394</v>
      </c>
      <c r="J12" s="47">
        <f>+BWB!J$77</f>
        <v>351548</v>
      </c>
      <c r="K12" s="47">
        <f>+BWB!K$77</f>
        <v>359238</v>
      </c>
      <c r="L12" s="47">
        <f>+BWB!L$77</f>
        <v>289550</v>
      </c>
      <c r="M12" s="47">
        <f>+BWB!M$77</f>
        <v>292649</v>
      </c>
      <c r="N12" s="47">
        <f>+BWB!N$77</f>
        <v>284587</v>
      </c>
      <c r="O12" s="47">
        <f>+BWB!O$77</f>
        <v>251344</v>
      </c>
      <c r="P12" s="47">
        <f t="shared" si="0"/>
        <v>3310247</v>
      </c>
      <c r="Q12" s="60"/>
      <c r="R12" s="60"/>
      <c r="S12" s="47">
        <f>SUM($D12:D12)</f>
        <v>205603</v>
      </c>
      <c r="T12" s="47">
        <f>SUM($D12:E12)</f>
        <v>394402</v>
      </c>
      <c r="U12" s="47">
        <f>SUM($D12:F12)</f>
        <v>645648</v>
      </c>
      <c r="V12" s="47">
        <f>SUM($D12:G12)</f>
        <v>907154</v>
      </c>
      <c r="W12" s="47">
        <f>SUM($D12:H12)</f>
        <v>1191937</v>
      </c>
      <c r="X12" s="47">
        <f>SUM($D12:I12)</f>
        <v>1481331</v>
      </c>
      <c r="Y12" s="47">
        <f>SUM($D12:J12)</f>
        <v>1832879</v>
      </c>
      <c r="Z12" s="47">
        <f>SUM($D12:K12)</f>
        <v>2192117</v>
      </c>
      <c r="AA12" s="47">
        <f>SUM($D12:L12)</f>
        <v>2481667</v>
      </c>
      <c r="AB12" s="47">
        <f>SUM($D12:M12)</f>
        <v>2774316</v>
      </c>
      <c r="AC12" s="47">
        <f>SUM($D12:N12)</f>
        <v>3058903</v>
      </c>
      <c r="AD12" s="47">
        <f>SUM($D12:O12)</f>
        <v>3310247</v>
      </c>
    </row>
    <row r="13" spans="1:30" s="55" customFormat="1" ht="15" customHeight="1">
      <c r="A13" s="74" t="s">
        <v>11</v>
      </c>
      <c r="B13" s="76" t="s">
        <v>6</v>
      </c>
      <c r="D13" s="47">
        <f>+DWT!D$77</f>
        <v>290557</v>
      </c>
      <c r="E13" s="47">
        <f>+DWT!E$77</f>
        <v>260065</v>
      </c>
      <c r="F13" s="47">
        <f>+DWT!F$77</f>
        <v>308051</v>
      </c>
      <c r="G13" s="47">
        <f>+DWT!G$77</f>
        <v>282707</v>
      </c>
      <c r="H13" s="47">
        <f>+DWT!H$77</f>
        <v>271265</v>
      </c>
      <c r="I13" s="47">
        <f>+DWT!I$77</f>
        <v>273088</v>
      </c>
      <c r="J13" s="47">
        <f>+DWT!J$77</f>
        <v>299888</v>
      </c>
      <c r="K13" s="47">
        <f>+DWT!K$77</f>
        <v>310273</v>
      </c>
      <c r="L13" s="47">
        <f>+DWT!L$77</f>
        <v>298920</v>
      </c>
      <c r="M13" s="47">
        <f>+DWT!M$77</f>
        <v>306727</v>
      </c>
      <c r="N13" s="47">
        <f>+DWT!N$77</f>
        <v>296126</v>
      </c>
      <c r="O13" s="47">
        <f>+DWT!O$77</f>
        <v>306850</v>
      </c>
      <c r="P13" s="47">
        <f t="shared" si="0"/>
        <v>3504517</v>
      </c>
      <c r="Q13" s="60"/>
      <c r="R13" s="60"/>
      <c r="S13" s="47">
        <f>SUM($D13:D13)</f>
        <v>290557</v>
      </c>
      <c r="T13" s="47">
        <f>SUM($D13:E13)</f>
        <v>550622</v>
      </c>
      <c r="U13" s="47">
        <f>SUM($D13:F13)</f>
        <v>858673</v>
      </c>
      <c r="V13" s="47">
        <f>SUM($D13:G13)</f>
        <v>1141380</v>
      </c>
      <c r="W13" s="47">
        <f>SUM($D13:H13)</f>
        <v>1412645</v>
      </c>
      <c r="X13" s="47">
        <f>SUM($D13:I13)</f>
        <v>1685733</v>
      </c>
      <c r="Y13" s="47">
        <f>SUM($D13:J13)</f>
        <v>1985621</v>
      </c>
      <c r="Z13" s="47">
        <f>SUM($D13:K13)</f>
        <v>2295894</v>
      </c>
      <c r="AA13" s="47">
        <f>SUM($D13:L13)</f>
        <v>2594814</v>
      </c>
      <c r="AB13" s="47">
        <f>SUM($D13:M13)</f>
        <v>2901541</v>
      </c>
      <c r="AC13" s="47">
        <f>SUM($D13:N13)</f>
        <v>3197667</v>
      </c>
      <c r="AD13" s="47">
        <f>SUM($D13:O13)</f>
        <v>3504517</v>
      </c>
    </row>
    <row r="14" spans="1:30" s="55" customFormat="1" ht="15" customHeight="1">
      <c r="A14" s="74" t="s">
        <v>13</v>
      </c>
      <c r="B14" s="76" t="s">
        <v>6</v>
      </c>
      <c r="D14" s="47">
        <f>+OGB!D$77</f>
        <v>29723</v>
      </c>
      <c r="E14" s="47">
        <f>+OGB!E$77</f>
        <v>29297</v>
      </c>
      <c r="F14" s="47">
        <f>+OGB!F$77</f>
        <v>38507</v>
      </c>
      <c r="G14" s="47">
        <f>+OGB!G$77</f>
        <v>41695</v>
      </c>
      <c r="H14" s="47">
        <f>+OGB!H$77</f>
        <v>47863</v>
      </c>
      <c r="I14" s="47">
        <f>+OGB!I$77</f>
        <v>48389</v>
      </c>
      <c r="J14" s="47">
        <f>+OGB!J$77</f>
        <v>64075</v>
      </c>
      <c r="K14" s="47">
        <f>+OGB!K$77</f>
        <v>61815</v>
      </c>
      <c r="L14" s="47">
        <f>+OGB!L$77</f>
        <v>49911</v>
      </c>
      <c r="M14" s="47">
        <f>+OGB!M$77</f>
        <v>50756</v>
      </c>
      <c r="N14" s="47">
        <f>+OGB!N$77</f>
        <v>46571</v>
      </c>
      <c r="O14" s="47">
        <f>+OGB!O$77</f>
        <v>45689</v>
      </c>
      <c r="P14" s="47">
        <f t="shared" si="0"/>
        <v>554291</v>
      </c>
      <c r="Q14" s="60"/>
      <c r="R14" s="60"/>
      <c r="S14" s="47">
        <f>SUM($D14:D14)</f>
        <v>29723</v>
      </c>
      <c r="T14" s="47">
        <f>SUM($D14:E14)</f>
        <v>59020</v>
      </c>
      <c r="U14" s="47">
        <f>SUM($D14:F14)</f>
        <v>97527</v>
      </c>
      <c r="V14" s="47">
        <f>SUM($D14:G14)</f>
        <v>139222</v>
      </c>
      <c r="W14" s="47">
        <f>SUM($D14:H14)</f>
        <v>187085</v>
      </c>
      <c r="X14" s="47">
        <f>SUM($D14:I14)</f>
        <v>235474</v>
      </c>
      <c r="Y14" s="47">
        <f>SUM($D14:J14)</f>
        <v>299549</v>
      </c>
      <c r="Z14" s="47">
        <f>SUM($D14:K14)</f>
        <v>361364</v>
      </c>
      <c r="AA14" s="47">
        <f>SUM($D14:L14)</f>
        <v>411275</v>
      </c>
      <c r="AB14" s="47">
        <f>SUM($D14:M14)</f>
        <v>462031</v>
      </c>
      <c r="AC14" s="47">
        <f>SUM($D14:N14)</f>
        <v>508602</v>
      </c>
      <c r="AD14" s="47">
        <f>SUM($D14:O14)</f>
        <v>554291</v>
      </c>
    </row>
    <row r="15" spans="1:30" s="62" customFormat="1" ht="15" customHeight="1">
      <c r="A15" s="74" t="s">
        <v>14</v>
      </c>
      <c r="B15" s="76" t="s">
        <v>6</v>
      </c>
      <c r="C15" s="55"/>
      <c r="D15" s="47">
        <f>+PB!D$77</f>
        <v>293457</v>
      </c>
      <c r="E15" s="47">
        <f>+PB!E$77</f>
        <v>275701</v>
      </c>
      <c r="F15" s="47">
        <f>+PB!F$77</f>
        <v>374223</v>
      </c>
      <c r="G15" s="47">
        <f>+PB!G$77</f>
        <v>363736</v>
      </c>
      <c r="H15" s="47">
        <f>+PB!H$77</f>
        <v>398307</v>
      </c>
      <c r="I15" s="47">
        <f>+PB!I$77</f>
        <v>408142</v>
      </c>
      <c r="J15" s="47">
        <f>+PB!J$77</f>
        <v>543219</v>
      </c>
      <c r="K15" s="47">
        <f>+PB!K$77</f>
        <v>564856</v>
      </c>
      <c r="L15" s="47">
        <f>+PB!L$77</f>
        <v>412274</v>
      </c>
      <c r="M15" s="47">
        <f>+PB!M$77</f>
        <v>407231</v>
      </c>
      <c r="N15" s="47">
        <f>+PB!N$77</f>
        <v>370272</v>
      </c>
      <c r="O15" s="47">
        <f>+PB!O$77</f>
        <v>356836</v>
      </c>
      <c r="P15" s="47">
        <f t="shared" si="0"/>
        <v>4768254</v>
      </c>
      <c r="Q15" s="44"/>
      <c r="R15" s="44"/>
      <c r="S15" s="47">
        <f>SUM($D15:D15)</f>
        <v>293457</v>
      </c>
      <c r="T15" s="47">
        <f>SUM($D15:E15)</f>
        <v>569158</v>
      </c>
      <c r="U15" s="47">
        <f>SUM($D15:F15)</f>
        <v>943381</v>
      </c>
      <c r="V15" s="47">
        <f>SUM($D15:G15)</f>
        <v>1307117</v>
      </c>
      <c r="W15" s="47">
        <f>SUM($D15:H15)</f>
        <v>1705424</v>
      </c>
      <c r="X15" s="47">
        <f>SUM($D15:I15)</f>
        <v>2113566</v>
      </c>
      <c r="Y15" s="47">
        <f>SUM($D15:J15)</f>
        <v>2656785</v>
      </c>
      <c r="Z15" s="47">
        <f>SUM($D15:K15)</f>
        <v>3221641</v>
      </c>
      <c r="AA15" s="47">
        <f>SUM($D15:L15)</f>
        <v>3633915</v>
      </c>
      <c r="AB15" s="47">
        <f>SUM($D15:M15)</f>
        <v>4041146</v>
      </c>
      <c r="AC15" s="47">
        <f>SUM($D15:N15)</f>
        <v>4411418</v>
      </c>
      <c r="AD15" s="47">
        <f>SUM($D15:O15)</f>
        <v>4768254</v>
      </c>
    </row>
    <row r="16" spans="1:30" s="55" customFormat="1" ht="15" customHeight="1">
      <c r="A16" s="74" t="s">
        <v>78</v>
      </c>
      <c r="B16" s="76" t="s">
        <v>6</v>
      </c>
      <c r="D16" s="47">
        <f>+IBA!D$77</f>
        <v>114697</v>
      </c>
      <c r="E16" s="47">
        <f>+IBA!E$77</f>
        <v>108574</v>
      </c>
      <c r="F16" s="47">
        <f>+IBA!F$77</f>
        <v>126560</v>
      </c>
      <c r="G16" s="47">
        <f>+IBA!G$77</f>
        <v>129969</v>
      </c>
      <c r="H16" s="47">
        <f>+IBA!H$77</f>
        <v>138045</v>
      </c>
      <c r="I16" s="47">
        <f>+IBA!I$77</f>
        <v>143907</v>
      </c>
      <c r="J16" s="47">
        <f>+IBA!J$77</f>
        <v>166880</v>
      </c>
      <c r="K16" s="47">
        <f>+IBA!K$77</f>
        <v>166109</v>
      </c>
      <c r="L16" s="47">
        <f>+IBA!L$77</f>
        <v>150862</v>
      </c>
      <c r="M16" s="47">
        <f>+IBA!M$77</f>
        <v>150993</v>
      </c>
      <c r="N16" s="47">
        <f>+IBA!N$77</f>
        <v>139643</v>
      </c>
      <c r="O16" s="47">
        <f>+IBA!O$77</f>
        <v>146466</v>
      </c>
      <c r="P16" s="47">
        <f t="shared" si="0"/>
        <v>1682705</v>
      </c>
      <c r="Q16" s="59"/>
      <c r="R16" s="59"/>
      <c r="S16" s="47">
        <f>SUM($D16:D16)</f>
        <v>114697</v>
      </c>
      <c r="T16" s="47">
        <f>SUM($D16:E16)</f>
        <v>223271</v>
      </c>
      <c r="U16" s="47">
        <f>SUM($D16:F16)</f>
        <v>349831</v>
      </c>
      <c r="V16" s="47">
        <f>SUM($D16:G16)</f>
        <v>479800</v>
      </c>
      <c r="W16" s="47">
        <f>SUM($D16:H16)</f>
        <v>617845</v>
      </c>
      <c r="X16" s="47">
        <f>SUM($D16:I16)</f>
        <v>761752</v>
      </c>
      <c r="Y16" s="47">
        <f>SUM($D16:J16)</f>
        <v>928632</v>
      </c>
      <c r="Z16" s="47">
        <f>SUM($D16:K16)</f>
        <v>1094741</v>
      </c>
      <c r="AA16" s="47">
        <f>SUM($D16:L16)</f>
        <v>1245603</v>
      </c>
      <c r="AB16" s="47">
        <f>SUM($D16:M16)</f>
        <v>1396596</v>
      </c>
      <c r="AC16" s="47">
        <f>SUM($D16:N16)</f>
        <v>1536239</v>
      </c>
      <c r="AD16" s="47">
        <f>SUM($D16:O16)</f>
        <v>1682705</v>
      </c>
    </row>
    <row r="17" spans="1:30" s="55" customFormat="1" ht="15" customHeight="1">
      <c r="A17" s="74" t="s">
        <v>16</v>
      </c>
      <c r="B17" s="76" t="s">
        <v>6</v>
      </c>
      <c r="D17" s="47">
        <f>+SIBC!D$77</f>
        <v>159500</v>
      </c>
      <c r="E17" s="47">
        <f>+SIBC!E$77</f>
        <v>151795</v>
      </c>
      <c r="F17" s="47">
        <f>+SIBC!F$77</f>
        <v>178294</v>
      </c>
      <c r="G17" s="47">
        <f>+SIBC!G$77</f>
        <v>172996</v>
      </c>
      <c r="H17" s="47">
        <f>+SIBC!H$77</f>
        <v>191721</v>
      </c>
      <c r="I17" s="47">
        <f>+SIBC!I$77</f>
        <v>191356</v>
      </c>
      <c r="J17" s="47">
        <f>+SIBC!J$77</f>
        <v>199544</v>
      </c>
      <c r="K17" s="47">
        <f>+SIBC!K$77</f>
        <v>194089</v>
      </c>
      <c r="L17" s="47">
        <f>+SIBC!L$77</f>
        <v>184185</v>
      </c>
      <c r="M17" s="47">
        <f>+SIBC!M$77</f>
        <v>198636</v>
      </c>
      <c r="N17" s="47">
        <f>+SIBC!N$77</f>
        <v>188636</v>
      </c>
      <c r="O17" s="47">
        <f>+SIBC!O$77</f>
        <v>183671</v>
      </c>
      <c r="P17" s="47">
        <f t="shared" si="0"/>
        <v>2194423</v>
      </c>
      <c r="Q17" s="60"/>
      <c r="R17" s="60"/>
      <c r="S17" s="47">
        <f>SUM($D17:D17)</f>
        <v>159500</v>
      </c>
      <c r="T17" s="47">
        <f>SUM($D17:E17)</f>
        <v>311295</v>
      </c>
      <c r="U17" s="47">
        <f>SUM($D17:F17)</f>
        <v>489589</v>
      </c>
      <c r="V17" s="47">
        <f>SUM($D17:G17)</f>
        <v>662585</v>
      </c>
      <c r="W17" s="47">
        <f>SUM($D17:H17)</f>
        <v>854306</v>
      </c>
      <c r="X17" s="47">
        <f>SUM($D17:I17)</f>
        <v>1045662</v>
      </c>
      <c r="Y17" s="47">
        <f>SUM($D17:J17)</f>
        <v>1245206</v>
      </c>
      <c r="Z17" s="47">
        <f>SUM($D17:K17)</f>
        <v>1439295</v>
      </c>
      <c r="AA17" s="47">
        <f>SUM($D17:L17)</f>
        <v>1623480</v>
      </c>
      <c r="AB17" s="47">
        <f>SUM($D17:M17)</f>
        <v>1822116</v>
      </c>
      <c r="AC17" s="47">
        <f>SUM($D17:N17)</f>
        <v>2010752</v>
      </c>
      <c r="AD17" s="47">
        <f>SUM($D17:O17)</f>
        <v>2194423</v>
      </c>
    </row>
    <row r="18" spans="1:30" s="55" customFormat="1" ht="15" customHeight="1">
      <c r="A18" s="74" t="s">
        <v>17</v>
      </c>
      <c r="B18" s="76" t="s">
        <v>6</v>
      </c>
      <c r="D18" s="47">
        <f>+TIBA!D$77</f>
        <v>81566</v>
      </c>
      <c r="E18" s="47">
        <f>+TIBA!E$77</f>
        <v>79754</v>
      </c>
      <c r="F18" s="47">
        <f>+TIBA!F$77</f>
        <v>114918</v>
      </c>
      <c r="G18" s="47">
        <f>+TIBA!G$77</f>
        <v>128583</v>
      </c>
      <c r="H18" s="47">
        <f>+TIBA!H$77</f>
        <v>149605</v>
      </c>
      <c r="I18" s="47">
        <f>+TIBA!I$77</f>
        <v>159953</v>
      </c>
      <c r="J18" s="47">
        <f>+TIBA!J$77</f>
        <v>242491</v>
      </c>
      <c r="K18" s="47">
        <f>+TIBA!K$77</f>
        <v>240626</v>
      </c>
      <c r="L18" s="47">
        <f>+TIBA!L$77</f>
        <v>160103</v>
      </c>
      <c r="M18" s="47">
        <f>+TIBA!M$77</f>
        <v>139504</v>
      </c>
      <c r="N18" s="47">
        <f>+TIBA!N$77</f>
        <v>120795</v>
      </c>
      <c r="O18" s="47">
        <f>+TIBA!O$77</f>
        <v>100040</v>
      </c>
      <c r="P18" s="47">
        <f t="shared" si="0"/>
        <v>1717938</v>
      </c>
      <c r="Q18" s="60"/>
      <c r="R18" s="60"/>
      <c r="S18" s="47">
        <f>SUM($D18:D18)</f>
        <v>81566</v>
      </c>
      <c r="T18" s="47">
        <f>SUM($D18:E18)</f>
        <v>161320</v>
      </c>
      <c r="U18" s="47">
        <f>SUM($D18:F18)</f>
        <v>276238</v>
      </c>
      <c r="V18" s="47">
        <f>SUM($D18:G18)</f>
        <v>404821</v>
      </c>
      <c r="W18" s="47">
        <f>SUM($D18:H18)</f>
        <v>554426</v>
      </c>
      <c r="X18" s="47">
        <f>SUM($D18:I18)</f>
        <v>714379</v>
      </c>
      <c r="Y18" s="47">
        <f>SUM($D18:J18)</f>
        <v>956870</v>
      </c>
      <c r="Z18" s="47">
        <f>SUM($D18:K18)</f>
        <v>1197496</v>
      </c>
      <c r="AA18" s="47">
        <f>SUM($D18:L18)</f>
        <v>1357599</v>
      </c>
      <c r="AB18" s="47">
        <f>SUM($D18:M18)</f>
        <v>1497103</v>
      </c>
      <c r="AC18" s="47">
        <f>SUM($D18:N18)</f>
        <v>1617898</v>
      </c>
      <c r="AD18" s="47">
        <f>SUM($D18:O18)</f>
        <v>1717938</v>
      </c>
    </row>
    <row r="19" spans="1:30" s="55" customFormat="1" ht="15" customHeight="1">
      <c r="A19" s="74" t="s">
        <v>12</v>
      </c>
      <c r="B19" s="76" t="s">
        <v>6</v>
      </c>
      <c r="D19" s="47">
        <f>+LQB!D$77</f>
        <v>161021</v>
      </c>
      <c r="E19" s="47">
        <f>+LQB!E$77</f>
        <v>148601</v>
      </c>
      <c r="F19" s="47">
        <f>+LQB!F$77</f>
        <v>207494</v>
      </c>
      <c r="G19" s="47">
        <f>+LQB!G$77</f>
        <v>211568</v>
      </c>
      <c r="H19" s="47">
        <f>+LQB!H$77</f>
        <v>234004</v>
      </c>
      <c r="I19" s="47">
        <f>+LQB!I$77</f>
        <v>227914</v>
      </c>
      <c r="J19" s="47">
        <f>+LQB!J$77</f>
        <v>290065</v>
      </c>
      <c r="K19" s="47">
        <f>+LQB!K$77</f>
        <v>306040</v>
      </c>
      <c r="L19" s="47">
        <f>+LQB!L$77</f>
        <v>238963</v>
      </c>
      <c r="M19" s="47">
        <f>+LQB!M$77</f>
        <v>231416</v>
      </c>
      <c r="N19" s="47">
        <f>+LQB!N$77</f>
        <v>237569</v>
      </c>
      <c r="O19" s="47">
        <f>+LQB!O$77</f>
        <v>220426</v>
      </c>
      <c r="P19" s="47">
        <f t="shared" si="0"/>
        <v>2715081</v>
      </c>
      <c r="Q19" s="60"/>
      <c r="R19" s="60"/>
      <c r="S19" s="47">
        <f>SUM($D19:D19)</f>
        <v>161021</v>
      </c>
      <c r="T19" s="47">
        <f>SUM($D19:E19)</f>
        <v>309622</v>
      </c>
      <c r="U19" s="47">
        <f>SUM($D19:F19)</f>
        <v>517116</v>
      </c>
      <c r="V19" s="47">
        <f>SUM($D19:G19)</f>
        <v>728684</v>
      </c>
      <c r="W19" s="47">
        <f>SUM($D19:H19)</f>
        <v>962688</v>
      </c>
      <c r="X19" s="47">
        <f>SUM($D19:I19)</f>
        <v>1190602</v>
      </c>
      <c r="Y19" s="47">
        <f>SUM($D19:J19)</f>
        <v>1480667</v>
      </c>
      <c r="Z19" s="47">
        <f>SUM($D19:K19)</f>
        <v>1786707</v>
      </c>
      <c r="AA19" s="47">
        <f>SUM($D19:L19)</f>
        <v>2025670</v>
      </c>
      <c r="AB19" s="47">
        <f>SUM($D19:M19)</f>
        <v>2257086</v>
      </c>
      <c r="AC19" s="47">
        <f>SUM($D19:N19)</f>
        <v>2494655</v>
      </c>
      <c r="AD19" s="47">
        <f>SUM($D19:O19)</f>
        <v>2715081</v>
      </c>
    </row>
    <row r="20" spans="1:30" s="62" customFormat="1" ht="15" customHeight="1">
      <c r="A20" s="74" t="s">
        <v>15</v>
      </c>
      <c r="B20" s="76" t="s">
        <v>6</v>
      </c>
      <c r="C20" s="55"/>
      <c r="D20" s="47">
        <f>+RBW!D$77</f>
        <v>165185</v>
      </c>
      <c r="E20" s="47">
        <f>+RBW!E$77</f>
        <v>156613</v>
      </c>
      <c r="F20" s="47">
        <f>+RBW!F$77</f>
        <v>210590</v>
      </c>
      <c r="G20" s="47">
        <f>+RBW!G$77</f>
        <v>232730</v>
      </c>
      <c r="H20" s="47">
        <f>+RBW!H$77</f>
        <v>257383</v>
      </c>
      <c r="I20" s="47">
        <f>+RBW!I$77</f>
        <v>263669</v>
      </c>
      <c r="J20" s="47">
        <f>+RBW!J$77</f>
        <v>362243</v>
      </c>
      <c r="K20" s="47">
        <f>+RBW!K$77</f>
        <v>370836</v>
      </c>
      <c r="L20" s="47">
        <f>+RBW!L$77</f>
        <v>276237</v>
      </c>
      <c r="M20" s="47">
        <f>+RBW!M$77</f>
        <v>271165</v>
      </c>
      <c r="N20" s="47">
        <f>+RBW!N$77</f>
        <v>242469</v>
      </c>
      <c r="O20" s="47">
        <f>+RBW!O$77</f>
        <v>242961</v>
      </c>
      <c r="P20" s="47">
        <f t="shared" si="0"/>
        <v>3052081</v>
      </c>
      <c r="Q20" s="44"/>
      <c r="R20" s="44"/>
      <c r="S20" s="47">
        <f>SUM($D20:D20)</f>
        <v>165185</v>
      </c>
      <c r="T20" s="47">
        <f>SUM($D20:E20)</f>
        <v>321798</v>
      </c>
      <c r="U20" s="47">
        <f>SUM($D20:F20)</f>
        <v>532388</v>
      </c>
      <c r="V20" s="47">
        <f>SUM($D20:G20)</f>
        <v>765118</v>
      </c>
      <c r="W20" s="47">
        <f>SUM($D20:H20)</f>
        <v>1022501</v>
      </c>
      <c r="X20" s="47">
        <f>SUM($D20:I20)</f>
        <v>1286170</v>
      </c>
      <c r="Y20" s="47">
        <f>SUM($D20:J20)</f>
        <v>1648413</v>
      </c>
      <c r="Z20" s="47">
        <f>SUM($D20:K20)</f>
        <v>2019249</v>
      </c>
      <c r="AA20" s="47">
        <f>SUM($D20:L20)</f>
        <v>2295486</v>
      </c>
      <c r="AB20" s="47">
        <f>SUM($D20:M20)</f>
        <v>2566651</v>
      </c>
      <c r="AC20" s="47">
        <f>SUM($D20:N20)</f>
        <v>2809120</v>
      </c>
      <c r="AD20" s="47">
        <f>SUM($D20:O20)</f>
        <v>3052081</v>
      </c>
    </row>
    <row r="21" spans="1:30" s="55" customFormat="1" ht="15" customHeight="1">
      <c r="A21" s="74" t="s">
        <v>18</v>
      </c>
      <c r="B21" s="76" t="s">
        <v>6</v>
      </c>
      <c r="D21" s="47">
        <f>+WPB!D$77</f>
        <v>22918</v>
      </c>
      <c r="E21" s="47">
        <f>+WPB!E$77</f>
        <v>22017</v>
      </c>
      <c r="F21" s="47">
        <f>+WPB!F$77</f>
        <v>26865</v>
      </c>
      <c r="G21" s="47">
        <f>+WPB!G$77</f>
        <v>29396</v>
      </c>
      <c r="H21" s="47">
        <f>+WPB!H$77</f>
        <v>32044</v>
      </c>
      <c r="I21" s="47">
        <f>+WPB!I$77</f>
        <v>30716</v>
      </c>
      <c r="J21" s="47">
        <f>+WPB!J$77</f>
        <v>38849</v>
      </c>
      <c r="K21" s="47">
        <f>+WPB!K$77</f>
        <v>39439</v>
      </c>
      <c r="L21" s="47">
        <f>+WPB!L$77</f>
        <v>33801</v>
      </c>
      <c r="M21" s="47">
        <f>+WPB!M$77</f>
        <v>33755</v>
      </c>
      <c r="N21" s="47">
        <f>+WPB!N$77</f>
        <v>32639</v>
      </c>
      <c r="O21" s="47">
        <f>+WPB!O$77</f>
        <v>32586</v>
      </c>
      <c r="P21" s="47">
        <f t="shared" si="0"/>
        <v>375025</v>
      </c>
      <c r="Q21" s="59"/>
      <c r="R21" s="59"/>
      <c r="S21" s="47">
        <f>SUM($D21:D21)</f>
        <v>22918</v>
      </c>
      <c r="T21" s="47">
        <f>SUM($D21:E21)</f>
        <v>44935</v>
      </c>
      <c r="U21" s="47">
        <f>SUM($D21:F21)</f>
        <v>71800</v>
      </c>
      <c r="V21" s="47">
        <f>SUM($D21:G21)</f>
        <v>101196</v>
      </c>
      <c r="W21" s="47">
        <f>SUM($D21:H21)</f>
        <v>133240</v>
      </c>
      <c r="X21" s="47">
        <f>SUM($D21:I21)</f>
        <v>163956</v>
      </c>
      <c r="Y21" s="47">
        <f>SUM($D21:J21)</f>
        <v>202805</v>
      </c>
      <c r="Z21" s="47">
        <f>SUM($D21:K21)</f>
        <v>242244</v>
      </c>
      <c r="AA21" s="47">
        <f>SUM($D21:L21)</f>
        <v>276045</v>
      </c>
      <c r="AB21" s="47">
        <f>SUM($D21:M21)</f>
        <v>309800</v>
      </c>
      <c r="AC21" s="47">
        <f>SUM($D21:N21)</f>
        <v>342439</v>
      </c>
      <c r="AD21" s="47">
        <f>SUM($D21:O21)</f>
        <v>375025</v>
      </c>
    </row>
    <row r="22" spans="1:30" s="55" customFormat="1" ht="15" customHeight="1">
      <c r="A22" s="74"/>
      <c r="B22" s="79" t="s">
        <v>9</v>
      </c>
      <c r="D22" s="56">
        <f t="shared" ref="D22:P22" si="1">SUM(D11:D21)</f>
        <v>1851928</v>
      </c>
      <c r="E22" s="56">
        <f t="shared" si="1"/>
        <v>1725076</v>
      </c>
      <c r="F22" s="56">
        <f t="shared" si="1"/>
        <v>2215739</v>
      </c>
      <c r="G22" s="56">
        <f t="shared" si="1"/>
        <v>2238365</v>
      </c>
      <c r="H22" s="56">
        <f t="shared" si="1"/>
        <v>2400819</v>
      </c>
      <c r="I22" s="56">
        <f t="shared" si="1"/>
        <v>2423479</v>
      </c>
      <c r="J22" s="56">
        <f t="shared" si="1"/>
        <v>2979686</v>
      </c>
      <c r="K22" s="56">
        <f t="shared" si="1"/>
        <v>3042056</v>
      </c>
      <c r="L22" s="56">
        <f t="shared" si="1"/>
        <v>2477669</v>
      </c>
      <c r="M22" s="56">
        <f t="shared" si="1"/>
        <v>2479290</v>
      </c>
      <c r="N22" s="56">
        <f t="shared" si="1"/>
        <v>2326375</v>
      </c>
      <c r="O22" s="56">
        <f t="shared" si="1"/>
        <v>2250758</v>
      </c>
      <c r="P22" s="56">
        <f t="shared" si="1"/>
        <v>28411240</v>
      </c>
      <c r="Q22" s="60"/>
      <c r="R22" s="60"/>
      <c r="S22" s="47">
        <f>SUM($D22:D22)</f>
        <v>1851928</v>
      </c>
      <c r="T22" s="47">
        <f>SUM($D22:E22)</f>
        <v>3577004</v>
      </c>
      <c r="U22" s="47">
        <f>SUM($D22:F22)</f>
        <v>5792743</v>
      </c>
      <c r="V22" s="47">
        <f>SUM($D22:G22)</f>
        <v>8031108</v>
      </c>
      <c r="W22" s="47">
        <f>SUM($D22:H22)</f>
        <v>10431927</v>
      </c>
      <c r="X22" s="47">
        <f>SUM($D22:I22)</f>
        <v>12855406</v>
      </c>
      <c r="Y22" s="47">
        <f>SUM($D22:J22)</f>
        <v>15835092</v>
      </c>
      <c r="Z22" s="47">
        <f>SUM($D22:K22)</f>
        <v>18877148</v>
      </c>
      <c r="AA22" s="47">
        <f>SUM($D22:L22)</f>
        <v>21354817</v>
      </c>
      <c r="AB22" s="47">
        <f>SUM($D22:M22)</f>
        <v>23834107</v>
      </c>
      <c r="AC22" s="47">
        <f>SUM($D22:N22)</f>
        <v>26160482</v>
      </c>
      <c r="AD22" s="47">
        <f>SUM($D22:O22)</f>
        <v>28411240</v>
      </c>
    </row>
    <row r="23" spans="1:30" s="62" customFormat="1" ht="15" customHeight="1">
      <c r="A23" s="42"/>
      <c r="B23" s="78"/>
      <c r="C23" s="44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4"/>
      <c r="R23" s="44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</row>
    <row r="24" spans="1:30" s="55" customFormat="1" ht="15" customHeight="1">
      <c r="A24" s="74" t="s">
        <v>5</v>
      </c>
      <c r="B24" s="76" t="s">
        <v>69</v>
      </c>
      <c r="C24" s="46"/>
      <c r="D24" s="47">
        <f>+AMB!D$91</f>
        <v>193790</v>
      </c>
      <c r="E24" s="47">
        <f>+AMB!E$91</f>
        <v>210387</v>
      </c>
      <c r="F24" s="47">
        <f>+AMB!F$91</f>
        <v>246234</v>
      </c>
      <c r="G24" s="47">
        <f>+AMB!G$91</f>
        <v>225483</v>
      </c>
      <c r="H24" s="47">
        <f>+AMB!H$91</f>
        <v>229075</v>
      </c>
      <c r="I24" s="47">
        <f>+AMB!I$91</f>
        <v>243210</v>
      </c>
      <c r="J24" s="47">
        <f>+AMB!J$91</f>
        <v>200132</v>
      </c>
      <c r="K24" s="47">
        <f>+AMB!K$91</f>
        <v>240090</v>
      </c>
      <c r="L24" s="47">
        <f>+AMB!L$91</f>
        <v>235863</v>
      </c>
      <c r="M24" s="47">
        <f>+AMB!M$91</f>
        <v>234256</v>
      </c>
      <c r="N24" s="47">
        <f>+AMB!N$91</f>
        <v>216550</v>
      </c>
      <c r="O24" s="47">
        <f>+AMB!O$91</f>
        <v>207977</v>
      </c>
      <c r="P24" s="47">
        <f t="shared" ref="P24:P34" si="2">SUM(D24:O24)</f>
        <v>2683047</v>
      </c>
      <c r="Q24" s="59"/>
      <c r="R24" s="59"/>
      <c r="S24" s="47">
        <f>SUM($D24:D24)</f>
        <v>193790</v>
      </c>
      <c r="T24" s="47">
        <f>SUM($D24:E24)</f>
        <v>404177</v>
      </c>
      <c r="U24" s="47">
        <f>SUM($D24:F24)</f>
        <v>650411</v>
      </c>
      <c r="V24" s="47">
        <f>SUM($D24:G24)</f>
        <v>875894</v>
      </c>
      <c r="W24" s="47">
        <f>SUM($D24:H24)</f>
        <v>1104969</v>
      </c>
      <c r="X24" s="47">
        <f>SUM($D24:I24)</f>
        <v>1348179</v>
      </c>
      <c r="Y24" s="47">
        <f>SUM($D24:J24)</f>
        <v>1548311</v>
      </c>
      <c r="Z24" s="47">
        <f>SUM($D24:K24)</f>
        <v>1788401</v>
      </c>
      <c r="AA24" s="47">
        <f>SUM($D24:L24)</f>
        <v>2024264</v>
      </c>
      <c r="AB24" s="47">
        <f>SUM($D24:M24)</f>
        <v>2258520</v>
      </c>
      <c r="AC24" s="47">
        <f>SUM($D24:N24)</f>
        <v>2475070</v>
      </c>
      <c r="AD24" s="47">
        <f>SUM($D24:O24)</f>
        <v>2683047</v>
      </c>
    </row>
    <row r="25" spans="1:30" s="55" customFormat="1" ht="15" customHeight="1">
      <c r="A25" s="74" t="s">
        <v>10</v>
      </c>
      <c r="B25" s="76" t="s">
        <v>69</v>
      </c>
      <c r="D25" s="47">
        <f>+BWB!D$91</f>
        <v>111425</v>
      </c>
      <c r="E25" s="47">
        <f>+BWB!E$91</f>
        <v>110733</v>
      </c>
      <c r="F25" s="47">
        <f>+BWB!F$91</f>
        <v>130258</v>
      </c>
      <c r="G25" s="47">
        <f>+BWB!G$91</f>
        <v>124808</v>
      </c>
      <c r="H25" s="47">
        <f>+BWB!H$91</f>
        <v>126250</v>
      </c>
      <c r="I25" s="47">
        <f>+BWB!I$91</f>
        <v>134335</v>
      </c>
      <c r="J25" s="47">
        <f>+BWB!J$91</f>
        <v>113433</v>
      </c>
      <c r="K25" s="47">
        <f>+BWB!K$91</f>
        <v>121655</v>
      </c>
      <c r="L25" s="47">
        <f>+BWB!L$91</f>
        <v>123261</v>
      </c>
      <c r="M25" s="47">
        <f>+BWB!M$91</f>
        <v>123478</v>
      </c>
      <c r="N25" s="47">
        <f>+BWB!N$91</f>
        <v>119721</v>
      </c>
      <c r="O25" s="47">
        <f>+BWB!O$91</f>
        <v>90608</v>
      </c>
      <c r="P25" s="47">
        <f t="shared" si="2"/>
        <v>1429965</v>
      </c>
      <c r="Q25" s="60"/>
      <c r="R25" s="60"/>
      <c r="S25" s="47">
        <f>SUM($D25:D25)</f>
        <v>111425</v>
      </c>
      <c r="T25" s="47">
        <f>SUM($D25:E25)</f>
        <v>222158</v>
      </c>
      <c r="U25" s="47">
        <f>SUM($D25:F25)</f>
        <v>352416</v>
      </c>
      <c r="V25" s="47">
        <f>SUM($D25:G25)</f>
        <v>477224</v>
      </c>
      <c r="W25" s="47">
        <f>SUM($D25:H25)</f>
        <v>603474</v>
      </c>
      <c r="X25" s="47">
        <f>SUM($D25:I25)</f>
        <v>737809</v>
      </c>
      <c r="Y25" s="47">
        <f>SUM($D25:J25)</f>
        <v>851242</v>
      </c>
      <c r="Z25" s="47">
        <f>SUM($D25:K25)</f>
        <v>972897</v>
      </c>
      <c r="AA25" s="47">
        <f>SUM($D25:L25)</f>
        <v>1096158</v>
      </c>
      <c r="AB25" s="47">
        <f>SUM($D25:M25)</f>
        <v>1219636</v>
      </c>
      <c r="AC25" s="47">
        <f>SUM($D25:N25)</f>
        <v>1339357</v>
      </c>
      <c r="AD25" s="47">
        <f>SUM($D25:O25)</f>
        <v>1429965</v>
      </c>
    </row>
    <row r="26" spans="1:30" s="55" customFormat="1" ht="15" customHeight="1">
      <c r="A26" s="74" t="s">
        <v>11</v>
      </c>
      <c r="B26" s="76" t="s">
        <v>69</v>
      </c>
      <c r="D26" s="47">
        <f>+DWT!D$91</f>
        <v>3924</v>
      </c>
      <c r="E26" s="47">
        <f>+DWT!E$91</f>
        <v>4606</v>
      </c>
      <c r="F26" s="47">
        <f>+DWT!F$91</f>
        <v>6719</v>
      </c>
      <c r="G26" s="47">
        <f>+DWT!G$91</f>
        <v>4496</v>
      </c>
      <c r="H26" s="47">
        <f>+DWT!H$91</f>
        <v>4178</v>
      </c>
      <c r="I26" s="47">
        <f>+DWT!I$91</f>
        <v>5350</v>
      </c>
      <c r="J26" s="47">
        <f>+DWT!J$91</f>
        <v>3782</v>
      </c>
      <c r="K26" s="47">
        <f>+DWT!K$91</f>
        <v>5183</v>
      </c>
      <c r="L26" s="47">
        <f>+DWT!L$91</f>
        <v>5068</v>
      </c>
      <c r="M26" s="47">
        <f>+DWT!M$91</f>
        <v>4755</v>
      </c>
      <c r="N26" s="47">
        <f>+DWT!N$91</f>
        <v>3810</v>
      </c>
      <c r="O26" s="47">
        <f>+DWT!O$91</f>
        <v>4586</v>
      </c>
      <c r="P26" s="47">
        <f t="shared" si="2"/>
        <v>56457</v>
      </c>
      <c r="Q26" s="60"/>
      <c r="R26" s="60"/>
      <c r="S26" s="47">
        <f>SUM($D26:D26)</f>
        <v>3924</v>
      </c>
      <c r="T26" s="47">
        <f>SUM($D26:E26)</f>
        <v>8530</v>
      </c>
      <c r="U26" s="47">
        <f>SUM($D26:F26)</f>
        <v>15249</v>
      </c>
      <c r="V26" s="47">
        <f>SUM($D26:G26)</f>
        <v>19745</v>
      </c>
      <c r="W26" s="47">
        <f>SUM($D26:H26)</f>
        <v>23923</v>
      </c>
      <c r="X26" s="47">
        <f>SUM($D26:I26)</f>
        <v>29273</v>
      </c>
      <c r="Y26" s="47">
        <f>SUM($D26:J26)</f>
        <v>33055</v>
      </c>
      <c r="Z26" s="47">
        <f>SUM($D26:K26)</f>
        <v>38238</v>
      </c>
      <c r="AA26" s="47">
        <f>SUM($D26:L26)</f>
        <v>43306</v>
      </c>
      <c r="AB26" s="47">
        <f>SUM($D26:M26)</f>
        <v>48061</v>
      </c>
      <c r="AC26" s="47">
        <f>SUM($D26:N26)</f>
        <v>51871</v>
      </c>
      <c r="AD26" s="47">
        <f>SUM($D26:O26)</f>
        <v>56457</v>
      </c>
    </row>
    <row r="27" spans="1:30" s="55" customFormat="1" ht="15" customHeight="1">
      <c r="A27" s="74" t="s">
        <v>13</v>
      </c>
      <c r="B27" s="76" t="s">
        <v>69</v>
      </c>
      <c r="D27" s="47">
        <f>+OGB!D$91</f>
        <v>5481</v>
      </c>
      <c r="E27" s="47">
        <f>+OGB!E$91</f>
        <v>5178</v>
      </c>
      <c r="F27" s="47">
        <f>+OGB!F$91</f>
        <v>5793</v>
      </c>
      <c r="G27" s="47">
        <f>+OGB!G$91</f>
        <v>5901</v>
      </c>
      <c r="H27" s="47">
        <f>+OGB!H$91</f>
        <v>5738</v>
      </c>
      <c r="I27" s="47">
        <f>+OGB!I$91</f>
        <v>5958</v>
      </c>
      <c r="J27" s="47">
        <f>+OGB!J$91</f>
        <v>6019</v>
      </c>
      <c r="K27" s="47">
        <f>+OGB!K$91</f>
        <v>6041</v>
      </c>
      <c r="L27" s="47">
        <f>+OGB!L$91</f>
        <v>6007</v>
      </c>
      <c r="M27" s="47">
        <f>+OGB!M$91</f>
        <v>5739</v>
      </c>
      <c r="N27" s="47">
        <f>+OGB!N$91</f>
        <v>6025</v>
      </c>
      <c r="O27" s="47">
        <f>+OGB!O$91</f>
        <v>5843</v>
      </c>
      <c r="P27" s="47">
        <f t="shared" si="2"/>
        <v>69723</v>
      </c>
      <c r="Q27" s="60"/>
      <c r="R27" s="60"/>
      <c r="S27" s="47">
        <f>SUM($D27:D27)</f>
        <v>5481</v>
      </c>
      <c r="T27" s="47">
        <f>SUM($D27:E27)</f>
        <v>10659</v>
      </c>
      <c r="U27" s="47">
        <f>SUM($D27:F27)</f>
        <v>16452</v>
      </c>
      <c r="V27" s="47">
        <f>SUM($D27:G27)</f>
        <v>22353</v>
      </c>
      <c r="W27" s="47">
        <f>SUM($D27:H27)</f>
        <v>28091</v>
      </c>
      <c r="X27" s="47">
        <f>SUM($D27:I27)</f>
        <v>34049</v>
      </c>
      <c r="Y27" s="47">
        <f>SUM($D27:J27)</f>
        <v>40068</v>
      </c>
      <c r="Z27" s="47">
        <f>SUM($D27:K27)</f>
        <v>46109</v>
      </c>
      <c r="AA27" s="47">
        <f>SUM($D27:L27)</f>
        <v>52116</v>
      </c>
      <c r="AB27" s="47">
        <f>SUM($D27:M27)</f>
        <v>57855</v>
      </c>
      <c r="AC27" s="47">
        <f>SUM($D27:N27)</f>
        <v>63880</v>
      </c>
      <c r="AD27" s="47">
        <f>SUM($D27:O27)</f>
        <v>69723</v>
      </c>
    </row>
    <row r="28" spans="1:30" s="62" customFormat="1" ht="15" customHeight="1">
      <c r="A28" s="74" t="s">
        <v>14</v>
      </c>
      <c r="B28" s="76" t="s">
        <v>69</v>
      </c>
      <c r="C28" s="55"/>
      <c r="D28" s="47">
        <f>+PB!D$91</f>
        <v>94196</v>
      </c>
      <c r="E28" s="47">
        <f>+PB!E$91</f>
        <v>89778</v>
      </c>
      <c r="F28" s="47">
        <f>+PB!F$91</f>
        <v>109651</v>
      </c>
      <c r="G28" s="47">
        <f>+PB!G$91</f>
        <v>105233</v>
      </c>
      <c r="H28" s="47">
        <f>+PB!H$91</f>
        <v>103049</v>
      </c>
      <c r="I28" s="47">
        <f>+PB!I$91</f>
        <v>110305</v>
      </c>
      <c r="J28" s="47">
        <f>+PB!J$91</f>
        <v>99663</v>
      </c>
      <c r="K28" s="47">
        <f>+PB!K$91</f>
        <v>105704</v>
      </c>
      <c r="L28" s="47">
        <f>+PB!L$91</f>
        <v>106453</v>
      </c>
      <c r="M28" s="47">
        <f>+PB!M$91</f>
        <v>103943</v>
      </c>
      <c r="N28" s="47">
        <f>+PB!N$91</f>
        <v>102677</v>
      </c>
      <c r="O28" s="47">
        <f>+PB!O$91</f>
        <v>90545</v>
      </c>
      <c r="P28" s="47">
        <f t="shared" si="2"/>
        <v>1221197</v>
      </c>
      <c r="Q28" s="44"/>
      <c r="R28" s="44"/>
      <c r="S28" s="47">
        <f>SUM($D28:D28)</f>
        <v>94196</v>
      </c>
      <c r="T28" s="47">
        <f>SUM($D28:E28)</f>
        <v>183974</v>
      </c>
      <c r="U28" s="47">
        <f>SUM($D28:F28)</f>
        <v>293625</v>
      </c>
      <c r="V28" s="47">
        <f>SUM($D28:G28)</f>
        <v>398858</v>
      </c>
      <c r="W28" s="47">
        <f>SUM($D28:H28)</f>
        <v>501907</v>
      </c>
      <c r="X28" s="47">
        <f>SUM($D28:I28)</f>
        <v>612212</v>
      </c>
      <c r="Y28" s="47">
        <f>SUM($D28:J28)</f>
        <v>711875</v>
      </c>
      <c r="Z28" s="47">
        <f>SUM($D28:K28)</f>
        <v>817579</v>
      </c>
      <c r="AA28" s="47">
        <f>SUM($D28:L28)</f>
        <v>924032</v>
      </c>
      <c r="AB28" s="47">
        <f>SUM($D28:M28)</f>
        <v>1027975</v>
      </c>
      <c r="AC28" s="47">
        <f>SUM($D28:N28)</f>
        <v>1130652</v>
      </c>
      <c r="AD28" s="47">
        <f>SUM($D28:O28)</f>
        <v>1221197</v>
      </c>
    </row>
    <row r="29" spans="1:30" s="55" customFormat="1" ht="15" customHeight="1">
      <c r="A29" s="74" t="s">
        <v>78</v>
      </c>
      <c r="B29" s="76" t="s">
        <v>69</v>
      </c>
      <c r="D29" s="47">
        <f>+IBA!D$91</f>
        <v>8341</v>
      </c>
      <c r="E29" s="47">
        <f>+IBA!E$91</f>
        <v>8526</v>
      </c>
      <c r="F29" s="47">
        <f>+IBA!F$91</f>
        <v>9620</v>
      </c>
      <c r="G29" s="47">
        <f>+IBA!G$91</f>
        <v>8631</v>
      </c>
      <c r="H29" s="47">
        <f>+IBA!H$91</f>
        <v>8824</v>
      </c>
      <c r="I29" s="47">
        <f>+IBA!I$91</f>
        <v>8458</v>
      </c>
      <c r="J29" s="47">
        <f>+IBA!J$91</f>
        <v>8235</v>
      </c>
      <c r="K29" s="47">
        <f>+IBA!K$91</f>
        <v>7863</v>
      </c>
      <c r="L29" s="47">
        <f>+IBA!L$91</f>
        <v>8160</v>
      </c>
      <c r="M29" s="47">
        <f>+IBA!M$91</f>
        <v>8199</v>
      </c>
      <c r="N29" s="47">
        <f>+IBA!N$91</f>
        <v>7446</v>
      </c>
      <c r="O29" s="47">
        <f>+IBA!O$91</f>
        <v>7248</v>
      </c>
      <c r="P29" s="47">
        <f t="shared" si="2"/>
        <v>99551</v>
      </c>
      <c r="Q29" s="59"/>
      <c r="R29" s="59"/>
      <c r="S29" s="47">
        <f>SUM($D29:D29)</f>
        <v>8341</v>
      </c>
      <c r="T29" s="47">
        <f>SUM($D29:E29)</f>
        <v>16867</v>
      </c>
      <c r="U29" s="47">
        <f>SUM($D29:F29)</f>
        <v>26487</v>
      </c>
      <c r="V29" s="47">
        <f>SUM($D29:G29)</f>
        <v>35118</v>
      </c>
      <c r="W29" s="47">
        <f>SUM($D29:H29)</f>
        <v>43942</v>
      </c>
      <c r="X29" s="47">
        <f>SUM($D29:I29)</f>
        <v>52400</v>
      </c>
      <c r="Y29" s="47">
        <f>SUM($D29:J29)</f>
        <v>60635</v>
      </c>
      <c r="Z29" s="47">
        <f>SUM($D29:K29)</f>
        <v>68498</v>
      </c>
      <c r="AA29" s="47">
        <f>SUM($D29:L29)</f>
        <v>76658</v>
      </c>
      <c r="AB29" s="47">
        <f>SUM($D29:M29)</f>
        <v>84857</v>
      </c>
      <c r="AC29" s="47">
        <f>SUM($D29:N29)</f>
        <v>92303</v>
      </c>
      <c r="AD29" s="47">
        <f>SUM($D29:O29)</f>
        <v>99551</v>
      </c>
    </row>
    <row r="30" spans="1:30" s="55" customFormat="1" ht="15" customHeight="1">
      <c r="A30" s="74" t="s">
        <v>16</v>
      </c>
      <c r="B30" s="76" t="s">
        <v>69</v>
      </c>
      <c r="D30" s="47">
        <f>+SIBC!D$91</f>
        <v>5160</v>
      </c>
      <c r="E30" s="47">
        <f>+SIBC!E$91</f>
        <v>5039</v>
      </c>
      <c r="F30" s="47">
        <f>+SIBC!F$91</f>
        <v>5697</v>
      </c>
      <c r="G30" s="47">
        <f>+SIBC!G$91</f>
        <v>5653</v>
      </c>
      <c r="H30" s="47">
        <f>+SIBC!H$91</f>
        <v>6610</v>
      </c>
      <c r="I30" s="47">
        <f>+SIBC!I$91</f>
        <v>7399</v>
      </c>
      <c r="J30" s="47">
        <f>+SIBC!J$91</f>
        <v>6943</v>
      </c>
      <c r="K30" s="47">
        <f>+SIBC!K$91</f>
        <v>6894</v>
      </c>
      <c r="L30" s="47">
        <f>+SIBC!L$91</f>
        <v>7324</v>
      </c>
      <c r="M30" s="47">
        <f>+SIBC!M$91</f>
        <v>6526</v>
      </c>
      <c r="N30" s="47">
        <f>+SIBC!N$91</f>
        <v>5783</v>
      </c>
      <c r="O30" s="47">
        <f>+SIBC!O$91</f>
        <v>5243</v>
      </c>
      <c r="P30" s="47">
        <f t="shared" si="2"/>
        <v>74271</v>
      </c>
      <c r="Q30" s="60"/>
      <c r="R30" s="60"/>
      <c r="S30" s="47">
        <f>SUM($D30:D30)</f>
        <v>5160</v>
      </c>
      <c r="T30" s="47">
        <f>SUM($D30:E30)</f>
        <v>10199</v>
      </c>
      <c r="U30" s="47">
        <f>SUM($D30:F30)</f>
        <v>15896</v>
      </c>
      <c r="V30" s="47">
        <f>SUM($D30:G30)</f>
        <v>21549</v>
      </c>
      <c r="W30" s="47">
        <f>SUM($D30:H30)</f>
        <v>28159</v>
      </c>
      <c r="X30" s="47">
        <f>SUM($D30:I30)</f>
        <v>35558</v>
      </c>
      <c r="Y30" s="47">
        <f>SUM($D30:J30)</f>
        <v>42501</v>
      </c>
      <c r="Z30" s="47">
        <f>SUM($D30:K30)</f>
        <v>49395</v>
      </c>
      <c r="AA30" s="47">
        <f>SUM($D30:L30)</f>
        <v>56719</v>
      </c>
      <c r="AB30" s="47">
        <f>SUM($D30:M30)</f>
        <v>63245</v>
      </c>
      <c r="AC30" s="47">
        <f>SUM($D30:N30)</f>
        <v>69028</v>
      </c>
      <c r="AD30" s="47">
        <f>SUM($D30:O30)</f>
        <v>74271</v>
      </c>
    </row>
    <row r="31" spans="1:30" s="55" customFormat="1" ht="15" customHeight="1">
      <c r="A31" s="74" t="s">
        <v>17</v>
      </c>
      <c r="B31" s="76" t="s">
        <v>69</v>
      </c>
      <c r="D31" s="47">
        <f>+TIBA!D$91</f>
        <v>27974</v>
      </c>
      <c r="E31" s="47">
        <f>+TIBA!E$91</f>
        <v>27480</v>
      </c>
      <c r="F31" s="47">
        <f>+TIBA!F$91</f>
        <v>32962</v>
      </c>
      <c r="G31" s="47">
        <f>+TIBA!G$91</f>
        <v>31787</v>
      </c>
      <c r="H31" s="47">
        <f>+TIBA!H$91</f>
        <v>31413</v>
      </c>
      <c r="I31" s="47">
        <f>+TIBA!I$91</f>
        <v>33059</v>
      </c>
      <c r="J31" s="47">
        <f>+TIBA!J$91</f>
        <v>28807</v>
      </c>
      <c r="K31" s="47">
        <f>+TIBA!K$91</f>
        <v>30062</v>
      </c>
      <c r="L31" s="47">
        <f>+TIBA!L$91</f>
        <v>30933</v>
      </c>
      <c r="M31" s="47">
        <f>+TIBA!M$91</f>
        <v>30045</v>
      </c>
      <c r="N31" s="47">
        <f>+TIBA!N$91</f>
        <v>29077</v>
      </c>
      <c r="O31" s="47">
        <f>+TIBA!O$91</f>
        <v>26335</v>
      </c>
      <c r="P31" s="47">
        <f t="shared" si="2"/>
        <v>359934</v>
      </c>
      <c r="Q31" s="60"/>
      <c r="R31" s="60"/>
      <c r="S31" s="47">
        <f>SUM($D31:D31)</f>
        <v>27974</v>
      </c>
      <c r="T31" s="47">
        <f>SUM($D31:E31)</f>
        <v>55454</v>
      </c>
      <c r="U31" s="47">
        <f>SUM($D31:F31)</f>
        <v>88416</v>
      </c>
      <c r="V31" s="47">
        <f>SUM($D31:G31)</f>
        <v>120203</v>
      </c>
      <c r="W31" s="47">
        <f>SUM($D31:H31)</f>
        <v>151616</v>
      </c>
      <c r="X31" s="47">
        <f>SUM($D31:I31)</f>
        <v>184675</v>
      </c>
      <c r="Y31" s="47">
        <f>SUM($D31:J31)</f>
        <v>213482</v>
      </c>
      <c r="Z31" s="47">
        <f>SUM($D31:K31)</f>
        <v>243544</v>
      </c>
      <c r="AA31" s="47">
        <f>SUM($D31:L31)</f>
        <v>274477</v>
      </c>
      <c r="AB31" s="47">
        <f>SUM($D31:M31)</f>
        <v>304522</v>
      </c>
      <c r="AC31" s="47">
        <f>SUM($D31:N31)</f>
        <v>333599</v>
      </c>
      <c r="AD31" s="47">
        <f>SUM($D31:O31)</f>
        <v>359934</v>
      </c>
    </row>
    <row r="32" spans="1:30" s="55" customFormat="1" ht="15" customHeight="1">
      <c r="A32" s="74" t="s">
        <v>12</v>
      </c>
      <c r="B32" s="76" t="s">
        <v>69</v>
      </c>
      <c r="D32" s="47">
        <f>+LQB!D$91</f>
        <v>52352</v>
      </c>
      <c r="E32" s="47">
        <f>+LQB!E$91</f>
        <v>51160</v>
      </c>
      <c r="F32" s="47">
        <f>+LQB!F$91</f>
        <v>60796</v>
      </c>
      <c r="G32" s="47">
        <f>+LQB!G$91</f>
        <v>58990</v>
      </c>
      <c r="H32" s="47">
        <f>+LQB!H$91</f>
        <v>58636</v>
      </c>
      <c r="I32" s="47">
        <f>+LQB!I$91</f>
        <v>60534</v>
      </c>
      <c r="J32" s="47">
        <f>+LQB!J$91</f>
        <v>55412</v>
      </c>
      <c r="K32" s="47">
        <f>+LQB!K$91</f>
        <v>56542</v>
      </c>
      <c r="L32" s="47">
        <f>+LQB!L$91</f>
        <v>57632</v>
      </c>
      <c r="M32" s="47">
        <f>+LQB!M$91</f>
        <v>57042</v>
      </c>
      <c r="N32" s="47">
        <f>+LQB!N$91</f>
        <v>57264</v>
      </c>
      <c r="O32" s="47">
        <f>+LQB!O$91</f>
        <v>53306</v>
      </c>
      <c r="P32" s="47">
        <f t="shared" si="2"/>
        <v>679666</v>
      </c>
      <c r="Q32" s="60"/>
      <c r="R32" s="60"/>
      <c r="S32" s="47">
        <f>SUM($D32:D32)</f>
        <v>52352</v>
      </c>
      <c r="T32" s="47">
        <f>SUM($D32:E32)</f>
        <v>103512</v>
      </c>
      <c r="U32" s="47">
        <f>SUM($D32:F32)</f>
        <v>164308</v>
      </c>
      <c r="V32" s="47">
        <f>SUM($D32:G32)</f>
        <v>223298</v>
      </c>
      <c r="W32" s="47">
        <f>SUM($D32:H32)</f>
        <v>281934</v>
      </c>
      <c r="X32" s="47">
        <f>SUM($D32:I32)</f>
        <v>342468</v>
      </c>
      <c r="Y32" s="47">
        <f>SUM($D32:J32)</f>
        <v>397880</v>
      </c>
      <c r="Z32" s="47">
        <f>SUM($D32:K32)</f>
        <v>454422</v>
      </c>
      <c r="AA32" s="47">
        <f>SUM($D32:L32)</f>
        <v>512054</v>
      </c>
      <c r="AB32" s="47">
        <f>SUM($D32:M32)</f>
        <v>569096</v>
      </c>
      <c r="AC32" s="47">
        <f>SUM($D32:N32)</f>
        <v>626360</v>
      </c>
      <c r="AD32" s="47">
        <f>SUM($D32:O32)</f>
        <v>679666</v>
      </c>
    </row>
    <row r="33" spans="1:30" s="62" customFormat="1" ht="15" customHeight="1">
      <c r="A33" s="74" t="s">
        <v>15</v>
      </c>
      <c r="B33" s="76" t="s">
        <v>69</v>
      </c>
      <c r="C33" s="55"/>
      <c r="D33" s="47">
        <f>+RBW!D$91</f>
        <v>7</v>
      </c>
      <c r="E33" s="47">
        <f>+RBW!E$91</f>
        <v>4</v>
      </c>
      <c r="F33" s="47">
        <f>+RBW!F$91</f>
        <v>13</v>
      </c>
      <c r="G33" s="47">
        <f>+RBW!G$91</f>
        <v>4</v>
      </c>
      <c r="H33" s="47">
        <f>+RBW!H$91</f>
        <v>12</v>
      </c>
      <c r="I33" s="47">
        <f>+RBW!I$91</f>
        <v>11</v>
      </c>
      <c r="J33" s="47">
        <f>+RBW!J$91</f>
        <v>8</v>
      </c>
      <c r="K33" s="47">
        <f>+RBW!K$91</f>
        <v>17</v>
      </c>
      <c r="L33" s="47">
        <f>+RBW!L$91</f>
        <v>12</v>
      </c>
      <c r="M33" s="47">
        <f>+RBW!M$91</f>
        <v>7</v>
      </c>
      <c r="N33" s="47">
        <f>+RBW!N$91</f>
        <v>14</v>
      </c>
      <c r="O33" s="47">
        <f>+RBW!O$91</f>
        <v>13</v>
      </c>
      <c r="P33" s="47">
        <f t="shared" si="2"/>
        <v>122</v>
      </c>
      <c r="Q33" s="44"/>
      <c r="R33" s="44"/>
      <c r="S33" s="47">
        <f>SUM($D33:D33)</f>
        <v>7</v>
      </c>
      <c r="T33" s="47">
        <f>SUM($D33:E33)</f>
        <v>11</v>
      </c>
      <c r="U33" s="47">
        <f>SUM($D33:F33)</f>
        <v>24</v>
      </c>
      <c r="V33" s="47">
        <f>SUM($D33:G33)</f>
        <v>28</v>
      </c>
      <c r="W33" s="47">
        <f>SUM($D33:H33)</f>
        <v>40</v>
      </c>
      <c r="X33" s="47">
        <f>SUM($D33:I33)</f>
        <v>51</v>
      </c>
      <c r="Y33" s="47">
        <f>SUM($D33:J33)</f>
        <v>59</v>
      </c>
      <c r="Z33" s="47">
        <f>SUM($D33:K33)</f>
        <v>76</v>
      </c>
      <c r="AA33" s="47">
        <f>SUM($D33:L33)</f>
        <v>88</v>
      </c>
      <c r="AB33" s="47">
        <f>SUM($D33:M33)</f>
        <v>95</v>
      </c>
      <c r="AC33" s="47">
        <f>SUM($D33:N33)</f>
        <v>109</v>
      </c>
      <c r="AD33" s="47">
        <f>SUM($D33:O33)</f>
        <v>122</v>
      </c>
    </row>
    <row r="34" spans="1:30" s="55" customFormat="1" ht="15" customHeight="1">
      <c r="A34" s="74" t="s">
        <v>18</v>
      </c>
      <c r="B34" s="76" t="s">
        <v>69</v>
      </c>
      <c r="D34" s="47">
        <f>+WPB!D$91</f>
        <v>0</v>
      </c>
      <c r="E34" s="47">
        <f>+WPB!E$91</f>
        <v>0</v>
      </c>
      <c r="F34" s="47">
        <f>+WPB!F$91</f>
        <v>0</v>
      </c>
      <c r="G34" s="47">
        <f>+WPB!G$91</f>
        <v>0</v>
      </c>
      <c r="H34" s="47">
        <f>+WPB!H$91</f>
        <v>0</v>
      </c>
      <c r="I34" s="47">
        <f>+WPB!I$91</f>
        <v>0</v>
      </c>
      <c r="J34" s="47">
        <f>+WPB!J$91</f>
        <v>0</v>
      </c>
      <c r="K34" s="47">
        <f>+WPB!K$91</f>
        <v>0</v>
      </c>
      <c r="L34" s="47">
        <f>+WPB!L$91</f>
        <v>0</v>
      </c>
      <c r="M34" s="47">
        <f>+WPB!M$91</f>
        <v>0</v>
      </c>
      <c r="N34" s="47">
        <f>+WPB!N$91</f>
        <v>0</v>
      </c>
      <c r="O34" s="47">
        <f>+WPB!O$91</f>
        <v>0</v>
      </c>
      <c r="P34" s="47">
        <f t="shared" si="2"/>
        <v>0</v>
      </c>
      <c r="Q34" s="59"/>
      <c r="R34" s="59"/>
      <c r="S34" s="47">
        <f>SUM($D34:D34)</f>
        <v>0</v>
      </c>
      <c r="T34" s="47">
        <f>SUM($D34:E34)</f>
        <v>0</v>
      </c>
      <c r="U34" s="47">
        <f>SUM($D34:F34)</f>
        <v>0</v>
      </c>
      <c r="V34" s="47">
        <f>SUM($D34:G34)</f>
        <v>0</v>
      </c>
      <c r="W34" s="47">
        <f>SUM($D34:H34)</f>
        <v>0</v>
      </c>
      <c r="X34" s="47">
        <f>SUM($D34:I34)</f>
        <v>0</v>
      </c>
      <c r="Y34" s="47">
        <f>SUM($D34:J34)</f>
        <v>0</v>
      </c>
      <c r="Z34" s="47">
        <f>SUM($D34:K34)</f>
        <v>0</v>
      </c>
      <c r="AA34" s="47">
        <f>SUM($D34:L34)</f>
        <v>0</v>
      </c>
      <c r="AB34" s="47">
        <f>SUM($D34:M34)</f>
        <v>0</v>
      </c>
      <c r="AC34" s="47">
        <f>SUM($D34:N34)</f>
        <v>0</v>
      </c>
      <c r="AD34" s="47">
        <f>SUM($D34:O34)</f>
        <v>0</v>
      </c>
    </row>
    <row r="35" spans="1:30" s="55" customFormat="1" ht="15" customHeight="1">
      <c r="A35" s="74"/>
      <c r="B35" s="79" t="s">
        <v>9</v>
      </c>
      <c r="D35" s="56">
        <f t="shared" ref="D35:P35" si="3">SUM(D24:D34)</f>
        <v>502650</v>
      </c>
      <c r="E35" s="56">
        <f t="shared" si="3"/>
        <v>512891</v>
      </c>
      <c r="F35" s="56">
        <f t="shared" si="3"/>
        <v>607743</v>
      </c>
      <c r="G35" s="56">
        <f t="shared" si="3"/>
        <v>570986</v>
      </c>
      <c r="H35" s="56">
        <f t="shared" si="3"/>
        <v>573785</v>
      </c>
      <c r="I35" s="56">
        <f t="shared" si="3"/>
        <v>608619</v>
      </c>
      <c r="J35" s="56">
        <f t="shared" si="3"/>
        <v>522434</v>
      </c>
      <c r="K35" s="56">
        <f t="shared" si="3"/>
        <v>580051</v>
      </c>
      <c r="L35" s="56">
        <f t="shared" si="3"/>
        <v>580713</v>
      </c>
      <c r="M35" s="56">
        <f t="shared" si="3"/>
        <v>573990</v>
      </c>
      <c r="N35" s="56">
        <f t="shared" si="3"/>
        <v>548367</v>
      </c>
      <c r="O35" s="56">
        <f t="shared" si="3"/>
        <v>491704</v>
      </c>
      <c r="P35" s="56">
        <f t="shared" si="3"/>
        <v>6673933</v>
      </c>
      <c r="Q35" s="60"/>
      <c r="R35" s="60"/>
      <c r="S35" s="47">
        <f>SUM($D35:D35)</f>
        <v>502650</v>
      </c>
      <c r="T35" s="47">
        <f>SUM($D35:E35)</f>
        <v>1015541</v>
      </c>
      <c r="U35" s="47">
        <f>SUM($D35:F35)</f>
        <v>1623284</v>
      </c>
      <c r="V35" s="47">
        <f>SUM($D35:G35)</f>
        <v>2194270</v>
      </c>
      <c r="W35" s="47">
        <f>SUM($D35:H35)</f>
        <v>2768055</v>
      </c>
      <c r="X35" s="47">
        <f>SUM($D35:I35)</f>
        <v>3376674</v>
      </c>
      <c r="Y35" s="47">
        <f>SUM($D35:J35)</f>
        <v>3899108</v>
      </c>
      <c r="Z35" s="47">
        <f>SUM($D35:K35)</f>
        <v>4479159</v>
      </c>
      <c r="AA35" s="47">
        <f>SUM($D35:L35)</f>
        <v>5059872</v>
      </c>
      <c r="AB35" s="47">
        <f>SUM($D35:M35)</f>
        <v>5633862</v>
      </c>
      <c r="AC35" s="47">
        <f>SUM($D35:N35)</f>
        <v>6182229</v>
      </c>
      <c r="AD35" s="47">
        <f>SUM($D35:O35)</f>
        <v>6673933</v>
      </c>
    </row>
    <row r="36" spans="1:30" s="62" customFormat="1" ht="15" customHeight="1">
      <c r="A36" s="42"/>
      <c r="B36" s="78"/>
      <c r="C36" s="44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4"/>
      <c r="R36" s="44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</row>
    <row r="37" spans="1:30" s="55" customFormat="1" ht="15" customHeight="1">
      <c r="A37" s="74" t="s">
        <v>5</v>
      </c>
      <c r="B37" s="76" t="s">
        <v>8</v>
      </c>
      <c r="C37" s="46"/>
      <c r="D37" s="47">
        <f>+AMB!D$105</f>
        <v>986</v>
      </c>
      <c r="E37" s="47">
        <f>+AMB!E$105</f>
        <v>942</v>
      </c>
      <c r="F37" s="47">
        <f>+AMB!F$105</f>
        <v>1074</v>
      </c>
      <c r="G37" s="47">
        <f>+AMB!G$105</f>
        <v>1247</v>
      </c>
      <c r="H37" s="47">
        <f>+AMB!H$105</f>
        <v>1277</v>
      </c>
      <c r="I37" s="47">
        <f>+AMB!I$105</f>
        <v>1106</v>
      </c>
      <c r="J37" s="47">
        <f>+AMB!J$105</f>
        <v>1184</v>
      </c>
      <c r="K37" s="47">
        <f>+AMB!K$105</f>
        <v>1105</v>
      </c>
      <c r="L37" s="47">
        <f>+AMB!L$105</f>
        <v>849</v>
      </c>
      <c r="M37" s="47">
        <f>+AMB!M$105</f>
        <v>982</v>
      </c>
      <c r="N37" s="47">
        <f>+AMB!N$105</f>
        <v>971</v>
      </c>
      <c r="O37" s="47">
        <f>+AMB!O$105</f>
        <v>918</v>
      </c>
      <c r="P37" s="47">
        <f t="shared" ref="P37:P47" si="4">SUM(D37:O37)</f>
        <v>12641</v>
      </c>
      <c r="Q37" s="59"/>
      <c r="R37" s="59"/>
      <c r="S37" s="47">
        <f>SUM($D37:D37)</f>
        <v>986</v>
      </c>
      <c r="T37" s="47">
        <f>SUM($D37:E37)</f>
        <v>1928</v>
      </c>
      <c r="U37" s="47">
        <f>SUM($D37:F37)</f>
        <v>3002</v>
      </c>
      <c r="V37" s="47">
        <f>SUM($D37:G37)</f>
        <v>4249</v>
      </c>
      <c r="W37" s="47">
        <f>SUM($D37:H37)</f>
        <v>5526</v>
      </c>
      <c r="X37" s="47">
        <f>SUM($D37:I37)</f>
        <v>6632</v>
      </c>
      <c r="Y37" s="47">
        <f>SUM($D37:J37)</f>
        <v>7816</v>
      </c>
      <c r="Z37" s="47">
        <f>SUM($D37:K37)</f>
        <v>8921</v>
      </c>
      <c r="AA37" s="47">
        <f>SUM($D37:L37)</f>
        <v>9770</v>
      </c>
      <c r="AB37" s="47">
        <f>SUM($D37:M37)</f>
        <v>10752</v>
      </c>
      <c r="AC37" s="47">
        <f>SUM($D37:N37)</f>
        <v>11723</v>
      </c>
      <c r="AD37" s="47">
        <f>SUM($D37:O37)</f>
        <v>12641</v>
      </c>
    </row>
    <row r="38" spans="1:30" s="55" customFormat="1" ht="15" customHeight="1">
      <c r="A38" s="74" t="s">
        <v>10</v>
      </c>
      <c r="B38" s="76" t="s">
        <v>8</v>
      </c>
      <c r="D38" s="47">
        <f>+BWB!D$104</f>
        <v>425</v>
      </c>
      <c r="E38" s="47">
        <f>+BWB!E$104</f>
        <v>377</v>
      </c>
      <c r="F38" s="47">
        <f>+BWB!F$104</f>
        <v>395</v>
      </c>
      <c r="G38" s="47">
        <f>+BWB!G$104</f>
        <v>490</v>
      </c>
      <c r="H38" s="47">
        <f>+BWB!H$104</f>
        <v>682</v>
      </c>
      <c r="I38" s="47">
        <f>+BWB!I$104</f>
        <v>739</v>
      </c>
      <c r="J38" s="47">
        <f>+BWB!J$104</f>
        <v>704</v>
      </c>
      <c r="K38" s="47">
        <f>+BWB!K$104</f>
        <v>556</v>
      </c>
      <c r="L38" s="47">
        <f>+BWB!L$104</f>
        <v>652</v>
      </c>
      <c r="M38" s="47">
        <f>+BWB!M$104</f>
        <v>694</v>
      </c>
      <c r="N38" s="47">
        <f>+BWB!N$104</f>
        <v>722</v>
      </c>
      <c r="O38" s="47">
        <f>+BWB!O$104</f>
        <v>379</v>
      </c>
      <c r="P38" s="47">
        <f t="shared" si="4"/>
        <v>6815</v>
      </c>
      <c r="Q38" s="60"/>
      <c r="R38" s="60"/>
      <c r="S38" s="47">
        <f>SUM($D38:D38)</f>
        <v>425</v>
      </c>
      <c r="T38" s="47">
        <f>SUM($D38:E38)</f>
        <v>802</v>
      </c>
      <c r="U38" s="47">
        <f>SUM($D38:F38)</f>
        <v>1197</v>
      </c>
      <c r="V38" s="47">
        <f>SUM($D38:G38)</f>
        <v>1687</v>
      </c>
      <c r="W38" s="47">
        <f>SUM($D38:H38)</f>
        <v>2369</v>
      </c>
      <c r="X38" s="47">
        <f>SUM($D38:I38)</f>
        <v>3108</v>
      </c>
      <c r="Y38" s="47">
        <f>SUM($D38:J38)</f>
        <v>3812</v>
      </c>
      <c r="Z38" s="47">
        <f>SUM($D38:K38)</f>
        <v>4368</v>
      </c>
      <c r="AA38" s="47">
        <f>SUM($D38:L38)</f>
        <v>5020</v>
      </c>
      <c r="AB38" s="47">
        <f>SUM($D38:M38)</f>
        <v>5714</v>
      </c>
      <c r="AC38" s="47">
        <f>SUM($D38:N38)</f>
        <v>6436</v>
      </c>
      <c r="AD38" s="47">
        <f>SUM($D38:O38)</f>
        <v>6815</v>
      </c>
    </row>
    <row r="39" spans="1:30" s="55" customFormat="1" ht="15" customHeight="1">
      <c r="A39" s="74" t="s">
        <v>11</v>
      </c>
      <c r="B39" s="76" t="s">
        <v>8</v>
      </c>
      <c r="D39" s="47">
        <f>+DWT!D$105</f>
        <v>4549</v>
      </c>
      <c r="E39" s="47">
        <f>+DWT!E$105</f>
        <v>3738</v>
      </c>
      <c r="F39" s="47">
        <f>+DWT!F$105</f>
        <v>4268</v>
      </c>
      <c r="G39" s="47">
        <f>+DWT!G$105</f>
        <v>3850</v>
      </c>
      <c r="H39" s="47">
        <f>+DWT!H$105</f>
        <v>4181</v>
      </c>
      <c r="I39" s="47">
        <f>+DWT!I$105</f>
        <v>3996</v>
      </c>
      <c r="J39" s="47">
        <f>+DWT!J$105</f>
        <v>4594</v>
      </c>
      <c r="K39" s="47">
        <f>+DWT!K$105</f>
        <v>4417</v>
      </c>
      <c r="L39" s="47">
        <f>+DWT!L$105</f>
        <v>4292</v>
      </c>
      <c r="M39" s="47">
        <f>+DWT!M$105</f>
        <v>4529</v>
      </c>
      <c r="N39" s="47">
        <f>+DWT!N$105</f>
        <v>4199</v>
      </c>
      <c r="O39" s="47">
        <f>+DWT!O$105</f>
        <v>4095</v>
      </c>
      <c r="P39" s="47">
        <f t="shared" si="4"/>
        <v>50708</v>
      </c>
      <c r="Q39" s="60"/>
      <c r="R39" s="60"/>
      <c r="S39" s="47">
        <f>SUM($D39:D39)</f>
        <v>4549</v>
      </c>
      <c r="T39" s="47">
        <f>SUM($D39:E39)</f>
        <v>8287</v>
      </c>
      <c r="U39" s="47">
        <f>SUM($D39:F39)</f>
        <v>12555</v>
      </c>
      <c r="V39" s="47">
        <f>SUM($D39:G39)</f>
        <v>16405</v>
      </c>
      <c r="W39" s="47">
        <f>SUM($D39:H39)</f>
        <v>20586</v>
      </c>
      <c r="X39" s="47">
        <f>SUM($D39:I39)</f>
        <v>24582</v>
      </c>
      <c r="Y39" s="47">
        <f>SUM($D39:J39)</f>
        <v>29176</v>
      </c>
      <c r="Z39" s="47">
        <f>SUM($D39:K39)</f>
        <v>33593</v>
      </c>
      <c r="AA39" s="47">
        <f>SUM($D39:L39)</f>
        <v>37885</v>
      </c>
      <c r="AB39" s="47">
        <f>SUM($D39:M39)</f>
        <v>42414</v>
      </c>
      <c r="AC39" s="47">
        <f>SUM($D39:N39)</f>
        <v>46613</v>
      </c>
      <c r="AD39" s="47">
        <f>SUM($D39:O39)</f>
        <v>50708</v>
      </c>
    </row>
    <row r="40" spans="1:30" s="55" customFormat="1" ht="15" customHeight="1">
      <c r="A40" s="74" t="s">
        <v>13</v>
      </c>
      <c r="B40" s="76" t="s">
        <v>8</v>
      </c>
      <c r="D40" s="47">
        <f>+OGB!D$105</f>
        <v>25</v>
      </c>
      <c r="E40" s="47">
        <f>+OGB!E$105</f>
        <v>29</v>
      </c>
      <c r="F40" s="47">
        <f>+OGB!F$105</f>
        <v>17</v>
      </c>
      <c r="G40" s="47">
        <f>+OGB!G$105</f>
        <v>27</v>
      </c>
      <c r="H40" s="47">
        <f>+OGB!H$105</f>
        <v>58</v>
      </c>
      <c r="I40" s="47">
        <f>+OGB!I$105</f>
        <v>66</v>
      </c>
      <c r="J40" s="47">
        <f>+OGB!J$105</f>
        <v>15</v>
      </c>
      <c r="K40" s="47">
        <f>+OGB!K$105</f>
        <v>18</v>
      </c>
      <c r="L40" s="47">
        <f>+OGB!L$105</f>
        <v>20</v>
      </c>
      <c r="M40" s="47">
        <f>+OGB!M$105</f>
        <v>40</v>
      </c>
      <c r="N40" s="47">
        <f>+OGB!N$105</f>
        <v>23</v>
      </c>
      <c r="O40" s="47">
        <f>+OGB!O$105</f>
        <v>26</v>
      </c>
      <c r="P40" s="47">
        <f t="shared" si="4"/>
        <v>364</v>
      </c>
      <c r="Q40" s="60"/>
      <c r="R40" s="60"/>
      <c r="S40" s="47">
        <f>SUM($D40:D40)</f>
        <v>25</v>
      </c>
      <c r="T40" s="47">
        <f>SUM($D40:E40)</f>
        <v>54</v>
      </c>
      <c r="U40" s="47">
        <f>SUM($D40:F40)</f>
        <v>71</v>
      </c>
      <c r="V40" s="47">
        <f>SUM($D40:G40)</f>
        <v>98</v>
      </c>
      <c r="W40" s="47">
        <f>SUM($D40:H40)</f>
        <v>156</v>
      </c>
      <c r="X40" s="47">
        <f>SUM($D40:I40)</f>
        <v>222</v>
      </c>
      <c r="Y40" s="47">
        <f>SUM($D40:J40)</f>
        <v>237</v>
      </c>
      <c r="Z40" s="47">
        <f>SUM($D40:K40)</f>
        <v>255</v>
      </c>
      <c r="AA40" s="47">
        <f>SUM($D40:L40)</f>
        <v>275</v>
      </c>
      <c r="AB40" s="47">
        <f>SUM($D40:M40)</f>
        <v>315</v>
      </c>
      <c r="AC40" s="47">
        <f>SUM($D40:N40)</f>
        <v>338</v>
      </c>
      <c r="AD40" s="47">
        <f>SUM($D40:O40)</f>
        <v>364</v>
      </c>
    </row>
    <row r="41" spans="1:30" s="62" customFormat="1" ht="15" customHeight="1">
      <c r="A41" s="74" t="s">
        <v>14</v>
      </c>
      <c r="B41" s="76" t="s">
        <v>8</v>
      </c>
      <c r="C41" s="55"/>
      <c r="D41" s="47">
        <f>+PB!D$105</f>
        <v>2140</v>
      </c>
      <c r="E41" s="47">
        <f>+PB!E$105</f>
        <v>1940</v>
      </c>
      <c r="F41" s="47">
        <f>+PB!F$105</f>
        <v>2006</v>
      </c>
      <c r="G41" s="47">
        <f>+PB!G$105</f>
        <v>2080</v>
      </c>
      <c r="H41" s="47">
        <f>+PB!H$105</f>
        <v>2454</v>
      </c>
      <c r="I41" s="47">
        <f>+PB!I$105</f>
        <v>2100</v>
      </c>
      <c r="J41" s="47">
        <f>+PB!J$105</f>
        <v>2664</v>
      </c>
      <c r="K41" s="47">
        <f>+PB!K$105</f>
        <v>2838</v>
      </c>
      <c r="L41" s="47">
        <f>+PB!L$105</f>
        <v>2576</v>
      </c>
      <c r="M41" s="47">
        <f>+PB!M$105</f>
        <v>2630</v>
      </c>
      <c r="N41" s="47">
        <f>+PB!N$105</f>
        <v>2564</v>
      </c>
      <c r="O41" s="47">
        <f>+PB!O$105</f>
        <v>2282</v>
      </c>
      <c r="P41" s="47">
        <f t="shared" si="4"/>
        <v>28274</v>
      </c>
      <c r="Q41" s="44"/>
      <c r="R41" s="44"/>
      <c r="S41" s="47">
        <f>SUM($D41:D41)</f>
        <v>2140</v>
      </c>
      <c r="T41" s="47">
        <f>SUM($D41:E41)</f>
        <v>4080</v>
      </c>
      <c r="U41" s="47">
        <f>SUM($D41:F41)</f>
        <v>6086</v>
      </c>
      <c r="V41" s="47">
        <f>SUM($D41:G41)</f>
        <v>8166</v>
      </c>
      <c r="W41" s="47">
        <f>SUM($D41:H41)</f>
        <v>10620</v>
      </c>
      <c r="X41" s="47">
        <f>SUM($D41:I41)</f>
        <v>12720</v>
      </c>
      <c r="Y41" s="47">
        <f>SUM($D41:J41)</f>
        <v>15384</v>
      </c>
      <c r="Z41" s="47">
        <f>SUM($D41:K41)</f>
        <v>18222</v>
      </c>
      <c r="AA41" s="47">
        <f>SUM($D41:L41)</f>
        <v>20798</v>
      </c>
      <c r="AB41" s="47">
        <f>SUM($D41:M41)</f>
        <v>23428</v>
      </c>
      <c r="AC41" s="47">
        <f>SUM($D41:N41)</f>
        <v>25992</v>
      </c>
      <c r="AD41" s="47">
        <f>SUM($D41:O41)</f>
        <v>28274</v>
      </c>
    </row>
    <row r="42" spans="1:30" s="55" customFormat="1" ht="15" customHeight="1">
      <c r="A42" s="74" t="s">
        <v>78</v>
      </c>
      <c r="B42" s="76" t="s">
        <v>8</v>
      </c>
      <c r="D42" s="47">
        <f>+IBA!D$111</f>
        <v>1141</v>
      </c>
      <c r="E42" s="47">
        <f>+IBA!E$111</f>
        <v>1509</v>
      </c>
      <c r="F42" s="47">
        <f>+IBA!F$111</f>
        <v>1235</v>
      </c>
      <c r="G42" s="47">
        <f>+IBA!G$111</f>
        <v>1846</v>
      </c>
      <c r="H42" s="47">
        <f>+IBA!H$111</f>
        <v>4716</v>
      </c>
      <c r="I42" s="47">
        <f>+IBA!I$111</f>
        <v>7131</v>
      </c>
      <c r="J42" s="47">
        <f>+IBA!J$111</f>
        <v>9612</v>
      </c>
      <c r="K42" s="47">
        <f>+IBA!K$111</f>
        <v>8316</v>
      </c>
      <c r="L42" s="47">
        <f>+IBA!L$111</f>
        <v>6936</v>
      </c>
      <c r="M42" s="47">
        <f>+IBA!M$111</f>
        <v>3400</v>
      </c>
      <c r="N42" s="47">
        <f>+IBA!N$111</f>
        <v>1666</v>
      </c>
      <c r="O42" s="47">
        <f>+IBA!O$111</f>
        <v>1555</v>
      </c>
      <c r="P42" s="47">
        <f t="shared" si="4"/>
        <v>49063</v>
      </c>
      <c r="Q42" s="59"/>
      <c r="R42" s="59"/>
      <c r="S42" s="47">
        <f>SUM($D42:D42)</f>
        <v>1141</v>
      </c>
      <c r="T42" s="47">
        <f>SUM($D42:E42)</f>
        <v>2650</v>
      </c>
      <c r="U42" s="47">
        <f>SUM($D42:F42)</f>
        <v>3885</v>
      </c>
      <c r="V42" s="47">
        <f>SUM($D42:G42)</f>
        <v>5731</v>
      </c>
      <c r="W42" s="47">
        <f>SUM($D42:H42)</f>
        <v>10447</v>
      </c>
      <c r="X42" s="47">
        <f>SUM($D42:I42)</f>
        <v>17578</v>
      </c>
      <c r="Y42" s="47">
        <f>SUM($D42:J42)</f>
        <v>27190</v>
      </c>
      <c r="Z42" s="47">
        <f>SUM($D42:K42)</f>
        <v>35506</v>
      </c>
      <c r="AA42" s="47">
        <f>SUM($D42:L42)</f>
        <v>42442</v>
      </c>
      <c r="AB42" s="47">
        <f>SUM($D42:M42)</f>
        <v>45842</v>
      </c>
      <c r="AC42" s="47">
        <f>SUM($D42:N42)</f>
        <v>47508</v>
      </c>
      <c r="AD42" s="47">
        <f>SUM($D42:O42)</f>
        <v>49063</v>
      </c>
    </row>
    <row r="43" spans="1:30" s="55" customFormat="1" ht="15" customHeight="1">
      <c r="A43" s="74" t="s">
        <v>16</v>
      </c>
      <c r="B43" s="76" t="s">
        <v>8</v>
      </c>
      <c r="D43" s="47">
        <f>+SIBC!D$111</f>
        <v>0</v>
      </c>
      <c r="E43" s="47">
        <f>+SIBC!E$111</f>
        <v>0</v>
      </c>
      <c r="F43" s="47">
        <f>+SIBC!F$111</f>
        <v>0</v>
      </c>
      <c r="G43" s="47">
        <f>+SIBC!G$111</f>
        <v>0</v>
      </c>
      <c r="H43" s="47">
        <f>+SIBC!H$111</f>
        <v>0</v>
      </c>
      <c r="I43" s="47">
        <f>+SIBC!I$111</f>
        <v>0</v>
      </c>
      <c r="J43" s="47">
        <f>+SIBC!J$111</f>
        <v>0</v>
      </c>
      <c r="K43" s="47">
        <f>+SIBC!K$111</f>
        <v>0</v>
      </c>
      <c r="L43" s="47">
        <f>+SIBC!L$111</f>
        <v>0</v>
      </c>
      <c r="M43" s="47">
        <f>+SIBC!M$111</f>
        <v>0</v>
      </c>
      <c r="N43" s="47">
        <f>+SIBC!N$111</f>
        <v>0</v>
      </c>
      <c r="O43" s="47">
        <f>+SIBC!O$111</f>
        <v>0</v>
      </c>
      <c r="P43" s="47">
        <f t="shared" si="4"/>
        <v>0</v>
      </c>
      <c r="Q43" s="60"/>
      <c r="R43" s="60"/>
      <c r="S43" s="47">
        <f>SUM($D43:D43)</f>
        <v>0</v>
      </c>
      <c r="T43" s="47">
        <f>SUM($D43:E43)</f>
        <v>0</v>
      </c>
      <c r="U43" s="47">
        <f>SUM($D43:F43)</f>
        <v>0</v>
      </c>
      <c r="V43" s="47">
        <f>SUM($D43:G43)</f>
        <v>0</v>
      </c>
      <c r="W43" s="47">
        <f>SUM($D43:H43)</f>
        <v>0</v>
      </c>
      <c r="X43" s="47">
        <f>SUM($D43:I43)</f>
        <v>0</v>
      </c>
      <c r="Y43" s="47">
        <f>SUM($D43:J43)</f>
        <v>0</v>
      </c>
      <c r="Z43" s="47">
        <f>SUM($D43:K43)</f>
        <v>0</v>
      </c>
      <c r="AA43" s="47">
        <f>SUM($D43:L43)</f>
        <v>0</v>
      </c>
      <c r="AB43" s="47">
        <f>SUM($D43:M43)</f>
        <v>0</v>
      </c>
      <c r="AC43" s="47">
        <f>SUM($D43:N43)</f>
        <v>0</v>
      </c>
      <c r="AD43" s="47">
        <f>SUM($D43:O43)</f>
        <v>0</v>
      </c>
    </row>
    <row r="44" spans="1:30" s="55" customFormat="1" ht="15" customHeight="1">
      <c r="A44" s="74" t="s">
        <v>17</v>
      </c>
      <c r="B44" s="76" t="s">
        <v>8</v>
      </c>
      <c r="D44" s="47">
        <f>+TIBA!D$105</f>
        <v>0</v>
      </c>
      <c r="E44" s="47">
        <f>+TIBA!E$105</f>
        <v>0</v>
      </c>
      <c r="F44" s="47">
        <f>+TIBA!F$105</f>
        <v>0</v>
      </c>
      <c r="G44" s="47">
        <f>+TIBA!G$105</f>
        <v>0</v>
      </c>
      <c r="H44" s="47">
        <f>+TIBA!H$105</f>
        <v>0</v>
      </c>
      <c r="I44" s="47">
        <f>+TIBA!I$105</f>
        <v>0</v>
      </c>
      <c r="J44" s="47">
        <f>+TIBA!J$105</f>
        <v>0</v>
      </c>
      <c r="K44" s="47">
        <f>+TIBA!K$105</f>
        <v>0</v>
      </c>
      <c r="L44" s="47">
        <f>+TIBA!L$105</f>
        <v>0</v>
      </c>
      <c r="M44" s="47">
        <f>+TIBA!M$105</f>
        <v>0</v>
      </c>
      <c r="N44" s="47">
        <f>+TIBA!N$105</f>
        <v>0</v>
      </c>
      <c r="O44" s="47">
        <f>+TIBA!O$105</f>
        <v>0</v>
      </c>
      <c r="P44" s="47">
        <f t="shared" si="4"/>
        <v>0</v>
      </c>
      <c r="Q44" s="60"/>
      <c r="R44" s="60"/>
      <c r="S44" s="47">
        <f>SUM($D44:D44)</f>
        <v>0</v>
      </c>
      <c r="T44" s="47">
        <f>SUM($D44:E44)</f>
        <v>0</v>
      </c>
      <c r="U44" s="47">
        <f>SUM($D44:F44)</f>
        <v>0</v>
      </c>
      <c r="V44" s="47">
        <f>SUM($D44:G44)</f>
        <v>0</v>
      </c>
      <c r="W44" s="47">
        <f>SUM($D44:H44)</f>
        <v>0</v>
      </c>
      <c r="X44" s="47">
        <f>SUM($D44:I44)</f>
        <v>0</v>
      </c>
      <c r="Y44" s="47">
        <f>SUM($D44:J44)</f>
        <v>0</v>
      </c>
      <c r="Z44" s="47">
        <f>SUM($D44:K44)</f>
        <v>0</v>
      </c>
      <c r="AA44" s="47">
        <f>SUM($D44:L44)</f>
        <v>0</v>
      </c>
      <c r="AB44" s="47">
        <f>SUM($D44:M44)</f>
        <v>0</v>
      </c>
      <c r="AC44" s="47">
        <f>SUM($D44:N44)</f>
        <v>0</v>
      </c>
      <c r="AD44" s="47">
        <f>SUM($D44:O44)</f>
        <v>0</v>
      </c>
    </row>
    <row r="45" spans="1:30" s="55" customFormat="1" ht="15" customHeight="1">
      <c r="A45" s="74" t="s">
        <v>12</v>
      </c>
      <c r="B45" s="76" t="s">
        <v>8</v>
      </c>
      <c r="D45" s="47">
        <f>+LQB!D$105</f>
        <v>212</v>
      </c>
      <c r="E45" s="47">
        <f>+LQB!E$105</f>
        <v>178</v>
      </c>
      <c r="F45" s="47">
        <f>+LQB!F$105</f>
        <v>316</v>
      </c>
      <c r="G45" s="47">
        <f>+LQB!G$105</f>
        <v>482</v>
      </c>
      <c r="H45" s="47">
        <f>+LQB!H$105</f>
        <v>512</v>
      </c>
      <c r="I45" s="47">
        <f>+LQB!I$105</f>
        <v>490</v>
      </c>
      <c r="J45" s="47">
        <f>+LQB!J$105</f>
        <v>514</v>
      </c>
      <c r="K45" s="47">
        <f>+LQB!K$105</f>
        <v>592</v>
      </c>
      <c r="L45" s="47">
        <f>+LQB!L$105</f>
        <v>472</v>
      </c>
      <c r="M45" s="47">
        <f>+LQB!M$105</f>
        <v>478</v>
      </c>
      <c r="N45" s="47">
        <f>+LQB!N$105</f>
        <v>480</v>
      </c>
      <c r="O45" s="47">
        <f>+LQB!O$105</f>
        <v>376</v>
      </c>
      <c r="P45" s="47">
        <f t="shared" si="4"/>
        <v>5102</v>
      </c>
      <c r="Q45" s="60"/>
      <c r="R45" s="60"/>
      <c r="S45" s="47">
        <f>SUM($D45:D45)</f>
        <v>212</v>
      </c>
      <c r="T45" s="47">
        <f>SUM($D45:E45)</f>
        <v>390</v>
      </c>
      <c r="U45" s="47">
        <f>SUM($D45:F45)</f>
        <v>706</v>
      </c>
      <c r="V45" s="47">
        <f>SUM($D45:G45)</f>
        <v>1188</v>
      </c>
      <c r="W45" s="47">
        <f>SUM($D45:H45)</f>
        <v>1700</v>
      </c>
      <c r="X45" s="47">
        <f>SUM($D45:I45)</f>
        <v>2190</v>
      </c>
      <c r="Y45" s="47">
        <f>SUM($D45:J45)</f>
        <v>2704</v>
      </c>
      <c r="Z45" s="47">
        <f>SUM($D45:K45)</f>
        <v>3296</v>
      </c>
      <c r="AA45" s="47">
        <f>SUM($D45:L45)</f>
        <v>3768</v>
      </c>
      <c r="AB45" s="47">
        <f>SUM($D45:M45)</f>
        <v>4246</v>
      </c>
      <c r="AC45" s="47">
        <f>SUM($D45:N45)</f>
        <v>4726</v>
      </c>
      <c r="AD45" s="47">
        <f>SUM($D45:O45)</f>
        <v>5102</v>
      </c>
    </row>
    <row r="46" spans="1:30" s="62" customFormat="1" ht="15" customHeight="1">
      <c r="A46" s="74" t="s">
        <v>15</v>
      </c>
      <c r="B46" s="76" t="s">
        <v>8</v>
      </c>
      <c r="C46" s="55"/>
      <c r="D46" s="47">
        <f>+RBW!D$105</f>
        <v>638</v>
      </c>
      <c r="E46" s="47">
        <f>+RBW!E$105</f>
        <v>536</v>
      </c>
      <c r="F46" s="47">
        <f>+RBW!F$105</f>
        <v>980</v>
      </c>
      <c r="G46" s="47">
        <f>+RBW!G$105</f>
        <v>1730</v>
      </c>
      <c r="H46" s="47">
        <f>+RBW!H$105</f>
        <v>3184</v>
      </c>
      <c r="I46" s="47">
        <f>+RBW!I$105</f>
        <v>3384</v>
      </c>
      <c r="J46" s="47">
        <f>+RBW!J$105</f>
        <v>3758</v>
      </c>
      <c r="K46" s="47">
        <f>+RBW!K$105</f>
        <v>3834</v>
      </c>
      <c r="L46" s="47">
        <f>+RBW!L$105</f>
        <v>3696</v>
      </c>
      <c r="M46" s="47">
        <f>+RBW!M$105</f>
        <v>3018</v>
      </c>
      <c r="N46" s="47">
        <f>+RBW!N$105</f>
        <v>1616</v>
      </c>
      <c r="O46" s="47">
        <f>+RBW!O$105</f>
        <v>1076</v>
      </c>
      <c r="P46" s="47">
        <f t="shared" si="4"/>
        <v>27450</v>
      </c>
      <c r="Q46" s="44"/>
      <c r="R46" s="44"/>
      <c r="S46" s="47">
        <f>SUM($D46:D46)</f>
        <v>638</v>
      </c>
      <c r="T46" s="47">
        <f>SUM($D46:E46)</f>
        <v>1174</v>
      </c>
      <c r="U46" s="47">
        <f>SUM($D46:F46)</f>
        <v>2154</v>
      </c>
      <c r="V46" s="47">
        <f>SUM($D46:G46)</f>
        <v>3884</v>
      </c>
      <c r="W46" s="47">
        <f>SUM($D46:H46)</f>
        <v>7068</v>
      </c>
      <c r="X46" s="47">
        <f>SUM($D46:I46)</f>
        <v>10452</v>
      </c>
      <c r="Y46" s="47">
        <f>SUM($D46:J46)</f>
        <v>14210</v>
      </c>
      <c r="Z46" s="47">
        <f>SUM($D46:K46)</f>
        <v>18044</v>
      </c>
      <c r="AA46" s="47">
        <f>SUM($D46:L46)</f>
        <v>21740</v>
      </c>
      <c r="AB46" s="47">
        <f>SUM($D46:M46)</f>
        <v>24758</v>
      </c>
      <c r="AC46" s="47">
        <f>SUM($D46:N46)</f>
        <v>26374</v>
      </c>
      <c r="AD46" s="47">
        <f>SUM($D46:O46)</f>
        <v>27450</v>
      </c>
    </row>
    <row r="47" spans="1:30" s="55" customFormat="1" ht="15" customHeight="1">
      <c r="A47" s="74" t="s">
        <v>18</v>
      </c>
      <c r="B47" s="76" t="s">
        <v>8</v>
      </c>
      <c r="D47" s="47">
        <f>+WPB!D$105</f>
        <v>0</v>
      </c>
      <c r="E47" s="47">
        <f>+WPB!E$105</f>
        <v>0</v>
      </c>
      <c r="F47" s="47">
        <f>+WPB!F$105</f>
        <v>0</v>
      </c>
      <c r="G47" s="47">
        <f>+WPB!G$105</f>
        <v>0</v>
      </c>
      <c r="H47" s="47">
        <f>+WPB!H$105</f>
        <v>0</v>
      </c>
      <c r="I47" s="47">
        <f>+WPB!I$105</f>
        <v>0</v>
      </c>
      <c r="J47" s="47">
        <f>+WPB!J$105</f>
        <v>0</v>
      </c>
      <c r="K47" s="47">
        <f>+WPB!K$105</f>
        <v>0</v>
      </c>
      <c r="L47" s="47">
        <f>+WPB!L$105</f>
        <v>0</v>
      </c>
      <c r="M47" s="47">
        <f>+WPB!M$105</f>
        <v>0</v>
      </c>
      <c r="N47" s="47">
        <f>+WPB!N$105</f>
        <v>0</v>
      </c>
      <c r="O47" s="47">
        <f>+WPB!O$105</f>
        <v>0</v>
      </c>
      <c r="P47" s="47">
        <f t="shared" si="4"/>
        <v>0</v>
      </c>
      <c r="Q47" s="59"/>
      <c r="R47" s="59"/>
      <c r="S47" s="47">
        <f>SUM($D47:D47)</f>
        <v>0</v>
      </c>
      <c r="T47" s="47">
        <f>SUM($D47:E47)</f>
        <v>0</v>
      </c>
      <c r="U47" s="47">
        <f>SUM($D47:F47)</f>
        <v>0</v>
      </c>
      <c r="V47" s="47">
        <f>SUM($D47:G47)</f>
        <v>0</v>
      </c>
      <c r="W47" s="47">
        <f>SUM($D47:H47)</f>
        <v>0</v>
      </c>
      <c r="X47" s="47">
        <f>SUM($D47:I47)</f>
        <v>0</v>
      </c>
      <c r="Y47" s="47">
        <f>SUM($D47:J47)</f>
        <v>0</v>
      </c>
      <c r="Z47" s="47">
        <f>SUM($D47:K47)</f>
        <v>0</v>
      </c>
      <c r="AA47" s="47">
        <f>SUM($D47:L47)</f>
        <v>0</v>
      </c>
      <c r="AB47" s="47">
        <f>SUM($D47:M47)</f>
        <v>0</v>
      </c>
      <c r="AC47" s="47">
        <f>SUM($D47:N47)</f>
        <v>0</v>
      </c>
      <c r="AD47" s="47">
        <f>SUM($D47:O47)</f>
        <v>0</v>
      </c>
    </row>
    <row r="48" spans="1:30" s="55" customFormat="1" ht="15" customHeight="1">
      <c r="A48" s="74"/>
      <c r="B48" s="79" t="s">
        <v>9</v>
      </c>
      <c r="D48" s="56">
        <f t="shared" ref="D48:P48" si="5">SUM(D37:D47)</f>
        <v>10116</v>
      </c>
      <c r="E48" s="56">
        <f t="shared" si="5"/>
        <v>9249</v>
      </c>
      <c r="F48" s="56">
        <f t="shared" si="5"/>
        <v>10291</v>
      </c>
      <c r="G48" s="56">
        <f t="shared" si="5"/>
        <v>11752</v>
      </c>
      <c r="H48" s="56">
        <f t="shared" si="5"/>
        <v>17064</v>
      </c>
      <c r="I48" s="56">
        <f t="shared" si="5"/>
        <v>19012</v>
      </c>
      <c r="J48" s="56">
        <f t="shared" si="5"/>
        <v>23045</v>
      </c>
      <c r="K48" s="56">
        <f t="shared" si="5"/>
        <v>21676</v>
      </c>
      <c r="L48" s="56">
        <f t="shared" si="5"/>
        <v>19493</v>
      </c>
      <c r="M48" s="56">
        <f t="shared" si="5"/>
        <v>15771</v>
      </c>
      <c r="N48" s="56">
        <f t="shared" si="5"/>
        <v>12241</v>
      </c>
      <c r="O48" s="56">
        <f t="shared" si="5"/>
        <v>10707</v>
      </c>
      <c r="P48" s="56">
        <f t="shared" si="5"/>
        <v>180417</v>
      </c>
      <c r="Q48" s="60"/>
      <c r="R48" s="60"/>
      <c r="S48" s="47">
        <f>SUM($D48:D48)</f>
        <v>10116</v>
      </c>
      <c r="T48" s="47">
        <f>SUM($D48:E48)</f>
        <v>19365</v>
      </c>
      <c r="U48" s="47">
        <f>SUM($D48:F48)</f>
        <v>29656</v>
      </c>
      <c r="V48" s="47">
        <f>SUM($D48:G48)</f>
        <v>41408</v>
      </c>
      <c r="W48" s="47">
        <f>SUM($D48:H48)</f>
        <v>58472</v>
      </c>
      <c r="X48" s="47">
        <f>SUM($D48:I48)</f>
        <v>77484</v>
      </c>
      <c r="Y48" s="47">
        <f>SUM($D48:J48)</f>
        <v>100529</v>
      </c>
      <c r="Z48" s="47">
        <f>SUM($D48:K48)</f>
        <v>122205</v>
      </c>
      <c r="AA48" s="47">
        <f>SUM($D48:L48)</f>
        <v>141698</v>
      </c>
      <c r="AB48" s="47">
        <f>SUM($D48:M48)</f>
        <v>157469</v>
      </c>
      <c r="AC48" s="47">
        <f>SUM($D48:N48)</f>
        <v>169710</v>
      </c>
      <c r="AD48" s="47">
        <f>SUM($D48:O48)</f>
        <v>180417</v>
      </c>
    </row>
    <row r="49" spans="1:30" s="62" customFormat="1" ht="15" customHeight="1">
      <c r="A49" s="42"/>
      <c r="B49" s="78"/>
      <c r="C49" s="44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4"/>
      <c r="R49" s="44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</row>
    <row r="50" spans="1:30" s="55" customFormat="1" ht="15" customHeight="1">
      <c r="A50" s="74" t="s">
        <v>5</v>
      </c>
      <c r="B50" s="77" t="s">
        <v>70</v>
      </c>
      <c r="C50" s="46"/>
      <c r="D50" s="47">
        <f t="shared" ref="D50:O50" si="6">SUM(D11+D24+D37)</f>
        <v>522477</v>
      </c>
      <c r="E50" s="47">
        <f t="shared" si="6"/>
        <v>515189</v>
      </c>
      <c r="F50" s="47">
        <f t="shared" si="6"/>
        <v>626299</v>
      </c>
      <c r="G50" s="47">
        <f t="shared" si="6"/>
        <v>610209</v>
      </c>
      <c r="H50" s="47">
        <f t="shared" si="6"/>
        <v>626151</v>
      </c>
      <c r="I50" s="47">
        <f t="shared" si="6"/>
        <v>631267</v>
      </c>
      <c r="J50" s="47">
        <f t="shared" si="6"/>
        <v>622200</v>
      </c>
      <c r="K50" s="47">
        <f t="shared" si="6"/>
        <v>669930</v>
      </c>
      <c r="L50" s="47">
        <f t="shared" si="6"/>
        <v>619575</v>
      </c>
      <c r="M50" s="47">
        <f t="shared" si="6"/>
        <v>631696</v>
      </c>
      <c r="N50" s="47">
        <f t="shared" si="6"/>
        <v>584589</v>
      </c>
      <c r="O50" s="47">
        <f t="shared" si="6"/>
        <v>572784</v>
      </c>
      <c r="P50" s="47">
        <f t="shared" ref="P50:P60" si="7">SUM(D50:O50)</f>
        <v>7232366</v>
      </c>
      <c r="Q50" s="59"/>
      <c r="R50" s="59"/>
      <c r="S50" s="47">
        <f>SUM($D50:D50)</f>
        <v>522477</v>
      </c>
      <c r="T50" s="47">
        <f>SUM($D50:E50)</f>
        <v>1037666</v>
      </c>
      <c r="U50" s="47">
        <f>SUM($D50:F50)</f>
        <v>1663965</v>
      </c>
      <c r="V50" s="47">
        <f>SUM($D50:G50)</f>
        <v>2274174</v>
      </c>
      <c r="W50" s="47">
        <f>SUM($D50:H50)</f>
        <v>2900325</v>
      </c>
      <c r="X50" s="47">
        <f>SUM($D50:I50)</f>
        <v>3531592</v>
      </c>
      <c r="Y50" s="47">
        <f>SUM($D50:J50)</f>
        <v>4153792</v>
      </c>
      <c r="Z50" s="47">
        <f>SUM($D50:K50)</f>
        <v>4823722</v>
      </c>
      <c r="AA50" s="47">
        <f>SUM($D50:L50)</f>
        <v>5443297</v>
      </c>
      <c r="AB50" s="47">
        <f>SUM($D50:M50)</f>
        <v>6074993</v>
      </c>
      <c r="AC50" s="47">
        <f>SUM($D50:N50)</f>
        <v>6659582</v>
      </c>
      <c r="AD50" s="47">
        <f>SUM($D50:O50)</f>
        <v>7232366</v>
      </c>
    </row>
    <row r="51" spans="1:30" s="55" customFormat="1" ht="15" customHeight="1">
      <c r="A51" s="74" t="s">
        <v>10</v>
      </c>
      <c r="B51" s="77" t="s">
        <v>70</v>
      </c>
      <c r="D51" s="47">
        <f t="shared" ref="D51:O51" si="8">SUM(D12+D25+D38)</f>
        <v>317453</v>
      </c>
      <c r="E51" s="47">
        <f t="shared" si="8"/>
        <v>299909</v>
      </c>
      <c r="F51" s="47">
        <f t="shared" si="8"/>
        <v>381899</v>
      </c>
      <c r="G51" s="47">
        <f t="shared" si="8"/>
        <v>386804</v>
      </c>
      <c r="H51" s="47">
        <f t="shared" si="8"/>
        <v>411715</v>
      </c>
      <c r="I51" s="47">
        <f t="shared" si="8"/>
        <v>424468</v>
      </c>
      <c r="J51" s="47">
        <f t="shared" si="8"/>
        <v>465685</v>
      </c>
      <c r="K51" s="47">
        <f t="shared" si="8"/>
        <v>481449</v>
      </c>
      <c r="L51" s="47">
        <f t="shared" si="8"/>
        <v>413463</v>
      </c>
      <c r="M51" s="47">
        <f t="shared" si="8"/>
        <v>416821</v>
      </c>
      <c r="N51" s="47">
        <f t="shared" si="8"/>
        <v>405030</v>
      </c>
      <c r="O51" s="47">
        <f t="shared" si="8"/>
        <v>342331</v>
      </c>
      <c r="P51" s="47">
        <f t="shared" si="7"/>
        <v>4747027</v>
      </c>
      <c r="Q51" s="60"/>
      <c r="R51" s="60"/>
      <c r="S51" s="47">
        <f>SUM($D51:D51)</f>
        <v>317453</v>
      </c>
      <c r="T51" s="47">
        <f>SUM($D51:E51)</f>
        <v>617362</v>
      </c>
      <c r="U51" s="47">
        <f>SUM($D51:F51)</f>
        <v>999261</v>
      </c>
      <c r="V51" s="47">
        <f>SUM($D51:G51)</f>
        <v>1386065</v>
      </c>
      <c r="W51" s="47">
        <f>SUM($D51:H51)</f>
        <v>1797780</v>
      </c>
      <c r="X51" s="47">
        <f>SUM($D51:I51)</f>
        <v>2222248</v>
      </c>
      <c r="Y51" s="47">
        <f>SUM($D51:J51)</f>
        <v>2687933</v>
      </c>
      <c r="Z51" s="47">
        <f>SUM($D51:K51)</f>
        <v>3169382</v>
      </c>
      <c r="AA51" s="47">
        <f>SUM($D51:L51)</f>
        <v>3582845</v>
      </c>
      <c r="AB51" s="47">
        <f>SUM($D51:M51)</f>
        <v>3999666</v>
      </c>
      <c r="AC51" s="47">
        <f>SUM($D51:N51)</f>
        <v>4404696</v>
      </c>
      <c r="AD51" s="47">
        <f>SUM($D51:O51)</f>
        <v>4747027</v>
      </c>
    </row>
    <row r="52" spans="1:30" s="55" customFormat="1" ht="15" customHeight="1">
      <c r="A52" s="74" t="s">
        <v>11</v>
      </c>
      <c r="B52" s="77" t="s">
        <v>70</v>
      </c>
      <c r="D52" s="47">
        <f t="shared" ref="D52:O52" si="9">SUM(D13+D26+D39)</f>
        <v>299030</v>
      </c>
      <c r="E52" s="47">
        <f t="shared" si="9"/>
        <v>268409</v>
      </c>
      <c r="F52" s="47">
        <f t="shared" si="9"/>
        <v>319038</v>
      </c>
      <c r="G52" s="47">
        <f t="shared" si="9"/>
        <v>291053</v>
      </c>
      <c r="H52" s="47">
        <f t="shared" si="9"/>
        <v>279624</v>
      </c>
      <c r="I52" s="47">
        <f t="shared" si="9"/>
        <v>282434</v>
      </c>
      <c r="J52" s="47">
        <f t="shared" si="9"/>
        <v>308264</v>
      </c>
      <c r="K52" s="47">
        <f t="shared" si="9"/>
        <v>319873</v>
      </c>
      <c r="L52" s="47">
        <f t="shared" si="9"/>
        <v>308280</v>
      </c>
      <c r="M52" s="47">
        <f t="shared" si="9"/>
        <v>316011</v>
      </c>
      <c r="N52" s="47">
        <f t="shared" si="9"/>
        <v>304135</v>
      </c>
      <c r="O52" s="47">
        <f t="shared" si="9"/>
        <v>315531</v>
      </c>
      <c r="P52" s="47">
        <f t="shared" si="7"/>
        <v>3611682</v>
      </c>
      <c r="Q52" s="60"/>
      <c r="R52" s="60"/>
      <c r="S52" s="47">
        <f>SUM($D52:D52)</f>
        <v>299030</v>
      </c>
      <c r="T52" s="47">
        <f>SUM($D52:E52)</f>
        <v>567439</v>
      </c>
      <c r="U52" s="47">
        <f>SUM($D52:F52)</f>
        <v>886477</v>
      </c>
      <c r="V52" s="47">
        <f>SUM($D52:G52)</f>
        <v>1177530</v>
      </c>
      <c r="W52" s="47">
        <f>SUM($D52:H52)</f>
        <v>1457154</v>
      </c>
      <c r="X52" s="47">
        <f>SUM($D52:I52)</f>
        <v>1739588</v>
      </c>
      <c r="Y52" s="47">
        <f>SUM($D52:J52)</f>
        <v>2047852</v>
      </c>
      <c r="Z52" s="47">
        <f>SUM($D52:K52)</f>
        <v>2367725</v>
      </c>
      <c r="AA52" s="47">
        <f>SUM($D52:L52)</f>
        <v>2676005</v>
      </c>
      <c r="AB52" s="47">
        <f>SUM($D52:M52)</f>
        <v>2992016</v>
      </c>
      <c r="AC52" s="47">
        <f>SUM($D52:N52)</f>
        <v>3296151</v>
      </c>
      <c r="AD52" s="47">
        <f>SUM($D52:O52)</f>
        <v>3611682</v>
      </c>
    </row>
    <row r="53" spans="1:30" s="55" customFormat="1" ht="15" customHeight="1">
      <c r="A53" s="74" t="s">
        <v>13</v>
      </c>
      <c r="B53" s="77" t="s">
        <v>70</v>
      </c>
      <c r="D53" s="47">
        <f t="shared" ref="D53:O53" si="10">SUM(D14+D27+D40)</f>
        <v>35229</v>
      </c>
      <c r="E53" s="47">
        <f t="shared" si="10"/>
        <v>34504</v>
      </c>
      <c r="F53" s="47">
        <f t="shared" si="10"/>
        <v>44317</v>
      </c>
      <c r="G53" s="47">
        <f t="shared" si="10"/>
        <v>47623</v>
      </c>
      <c r="H53" s="47">
        <f t="shared" si="10"/>
        <v>53659</v>
      </c>
      <c r="I53" s="47">
        <f t="shared" si="10"/>
        <v>54413</v>
      </c>
      <c r="J53" s="47">
        <f t="shared" si="10"/>
        <v>70109</v>
      </c>
      <c r="K53" s="47">
        <f t="shared" si="10"/>
        <v>67874</v>
      </c>
      <c r="L53" s="47">
        <f t="shared" si="10"/>
        <v>55938</v>
      </c>
      <c r="M53" s="47">
        <f t="shared" si="10"/>
        <v>56535</v>
      </c>
      <c r="N53" s="47">
        <f t="shared" si="10"/>
        <v>52619</v>
      </c>
      <c r="O53" s="47">
        <f t="shared" si="10"/>
        <v>51558</v>
      </c>
      <c r="P53" s="47">
        <f t="shared" si="7"/>
        <v>624378</v>
      </c>
      <c r="Q53" s="60"/>
      <c r="R53" s="60"/>
      <c r="S53" s="47">
        <f>SUM($D53:D53)</f>
        <v>35229</v>
      </c>
      <c r="T53" s="47">
        <f>SUM($D53:E53)</f>
        <v>69733</v>
      </c>
      <c r="U53" s="47">
        <f>SUM($D53:F53)</f>
        <v>114050</v>
      </c>
      <c r="V53" s="47">
        <f>SUM($D53:G53)</f>
        <v>161673</v>
      </c>
      <c r="W53" s="47">
        <f>SUM($D53:H53)</f>
        <v>215332</v>
      </c>
      <c r="X53" s="47">
        <f>SUM($D53:I53)</f>
        <v>269745</v>
      </c>
      <c r="Y53" s="47">
        <f>SUM($D53:J53)</f>
        <v>339854</v>
      </c>
      <c r="Z53" s="47">
        <f>SUM($D53:K53)</f>
        <v>407728</v>
      </c>
      <c r="AA53" s="47">
        <f>SUM($D53:L53)</f>
        <v>463666</v>
      </c>
      <c r="AB53" s="47">
        <f>SUM($D53:M53)</f>
        <v>520201</v>
      </c>
      <c r="AC53" s="47">
        <f>SUM($D53:N53)</f>
        <v>572820</v>
      </c>
      <c r="AD53" s="47">
        <f>SUM($D53:O53)</f>
        <v>624378</v>
      </c>
    </row>
    <row r="54" spans="1:30" s="62" customFormat="1" ht="15" customHeight="1">
      <c r="A54" s="74" t="s">
        <v>14</v>
      </c>
      <c r="B54" s="77" t="s">
        <v>70</v>
      </c>
      <c r="C54" s="55"/>
      <c r="D54" s="47">
        <f t="shared" ref="D54:O54" si="11">SUM(D15+D28+D41)</f>
        <v>389793</v>
      </c>
      <c r="E54" s="47">
        <f t="shared" si="11"/>
        <v>367419</v>
      </c>
      <c r="F54" s="47">
        <f t="shared" si="11"/>
        <v>485880</v>
      </c>
      <c r="G54" s="47">
        <f t="shared" si="11"/>
        <v>471049</v>
      </c>
      <c r="H54" s="47">
        <f t="shared" si="11"/>
        <v>503810</v>
      </c>
      <c r="I54" s="47">
        <f t="shared" si="11"/>
        <v>520547</v>
      </c>
      <c r="J54" s="47">
        <f t="shared" si="11"/>
        <v>645546</v>
      </c>
      <c r="K54" s="47">
        <f t="shared" si="11"/>
        <v>673398</v>
      </c>
      <c r="L54" s="47">
        <f t="shared" si="11"/>
        <v>521303</v>
      </c>
      <c r="M54" s="47">
        <f t="shared" si="11"/>
        <v>513804</v>
      </c>
      <c r="N54" s="47">
        <f t="shared" si="11"/>
        <v>475513</v>
      </c>
      <c r="O54" s="47">
        <f t="shared" si="11"/>
        <v>449663</v>
      </c>
      <c r="P54" s="47">
        <f t="shared" si="7"/>
        <v>6017725</v>
      </c>
      <c r="Q54" s="44"/>
      <c r="R54" s="44"/>
      <c r="S54" s="47">
        <f>SUM($D54:D54)</f>
        <v>389793</v>
      </c>
      <c r="T54" s="47">
        <f>SUM($D54:E54)</f>
        <v>757212</v>
      </c>
      <c r="U54" s="47">
        <f>SUM($D54:F54)</f>
        <v>1243092</v>
      </c>
      <c r="V54" s="47">
        <f>SUM($D54:G54)</f>
        <v>1714141</v>
      </c>
      <c r="W54" s="47">
        <f>SUM($D54:H54)</f>
        <v>2217951</v>
      </c>
      <c r="X54" s="47">
        <f>SUM($D54:I54)</f>
        <v>2738498</v>
      </c>
      <c r="Y54" s="47">
        <f>SUM($D54:J54)</f>
        <v>3384044</v>
      </c>
      <c r="Z54" s="47">
        <f>SUM($D54:K54)</f>
        <v>4057442</v>
      </c>
      <c r="AA54" s="47">
        <f>SUM($D54:L54)</f>
        <v>4578745</v>
      </c>
      <c r="AB54" s="47">
        <f>SUM($D54:M54)</f>
        <v>5092549</v>
      </c>
      <c r="AC54" s="47">
        <f>SUM($D54:N54)</f>
        <v>5568062</v>
      </c>
      <c r="AD54" s="47">
        <f>SUM($D54:O54)</f>
        <v>6017725</v>
      </c>
    </row>
    <row r="55" spans="1:30" s="55" customFormat="1" ht="15" customHeight="1">
      <c r="A55" s="74" t="s">
        <v>78</v>
      </c>
      <c r="B55" s="77" t="s">
        <v>70</v>
      </c>
      <c r="D55" s="47">
        <f t="shared" ref="D55:O55" si="12">SUM(D16+D29+D42)</f>
        <v>124179</v>
      </c>
      <c r="E55" s="47">
        <f t="shared" si="12"/>
        <v>118609</v>
      </c>
      <c r="F55" s="47">
        <f t="shared" si="12"/>
        <v>137415</v>
      </c>
      <c r="G55" s="47">
        <f t="shared" si="12"/>
        <v>140446</v>
      </c>
      <c r="H55" s="47">
        <f t="shared" si="12"/>
        <v>151585</v>
      </c>
      <c r="I55" s="47">
        <f t="shared" si="12"/>
        <v>159496</v>
      </c>
      <c r="J55" s="47">
        <f t="shared" si="12"/>
        <v>184727</v>
      </c>
      <c r="K55" s="47">
        <f t="shared" si="12"/>
        <v>182288</v>
      </c>
      <c r="L55" s="47">
        <f t="shared" si="12"/>
        <v>165958</v>
      </c>
      <c r="M55" s="47">
        <f t="shared" si="12"/>
        <v>162592</v>
      </c>
      <c r="N55" s="47">
        <f t="shared" si="12"/>
        <v>148755</v>
      </c>
      <c r="O55" s="47">
        <f t="shared" si="12"/>
        <v>155269</v>
      </c>
      <c r="P55" s="47">
        <f t="shared" si="7"/>
        <v>1831319</v>
      </c>
      <c r="Q55" s="59"/>
      <c r="R55" s="59"/>
      <c r="S55" s="47">
        <f>SUM($D55:D55)</f>
        <v>124179</v>
      </c>
      <c r="T55" s="47">
        <f>SUM($D55:E55)</f>
        <v>242788</v>
      </c>
      <c r="U55" s="47">
        <f>SUM($D55:F55)</f>
        <v>380203</v>
      </c>
      <c r="V55" s="47">
        <f>SUM($D55:G55)</f>
        <v>520649</v>
      </c>
      <c r="W55" s="47">
        <f>SUM($D55:H55)</f>
        <v>672234</v>
      </c>
      <c r="X55" s="47">
        <f>SUM($D55:I55)</f>
        <v>831730</v>
      </c>
      <c r="Y55" s="47">
        <f>SUM($D55:J55)</f>
        <v>1016457</v>
      </c>
      <c r="Z55" s="47">
        <f>SUM($D55:K55)</f>
        <v>1198745</v>
      </c>
      <c r="AA55" s="47">
        <f>SUM($D55:L55)</f>
        <v>1364703</v>
      </c>
      <c r="AB55" s="47">
        <f>SUM($D55:M55)</f>
        <v>1527295</v>
      </c>
      <c r="AC55" s="47">
        <f>SUM($D55:N55)</f>
        <v>1676050</v>
      </c>
      <c r="AD55" s="47">
        <f>SUM($D55:O55)</f>
        <v>1831319</v>
      </c>
    </row>
    <row r="56" spans="1:30" s="55" customFormat="1" ht="15" customHeight="1">
      <c r="A56" s="74" t="s">
        <v>16</v>
      </c>
      <c r="B56" s="77" t="s">
        <v>70</v>
      </c>
      <c r="D56" s="47">
        <f t="shared" ref="D56:O56" si="13">SUM(D17+D30+D43)</f>
        <v>164660</v>
      </c>
      <c r="E56" s="47">
        <f t="shared" si="13"/>
        <v>156834</v>
      </c>
      <c r="F56" s="47">
        <f t="shared" si="13"/>
        <v>183991</v>
      </c>
      <c r="G56" s="47">
        <f t="shared" si="13"/>
        <v>178649</v>
      </c>
      <c r="H56" s="47">
        <f t="shared" si="13"/>
        <v>198331</v>
      </c>
      <c r="I56" s="47">
        <f t="shared" si="13"/>
        <v>198755</v>
      </c>
      <c r="J56" s="47">
        <f t="shared" si="13"/>
        <v>206487</v>
      </c>
      <c r="K56" s="47">
        <f t="shared" si="13"/>
        <v>200983</v>
      </c>
      <c r="L56" s="47">
        <f t="shared" si="13"/>
        <v>191509</v>
      </c>
      <c r="M56" s="47">
        <f t="shared" si="13"/>
        <v>205162</v>
      </c>
      <c r="N56" s="47">
        <f t="shared" si="13"/>
        <v>194419</v>
      </c>
      <c r="O56" s="47">
        <f t="shared" si="13"/>
        <v>188914</v>
      </c>
      <c r="P56" s="47">
        <f t="shared" si="7"/>
        <v>2268694</v>
      </c>
      <c r="Q56" s="60"/>
      <c r="R56" s="60"/>
      <c r="S56" s="47">
        <f>SUM($D56:D56)</f>
        <v>164660</v>
      </c>
      <c r="T56" s="47">
        <f>SUM($D56:E56)</f>
        <v>321494</v>
      </c>
      <c r="U56" s="47">
        <f>SUM($D56:F56)</f>
        <v>505485</v>
      </c>
      <c r="V56" s="47">
        <f>SUM($D56:G56)</f>
        <v>684134</v>
      </c>
      <c r="W56" s="47">
        <f>SUM($D56:H56)</f>
        <v>882465</v>
      </c>
      <c r="X56" s="47">
        <f>SUM($D56:I56)</f>
        <v>1081220</v>
      </c>
      <c r="Y56" s="47">
        <f>SUM($D56:J56)</f>
        <v>1287707</v>
      </c>
      <c r="Z56" s="47">
        <f>SUM($D56:K56)</f>
        <v>1488690</v>
      </c>
      <c r="AA56" s="47">
        <f>SUM($D56:L56)</f>
        <v>1680199</v>
      </c>
      <c r="AB56" s="47">
        <f>SUM($D56:M56)</f>
        <v>1885361</v>
      </c>
      <c r="AC56" s="47">
        <f>SUM($D56:N56)</f>
        <v>2079780</v>
      </c>
      <c r="AD56" s="47">
        <f>SUM($D56:O56)</f>
        <v>2268694</v>
      </c>
    </row>
    <row r="57" spans="1:30" s="55" customFormat="1" ht="15" customHeight="1">
      <c r="A57" s="74" t="s">
        <v>17</v>
      </c>
      <c r="B57" s="77" t="s">
        <v>70</v>
      </c>
      <c r="D57" s="47">
        <f t="shared" ref="D57:O57" si="14">SUM(D18+D31+D44)</f>
        <v>109540</v>
      </c>
      <c r="E57" s="47">
        <f t="shared" si="14"/>
        <v>107234</v>
      </c>
      <c r="F57" s="47">
        <f t="shared" si="14"/>
        <v>147880</v>
      </c>
      <c r="G57" s="47">
        <f t="shared" si="14"/>
        <v>160370</v>
      </c>
      <c r="H57" s="47">
        <f t="shared" si="14"/>
        <v>181018</v>
      </c>
      <c r="I57" s="47">
        <f t="shared" si="14"/>
        <v>193012</v>
      </c>
      <c r="J57" s="47">
        <f t="shared" si="14"/>
        <v>271298</v>
      </c>
      <c r="K57" s="47">
        <f t="shared" si="14"/>
        <v>270688</v>
      </c>
      <c r="L57" s="47">
        <f t="shared" si="14"/>
        <v>191036</v>
      </c>
      <c r="M57" s="47">
        <f t="shared" si="14"/>
        <v>169549</v>
      </c>
      <c r="N57" s="47">
        <f t="shared" si="14"/>
        <v>149872</v>
      </c>
      <c r="O57" s="47">
        <f t="shared" si="14"/>
        <v>126375</v>
      </c>
      <c r="P57" s="47">
        <f t="shared" si="7"/>
        <v>2077872</v>
      </c>
      <c r="Q57" s="60"/>
      <c r="R57" s="60"/>
      <c r="S57" s="47">
        <f>SUM($D57:D57)</f>
        <v>109540</v>
      </c>
      <c r="T57" s="47">
        <f>SUM($D57:E57)</f>
        <v>216774</v>
      </c>
      <c r="U57" s="47">
        <f>SUM($D57:F57)</f>
        <v>364654</v>
      </c>
      <c r="V57" s="47">
        <f>SUM($D57:G57)</f>
        <v>525024</v>
      </c>
      <c r="W57" s="47">
        <f>SUM($D57:H57)</f>
        <v>706042</v>
      </c>
      <c r="X57" s="47">
        <f>SUM($D57:I57)</f>
        <v>899054</v>
      </c>
      <c r="Y57" s="47">
        <f>SUM($D57:J57)</f>
        <v>1170352</v>
      </c>
      <c r="Z57" s="47">
        <f>SUM($D57:K57)</f>
        <v>1441040</v>
      </c>
      <c r="AA57" s="47">
        <f>SUM($D57:L57)</f>
        <v>1632076</v>
      </c>
      <c r="AB57" s="47">
        <f>SUM($D57:M57)</f>
        <v>1801625</v>
      </c>
      <c r="AC57" s="47">
        <f>SUM($D57:N57)</f>
        <v>1951497</v>
      </c>
      <c r="AD57" s="47">
        <f>SUM($D57:O57)</f>
        <v>2077872</v>
      </c>
    </row>
    <row r="58" spans="1:30" s="55" customFormat="1" ht="15" customHeight="1">
      <c r="A58" s="74" t="s">
        <v>12</v>
      </c>
      <c r="B58" s="77" t="s">
        <v>70</v>
      </c>
      <c r="D58" s="47">
        <f t="shared" ref="D58:O58" si="15">SUM(D19+D32+D45)</f>
        <v>213585</v>
      </c>
      <c r="E58" s="47">
        <f t="shared" si="15"/>
        <v>199939</v>
      </c>
      <c r="F58" s="47">
        <f t="shared" si="15"/>
        <v>268606</v>
      </c>
      <c r="G58" s="47">
        <f t="shared" si="15"/>
        <v>271040</v>
      </c>
      <c r="H58" s="47">
        <f t="shared" si="15"/>
        <v>293152</v>
      </c>
      <c r="I58" s="47">
        <f t="shared" si="15"/>
        <v>288938</v>
      </c>
      <c r="J58" s="47">
        <f t="shared" si="15"/>
        <v>345991</v>
      </c>
      <c r="K58" s="47">
        <f t="shared" si="15"/>
        <v>363174</v>
      </c>
      <c r="L58" s="47">
        <f t="shared" si="15"/>
        <v>297067</v>
      </c>
      <c r="M58" s="47">
        <f t="shared" si="15"/>
        <v>288936</v>
      </c>
      <c r="N58" s="47">
        <f t="shared" si="15"/>
        <v>295313</v>
      </c>
      <c r="O58" s="47">
        <f t="shared" si="15"/>
        <v>274108</v>
      </c>
      <c r="P58" s="47">
        <f t="shared" si="7"/>
        <v>3399849</v>
      </c>
      <c r="Q58" s="60"/>
      <c r="R58" s="60"/>
      <c r="S58" s="47">
        <f>SUM($D58:D58)</f>
        <v>213585</v>
      </c>
      <c r="T58" s="47">
        <f>SUM($D58:E58)</f>
        <v>413524</v>
      </c>
      <c r="U58" s="47">
        <f>SUM($D58:F58)</f>
        <v>682130</v>
      </c>
      <c r="V58" s="47">
        <f>SUM($D58:G58)</f>
        <v>953170</v>
      </c>
      <c r="W58" s="47">
        <f>SUM($D58:H58)</f>
        <v>1246322</v>
      </c>
      <c r="X58" s="47">
        <f>SUM($D58:I58)</f>
        <v>1535260</v>
      </c>
      <c r="Y58" s="47">
        <f>SUM($D58:J58)</f>
        <v>1881251</v>
      </c>
      <c r="Z58" s="47">
        <f>SUM($D58:K58)</f>
        <v>2244425</v>
      </c>
      <c r="AA58" s="47">
        <f>SUM($D58:L58)</f>
        <v>2541492</v>
      </c>
      <c r="AB58" s="47">
        <f>SUM($D58:M58)</f>
        <v>2830428</v>
      </c>
      <c r="AC58" s="47">
        <f>SUM($D58:N58)</f>
        <v>3125741</v>
      </c>
      <c r="AD58" s="47">
        <f>SUM($D58:O58)</f>
        <v>3399849</v>
      </c>
    </row>
    <row r="59" spans="1:30" s="62" customFormat="1" ht="15" customHeight="1">
      <c r="A59" s="74" t="s">
        <v>15</v>
      </c>
      <c r="B59" s="77" t="s">
        <v>70</v>
      </c>
      <c r="C59" s="55"/>
      <c r="D59" s="47">
        <f t="shared" ref="D59:O59" si="16">SUM(D20+D33+D46)</f>
        <v>165830</v>
      </c>
      <c r="E59" s="47">
        <f t="shared" si="16"/>
        <v>157153</v>
      </c>
      <c r="F59" s="47">
        <f t="shared" si="16"/>
        <v>211583</v>
      </c>
      <c r="G59" s="47">
        <f t="shared" si="16"/>
        <v>234464</v>
      </c>
      <c r="H59" s="47">
        <f t="shared" si="16"/>
        <v>260579</v>
      </c>
      <c r="I59" s="47">
        <f t="shared" si="16"/>
        <v>267064</v>
      </c>
      <c r="J59" s="47">
        <f t="shared" si="16"/>
        <v>366009</v>
      </c>
      <c r="K59" s="47">
        <f t="shared" si="16"/>
        <v>374687</v>
      </c>
      <c r="L59" s="47">
        <f t="shared" si="16"/>
        <v>279945</v>
      </c>
      <c r="M59" s="47">
        <f t="shared" si="16"/>
        <v>274190</v>
      </c>
      <c r="N59" s="47">
        <f t="shared" si="16"/>
        <v>244099</v>
      </c>
      <c r="O59" s="47">
        <f t="shared" si="16"/>
        <v>244050</v>
      </c>
      <c r="P59" s="47">
        <f t="shared" si="7"/>
        <v>3079653</v>
      </c>
      <c r="Q59" s="44"/>
      <c r="R59" s="44"/>
      <c r="S59" s="47">
        <f>SUM($D59:D59)</f>
        <v>165830</v>
      </c>
      <c r="T59" s="47">
        <f>SUM($D59:E59)</f>
        <v>322983</v>
      </c>
      <c r="U59" s="47">
        <f>SUM($D59:F59)</f>
        <v>534566</v>
      </c>
      <c r="V59" s="47">
        <f>SUM($D59:G59)</f>
        <v>769030</v>
      </c>
      <c r="W59" s="47">
        <f>SUM($D59:H59)</f>
        <v>1029609</v>
      </c>
      <c r="X59" s="47">
        <f>SUM($D59:I59)</f>
        <v>1296673</v>
      </c>
      <c r="Y59" s="47">
        <f>SUM($D59:J59)</f>
        <v>1662682</v>
      </c>
      <c r="Z59" s="47">
        <f>SUM($D59:K59)</f>
        <v>2037369</v>
      </c>
      <c r="AA59" s="47">
        <f>SUM($D59:L59)</f>
        <v>2317314</v>
      </c>
      <c r="AB59" s="47">
        <f>SUM($D59:M59)</f>
        <v>2591504</v>
      </c>
      <c r="AC59" s="47">
        <f>SUM($D59:N59)</f>
        <v>2835603</v>
      </c>
      <c r="AD59" s="47">
        <f>SUM($D59:O59)</f>
        <v>3079653</v>
      </c>
    </row>
    <row r="60" spans="1:30" s="55" customFormat="1" ht="15" customHeight="1">
      <c r="A60" s="74" t="s">
        <v>18</v>
      </c>
      <c r="B60" s="77" t="s">
        <v>70</v>
      </c>
      <c r="D60" s="47">
        <f t="shared" ref="D60:O60" si="17">SUM(D21+D34+D47)</f>
        <v>22918</v>
      </c>
      <c r="E60" s="47">
        <f t="shared" si="17"/>
        <v>22017</v>
      </c>
      <c r="F60" s="47">
        <f t="shared" si="17"/>
        <v>26865</v>
      </c>
      <c r="G60" s="47">
        <f t="shared" si="17"/>
        <v>29396</v>
      </c>
      <c r="H60" s="47">
        <f t="shared" si="17"/>
        <v>32044</v>
      </c>
      <c r="I60" s="47">
        <f t="shared" si="17"/>
        <v>30716</v>
      </c>
      <c r="J60" s="47">
        <f t="shared" si="17"/>
        <v>38849</v>
      </c>
      <c r="K60" s="47">
        <f t="shared" si="17"/>
        <v>39439</v>
      </c>
      <c r="L60" s="47">
        <f t="shared" si="17"/>
        <v>33801</v>
      </c>
      <c r="M60" s="47">
        <f t="shared" si="17"/>
        <v>33755</v>
      </c>
      <c r="N60" s="47">
        <f t="shared" si="17"/>
        <v>32639</v>
      </c>
      <c r="O60" s="47">
        <f t="shared" si="17"/>
        <v>32586</v>
      </c>
      <c r="P60" s="47">
        <f t="shared" si="7"/>
        <v>375025</v>
      </c>
      <c r="Q60" s="59"/>
      <c r="R60" s="59"/>
      <c r="S60" s="47">
        <f>SUM($D60:D60)</f>
        <v>22918</v>
      </c>
      <c r="T60" s="47">
        <f>SUM($D60:E60)</f>
        <v>44935</v>
      </c>
      <c r="U60" s="47">
        <f>SUM($D60:F60)</f>
        <v>71800</v>
      </c>
      <c r="V60" s="47">
        <f>SUM($D60:G60)</f>
        <v>101196</v>
      </c>
      <c r="W60" s="47">
        <f>SUM($D60:H60)</f>
        <v>133240</v>
      </c>
      <c r="X60" s="47">
        <f>SUM($D60:I60)</f>
        <v>163956</v>
      </c>
      <c r="Y60" s="47">
        <f>SUM($D60:J60)</f>
        <v>202805</v>
      </c>
      <c r="Z60" s="47">
        <f>SUM($D60:K60)</f>
        <v>242244</v>
      </c>
      <c r="AA60" s="47">
        <f>SUM($D60:L60)</f>
        <v>276045</v>
      </c>
      <c r="AB60" s="47">
        <f>SUM($D60:M60)</f>
        <v>309800</v>
      </c>
      <c r="AC60" s="47">
        <f>SUM($D60:N60)</f>
        <v>342439</v>
      </c>
      <c r="AD60" s="47">
        <f>SUM($D60:O60)</f>
        <v>375025</v>
      </c>
    </row>
    <row r="61" spans="1:30" s="55" customFormat="1" ht="15" customHeight="1">
      <c r="A61" s="74"/>
      <c r="B61" s="79" t="s">
        <v>9</v>
      </c>
      <c r="D61" s="56">
        <f t="shared" ref="D61:P61" si="18">SUM(D50:D60)</f>
        <v>2364694</v>
      </c>
      <c r="E61" s="56">
        <f t="shared" si="18"/>
        <v>2247216</v>
      </c>
      <c r="F61" s="56">
        <f t="shared" si="18"/>
        <v>2833773</v>
      </c>
      <c r="G61" s="56">
        <f t="shared" si="18"/>
        <v>2821103</v>
      </c>
      <c r="H61" s="56">
        <f t="shared" si="18"/>
        <v>2991668</v>
      </c>
      <c r="I61" s="56">
        <f t="shared" si="18"/>
        <v>3051110</v>
      </c>
      <c r="J61" s="56">
        <f t="shared" si="18"/>
        <v>3525165</v>
      </c>
      <c r="K61" s="56">
        <f t="shared" si="18"/>
        <v>3643783</v>
      </c>
      <c r="L61" s="56">
        <f t="shared" si="18"/>
        <v>3077875</v>
      </c>
      <c r="M61" s="56">
        <f t="shared" si="18"/>
        <v>3069051</v>
      </c>
      <c r="N61" s="56">
        <f t="shared" si="18"/>
        <v>2886983</v>
      </c>
      <c r="O61" s="56">
        <f t="shared" si="18"/>
        <v>2753169</v>
      </c>
      <c r="P61" s="56">
        <f t="shared" si="18"/>
        <v>35265590</v>
      </c>
      <c r="Q61" s="60"/>
      <c r="R61" s="60"/>
      <c r="S61" s="47">
        <f>SUM($D61:D61)</f>
        <v>2364694</v>
      </c>
      <c r="T61" s="47">
        <f>SUM($D61:E61)</f>
        <v>4611910</v>
      </c>
      <c r="U61" s="47">
        <f>SUM($D61:F61)</f>
        <v>7445683</v>
      </c>
      <c r="V61" s="47">
        <f>SUM($D61:G61)</f>
        <v>10266786</v>
      </c>
      <c r="W61" s="47">
        <f>SUM($D61:H61)</f>
        <v>13258454</v>
      </c>
      <c r="X61" s="47">
        <f>SUM($D61:I61)</f>
        <v>16309564</v>
      </c>
      <c r="Y61" s="47">
        <f>SUM($D61:J61)</f>
        <v>19834729</v>
      </c>
      <c r="Z61" s="47">
        <f>SUM($D61:K61)</f>
        <v>23478512</v>
      </c>
      <c r="AA61" s="47">
        <f>SUM($D61:L61)</f>
        <v>26556387</v>
      </c>
      <c r="AB61" s="47">
        <f>SUM($D61:M61)</f>
        <v>29625438</v>
      </c>
      <c r="AC61" s="47">
        <f>SUM($D61:N61)</f>
        <v>32512421</v>
      </c>
      <c r="AD61" s="47">
        <f>SUM($D61:O61)</f>
        <v>35265590</v>
      </c>
    </row>
    <row r="62" spans="1:30" s="62" customFormat="1" ht="15" customHeight="1">
      <c r="A62" s="42"/>
      <c r="B62" s="43"/>
      <c r="C62" s="44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4"/>
      <c r="R62" s="44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</row>
  </sheetData>
  <phoneticPr fontId="26" type="noConversion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37</vt:i4>
      </vt:variant>
      <vt:variant>
        <vt:lpstr>Named Ranges</vt:lpstr>
      </vt:variant>
      <vt:variant>
        <vt:i4>152</vt:i4>
      </vt:variant>
    </vt:vector>
  </HeadingPairs>
  <TitlesOfParts>
    <vt:vector size="189" baseType="lpstr">
      <vt:lpstr>2016-2017</vt:lpstr>
      <vt:lpstr>2015-2016</vt:lpstr>
      <vt:lpstr>2016</vt:lpstr>
      <vt:lpstr>2015</vt:lpstr>
      <vt:lpstr>2014</vt:lpstr>
      <vt:lpstr>2013</vt:lpstr>
      <vt:lpstr>2012</vt:lpstr>
      <vt:lpstr>2011</vt:lpstr>
      <vt:lpstr>2010</vt:lpstr>
      <vt:lpstr>2009</vt:lpstr>
      <vt:lpstr>2008</vt:lpstr>
      <vt:lpstr>2007</vt:lpstr>
      <vt:lpstr>2006</vt:lpstr>
      <vt:lpstr>Compiled-YTD</vt:lpstr>
      <vt:lpstr>Annual</vt:lpstr>
      <vt:lpstr>BWB</vt:lpstr>
      <vt:lpstr>BWB(CDN)</vt:lpstr>
      <vt:lpstr>BWB(MDOT)</vt:lpstr>
      <vt:lpstr>AMB</vt:lpstr>
      <vt:lpstr>DWT</vt:lpstr>
      <vt:lpstr>OGB</vt:lpstr>
      <vt:lpstr>PB</vt:lpstr>
      <vt:lpstr>IBA</vt:lpstr>
      <vt:lpstr>SIBC</vt:lpstr>
      <vt:lpstr>TIBA</vt:lpstr>
      <vt:lpstr>LQB</vt:lpstr>
      <vt:lpstr>RBW</vt:lpstr>
      <vt:lpstr>WPB</vt:lpstr>
      <vt:lpstr>2014-2015</vt:lpstr>
      <vt:lpstr>2013-2014</vt:lpstr>
      <vt:lpstr>2012-2013</vt:lpstr>
      <vt:lpstr>2011-2012</vt:lpstr>
      <vt:lpstr>2010-2011</vt:lpstr>
      <vt:lpstr>2009-2010</vt:lpstr>
      <vt:lpstr>2008-2009</vt:lpstr>
      <vt:lpstr>2007-2008</vt:lpstr>
      <vt:lpstr>2006-2007</vt:lpstr>
      <vt:lpstr>'2006'!FYAPR</vt:lpstr>
      <vt:lpstr>'2007'!FYAPR</vt:lpstr>
      <vt:lpstr>'2008'!FYAPR</vt:lpstr>
      <vt:lpstr>'2009'!FYAPR</vt:lpstr>
      <vt:lpstr>'2010'!FYAPR</vt:lpstr>
      <vt:lpstr>'2011'!FYAPR</vt:lpstr>
      <vt:lpstr>'2012'!FYAPR</vt:lpstr>
      <vt:lpstr>'2013'!FYAPR</vt:lpstr>
      <vt:lpstr>'2014'!FYAPR</vt:lpstr>
      <vt:lpstr>'2015'!FYAPR</vt:lpstr>
      <vt:lpstr>'2016'!FYAPR</vt:lpstr>
      <vt:lpstr>Annual!FYAPR</vt:lpstr>
      <vt:lpstr>BWB!FYAPR</vt:lpstr>
      <vt:lpstr>'BWB(CDN)'!FYAPR</vt:lpstr>
      <vt:lpstr>'BWB(MDOT)'!FYAPR</vt:lpstr>
      <vt:lpstr>'Compiled-YTD'!FYAPR</vt:lpstr>
      <vt:lpstr>DWT!FYAPR</vt:lpstr>
      <vt:lpstr>IBA!FYAPR</vt:lpstr>
      <vt:lpstr>LQB!FYAPR</vt:lpstr>
      <vt:lpstr>OGB!FYAPR</vt:lpstr>
      <vt:lpstr>PB!FYAPR</vt:lpstr>
      <vt:lpstr>RBW!FYAPR</vt:lpstr>
      <vt:lpstr>SIBC!FYAPR</vt:lpstr>
      <vt:lpstr>TIBA!FYAPR</vt:lpstr>
      <vt:lpstr>WPB!FYAPR</vt:lpstr>
      <vt:lpstr>FYAPR</vt:lpstr>
      <vt:lpstr>'2006'!FYFEB</vt:lpstr>
      <vt:lpstr>'2007'!FYFEB</vt:lpstr>
      <vt:lpstr>'2008'!FYFEB</vt:lpstr>
      <vt:lpstr>'2009'!FYFEB</vt:lpstr>
      <vt:lpstr>'2010'!FYFEB</vt:lpstr>
      <vt:lpstr>'2011'!FYFEB</vt:lpstr>
      <vt:lpstr>'2012'!FYFEB</vt:lpstr>
      <vt:lpstr>'2013'!FYFEB</vt:lpstr>
      <vt:lpstr>'2014'!FYFEB</vt:lpstr>
      <vt:lpstr>'2015'!FYFEB</vt:lpstr>
      <vt:lpstr>'2016'!FYFEB</vt:lpstr>
      <vt:lpstr>Annual!FYFEB</vt:lpstr>
      <vt:lpstr>BWB!FYFEB</vt:lpstr>
      <vt:lpstr>'BWB(CDN)'!FYFEB</vt:lpstr>
      <vt:lpstr>'BWB(MDOT)'!FYFEB</vt:lpstr>
      <vt:lpstr>'Compiled-YTD'!FYFEB</vt:lpstr>
      <vt:lpstr>DWT!FYFEB</vt:lpstr>
      <vt:lpstr>IBA!FYFEB</vt:lpstr>
      <vt:lpstr>LQB!FYFEB</vt:lpstr>
      <vt:lpstr>OGB!FYFEB</vt:lpstr>
      <vt:lpstr>PB!FYFEB</vt:lpstr>
      <vt:lpstr>RBW!FYFEB</vt:lpstr>
      <vt:lpstr>SIBC!FYFEB</vt:lpstr>
      <vt:lpstr>TIBA!FYFEB</vt:lpstr>
      <vt:lpstr>WPB!FYFEB</vt:lpstr>
      <vt:lpstr>FYFEB</vt:lpstr>
      <vt:lpstr>'2006'!FYJAN</vt:lpstr>
      <vt:lpstr>'2007'!FYJAN</vt:lpstr>
      <vt:lpstr>'2008'!FYJAN</vt:lpstr>
      <vt:lpstr>'2009'!FYJAN</vt:lpstr>
      <vt:lpstr>'2010'!FYJAN</vt:lpstr>
      <vt:lpstr>'2011'!FYJAN</vt:lpstr>
      <vt:lpstr>'2012'!FYJAN</vt:lpstr>
      <vt:lpstr>'2013'!FYJAN</vt:lpstr>
      <vt:lpstr>'2014'!FYJAN</vt:lpstr>
      <vt:lpstr>'2015'!FYJAN</vt:lpstr>
      <vt:lpstr>'2016'!FYJAN</vt:lpstr>
      <vt:lpstr>Annual!FYJAN</vt:lpstr>
      <vt:lpstr>BWB!FYJAN</vt:lpstr>
      <vt:lpstr>'BWB(CDN)'!FYJAN</vt:lpstr>
      <vt:lpstr>'BWB(MDOT)'!FYJAN</vt:lpstr>
      <vt:lpstr>'Compiled-YTD'!FYJAN</vt:lpstr>
      <vt:lpstr>DWT!FYJAN</vt:lpstr>
      <vt:lpstr>IBA!FYJAN</vt:lpstr>
      <vt:lpstr>LQB!FYJAN</vt:lpstr>
      <vt:lpstr>OGB!FYJAN</vt:lpstr>
      <vt:lpstr>PB!FYJAN</vt:lpstr>
      <vt:lpstr>RBW!FYJAN</vt:lpstr>
      <vt:lpstr>SIBC!FYJAN</vt:lpstr>
      <vt:lpstr>TIBA!FYJAN</vt:lpstr>
      <vt:lpstr>WPB!FYJAN</vt:lpstr>
      <vt:lpstr>FYJAN</vt:lpstr>
      <vt:lpstr>'2006'!FYMAR</vt:lpstr>
      <vt:lpstr>'2007'!FYMAR</vt:lpstr>
      <vt:lpstr>'2008'!FYMAR</vt:lpstr>
      <vt:lpstr>'2009'!FYMAR</vt:lpstr>
      <vt:lpstr>'2010'!FYMAR</vt:lpstr>
      <vt:lpstr>'2011'!FYMAR</vt:lpstr>
      <vt:lpstr>'2012'!FYMAR</vt:lpstr>
      <vt:lpstr>'2013'!FYMAR</vt:lpstr>
      <vt:lpstr>'2014'!FYMAR</vt:lpstr>
      <vt:lpstr>'2015'!FYMAR</vt:lpstr>
      <vt:lpstr>'2016'!FYMAR</vt:lpstr>
      <vt:lpstr>Annual!FYMAR</vt:lpstr>
      <vt:lpstr>BWB!FYMAR</vt:lpstr>
      <vt:lpstr>'BWB(CDN)'!FYMAR</vt:lpstr>
      <vt:lpstr>'BWB(MDOT)'!FYMAR</vt:lpstr>
      <vt:lpstr>'Compiled-YTD'!FYMAR</vt:lpstr>
      <vt:lpstr>DWT!FYMAR</vt:lpstr>
      <vt:lpstr>IBA!FYMAR</vt:lpstr>
      <vt:lpstr>LQB!FYMAR</vt:lpstr>
      <vt:lpstr>OGB!FYMAR</vt:lpstr>
      <vt:lpstr>PB!FYMAR</vt:lpstr>
      <vt:lpstr>RBW!FYMAR</vt:lpstr>
      <vt:lpstr>SIBC!FYMAR</vt:lpstr>
      <vt:lpstr>TIBA!FYMAR</vt:lpstr>
      <vt:lpstr>WPB!FYMAR</vt:lpstr>
      <vt:lpstr>FYMAR</vt:lpstr>
      <vt:lpstr>'2006-2007'!Print_Area</vt:lpstr>
      <vt:lpstr>'2007-2008'!Print_Area</vt:lpstr>
      <vt:lpstr>'2008-2009'!Print_Area</vt:lpstr>
      <vt:lpstr>'2009-2010'!Print_Area</vt:lpstr>
      <vt:lpstr>'2010-2011'!Print_Area</vt:lpstr>
      <vt:lpstr>'2011-2012'!Print_Area</vt:lpstr>
      <vt:lpstr>'2012-2013'!Print_Area</vt:lpstr>
      <vt:lpstr>'2013-2014'!Print_Area</vt:lpstr>
      <vt:lpstr>'2014-2015'!Print_Area</vt:lpstr>
      <vt:lpstr>'2015-2016'!Print_Area</vt:lpstr>
      <vt:lpstr>'2016-2017'!Print_Area</vt:lpstr>
      <vt:lpstr>'2006'!Print_Titles</vt:lpstr>
      <vt:lpstr>'2006-2007'!Print_Titles</vt:lpstr>
      <vt:lpstr>'2007'!Print_Titles</vt:lpstr>
      <vt:lpstr>'2007-2008'!Print_Titles</vt:lpstr>
      <vt:lpstr>'2008'!Print_Titles</vt:lpstr>
      <vt:lpstr>'2008-2009'!Print_Titles</vt:lpstr>
      <vt:lpstr>'2009'!Print_Titles</vt:lpstr>
      <vt:lpstr>'2009-2010'!Print_Titles</vt:lpstr>
      <vt:lpstr>'2010'!Print_Titles</vt:lpstr>
      <vt:lpstr>'2010-2011'!Print_Titles</vt:lpstr>
      <vt:lpstr>'2011'!Print_Titles</vt:lpstr>
      <vt:lpstr>'2011-2012'!Print_Titles</vt:lpstr>
      <vt:lpstr>'2012'!Print_Titles</vt:lpstr>
      <vt:lpstr>'2012-2013'!Print_Titles</vt:lpstr>
      <vt:lpstr>'2013'!Print_Titles</vt:lpstr>
      <vt:lpstr>'2013-2014'!Print_Titles</vt:lpstr>
      <vt:lpstr>'2014'!Print_Titles</vt:lpstr>
      <vt:lpstr>'2014-2015'!Print_Titles</vt:lpstr>
      <vt:lpstr>'2015'!Print_Titles</vt:lpstr>
      <vt:lpstr>'2015-2016'!Print_Titles</vt:lpstr>
      <vt:lpstr>'2016'!Print_Titles</vt:lpstr>
      <vt:lpstr>'2016-2017'!Print_Titles</vt:lpstr>
      <vt:lpstr>AMB!Print_Titles</vt:lpstr>
      <vt:lpstr>Annual!Print_Titles</vt:lpstr>
      <vt:lpstr>BWB!Print_Titles</vt:lpstr>
      <vt:lpstr>'BWB(CDN)'!Print_Titles</vt:lpstr>
      <vt:lpstr>'BWB(MDOT)'!Print_Titles</vt:lpstr>
      <vt:lpstr>'Compiled-YTD'!Print_Titles</vt:lpstr>
      <vt:lpstr>DWT!Print_Titles</vt:lpstr>
      <vt:lpstr>IBA!Print_Titles</vt:lpstr>
      <vt:lpstr>LQB!Print_Titles</vt:lpstr>
      <vt:lpstr>OGB!Print_Titles</vt:lpstr>
      <vt:lpstr>PB!Print_Titles</vt:lpstr>
      <vt:lpstr>RBW!Print_Titles</vt:lpstr>
      <vt:lpstr>SIBC!Print_Titles</vt:lpstr>
      <vt:lpstr>TIBA!Print_Titles</vt:lpstr>
      <vt:lpstr>WPB!Print_Titles</vt:lpstr>
    </vt:vector>
  </TitlesOfParts>
  <Company>Canadian Transit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middle</dc:creator>
  <cp:lastModifiedBy>Cappelli, Fiore (MDOT)</cp:lastModifiedBy>
  <cp:lastPrinted>2017-10-13T18:44:14Z</cp:lastPrinted>
  <dcterms:created xsi:type="dcterms:W3CDTF">2003-02-11T19:28:00Z</dcterms:created>
  <dcterms:modified xsi:type="dcterms:W3CDTF">2017-11-08T16:09:17Z</dcterms:modified>
</cp:coreProperties>
</file>